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on\Documents\"/>
    </mc:Choice>
  </mc:AlternateContent>
  <xr:revisionPtr revIDLastSave="0" documentId="13_ncr:1_{8BB7FDBB-38FE-49A7-9BA8-1006D4AE7AA7}" xr6:coauthVersionLast="47" xr6:coauthVersionMax="47" xr10:uidLastSave="{00000000-0000-0000-0000-000000000000}"/>
  <bookViews>
    <workbookView showSheetTabs="0" xWindow="-120" yWindow="-120" windowWidth="20730" windowHeight="11160" tabRatio="940" activeTab="2" xr2:uid="{00000000-000D-0000-FFFF-FFFF00000000}"/>
  </bookViews>
  <sheets>
    <sheet name="الدليل" sheetId="16" r:id="rId1"/>
    <sheet name="STORE" sheetId="2" r:id="rId2"/>
    <sheet name="ADD" sheetId="3" r:id="rId3"/>
    <sheet name="RE-coustmer" sheetId="12" r:id="rId4"/>
    <sheet name="OUT" sheetId="4" r:id="rId5"/>
    <sheet name="RE-Supplier" sheetId="13" r:id="rId6"/>
    <sheet name="Rep" sheetId="17" r:id="rId7"/>
    <sheet name="AAC-ITEM" sheetId="7" r:id="rId8"/>
    <sheet name="HELP ACC-ITEMS" sheetId="8" r:id="rId9"/>
  </sheets>
  <definedNames>
    <definedName name="_xlnm.Print_Area" localSheetId="4">OUT!$X$1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4" l="1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5" i="4"/>
  <c r="F6" i="4"/>
  <c r="F4" i="4"/>
  <c r="F4" i="12"/>
  <c r="B9" i="12"/>
  <c r="F9" i="12"/>
  <c r="B10" i="12"/>
  <c r="F10" i="12"/>
  <c r="B11" i="12"/>
  <c r="F11" i="12"/>
  <c r="B12" i="12"/>
  <c r="F12" i="12"/>
  <c r="B13" i="12"/>
  <c r="F13" i="12"/>
  <c r="B14" i="12"/>
  <c r="F14" i="12"/>
  <c r="B15" i="12"/>
  <c r="F15" i="12"/>
  <c r="B16" i="12"/>
  <c r="F16" i="12"/>
  <c r="B17" i="12"/>
  <c r="F17" i="12"/>
  <c r="B18" i="12"/>
  <c r="F18" i="12"/>
  <c r="B19" i="12"/>
  <c r="F19" i="12"/>
  <c r="B20" i="12"/>
  <c r="F20" i="12"/>
  <c r="B21" i="12"/>
  <c r="F21" i="12"/>
  <c r="B22" i="12"/>
  <c r="F22" i="12"/>
  <c r="B23" i="12"/>
  <c r="F23" i="12"/>
  <c r="B24" i="12"/>
  <c r="F24" i="12"/>
  <c r="B25" i="12"/>
  <c r="F25" i="12"/>
  <c r="B26" i="12"/>
  <c r="F26" i="12"/>
  <c r="B27" i="12"/>
  <c r="F27" i="12"/>
  <c r="B28" i="12"/>
  <c r="F28" i="12"/>
  <c r="B29" i="12"/>
  <c r="F29" i="12"/>
  <c r="B30" i="12"/>
  <c r="F30" i="12"/>
  <c r="B31" i="12"/>
  <c r="F31" i="12"/>
  <c r="B32" i="12"/>
  <c r="F32" i="12"/>
  <c r="B33" i="12"/>
  <c r="F33" i="12"/>
  <c r="B34" i="12"/>
  <c r="F34" i="12"/>
  <c r="B35" i="12"/>
  <c r="F35" i="12"/>
  <c r="B36" i="12"/>
  <c r="F36" i="12"/>
  <c r="B37" i="12"/>
  <c r="F37" i="12"/>
  <c r="B38" i="12"/>
  <c r="F38" i="12"/>
  <c r="B39" i="12"/>
  <c r="F39" i="12"/>
  <c r="B40" i="12"/>
  <c r="F40" i="12"/>
  <c r="B41" i="12"/>
  <c r="F41" i="12"/>
  <c r="B42" i="12"/>
  <c r="F42" i="12"/>
  <c r="B43" i="12"/>
  <c r="F43" i="12"/>
  <c r="B44" i="12"/>
  <c r="F44" i="12"/>
  <c r="B45" i="12"/>
  <c r="F45" i="12"/>
  <c r="B46" i="12"/>
  <c r="F46" i="12"/>
  <c r="B47" i="12"/>
  <c r="F47" i="12"/>
  <c r="B48" i="12"/>
  <c r="F48" i="12"/>
  <c r="B49" i="12"/>
  <c r="F49" i="12"/>
  <c r="B50" i="12"/>
  <c r="F50" i="12"/>
  <c r="B51" i="12"/>
  <c r="F51" i="12"/>
  <c r="B52" i="12"/>
  <c r="F52" i="12"/>
  <c r="B53" i="12"/>
  <c r="F53" i="12"/>
  <c r="B54" i="12"/>
  <c r="F54" i="12"/>
  <c r="B55" i="12"/>
  <c r="F55" i="12"/>
  <c r="B56" i="12"/>
  <c r="F56" i="12"/>
  <c r="B57" i="12"/>
  <c r="F57" i="12"/>
  <c r="B58" i="12"/>
  <c r="F58" i="12"/>
  <c r="B59" i="12"/>
  <c r="F59" i="12"/>
  <c r="B60" i="12"/>
  <c r="F60" i="12"/>
  <c r="B61" i="12"/>
  <c r="F61" i="12"/>
  <c r="B62" i="12"/>
  <c r="F62" i="12"/>
  <c r="B63" i="12"/>
  <c r="F63" i="12"/>
  <c r="B64" i="12"/>
  <c r="F64" i="12"/>
  <c r="B65" i="12"/>
  <c r="F65" i="12"/>
  <c r="B66" i="12"/>
  <c r="F66" i="12"/>
  <c r="B67" i="12"/>
  <c r="F67" i="12"/>
  <c r="B68" i="12"/>
  <c r="F68" i="12"/>
  <c r="B69" i="12"/>
  <c r="F69" i="12"/>
  <c r="B70" i="12"/>
  <c r="F70" i="12"/>
  <c r="B71" i="12"/>
  <c r="F71" i="12"/>
  <c r="B72" i="12"/>
  <c r="F72" i="12"/>
  <c r="B73" i="12"/>
  <c r="F73" i="12"/>
  <c r="B74" i="12"/>
  <c r="F74" i="12"/>
  <c r="B75" i="12"/>
  <c r="F75" i="12"/>
  <c r="B76" i="12"/>
  <c r="F76" i="12"/>
  <c r="B77" i="12"/>
  <c r="F77" i="12"/>
  <c r="B78" i="12"/>
  <c r="F78" i="12"/>
  <c r="B79" i="12"/>
  <c r="F79" i="12"/>
  <c r="B80" i="12"/>
  <c r="F80" i="12"/>
  <c r="B81" i="12"/>
  <c r="F81" i="12"/>
  <c r="B82" i="12"/>
  <c r="F82" i="12"/>
  <c r="B83" i="12"/>
  <c r="F83" i="12"/>
  <c r="B84" i="12"/>
  <c r="F84" i="12"/>
  <c r="B85" i="12"/>
  <c r="F85" i="12"/>
  <c r="B86" i="12"/>
  <c r="F86" i="12"/>
  <c r="B87" i="12"/>
  <c r="F87" i="12"/>
  <c r="B88" i="12"/>
  <c r="F88" i="12"/>
  <c r="B89" i="12"/>
  <c r="F89" i="12"/>
  <c r="B90" i="12"/>
  <c r="F90" i="12"/>
  <c r="B91" i="12"/>
  <c r="F91" i="12"/>
  <c r="B92" i="12"/>
  <c r="F92" i="12"/>
  <c r="B93" i="12"/>
  <c r="F93" i="12"/>
  <c r="B94" i="12"/>
  <c r="F94" i="12"/>
  <c r="B95" i="12"/>
  <c r="F95" i="12"/>
  <c r="B96" i="12"/>
  <c r="F96" i="12"/>
  <c r="B97" i="12"/>
  <c r="F97" i="12"/>
  <c r="B98" i="12"/>
  <c r="F98" i="12"/>
  <c r="B99" i="12"/>
  <c r="F99" i="12"/>
  <c r="B100" i="12"/>
  <c r="F100" i="12"/>
  <c r="B101" i="12"/>
  <c r="F101" i="12"/>
  <c r="B102" i="12"/>
  <c r="F102" i="12"/>
  <c r="B103" i="12"/>
  <c r="F103" i="12"/>
  <c r="B104" i="12"/>
  <c r="F104" i="12"/>
  <c r="B105" i="12"/>
  <c r="F105" i="12"/>
  <c r="B106" i="12"/>
  <c r="F106" i="12"/>
  <c r="B107" i="12"/>
  <c r="F107" i="12"/>
  <c r="B108" i="12"/>
  <c r="F108" i="12"/>
  <c r="B109" i="12"/>
  <c r="F109" i="12"/>
  <c r="B110" i="12"/>
  <c r="F110" i="12"/>
  <c r="B111" i="12"/>
  <c r="F111" i="12"/>
  <c r="B112" i="12"/>
  <c r="F112" i="12"/>
  <c r="B113" i="12"/>
  <c r="F113" i="12"/>
  <c r="B114" i="12"/>
  <c r="F114" i="12"/>
  <c r="B115" i="12"/>
  <c r="F115" i="12"/>
  <c r="B116" i="12"/>
  <c r="F116" i="12"/>
  <c r="B117" i="12"/>
  <c r="F117" i="12"/>
  <c r="B118" i="12"/>
  <c r="F118" i="12"/>
  <c r="B119" i="12"/>
  <c r="F119" i="12"/>
  <c r="B120" i="12"/>
  <c r="F120" i="12"/>
  <c r="B121" i="12"/>
  <c r="F121" i="12"/>
  <c r="B122" i="12"/>
  <c r="F122" i="12"/>
  <c r="B123" i="12"/>
  <c r="F123" i="12"/>
  <c r="B124" i="12"/>
  <c r="F124" i="12"/>
  <c r="B125" i="12"/>
  <c r="F125" i="12"/>
  <c r="B126" i="12"/>
  <c r="F126" i="12"/>
  <c r="B127" i="12"/>
  <c r="F127" i="12"/>
  <c r="B128" i="12"/>
  <c r="F128" i="12"/>
  <c r="B129" i="12"/>
  <c r="F129" i="12"/>
  <c r="B130" i="12"/>
  <c r="F130" i="12"/>
  <c r="B131" i="12"/>
  <c r="F131" i="12"/>
  <c r="B132" i="12"/>
  <c r="F132" i="12"/>
  <c r="B133" i="12"/>
  <c r="F133" i="12"/>
  <c r="B134" i="12"/>
  <c r="F134" i="12"/>
  <c r="B135" i="12"/>
  <c r="F135" i="12"/>
  <c r="B136" i="12"/>
  <c r="F136" i="12"/>
  <c r="B137" i="12"/>
  <c r="F137" i="12"/>
  <c r="B138" i="12"/>
  <c r="F138" i="12"/>
  <c r="B139" i="12"/>
  <c r="F139" i="12"/>
  <c r="B140" i="12"/>
  <c r="F140" i="12"/>
  <c r="B141" i="12"/>
  <c r="F141" i="12"/>
  <c r="B142" i="12"/>
  <c r="F142" i="12"/>
  <c r="B143" i="12"/>
  <c r="F143" i="12"/>
  <c r="B144" i="12"/>
  <c r="F144" i="12"/>
  <c r="B145" i="12"/>
  <c r="F145" i="12"/>
  <c r="B146" i="12"/>
  <c r="F146" i="12"/>
  <c r="B147" i="12"/>
  <c r="F147" i="12"/>
  <c r="B148" i="12"/>
  <c r="F148" i="12"/>
  <c r="B149" i="12"/>
  <c r="F149" i="12"/>
  <c r="B150" i="12"/>
  <c r="F150" i="12"/>
  <c r="B151" i="12"/>
  <c r="F151" i="12"/>
  <c r="B152" i="12"/>
  <c r="F152" i="12"/>
  <c r="B153" i="12"/>
  <c r="F153" i="12"/>
  <c r="B154" i="12"/>
  <c r="F154" i="12"/>
  <c r="B155" i="12"/>
  <c r="F155" i="12"/>
  <c r="B156" i="12"/>
  <c r="F156" i="12"/>
  <c r="B157" i="12"/>
  <c r="F157" i="12"/>
  <c r="B158" i="12"/>
  <c r="F158" i="12"/>
  <c r="B159" i="12"/>
  <c r="F159" i="12"/>
  <c r="B160" i="12"/>
  <c r="F160" i="12"/>
  <c r="B161" i="12"/>
  <c r="F161" i="12"/>
  <c r="B162" i="12"/>
  <c r="F162" i="12"/>
  <c r="B163" i="12"/>
  <c r="F163" i="12"/>
  <c r="B164" i="12"/>
  <c r="F164" i="12"/>
  <c r="B165" i="12"/>
  <c r="F165" i="12"/>
  <c r="B166" i="12"/>
  <c r="F166" i="12"/>
  <c r="B167" i="12"/>
  <c r="F167" i="12"/>
  <c r="B168" i="12"/>
  <c r="F168" i="12"/>
  <c r="B169" i="12"/>
  <c r="F169" i="12"/>
  <c r="B170" i="12"/>
  <c r="F170" i="12"/>
  <c r="B171" i="12"/>
  <c r="F171" i="12"/>
  <c r="B172" i="12"/>
  <c r="F172" i="12"/>
  <c r="B173" i="12"/>
  <c r="F173" i="12"/>
  <c r="B174" i="12"/>
  <c r="F174" i="12"/>
  <c r="B175" i="12"/>
  <c r="F175" i="12"/>
  <c r="B176" i="12"/>
  <c r="F176" i="12"/>
  <c r="B177" i="12"/>
  <c r="F177" i="12"/>
  <c r="B178" i="12"/>
  <c r="F178" i="12"/>
  <c r="B179" i="12"/>
  <c r="F179" i="12"/>
  <c r="B180" i="12"/>
  <c r="F180" i="12"/>
  <c r="B181" i="12"/>
  <c r="F181" i="12"/>
  <c r="B182" i="12"/>
  <c r="F182" i="12"/>
  <c r="B183" i="12"/>
  <c r="F183" i="12"/>
  <c r="B184" i="12"/>
  <c r="F184" i="12"/>
  <c r="B185" i="12"/>
  <c r="F185" i="12"/>
  <c r="B186" i="12"/>
  <c r="F186" i="12"/>
  <c r="B187" i="12"/>
  <c r="F187" i="12"/>
  <c r="B188" i="12"/>
  <c r="F188" i="12"/>
  <c r="B189" i="12"/>
  <c r="F189" i="12"/>
  <c r="B190" i="12"/>
  <c r="F190" i="12"/>
  <c r="B191" i="12"/>
  <c r="F191" i="12"/>
  <c r="B192" i="12"/>
  <c r="F192" i="12"/>
  <c r="B193" i="12"/>
  <c r="F193" i="12"/>
  <c r="B194" i="12"/>
  <c r="F194" i="12"/>
  <c r="B195" i="12"/>
  <c r="F195" i="12"/>
  <c r="B196" i="12"/>
  <c r="F196" i="12"/>
  <c r="B197" i="12"/>
  <c r="F197" i="12"/>
  <c r="B198" i="12"/>
  <c r="F198" i="12"/>
  <c r="B199" i="12"/>
  <c r="F199" i="12"/>
  <c r="B200" i="12"/>
  <c r="F200" i="12"/>
  <c r="B201" i="12"/>
  <c r="F201" i="12"/>
  <c r="B202" i="12"/>
  <c r="F202" i="12"/>
  <c r="B203" i="12"/>
  <c r="F203" i="12"/>
  <c r="B204" i="12"/>
  <c r="F204" i="12"/>
  <c r="B205" i="12"/>
  <c r="F205" i="12"/>
  <c r="B206" i="12"/>
  <c r="F206" i="12"/>
  <c r="B207" i="12"/>
  <c r="F207" i="12"/>
  <c r="B208" i="12"/>
  <c r="F208" i="12"/>
  <c r="B209" i="12"/>
  <c r="F209" i="12"/>
  <c r="B210" i="12"/>
  <c r="F210" i="12"/>
  <c r="B211" i="12"/>
  <c r="F211" i="12"/>
  <c r="B212" i="12"/>
  <c r="F212" i="12"/>
  <c r="B213" i="12"/>
  <c r="F213" i="12"/>
  <c r="B214" i="12"/>
  <c r="F214" i="12"/>
  <c r="B215" i="12"/>
  <c r="F215" i="12"/>
  <c r="B216" i="12"/>
  <c r="F216" i="12"/>
  <c r="B217" i="12"/>
  <c r="F217" i="12"/>
  <c r="B218" i="12"/>
  <c r="F218" i="12"/>
  <c r="B219" i="12"/>
  <c r="F219" i="12"/>
  <c r="B220" i="12"/>
  <c r="F220" i="12"/>
  <c r="B221" i="12"/>
  <c r="F221" i="12"/>
  <c r="B222" i="12"/>
  <c r="F222" i="12"/>
  <c r="B223" i="12"/>
  <c r="F223" i="12"/>
  <c r="B224" i="12"/>
  <c r="F224" i="12"/>
  <c r="B225" i="12"/>
  <c r="F225" i="12"/>
  <c r="B226" i="12"/>
  <c r="F226" i="12"/>
  <c r="B227" i="12"/>
  <c r="F227" i="12"/>
  <c r="B228" i="12"/>
  <c r="F228" i="12"/>
  <c r="B229" i="12"/>
  <c r="F229" i="12"/>
  <c r="B230" i="12"/>
  <c r="F230" i="12"/>
  <c r="B231" i="12"/>
  <c r="F231" i="12"/>
  <c r="B232" i="12"/>
  <c r="F232" i="12"/>
  <c r="B233" i="12"/>
  <c r="F233" i="12"/>
  <c r="B234" i="12"/>
  <c r="F234" i="12"/>
  <c r="B235" i="12"/>
  <c r="F235" i="12"/>
  <c r="B236" i="12"/>
  <c r="F236" i="12"/>
  <c r="B237" i="12"/>
  <c r="F237" i="12"/>
  <c r="B238" i="12"/>
  <c r="F238" i="12"/>
  <c r="B239" i="12"/>
  <c r="F239" i="12"/>
  <c r="B240" i="12"/>
  <c r="F240" i="12"/>
  <c r="B241" i="12"/>
  <c r="F241" i="12"/>
  <c r="B242" i="12"/>
  <c r="F242" i="12"/>
  <c r="B243" i="12"/>
  <c r="F243" i="12"/>
  <c r="B244" i="12"/>
  <c r="F244" i="12"/>
  <c r="B245" i="12"/>
  <c r="F245" i="12"/>
  <c r="B246" i="12"/>
  <c r="F246" i="12"/>
  <c r="B247" i="12"/>
  <c r="F247" i="12"/>
  <c r="B248" i="12"/>
  <c r="F248" i="12"/>
  <c r="B249" i="12"/>
  <c r="F249" i="12"/>
  <c r="B250" i="12"/>
  <c r="F250" i="12"/>
  <c r="B251" i="12"/>
  <c r="F251" i="12"/>
  <c r="B252" i="12"/>
  <c r="F252" i="12"/>
  <c r="B253" i="12"/>
  <c r="F253" i="12"/>
  <c r="B254" i="12"/>
  <c r="F254" i="12"/>
  <c r="B255" i="12"/>
  <c r="F255" i="12"/>
  <c r="B256" i="12"/>
  <c r="F256" i="12"/>
  <c r="B257" i="12"/>
  <c r="F257" i="12"/>
  <c r="B258" i="12"/>
  <c r="F258" i="12"/>
  <c r="B259" i="12"/>
  <c r="F259" i="12"/>
  <c r="B260" i="12"/>
  <c r="F260" i="12"/>
  <c r="B261" i="12"/>
  <c r="F261" i="12"/>
  <c r="B262" i="12"/>
  <c r="F262" i="12"/>
  <c r="B263" i="12"/>
  <c r="F263" i="12"/>
  <c r="B264" i="12"/>
  <c r="F264" i="12"/>
  <c r="B265" i="12"/>
  <c r="F265" i="12"/>
  <c r="B266" i="12"/>
  <c r="F266" i="12"/>
  <c r="B267" i="12"/>
  <c r="F267" i="12"/>
  <c r="B268" i="12"/>
  <c r="F268" i="12"/>
  <c r="B269" i="12"/>
  <c r="F269" i="12"/>
  <c r="B270" i="12"/>
  <c r="F270" i="12"/>
  <c r="B271" i="12"/>
  <c r="F271" i="12"/>
  <c r="B272" i="12"/>
  <c r="F272" i="12"/>
  <c r="B273" i="12"/>
  <c r="F273" i="12"/>
  <c r="B274" i="12"/>
  <c r="F274" i="12"/>
  <c r="B275" i="12"/>
  <c r="F275" i="12"/>
  <c r="B276" i="12"/>
  <c r="F276" i="12"/>
  <c r="B277" i="12"/>
  <c r="F277" i="12"/>
  <c r="B278" i="12"/>
  <c r="F278" i="12"/>
  <c r="B279" i="12"/>
  <c r="F279" i="12"/>
  <c r="B280" i="12"/>
  <c r="F280" i="12"/>
  <c r="B281" i="12"/>
  <c r="F281" i="12"/>
  <c r="B282" i="12"/>
  <c r="F282" i="12"/>
  <c r="B283" i="12"/>
  <c r="F283" i="12"/>
  <c r="B284" i="12"/>
  <c r="F284" i="12"/>
  <c r="B285" i="12"/>
  <c r="F285" i="12"/>
  <c r="B286" i="12"/>
  <c r="F286" i="12"/>
  <c r="B287" i="12"/>
  <c r="F287" i="12"/>
  <c r="B288" i="12"/>
  <c r="F288" i="12"/>
  <c r="B289" i="12"/>
  <c r="F289" i="12"/>
  <c r="B290" i="12"/>
  <c r="F290" i="12"/>
  <c r="B291" i="12"/>
  <c r="F291" i="12"/>
  <c r="B292" i="12"/>
  <c r="F292" i="12"/>
  <c r="B293" i="12"/>
  <c r="F293" i="12"/>
  <c r="B294" i="12"/>
  <c r="F294" i="12"/>
  <c r="B295" i="12"/>
  <c r="F295" i="12"/>
  <c r="B296" i="12"/>
  <c r="F296" i="12"/>
  <c r="B297" i="12"/>
  <c r="F297" i="12"/>
  <c r="B298" i="12"/>
  <c r="F298" i="12"/>
  <c r="B299" i="12"/>
  <c r="F299" i="12"/>
  <c r="B300" i="12"/>
  <c r="F300" i="12"/>
  <c r="B301" i="12"/>
  <c r="F301" i="12"/>
  <c r="B302" i="12"/>
  <c r="F302" i="12"/>
  <c r="B303" i="12"/>
  <c r="F303" i="12"/>
  <c r="B304" i="12"/>
  <c r="F304" i="12"/>
  <c r="B305" i="12"/>
  <c r="F305" i="12"/>
  <c r="B306" i="12"/>
  <c r="F306" i="12"/>
  <c r="B307" i="12"/>
  <c r="F307" i="12"/>
  <c r="B308" i="12"/>
  <c r="F308" i="12"/>
  <c r="B309" i="12"/>
  <c r="F309" i="12"/>
  <c r="B310" i="12"/>
  <c r="F310" i="12"/>
  <c r="B311" i="12"/>
  <c r="F311" i="12"/>
  <c r="B312" i="12"/>
  <c r="F312" i="12"/>
  <c r="B313" i="12"/>
  <c r="F313" i="12"/>
  <c r="B314" i="12"/>
  <c r="F314" i="12"/>
  <c r="B315" i="12"/>
  <c r="F315" i="12"/>
  <c r="B316" i="12"/>
  <c r="F316" i="12"/>
  <c r="B317" i="12"/>
  <c r="F317" i="12"/>
  <c r="B318" i="12"/>
  <c r="F318" i="12"/>
  <c r="B319" i="12"/>
  <c r="F319" i="12"/>
  <c r="B320" i="12"/>
  <c r="F320" i="12"/>
  <c r="B321" i="12"/>
  <c r="F321" i="12"/>
  <c r="B322" i="12"/>
  <c r="F322" i="12"/>
  <c r="B323" i="12"/>
  <c r="F323" i="12"/>
  <c r="B324" i="12"/>
  <c r="F324" i="12"/>
  <c r="B325" i="12"/>
  <c r="F325" i="12"/>
  <c r="B326" i="12"/>
  <c r="F326" i="12"/>
  <c r="B327" i="12"/>
  <c r="F327" i="12"/>
  <c r="B328" i="12"/>
  <c r="F328" i="12"/>
  <c r="B329" i="12"/>
  <c r="F329" i="12"/>
  <c r="B330" i="12"/>
  <c r="F330" i="12"/>
  <c r="B331" i="12"/>
  <c r="F331" i="12"/>
  <c r="B332" i="12"/>
  <c r="F332" i="12"/>
  <c r="B333" i="12"/>
  <c r="F333" i="12"/>
  <c r="B334" i="12"/>
  <c r="F334" i="12"/>
  <c r="B335" i="12"/>
  <c r="F335" i="12"/>
  <c r="B336" i="12"/>
  <c r="F336" i="12"/>
  <c r="B337" i="12"/>
  <c r="F337" i="12"/>
  <c r="B338" i="12"/>
  <c r="F338" i="12"/>
  <c r="B339" i="12"/>
  <c r="F339" i="12"/>
  <c r="B340" i="12"/>
  <c r="F340" i="12"/>
  <c r="B341" i="12"/>
  <c r="F341" i="12"/>
  <c r="B342" i="12"/>
  <c r="F342" i="12"/>
  <c r="B343" i="12"/>
  <c r="F343" i="12"/>
  <c r="B344" i="12"/>
  <c r="F344" i="12"/>
  <c r="B345" i="12"/>
  <c r="F345" i="12"/>
  <c r="B346" i="12"/>
  <c r="F346" i="12"/>
  <c r="B347" i="12"/>
  <c r="F347" i="12"/>
  <c r="B348" i="12"/>
  <c r="F348" i="12"/>
  <c r="B349" i="12"/>
  <c r="F349" i="12"/>
  <c r="B350" i="12"/>
  <c r="F350" i="12"/>
  <c r="B351" i="12"/>
  <c r="F351" i="12"/>
  <c r="B352" i="12"/>
  <c r="F352" i="12"/>
  <c r="B353" i="12"/>
  <c r="F353" i="12"/>
  <c r="B354" i="12"/>
  <c r="F354" i="12"/>
  <c r="B355" i="12"/>
  <c r="F355" i="12"/>
  <c r="B356" i="12"/>
  <c r="F356" i="12"/>
  <c r="B357" i="12"/>
  <c r="F357" i="12"/>
  <c r="B358" i="12"/>
  <c r="F358" i="12"/>
  <c r="B359" i="12"/>
  <c r="F359" i="12"/>
  <c r="B360" i="12"/>
  <c r="F360" i="12"/>
  <c r="B361" i="12"/>
  <c r="F361" i="12"/>
  <c r="B362" i="12"/>
  <c r="F362" i="12"/>
  <c r="B363" i="12"/>
  <c r="F363" i="12"/>
  <c r="B364" i="12"/>
  <c r="F364" i="12"/>
  <c r="B365" i="12"/>
  <c r="F365" i="12"/>
  <c r="B366" i="12"/>
  <c r="F366" i="12"/>
  <c r="B367" i="12"/>
  <c r="F367" i="12"/>
  <c r="B368" i="12"/>
  <c r="F368" i="12"/>
  <c r="B369" i="12"/>
  <c r="F369" i="12"/>
  <c r="B370" i="12"/>
  <c r="F370" i="12"/>
  <c r="B371" i="12"/>
  <c r="F371" i="12"/>
  <c r="B372" i="12"/>
  <c r="F372" i="12"/>
  <c r="B373" i="12"/>
  <c r="F373" i="12"/>
  <c r="B374" i="12"/>
  <c r="F374" i="12"/>
  <c r="B375" i="12"/>
  <c r="F375" i="12"/>
  <c r="B376" i="12"/>
  <c r="F376" i="12"/>
  <c r="B377" i="12"/>
  <c r="F377" i="12"/>
  <c r="B378" i="12"/>
  <c r="F378" i="12"/>
  <c r="B379" i="12"/>
  <c r="F379" i="12"/>
  <c r="B380" i="12"/>
  <c r="F380" i="12"/>
  <c r="B381" i="12"/>
  <c r="F381" i="12"/>
  <c r="B382" i="12"/>
  <c r="F382" i="12"/>
  <c r="B383" i="12"/>
  <c r="F383" i="12"/>
  <c r="B384" i="12"/>
  <c r="F384" i="12"/>
  <c r="B385" i="12"/>
  <c r="F385" i="12"/>
  <c r="B386" i="12"/>
  <c r="F386" i="12"/>
  <c r="B387" i="12"/>
  <c r="F387" i="12"/>
  <c r="B388" i="12"/>
  <c r="F388" i="12"/>
  <c r="B389" i="12"/>
  <c r="F389" i="12"/>
  <c r="B390" i="12"/>
  <c r="F390" i="12"/>
  <c r="B391" i="12"/>
  <c r="F391" i="12"/>
  <c r="B392" i="12"/>
  <c r="F392" i="12"/>
  <c r="B393" i="12"/>
  <c r="F393" i="12"/>
  <c r="B394" i="12"/>
  <c r="F394" i="12"/>
  <c r="B395" i="12"/>
  <c r="F395" i="12"/>
  <c r="B396" i="12"/>
  <c r="F396" i="12"/>
  <c r="B397" i="12"/>
  <c r="F397" i="12"/>
  <c r="B398" i="12"/>
  <c r="F398" i="12"/>
  <c r="B399" i="12"/>
  <c r="F399" i="12"/>
  <c r="B400" i="12"/>
  <c r="F400" i="12"/>
  <c r="B401" i="12"/>
  <c r="F401" i="12"/>
  <c r="B402" i="12"/>
  <c r="F402" i="12"/>
  <c r="B403" i="12"/>
  <c r="F403" i="12"/>
  <c r="B404" i="12"/>
  <c r="F404" i="12"/>
  <c r="B405" i="12"/>
  <c r="F405" i="12"/>
  <c r="B406" i="12"/>
  <c r="F406" i="12"/>
  <c r="B407" i="12"/>
  <c r="F407" i="12"/>
  <c r="B408" i="12"/>
  <c r="F408" i="12"/>
  <c r="B409" i="12"/>
  <c r="F409" i="12"/>
  <c r="B410" i="12"/>
  <c r="F410" i="12"/>
  <c r="B411" i="12"/>
  <c r="F411" i="12"/>
  <c r="B412" i="12"/>
  <c r="F412" i="12"/>
  <c r="B413" i="12"/>
  <c r="F413" i="12"/>
  <c r="B414" i="12"/>
  <c r="F414" i="12"/>
  <c r="B415" i="12"/>
  <c r="F415" i="12"/>
  <c r="B416" i="12"/>
  <c r="F416" i="12"/>
  <c r="B417" i="12"/>
  <c r="F417" i="12"/>
  <c r="B418" i="12"/>
  <c r="F418" i="12"/>
  <c r="B419" i="12"/>
  <c r="F419" i="12"/>
  <c r="B420" i="12"/>
  <c r="F420" i="12"/>
  <c r="B421" i="12"/>
  <c r="F421" i="12"/>
  <c r="B422" i="12"/>
  <c r="F422" i="12"/>
  <c r="B423" i="12"/>
  <c r="F423" i="12"/>
  <c r="B424" i="12"/>
  <c r="F424" i="12"/>
  <c r="B425" i="12"/>
  <c r="F425" i="12"/>
  <c r="B426" i="12"/>
  <c r="F426" i="12"/>
  <c r="B427" i="12"/>
  <c r="F427" i="12"/>
  <c r="B428" i="12"/>
  <c r="F428" i="12"/>
  <c r="B429" i="12"/>
  <c r="F429" i="12"/>
  <c r="B430" i="12"/>
  <c r="F430" i="12"/>
  <c r="B431" i="12"/>
  <c r="F431" i="12"/>
  <c r="B432" i="12"/>
  <c r="F432" i="12"/>
  <c r="B433" i="12"/>
  <c r="F433" i="12"/>
  <c r="B434" i="12"/>
  <c r="F434" i="12"/>
  <c r="B435" i="12"/>
  <c r="F435" i="12"/>
  <c r="B436" i="12"/>
  <c r="F436" i="12"/>
  <c r="B437" i="12"/>
  <c r="F437" i="12"/>
  <c r="B438" i="12"/>
  <c r="F438" i="12"/>
  <c r="B439" i="12"/>
  <c r="F439" i="12"/>
  <c r="B440" i="12"/>
  <c r="F440" i="12"/>
  <c r="B441" i="12"/>
  <c r="F441" i="12"/>
  <c r="B442" i="12"/>
  <c r="F442" i="12"/>
  <c r="B443" i="12"/>
  <c r="F443" i="12"/>
  <c r="B444" i="12"/>
  <c r="F444" i="12"/>
  <c r="B445" i="12"/>
  <c r="F445" i="12"/>
  <c r="B446" i="12"/>
  <c r="F446" i="12"/>
  <c r="B447" i="12"/>
  <c r="F447" i="12"/>
  <c r="B448" i="12"/>
  <c r="F448" i="12"/>
  <c r="B449" i="12"/>
  <c r="F449" i="12"/>
  <c r="B450" i="12"/>
  <c r="F450" i="12"/>
  <c r="B451" i="12"/>
  <c r="F451" i="12"/>
  <c r="B452" i="12"/>
  <c r="F452" i="12"/>
  <c r="B453" i="12"/>
  <c r="F453" i="12"/>
  <c r="B454" i="12"/>
  <c r="F454" i="12"/>
  <c r="B455" i="12"/>
  <c r="F455" i="12"/>
  <c r="B456" i="12"/>
  <c r="F456" i="12"/>
  <c r="B457" i="12"/>
  <c r="F457" i="12"/>
  <c r="B458" i="12"/>
  <c r="F458" i="12"/>
  <c r="B459" i="12"/>
  <c r="F459" i="12"/>
  <c r="B460" i="12"/>
  <c r="F460" i="12"/>
  <c r="B461" i="12"/>
  <c r="F461" i="12"/>
  <c r="B462" i="12"/>
  <c r="F462" i="12"/>
  <c r="B463" i="12"/>
  <c r="F463" i="12"/>
  <c r="B464" i="12"/>
  <c r="F464" i="12"/>
  <c r="B465" i="12"/>
  <c r="F465" i="12"/>
  <c r="B466" i="12"/>
  <c r="F466" i="12"/>
  <c r="B467" i="12"/>
  <c r="F467" i="12"/>
  <c r="B468" i="12"/>
  <c r="F468" i="12"/>
  <c r="B469" i="12"/>
  <c r="F469" i="12"/>
  <c r="B470" i="12"/>
  <c r="F470" i="12"/>
  <c r="B471" i="12"/>
  <c r="F471" i="12"/>
  <c r="B472" i="12"/>
  <c r="F472" i="12"/>
  <c r="B473" i="12"/>
  <c r="F473" i="12"/>
  <c r="B474" i="12"/>
  <c r="F474" i="12"/>
  <c r="B475" i="12"/>
  <c r="F475" i="12"/>
  <c r="B476" i="12"/>
  <c r="F476" i="12"/>
  <c r="B477" i="12"/>
  <c r="F477" i="12"/>
  <c r="B478" i="12"/>
  <c r="F478" i="12"/>
  <c r="B479" i="12"/>
  <c r="F479" i="12"/>
  <c r="B480" i="12"/>
  <c r="F480" i="12"/>
  <c r="B481" i="12"/>
  <c r="F481" i="12"/>
  <c r="B482" i="12"/>
  <c r="F482" i="12"/>
  <c r="B483" i="12"/>
  <c r="F483" i="12"/>
  <c r="B484" i="12"/>
  <c r="F484" i="12"/>
  <c r="B485" i="12"/>
  <c r="F485" i="12"/>
  <c r="B486" i="12"/>
  <c r="F486" i="12"/>
  <c r="B487" i="12"/>
  <c r="F487" i="12"/>
  <c r="B488" i="12"/>
  <c r="F488" i="12"/>
  <c r="B489" i="12"/>
  <c r="F489" i="12"/>
  <c r="B490" i="12"/>
  <c r="F490" i="12"/>
  <c r="B491" i="12"/>
  <c r="F491" i="12"/>
  <c r="B492" i="12"/>
  <c r="F492" i="12"/>
  <c r="B493" i="12"/>
  <c r="F493" i="12"/>
  <c r="B494" i="12"/>
  <c r="F494" i="12"/>
  <c r="B495" i="12"/>
  <c r="F495" i="12"/>
  <c r="B496" i="12"/>
  <c r="F496" i="12"/>
  <c r="B497" i="12"/>
  <c r="F497" i="12"/>
  <c r="B498" i="12"/>
  <c r="F498" i="12"/>
  <c r="B499" i="12"/>
  <c r="F499" i="12"/>
  <c r="B500" i="12"/>
  <c r="F500" i="12"/>
  <c r="B501" i="12"/>
  <c r="F501" i="12"/>
  <c r="B502" i="12"/>
  <c r="F502" i="12"/>
  <c r="B503" i="12"/>
  <c r="F503" i="12"/>
  <c r="B504" i="12"/>
  <c r="F504" i="12"/>
  <c r="B505" i="12"/>
  <c r="F505" i="12"/>
  <c r="B506" i="12"/>
  <c r="F506" i="12"/>
  <c r="B507" i="12"/>
  <c r="F507" i="12"/>
  <c r="B508" i="12"/>
  <c r="F508" i="12"/>
  <c r="B509" i="12"/>
  <c r="F509" i="12"/>
  <c r="B510" i="12"/>
  <c r="F510" i="12"/>
  <c r="B511" i="12"/>
  <c r="F511" i="12"/>
  <c r="B512" i="12"/>
  <c r="F512" i="12"/>
  <c r="B513" i="12"/>
  <c r="F513" i="12"/>
  <c r="B514" i="12"/>
  <c r="F514" i="12"/>
  <c r="B515" i="12"/>
  <c r="F515" i="12"/>
  <c r="B516" i="12"/>
  <c r="F516" i="12"/>
  <c r="B517" i="12"/>
  <c r="F517" i="12"/>
  <c r="B518" i="12"/>
  <c r="F518" i="12"/>
  <c r="B519" i="12"/>
  <c r="F519" i="12"/>
  <c r="B520" i="12"/>
  <c r="F520" i="12"/>
  <c r="B521" i="12"/>
  <c r="F521" i="12"/>
  <c r="B522" i="12"/>
  <c r="F522" i="12"/>
  <c r="B523" i="12"/>
  <c r="F523" i="12"/>
  <c r="B524" i="12"/>
  <c r="F524" i="12"/>
  <c r="B525" i="12"/>
  <c r="F525" i="12"/>
  <c r="B526" i="12"/>
  <c r="F526" i="12"/>
  <c r="B527" i="12"/>
  <c r="F527" i="12"/>
  <c r="B528" i="12"/>
  <c r="F528" i="12"/>
  <c r="B529" i="12"/>
  <c r="F529" i="12"/>
  <c r="B530" i="12"/>
  <c r="F530" i="12"/>
  <c r="B531" i="12"/>
  <c r="F531" i="12"/>
  <c r="B532" i="12"/>
  <c r="F532" i="12"/>
  <c r="B533" i="12"/>
  <c r="F533" i="12"/>
  <c r="B534" i="12"/>
  <c r="F534" i="12"/>
  <c r="B535" i="12"/>
  <c r="F535" i="12"/>
  <c r="B536" i="12"/>
  <c r="F536" i="12"/>
  <c r="B537" i="12"/>
  <c r="F537" i="12"/>
  <c r="B538" i="12"/>
  <c r="F538" i="12"/>
  <c r="B539" i="12"/>
  <c r="F539" i="12"/>
  <c r="B540" i="12"/>
  <c r="F540" i="12"/>
  <c r="B541" i="12"/>
  <c r="F541" i="12"/>
  <c r="B542" i="12"/>
  <c r="F542" i="12"/>
  <c r="B543" i="12"/>
  <c r="F543" i="12"/>
  <c r="B544" i="12"/>
  <c r="F544" i="12"/>
  <c r="B545" i="12"/>
  <c r="F545" i="12"/>
  <c r="B546" i="12"/>
  <c r="F546" i="12"/>
  <c r="B547" i="12"/>
  <c r="F547" i="12"/>
  <c r="B548" i="12"/>
  <c r="F548" i="12"/>
  <c r="B549" i="12"/>
  <c r="F549" i="12"/>
  <c r="B550" i="12"/>
  <c r="F550" i="12"/>
  <c r="B551" i="12"/>
  <c r="F551" i="12"/>
  <c r="B552" i="12"/>
  <c r="F552" i="12"/>
  <c r="B553" i="12"/>
  <c r="F553" i="12"/>
  <c r="B554" i="12"/>
  <c r="F554" i="12"/>
  <c r="B555" i="12"/>
  <c r="F555" i="12"/>
  <c r="B556" i="12"/>
  <c r="F556" i="12"/>
  <c r="B557" i="12"/>
  <c r="F557" i="12"/>
  <c r="B558" i="12"/>
  <c r="F558" i="12"/>
  <c r="B559" i="12"/>
  <c r="F559" i="12"/>
  <c r="B560" i="12"/>
  <c r="F560" i="12"/>
  <c r="B561" i="12"/>
  <c r="F561" i="12"/>
  <c r="B562" i="12"/>
  <c r="F562" i="12"/>
  <c r="B563" i="12"/>
  <c r="F563" i="12"/>
  <c r="B564" i="12"/>
  <c r="F564" i="12"/>
  <c r="B565" i="12"/>
  <c r="F565" i="12"/>
  <c r="B566" i="12"/>
  <c r="F566" i="12"/>
  <c r="B567" i="12"/>
  <c r="F567" i="12"/>
  <c r="B568" i="12"/>
  <c r="F568" i="12"/>
  <c r="B569" i="12"/>
  <c r="F569" i="12"/>
  <c r="B570" i="12"/>
  <c r="F570" i="12"/>
  <c r="B571" i="12"/>
  <c r="F571" i="12"/>
  <c r="B572" i="12"/>
  <c r="F572" i="12"/>
  <c r="B573" i="12"/>
  <c r="F573" i="12"/>
  <c r="B574" i="12"/>
  <c r="F574" i="12"/>
  <c r="B575" i="12"/>
  <c r="F575" i="12"/>
  <c r="B576" i="12"/>
  <c r="F576" i="12"/>
  <c r="B577" i="12"/>
  <c r="F577" i="12"/>
  <c r="B578" i="12"/>
  <c r="F578" i="12"/>
  <c r="B579" i="12"/>
  <c r="F579" i="12"/>
  <c r="B580" i="12"/>
  <c r="F580" i="12"/>
  <c r="B581" i="12"/>
  <c r="F581" i="12"/>
  <c r="B582" i="12"/>
  <c r="F582" i="12"/>
  <c r="B583" i="12"/>
  <c r="F583" i="12"/>
  <c r="B584" i="12"/>
  <c r="F584" i="12"/>
  <c r="B585" i="12"/>
  <c r="F585" i="12"/>
  <c r="B586" i="12"/>
  <c r="F586" i="12"/>
  <c r="B587" i="12"/>
  <c r="F587" i="12"/>
  <c r="B588" i="12"/>
  <c r="F588" i="12"/>
  <c r="B589" i="12"/>
  <c r="F589" i="12"/>
  <c r="B590" i="12"/>
  <c r="F590" i="12"/>
  <c r="B591" i="12"/>
  <c r="F591" i="12"/>
  <c r="B592" i="12"/>
  <c r="F592" i="12"/>
  <c r="B593" i="12"/>
  <c r="F593" i="12"/>
  <c r="B594" i="12"/>
  <c r="F594" i="12"/>
  <c r="B595" i="12"/>
  <c r="F595" i="12"/>
  <c r="B596" i="12"/>
  <c r="F596" i="12"/>
  <c r="B597" i="12"/>
  <c r="F597" i="12"/>
  <c r="B598" i="12"/>
  <c r="F598" i="12"/>
  <c r="B599" i="12"/>
  <c r="F599" i="12"/>
  <c r="B600" i="12"/>
  <c r="F600" i="12"/>
  <c r="B601" i="12"/>
  <c r="F601" i="12"/>
  <c r="B602" i="12"/>
  <c r="F602" i="12"/>
  <c r="B603" i="12"/>
  <c r="F603" i="12"/>
  <c r="B604" i="12"/>
  <c r="F604" i="12"/>
  <c r="B605" i="12"/>
  <c r="F605" i="12"/>
  <c r="B606" i="12"/>
  <c r="F606" i="12"/>
  <c r="B607" i="12"/>
  <c r="F607" i="12"/>
  <c r="B608" i="12"/>
  <c r="F608" i="12"/>
  <c r="B609" i="12"/>
  <c r="F609" i="12"/>
  <c r="B610" i="12"/>
  <c r="F610" i="12"/>
  <c r="B611" i="12"/>
  <c r="F611" i="12"/>
  <c r="B612" i="12"/>
  <c r="F612" i="12"/>
  <c r="B613" i="12"/>
  <c r="F613" i="12"/>
  <c r="B614" i="12"/>
  <c r="F614" i="12"/>
  <c r="B615" i="12"/>
  <c r="F615" i="12"/>
  <c r="B616" i="12"/>
  <c r="F616" i="12"/>
  <c r="B617" i="12"/>
  <c r="F617" i="12"/>
  <c r="B618" i="12"/>
  <c r="F618" i="12"/>
  <c r="B619" i="12"/>
  <c r="F619" i="12"/>
  <c r="B620" i="12"/>
  <c r="F620" i="12"/>
  <c r="B621" i="12"/>
  <c r="F621" i="12"/>
  <c r="B622" i="12"/>
  <c r="F622" i="12"/>
  <c r="B623" i="12"/>
  <c r="F623" i="12"/>
  <c r="B624" i="12"/>
  <c r="F624" i="12"/>
  <c r="B625" i="12"/>
  <c r="F625" i="12"/>
  <c r="B626" i="12"/>
  <c r="F626" i="12"/>
  <c r="B627" i="12"/>
  <c r="F627" i="12"/>
  <c r="B628" i="12"/>
  <c r="F628" i="12"/>
  <c r="B629" i="12"/>
  <c r="F629" i="12"/>
  <c r="B630" i="12"/>
  <c r="F630" i="12"/>
  <c r="B631" i="12"/>
  <c r="F631" i="12"/>
  <c r="B632" i="12"/>
  <c r="F632" i="12"/>
  <c r="B633" i="12"/>
  <c r="F633" i="12"/>
  <c r="B634" i="12"/>
  <c r="F634" i="12"/>
  <c r="B635" i="12"/>
  <c r="F635" i="12"/>
  <c r="B636" i="12"/>
  <c r="F636" i="12"/>
  <c r="B637" i="12"/>
  <c r="F637" i="12"/>
  <c r="B638" i="12"/>
  <c r="F638" i="12"/>
  <c r="B639" i="12"/>
  <c r="F639" i="12"/>
  <c r="B640" i="12"/>
  <c r="F640" i="12"/>
  <c r="B641" i="12"/>
  <c r="F641" i="12"/>
  <c r="B642" i="12"/>
  <c r="F642" i="12"/>
  <c r="B643" i="12"/>
  <c r="F643" i="12"/>
  <c r="B644" i="12"/>
  <c r="F644" i="12"/>
  <c r="B645" i="12"/>
  <c r="F645" i="12"/>
  <c r="B646" i="12"/>
  <c r="F646" i="12"/>
  <c r="B647" i="12"/>
  <c r="F647" i="12"/>
  <c r="B648" i="12"/>
  <c r="F648" i="12"/>
  <c r="B649" i="12"/>
  <c r="F649" i="12"/>
  <c r="B650" i="12"/>
  <c r="F650" i="12"/>
  <c r="B651" i="12"/>
  <c r="F651" i="12"/>
  <c r="B652" i="12"/>
  <c r="F652" i="12"/>
  <c r="B653" i="12"/>
  <c r="F653" i="12"/>
  <c r="B654" i="12"/>
  <c r="F654" i="12"/>
  <c r="B655" i="12"/>
  <c r="F655" i="12"/>
  <c r="B656" i="12"/>
  <c r="F656" i="12"/>
  <c r="B657" i="12"/>
  <c r="F657" i="12"/>
  <c r="B658" i="12"/>
  <c r="F658" i="12"/>
  <c r="B659" i="12"/>
  <c r="F659" i="12"/>
  <c r="B660" i="12"/>
  <c r="F660" i="12"/>
  <c r="B661" i="12"/>
  <c r="F661" i="12"/>
  <c r="B662" i="12"/>
  <c r="F662" i="12"/>
  <c r="B663" i="12"/>
  <c r="F663" i="12"/>
  <c r="B664" i="12"/>
  <c r="F664" i="12"/>
  <c r="B665" i="12"/>
  <c r="F665" i="12"/>
  <c r="B666" i="12"/>
  <c r="F666" i="12"/>
  <c r="B667" i="12"/>
  <c r="F667" i="12"/>
  <c r="B668" i="12"/>
  <c r="F668" i="12"/>
  <c r="B669" i="12"/>
  <c r="F669" i="12"/>
  <c r="B670" i="12"/>
  <c r="F670" i="12"/>
  <c r="B671" i="12"/>
  <c r="F671" i="12"/>
  <c r="B672" i="12"/>
  <c r="F672" i="12"/>
  <c r="B673" i="12"/>
  <c r="F673" i="12"/>
  <c r="B674" i="12"/>
  <c r="F674" i="12"/>
  <c r="B675" i="12"/>
  <c r="F675" i="12"/>
  <c r="B676" i="12"/>
  <c r="F676" i="12"/>
  <c r="B677" i="12"/>
  <c r="F677" i="12"/>
  <c r="B678" i="12"/>
  <c r="F678" i="12"/>
  <c r="B679" i="12"/>
  <c r="F679" i="12"/>
  <c r="B680" i="12"/>
  <c r="F680" i="12"/>
  <c r="B681" i="12"/>
  <c r="F681" i="12"/>
  <c r="B682" i="12"/>
  <c r="F682" i="12"/>
  <c r="B683" i="12"/>
  <c r="F683" i="12"/>
  <c r="B684" i="12"/>
  <c r="F684" i="12"/>
  <c r="B685" i="12"/>
  <c r="F685" i="12"/>
  <c r="B686" i="12"/>
  <c r="F686" i="12"/>
  <c r="B687" i="12"/>
  <c r="F687" i="12"/>
  <c r="B688" i="12"/>
  <c r="F688" i="12"/>
  <c r="B689" i="12"/>
  <c r="F689" i="12"/>
  <c r="B690" i="12"/>
  <c r="F690" i="12"/>
  <c r="B691" i="12"/>
  <c r="F691" i="12"/>
  <c r="B692" i="12"/>
  <c r="F692" i="12"/>
  <c r="B693" i="12"/>
  <c r="F693" i="12"/>
  <c r="B694" i="12"/>
  <c r="F694" i="12"/>
  <c r="B695" i="12"/>
  <c r="F695" i="12"/>
  <c r="B696" i="12"/>
  <c r="F696" i="12"/>
  <c r="B697" i="12"/>
  <c r="F697" i="12"/>
  <c r="B698" i="12"/>
  <c r="F698" i="12"/>
  <c r="B699" i="12"/>
  <c r="F699" i="12"/>
  <c r="B700" i="12"/>
  <c r="F700" i="12"/>
  <c r="B701" i="12"/>
  <c r="F701" i="12"/>
  <c r="B702" i="12"/>
  <c r="F702" i="12"/>
  <c r="B703" i="12"/>
  <c r="F703" i="12"/>
  <c r="B704" i="12"/>
  <c r="F704" i="12"/>
  <c r="B705" i="12"/>
  <c r="F705" i="12"/>
  <c r="B706" i="12"/>
  <c r="F706" i="12"/>
  <c r="B707" i="12"/>
  <c r="F707" i="12"/>
  <c r="B708" i="12"/>
  <c r="F708" i="12"/>
  <c r="B709" i="12"/>
  <c r="F709" i="12"/>
  <c r="B710" i="12"/>
  <c r="F710" i="12"/>
  <c r="B711" i="12"/>
  <c r="F711" i="12"/>
  <c r="B712" i="12"/>
  <c r="F712" i="12"/>
  <c r="B713" i="12"/>
  <c r="F713" i="12"/>
  <c r="B714" i="12"/>
  <c r="F714" i="12"/>
  <c r="B715" i="12"/>
  <c r="F715" i="12"/>
  <c r="B716" i="12"/>
  <c r="F716" i="12"/>
  <c r="B717" i="12"/>
  <c r="F717" i="12"/>
  <c r="B718" i="12"/>
  <c r="F718" i="12"/>
  <c r="B719" i="12"/>
  <c r="F719" i="12"/>
  <c r="B720" i="12"/>
  <c r="F720" i="12"/>
  <c r="B721" i="12"/>
  <c r="F721" i="12"/>
  <c r="B722" i="12"/>
  <c r="F722" i="12"/>
  <c r="B723" i="12"/>
  <c r="F723" i="12"/>
  <c r="B724" i="12"/>
  <c r="F724" i="12"/>
  <c r="B725" i="12"/>
  <c r="F725" i="12"/>
  <c r="B726" i="12"/>
  <c r="F726" i="12"/>
  <c r="B727" i="12"/>
  <c r="F727" i="12"/>
  <c r="B728" i="12"/>
  <c r="F728" i="12"/>
  <c r="B729" i="12"/>
  <c r="F729" i="12"/>
  <c r="B730" i="12"/>
  <c r="F730" i="12"/>
  <c r="B731" i="12"/>
  <c r="F731" i="12"/>
  <c r="B732" i="12"/>
  <c r="F732" i="12"/>
  <c r="B733" i="12"/>
  <c r="F733" i="12"/>
  <c r="B734" i="12"/>
  <c r="F734" i="12"/>
  <c r="B735" i="12"/>
  <c r="F735" i="12"/>
  <c r="B736" i="12"/>
  <c r="F736" i="12"/>
  <c r="B737" i="12"/>
  <c r="F737" i="12"/>
  <c r="B738" i="12"/>
  <c r="F738" i="12"/>
  <c r="B739" i="12"/>
  <c r="F739" i="12"/>
  <c r="B740" i="12"/>
  <c r="F740" i="12"/>
  <c r="B741" i="12"/>
  <c r="F741" i="12"/>
  <c r="B742" i="12"/>
  <c r="F742" i="12"/>
  <c r="B743" i="12"/>
  <c r="F743" i="12"/>
  <c r="B744" i="12"/>
  <c r="F744" i="12"/>
  <c r="B745" i="12"/>
  <c r="F745" i="12"/>
  <c r="B746" i="12"/>
  <c r="F746" i="12"/>
  <c r="B747" i="12"/>
  <c r="F747" i="12"/>
  <c r="B748" i="12"/>
  <c r="F748" i="12"/>
  <c r="B749" i="12"/>
  <c r="F749" i="12"/>
  <c r="B750" i="12"/>
  <c r="F750" i="12"/>
  <c r="B751" i="12"/>
  <c r="F751" i="12"/>
  <c r="B752" i="12"/>
  <c r="F752" i="12"/>
  <c r="B753" i="12"/>
  <c r="F753" i="12"/>
  <c r="B754" i="12"/>
  <c r="F754" i="12"/>
  <c r="B755" i="12"/>
  <c r="F755" i="12"/>
  <c r="B756" i="12"/>
  <c r="F756" i="12"/>
  <c r="B757" i="12"/>
  <c r="F757" i="12"/>
  <c r="B758" i="12"/>
  <c r="F758" i="12"/>
  <c r="B759" i="12"/>
  <c r="F759" i="12"/>
  <c r="B760" i="12"/>
  <c r="F760" i="12"/>
  <c r="B761" i="12"/>
  <c r="F761" i="12"/>
  <c r="B762" i="12"/>
  <c r="F762" i="12"/>
  <c r="B763" i="12"/>
  <c r="F763" i="12"/>
  <c r="B764" i="12"/>
  <c r="F764" i="12"/>
  <c r="B765" i="12"/>
  <c r="F765" i="12"/>
  <c r="B766" i="12"/>
  <c r="F766" i="12"/>
  <c r="B767" i="12"/>
  <c r="F767" i="12"/>
  <c r="B768" i="12"/>
  <c r="F768" i="12"/>
  <c r="B769" i="12"/>
  <c r="F769" i="12"/>
  <c r="B770" i="12"/>
  <c r="F770" i="12"/>
  <c r="B771" i="12"/>
  <c r="F771" i="12"/>
  <c r="B772" i="12"/>
  <c r="F772" i="12"/>
  <c r="B773" i="12"/>
  <c r="F773" i="12"/>
  <c r="B774" i="12"/>
  <c r="F774" i="12"/>
  <c r="B775" i="12"/>
  <c r="F775" i="12"/>
  <c r="B776" i="12"/>
  <c r="F776" i="12"/>
  <c r="B777" i="12"/>
  <c r="F777" i="12"/>
  <c r="B778" i="12"/>
  <c r="F778" i="12"/>
  <c r="B779" i="12"/>
  <c r="F779" i="12"/>
  <c r="B780" i="12"/>
  <c r="F780" i="12"/>
  <c r="B781" i="12"/>
  <c r="F781" i="12"/>
  <c r="B782" i="12"/>
  <c r="F782" i="12"/>
  <c r="B783" i="12"/>
  <c r="F783" i="12"/>
  <c r="B784" i="12"/>
  <c r="F784" i="12"/>
  <c r="B785" i="12"/>
  <c r="F785" i="12"/>
  <c r="B786" i="12"/>
  <c r="F786" i="12"/>
  <c r="B787" i="12"/>
  <c r="F787" i="12"/>
  <c r="B788" i="12"/>
  <c r="F788" i="12"/>
  <c r="B789" i="12"/>
  <c r="F789" i="12"/>
  <c r="B790" i="12"/>
  <c r="F790" i="12"/>
  <c r="B791" i="12"/>
  <c r="F791" i="12"/>
  <c r="B792" i="12"/>
  <c r="F792" i="12"/>
  <c r="B793" i="12"/>
  <c r="F793" i="12"/>
  <c r="B794" i="12"/>
  <c r="F794" i="12"/>
  <c r="B795" i="12"/>
  <c r="F795" i="12"/>
  <c r="B796" i="12"/>
  <c r="F796" i="12"/>
  <c r="B797" i="12"/>
  <c r="F797" i="12"/>
  <c r="B798" i="12"/>
  <c r="F798" i="12"/>
  <c r="B799" i="12"/>
  <c r="F799" i="12"/>
  <c r="B800" i="12"/>
  <c r="F800" i="12"/>
  <c r="B801" i="12"/>
  <c r="F801" i="12"/>
  <c r="B802" i="12"/>
  <c r="F802" i="12"/>
  <c r="B803" i="12"/>
  <c r="F803" i="12"/>
  <c r="B804" i="12"/>
  <c r="F804" i="12"/>
  <c r="B805" i="12"/>
  <c r="F805" i="12"/>
  <c r="B806" i="12"/>
  <c r="F806" i="12"/>
  <c r="B807" i="12"/>
  <c r="F807" i="12"/>
  <c r="B808" i="12"/>
  <c r="F808" i="12"/>
  <c r="B809" i="12"/>
  <c r="F809" i="12"/>
  <c r="B810" i="12"/>
  <c r="F810" i="12"/>
  <c r="B811" i="12"/>
  <c r="F811" i="12"/>
  <c r="B812" i="12"/>
  <c r="F812" i="12"/>
  <c r="B813" i="12"/>
  <c r="F813" i="12"/>
  <c r="B814" i="12"/>
  <c r="F814" i="12"/>
  <c r="B815" i="12"/>
  <c r="F815" i="12"/>
  <c r="B816" i="12"/>
  <c r="F816" i="12"/>
  <c r="B817" i="12"/>
  <c r="F817" i="12"/>
  <c r="B818" i="12"/>
  <c r="F818" i="12"/>
  <c r="B819" i="12"/>
  <c r="F819" i="12"/>
  <c r="B820" i="12"/>
  <c r="F820" i="12"/>
  <c r="B821" i="12"/>
  <c r="F821" i="12"/>
  <c r="B822" i="12"/>
  <c r="F822" i="12"/>
  <c r="B823" i="12"/>
  <c r="F823" i="12"/>
  <c r="B824" i="12"/>
  <c r="F824" i="12"/>
  <c r="B825" i="12"/>
  <c r="F825" i="12"/>
  <c r="B826" i="12"/>
  <c r="F826" i="12"/>
  <c r="B827" i="12"/>
  <c r="F827" i="12"/>
  <c r="B828" i="12"/>
  <c r="F828" i="12"/>
  <c r="B829" i="12"/>
  <c r="F829" i="12"/>
  <c r="B830" i="12"/>
  <c r="F830" i="12"/>
  <c r="B831" i="12"/>
  <c r="F831" i="12"/>
  <c r="B832" i="12"/>
  <c r="F832" i="12"/>
  <c r="B833" i="12"/>
  <c r="F833" i="12"/>
  <c r="B834" i="12"/>
  <c r="F834" i="12"/>
  <c r="B835" i="12"/>
  <c r="F835" i="12"/>
  <c r="B836" i="12"/>
  <c r="F836" i="12"/>
  <c r="B837" i="12"/>
  <c r="F837" i="12"/>
  <c r="B838" i="12"/>
  <c r="F838" i="12"/>
  <c r="B839" i="12"/>
  <c r="F839" i="12"/>
  <c r="B840" i="12"/>
  <c r="F840" i="12"/>
  <c r="B841" i="12"/>
  <c r="F841" i="12"/>
  <c r="B842" i="12"/>
  <c r="F842" i="12"/>
  <c r="B843" i="12"/>
  <c r="F843" i="12"/>
  <c r="B844" i="12"/>
  <c r="F844" i="12"/>
  <c r="B845" i="12"/>
  <c r="F845" i="12"/>
  <c r="B846" i="12"/>
  <c r="F846" i="12"/>
  <c r="B847" i="12"/>
  <c r="F847" i="12"/>
  <c r="B848" i="12"/>
  <c r="F848" i="12"/>
  <c r="B849" i="12"/>
  <c r="F849" i="12"/>
  <c r="B850" i="12"/>
  <c r="F850" i="12"/>
  <c r="B851" i="12"/>
  <c r="F851" i="12"/>
  <c r="B852" i="12"/>
  <c r="F852" i="12"/>
  <c r="B853" i="12"/>
  <c r="F853" i="12"/>
  <c r="B854" i="12"/>
  <c r="F854" i="12"/>
  <c r="B855" i="12"/>
  <c r="F855" i="12"/>
  <c r="B856" i="12"/>
  <c r="F856" i="12"/>
  <c r="B857" i="12"/>
  <c r="F857" i="12"/>
  <c r="B858" i="12"/>
  <c r="F858" i="12"/>
  <c r="B859" i="12"/>
  <c r="F859" i="12"/>
  <c r="B860" i="12"/>
  <c r="F860" i="12"/>
  <c r="B861" i="12"/>
  <c r="F861" i="12"/>
  <c r="B862" i="12"/>
  <c r="F862" i="12"/>
  <c r="B863" i="12"/>
  <c r="F863" i="12"/>
  <c r="B864" i="12"/>
  <c r="F864" i="12"/>
  <c r="B865" i="12"/>
  <c r="F865" i="12"/>
  <c r="B866" i="12"/>
  <c r="F866" i="12"/>
  <c r="B867" i="12"/>
  <c r="F867" i="12"/>
  <c r="B868" i="12"/>
  <c r="F868" i="12"/>
  <c r="B869" i="12"/>
  <c r="F869" i="12"/>
  <c r="B870" i="12"/>
  <c r="F870" i="12"/>
  <c r="B871" i="12"/>
  <c r="F871" i="12"/>
  <c r="B872" i="12"/>
  <c r="F872" i="12"/>
  <c r="B873" i="12"/>
  <c r="F873" i="12"/>
  <c r="B874" i="12"/>
  <c r="F874" i="12"/>
  <c r="B875" i="12"/>
  <c r="F875" i="12"/>
  <c r="B876" i="12"/>
  <c r="F876" i="12"/>
  <c r="B877" i="12"/>
  <c r="F877" i="12"/>
  <c r="B878" i="12"/>
  <c r="F878" i="12"/>
  <c r="B879" i="12"/>
  <c r="F879" i="12"/>
  <c r="B880" i="12"/>
  <c r="F880" i="12"/>
  <c r="B881" i="12"/>
  <c r="F881" i="12"/>
  <c r="B882" i="12"/>
  <c r="F882" i="12"/>
  <c r="B883" i="12"/>
  <c r="F883" i="12"/>
  <c r="B884" i="12"/>
  <c r="F884" i="12"/>
  <c r="B885" i="12"/>
  <c r="F885" i="12"/>
  <c r="B886" i="12"/>
  <c r="F886" i="12"/>
  <c r="B887" i="12"/>
  <c r="F887" i="12"/>
  <c r="B888" i="12"/>
  <c r="F888" i="12"/>
  <c r="B889" i="12"/>
  <c r="F889" i="12"/>
  <c r="B890" i="12"/>
  <c r="F890" i="12"/>
  <c r="B891" i="12"/>
  <c r="F891" i="12"/>
  <c r="B892" i="12"/>
  <c r="F892" i="12"/>
  <c r="B893" i="12"/>
  <c r="F893" i="12"/>
  <c r="B894" i="12"/>
  <c r="F894" i="12"/>
  <c r="B895" i="12"/>
  <c r="F895" i="12"/>
  <c r="B896" i="12"/>
  <c r="F896" i="12"/>
  <c r="B897" i="12"/>
  <c r="F897" i="12"/>
  <c r="B898" i="12"/>
  <c r="F898" i="12"/>
  <c r="B899" i="12"/>
  <c r="F899" i="12"/>
  <c r="B900" i="12"/>
  <c r="F900" i="12"/>
  <c r="B901" i="12"/>
  <c r="F901" i="12"/>
  <c r="B902" i="12"/>
  <c r="F902" i="12"/>
  <c r="B903" i="12"/>
  <c r="F903" i="12"/>
  <c r="B904" i="12"/>
  <c r="F904" i="12"/>
  <c r="B905" i="12"/>
  <c r="F905" i="12"/>
  <c r="B906" i="12"/>
  <c r="F906" i="12"/>
  <c r="B907" i="12"/>
  <c r="F907" i="12"/>
  <c r="B908" i="12"/>
  <c r="F908" i="12"/>
  <c r="B909" i="12"/>
  <c r="F909" i="12"/>
  <c r="B910" i="12"/>
  <c r="F910" i="12"/>
  <c r="B911" i="12"/>
  <c r="F911" i="12"/>
  <c r="B912" i="12"/>
  <c r="F912" i="12"/>
  <c r="B913" i="12"/>
  <c r="F913" i="12"/>
  <c r="B914" i="12"/>
  <c r="F914" i="12"/>
  <c r="B915" i="12"/>
  <c r="F915" i="12"/>
  <c r="B916" i="12"/>
  <c r="F916" i="12"/>
  <c r="B917" i="12"/>
  <c r="F917" i="12"/>
  <c r="B918" i="12"/>
  <c r="F918" i="12"/>
  <c r="B919" i="12"/>
  <c r="F919" i="12"/>
  <c r="B920" i="12"/>
  <c r="F920" i="12"/>
  <c r="B921" i="12"/>
  <c r="F921" i="12"/>
  <c r="B922" i="12"/>
  <c r="F922" i="12"/>
  <c r="B923" i="12"/>
  <c r="F923" i="12"/>
  <c r="B924" i="12"/>
  <c r="F924" i="12"/>
  <c r="B925" i="12"/>
  <c r="F925" i="12"/>
  <c r="B926" i="12"/>
  <c r="F926" i="12"/>
  <c r="B927" i="12"/>
  <c r="F927" i="12"/>
  <c r="B928" i="12"/>
  <c r="F928" i="12"/>
  <c r="B929" i="12"/>
  <c r="F929" i="12"/>
  <c r="B930" i="12"/>
  <c r="F930" i="12"/>
  <c r="B931" i="12"/>
  <c r="F931" i="12"/>
  <c r="B932" i="12"/>
  <c r="F932" i="12"/>
  <c r="B933" i="12"/>
  <c r="F933" i="12"/>
  <c r="B934" i="12"/>
  <c r="F934" i="12"/>
  <c r="B935" i="12"/>
  <c r="F935" i="12"/>
  <c r="B936" i="12"/>
  <c r="F936" i="12"/>
  <c r="B937" i="12"/>
  <c r="F937" i="12"/>
  <c r="B938" i="12"/>
  <c r="F938" i="12"/>
  <c r="B939" i="12"/>
  <c r="F939" i="12"/>
  <c r="B940" i="12"/>
  <c r="F940" i="12"/>
  <c r="B941" i="12"/>
  <c r="F941" i="12"/>
  <c r="B942" i="12"/>
  <c r="F942" i="12"/>
  <c r="B943" i="12"/>
  <c r="F943" i="12"/>
  <c r="B944" i="12"/>
  <c r="F944" i="12"/>
  <c r="B945" i="12"/>
  <c r="F945" i="12"/>
  <c r="B946" i="12"/>
  <c r="F946" i="12"/>
  <c r="B947" i="12"/>
  <c r="F947" i="12"/>
  <c r="B948" i="12"/>
  <c r="F948" i="12"/>
  <c r="B949" i="12"/>
  <c r="F949" i="12"/>
  <c r="B950" i="12"/>
  <c r="F950" i="12"/>
  <c r="B951" i="12"/>
  <c r="F951" i="12"/>
  <c r="B952" i="12"/>
  <c r="F952" i="12"/>
  <c r="B953" i="12"/>
  <c r="F953" i="12"/>
  <c r="B954" i="12"/>
  <c r="F954" i="12"/>
  <c r="B955" i="12"/>
  <c r="F955" i="12"/>
  <c r="B956" i="12"/>
  <c r="F956" i="12"/>
  <c r="B957" i="12"/>
  <c r="F957" i="12"/>
  <c r="B958" i="12"/>
  <c r="F958" i="12"/>
  <c r="B959" i="12"/>
  <c r="F959" i="12"/>
  <c r="B960" i="12"/>
  <c r="F960" i="12"/>
  <c r="B961" i="12"/>
  <c r="F961" i="12"/>
  <c r="B962" i="12"/>
  <c r="F962" i="12"/>
  <c r="B963" i="12"/>
  <c r="F963" i="12"/>
  <c r="B964" i="12"/>
  <c r="F964" i="12"/>
  <c r="B965" i="12"/>
  <c r="F965" i="12"/>
  <c r="B966" i="12"/>
  <c r="F966" i="12"/>
  <c r="B967" i="12"/>
  <c r="F967" i="12"/>
  <c r="B968" i="12"/>
  <c r="F968" i="12"/>
  <c r="B969" i="12"/>
  <c r="F969" i="12"/>
  <c r="B970" i="12"/>
  <c r="F970" i="12"/>
  <c r="B971" i="12"/>
  <c r="F971" i="12"/>
  <c r="B972" i="12"/>
  <c r="F972" i="12"/>
  <c r="B973" i="12"/>
  <c r="F973" i="12"/>
  <c r="B974" i="12"/>
  <c r="F974" i="12"/>
  <c r="B975" i="12"/>
  <c r="F975" i="12"/>
  <c r="B976" i="12"/>
  <c r="F976" i="12"/>
  <c r="B977" i="12"/>
  <c r="F977" i="12"/>
  <c r="B978" i="12"/>
  <c r="F978" i="12"/>
  <c r="B979" i="12"/>
  <c r="F979" i="12"/>
  <c r="B980" i="12"/>
  <c r="F980" i="12"/>
  <c r="B981" i="12"/>
  <c r="F981" i="12"/>
  <c r="B982" i="12"/>
  <c r="F982" i="12"/>
  <c r="B983" i="12"/>
  <c r="F983" i="12"/>
  <c r="B984" i="12"/>
  <c r="F984" i="12"/>
  <c r="B985" i="12"/>
  <c r="F985" i="12"/>
  <c r="B986" i="12"/>
  <c r="F986" i="12"/>
  <c r="B987" i="12"/>
  <c r="F987" i="12"/>
  <c r="B988" i="12"/>
  <c r="F988" i="12"/>
  <c r="B989" i="12"/>
  <c r="F989" i="12"/>
  <c r="B990" i="12"/>
  <c r="F990" i="12"/>
  <c r="B991" i="12"/>
  <c r="F991" i="12"/>
  <c r="B992" i="12"/>
  <c r="F992" i="12"/>
  <c r="B993" i="12"/>
  <c r="F993" i="12"/>
  <c r="B994" i="12"/>
  <c r="F994" i="12"/>
  <c r="B995" i="12"/>
  <c r="F995" i="12"/>
  <c r="B996" i="12"/>
  <c r="F996" i="12"/>
  <c r="B997" i="12"/>
  <c r="F997" i="12"/>
  <c r="B998" i="12"/>
  <c r="F998" i="12"/>
  <c r="B999" i="12"/>
  <c r="F999" i="12"/>
  <c r="B1000" i="12"/>
  <c r="F1000" i="12"/>
  <c r="B1001" i="12"/>
  <c r="F1001" i="12"/>
  <c r="B1002" i="12"/>
  <c r="F1002" i="12"/>
  <c r="B1003" i="12"/>
  <c r="F1003" i="12"/>
  <c r="B1004" i="12"/>
  <c r="F1004" i="12"/>
  <c r="B1005" i="12"/>
  <c r="F1005" i="12"/>
  <c r="B1006" i="12"/>
  <c r="F1006" i="12"/>
  <c r="B1007" i="12"/>
  <c r="F1007" i="12"/>
  <c r="B1008" i="12"/>
  <c r="F1008" i="12"/>
  <c r="B1009" i="12"/>
  <c r="F1009" i="12"/>
  <c r="B1010" i="12"/>
  <c r="F1010" i="12"/>
  <c r="B1011" i="12"/>
  <c r="F1011" i="12"/>
  <c r="B1012" i="12"/>
  <c r="F1012" i="12"/>
  <c r="B1013" i="12"/>
  <c r="F1013" i="12"/>
  <c r="B1014" i="12"/>
  <c r="F1014" i="12"/>
  <c r="B1015" i="12"/>
  <c r="F1015" i="12"/>
  <c r="B1016" i="12"/>
  <c r="F1016" i="12"/>
  <c r="B1017" i="12"/>
  <c r="F1017" i="12"/>
  <c r="B1018" i="12"/>
  <c r="F1018" i="12"/>
  <c r="B1019" i="12"/>
  <c r="F1019" i="12"/>
  <c r="B1020" i="12"/>
  <c r="F1020" i="12"/>
  <c r="B1021" i="12"/>
  <c r="F1021" i="12"/>
  <c r="B1022" i="12"/>
  <c r="F1022" i="12"/>
  <c r="B1023" i="12"/>
  <c r="F1023" i="12"/>
  <c r="B1024" i="12"/>
  <c r="F1024" i="12"/>
  <c r="B1025" i="12"/>
  <c r="F1025" i="12"/>
  <c r="B1026" i="12"/>
  <c r="F1026" i="12"/>
  <c r="B1027" i="12"/>
  <c r="F1027" i="12"/>
  <c r="B1028" i="12"/>
  <c r="F1028" i="12"/>
  <c r="B1029" i="12"/>
  <c r="F1029" i="12"/>
  <c r="B1030" i="12"/>
  <c r="F1030" i="12"/>
  <c r="B1031" i="12"/>
  <c r="F1031" i="12"/>
  <c r="B1032" i="12"/>
  <c r="F1032" i="12"/>
  <c r="B1033" i="12"/>
  <c r="F1033" i="12"/>
  <c r="B1034" i="12"/>
  <c r="F1034" i="12"/>
  <c r="B1035" i="12"/>
  <c r="F1035" i="12"/>
  <c r="B1036" i="12"/>
  <c r="F1036" i="12"/>
  <c r="B1037" i="12"/>
  <c r="F1037" i="12"/>
  <c r="B1038" i="12"/>
  <c r="F1038" i="12"/>
  <c r="B1039" i="12"/>
  <c r="F1039" i="12"/>
  <c r="B1040" i="12"/>
  <c r="F1040" i="12"/>
  <c r="B1041" i="12"/>
  <c r="F1041" i="12"/>
  <c r="B1042" i="12"/>
  <c r="F1042" i="12"/>
  <c r="B1043" i="12"/>
  <c r="F1043" i="12"/>
  <c r="B1044" i="12"/>
  <c r="F1044" i="12"/>
  <c r="B1045" i="12"/>
  <c r="F1045" i="12"/>
  <c r="B1046" i="12"/>
  <c r="F1046" i="12"/>
  <c r="B1047" i="12"/>
  <c r="F1047" i="12"/>
  <c r="B1048" i="12"/>
  <c r="F1048" i="12"/>
  <c r="B1049" i="12"/>
  <c r="F1049" i="12"/>
  <c r="B1050" i="12"/>
  <c r="F1050" i="12"/>
  <c r="B1051" i="12"/>
  <c r="F1051" i="12"/>
  <c r="B1052" i="12"/>
  <c r="F1052" i="12"/>
  <c r="B1053" i="12"/>
  <c r="F1053" i="12"/>
  <c r="B1054" i="12"/>
  <c r="F1054" i="12"/>
  <c r="B1055" i="12"/>
  <c r="F1055" i="12"/>
  <c r="B1056" i="12"/>
  <c r="F1056" i="12"/>
  <c r="B1057" i="12"/>
  <c r="F1057" i="12"/>
  <c r="B1058" i="12"/>
  <c r="F1058" i="12"/>
  <c r="B1059" i="12"/>
  <c r="F1059" i="12"/>
  <c r="B1060" i="12"/>
  <c r="F1060" i="12"/>
  <c r="B1061" i="12"/>
  <c r="F1061" i="12"/>
  <c r="B1062" i="12"/>
  <c r="F1062" i="12"/>
  <c r="B1063" i="12"/>
  <c r="F1063" i="12"/>
  <c r="B1064" i="12"/>
  <c r="F1064" i="12"/>
  <c r="B1065" i="12"/>
  <c r="F1065" i="12"/>
  <c r="B1066" i="12"/>
  <c r="F1066" i="12"/>
  <c r="B1067" i="12"/>
  <c r="F1067" i="12"/>
  <c r="B1068" i="12"/>
  <c r="F1068" i="12"/>
  <c r="B1069" i="12"/>
  <c r="F1069" i="12"/>
  <c r="B1070" i="12"/>
  <c r="F1070" i="12"/>
  <c r="B1071" i="12"/>
  <c r="F1071" i="12"/>
  <c r="B1072" i="12"/>
  <c r="F1072" i="12"/>
  <c r="B1073" i="12"/>
  <c r="F1073" i="12"/>
  <c r="B1074" i="12"/>
  <c r="F1074" i="12"/>
  <c r="B1075" i="12"/>
  <c r="F1075" i="12"/>
  <c r="B1076" i="12"/>
  <c r="F1076" i="12"/>
  <c r="B1077" i="12"/>
  <c r="F1077" i="12"/>
  <c r="B1078" i="12"/>
  <c r="F1078" i="12"/>
  <c r="B1079" i="12"/>
  <c r="F1079" i="12"/>
  <c r="B1080" i="12"/>
  <c r="F1080" i="12"/>
  <c r="B1081" i="12"/>
  <c r="F1081" i="12"/>
  <c r="B1082" i="12"/>
  <c r="F1082" i="12"/>
  <c r="B1083" i="12"/>
  <c r="F1083" i="12"/>
  <c r="B1084" i="12"/>
  <c r="F1084" i="12"/>
  <c r="B1085" i="12"/>
  <c r="F1085" i="12"/>
  <c r="B1086" i="12"/>
  <c r="F1086" i="12"/>
  <c r="B1087" i="12"/>
  <c r="F1087" i="12"/>
  <c r="B1088" i="12"/>
  <c r="F1088" i="12"/>
  <c r="B1089" i="12"/>
  <c r="F1089" i="12"/>
  <c r="B1090" i="12"/>
  <c r="F1090" i="12"/>
  <c r="B1091" i="12"/>
  <c r="F1091" i="12"/>
  <c r="B1092" i="12"/>
  <c r="F1092" i="12"/>
  <c r="B1093" i="12"/>
  <c r="F1093" i="12"/>
  <c r="B1094" i="12"/>
  <c r="F1094" i="12"/>
  <c r="B1095" i="12"/>
  <c r="F1095" i="12"/>
  <c r="B1096" i="12"/>
  <c r="F1096" i="12"/>
  <c r="B1097" i="12"/>
  <c r="F1097" i="12"/>
  <c r="B1098" i="12"/>
  <c r="F1098" i="12"/>
  <c r="B1099" i="12"/>
  <c r="F1099" i="12"/>
  <c r="B1100" i="12"/>
  <c r="F1100" i="12"/>
  <c r="B1101" i="12"/>
  <c r="F1101" i="12"/>
  <c r="B1102" i="12"/>
  <c r="F1102" i="12"/>
  <c r="B1103" i="12"/>
  <c r="F1103" i="12"/>
  <c r="B1104" i="12"/>
  <c r="F1104" i="12"/>
  <c r="B1105" i="12"/>
  <c r="F1105" i="12"/>
  <c r="B1106" i="12"/>
  <c r="F1106" i="12"/>
  <c r="B1107" i="12"/>
  <c r="F1107" i="12"/>
  <c r="B1108" i="12"/>
  <c r="F1108" i="12"/>
  <c r="B1109" i="12"/>
  <c r="F1109" i="12"/>
  <c r="B1110" i="12"/>
  <c r="F1110" i="12"/>
  <c r="B1111" i="12"/>
  <c r="F1111" i="12"/>
  <c r="B1112" i="12"/>
  <c r="F1112" i="12"/>
  <c r="B1113" i="12"/>
  <c r="F1113" i="12"/>
  <c r="B1114" i="12"/>
  <c r="F1114" i="12"/>
  <c r="B1115" i="12"/>
  <c r="F1115" i="12"/>
  <c r="B1116" i="12"/>
  <c r="F1116" i="12"/>
  <c r="B1117" i="12"/>
  <c r="F1117" i="12"/>
  <c r="B1118" i="12"/>
  <c r="F1118" i="12"/>
  <c r="B1119" i="12"/>
  <c r="F1119" i="12"/>
  <c r="B1120" i="12"/>
  <c r="F1120" i="12"/>
  <c r="B1121" i="12"/>
  <c r="F1121" i="12"/>
  <c r="B1122" i="12"/>
  <c r="F1122" i="12"/>
  <c r="B1123" i="12"/>
  <c r="F1123" i="12"/>
  <c r="B1124" i="12"/>
  <c r="F1124" i="12"/>
  <c r="B1125" i="12"/>
  <c r="F1125" i="12"/>
  <c r="B1126" i="12"/>
  <c r="F1126" i="12"/>
  <c r="B1127" i="12"/>
  <c r="F1127" i="12"/>
  <c r="B1128" i="12"/>
  <c r="F1128" i="12"/>
  <c r="B1129" i="12"/>
  <c r="F1129" i="12"/>
  <c r="B1130" i="12"/>
  <c r="F1130" i="12"/>
  <c r="B1131" i="12"/>
  <c r="F1131" i="12"/>
  <c r="B1132" i="12"/>
  <c r="F1132" i="12"/>
  <c r="B1133" i="12"/>
  <c r="F1133" i="12"/>
  <c r="B1134" i="12"/>
  <c r="F1134" i="12"/>
  <c r="B1135" i="12"/>
  <c r="F1135" i="12"/>
  <c r="B1136" i="12"/>
  <c r="F1136" i="12"/>
  <c r="B1137" i="12"/>
  <c r="F1137" i="12"/>
  <c r="B1138" i="12"/>
  <c r="F1138" i="12"/>
  <c r="B1139" i="12"/>
  <c r="F1139" i="12"/>
  <c r="B1140" i="12"/>
  <c r="F1140" i="12"/>
  <c r="B1141" i="12"/>
  <c r="F1141" i="12"/>
  <c r="B1142" i="12"/>
  <c r="F1142" i="12"/>
  <c r="B1143" i="12"/>
  <c r="F1143" i="12"/>
  <c r="B1144" i="12"/>
  <c r="F1144" i="12"/>
  <c r="B1145" i="12"/>
  <c r="F1145" i="12"/>
  <c r="B1146" i="12"/>
  <c r="F1146" i="12"/>
  <c r="B1147" i="12"/>
  <c r="F1147" i="12"/>
  <c r="B1148" i="12"/>
  <c r="F1148" i="12"/>
  <c r="B1149" i="12"/>
  <c r="F1149" i="12"/>
  <c r="B1150" i="12"/>
  <c r="F1150" i="12"/>
  <c r="B1151" i="12"/>
  <c r="F1151" i="12"/>
  <c r="B1152" i="12"/>
  <c r="F1152" i="12"/>
  <c r="B1153" i="12"/>
  <c r="F1153" i="12"/>
  <c r="B1154" i="12"/>
  <c r="F1154" i="12"/>
  <c r="B1155" i="12"/>
  <c r="F1155" i="12"/>
  <c r="B1156" i="12"/>
  <c r="F1156" i="12"/>
  <c r="B1157" i="12"/>
  <c r="F1157" i="12"/>
  <c r="B1158" i="12"/>
  <c r="F1158" i="12"/>
  <c r="B1159" i="12"/>
  <c r="F1159" i="12"/>
  <c r="B1160" i="12"/>
  <c r="F1160" i="12"/>
  <c r="B1161" i="12"/>
  <c r="F1161" i="12"/>
  <c r="B1162" i="12"/>
  <c r="F1162" i="12"/>
  <c r="B1163" i="12"/>
  <c r="F1163" i="12"/>
  <c r="B1164" i="12"/>
  <c r="F1164" i="12"/>
  <c r="B1165" i="12"/>
  <c r="F1165" i="12"/>
  <c r="B1166" i="12"/>
  <c r="F1166" i="12"/>
  <c r="B1167" i="12"/>
  <c r="F1167" i="12"/>
  <c r="B1168" i="12"/>
  <c r="F1168" i="12"/>
  <c r="B1169" i="12"/>
  <c r="F1169" i="12"/>
  <c r="B1170" i="12"/>
  <c r="F1170" i="12"/>
  <c r="B1171" i="12"/>
  <c r="F1171" i="12"/>
  <c r="B1172" i="12"/>
  <c r="F1172" i="12"/>
  <c r="B1173" i="12"/>
  <c r="F1173" i="12"/>
  <c r="B1174" i="12"/>
  <c r="F1174" i="12"/>
  <c r="B1175" i="12"/>
  <c r="F1175" i="12"/>
  <c r="B1176" i="12"/>
  <c r="F1176" i="12"/>
  <c r="B1177" i="12"/>
  <c r="F1177" i="12"/>
  <c r="B1178" i="12"/>
  <c r="F1178" i="12"/>
  <c r="B1179" i="12"/>
  <c r="F1179" i="12"/>
  <c r="B1180" i="12"/>
  <c r="F1180" i="12"/>
  <c r="B1181" i="12"/>
  <c r="F1181" i="12"/>
  <c r="B1182" i="12"/>
  <c r="F1182" i="12"/>
  <c r="B1183" i="12"/>
  <c r="F1183" i="12"/>
  <c r="B1184" i="12"/>
  <c r="F1184" i="12"/>
  <c r="B1185" i="12"/>
  <c r="F1185" i="12"/>
  <c r="B1186" i="12"/>
  <c r="F1186" i="12"/>
  <c r="B1187" i="12"/>
  <c r="F1187" i="12"/>
  <c r="B1188" i="12"/>
  <c r="F1188" i="12"/>
  <c r="B1189" i="12"/>
  <c r="F1189" i="12"/>
  <c r="B1190" i="12"/>
  <c r="F1190" i="12"/>
  <c r="B1191" i="12"/>
  <c r="F1191" i="12"/>
  <c r="B1192" i="12"/>
  <c r="F1192" i="12"/>
  <c r="B1193" i="12"/>
  <c r="F1193" i="12"/>
  <c r="B1194" i="12"/>
  <c r="F1194" i="12"/>
  <c r="B1195" i="12"/>
  <c r="F1195" i="12"/>
  <c r="B1196" i="12"/>
  <c r="F1196" i="12"/>
  <c r="B1197" i="12"/>
  <c r="F1197" i="12"/>
  <c r="B1198" i="12"/>
  <c r="F1198" i="12"/>
  <c r="B1199" i="12"/>
  <c r="F1199" i="12"/>
  <c r="B1200" i="12"/>
  <c r="F1200" i="12"/>
  <c r="B1201" i="12"/>
  <c r="F1201" i="12"/>
  <c r="B1202" i="12"/>
  <c r="F1202" i="12"/>
  <c r="B1203" i="12"/>
  <c r="F1203" i="12"/>
  <c r="B1204" i="12"/>
  <c r="F1204" i="12"/>
  <c r="B1205" i="12"/>
  <c r="F1205" i="12"/>
  <c r="B1206" i="12"/>
  <c r="F1206" i="12"/>
  <c r="B1207" i="12"/>
  <c r="F1207" i="12"/>
  <c r="B1208" i="12"/>
  <c r="F1208" i="12"/>
  <c r="B1209" i="12"/>
  <c r="F1209" i="12"/>
  <c r="B1210" i="12"/>
  <c r="F1210" i="12"/>
  <c r="B1211" i="12"/>
  <c r="F1211" i="12"/>
  <c r="B1212" i="12"/>
  <c r="F1212" i="12"/>
  <c r="B1213" i="12"/>
  <c r="F1213" i="12"/>
  <c r="B1214" i="12"/>
  <c r="F1214" i="12"/>
  <c r="B1215" i="12"/>
  <c r="F1215" i="12"/>
  <c r="B1216" i="12"/>
  <c r="F1216" i="12"/>
  <c r="B1217" i="12"/>
  <c r="F1217" i="12"/>
  <c r="B1218" i="12"/>
  <c r="F1218" i="12"/>
  <c r="B1219" i="12"/>
  <c r="F1219" i="12"/>
  <c r="B1220" i="12"/>
  <c r="F1220" i="12"/>
  <c r="B1221" i="12"/>
  <c r="F1221" i="12"/>
  <c r="B1222" i="12"/>
  <c r="F1222" i="12"/>
  <c r="B1223" i="12"/>
  <c r="F1223" i="12"/>
  <c r="B1224" i="12"/>
  <c r="F1224" i="12"/>
  <c r="B1225" i="12"/>
  <c r="F1225" i="12"/>
  <c r="B1226" i="12"/>
  <c r="F1226" i="12"/>
  <c r="B1227" i="12"/>
  <c r="F1227" i="12"/>
  <c r="B1228" i="12"/>
  <c r="F1228" i="12"/>
  <c r="B1229" i="12"/>
  <c r="F1229" i="12"/>
  <c r="B1230" i="12"/>
  <c r="F1230" i="12"/>
  <c r="B1231" i="12"/>
  <c r="F1231" i="12"/>
  <c r="B1232" i="12"/>
  <c r="F1232" i="12"/>
  <c r="B1233" i="12"/>
  <c r="F1233" i="12"/>
  <c r="B1234" i="12"/>
  <c r="F1234" i="12"/>
  <c r="B1235" i="12"/>
  <c r="F1235" i="12"/>
  <c r="B1236" i="12"/>
  <c r="F1236" i="12"/>
  <c r="B1237" i="12"/>
  <c r="F1237" i="12"/>
  <c r="B1238" i="12"/>
  <c r="F1238" i="12"/>
  <c r="B1239" i="12"/>
  <c r="F1239" i="12"/>
  <c r="B1240" i="12"/>
  <c r="F1240" i="12"/>
  <c r="B1241" i="12"/>
  <c r="F1241" i="12"/>
  <c r="B1242" i="12"/>
  <c r="F1242" i="12"/>
  <c r="B1243" i="12"/>
  <c r="F1243" i="12"/>
  <c r="B1244" i="12"/>
  <c r="F1244" i="12"/>
  <c r="B1245" i="12"/>
  <c r="F1245" i="12"/>
  <c r="B1246" i="12"/>
  <c r="F1246" i="12"/>
  <c r="B1247" i="12"/>
  <c r="F1247" i="12"/>
  <c r="B1248" i="12"/>
  <c r="F1248" i="12"/>
  <c r="B1249" i="12"/>
  <c r="F1249" i="12"/>
  <c r="B1250" i="12"/>
  <c r="F1250" i="12"/>
  <c r="B1251" i="12"/>
  <c r="F1251" i="12"/>
  <c r="B1252" i="12"/>
  <c r="F1252" i="12"/>
  <c r="B1253" i="12"/>
  <c r="F1253" i="12"/>
  <c r="B1254" i="12"/>
  <c r="F1254" i="12"/>
  <c r="B1255" i="12"/>
  <c r="F1255" i="12"/>
  <c r="B1256" i="12"/>
  <c r="F1256" i="12"/>
  <c r="B1257" i="12"/>
  <c r="F1257" i="12"/>
  <c r="B1258" i="12"/>
  <c r="F1258" i="12"/>
  <c r="B1259" i="12"/>
  <c r="F1259" i="12"/>
  <c r="B1260" i="12"/>
  <c r="F1260" i="12"/>
  <c r="B1261" i="12"/>
  <c r="F1261" i="12"/>
  <c r="B1262" i="12"/>
  <c r="F1262" i="12"/>
  <c r="B1263" i="12"/>
  <c r="F1263" i="12"/>
  <c r="B1264" i="12"/>
  <c r="F1264" i="12"/>
  <c r="B1265" i="12"/>
  <c r="F1265" i="12"/>
  <c r="B1266" i="12"/>
  <c r="F1266" i="12"/>
  <c r="B1267" i="12"/>
  <c r="F1267" i="12"/>
  <c r="B1268" i="12"/>
  <c r="F1268" i="12"/>
  <c r="B1269" i="12"/>
  <c r="F1269" i="12"/>
  <c r="B1270" i="12"/>
  <c r="F1270" i="12"/>
  <c r="B1271" i="12"/>
  <c r="F1271" i="12"/>
  <c r="B1272" i="12"/>
  <c r="F1272" i="12"/>
  <c r="B1273" i="12"/>
  <c r="F1273" i="12"/>
  <c r="B1274" i="12"/>
  <c r="F1274" i="12"/>
  <c r="B1275" i="12"/>
  <c r="F1275" i="12"/>
  <c r="B1276" i="12"/>
  <c r="F1276" i="12"/>
  <c r="B1277" i="12"/>
  <c r="F1277" i="12"/>
  <c r="B1278" i="12"/>
  <c r="F1278" i="12"/>
  <c r="B1279" i="12"/>
  <c r="F1279" i="12"/>
  <c r="B1280" i="12"/>
  <c r="F1280" i="12"/>
  <c r="B1281" i="12"/>
  <c r="F1281" i="12"/>
  <c r="B1282" i="12"/>
  <c r="F1282" i="12"/>
  <c r="B1283" i="12"/>
  <c r="F1283" i="12"/>
  <c r="B1284" i="12"/>
  <c r="F1284" i="12"/>
  <c r="B1285" i="12"/>
  <c r="F1285" i="12"/>
  <c r="B1286" i="12"/>
  <c r="F1286" i="12"/>
  <c r="B1287" i="12"/>
  <c r="F1287" i="12"/>
  <c r="B1288" i="12"/>
  <c r="F1288" i="12"/>
  <c r="B1289" i="12"/>
  <c r="F1289" i="12"/>
  <c r="B1290" i="12"/>
  <c r="F1290" i="12"/>
  <c r="B1291" i="12"/>
  <c r="F1291" i="12"/>
  <c r="B1292" i="12"/>
  <c r="F1292" i="12"/>
  <c r="B1293" i="12"/>
  <c r="F1293" i="12"/>
  <c r="B1294" i="12"/>
  <c r="F1294" i="12"/>
  <c r="B1295" i="12"/>
  <c r="F1295" i="12"/>
  <c r="B1296" i="12"/>
  <c r="F1296" i="12"/>
  <c r="B1297" i="12"/>
  <c r="F1297" i="12"/>
  <c r="B1298" i="12"/>
  <c r="F1298" i="12"/>
  <c r="B1299" i="12"/>
  <c r="F1299" i="12"/>
  <c r="B1300" i="12"/>
  <c r="F1300" i="12"/>
  <c r="B1301" i="12"/>
  <c r="F1301" i="12"/>
  <c r="B1302" i="12"/>
  <c r="F1302" i="12"/>
  <c r="B1303" i="12"/>
  <c r="F1303" i="12"/>
  <c r="B1304" i="12"/>
  <c r="F1304" i="12"/>
  <c r="B1305" i="12"/>
  <c r="F1305" i="12"/>
  <c r="B1306" i="12"/>
  <c r="F1306" i="12"/>
  <c r="B1307" i="12"/>
  <c r="F1307" i="12"/>
  <c r="B1308" i="12"/>
  <c r="F1308" i="12"/>
  <c r="B1309" i="12"/>
  <c r="F1309" i="12"/>
  <c r="B1310" i="12"/>
  <c r="F1310" i="12"/>
  <c r="B1311" i="12"/>
  <c r="F1311" i="12"/>
  <c r="B1312" i="12"/>
  <c r="F1312" i="12"/>
  <c r="B1313" i="12"/>
  <c r="F1313" i="12"/>
  <c r="B1314" i="12"/>
  <c r="F1314" i="12"/>
  <c r="B1315" i="12"/>
  <c r="F1315" i="12"/>
  <c r="B1316" i="12"/>
  <c r="F1316" i="12"/>
  <c r="B1317" i="12"/>
  <c r="F1317" i="12"/>
  <c r="B1318" i="12"/>
  <c r="F1318" i="12"/>
  <c r="B1319" i="12"/>
  <c r="F1319" i="12"/>
  <c r="B1320" i="12"/>
  <c r="F1320" i="12"/>
  <c r="B1321" i="12"/>
  <c r="F1321" i="12"/>
  <c r="B1322" i="12"/>
  <c r="F1322" i="12"/>
  <c r="B1323" i="12"/>
  <c r="F1323" i="12"/>
  <c r="B1324" i="12"/>
  <c r="F1324" i="12"/>
  <c r="B1325" i="12"/>
  <c r="F1325" i="12"/>
  <c r="B1326" i="12"/>
  <c r="F1326" i="12"/>
  <c r="B1327" i="12"/>
  <c r="F1327" i="12"/>
  <c r="B1328" i="12"/>
  <c r="F1328" i="12"/>
  <c r="B1329" i="12"/>
  <c r="F1329" i="12"/>
  <c r="B1330" i="12"/>
  <c r="F1330" i="12"/>
  <c r="B1331" i="12"/>
  <c r="F1331" i="12"/>
  <c r="B1332" i="12"/>
  <c r="F1332" i="12"/>
  <c r="B1333" i="12"/>
  <c r="F1333" i="12"/>
  <c r="B1334" i="12"/>
  <c r="F1334" i="12"/>
  <c r="B1335" i="12"/>
  <c r="F1335" i="12"/>
  <c r="B1336" i="12"/>
  <c r="F1336" i="12"/>
  <c r="B1337" i="12"/>
  <c r="F1337" i="12"/>
  <c r="B1338" i="12"/>
  <c r="F1338" i="12"/>
  <c r="B1339" i="12"/>
  <c r="F1339" i="12"/>
  <c r="B1340" i="12"/>
  <c r="F1340" i="12"/>
  <c r="B1341" i="12"/>
  <c r="F1341" i="12"/>
  <c r="B1342" i="12"/>
  <c r="F1342" i="12"/>
  <c r="B1343" i="12"/>
  <c r="F1343" i="12"/>
  <c r="B1344" i="12"/>
  <c r="F1344" i="12"/>
  <c r="B1345" i="12"/>
  <c r="F1345" i="12"/>
  <c r="B1346" i="12"/>
  <c r="F1346" i="12"/>
  <c r="B1347" i="12"/>
  <c r="F1347" i="12"/>
  <c r="B1348" i="12"/>
  <c r="F1348" i="12"/>
  <c r="B1349" i="12"/>
  <c r="F1349" i="12"/>
  <c r="B1350" i="12"/>
  <c r="F1350" i="12"/>
  <c r="B1351" i="12"/>
  <c r="F1351" i="12"/>
  <c r="B1352" i="12"/>
  <c r="F1352" i="12"/>
  <c r="B1353" i="12"/>
  <c r="F1353" i="12"/>
  <c r="B1354" i="12"/>
  <c r="F1354" i="12"/>
  <c r="B1355" i="12"/>
  <c r="F1355" i="12"/>
  <c r="B1356" i="12"/>
  <c r="F1356" i="12"/>
  <c r="B1357" i="12"/>
  <c r="F1357" i="12"/>
  <c r="B1358" i="12"/>
  <c r="F1358" i="12"/>
  <c r="B1359" i="12"/>
  <c r="F1359" i="12"/>
  <c r="B1360" i="12"/>
  <c r="F1360" i="12"/>
  <c r="B1361" i="12"/>
  <c r="F1361" i="12"/>
  <c r="B1362" i="12"/>
  <c r="F1362" i="12"/>
  <c r="B1363" i="12"/>
  <c r="F1363" i="12"/>
  <c r="B1364" i="12"/>
  <c r="F1364" i="12"/>
  <c r="B1365" i="12"/>
  <c r="F1365" i="12"/>
  <c r="B1366" i="12"/>
  <c r="F1366" i="12"/>
  <c r="B1367" i="12"/>
  <c r="F1367" i="12"/>
  <c r="B1368" i="12"/>
  <c r="F1368" i="12"/>
  <c r="B1369" i="12"/>
  <c r="F1369" i="12"/>
  <c r="B1370" i="12"/>
  <c r="F1370" i="12"/>
  <c r="B1371" i="12"/>
  <c r="F1371" i="12"/>
  <c r="B1372" i="12"/>
  <c r="F1372" i="12"/>
  <c r="B1373" i="12"/>
  <c r="F1373" i="12"/>
  <c r="B1374" i="12"/>
  <c r="F1374" i="12"/>
  <c r="B1375" i="12"/>
  <c r="F1375" i="12"/>
  <c r="B1376" i="12"/>
  <c r="F1376" i="12"/>
  <c r="B1377" i="12"/>
  <c r="F1377" i="12"/>
  <c r="B1378" i="12"/>
  <c r="F1378" i="12"/>
  <c r="B1379" i="12"/>
  <c r="F1379" i="12"/>
  <c r="B1380" i="12"/>
  <c r="F1380" i="12"/>
  <c r="B1381" i="12"/>
  <c r="F1381" i="12"/>
  <c r="B1382" i="12"/>
  <c r="F1382" i="12"/>
  <c r="B1383" i="12"/>
  <c r="F1383" i="12"/>
  <c r="B1384" i="12"/>
  <c r="F1384" i="12"/>
  <c r="B1385" i="12"/>
  <c r="F1385" i="12"/>
  <c r="B1386" i="12"/>
  <c r="F1386" i="12"/>
  <c r="B1387" i="12"/>
  <c r="F1387" i="12"/>
  <c r="B1388" i="12"/>
  <c r="F1388" i="12"/>
  <c r="B1389" i="12"/>
  <c r="F1389" i="12"/>
  <c r="B1390" i="12"/>
  <c r="F1390" i="12"/>
  <c r="B1391" i="12"/>
  <c r="F1391" i="12"/>
  <c r="B1392" i="12"/>
  <c r="F1392" i="12"/>
  <c r="B1393" i="12"/>
  <c r="F1393" i="12"/>
  <c r="B1394" i="12"/>
  <c r="F1394" i="12"/>
  <c r="B1395" i="12"/>
  <c r="F1395" i="12"/>
  <c r="B1396" i="12"/>
  <c r="F1396" i="12"/>
  <c r="B1397" i="12"/>
  <c r="F1397" i="12"/>
  <c r="B1398" i="12"/>
  <c r="F1398" i="12"/>
  <c r="B1399" i="12"/>
  <c r="F1399" i="12"/>
  <c r="B1400" i="12"/>
  <c r="F1400" i="12"/>
  <c r="B1401" i="12"/>
  <c r="F1401" i="12"/>
  <c r="B1402" i="12"/>
  <c r="F1402" i="12"/>
  <c r="B1403" i="12"/>
  <c r="F1403" i="12"/>
  <c r="B1404" i="12"/>
  <c r="F1404" i="12"/>
  <c r="B1405" i="12"/>
  <c r="F1405" i="12"/>
  <c r="B1406" i="12"/>
  <c r="F1406" i="12"/>
  <c r="B1407" i="12"/>
  <c r="F1407" i="12"/>
  <c r="B1408" i="12"/>
  <c r="F1408" i="12"/>
  <c r="B1409" i="12"/>
  <c r="F1409" i="12"/>
  <c r="B1410" i="12"/>
  <c r="F1410" i="12"/>
  <c r="B1411" i="12"/>
  <c r="F1411" i="12"/>
  <c r="B1412" i="12"/>
  <c r="F1412" i="12"/>
  <c r="B1413" i="12"/>
  <c r="F1413" i="12"/>
  <c r="B1414" i="12"/>
  <c r="F1414" i="12"/>
  <c r="B1415" i="12"/>
  <c r="F1415" i="12"/>
  <c r="B1416" i="12"/>
  <c r="F1416" i="12"/>
  <c r="B1417" i="12"/>
  <c r="F1417" i="12"/>
  <c r="B1418" i="12"/>
  <c r="F1418" i="12"/>
  <c r="B1419" i="12"/>
  <c r="F1419" i="12"/>
  <c r="B1420" i="12"/>
  <c r="F1420" i="12"/>
  <c r="B1421" i="12"/>
  <c r="F1421" i="12"/>
  <c r="B1422" i="12"/>
  <c r="F1422" i="12"/>
  <c r="B1423" i="12"/>
  <c r="F1423" i="12"/>
  <c r="B1424" i="12"/>
  <c r="F1424" i="12"/>
  <c r="B1425" i="12"/>
  <c r="F1425" i="12"/>
  <c r="B1426" i="12"/>
  <c r="F1426" i="12"/>
  <c r="B1427" i="12"/>
  <c r="F1427" i="12"/>
  <c r="B1428" i="12"/>
  <c r="F1428" i="12"/>
  <c r="B1429" i="12"/>
  <c r="F1429" i="12"/>
  <c r="B1430" i="12"/>
  <c r="F1430" i="12"/>
  <c r="B1431" i="12"/>
  <c r="F1431" i="12"/>
  <c r="B1432" i="12"/>
  <c r="F1432" i="12"/>
  <c r="B1433" i="12"/>
  <c r="F1433" i="12"/>
  <c r="B1434" i="12"/>
  <c r="F1434" i="12"/>
  <c r="B1435" i="12"/>
  <c r="F1435" i="12"/>
  <c r="B1436" i="12"/>
  <c r="F1436" i="12"/>
  <c r="B1437" i="12"/>
  <c r="F1437" i="12"/>
  <c r="B1438" i="12"/>
  <c r="F1438" i="12"/>
  <c r="B1439" i="12"/>
  <c r="F1439" i="12"/>
  <c r="B1440" i="12"/>
  <c r="F1440" i="12"/>
  <c r="B1441" i="12"/>
  <c r="F1441" i="12"/>
  <c r="B1442" i="12"/>
  <c r="F1442" i="12"/>
  <c r="B1443" i="12"/>
  <c r="F1443" i="12"/>
  <c r="B1444" i="12"/>
  <c r="F1444" i="12"/>
  <c r="B1445" i="12"/>
  <c r="F1445" i="12"/>
  <c r="B1446" i="12"/>
  <c r="F1446" i="12"/>
  <c r="B1447" i="12"/>
  <c r="F1447" i="12"/>
  <c r="B1448" i="12"/>
  <c r="F1448" i="12"/>
  <c r="B1449" i="12"/>
  <c r="F1449" i="12"/>
  <c r="B1450" i="12"/>
  <c r="F1450" i="12"/>
  <c r="B1451" i="12"/>
  <c r="F1451" i="12"/>
  <c r="B1452" i="12"/>
  <c r="F1452" i="12"/>
  <c r="B1453" i="12"/>
  <c r="F1453" i="12"/>
  <c r="B1454" i="12"/>
  <c r="F1454" i="12"/>
  <c r="B1455" i="12"/>
  <c r="F1455" i="12"/>
  <c r="B1456" i="12"/>
  <c r="F1456" i="12"/>
  <c r="B1457" i="12"/>
  <c r="F1457" i="12"/>
  <c r="B1458" i="12"/>
  <c r="F1458" i="12"/>
  <c r="B1459" i="12"/>
  <c r="F1459" i="12"/>
  <c r="B1460" i="12"/>
  <c r="F1460" i="12"/>
  <c r="B1461" i="12"/>
  <c r="F1461" i="12"/>
  <c r="B1462" i="12"/>
  <c r="F1462" i="12"/>
  <c r="B1463" i="12"/>
  <c r="F1463" i="12"/>
  <c r="B1464" i="12"/>
  <c r="F1464" i="12"/>
  <c r="B1465" i="12"/>
  <c r="F1465" i="12"/>
  <c r="B1466" i="12"/>
  <c r="F1466" i="12"/>
  <c r="B1467" i="12"/>
  <c r="F1467" i="12"/>
  <c r="B1468" i="12"/>
  <c r="F1468" i="12"/>
  <c r="B1469" i="12"/>
  <c r="F1469" i="12"/>
  <c r="B1470" i="12"/>
  <c r="F1470" i="12"/>
  <c r="B1471" i="12"/>
  <c r="F1471" i="12"/>
  <c r="B1472" i="12"/>
  <c r="F1472" i="12"/>
  <c r="B1473" i="12"/>
  <c r="F1473" i="12"/>
  <c r="B1474" i="12"/>
  <c r="F1474" i="12"/>
  <c r="B1475" i="12"/>
  <c r="F1475" i="12"/>
  <c r="B1476" i="12"/>
  <c r="F1476" i="12"/>
  <c r="B1477" i="12"/>
  <c r="F1477" i="12"/>
  <c r="B1478" i="12"/>
  <c r="F1478" i="12"/>
  <c r="B1479" i="12"/>
  <c r="F1479" i="12"/>
  <c r="B1480" i="12"/>
  <c r="F1480" i="12"/>
  <c r="B1481" i="12"/>
  <c r="F1481" i="12"/>
  <c r="B1482" i="12"/>
  <c r="F1482" i="12"/>
  <c r="B1483" i="12"/>
  <c r="F1483" i="12"/>
  <c r="B1484" i="12"/>
  <c r="F1484" i="12"/>
  <c r="B1485" i="12"/>
  <c r="F1485" i="12"/>
  <c r="B1486" i="12"/>
  <c r="F1486" i="12"/>
  <c r="B1487" i="12"/>
  <c r="F1487" i="12"/>
  <c r="B1488" i="12"/>
  <c r="F1488" i="12"/>
  <c r="B1489" i="12"/>
  <c r="F1489" i="12"/>
  <c r="B1490" i="12"/>
  <c r="F1490" i="12"/>
  <c r="B1491" i="12"/>
  <c r="F1491" i="12"/>
  <c r="B1492" i="12"/>
  <c r="F1492" i="12"/>
  <c r="B1493" i="12"/>
  <c r="F1493" i="12"/>
  <c r="B1494" i="12"/>
  <c r="F1494" i="12"/>
  <c r="B1495" i="12"/>
  <c r="F1495" i="12"/>
  <c r="B1496" i="12"/>
  <c r="F1496" i="12"/>
  <c r="B1497" i="12"/>
  <c r="F1497" i="12"/>
  <c r="B1498" i="12"/>
  <c r="F1498" i="12"/>
  <c r="B1499" i="12"/>
  <c r="F1499" i="12"/>
  <c r="B1500" i="12"/>
  <c r="F1500" i="12"/>
  <c r="B1501" i="12"/>
  <c r="F1501" i="12"/>
  <c r="B1502" i="12"/>
  <c r="F1502" i="12"/>
  <c r="B1503" i="12"/>
  <c r="F1503" i="12"/>
  <c r="B1504" i="12"/>
  <c r="F1504" i="12"/>
  <c r="B1505" i="12"/>
  <c r="F1505" i="12"/>
  <c r="B1506" i="12"/>
  <c r="F1506" i="12"/>
  <c r="B1507" i="12"/>
  <c r="F1507" i="12"/>
  <c r="B1508" i="12"/>
  <c r="F1508" i="12"/>
  <c r="B1509" i="12"/>
  <c r="F1509" i="12"/>
  <c r="B1510" i="12"/>
  <c r="F1510" i="12"/>
  <c r="B1511" i="12"/>
  <c r="F1511" i="12"/>
  <c r="B1512" i="12"/>
  <c r="F1512" i="12"/>
  <c r="B1513" i="12"/>
  <c r="F1513" i="12"/>
  <c r="B1514" i="12"/>
  <c r="F1514" i="12"/>
  <c r="B1515" i="12"/>
  <c r="F1515" i="12"/>
  <c r="B1516" i="12"/>
  <c r="F1516" i="12"/>
  <c r="B1517" i="12"/>
  <c r="F1517" i="12"/>
  <c r="B1518" i="12"/>
  <c r="F1518" i="12"/>
  <c r="B1519" i="12"/>
  <c r="F1519" i="12"/>
  <c r="B1520" i="12"/>
  <c r="F1520" i="12"/>
  <c r="B1521" i="12"/>
  <c r="F1521" i="12"/>
  <c r="B1522" i="12"/>
  <c r="F1522" i="12"/>
  <c r="B1523" i="12"/>
  <c r="F1523" i="12"/>
  <c r="B1524" i="12"/>
  <c r="F1524" i="12"/>
  <c r="B1525" i="12"/>
  <c r="F1525" i="12"/>
  <c r="B1526" i="12"/>
  <c r="F1526" i="12"/>
  <c r="B1527" i="12"/>
  <c r="F1527" i="12"/>
  <c r="B1528" i="12"/>
  <c r="F1528" i="12"/>
  <c r="B1529" i="12"/>
  <c r="F1529" i="12"/>
  <c r="B1530" i="12"/>
  <c r="F1530" i="12"/>
  <c r="B1531" i="12"/>
  <c r="F1531" i="12"/>
  <c r="B1532" i="12"/>
  <c r="F1532" i="12"/>
  <c r="B1533" i="12"/>
  <c r="F1533" i="12"/>
  <c r="B1534" i="12"/>
  <c r="F1534" i="12"/>
  <c r="B1535" i="12"/>
  <c r="F1535" i="12"/>
  <c r="B1536" i="12"/>
  <c r="F1536" i="12"/>
  <c r="B1537" i="12"/>
  <c r="F1537" i="12"/>
  <c r="B1538" i="12"/>
  <c r="F1538" i="12"/>
  <c r="B1539" i="12"/>
  <c r="F1539" i="12"/>
  <c r="B1540" i="12"/>
  <c r="F1540" i="12"/>
  <c r="B1541" i="12"/>
  <c r="F1541" i="12"/>
  <c r="B1542" i="12"/>
  <c r="F1542" i="12"/>
  <c r="B1543" i="12"/>
  <c r="F1543" i="12"/>
  <c r="B1544" i="12"/>
  <c r="F1544" i="12"/>
  <c r="B1545" i="12"/>
  <c r="F1545" i="12"/>
  <c r="B1546" i="12"/>
  <c r="F1546" i="12"/>
  <c r="B1547" i="12"/>
  <c r="F1547" i="12"/>
  <c r="B1548" i="12"/>
  <c r="F1548" i="12"/>
  <c r="B1549" i="12"/>
  <c r="F1549" i="12"/>
  <c r="B1550" i="12"/>
  <c r="F1550" i="12"/>
  <c r="B1551" i="12"/>
  <c r="F1551" i="12"/>
  <c r="B1552" i="12"/>
  <c r="F1552" i="12"/>
  <c r="B1553" i="12"/>
  <c r="F1553" i="12"/>
  <c r="B1554" i="12"/>
  <c r="F1554" i="12"/>
  <c r="B1555" i="12"/>
  <c r="F1555" i="12"/>
  <c r="B1556" i="12"/>
  <c r="F1556" i="12"/>
  <c r="B1557" i="12"/>
  <c r="F1557" i="12"/>
  <c r="B1558" i="12"/>
  <c r="F1558" i="12"/>
  <c r="B1559" i="12"/>
  <c r="F1559" i="12"/>
  <c r="B1560" i="12"/>
  <c r="F1560" i="12"/>
  <c r="B1561" i="12"/>
  <c r="F1561" i="12"/>
  <c r="B1562" i="12"/>
  <c r="F1562" i="12"/>
  <c r="B1563" i="12"/>
  <c r="F1563" i="12"/>
  <c r="B1564" i="12"/>
  <c r="F1564" i="12"/>
  <c r="B1565" i="12"/>
  <c r="F1565" i="12"/>
  <c r="B1566" i="12"/>
  <c r="F1566" i="12"/>
  <c r="B1567" i="12"/>
  <c r="F1567" i="12"/>
  <c r="B1568" i="12"/>
  <c r="F1568" i="12"/>
  <c r="B1569" i="12"/>
  <c r="F1569" i="12"/>
  <c r="B1570" i="12"/>
  <c r="F1570" i="12"/>
  <c r="B1571" i="12"/>
  <c r="F1571" i="12"/>
  <c r="B1572" i="12"/>
  <c r="F1572" i="12"/>
  <c r="B1573" i="12"/>
  <c r="F1573" i="12"/>
  <c r="B1574" i="12"/>
  <c r="F1574" i="12"/>
  <c r="B1575" i="12"/>
  <c r="F1575" i="12"/>
  <c r="B1576" i="12"/>
  <c r="F1576" i="12"/>
  <c r="B1577" i="12"/>
  <c r="F1577" i="12"/>
  <c r="B1578" i="12"/>
  <c r="F1578" i="12"/>
  <c r="B1579" i="12"/>
  <c r="F1579" i="12"/>
  <c r="B1580" i="12"/>
  <c r="F1580" i="12"/>
  <c r="B1581" i="12"/>
  <c r="F1581" i="12"/>
  <c r="B1582" i="12"/>
  <c r="F1582" i="12"/>
  <c r="B1583" i="12"/>
  <c r="F1583" i="12"/>
  <c r="B1584" i="12"/>
  <c r="F1584" i="12"/>
  <c r="B1585" i="12"/>
  <c r="F1585" i="12"/>
  <c r="B1586" i="12"/>
  <c r="F1586" i="12"/>
  <c r="B1587" i="12"/>
  <c r="F1587" i="12"/>
  <c r="B1588" i="12"/>
  <c r="F1588" i="12"/>
  <c r="B1589" i="12"/>
  <c r="F1589" i="12"/>
  <c r="B1590" i="12"/>
  <c r="F1590" i="12"/>
  <c r="B1591" i="12"/>
  <c r="F1591" i="12"/>
  <c r="B1592" i="12"/>
  <c r="F1592" i="12"/>
  <c r="B1593" i="12"/>
  <c r="F1593" i="12"/>
  <c r="B1594" i="12"/>
  <c r="F1594" i="12"/>
  <c r="B1595" i="12"/>
  <c r="F1595" i="12"/>
  <c r="B1596" i="12"/>
  <c r="F1596" i="12"/>
  <c r="B1597" i="12"/>
  <c r="F1597" i="12"/>
  <c r="B1598" i="12"/>
  <c r="F1598" i="12"/>
  <c r="B1599" i="12"/>
  <c r="F1599" i="12"/>
  <c r="B1600" i="12"/>
  <c r="F1600" i="12"/>
  <c r="B1601" i="12"/>
  <c r="F1601" i="12"/>
  <c r="B1602" i="12"/>
  <c r="F1602" i="12"/>
  <c r="B1603" i="12"/>
  <c r="F1603" i="12"/>
  <c r="B1604" i="12"/>
  <c r="F1604" i="12"/>
  <c r="B1605" i="12"/>
  <c r="F1605" i="12"/>
  <c r="B1606" i="12"/>
  <c r="F1606" i="12"/>
  <c r="B1607" i="12"/>
  <c r="F1607" i="12"/>
  <c r="B1608" i="12"/>
  <c r="F1608" i="12"/>
  <c r="B1609" i="12"/>
  <c r="F1609" i="12"/>
  <c r="B1610" i="12"/>
  <c r="F1610" i="12"/>
  <c r="B1611" i="12"/>
  <c r="F1611" i="12"/>
  <c r="B1612" i="12"/>
  <c r="F1612" i="12"/>
  <c r="B1613" i="12"/>
  <c r="F1613" i="12"/>
  <c r="B1614" i="12"/>
  <c r="F1614" i="12"/>
  <c r="B1615" i="12"/>
  <c r="F1615" i="12"/>
  <c r="B1616" i="12"/>
  <c r="F1616" i="12"/>
  <c r="B1617" i="12"/>
  <c r="F1617" i="12"/>
  <c r="B1618" i="12"/>
  <c r="F1618" i="12"/>
  <c r="B1619" i="12"/>
  <c r="F1619" i="12"/>
  <c r="B1620" i="12"/>
  <c r="F1620" i="12"/>
  <c r="B1621" i="12"/>
  <c r="F1621" i="12"/>
  <c r="B1622" i="12"/>
  <c r="F1622" i="12"/>
  <c r="B1623" i="12"/>
  <c r="F1623" i="12"/>
  <c r="B1624" i="12"/>
  <c r="F1624" i="12"/>
  <c r="B1625" i="12"/>
  <c r="F1625" i="12"/>
  <c r="B1626" i="12"/>
  <c r="F1626" i="12"/>
  <c r="B1627" i="12"/>
  <c r="F1627" i="12"/>
  <c r="B1628" i="12"/>
  <c r="F1628" i="12"/>
  <c r="B1629" i="12"/>
  <c r="F1629" i="12"/>
  <c r="B1630" i="12"/>
  <c r="F1630" i="12"/>
  <c r="B1631" i="12"/>
  <c r="F1631" i="12"/>
  <c r="B1632" i="12"/>
  <c r="F1632" i="12"/>
  <c r="B1633" i="12"/>
  <c r="F1633" i="12"/>
  <c r="B1634" i="12"/>
  <c r="F1634" i="12"/>
  <c r="B1635" i="12"/>
  <c r="F1635" i="12"/>
  <c r="B1636" i="12"/>
  <c r="F1636" i="12"/>
  <c r="B1637" i="12"/>
  <c r="F1637" i="12"/>
  <c r="B1638" i="12"/>
  <c r="F1638" i="12"/>
  <c r="B1639" i="12"/>
  <c r="F1639" i="12"/>
  <c r="B1640" i="12"/>
  <c r="F1640" i="12"/>
  <c r="B1641" i="12"/>
  <c r="F1641" i="12"/>
  <c r="B1642" i="12"/>
  <c r="F1642" i="12"/>
  <c r="B1643" i="12"/>
  <c r="F1643" i="12"/>
  <c r="B1644" i="12"/>
  <c r="F1644" i="12"/>
  <c r="B1645" i="12"/>
  <c r="F1645" i="12"/>
  <c r="B1646" i="12"/>
  <c r="F1646" i="12"/>
  <c r="B1647" i="12"/>
  <c r="F1647" i="12"/>
  <c r="B1648" i="12"/>
  <c r="F1648" i="12"/>
  <c r="B1649" i="12"/>
  <c r="F1649" i="12"/>
  <c r="B1650" i="12"/>
  <c r="F1650" i="12"/>
  <c r="B1651" i="12"/>
  <c r="F1651" i="12"/>
  <c r="B1652" i="12"/>
  <c r="F1652" i="12"/>
  <c r="B1653" i="12"/>
  <c r="F1653" i="12"/>
  <c r="B1654" i="12"/>
  <c r="F1654" i="12"/>
  <c r="B1655" i="12"/>
  <c r="F1655" i="12"/>
  <c r="B1656" i="12"/>
  <c r="F1656" i="12"/>
  <c r="B1657" i="12"/>
  <c r="F1657" i="12"/>
  <c r="B1658" i="12"/>
  <c r="F1658" i="12"/>
  <c r="B1659" i="12"/>
  <c r="F1659" i="12"/>
  <c r="B1660" i="12"/>
  <c r="F1660" i="12"/>
  <c r="B1661" i="12"/>
  <c r="F1661" i="12"/>
  <c r="B1662" i="12"/>
  <c r="F1662" i="12"/>
  <c r="B1663" i="12"/>
  <c r="F1663" i="12"/>
  <c r="B1664" i="12"/>
  <c r="F1664" i="12"/>
  <c r="B1665" i="12"/>
  <c r="F1665" i="12"/>
  <c r="B1666" i="12"/>
  <c r="F1666" i="12"/>
  <c r="B1667" i="12"/>
  <c r="F1667" i="12"/>
  <c r="B1668" i="12"/>
  <c r="F1668" i="12"/>
  <c r="B1669" i="12"/>
  <c r="F1669" i="12"/>
  <c r="B1670" i="12"/>
  <c r="F1670" i="12"/>
  <c r="B1671" i="12"/>
  <c r="F1671" i="12"/>
  <c r="B1672" i="12"/>
  <c r="F1672" i="12"/>
  <c r="B1673" i="12"/>
  <c r="F1673" i="12"/>
  <c r="B1674" i="12"/>
  <c r="F1674" i="12"/>
  <c r="B1675" i="12"/>
  <c r="F1675" i="12"/>
  <c r="B1676" i="12"/>
  <c r="F1676" i="12"/>
  <c r="B1677" i="12"/>
  <c r="F1677" i="12"/>
  <c r="B1678" i="12"/>
  <c r="F1678" i="12"/>
  <c r="B1679" i="12"/>
  <c r="F1679" i="12"/>
  <c r="B1680" i="12"/>
  <c r="F1680" i="12"/>
  <c r="B1681" i="12"/>
  <c r="F1681" i="12"/>
  <c r="B1682" i="12"/>
  <c r="F1682" i="12"/>
  <c r="B1683" i="12"/>
  <c r="F1683" i="12"/>
  <c r="B1684" i="12"/>
  <c r="F1684" i="12"/>
  <c r="B1685" i="12"/>
  <c r="F1685" i="12"/>
  <c r="B1686" i="12"/>
  <c r="F1686" i="12"/>
  <c r="B1687" i="12"/>
  <c r="F1687" i="12"/>
  <c r="B1688" i="12"/>
  <c r="F1688" i="12"/>
  <c r="B1689" i="12"/>
  <c r="F1689" i="12"/>
  <c r="B1690" i="12"/>
  <c r="F1690" i="12"/>
  <c r="B1691" i="12"/>
  <c r="F1691" i="12"/>
  <c r="B1692" i="12"/>
  <c r="F1692" i="12"/>
  <c r="B1693" i="12"/>
  <c r="F1693" i="12"/>
  <c r="B1694" i="12"/>
  <c r="F1694" i="12"/>
  <c r="B1695" i="12"/>
  <c r="F1695" i="12"/>
  <c r="B1696" i="12"/>
  <c r="F1696" i="12"/>
  <c r="B1697" i="12"/>
  <c r="F1697" i="12"/>
  <c r="B1698" i="12"/>
  <c r="F1698" i="12"/>
  <c r="B1699" i="12"/>
  <c r="F1699" i="12"/>
  <c r="B1700" i="12"/>
  <c r="F1700" i="12"/>
  <c r="B1701" i="12"/>
  <c r="F1701" i="12"/>
  <c r="B1702" i="12"/>
  <c r="F1702" i="12"/>
  <c r="B1703" i="12"/>
  <c r="F1703" i="12"/>
  <c r="B1704" i="12"/>
  <c r="F1704" i="12"/>
  <c r="B1705" i="12"/>
  <c r="F1705" i="12"/>
  <c r="B1706" i="12"/>
  <c r="F1706" i="12"/>
  <c r="B1707" i="12"/>
  <c r="F1707" i="12"/>
  <c r="B1708" i="12"/>
  <c r="F1708" i="12"/>
  <c r="B1709" i="12"/>
  <c r="F1709" i="12"/>
  <c r="B1710" i="12"/>
  <c r="F1710" i="12"/>
  <c r="B1711" i="12"/>
  <c r="F1711" i="12"/>
  <c r="B1712" i="12"/>
  <c r="F1712" i="12"/>
  <c r="B1713" i="12"/>
  <c r="F1713" i="12"/>
  <c r="B1714" i="12"/>
  <c r="F1714" i="12"/>
  <c r="B1715" i="12"/>
  <c r="F1715" i="12"/>
  <c r="B1716" i="12"/>
  <c r="F1716" i="12"/>
  <c r="B1717" i="12"/>
  <c r="F1717" i="12"/>
  <c r="B1718" i="12"/>
  <c r="F1718" i="12"/>
  <c r="B1719" i="12"/>
  <c r="F1719" i="12"/>
  <c r="B1720" i="12"/>
  <c r="F1720" i="12"/>
  <c r="B1721" i="12"/>
  <c r="F1721" i="12"/>
  <c r="B1722" i="12"/>
  <c r="F1722" i="12"/>
  <c r="B1723" i="12"/>
  <c r="F1723" i="12"/>
  <c r="B1724" i="12"/>
  <c r="F1724" i="12"/>
  <c r="B1725" i="12"/>
  <c r="F1725" i="12"/>
  <c r="B1726" i="12"/>
  <c r="F1726" i="12"/>
  <c r="B1727" i="12"/>
  <c r="F1727" i="12"/>
  <c r="B1728" i="12"/>
  <c r="F1728" i="12"/>
  <c r="B1729" i="12"/>
  <c r="F1729" i="12"/>
  <c r="B1730" i="12"/>
  <c r="F1730" i="12"/>
  <c r="B1731" i="12"/>
  <c r="F1731" i="12"/>
  <c r="B1732" i="12"/>
  <c r="F1732" i="12"/>
  <c r="B1733" i="12"/>
  <c r="F1733" i="12"/>
  <c r="B1734" i="12"/>
  <c r="F1734" i="12"/>
  <c r="B1735" i="12"/>
  <c r="F1735" i="12"/>
  <c r="B1736" i="12"/>
  <c r="F1736" i="12"/>
  <c r="B1737" i="12"/>
  <c r="F1737" i="12"/>
  <c r="B1738" i="12"/>
  <c r="F1738" i="12"/>
  <c r="B1739" i="12"/>
  <c r="F1739" i="12"/>
  <c r="B1740" i="12"/>
  <c r="F1740" i="12"/>
  <c r="B1741" i="12"/>
  <c r="F1741" i="12"/>
  <c r="B1742" i="12"/>
  <c r="F1742" i="12"/>
  <c r="B1743" i="12"/>
  <c r="F1743" i="12"/>
  <c r="B1744" i="12"/>
  <c r="F1744" i="12"/>
  <c r="B1745" i="12"/>
  <c r="F1745" i="12"/>
  <c r="B1746" i="12"/>
  <c r="F1746" i="12"/>
  <c r="B1747" i="12"/>
  <c r="F1747" i="12"/>
  <c r="B1748" i="12"/>
  <c r="F1748" i="12"/>
  <c r="B1749" i="12"/>
  <c r="F1749" i="12"/>
  <c r="B1750" i="12"/>
  <c r="F1750" i="12"/>
  <c r="B1751" i="12"/>
  <c r="F1751" i="12"/>
  <c r="B1752" i="12"/>
  <c r="F1752" i="12"/>
  <c r="B1753" i="12"/>
  <c r="F1753" i="12"/>
  <c r="B1754" i="12"/>
  <c r="F1754" i="12"/>
  <c r="B1755" i="12"/>
  <c r="F1755" i="12"/>
  <c r="B1756" i="12"/>
  <c r="F1756" i="12"/>
  <c r="B1757" i="12"/>
  <c r="F1757" i="12"/>
  <c r="B1758" i="12"/>
  <c r="F1758" i="12"/>
  <c r="B1759" i="12"/>
  <c r="F1759" i="12"/>
  <c r="B1760" i="12"/>
  <c r="F1760" i="12"/>
  <c r="B1761" i="12"/>
  <c r="F1761" i="12"/>
  <c r="B1762" i="12"/>
  <c r="F1762" i="12"/>
  <c r="B1763" i="12"/>
  <c r="F1763" i="12"/>
  <c r="B1764" i="12"/>
  <c r="F1764" i="12"/>
  <c r="B1765" i="12"/>
  <c r="F1765" i="12"/>
  <c r="B1766" i="12"/>
  <c r="F1766" i="12"/>
  <c r="B1767" i="12"/>
  <c r="F1767" i="12"/>
  <c r="B1768" i="12"/>
  <c r="F1768" i="12"/>
  <c r="B1769" i="12"/>
  <c r="F1769" i="12"/>
  <c r="B1770" i="12"/>
  <c r="F1770" i="12"/>
  <c r="B1771" i="12"/>
  <c r="F1771" i="12"/>
  <c r="B1772" i="12"/>
  <c r="F1772" i="12"/>
  <c r="B1773" i="12"/>
  <c r="F1773" i="12"/>
  <c r="B1774" i="12"/>
  <c r="F1774" i="12"/>
  <c r="B1775" i="12"/>
  <c r="F1775" i="12"/>
  <c r="B1776" i="12"/>
  <c r="F1776" i="12"/>
  <c r="B1777" i="12"/>
  <c r="F1777" i="12"/>
  <c r="B1778" i="12"/>
  <c r="F1778" i="12"/>
  <c r="B1779" i="12"/>
  <c r="F1779" i="12"/>
  <c r="B1780" i="12"/>
  <c r="F1780" i="12"/>
  <c r="B1781" i="12"/>
  <c r="F1781" i="12"/>
  <c r="B1782" i="12"/>
  <c r="F1782" i="12"/>
  <c r="B1783" i="12"/>
  <c r="F1783" i="12"/>
  <c r="B1784" i="12"/>
  <c r="F1784" i="12"/>
  <c r="B1785" i="12"/>
  <c r="F1785" i="12"/>
  <c r="B1786" i="12"/>
  <c r="F1786" i="12"/>
  <c r="B1787" i="12"/>
  <c r="F1787" i="12"/>
  <c r="B1788" i="12"/>
  <c r="F1788" i="12"/>
  <c r="B1789" i="12"/>
  <c r="F1789" i="12"/>
  <c r="B1790" i="12"/>
  <c r="F1790" i="12"/>
  <c r="B1791" i="12"/>
  <c r="F1791" i="12"/>
  <c r="B1792" i="12"/>
  <c r="F1792" i="12"/>
  <c r="B1793" i="12"/>
  <c r="F1793" i="12"/>
  <c r="B1794" i="12"/>
  <c r="F1794" i="12"/>
  <c r="B1795" i="12"/>
  <c r="F1795" i="12"/>
  <c r="B1796" i="12"/>
  <c r="F1796" i="12"/>
  <c r="B1797" i="12"/>
  <c r="F1797" i="12"/>
  <c r="B1798" i="12"/>
  <c r="F1798" i="12"/>
  <c r="B1799" i="12"/>
  <c r="F1799" i="12"/>
  <c r="B1800" i="12"/>
  <c r="F1800" i="12"/>
  <c r="B1801" i="12"/>
  <c r="F1801" i="12"/>
  <c r="B1802" i="12"/>
  <c r="F1802" i="12"/>
  <c r="B1803" i="12"/>
  <c r="F1803" i="12"/>
  <c r="B1804" i="12"/>
  <c r="F1804" i="12"/>
  <c r="B1805" i="12"/>
  <c r="F1805" i="12"/>
  <c r="B1806" i="12"/>
  <c r="F1806" i="12"/>
  <c r="B1807" i="12"/>
  <c r="F1807" i="12"/>
  <c r="B1808" i="12"/>
  <c r="F1808" i="12"/>
  <c r="B1809" i="12"/>
  <c r="F1809" i="12"/>
  <c r="B1810" i="12"/>
  <c r="F1810" i="12"/>
  <c r="B1811" i="12"/>
  <c r="F1811" i="12"/>
  <c r="B1812" i="12"/>
  <c r="F1812" i="12"/>
  <c r="B1813" i="12"/>
  <c r="F1813" i="12"/>
  <c r="B1814" i="12"/>
  <c r="F1814" i="12"/>
  <c r="B1815" i="12"/>
  <c r="F1815" i="12"/>
  <c r="B1816" i="12"/>
  <c r="F1816" i="12"/>
  <c r="B1817" i="12"/>
  <c r="F1817" i="12"/>
  <c r="B1818" i="12"/>
  <c r="F1818" i="12"/>
  <c r="B1819" i="12"/>
  <c r="F1819" i="12"/>
  <c r="B1820" i="12"/>
  <c r="F1820" i="12"/>
  <c r="B1821" i="12"/>
  <c r="F1821" i="12"/>
  <c r="B1822" i="12"/>
  <c r="F1822" i="12"/>
  <c r="B1823" i="12"/>
  <c r="F1823" i="12"/>
  <c r="B1824" i="12"/>
  <c r="F1824" i="12"/>
  <c r="B1825" i="12"/>
  <c r="F1825" i="12"/>
  <c r="B1826" i="12"/>
  <c r="F1826" i="12"/>
  <c r="B1827" i="12"/>
  <c r="F1827" i="12"/>
  <c r="B1828" i="12"/>
  <c r="F1828" i="12"/>
  <c r="B1829" i="12"/>
  <c r="F1829" i="12"/>
  <c r="B1830" i="12"/>
  <c r="F1830" i="12"/>
  <c r="B1831" i="12"/>
  <c r="F1831" i="12"/>
  <c r="B1832" i="12"/>
  <c r="F1832" i="12"/>
  <c r="B1833" i="12"/>
  <c r="F1833" i="12"/>
  <c r="B1834" i="12"/>
  <c r="F1834" i="12"/>
  <c r="B1835" i="12"/>
  <c r="F1835" i="12"/>
  <c r="B1836" i="12"/>
  <c r="F1836" i="12"/>
  <c r="B1837" i="12"/>
  <c r="F1837" i="12"/>
  <c r="B1838" i="12"/>
  <c r="F1838" i="12"/>
  <c r="B1839" i="12"/>
  <c r="F1839" i="12"/>
  <c r="B1840" i="12"/>
  <c r="F1840" i="12"/>
  <c r="B1841" i="12"/>
  <c r="F1841" i="12"/>
  <c r="B1842" i="12"/>
  <c r="F1842" i="12"/>
  <c r="B1843" i="12"/>
  <c r="F1843" i="12"/>
  <c r="B1844" i="12"/>
  <c r="F1844" i="12"/>
  <c r="B1845" i="12"/>
  <c r="F1845" i="12"/>
  <c r="B1846" i="12"/>
  <c r="F1846" i="12"/>
  <c r="B1847" i="12"/>
  <c r="F1847" i="12"/>
  <c r="B1848" i="12"/>
  <c r="F1848" i="12"/>
  <c r="B1849" i="12"/>
  <c r="F1849" i="12"/>
  <c r="B1850" i="12"/>
  <c r="F1850" i="12"/>
  <c r="B1851" i="12"/>
  <c r="F1851" i="12"/>
  <c r="B1852" i="12"/>
  <c r="F1852" i="12"/>
  <c r="B1853" i="12"/>
  <c r="F1853" i="12"/>
  <c r="B1854" i="12"/>
  <c r="F1854" i="12"/>
  <c r="B1855" i="12"/>
  <c r="F1855" i="12"/>
  <c r="B1856" i="12"/>
  <c r="F1856" i="12"/>
  <c r="B1857" i="12"/>
  <c r="F1857" i="12"/>
  <c r="B1858" i="12"/>
  <c r="F1858" i="12"/>
  <c r="B1859" i="12"/>
  <c r="F1859" i="12"/>
  <c r="B1860" i="12"/>
  <c r="F1860" i="12"/>
  <c r="B1861" i="12"/>
  <c r="F1861" i="12"/>
  <c r="B1862" i="12"/>
  <c r="F1862" i="12"/>
  <c r="B1863" i="12"/>
  <c r="F1863" i="12"/>
  <c r="B1864" i="12"/>
  <c r="F1864" i="12"/>
  <c r="B1865" i="12"/>
  <c r="F1865" i="12"/>
  <c r="B1866" i="12"/>
  <c r="F1866" i="12"/>
  <c r="B1867" i="12"/>
  <c r="F1867" i="12"/>
  <c r="B1868" i="12"/>
  <c r="F1868" i="12"/>
  <c r="B1869" i="12"/>
  <c r="F1869" i="12"/>
  <c r="B1870" i="12"/>
  <c r="F1870" i="12"/>
  <c r="B1871" i="12"/>
  <c r="F1871" i="12"/>
  <c r="B1872" i="12"/>
  <c r="F1872" i="12"/>
  <c r="B1873" i="12"/>
  <c r="F1873" i="12"/>
  <c r="B1874" i="12"/>
  <c r="F1874" i="12"/>
  <c r="B1875" i="12"/>
  <c r="F1875" i="12"/>
  <c r="B1876" i="12"/>
  <c r="F1876" i="12"/>
  <c r="B1877" i="12"/>
  <c r="F1877" i="12"/>
  <c r="B1878" i="12"/>
  <c r="F1878" i="12"/>
  <c r="B1879" i="12"/>
  <c r="F1879" i="12"/>
  <c r="B1880" i="12"/>
  <c r="F1880" i="12"/>
  <c r="B1881" i="12"/>
  <c r="F1881" i="12"/>
  <c r="B1882" i="12"/>
  <c r="F1882" i="12"/>
  <c r="B1883" i="12"/>
  <c r="F1883" i="12"/>
  <c r="B1884" i="12"/>
  <c r="F1884" i="12"/>
  <c r="B1885" i="12"/>
  <c r="F1885" i="12"/>
  <c r="B1886" i="12"/>
  <c r="F1886" i="12"/>
  <c r="B1887" i="12"/>
  <c r="F1887" i="12"/>
  <c r="B1888" i="12"/>
  <c r="F1888" i="12"/>
  <c r="B1889" i="12"/>
  <c r="F1889" i="12"/>
  <c r="B1890" i="12"/>
  <c r="F1890" i="12"/>
  <c r="B1891" i="12"/>
  <c r="F1891" i="12"/>
  <c r="B1892" i="12"/>
  <c r="F1892" i="12"/>
  <c r="B1893" i="12"/>
  <c r="F1893" i="12"/>
  <c r="B1894" i="12"/>
  <c r="F1894" i="12"/>
  <c r="B1895" i="12"/>
  <c r="F1895" i="12"/>
  <c r="B1896" i="12"/>
  <c r="F1896" i="12"/>
  <c r="B1897" i="12"/>
  <c r="F1897" i="12"/>
  <c r="B1898" i="12"/>
  <c r="F1898" i="12"/>
  <c r="B1899" i="12"/>
  <c r="F1899" i="12"/>
  <c r="B1900" i="12"/>
  <c r="F1900" i="12"/>
  <c r="B1901" i="12"/>
  <c r="F1901" i="12"/>
  <c r="B1902" i="12"/>
  <c r="F1902" i="12"/>
  <c r="B1903" i="12"/>
  <c r="F1903" i="12"/>
  <c r="B1904" i="12"/>
  <c r="F1904" i="12"/>
  <c r="B1905" i="12"/>
  <c r="F1905" i="12"/>
  <c r="B1906" i="12"/>
  <c r="F1906" i="12"/>
  <c r="B1907" i="12"/>
  <c r="F1907" i="12"/>
  <c r="B1908" i="12"/>
  <c r="F1908" i="12"/>
  <c r="B1909" i="12"/>
  <c r="F1909" i="12"/>
  <c r="B1910" i="12"/>
  <c r="F1910" i="12"/>
  <c r="B1911" i="12"/>
  <c r="F1911" i="12"/>
  <c r="B1912" i="12"/>
  <c r="F1912" i="12"/>
  <c r="B1913" i="12"/>
  <c r="F1913" i="12"/>
  <c r="B1914" i="12"/>
  <c r="F1914" i="12"/>
  <c r="B1915" i="12"/>
  <c r="F1915" i="12"/>
  <c r="B1916" i="12"/>
  <c r="F1916" i="12"/>
  <c r="B1917" i="12"/>
  <c r="F1917" i="12"/>
  <c r="B1918" i="12"/>
  <c r="F1918" i="12"/>
  <c r="B1919" i="12"/>
  <c r="F1919" i="12"/>
  <c r="B1920" i="12"/>
  <c r="F1920" i="12"/>
  <c r="B1921" i="12"/>
  <c r="F1921" i="12"/>
  <c r="B1922" i="12"/>
  <c r="F1922" i="12"/>
  <c r="B1923" i="12"/>
  <c r="F1923" i="12"/>
  <c r="B1924" i="12"/>
  <c r="F1924" i="12"/>
  <c r="B1925" i="12"/>
  <c r="F1925" i="12"/>
  <c r="B1926" i="12"/>
  <c r="F1926" i="12"/>
  <c r="B1927" i="12"/>
  <c r="F1927" i="12"/>
  <c r="B1928" i="12"/>
  <c r="F1928" i="12"/>
  <c r="B1929" i="12"/>
  <c r="F1929" i="12"/>
  <c r="B1930" i="12"/>
  <c r="F1930" i="12"/>
  <c r="B1931" i="12"/>
  <c r="F1931" i="12"/>
  <c r="B1932" i="12"/>
  <c r="F1932" i="12"/>
  <c r="B1933" i="12"/>
  <c r="F1933" i="12"/>
  <c r="B1934" i="12"/>
  <c r="F1934" i="12"/>
  <c r="B1935" i="12"/>
  <c r="F1935" i="12"/>
  <c r="B1936" i="12"/>
  <c r="F1936" i="12"/>
  <c r="B1937" i="12"/>
  <c r="F1937" i="12"/>
  <c r="B1938" i="12"/>
  <c r="F1938" i="12"/>
  <c r="B1939" i="12"/>
  <c r="F1939" i="12"/>
  <c r="B1940" i="12"/>
  <c r="F1940" i="12"/>
  <c r="B1941" i="12"/>
  <c r="F1941" i="12"/>
  <c r="B1942" i="12"/>
  <c r="F1942" i="12"/>
  <c r="B1943" i="12"/>
  <c r="F1943" i="12"/>
  <c r="B1944" i="12"/>
  <c r="F1944" i="12"/>
  <c r="B1945" i="12"/>
  <c r="F1945" i="12"/>
  <c r="B1946" i="12"/>
  <c r="F1946" i="12"/>
  <c r="B1947" i="12"/>
  <c r="F1947" i="12"/>
  <c r="B1948" i="12"/>
  <c r="F1948" i="12"/>
  <c r="B1949" i="12"/>
  <c r="F1949" i="12"/>
  <c r="B1950" i="12"/>
  <c r="F1950" i="12"/>
  <c r="B1951" i="12"/>
  <c r="F1951" i="12"/>
  <c r="B1952" i="12"/>
  <c r="F1952" i="12"/>
  <c r="B1953" i="12"/>
  <c r="F1953" i="12"/>
  <c r="B1954" i="12"/>
  <c r="F1954" i="12"/>
  <c r="B1955" i="12"/>
  <c r="F1955" i="12"/>
  <c r="B1956" i="12"/>
  <c r="F1956" i="12"/>
  <c r="B1957" i="12"/>
  <c r="F1957" i="12"/>
  <c r="B1958" i="12"/>
  <c r="F1958" i="12"/>
  <c r="B1959" i="12"/>
  <c r="F1959" i="12"/>
  <c r="B1960" i="12"/>
  <c r="F1960" i="12"/>
  <c r="B1961" i="12"/>
  <c r="F1961" i="12"/>
  <c r="B1962" i="12"/>
  <c r="F1962" i="12"/>
  <c r="B1963" i="12"/>
  <c r="F1963" i="12"/>
  <c r="B1964" i="12"/>
  <c r="F1964" i="12"/>
  <c r="B1965" i="12"/>
  <c r="F1965" i="12"/>
  <c r="B1966" i="12"/>
  <c r="F1966" i="12"/>
  <c r="B1967" i="12"/>
  <c r="F1967" i="12"/>
  <c r="B1968" i="12"/>
  <c r="F1968" i="12"/>
  <c r="B1969" i="12"/>
  <c r="F1969" i="12"/>
  <c r="B1970" i="12"/>
  <c r="F1970" i="12"/>
  <c r="B1971" i="12"/>
  <c r="F1971" i="12"/>
  <c r="B1972" i="12"/>
  <c r="F1972" i="12"/>
  <c r="B1973" i="12"/>
  <c r="F1973" i="12"/>
  <c r="B1974" i="12"/>
  <c r="F1974" i="12"/>
  <c r="B1975" i="12"/>
  <c r="F1975" i="12"/>
  <c r="B1976" i="12"/>
  <c r="F1976" i="12"/>
  <c r="B1977" i="12"/>
  <c r="F1977" i="12"/>
  <c r="B1978" i="12"/>
  <c r="F1978" i="12"/>
  <c r="B1979" i="12"/>
  <c r="F1979" i="12"/>
  <c r="B1980" i="12"/>
  <c r="F1980" i="12"/>
  <c r="B1981" i="12"/>
  <c r="F1981" i="12"/>
  <c r="B1982" i="12"/>
  <c r="F1982" i="12"/>
  <c r="B1983" i="12"/>
  <c r="F1983" i="12"/>
  <c r="B1984" i="12"/>
  <c r="F1984" i="12"/>
  <c r="B1985" i="12"/>
  <c r="F1985" i="12"/>
  <c r="B1986" i="12"/>
  <c r="F1986" i="12"/>
  <c r="B1987" i="12"/>
  <c r="F1987" i="12"/>
  <c r="B1988" i="12"/>
  <c r="F1988" i="12"/>
  <c r="B1989" i="12"/>
  <c r="F1989" i="12"/>
  <c r="B1990" i="12"/>
  <c r="F1990" i="12"/>
  <c r="B1991" i="12"/>
  <c r="F1991" i="12"/>
  <c r="B1992" i="12"/>
  <c r="F1992" i="12"/>
  <c r="B1993" i="12"/>
  <c r="F1993" i="12"/>
  <c r="B1994" i="12"/>
  <c r="F1994" i="12"/>
  <c r="B1995" i="12"/>
  <c r="F1995" i="12"/>
  <c r="B1996" i="12"/>
  <c r="F1996" i="12"/>
  <c r="B1997" i="12"/>
  <c r="F1997" i="12"/>
  <c r="B1998" i="12"/>
  <c r="F1998" i="12"/>
  <c r="B1999" i="12"/>
  <c r="F1999" i="12"/>
  <c r="B2000" i="12"/>
  <c r="F2000" i="12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4" i="13"/>
  <c r="F5" i="12"/>
  <c r="F6" i="12"/>
  <c r="F7" i="12"/>
  <c r="F8" i="12"/>
  <c r="F4" i="3"/>
  <c r="B1301" i="3"/>
  <c r="F1301" i="3"/>
  <c r="B1302" i="3"/>
  <c r="F1302" i="3"/>
  <c r="B1303" i="3"/>
  <c r="F1303" i="3"/>
  <c r="B1304" i="3"/>
  <c r="F1304" i="3"/>
  <c r="B1305" i="3"/>
  <c r="F1305" i="3"/>
  <c r="B1306" i="3"/>
  <c r="F1306" i="3"/>
  <c r="B1307" i="3"/>
  <c r="F1307" i="3"/>
  <c r="B1308" i="3"/>
  <c r="F1308" i="3"/>
  <c r="B1309" i="3"/>
  <c r="F1309" i="3"/>
  <c r="B1310" i="3"/>
  <c r="F1310" i="3"/>
  <c r="B1311" i="3"/>
  <c r="F1311" i="3"/>
  <c r="B1312" i="3"/>
  <c r="F1312" i="3"/>
  <c r="B1313" i="3"/>
  <c r="F1313" i="3"/>
  <c r="B1314" i="3"/>
  <c r="F1314" i="3"/>
  <c r="B1315" i="3"/>
  <c r="F1315" i="3"/>
  <c r="B1316" i="3"/>
  <c r="F1316" i="3"/>
  <c r="B1317" i="3"/>
  <c r="F1317" i="3"/>
  <c r="B1318" i="3"/>
  <c r="F1318" i="3"/>
  <c r="B1319" i="3"/>
  <c r="F1319" i="3"/>
  <c r="B1320" i="3"/>
  <c r="F1320" i="3"/>
  <c r="B1321" i="3"/>
  <c r="F1321" i="3"/>
  <c r="B1322" i="3"/>
  <c r="F1322" i="3"/>
  <c r="B1323" i="3"/>
  <c r="F1323" i="3"/>
  <c r="B1324" i="3"/>
  <c r="F1324" i="3"/>
  <c r="B1325" i="3"/>
  <c r="F1325" i="3"/>
  <c r="B1326" i="3"/>
  <c r="F1326" i="3"/>
  <c r="B1327" i="3"/>
  <c r="F1327" i="3"/>
  <c r="B1328" i="3"/>
  <c r="F1328" i="3"/>
  <c r="B1329" i="3"/>
  <c r="F1329" i="3"/>
  <c r="B1330" i="3"/>
  <c r="F1330" i="3"/>
  <c r="B1331" i="3"/>
  <c r="F1331" i="3"/>
  <c r="B1332" i="3"/>
  <c r="F1332" i="3"/>
  <c r="B1333" i="3"/>
  <c r="F1333" i="3"/>
  <c r="B1334" i="3"/>
  <c r="F1334" i="3"/>
  <c r="B1335" i="3"/>
  <c r="F1335" i="3"/>
  <c r="B1336" i="3"/>
  <c r="F1336" i="3"/>
  <c r="B1337" i="3"/>
  <c r="F1337" i="3"/>
  <c r="B1338" i="3"/>
  <c r="F1338" i="3"/>
  <c r="B1339" i="3"/>
  <c r="F1339" i="3"/>
  <c r="B1340" i="3"/>
  <c r="F1340" i="3"/>
  <c r="B1341" i="3"/>
  <c r="F1341" i="3"/>
  <c r="B1342" i="3"/>
  <c r="F1342" i="3"/>
  <c r="B1343" i="3"/>
  <c r="F1343" i="3"/>
  <c r="B1344" i="3"/>
  <c r="F1344" i="3"/>
  <c r="B1345" i="3"/>
  <c r="F1345" i="3"/>
  <c r="B1346" i="3"/>
  <c r="F1346" i="3"/>
  <c r="B1347" i="3"/>
  <c r="F1347" i="3"/>
  <c r="B1348" i="3"/>
  <c r="F1348" i="3"/>
  <c r="B1349" i="3"/>
  <c r="F1349" i="3"/>
  <c r="B1350" i="3"/>
  <c r="F1350" i="3"/>
  <c r="B1351" i="3"/>
  <c r="F1351" i="3"/>
  <c r="B1352" i="3"/>
  <c r="F1352" i="3"/>
  <c r="B1353" i="3"/>
  <c r="F1353" i="3"/>
  <c r="B1354" i="3"/>
  <c r="F1354" i="3"/>
  <c r="B1355" i="3"/>
  <c r="F1355" i="3"/>
  <c r="B1356" i="3"/>
  <c r="F1356" i="3"/>
  <c r="B1357" i="3"/>
  <c r="F1357" i="3"/>
  <c r="B1358" i="3"/>
  <c r="F1358" i="3"/>
  <c r="B1359" i="3"/>
  <c r="F1359" i="3"/>
  <c r="B1360" i="3"/>
  <c r="F1360" i="3"/>
  <c r="B1361" i="3"/>
  <c r="F1361" i="3"/>
  <c r="B1362" i="3"/>
  <c r="F1362" i="3"/>
  <c r="B1363" i="3"/>
  <c r="F1363" i="3"/>
  <c r="B1364" i="3"/>
  <c r="F1364" i="3"/>
  <c r="B1365" i="3"/>
  <c r="F1365" i="3"/>
  <c r="B1366" i="3"/>
  <c r="F1366" i="3"/>
  <c r="B1367" i="3"/>
  <c r="F1367" i="3"/>
  <c r="B1368" i="3"/>
  <c r="F1368" i="3"/>
  <c r="B1369" i="3"/>
  <c r="F1369" i="3"/>
  <c r="B1370" i="3"/>
  <c r="F1370" i="3"/>
  <c r="B1371" i="3"/>
  <c r="F1371" i="3"/>
  <c r="B1372" i="3"/>
  <c r="F1372" i="3"/>
  <c r="B1373" i="3"/>
  <c r="F1373" i="3"/>
  <c r="B1374" i="3"/>
  <c r="F1374" i="3"/>
  <c r="B1375" i="3"/>
  <c r="F1375" i="3"/>
  <c r="B1376" i="3"/>
  <c r="F1376" i="3"/>
  <c r="B1377" i="3"/>
  <c r="F1377" i="3"/>
  <c r="B1378" i="3"/>
  <c r="F1378" i="3"/>
  <c r="B1379" i="3"/>
  <c r="F1379" i="3"/>
  <c r="B1380" i="3"/>
  <c r="F1380" i="3"/>
  <c r="B1381" i="3"/>
  <c r="F1381" i="3"/>
  <c r="B1382" i="3"/>
  <c r="F1382" i="3"/>
  <c r="B1383" i="3"/>
  <c r="F1383" i="3"/>
  <c r="B1384" i="3"/>
  <c r="F1384" i="3"/>
  <c r="B1385" i="3"/>
  <c r="F1385" i="3"/>
  <c r="B1386" i="3"/>
  <c r="F1386" i="3"/>
  <c r="B1387" i="3"/>
  <c r="F1387" i="3"/>
  <c r="B1388" i="3"/>
  <c r="F1388" i="3"/>
  <c r="B1389" i="3"/>
  <c r="F1389" i="3"/>
  <c r="B1390" i="3"/>
  <c r="F1390" i="3"/>
  <c r="B1391" i="3"/>
  <c r="F1391" i="3"/>
  <c r="B1392" i="3"/>
  <c r="F1392" i="3"/>
  <c r="B1393" i="3"/>
  <c r="F1393" i="3"/>
  <c r="B1394" i="3"/>
  <c r="F1394" i="3"/>
  <c r="B1395" i="3"/>
  <c r="F1395" i="3"/>
  <c r="B1396" i="3"/>
  <c r="F1396" i="3"/>
  <c r="B1397" i="3"/>
  <c r="F1397" i="3"/>
  <c r="B1398" i="3"/>
  <c r="F1398" i="3"/>
  <c r="B1399" i="3"/>
  <c r="F1399" i="3"/>
  <c r="B1400" i="3"/>
  <c r="F1400" i="3"/>
  <c r="B1401" i="3"/>
  <c r="F1401" i="3"/>
  <c r="B1402" i="3"/>
  <c r="F1402" i="3"/>
  <c r="B1403" i="3"/>
  <c r="F1403" i="3"/>
  <c r="B1404" i="3"/>
  <c r="F1404" i="3"/>
  <c r="B1405" i="3"/>
  <c r="F1405" i="3"/>
  <c r="B1406" i="3"/>
  <c r="F1406" i="3"/>
  <c r="B1407" i="3"/>
  <c r="F1407" i="3"/>
  <c r="B1408" i="3"/>
  <c r="F1408" i="3"/>
  <c r="B1409" i="3"/>
  <c r="F1409" i="3"/>
  <c r="B1410" i="3"/>
  <c r="F1410" i="3"/>
  <c r="B1411" i="3"/>
  <c r="F1411" i="3"/>
  <c r="B1412" i="3"/>
  <c r="F1412" i="3"/>
  <c r="B1413" i="3"/>
  <c r="F1413" i="3"/>
  <c r="B1414" i="3"/>
  <c r="F1414" i="3"/>
  <c r="B1415" i="3"/>
  <c r="F1415" i="3"/>
  <c r="B1416" i="3"/>
  <c r="F1416" i="3"/>
  <c r="B1417" i="3"/>
  <c r="F1417" i="3"/>
  <c r="B1418" i="3"/>
  <c r="F1418" i="3"/>
  <c r="B1419" i="3"/>
  <c r="F1419" i="3"/>
  <c r="B1420" i="3"/>
  <c r="F1420" i="3"/>
  <c r="B1421" i="3"/>
  <c r="F1421" i="3"/>
  <c r="B1422" i="3"/>
  <c r="F1422" i="3"/>
  <c r="B1423" i="3"/>
  <c r="F1423" i="3"/>
  <c r="B1424" i="3"/>
  <c r="F1424" i="3"/>
  <c r="B1425" i="3"/>
  <c r="F1425" i="3"/>
  <c r="B1426" i="3"/>
  <c r="F1426" i="3"/>
  <c r="B1427" i="3"/>
  <c r="F1427" i="3"/>
  <c r="B1428" i="3"/>
  <c r="F1428" i="3"/>
  <c r="B1429" i="3"/>
  <c r="F1429" i="3"/>
  <c r="B1430" i="3"/>
  <c r="F1430" i="3"/>
  <c r="B1431" i="3"/>
  <c r="F1431" i="3"/>
  <c r="B1432" i="3"/>
  <c r="F1432" i="3"/>
  <c r="B1433" i="3"/>
  <c r="F1433" i="3"/>
  <c r="B1434" i="3"/>
  <c r="F1434" i="3"/>
  <c r="B1435" i="3"/>
  <c r="F1435" i="3"/>
  <c r="B1436" i="3"/>
  <c r="F1436" i="3"/>
  <c r="B1437" i="3"/>
  <c r="F1437" i="3"/>
  <c r="B1438" i="3"/>
  <c r="F1438" i="3"/>
  <c r="B1439" i="3"/>
  <c r="F1439" i="3"/>
  <c r="B1440" i="3"/>
  <c r="F1440" i="3"/>
  <c r="B1441" i="3"/>
  <c r="F1441" i="3"/>
  <c r="B1442" i="3"/>
  <c r="F1442" i="3"/>
  <c r="B1443" i="3"/>
  <c r="F1443" i="3"/>
  <c r="B1444" i="3"/>
  <c r="F1444" i="3"/>
  <c r="B1445" i="3"/>
  <c r="F1445" i="3"/>
  <c r="B1446" i="3"/>
  <c r="F1446" i="3"/>
  <c r="B1447" i="3"/>
  <c r="F1447" i="3"/>
  <c r="B1448" i="3"/>
  <c r="F1448" i="3"/>
  <c r="B1449" i="3"/>
  <c r="F1449" i="3"/>
  <c r="B1450" i="3"/>
  <c r="F1450" i="3"/>
  <c r="B1451" i="3"/>
  <c r="F1451" i="3"/>
  <c r="B1452" i="3"/>
  <c r="F1452" i="3"/>
  <c r="B1453" i="3"/>
  <c r="F1453" i="3"/>
  <c r="B1454" i="3"/>
  <c r="F1454" i="3"/>
  <c r="B1455" i="3"/>
  <c r="F1455" i="3"/>
  <c r="B1456" i="3"/>
  <c r="F1456" i="3"/>
  <c r="B1457" i="3"/>
  <c r="F1457" i="3"/>
  <c r="B1458" i="3"/>
  <c r="F1458" i="3"/>
  <c r="B1459" i="3"/>
  <c r="F1459" i="3"/>
  <c r="B1460" i="3"/>
  <c r="F1460" i="3"/>
  <c r="B1461" i="3"/>
  <c r="F1461" i="3"/>
  <c r="B1462" i="3"/>
  <c r="F1462" i="3"/>
  <c r="B1463" i="3"/>
  <c r="F1463" i="3"/>
  <c r="B1464" i="3"/>
  <c r="F1464" i="3"/>
  <c r="B1465" i="3"/>
  <c r="F1465" i="3"/>
  <c r="B1466" i="3"/>
  <c r="F1466" i="3"/>
  <c r="B1467" i="3"/>
  <c r="F1467" i="3"/>
  <c r="B1468" i="3"/>
  <c r="F1468" i="3"/>
  <c r="B1469" i="3"/>
  <c r="F1469" i="3"/>
  <c r="B1470" i="3"/>
  <c r="F1470" i="3"/>
  <c r="B1471" i="3"/>
  <c r="F1471" i="3"/>
  <c r="B1472" i="3"/>
  <c r="F1472" i="3"/>
  <c r="B1473" i="3"/>
  <c r="F1473" i="3"/>
  <c r="B1474" i="3"/>
  <c r="F1474" i="3"/>
  <c r="B1475" i="3"/>
  <c r="F1475" i="3"/>
  <c r="B1476" i="3"/>
  <c r="F1476" i="3"/>
  <c r="B1477" i="3"/>
  <c r="F1477" i="3"/>
  <c r="B1478" i="3"/>
  <c r="F1478" i="3"/>
  <c r="B1479" i="3"/>
  <c r="F1479" i="3"/>
  <c r="B1480" i="3"/>
  <c r="F1480" i="3"/>
  <c r="B1481" i="3"/>
  <c r="F1481" i="3"/>
  <c r="B1482" i="3"/>
  <c r="F1482" i="3"/>
  <c r="B1483" i="3"/>
  <c r="F1483" i="3"/>
  <c r="B1484" i="3"/>
  <c r="F1484" i="3"/>
  <c r="B1485" i="3"/>
  <c r="F1485" i="3"/>
  <c r="B1486" i="3"/>
  <c r="F1486" i="3"/>
  <c r="B1487" i="3"/>
  <c r="F1487" i="3"/>
  <c r="B1488" i="3"/>
  <c r="F1488" i="3"/>
  <c r="B1489" i="3"/>
  <c r="F1489" i="3"/>
  <c r="B1490" i="3"/>
  <c r="F1490" i="3"/>
  <c r="B1491" i="3"/>
  <c r="F1491" i="3"/>
  <c r="B1492" i="3"/>
  <c r="F1492" i="3"/>
  <c r="B1493" i="3"/>
  <c r="F1493" i="3"/>
  <c r="B1494" i="3"/>
  <c r="F1494" i="3"/>
  <c r="B1495" i="3"/>
  <c r="F1495" i="3"/>
  <c r="B1496" i="3"/>
  <c r="F1496" i="3"/>
  <c r="B1497" i="3"/>
  <c r="F1497" i="3"/>
  <c r="B1498" i="3"/>
  <c r="F1498" i="3"/>
  <c r="B1499" i="3"/>
  <c r="F1499" i="3"/>
  <c r="B1500" i="3"/>
  <c r="F1500" i="3"/>
  <c r="B1501" i="3"/>
  <c r="F1501" i="3"/>
  <c r="B1502" i="3"/>
  <c r="F1502" i="3"/>
  <c r="B1503" i="3"/>
  <c r="F1503" i="3"/>
  <c r="B1504" i="3"/>
  <c r="F1504" i="3"/>
  <c r="B1505" i="3"/>
  <c r="F1505" i="3"/>
  <c r="B1506" i="3"/>
  <c r="F1506" i="3"/>
  <c r="B1507" i="3"/>
  <c r="F1507" i="3"/>
  <c r="B1508" i="3"/>
  <c r="F1508" i="3"/>
  <c r="B1509" i="3"/>
  <c r="F1509" i="3"/>
  <c r="B1510" i="3"/>
  <c r="F1510" i="3"/>
  <c r="B1511" i="3"/>
  <c r="F1511" i="3"/>
  <c r="B1512" i="3"/>
  <c r="F1512" i="3"/>
  <c r="B1513" i="3"/>
  <c r="F1513" i="3"/>
  <c r="B1514" i="3"/>
  <c r="F1514" i="3"/>
  <c r="B1515" i="3"/>
  <c r="F1515" i="3"/>
  <c r="B1516" i="3"/>
  <c r="F1516" i="3"/>
  <c r="B1517" i="3"/>
  <c r="F1517" i="3"/>
  <c r="B1518" i="3"/>
  <c r="F1518" i="3"/>
  <c r="B1519" i="3"/>
  <c r="F1519" i="3"/>
  <c r="B1520" i="3"/>
  <c r="F1520" i="3"/>
  <c r="B1521" i="3"/>
  <c r="F1521" i="3"/>
  <c r="B1522" i="3"/>
  <c r="F1522" i="3"/>
  <c r="B1523" i="3"/>
  <c r="F1523" i="3"/>
  <c r="B1524" i="3"/>
  <c r="F1524" i="3"/>
  <c r="B1525" i="3"/>
  <c r="F1525" i="3"/>
  <c r="B1526" i="3"/>
  <c r="F1526" i="3"/>
  <c r="B1527" i="3"/>
  <c r="F1527" i="3"/>
  <c r="B1528" i="3"/>
  <c r="F1528" i="3"/>
  <c r="B1529" i="3"/>
  <c r="F1529" i="3"/>
  <c r="B1530" i="3"/>
  <c r="F1530" i="3"/>
  <c r="B1531" i="3"/>
  <c r="F1531" i="3"/>
  <c r="B1532" i="3"/>
  <c r="F1532" i="3"/>
  <c r="B1533" i="3"/>
  <c r="F1533" i="3"/>
  <c r="B1534" i="3"/>
  <c r="F1534" i="3"/>
  <c r="B1535" i="3"/>
  <c r="F1535" i="3"/>
  <c r="B1536" i="3"/>
  <c r="F1536" i="3"/>
  <c r="B1537" i="3"/>
  <c r="F1537" i="3"/>
  <c r="B1538" i="3"/>
  <c r="F1538" i="3"/>
  <c r="B1539" i="3"/>
  <c r="F1539" i="3"/>
  <c r="B1540" i="3"/>
  <c r="F1540" i="3"/>
  <c r="B1541" i="3"/>
  <c r="F1541" i="3"/>
  <c r="B1542" i="3"/>
  <c r="F1542" i="3"/>
  <c r="B1543" i="3"/>
  <c r="F1543" i="3"/>
  <c r="B1544" i="3"/>
  <c r="F1544" i="3"/>
  <c r="B1545" i="3"/>
  <c r="F1545" i="3"/>
  <c r="B1546" i="3"/>
  <c r="F1546" i="3"/>
  <c r="B1547" i="3"/>
  <c r="F1547" i="3"/>
  <c r="B1548" i="3"/>
  <c r="F1548" i="3"/>
  <c r="B1549" i="3"/>
  <c r="F1549" i="3"/>
  <c r="B1550" i="3"/>
  <c r="F1550" i="3"/>
  <c r="B1551" i="3"/>
  <c r="F1551" i="3"/>
  <c r="B1552" i="3"/>
  <c r="F1552" i="3"/>
  <c r="B1553" i="3"/>
  <c r="F1553" i="3"/>
  <c r="B1554" i="3"/>
  <c r="F1554" i="3"/>
  <c r="B1555" i="3"/>
  <c r="F1555" i="3"/>
  <c r="B1556" i="3"/>
  <c r="F1556" i="3"/>
  <c r="B1557" i="3"/>
  <c r="F1557" i="3"/>
  <c r="B1558" i="3"/>
  <c r="F1558" i="3"/>
  <c r="B1559" i="3"/>
  <c r="F1559" i="3"/>
  <c r="B1560" i="3"/>
  <c r="F1560" i="3"/>
  <c r="B1561" i="3"/>
  <c r="F1561" i="3"/>
  <c r="B1562" i="3"/>
  <c r="F1562" i="3"/>
  <c r="B1563" i="3"/>
  <c r="F1563" i="3"/>
  <c r="B1564" i="3"/>
  <c r="F1564" i="3"/>
  <c r="B1565" i="3"/>
  <c r="F1565" i="3"/>
  <c r="B1566" i="3"/>
  <c r="F1566" i="3"/>
  <c r="B1567" i="3"/>
  <c r="F1567" i="3"/>
  <c r="B1568" i="3"/>
  <c r="F1568" i="3"/>
  <c r="B1569" i="3"/>
  <c r="F1569" i="3"/>
  <c r="B1570" i="3"/>
  <c r="F1570" i="3"/>
  <c r="B1571" i="3"/>
  <c r="F1571" i="3"/>
  <c r="B1572" i="3"/>
  <c r="F1572" i="3"/>
  <c r="B1573" i="3"/>
  <c r="F1573" i="3"/>
  <c r="B1574" i="3"/>
  <c r="F1574" i="3"/>
  <c r="B1575" i="3"/>
  <c r="F1575" i="3"/>
  <c r="B1576" i="3"/>
  <c r="F1576" i="3"/>
  <c r="B1577" i="3"/>
  <c r="F1577" i="3"/>
  <c r="B1578" i="3"/>
  <c r="F1578" i="3"/>
  <c r="B1579" i="3"/>
  <c r="F1579" i="3"/>
  <c r="B1580" i="3"/>
  <c r="F1580" i="3"/>
  <c r="B1581" i="3"/>
  <c r="F1581" i="3"/>
  <c r="B1582" i="3"/>
  <c r="F1582" i="3"/>
  <c r="B1583" i="3"/>
  <c r="F1583" i="3"/>
  <c r="B1584" i="3"/>
  <c r="F1584" i="3"/>
  <c r="B1585" i="3"/>
  <c r="F1585" i="3"/>
  <c r="B1586" i="3"/>
  <c r="F1586" i="3"/>
  <c r="B1587" i="3"/>
  <c r="F1587" i="3"/>
  <c r="B1588" i="3"/>
  <c r="F1588" i="3"/>
  <c r="B1589" i="3"/>
  <c r="F1589" i="3"/>
  <c r="B1590" i="3"/>
  <c r="F1590" i="3"/>
  <c r="B1591" i="3"/>
  <c r="F1591" i="3"/>
  <c r="B1592" i="3"/>
  <c r="F1592" i="3"/>
  <c r="B1593" i="3"/>
  <c r="F1593" i="3"/>
  <c r="B1594" i="3"/>
  <c r="F1594" i="3"/>
  <c r="B1595" i="3"/>
  <c r="F1595" i="3"/>
  <c r="B1596" i="3"/>
  <c r="F1596" i="3"/>
  <c r="B1597" i="3"/>
  <c r="F1597" i="3"/>
  <c r="B1598" i="3"/>
  <c r="F1598" i="3"/>
  <c r="B1599" i="3"/>
  <c r="F1599" i="3"/>
  <c r="B1600" i="3"/>
  <c r="F1600" i="3"/>
  <c r="B1601" i="3"/>
  <c r="F1601" i="3"/>
  <c r="B1602" i="3"/>
  <c r="F1602" i="3"/>
  <c r="B1603" i="3"/>
  <c r="F1603" i="3"/>
  <c r="B1604" i="3"/>
  <c r="F1604" i="3"/>
  <c r="B1605" i="3"/>
  <c r="F1605" i="3"/>
  <c r="B1606" i="3"/>
  <c r="F1606" i="3"/>
  <c r="B1607" i="3"/>
  <c r="F1607" i="3"/>
  <c r="B1608" i="3"/>
  <c r="F1608" i="3"/>
  <c r="B1609" i="3"/>
  <c r="F1609" i="3"/>
  <c r="B1610" i="3"/>
  <c r="F1610" i="3"/>
  <c r="B1611" i="3"/>
  <c r="F1611" i="3"/>
  <c r="B1612" i="3"/>
  <c r="F1612" i="3"/>
  <c r="B1613" i="3"/>
  <c r="F1613" i="3"/>
  <c r="B1614" i="3"/>
  <c r="F1614" i="3"/>
  <c r="B1615" i="3"/>
  <c r="F1615" i="3"/>
  <c r="B1616" i="3"/>
  <c r="F1616" i="3"/>
  <c r="B1617" i="3"/>
  <c r="F1617" i="3"/>
  <c r="B1618" i="3"/>
  <c r="F1618" i="3"/>
  <c r="B1619" i="3"/>
  <c r="F1619" i="3"/>
  <c r="B1620" i="3"/>
  <c r="F1620" i="3"/>
  <c r="B1621" i="3"/>
  <c r="F1621" i="3"/>
  <c r="B1622" i="3"/>
  <c r="F1622" i="3"/>
  <c r="B1623" i="3"/>
  <c r="F1623" i="3"/>
  <c r="B1624" i="3"/>
  <c r="F1624" i="3"/>
  <c r="B1625" i="3"/>
  <c r="F1625" i="3"/>
  <c r="B1626" i="3"/>
  <c r="F1626" i="3"/>
  <c r="B1627" i="3"/>
  <c r="F1627" i="3"/>
  <c r="B1628" i="3"/>
  <c r="F1628" i="3"/>
  <c r="B1629" i="3"/>
  <c r="F1629" i="3"/>
  <c r="B1630" i="3"/>
  <c r="F1630" i="3"/>
  <c r="B1631" i="3"/>
  <c r="F1631" i="3"/>
  <c r="B1632" i="3"/>
  <c r="F1632" i="3"/>
  <c r="B1633" i="3"/>
  <c r="F1633" i="3"/>
  <c r="B1634" i="3"/>
  <c r="F1634" i="3"/>
  <c r="B1635" i="3"/>
  <c r="F1635" i="3"/>
  <c r="B1636" i="3"/>
  <c r="F1636" i="3"/>
  <c r="B1637" i="3"/>
  <c r="F1637" i="3"/>
  <c r="B1638" i="3"/>
  <c r="F1638" i="3"/>
  <c r="B1639" i="3"/>
  <c r="F1639" i="3"/>
  <c r="B1640" i="3"/>
  <c r="F1640" i="3"/>
  <c r="B1641" i="3"/>
  <c r="F1641" i="3"/>
  <c r="B1642" i="3"/>
  <c r="F1642" i="3"/>
  <c r="B1643" i="3"/>
  <c r="F1643" i="3"/>
  <c r="B1644" i="3"/>
  <c r="F1644" i="3"/>
  <c r="B1645" i="3"/>
  <c r="F1645" i="3"/>
  <c r="B1646" i="3"/>
  <c r="F1646" i="3"/>
  <c r="B1647" i="3"/>
  <c r="F1647" i="3"/>
  <c r="B1648" i="3"/>
  <c r="F1648" i="3"/>
  <c r="B1649" i="3"/>
  <c r="F1649" i="3"/>
  <c r="B1650" i="3"/>
  <c r="F1650" i="3"/>
  <c r="B1651" i="3"/>
  <c r="F1651" i="3"/>
  <c r="B1652" i="3"/>
  <c r="F1652" i="3"/>
  <c r="B1653" i="3"/>
  <c r="F1653" i="3"/>
  <c r="B1654" i="3"/>
  <c r="F1654" i="3"/>
  <c r="B1655" i="3"/>
  <c r="F1655" i="3"/>
  <c r="B1656" i="3"/>
  <c r="F1656" i="3"/>
  <c r="B1657" i="3"/>
  <c r="F1657" i="3"/>
  <c r="B1658" i="3"/>
  <c r="F1658" i="3"/>
  <c r="B1659" i="3"/>
  <c r="F1659" i="3"/>
  <c r="B1660" i="3"/>
  <c r="F1660" i="3"/>
  <c r="B1661" i="3"/>
  <c r="F1661" i="3"/>
  <c r="B1662" i="3"/>
  <c r="F1662" i="3"/>
  <c r="B1663" i="3"/>
  <c r="F1663" i="3"/>
  <c r="B1664" i="3"/>
  <c r="F1664" i="3"/>
  <c r="B1665" i="3"/>
  <c r="F1665" i="3"/>
  <c r="B1666" i="3"/>
  <c r="F1666" i="3"/>
  <c r="B1667" i="3"/>
  <c r="F1667" i="3"/>
  <c r="B1668" i="3"/>
  <c r="F1668" i="3"/>
  <c r="B1669" i="3"/>
  <c r="F1669" i="3"/>
  <c r="B1670" i="3"/>
  <c r="F1670" i="3"/>
  <c r="B1671" i="3"/>
  <c r="F1671" i="3"/>
  <c r="B1672" i="3"/>
  <c r="F1672" i="3"/>
  <c r="B1673" i="3"/>
  <c r="F1673" i="3"/>
  <c r="B1674" i="3"/>
  <c r="F1674" i="3"/>
  <c r="B1675" i="3"/>
  <c r="F1675" i="3"/>
  <c r="B1676" i="3"/>
  <c r="F1676" i="3"/>
  <c r="B1677" i="3"/>
  <c r="F1677" i="3"/>
  <c r="B1678" i="3"/>
  <c r="F1678" i="3"/>
  <c r="B1679" i="3"/>
  <c r="F1679" i="3"/>
  <c r="B1680" i="3"/>
  <c r="F1680" i="3"/>
  <c r="B1681" i="3"/>
  <c r="F1681" i="3"/>
  <c r="B1682" i="3"/>
  <c r="F1682" i="3"/>
  <c r="B1683" i="3"/>
  <c r="F1683" i="3"/>
  <c r="B1684" i="3"/>
  <c r="F1684" i="3"/>
  <c r="B1685" i="3"/>
  <c r="F1685" i="3"/>
  <c r="B1686" i="3"/>
  <c r="F1686" i="3"/>
  <c r="B1687" i="3"/>
  <c r="F1687" i="3"/>
  <c r="B1688" i="3"/>
  <c r="F1688" i="3"/>
  <c r="B1689" i="3"/>
  <c r="F1689" i="3"/>
  <c r="B1690" i="3"/>
  <c r="F1690" i="3"/>
  <c r="B1691" i="3"/>
  <c r="F1691" i="3"/>
  <c r="B1692" i="3"/>
  <c r="F1692" i="3"/>
  <c r="B1693" i="3"/>
  <c r="F1693" i="3"/>
  <c r="B1694" i="3"/>
  <c r="F1694" i="3"/>
  <c r="B1695" i="3"/>
  <c r="F1695" i="3"/>
  <c r="B1696" i="3"/>
  <c r="F1696" i="3"/>
  <c r="B1697" i="3"/>
  <c r="F1697" i="3"/>
  <c r="B1698" i="3"/>
  <c r="F1698" i="3"/>
  <c r="B1699" i="3"/>
  <c r="F1699" i="3"/>
  <c r="B1700" i="3"/>
  <c r="F1700" i="3"/>
  <c r="B1701" i="3"/>
  <c r="F1701" i="3"/>
  <c r="B1702" i="3"/>
  <c r="F1702" i="3"/>
  <c r="B1703" i="3"/>
  <c r="F1703" i="3"/>
  <c r="B1704" i="3"/>
  <c r="F1704" i="3"/>
  <c r="B1705" i="3"/>
  <c r="F1705" i="3"/>
  <c r="B1706" i="3"/>
  <c r="F1706" i="3"/>
  <c r="B1707" i="3"/>
  <c r="F1707" i="3"/>
  <c r="B1708" i="3"/>
  <c r="F1708" i="3"/>
  <c r="B1709" i="3"/>
  <c r="F1709" i="3"/>
  <c r="B1710" i="3"/>
  <c r="F1710" i="3"/>
  <c r="B1711" i="3"/>
  <c r="F1711" i="3"/>
  <c r="B1712" i="3"/>
  <c r="F1712" i="3"/>
  <c r="B1713" i="3"/>
  <c r="F1713" i="3"/>
  <c r="B1714" i="3"/>
  <c r="F1714" i="3"/>
  <c r="B1715" i="3"/>
  <c r="F1715" i="3"/>
  <c r="B1716" i="3"/>
  <c r="F1716" i="3"/>
  <c r="B1717" i="3"/>
  <c r="F1717" i="3"/>
  <c r="B1718" i="3"/>
  <c r="F1718" i="3"/>
  <c r="B1719" i="3"/>
  <c r="F1719" i="3"/>
  <c r="B1720" i="3"/>
  <c r="F1720" i="3"/>
  <c r="B1721" i="3"/>
  <c r="F1721" i="3"/>
  <c r="B1722" i="3"/>
  <c r="F1722" i="3"/>
  <c r="B1723" i="3"/>
  <c r="F1723" i="3"/>
  <c r="B1724" i="3"/>
  <c r="F1724" i="3"/>
  <c r="B1725" i="3"/>
  <c r="F1725" i="3"/>
  <c r="B1726" i="3"/>
  <c r="F1726" i="3"/>
  <c r="B1727" i="3"/>
  <c r="F1727" i="3"/>
  <c r="B1728" i="3"/>
  <c r="F1728" i="3"/>
  <c r="B1729" i="3"/>
  <c r="F1729" i="3"/>
  <c r="B1730" i="3"/>
  <c r="F1730" i="3"/>
  <c r="B1731" i="3"/>
  <c r="F1731" i="3"/>
  <c r="B1732" i="3"/>
  <c r="F1732" i="3"/>
  <c r="B1733" i="3"/>
  <c r="F1733" i="3"/>
  <c r="B1734" i="3"/>
  <c r="F1734" i="3"/>
  <c r="B1735" i="3"/>
  <c r="F1735" i="3"/>
  <c r="B1736" i="3"/>
  <c r="F1736" i="3"/>
  <c r="B1737" i="3"/>
  <c r="F1737" i="3"/>
  <c r="B1738" i="3"/>
  <c r="F1738" i="3"/>
  <c r="B1739" i="3"/>
  <c r="F1739" i="3"/>
  <c r="B1740" i="3"/>
  <c r="F1740" i="3"/>
  <c r="B1741" i="3"/>
  <c r="F1741" i="3"/>
  <c r="B1742" i="3"/>
  <c r="F1742" i="3"/>
  <c r="B1743" i="3"/>
  <c r="F1743" i="3"/>
  <c r="B1744" i="3"/>
  <c r="F1744" i="3"/>
  <c r="B1745" i="3"/>
  <c r="F1745" i="3"/>
  <c r="B1746" i="3"/>
  <c r="F1746" i="3"/>
  <c r="B1747" i="3"/>
  <c r="F1747" i="3"/>
  <c r="B1748" i="3"/>
  <c r="F1748" i="3"/>
  <c r="B1749" i="3"/>
  <c r="F1749" i="3"/>
  <c r="B1750" i="3"/>
  <c r="F1750" i="3"/>
  <c r="B1751" i="3"/>
  <c r="F1751" i="3"/>
  <c r="B1752" i="3"/>
  <c r="F1752" i="3"/>
  <c r="B1753" i="3"/>
  <c r="F1753" i="3"/>
  <c r="B1754" i="3"/>
  <c r="F1754" i="3"/>
  <c r="B1755" i="3"/>
  <c r="F1755" i="3"/>
  <c r="B1756" i="3"/>
  <c r="F1756" i="3"/>
  <c r="B1757" i="3"/>
  <c r="F1757" i="3"/>
  <c r="B1758" i="3"/>
  <c r="F1758" i="3"/>
  <c r="B1759" i="3"/>
  <c r="F1759" i="3"/>
  <c r="B1760" i="3"/>
  <c r="F1760" i="3"/>
  <c r="B1761" i="3"/>
  <c r="F1761" i="3"/>
  <c r="B1762" i="3"/>
  <c r="F1762" i="3"/>
  <c r="B1763" i="3"/>
  <c r="F1763" i="3"/>
  <c r="B1764" i="3"/>
  <c r="F1764" i="3"/>
  <c r="B1765" i="3"/>
  <c r="F1765" i="3"/>
  <c r="B1766" i="3"/>
  <c r="F1766" i="3"/>
  <c r="B1767" i="3"/>
  <c r="F1767" i="3"/>
  <c r="B1768" i="3"/>
  <c r="F1768" i="3"/>
  <c r="B1769" i="3"/>
  <c r="F1769" i="3"/>
  <c r="B1770" i="3"/>
  <c r="F1770" i="3"/>
  <c r="B1771" i="3"/>
  <c r="F1771" i="3"/>
  <c r="B1772" i="3"/>
  <c r="F1772" i="3"/>
  <c r="B1773" i="3"/>
  <c r="F1773" i="3"/>
  <c r="B1774" i="3"/>
  <c r="F1774" i="3"/>
  <c r="B1775" i="3"/>
  <c r="F1775" i="3"/>
  <c r="B1776" i="3"/>
  <c r="F1776" i="3"/>
  <c r="B1777" i="3"/>
  <c r="F1777" i="3"/>
  <c r="B1778" i="3"/>
  <c r="F1778" i="3"/>
  <c r="B1779" i="3"/>
  <c r="F1779" i="3"/>
  <c r="B1780" i="3"/>
  <c r="F1780" i="3"/>
  <c r="B1781" i="3"/>
  <c r="F1781" i="3"/>
  <c r="B1782" i="3"/>
  <c r="F1782" i="3"/>
  <c r="B1783" i="3"/>
  <c r="F1783" i="3"/>
  <c r="B1784" i="3"/>
  <c r="F1784" i="3"/>
  <c r="B1785" i="3"/>
  <c r="F1785" i="3"/>
  <c r="B1786" i="3"/>
  <c r="F1786" i="3"/>
  <c r="B1787" i="3"/>
  <c r="F1787" i="3"/>
  <c r="B1788" i="3"/>
  <c r="F1788" i="3"/>
  <c r="B1789" i="3"/>
  <c r="F1789" i="3"/>
  <c r="B1790" i="3"/>
  <c r="F1790" i="3"/>
  <c r="B1791" i="3"/>
  <c r="F1791" i="3"/>
  <c r="B1792" i="3"/>
  <c r="F1792" i="3"/>
  <c r="B1793" i="3"/>
  <c r="F1793" i="3"/>
  <c r="B1794" i="3"/>
  <c r="F1794" i="3"/>
  <c r="B1795" i="3"/>
  <c r="F1795" i="3"/>
  <c r="B1796" i="3"/>
  <c r="F1796" i="3"/>
  <c r="B1797" i="3"/>
  <c r="F1797" i="3"/>
  <c r="B1798" i="3"/>
  <c r="F1798" i="3"/>
  <c r="B1799" i="3"/>
  <c r="F1799" i="3"/>
  <c r="B1800" i="3"/>
  <c r="F1800" i="3"/>
  <c r="B1801" i="3"/>
  <c r="F1801" i="3"/>
  <c r="B1802" i="3"/>
  <c r="F1802" i="3"/>
  <c r="B1803" i="3"/>
  <c r="F1803" i="3"/>
  <c r="B1804" i="3"/>
  <c r="F1804" i="3"/>
  <c r="B1805" i="3"/>
  <c r="F1805" i="3"/>
  <c r="B1806" i="3"/>
  <c r="F1806" i="3"/>
  <c r="B1807" i="3"/>
  <c r="F1807" i="3"/>
  <c r="B1808" i="3"/>
  <c r="F1808" i="3"/>
  <c r="B1809" i="3"/>
  <c r="F1809" i="3"/>
  <c r="B1810" i="3"/>
  <c r="F1810" i="3"/>
  <c r="B1811" i="3"/>
  <c r="F1811" i="3"/>
  <c r="B1812" i="3"/>
  <c r="F1812" i="3"/>
  <c r="B1813" i="3"/>
  <c r="F1813" i="3"/>
  <c r="B1814" i="3"/>
  <c r="F1814" i="3"/>
  <c r="B1815" i="3"/>
  <c r="F1815" i="3"/>
  <c r="B1816" i="3"/>
  <c r="F1816" i="3"/>
  <c r="B1817" i="3"/>
  <c r="F1817" i="3"/>
  <c r="B1818" i="3"/>
  <c r="F1818" i="3"/>
  <c r="B1819" i="3"/>
  <c r="F1819" i="3"/>
  <c r="B1820" i="3"/>
  <c r="F1820" i="3"/>
  <c r="B1821" i="3"/>
  <c r="F1821" i="3"/>
  <c r="B1822" i="3"/>
  <c r="F1822" i="3"/>
  <c r="B1823" i="3"/>
  <c r="F1823" i="3"/>
  <c r="B1824" i="3"/>
  <c r="F1824" i="3"/>
  <c r="B1825" i="3"/>
  <c r="F1825" i="3"/>
  <c r="B1826" i="3"/>
  <c r="F1826" i="3"/>
  <c r="B1827" i="3"/>
  <c r="F1827" i="3"/>
  <c r="B1828" i="3"/>
  <c r="F1828" i="3"/>
  <c r="B1829" i="3"/>
  <c r="F1829" i="3"/>
  <c r="B1830" i="3"/>
  <c r="F1830" i="3"/>
  <c r="B1831" i="3"/>
  <c r="F1831" i="3"/>
  <c r="B1832" i="3"/>
  <c r="F1832" i="3"/>
  <c r="B1833" i="3"/>
  <c r="F1833" i="3"/>
  <c r="B1834" i="3"/>
  <c r="F1834" i="3"/>
  <c r="B1835" i="3"/>
  <c r="F1835" i="3"/>
  <c r="B1836" i="3"/>
  <c r="F1836" i="3"/>
  <c r="B1837" i="3"/>
  <c r="F1837" i="3"/>
  <c r="B1838" i="3"/>
  <c r="F1838" i="3"/>
  <c r="B1839" i="3"/>
  <c r="F1839" i="3"/>
  <c r="B1840" i="3"/>
  <c r="F1840" i="3"/>
  <c r="B1841" i="3"/>
  <c r="F1841" i="3"/>
  <c r="B1842" i="3"/>
  <c r="F1842" i="3"/>
  <c r="B1843" i="3"/>
  <c r="F1843" i="3"/>
  <c r="B1844" i="3"/>
  <c r="F1844" i="3"/>
  <c r="B1845" i="3"/>
  <c r="F1845" i="3"/>
  <c r="B1846" i="3"/>
  <c r="F1846" i="3"/>
  <c r="B1847" i="3"/>
  <c r="F1847" i="3"/>
  <c r="B1848" i="3"/>
  <c r="F1848" i="3"/>
  <c r="B1849" i="3"/>
  <c r="F1849" i="3"/>
  <c r="B1850" i="3"/>
  <c r="F1850" i="3"/>
  <c r="B1851" i="3"/>
  <c r="F1851" i="3"/>
  <c r="B1852" i="3"/>
  <c r="F1852" i="3"/>
  <c r="B1853" i="3"/>
  <c r="F1853" i="3"/>
  <c r="B1854" i="3"/>
  <c r="F1854" i="3"/>
  <c r="B1855" i="3"/>
  <c r="F1855" i="3"/>
  <c r="B1856" i="3"/>
  <c r="F1856" i="3"/>
  <c r="B1857" i="3"/>
  <c r="F1857" i="3"/>
  <c r="B1858" i="3"/>
  <c r="F1858" i="3"/>
  <c r="B1859" i="3"/>
  <c r="F1859" i="3"/>
  <c r="B1860" i="3"/>
  <c r="F1860" i="3"/>
  <c r="B1861" i="3"/>
  <c r="F1861" i="3"/>
  <c r="B1862" i="3"/>
  <c r="F1862" i="3"/>
  <c r="B1863" i="3"/>
  <c r="F1863" i="3"/>
  <c r="B1864" i="3"/>
  <c r="F1864" i="3"/>
  <c r="B1865" i="3"/>
  <c r="F1865" i="3"/>
  <c r="B1866" i="3"/>
  <c r="F1866" i="3"/>
  <c r="B1867" i="3"/>
  <c r="F1867" i="3"/>
  <c r="B1868" i="3"/>
  <c r="F1868" i="3"/>
  <c r="B1869" i="3"/>
  <c r="F1869" i="3"/>
  <c r="B1870" i="3"/>
  <c r="F1870" i="3"/>
  <c r="B1871" i="3"/>
  <c r="F1871" i="3"/>
  <c r="B1872" i="3"/>
  <c r="F1872" i="3"/>
  <c r="B1873" i="3"/>
  <c r="F1873" i="3"/>
  <c r="B1874" i="3"/>
  <c r="F1874" i="3"/>
  <c r="B1875" i="3"/>
  <c r="F1875" i="3"/>
  <c r="B1876" i="3"/>
  <c r="F1876" i="3"/>
  <c r="B1877" i="3"/>
  <c r="F1877" i="3"/>
  <c r="B1878" i="3"/>
  <c r="F1878" i="3"/>
  <c r="B1879" i="3"/>
  <c r="F1879" i="3"/>
  <c r="B1880" i="3"/>
  <c r="F1880" i="3"/>
  <c r="B1881" i="3"/>
  <c r="F1881" i="3"/>
  <c r="B1882" i="3"/>
  <c r="F1882" i="3"/>
  <c r="B1883" i="3"/>
  <c r="F1883" i="3"/>
  <c r="B1884" i="3"/>
  <c r="F1884" i="3"/>
  <c r="B1885" i="3"/>
  <c r="F1885" i="3"/>
  <c r="B1886" i="3"/>
  <c r="F1886" i="3"/>
  <c r="B1887" i="3"/>
  <c r="F1887" i="3"/>
  <c r="B1888" i="3"/>
  <c r="F1888" i="3"/>
  <c r="B1889" i="3"/>
  <c r="F1889" i="3"/>
  <c r="B1890" i="3"/>
  <c r="F1890" i="3"/>
  <c r="B1891" i="3"/>
  <c r="F1891" i="3"/>
  <c r="B1892" i="3"/>
  <c r="F1892" i="3"/>
  <c r="B1893" i="3"/>
  <c r="F1893" i="3"/>
  <c r="B1894" i="3"/>
  <c r="F1894" i="3"/>
  <c r="B1895" i="3"/>
  <c r="F1895" i="3"/>
  <c r="B1896" i="3"/>
  <c r="F1896" i="3"/>
  <c r="B1897" i="3"/>
  <c r="F1897" i="3"/>
  <c r="B1898" i="3"/>
  <c r="F1898" i="3"/>
  <c r="B1899" i="3"/>
  <c r="F1899" i="3"/>
  <c r="B1900" i="3"/>
  <c r="F1900" i="3"/>
  <c r="B1901" i="3"/>
  <c r="F1901" i="3"/>
  <c r="B1902" i="3"/>
  <c r="F1902" i="3"/>
  <c r="B1903" i="3"/>
  <c r="F1903" i="3"/>
  <c r="B1904" i="3"/>
  <c r="F1904" i="3"/>
  <c r="B1905" i="3"/>
  <c r="F1905" i="3"/>
  <c r="B1906" i="3"/>
  <c r="F1906" i="3"/>
  <c r="B1907" i="3"/>
  <c r="F1907" i="3"/>
  <c r="B1908" i="3"/>
  <c r="F1908" i="3"/>
  <c r="B1909" i="3"/>
  <c r="F1909" i="3"/>
  <c r="B1910" i="3"/>
  <c r="F1910" i="3"/>
  <c r="B1911" i="3"/>
  <c r="F1911" i="3"/>
  <c r="B1912" i="3"/>
  <c r="F1912" i="3"/>
  <c r="B1913" i="3"/>
  <c r="F1913" i="3"/>
  <c r="B1914" i="3"/>
  <c r="F1914" i="3"/>
  <c r="B1915" i="3"/>
  <c r="F1915" i="3"/>
  <c r="B1916" i="3"/>
  <c r="F1916" i="3"/>
  <c r="B1917" i="3"/>
  <c r="F1917" i="3"/>
  <c r="B1918" i="3"/>
  <c r="F1918" i="3"/>
  <c r="B1919" i="3"/>
  <c r="F1919" i="3"/>
  <c r="B1920" i="3"/>
  <c r="F1920" i="3"/>
  <c r="B1921" i="3"/>
  <c r="F1921" i="3"/>
  <c r="B1922" i="3"/>
  <c r="F1922" i="3"/>
  <c r="B1923" i="3"/>
  <c r="F1923" i="3"/>
  <c r="B1924" i="3"/>
  <c r="F1924" i="3"/>
  <c r="B1925" i="3"/>
  <c r="F1925" i="3"/>
  <c r="B1926" i="3"/>
  <c r="F1926" i="3"/>
  <c r="B1927" i="3"/>
  <c r="F1927" i="3"/>
  <c r="B1928" i="3"/>
  <c r="F1928" i="3"/>
  <c r="B1929" i="3"/>
  <c r="F1929" i="3"/>
  <c r="B1930" i="3"/>
  <c r="F1930" i="3"/>
  <c r="B1931" i="3"/>
  <c r="F1931" i="3"/>
  <c r="B1932" i="3"/>
  <c r="F1932" i="3"/>
  <c r="B1933" i="3"/>
  <c r="F1933" i="3"/>
  <c r="B1934" i="3"/>
  <c r="F1934" i="3"/>
  <c r="B1935" i="3"/>
  <c r="F1935" i="3"/>
  <c r="B1936" i="3"/>
  <c r="F1936" i="3"/>
  <c r="B1937" i="3"/>
  <c r="F1937" i="3"/>
  <c r="B1938" i="3"/>
  <c r="F1938" i="3"/>
  <c r="B1939" i="3"/>
  <c r="F1939" i="3"/>
  <c r="B1940" i="3"/>
  <c r="F1940" i="3"/>
  <c r="B1941" i="3"/>
  <c r="F1941" i="3"/>
  <c r="B1942" i="3"/>
  <c r="F1942" i="3"/>
  <c r="B1943" i="3"/>
  <c r="F1943" i="3"/>
  <c r="B1944" i="3"/>
  <c r="F1944" i="3"/>
  <c r="B1945" i="3"/>
  <c r="F1945" i="3"/>
  <c r="B1946" i="3"/>
  <c r="F1946" i="3"/>
  <c r="B1947" i="3"/>
  <c r="F1947" i="3"/>
  <c r="B1948" i="3"/>
  <c r="F1948" i="3"/>
  <c r="B1949" i="3"/>
  <c r="F1949" i="3"/>
  <c r="B1950" i="3"/>
  <c r="F1950" i="3"/>
  <c r="B1951" i="3"/>
  <c r="F1951" i="3"/>
  <c r="B1952" i="3"/>
  <c r="F1952" i="3"/>
  <c r="B1953" i="3"/>
  <c r="F1953" i="3"/>
  <c r="B1954" i="3"/>
  <c r="F1954" i="3"/>
  <c r="B1955" i="3"/>
  <c r="F1955" i="3"/>
  <c r="B1956" i="3"/>
  <c r="F1956" i="3"/>
  <c r="B1957" i="3"/>
  <c r="F1957" i="3"/>
  <c r="B1958" i="3"/>
  <c r="F1958" i="3"/>
  <c r="B1959" i="3"/>
  <c r="F1959" i="3"/>
  <c r="B1960" i="3"/>
  <c r="F1960" i="3"/>
  <c r="B1961" i="3"/>
  <c r="F1961" i="3"/>
  <c r="B1962" i="3"/>
  <c r="F1962" i="3"/>
  <c r="B1963" i="3"/>
  <c r="F1963" i="3"/>
  <c r="B1964" i="3"/>
  <c r="F1964" i="3"/>
  <c r="B1965" i="3"/>
  <c r="F1965" i="3"/>
  <c r="B1966" i="3"/>
  <c r="F1966" i="3"/>
  <c r="B1967" i="3"/>
  <c r="F1967" i="3"/>
  <c r="B1968" i="3"/>
  <c r="F1968" i="3"/>
  <c r="B1969" i="3"/>
  <c r="F1969" i="3"/>
  <c r="B1970" i="3"/>
  <c r="F1970" i="3"/>
  <c r="B1971" i="3"/>
  <c r="F1971" i="3"/>
  <c r="B1972" i="3"/>
  <c r="F1972" i="3"/>
  <c r="B1973" i="3"/>
  <c r="F1973" i="3"/>
  <c r="B1974" i="3"/>
  <c r="F1974" i="3"/>
  <c r="B1975" i="3"/>
  <c r="F1975" i="3"/>
  <c r="B1976" i="3"/>
  <c r="F1976" i="3"/>
  <c r="B1977" i="3"/>
  <c r="F1977" i="3"/>
  <c r="B1978" i="3"/>
  <c r="F1978" i="3"/>
  <c r="B1979" i="3"/>
  <c r="F1979" i="3"/>
  <c r="B1980" i="3"/>
  <c r="F1980" i="3"/>
  <c r="B1981" i="3"/>
  <c r="F1981" i="3"/>
  <c r="B1982" i="3"/>
  <c r="F1982" i="3"/>
  <c r="B1983" i="3"/>
  <c r="F1983" i="3"/>
  <c r="B1984" i="3"/>
  <c r="F1984" i="3"/>
  <c r="B1985" i="3"/>
  <c r="F1985" i="3"/>
  <c r="B1986" i="3"/>
  <c r="F1986" i="3"/>
  <c r="B1987" i="3"/>
  <c r="F1987" i="3"/>
  <c r="B1988" i="3"/>
  <c r="F1988" i="3"/>
  <c r="B1989" i="3"/>
  <c r="F1989" i="3"/>
  <c r="B1990" i="3"/>
  <c r="F1990" i="3"/>
  <c r="B1991" i="3"/>
  <c r="F1991" i="3"/>
  <c r="B1992" i="3"/>
  <c r="F1992" i="3"/>
  <c r="B1993" i="3"/>
  <c r="F1993" i="3"/>
  <c r="B1994" i="3"/>
  <c r="F1994" i="3"/>
  <c r="B1995" i="3"/>
  <c r="F1995" i="3"/>
  <c r="B1996" i="3"/>
  <c r="F1996" i="3"/>
  <c r="B1997" i="3"/>
  <c r="F1997" i="3"/>
  <c r="B1998" i="3"/>
  <c r="F1998" i="3"/>
  <c r="B1999" i="3"/>
  <c r="F1999" i="3"/>
  <c r="B2000" i="3"/>
  <c r="F2000" i="3"/>
  <c r="B1300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3" i="7"/>
  <c r="I7" i="7" l="1"/>
  <c r="N7" i="2" l="1"/>
  <c r="N8" i="2"/>
  <c r="N9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G9" i="2"/>
  <c r="F6" i="2"/>
  <c r="H7" i="2" l="1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H6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G7" i="2"/>
  <c r="G8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D8" i="17" l="1"/>
  <c r="Y2" i="3"/>
  <c r="Z2" i="3"/>
  <c r="Z4" i="17"/>
  <c r="Z2" i="12"/>
  <c r="Y2" i="12"/>
  <c r="Z2" i="13"/>
  <c r="Y2" i="13"/>
  <c r="Y2" i="4"/>
  <c r="Z2" i="4"/>
  <c r="Y68" i="13" l="1"/>
  <c r="Y185" i="13"/>
  <c r="Y249" i="13"/>
  <c r="Y313" i="13"/>
  <c r="Y377" i="13"/>
  <c r="Y435" i="13"/>
  <c r="Y467" i="13"/>
  <c r="Y499" i="13"/>
  <c r="Y531" i="13"/>
  <c r="Y563" i="13"/>
  <c r="Y595" i="13"/>
  <c r="Y627" i="13"/>
  <c r="Y659" i="13"/>
  <c r="Y691" i="13"/>
  <c r="Y723" i="13"/>
  <c r="Y755" i="13"/>
  <c r="Y787" i="13"/>
  <c r="Y819" i="13"/>
  <c r="Y851" i="13"/>
  <c r="Y883" i="13"/>
  <c r="Y915" i="13"/>
  <c r="Y944" i="13"/>
  <c r="Y960" i="13"/>
  <c r="Y976" i="13"/>
  <c r="Y992" i="13"/>
  <c r="Y1008" i="13"/>
  <c r="Y1024" i="13"/>
  <c r="Y1040" i="13"/>
  <c r="Y1056" i="13"/>
  <c r="Y1072" i="13"/>
  <c r="Y1088" i="13"/>
  <c r="Y1104" i="13"/>
  <c r="Y1120" i="13"/>
  <c r="Y1136" i="13"/>
  <c r="Y1152" i="13"/>
  <c r="Y1168" i="13"/>
  <c r="Y1184" i="13"/>
  <c r="Y1200" i="13"/>
  <c r="Y1216" i="13"/>
  <c r="Y1232" i="13"/>
  <c r="Y1248" i="13"/>
  <c r="Y1264" i="13"/>
  <c r="Y1280" i="13"/>
  <c r="Y1296" i="13"/>
  <c r="Y1312" i="13"/>
  <c r="Y1328" i="13"/>
  <c r="Y132" i="13"/>
  <c r="Y281" i="13"/>
  <c r="Y409" i="13"/>
  <c r="Y483" i="13"/>
  <c r="Y547" i="13"/>
  <c r="Y611" i="13"/>
  <c r="Y675" i="13"/>
  <c r="Y739" i="13"/>
  <c r="Y803" i="13"/>
  <c r="Y867" i="13"/>
  <c r="Y931" i="13"/>
  <c r="Y968" i="13"/>
  <c r="Y1000" i="13"/>
  <c r="Y1032" i="13"/>
  <c r="Y1064" i="13"/>
  <c r="Y1096" i="13"/>
  <c r="Y1128" i="13"/>
  <c r="Y1160" i="13"/>
  <c r="Y1192" i="13"/>
  <c r="Y1224" i="13"/>
  <c r="Y1256" i="13"/>
  <c r="Y1288" i="13"/>
  <c r="Y1320" i="13"/>
  <c r="Y217" i="13"/>
  <c r="Y451" i="13"/>
  <c r="Y579" i="13"/>
  <c r="Y707" i="13"/>
  <c r="Y835" i="13"/>
  <c r="Y952" i="13"/>
  <c r="Y1016" i="13"/>
  <c r="Y1080" i="13"/>
  <c r="Y1144" i="13"/>
  <c r="Y1208" i="13"/>
  <c r="Y1272" i="13"/>
  <c r="Y12" i="12"/>
  <c r="Y20" i="12"/>
  <c r="Y28" i="12"/>
  <c r="Y36" i="12"/>
  <c r="Y44" i="12"/>
  <c r="Y52" i="12"/>
  <c r="Y60" i="12"/>
  <c r="Y68" i="12"/>
  <c r="Y76" i="12"/>
  <c r="Y84" i="12"/>
  <c r="Y92" i="12"/>
  <c r="Y100" i="12"/>
  <c r="Y108" i="12"/>
  <c r="Y116" i="12"/>
  <c r="Y124" i="12"/>
  <c r="Y132" i="12"/>
  <c r="Y140" i="12"/>
  <c r="Y148" i="12"/>
  <c r="Y156" i="12"/>
  <c r="Y164" i="12"/>
  <c r="Y172" i="12"/>
  <c r="Y180" i="12"/>
  <c r="Y188" i="12"/>
  <c r="Y196" i="12"/>
  <c r="Y204" i="12"/>
  <c r="Y212" i="12"/>
  <c r="Y220" i="12"/>
  <c r="Y228" i="12"/>
  <c r="Y236" i="12"/>
  <c r="Y244" i="12"/>
  <c r="Y252" i="12"/>
  <c r="Y260" i="12"/>
  <c r="Y268" i="12"/>
  <c r="Y276" i="12"/>
  <c r="Y284" i="12"/>
  <c r="Y292" i="12"/>
  <c r="Y300" i="12"/>
  <c r="Y308" i="12"/>
  <c r="Y316" i="12"/>
  <c r="Y16" i="12"/>
  <c r="Y32" i="12"/>
  <c r="Y48" i="12"/>
  <c r="Y64" i="12"/>
  <c r="Y80" i="12"/>
  <c r="Y96" i="12"/>
  <c r="Y112" i="12"/>
  <c r="Y128" i="12"/>
  <c r="Y144" i="12"/>
  <c r="Y160" i="12"/>
  <c r="Y176" i="12"/>
  <c r="Y192" i="12"/>
  <c r="Y208" i="12"/>
  <c r="Y224" i="12"/>
  <c r="Y240" i="12"/>
  <c r="Y256" i="12"/>
  <c r="Y272" i="12"/>
  <c r="Y288" i="12"/>
  <c r="Y304" i="12"/>
  <c r="Y320" i="12"/>
  <c r="Y328" i="12"/>
  <c r="Y336" i="12"/>
  <c r="Y344" i="12"/>
  <c r="Y352" i="12"/>
  <c r="Y360" i="12"/>
  <c r="Y368" i="12"/>
  <c r="Y376" i="12"/>
  <c r="Y384" i="12"/>
  <c r="Y392" i="12"/>
  <c r="Y400" i="12"/>
  <c r="Y408" i="12"/>
  <c r="Y416" i="12"/>
  <c r="Y424" i="12"/>
  <c r="Y432" i="12"/>
  <c r="Y440" i="12"/>
  <c r="Y448" i="12"/>
  <c r="Y456" i="12"/>
  <c r="Y464" i="12"/>
  <c r="Y472" i="12"/>
  <c r="Y480" i="12"/>
  <c r="Y488" i="12"/>
  <c r="Y496" i="12"/>
  <c r="Y504" i="12"/>
  <c r="Y512" i="12"/>
  <c r="Y520" i="12"/>
  <c r="Y528" i="12"/>
  <c r="Y536" i="12"/>
  <c r="Y544" i="12"/>
  <c r="Y552" i="12"/>
  <c r="Y560" i="12"/>
  <c r="Y568" i="12"/>
  <c r="Y576" i="12"/>
  <c r="Y584" i="12"/>
  <c r="Y592" i="12"/>
  <c r="Y600" i="12"/>
  <c r="Y608" i="12"/>
  <c r="Y616" i="12"/>
  <c r="Y624" i="12"/>
  <c r="Y632" i="12"/>
  <c r="Y640" i="12"/>
  <c r="Y648" i="12"/>
  <c r="Y656" i="12"/>
  <c r="Y664" i="12"/>
  <c r="Y672" i="12"/>
  <c r="Y680" i="12"/>
  <c r="Y688" i="12"/>
  <c r="Y696" i="12"/>
  <c r="Y704" i="12"/>
  <c r="Y712" i="12"/>
  <c r="Y720" i="12"/>
  <c r="Y728" i="12"/>
  <c r="Y736" i="12"/>
  <c r="Y744" i="12"/>
  <c r="Y752" i="12"/>
  <c r="Y760" i="12"/>
  <c r="Y768" i="12"/>
  <c r="Y776" i="12"/>
  <c r="Y784" i="12"/>
  <c r="Y792" i="12"/>
  <c r="Y800" i="12"/>
  <c r="Y808" i="12"/>
  <c r="Y816" i="12"/>
  <c r="Y824" i="12"/>
  <c r="Y832" i="12"/>
  <c r="Y840" i="12"/>
  <c r="Y848" i="12"/>
  <c r="Y856" i="12"/>
  <c r="Y864" i="12"/>
  <c r="Y872" i="12"/>
  <c r="Y880" i="12"/>
  <c r="Y888" i="12"/>
  <c r="Y896" i="12"/>
  <c r="Y904" i="12"/>
  <c r="Y912" i="12"/>
  <c r="Y920" i="12"/>
  <c r="Y928" i="12"/>
  <c r="Y936" i="12"/>
  <c r="Y944" i="12"/>
  <c r="Y952" i="12"/>
  <c r="Y960" i="12"/>
  <c r="Y968" i="12"/>
  <c r="Y976" i="12"/>
  <c r="Y984" i="12"/>
  <c r="Y992" i="12"/>
  <c r="Y1000" i="12"/>
  <c r="Y1008" i="12"/>
  <c r="Y1016" i="12"/>
  <c r="Y1024" i="12"/>
  <c r="Y1032" i="12"/>
  <c r="Y1040" i="12"/>
  <c r="Y1048" i="12"/>
  <c r="Y1056" i="12"/>
  <c r="Y1064" i="12"/>
  <c r="Y1072" i="12"/>
  <c r="Y1080" i="12"/>
  <c r="Y1088" i="12"/>
  <c r="Y1096" i="12"/>
  <c r="Y1104" i="12"/>
  <c r="Y1112" i="12"/>
  <c r="Y1120" i="12"/>
  <c r="Y1128" i="12"/>
  <c r="Y1136" i="12"/>
  <c r="Y1144" i="12"/>
  <c r="Y1152" i="12"/>
  <c r="Y1160" i="12"/>
  <c r="Y1168" i="12"/>
  <c r="Y1176" i="12"/>
  <c r="Y1184" i="12"/>
  <c r="Y1192" i="12"/>
  <c r="Y1200" i="12"/>
  <c r="Y1208" i="12"/>
  <c r="Y1216" i="12"/>
  <c r="Y1224" i="12"/>
  <c r="Y1232" i="12"/>
  <c r="Y1240" i="12"/>
  <c r="Y1248" i="12"/>
  <c r="Y1256" i="12"/>
  <c r="Y1264" i="12"/>
  <c r="Y1272" i="12"/>
  <c r="Y1280" i="12"/>
  <c r="Y1288" i="12"/>
  <c r="Y1296" i="12"/>
  <c r="Y1304" i="12"/>
  <c r="Y1312" i="12"/>
  <c r="Y1320" i="12"/>
  <c r="Y1328" i="12"/>
  <c r="Y8" i="12"/>
  <c r="Y40" i="12"/>
  <c r="Y72" i="12"/>
  <c r="Y104" i="12"/>
  <c r="Y136" i="12"/>
  <c r="Y168" i="12"/>
  <c r="Y200" i="12"/>
  <c r="Y232" i="12"/>
  <c r="Y264" i="12"/>
  <c r="Y296" i="12"/>
  <c r="Y324" i="12"/>
  <c r="Y340" i="12"/>
  <c r="Y356" i="12"/>
  <c r="Y372" i="12"/>
  <c r="Y388" i="12"/>
  <c r="Y404" i="12"/>
  <c r="Y420" i="12"/>
  <c r="Y436" i="12"/>
  <c r="Y452" i="12"/>
  <c r="Y468" i="12"/>
  <c r="Y484" i="12"/>
  <c r="Y500" i="12"/>
  <c r="Y516" i="12"/>
  <c r="Y532" i="12"/>
  <c r="Y548" i="12"/>
  <c r="Y564" i="12"/>
  <c r="Y580" i="12"/>
  <c r="Y596" i="12"/>
  <c r="Y612" i="12"/>
  <c r="Y628" i="12"/>
  <c r="Y644" i="12"/>
  <c r="Y660" i="12"/>
  <c r="Y676" i="12"/>
  <c r="Y692" i="12"/>
  <c r="Y708" i="12"/>
  <c r="Y724" i="12"/>
  <c r="Y740" i="12"/>
  <c r="Y756" i="12"/>
  <c r="Y772" i="12"/>
  <c r="Y788" i="12"/>
  <c r="Y804" i="12"/>
  <c r="Y820" i="12"/>
  <c r="Y836" i="12"/>
  <c r="Y852" i="12"/>
  <c r="Y868" i="12"/>
  <c r="Y884" i="12"/>
  <c r="Y900" i="12"/>
  <c r="Y916" i="12"/>
  <c r="Y932" i="12"/>
  <c r="Y948" i="12"/>
  <c r="Y964" i="12"/>
  <c r="Y980" i="12"/>
  <c r="Y996" i="12"/>
  <c r="Y1012" i="12"/>
  <c r="Y1028" i="12"/>
  <c r="Y1044" i="12"/>
  <c r="Y1060" i="12"/>
  <c r="Y1076" i="12"/>
  <c r="Y1092" i="12"/>
  <c r="Y1108" i="12"/>
  <c r="Y1124" i="12"/>
  <c r="Y1140" i="12"/>
  <c r="Y1156" i="12"/>
  <c r="Y1172" i="12"/>
  <c r="Y1188" i="12"/>
  <c r="Y1204" i="12"/>
  <c r="Y1220" i="12"/>
  <c r="Y1236" i="12"/>
  <c r="Y1252" i="12"/>
  <c r="Y1268" i="12"/>
  <c r="Y1284" i="12"/>
  <c r="Y1300" i="12"/>
  <c r="Y1316" i="12"/>
  <c r="Y10" i="3"/>
  <c r="Y18" i="3"/>
  <c r="Y26" i="3"/>
  <c r="Y33" i="3"/>
  <c r="Y37" i="3"/>
  <c r="Y41" i="3"/>
  <c r="Y45" i="3"/>
  <c r="Y49" i="3"/>
  <c r="Y53" i="3"/>
  <c r="Y57" i="3"/>
  <c r="Y61" i="3"/>
  <c r="Y65" i="3"/>
  <c r="Y69" i="3"/>
  <c r="Y73" i="3"/>
  <c r="Y77" i="3"/>
  <c r="Y81" i="3"/>
  <c r="Y85" i="3"/>
  <c r="Y89" i="3"/>
  <c r="Y93" i="3"/>
  <c r="Y97" i="3"/>
  <c r="Y101" i="3"/>
  <c r="Y105" i="3"/>
  <c r="Y109" i="3"/>
  <c r="Y113" i="3"/>
  <c r="Y117" i="3"/>
  <c r="Y121" i="3"/>
  <c r="Y125" i="3"/>
  <c r="Y129" i="3"/>
  <c r="Y133" i="3"/>
  <c r="Y137" i="3"/>
  <c r="Y141" i="3"/>
  <c r="Y145" i="3"/>
  <c r="Y149" i="3"/>
  <c r="Y153" i="3"/>
  <c r="Y157" i="3"/>
  <c r="Y161" i="3"/>
  <c r="Y165" i="3"/>
  <c r="Y169" i="3"/>
  <c r="Y173" i="3"/>
  <c r="Y177" i="3"/>
  <c r="Y181" i="3"/>
  <c r="Y185" i="3"/>
  <c r="Y189" i="3"/>
  <c r="Y193" i="3"/>
  <c r="Y197" i="3"/>
  <c r="Y201" i="3"/>
  <c r="Y205" i="3"/>
  <c r="Y209" i="3"/>
  <c r="Y213" i="3"/>
  <c r="Y217" i="3"/>
  <c r="Y221" i="3"/>
  <c r="Y225" i="3"/>
  <c r="Y229" i="3"/>
  <c r="Y233" i="3"/>
  <c r="Y237" i="3"/>
  <c r="Y241" i="3"/>
  <c r="Y245" i="3"/>
  <c r="Y249" i="3"/>
  <c r="Y253" i="3"/>
  <c r="Y257" i="3"/>
  <c r="Y261" i="3"/>
  <c r="Y265" i="3"/>
  <c r="Y269" i="3"/>
  <c r="Y273" i="3"/>
  <c r="Y277" i="3"/>
  <c r="Y281" i="3"/>
  <c r="Y285" i="3"/>
  <c r="Y289" i="3"/>
  <c r="Y293" i="3"/>
  <c r="Y297" i="3"/>
  <c r="Y301" i="3"/>
  <c r="Y305" i="3"/>
  <c r="Y309" i="3"/>
  <c r="Y313" i="3"/>
  <c r="Y317" i="3"/>
  <c r="Y321" i="3"/>
  <c r="Y325" i="3"/>
  <c r="Y329" i="3"/>
  <c r="Y333" i="3"/>
  <c r="Y337" i="3"/>
  <c r="Y341" i="3"/>
  <c r="Y345" i="3"/>
  <c r="Y349" i="3"/>
  <c r="Y353" i="3"/>
  <c r="Y357" i="3"/>
  <c r="Y361" i="3"/>
  <c r="Y365" i="3"/>
  <c r="Y369" i="3"/>
  <c r="Y373" i="3"/>
  <c r="Y377" i="3"/>
  <c r="Y381" i="3"/>
  <c r="Y385" i="3"/>
  <c r="Y389" i="3"/>
  <c r="Y393" i="3"/>
  <c r="Y397" i="3"/>
  <c r="Y401" i="3"/>
  <c r="Y405" i="3"/>
  <c r="Y409" i="3"/>
  <c r="Y413" i="3"/>
  <c r="Y417" i="3"/>
  <c r="Y421" i="3"/>
  <c r="Y425" i="3"/>
  <c r="Y429" i="3"/>
  <c r="Y433" i="3"/>
  <c r="Y437" i="3"/>
  <c r="Y441" i="3"/>
  <c r="Y445" i="3"/>
  <c r="Y449" i="3"/>
  <c r="Y453" i="3"/>
  <c r="Y457" i="3"/>
  <c r="Y461" i="3"/>
  <c r="Y465" i="3"/>
  <c r="Y469" i="3"/>
  <c r="Y473" i="3"/>
  <c r="Y477" i="3"/>
  <c r="Y481" i="3"/>
  <c r="Y485" i="3"/>
  <c r="Y489" i="3"/>
  <c r="Y493" i="3"/>
  <c r="Y497" i="3"/>
  <c r="Y501" i="3"/>
  <c r="Y505" i="3"/>
  <c r="Y509" i="3"/>
  <c r="Y513" i="3"/>
  <c r="Y517" i="3"/>
  <c r="Y521" i="3"/>
  <c r="Y525" i="3"/>
  <c r="Y529" i="3"/>
  <c r="Y533" i="3"/>
  <c r="Y537" i="3"/>
  <c r="Y541" i="3"/>
  <c r="Y545" i="3"/>
  <c r="Y549" i="3"/>
  <c r="Y553" i="3"/>
  <c r="Y557" i="3"/>
  <c r="Y561" i="3"/>
  <c r="Y565" i="3"/>
  <c r="Y569" i="3"/>
  <c r="Y573" i="3"/>
  <c r="Y577" i="3"/>
  <c r="Y581" i="3"/>
  <c r="Y585" i="3"/>
  <c r="Y589" i="3"/>
  <c r="Y593" i="3"/>
  <c r="Y597" i="3"/>
  <c r="Y601" i="3"/>
  <c r="Y605" i="3"/>
  <c r="Y609" i="3"/>
  <c r="Y613" i="3"/>
  <c r="Y617" i="3"/>
  <c r="Y621" i="3"/>
  <c r="Y625" i="3"/>
  <c r="Y629" i="3"/>
  <c r="Y633" i="3"/>
  <c r="Y637" i="3"/>
  <c r="Y641" i="3"/>
  <c r="Y645" i="3"/>
  <c r="Y649" i="3"/>
  <c r="Y653" i="3"/>
  <c r="Y657" i="3"/>
  <c r="Y661" i="3"/>
  <c r="Y665" i="3"/>
  <c r="Y669" i="3"/>
  <c r="Y673" i="3"/>
  <c r="Y677" i="3"/>
  <c r="Y681" i="3"/>
  <c r="Y685" i="3"/>
  <c r="Y689" i="3"/>
  <c r="Y693" i="3"/>
  <c r="Y697" i="3"/>
  <c r="Y701" i="3"/>
  <c r="Y705" i="3"/>
  <c r="Y709" i="3"/>
  <c r="Y713" i="3"/>
  <c r="Y717" i="3"/>
  <c r="Y721" i="3"/>
  <c r="Y725" i="3"/>
  <c r="Y729" i="3"/>
  <c r="Y733" i="3"/>
  <c r="Y737" i="3"/>
  <c r="Y741" i="3"/>
  <c r="Y745" i="3"/>
  <c r="Y749" i="3"/>
  <c r="Y753" i="3"/>
  <c r="Y757" i="3"/>
  <c r="Y761" i="3"/>
  <c r="Y765" i="3"/>
  <c r="Y769" i="3"/>
  <c r="Y773" i="3"/>
  <c r="Y777" i="3"/>
  <c r="Y781" i="3"/>
  <c r="Y785" i="3"/>
  <c r="Y789" i="3"/>
  <c r="Y793" i="3"/>
  <c r="Y797" i="3"/>
  <c r="Y801" i="3"/>
  <c r="Y805" i="3"/>
  <c r="Y809" i="3"/>
  <c r="Y813" i="3"/>
  <c r="Y817" i="3"/>
  <c r="Y821" i="3"/>
  <c r="Y825" i="3"/>
  <c r="Y829" i="3"/>
  <c r="Y833" i="3"/>
  <c r="Y837" i="3"/>
  <c r="Y841" i="3"/>
  <c r="Y845" i="3"/>
  <c r="Y849" i="3"/>
  <c r="Y853" i="3"/>
  <c r="Y857" i="3"/>
  <c r="Y861" i="3"/>
  <c r="Y865" i="3"/>
  <c r="Y869" i="3"/>
  <c r="Y873" i="3"/>
  <c r="Y877" i="3"/>
  <c r="Y881" i="3"/>
  <c r="Y885" i="3"/>
  <c r="Y889" i="3"/>
  <c r="Y893" i="3"/>
  <c r="Y897" i="3"/>
  <c r="Y901" i="3"/>
  <c r="Y905" i="3"/>
  <c r="Y909" i="3"/>
  <c r="Y913" i="3"/>
  <c r="Y917" i="3"/>
  <c r="Y921" i="3"/>
  <c r="Y925" i="3"/>
  <c r="Y929" i="3"/>
  <c r="Y933" i="3"/>
  <c r="Y937" i="3"/>
  <c r="Y941" i="3"/>
  <c r="Y945" i="3"/>
  <c r="Y949" i="3"/>
  <c r="Y953" i="3"/>
  <c r="Y957" i="3"/>
  <c r="Y961" i="3"/>
  <c r="Y965" i="3"/>
  <c r="Y969" i="3"/>
  <c r="Y973" i="3"/>
  <c r="Y977" i="3"/>
  <c r="Y981" i="3"/>
  <c r="Y985" i="3"/>
  <c r="Y989" i="3"/>
  <c r="Y993" i="3"/>
  <c r="Y997" i="3"/>
  <c r="Y1001" i="3"/>
  <c r="Y1005" i="3"/>
  <c r="Y1009" i="3"/>
  <c r="Y1013" i="3"/>
  <c r="Y1017" i="3"/>
  <c r="Y1021" i="3"/>
  <c r="Y1025" i="3"/>
  <c r="Y1029" i="3"/>
  <c r="Y1033" i="3"/>
  <c r="Y1037" i="3"/>
  <c r="Y1041" i="3"/>
  <c r="Y1045" i="3"/>
  <c r="Y1329" i="3"/>
  <c r="Y1325" i="3"/>
  <c r="Y1321" i="3"/>
  <c r="Y1317" i="3"/>
  <c r="Y1313" i="3"/>
  <c r="Y1309" i="3"/>
  <c r="Y1305" i="3"/>
  <c r="Y1301" i="3"/>
  <c r="Y1297" i="3"/>
  <c r="Y1293" i="3"/>
  <c r="Y1289" i="3"/>
  <c r="Y1285" i="3"/>
  <c r="Y1281" i="3"/>
  <c r="Y1277" i="3"/>
  <c r="Y1273" i="3"/>
  <c r="Y1269" i="3"/>
  <c r="Y1265" i="3"/>
  <c r="Y1261" i="3"/>
  <c r="Y1257" i="3"/>
  <c r="Y1253" i="3"/>
  <c r="Y1249" i="3"/>
  <c r="Y1245" i="3"/>
  <c r="Y1241" i="3"/>
  <c r="Y1237" i="3"/>
  <c r="Y1233" i="3"/>
  <c r="Y1229" i="3"/>
  <c r="Y1225" i="3"/>
  <c r="Y1221" i="3"/>
  <c r="Y1217" i="3"/>
  <c r="Y1213" i="3"/>
  <c r="Y1209" i="3"/>
  <c r="Y1205" i="3"/>
  <c r="Y1201" i="3"/>
  <c r="Y1197" i="3"/>
  <c r="Y1193" i="3"/>
  <c r="Y1189" i="3"/>
  <c r="Y1185" i="3"/>
  <c r="Y1181" i="3"/>
  <c r="Y1177" i="3"/>
  <c r="Y1173" i="3"/>
  <c r="Y1169" i="3"/>
  <c r="Y1165" i="3"/>
  <c r="Y1161" i="3"/>
  <c r="Y1157" i="3"/>
  <c r="Y1153" i="3"/>
  <c r="Y1149" i="3"/>
  <c r="Y1145" i="3"/>
  <c r="Y1141" i="3"/>
  <c r="Y1137" i="3"/>
  <c r="Y1133" i="3"/>
  <c r="Y1129" i="3"/>
  <c r="Y1125" i="3"/>
  <c r="Y1121" i="3"/>
  <c r="Y1117" i="3"/>
  <c r="Y1113" i="3"/>
  <c r="Y1109" i="3"/>
  <c r="Y1105" i="3"/>
  <c r="Y1101" i="3"/>
  <c r="Y1097" i="3"/>
  <c r="Y1093" i="3"/>
  <c r="Y1089" i="3"/>
  <c r="Y1085" i="3"/>
  <c r="Y1081" i="3"/>
  <c r="Y1077" i="3"/>
  <c r="Y1073" i="3"/>
  <c r="Y1069" i="3"/>
  <c r="Y1065" i="3"/>
  <c r="Y1061" i="3"/>
  <c r="Y1057" i="3"/>
  <c r="Y1053" i="3"/>
  <c r="Y1049" i="3"/>
  <c r="Y1043" i="3"/>
  <c r="Y1035" i="3"/>
  <c r="Y1027" i="3"/>
  <c r="Y1019" i="3"/>
  <c r="Y1011" i="3"/>
  <c r="Y1003" i="3"/>
  <c r="Y995" i="3"/>
  <c r="Y987" i="3"/>
  <c r="Y979" i="3"/>
  <c r="Y971" i="3"/>
  <c r="Y963" i="3"/>
  <c r="Y955" i="3"/>
  <c r="Y947" i="3"/>
  <c r="Y939" i="3"/>
  <c r="Y931" i="3"/>
  <c r="Y923" i="3"/>
  <c r="Y915" i="3"/>
  <c r="Y907" i="3"/>
  <c r="Y899" i="3"/>
  <c r="Y891" i="3"/>
  <c r="Y883" i="3"/>
  <c r="Y875" i="3"/>
  <c r="Y867" i="3"/>
  <c r="Y859" i="3"/>
  <c r="Y851" i="3"/>
  <c r="Y843" i="3"/>
  <c r="Y835" i="3"/>
  <c r="Y827" i="3"/>
  <c r="Y819" i="3"/>
  <c r="Y811" i="3"/>
  <c r="Y803" i="3"/>
  <c r="Y795" i="3"/>
  <c r="Y787" i="3"/>
  <c r="Y779" i="3"/>
  <c r="Y771" i="3"/>
  <c r="Y763" i="3"/>
  <c r="Y755" i="3"/>
  <c r="Y747" i="3"/>
  <c r="Y739" i="3"/>
  <c r="Y731" i="3"/>
  <c r="Y723" i="3"/>
  <c r="Y715" i="3"/>
  <c r="Y707" i="3"/>
  <c r="Y699" i="3"/>
  <c r="Y691" i="3"/>
  <c r="Y683" i="3"/>
  <c r="Y675" i="3"/>
  <c r="Y667" i="3"/>
  <c r="Y659" i="3"/>
  <c r="Y651" i="3"/>
  <c r="Y643" i="3"/>
  <c r="Y635" i="3"/>
  <c r="Y627" i="3"/>
  <c r="Y619" i="3"/>
  <c r="Y611" i="3"/>
  <c r="Y603" i="3"/>
  <c r="Y595" i="3"/>
  <c r="Y587" i="3"/>
  <c r="Y579" i="3"/>
  <c r="Y571" i="3"/>
  <c r="Y563" i="3"/>
  <c r="Y555" i="3"/>
  <c r="Y547" i="3"/>
  <c r="Y539" i="3"/>
  <c r="Y531" i="3"/>
  <c r="Y523" i="3"/>
  <c r="Y515" i="3"/>
  <c r="Y507" i="3"/>
  <c r="Y499" i="3"/>
  <c r="Y491" i="3"/>
  <c r="Y483" i="3"/>
  <c r="Y475" i="3"/>
  <c r="Y467" i="3"/>
  <c r="Y459" i="3"/>
  <c r="Y451" i="3"/>
  <c r="Y443" i="3"/>
  <c r="Y435" i="3"/>
  <c r="Y427" i="3"/>
  <c r="Y419" i="3"/>
  <c r="Y411" i="3"/>
  <c r="Y403" i="3"/>
  <c r="Y395" i="3"/>
  <c r="Y387" i="3"/>
  <c r="Y379" i="3"/>
  <c r="Y371" i="3"/>
  <c r="Y363" i="3"/>
  <c r="Y355" i="3"/>
  <c r="Y347" i="3"/>
  <c r="Y339" i="3"/>
  <c r="Y331" i="3"/>
  <c r="Y323" i="3"/>
  <c r="Y315" i="3"/>
  <c r="Y307" i="3"/>
  <c r="Y299" i="3"/>
  <c r="Y291" i="3"/>
  <c r="Y283" i="3"/>
  <c r="Y275" i="3"/>
  <c r="Y267" i="3"/>
  <c r="Y259" i="3"/>
  <c r="Y251" i="3"/>
  <c r="Y243" i="3"/>
  <c r="Y235" i="3"/>
  <c r="Y227" i="3"/>
  <c r="Y219" i="3"/>
  <c r="Y211" i="3"/>
  <c r="Y203" i="3"/>
  <c r="Y195" i="3"/>
  <c r="Y187" i="3"/>
  <c r="Y179" i="3"/>
  <c r="Y171" i="3"/>
  <c r="Y163" i="3"/>
  <c r="Y155" i="3"/>
  <c r="Y147" i="3"/>
  <c r="Y139" i="3"/>
  <c r="Y131" i="3"/>
  <c r="Y123" i="3"/>
  <c r="Y115" i="3"/>
  <c r="Y107" i="3"/>
  <c r="Y99" i="3"/>
  <c r="Y91" i="3"/>
  <c r="Y83" i="3"/>
  <c r="Y75" i="3"/>
  <c r="Y67" i="3"/>
  <c r="Y59" i="3"/>
  <c r="Y51" i="3"/>
  <c r="Y43" i="3"/>
  <c r="Y35" i="3"/>
  <c r="Y22" i="3"/>
  <c r="Y1324" i="12"/>
  <c r="Y1292" i="12"/>
  <c r="Y1260" i="12"/>
  <c r="Y1228" i="12"/>
  <c r="Y1196" i="12"/>
  <c r="Y1164" i="12"/>
  <c r="Y1132" i="12"/>
  <c r="Y1100" i="12"/>
  <c r="Y1068" i="12"/>
  <c r="Y1036" i="12"/>
  <c r="Y1004" i="12"/>
  <c r="Y972" i="12"/>
  <c r="Y940" i="12"/>
  <c r="Y908" i="12"/>
  <c r="Y876" i="12"/>
  <c r="Y844" i="12"/>
  <c r="Y812" i="12"/>
  <c r="Y780" i="12"/>
  <c r="Y748" i="12"/>
  <c r="Y716" i="12"/>
  <c r="Y684" i="12"/>
  <c r="Y652" i="12"/>
  <c r="Y620" i="12"/>
  <c r="Y588" i="12"/>
  <c r="Y556" i="12"/>
  <c r="Y524" i="12"/>
  <c r="Y492" i="12"/>
  <c r="Y460" i="12"/>
  <c r="Y428" i="12"/>
  <c r="Y396" i="12"/>
  <c r="Y364" i="12"/>
  <c r="Y332" i="12"/>
  <c r="Y280" i="12"/>
  <c r="Y216" i="12"/>
  <c r="Y152" i="12"/>
  <c r="Y88" i="12"/>
  <c r="Y24" i="12"/>
  <c r="Y1240" i="13"/>
  <c r="Y1112" i="13"/>
  <c r="Y984" i="13"/>
  <c r="Y771" i="13"/>
  <c r="Y515" i="13"/>
  <c r="Y4" i="3"/>
  <c r="Y1327" i="3"/>
  <c r="Y1323" i="3"/>
  <c r="Y1319" i="3"/>
  <c r="Y1315" i="3"/>
  <c r="Y1311" i="3"/>
  <c r="Y1307" i="3"/>
  <c r="Y1303" i="3"/>
  <c r="Y1299" i="3"/>
  <c r="Y1295" i="3"/>
  <c r="Y1291" i="3"/>
  <c r="Y1287" i="3"/>
  <c r="Y1283" i="3"/>
  <c r="Y1279" i="3"/>
  <c r="Y1275" i="3"/>
  <c r="Y1271" i="3"/>
  <c r="Y1267" i="3"/>
  <c r="Y1263" i="3"/>
  <c r="Y1259" i="3"/>
  <c r="Y1255" i="3"/>
  <c r="Y1251" i="3"/>
  <c r="Y1247" i="3"/>
  <c r="Y1243" i="3"/>
  <c r="Y1239" i="3"/>
  <c r="Y1235" i="3"/>
  <c r="Y1231" i="3"/>
  <c r="Y1227" i="3"/>
  <c r="Y1223" i="3"/>
  <c r="Y1219" i="3"/>
  <c r="Y1215" i="3"/>
  <c r="Y1211" i="3"/>
  <c r="Y1207" i="3"/>
  <c r="Y1203" i="3"/>
  <c r="Y1199" i="3"/>
  <c r="Y1195" i="3"/>
  <c r="Y1191" i="3"/>
  <c r="Y1187" i="3"/>
  <c r="Y1183" i="3"/>
  <c r="Y1179" i="3"/>
  <c r="Y1175" i="3"/>
  <c r="Y1171" i="3"/>
  <c r="Y1167" i="3"/>
  <c r="Y1163" i="3"/>
  <c r="Y1159" i="3"/>
  <c r="Y1155" i="3"/>
  <c r="Y1151" i="3"/>
  <c r="Y1147" i="3"/>
  <c r="Y1143" i="3"/>
  <c r="Y1139" i="3"/>
  <c r="Y1135" i="3"/>
  <c r="Y1131" i="3"/>
  <c r="Y1127" i="3"/>
  <c r="Y1123" i="3"/>
  <c r="Y1119" i="3"/>
  <c r="Y1115" i="3"/>
  <c r="Y1111" i="3"/>
  <c r="Y1107" i="3"/>
  <c r="Y1103" i="3"/>
  <c r="Y1099" i="3"/>
  <c r="Y1095" i="3"/>
  <c r="Y1091" i="3"/>
  <c r="Y1087" i="3"/>
  <c r="Y1083" i="3"/>
  <c r="Y1079" i="3"/>
  <c r="Y1075" i="3"/>
  <c r="Y1071" i="3"/>
  <c r="Y1067" i="3"/>
  <c r="Y1063" i="3"/>
  <c r="Y1059" i="3"/>
  <c r="Y1055" i="3"/>
  <c r="Y1051" i="3"/>
  <c r="Y1047" i="3"/>
  <c r="Y1039" i="3"/>
  <c r="Y1031" i="3"/>
  <c r="Y1023" i="3"/>
  <c r="Y1015" i="3"/>
  <c r="Y1007" i="3"/>
  <c r="Y999" i="3"/>
  <c r="Y991" i="3"/>
  <c r="Y983" i="3"/>
  <c r="Y975" i="3"/>
  <c r="Y967" i="3"/>
  <c r="Y959" i="3"/>
  <c r="Y951" i="3"/>
  <c r="Y943" i="3"/>
  <c r="Y935" i="3"/>
  <c r="Y927" i="3"/>
  <c r="Y919" i="3"/>
  <c r="Y911" i="3"/>
  <c r="Y903" i="3"/>
  <c r="Y895" i="3"/>
  <c r="Y887" i="3"/>
  <c r="Y879" i="3"/>
  <c r="Y871" i="3"/>
  <c r="Y863" i="3"/>
  <c r="Y855" i="3"/>
  <c r="Y847" i="3"/>
  <c r="Y839" i="3"/>
  <c r="Y831" i="3"/>
  <c r="Y823" i="3"/>
  <c r="Y815" i="3"/>
  <c r="Y807" i="3"/>
  <c r="Y799" i="3"/>
  <c r="Y791" i="3"/>
  <c r="Y783" i="3"/>
  <c r="Y775" i="3"/>
  <c r="Y767" i="3"/>
  <c r="Y759" i="3"/>
  <c r="Y751" i="3"/>
  <c r="Y743" i="3"/>
  <c r="Y735" i="3"/>
  <c r="Y727" i="3"/>
  <c r="Y719" i="3"/>
  <c r="Y711" i="3"/>
  <c r="Y703" i="3"/>
  <c r="Y695" i="3"/>
  <c r="Y687" i="3"/>
  <c r="Y679" i="3"/>
  <c r="Y671" i="3"/>
  <c r="Y663" i="3"/>
  <c r="Y655" i="3"/>
  <c r="Y647" i="3"/>
  <c r="Y639" i="3"/>
  <c r="Y631" i="3"/>
  <c r="Y623" i="3"/>
  <c r="Y615" i="3"/>
  <c r="Y607" i="3"/>
  <c r="Y599" i="3"/>
  <c r="Y591" i="3"/>
  <c r="Y583" i="3"/>
  <c r="Y575" i="3"/>
  <c r="Y567" i="3"/>
  <c r="Y559" i="3"/>
  <c r="Y551" i="3"/>
  <c r="Y543" i="3"/>
  <c r="Y535" i="3"/>
  <c r="Y527" i="3"/>
  <c r="Y519" i="3"/>
  <c r="Y511" i="3"/>
  <c r="Y503" i="3"/>
  <c r="Y495" i="3"/>
  <c r="Y487" i="3"/>
  <c r="Y479" i="3"/>
  <c r="Y471" i="3"/>
  <c r="Y463" i="3"/>
  <c r="Y455" i="3"/>
  <c r="Y447" i="3"/>
  <c r="Y439" i="3"/>
  <c r="Y431" i="3"/>
  <c r="Y423" i="3"/>
  <c r="Y415" i="3"/>
  <c r="Y407" i="3"/>
  <c r="Y399" i="3"/>
  <c r="Y391" i="3"/>
  <c r="Y383" i="3"/>
  <c r="Y375" i="3"/>
  <c r="Y367" i="3"/>
  <c r="Y359" i="3"/>
  <c r="Y351" i="3"/>
  <c r="Y343" i="3"/>
  <c r="Y335" i="3"/>
  <c r="Y327" i="3"/>
  <c r="Y319" i="3"/>
  <c r="Y311" i="3"/>
  <c r="Y303" i="3"/>
  <c r="Y295" i="3"/>
  <c r="Y287" i="3"/>
  <c r="Y279" i="3"/>
  <c r="Y271" i="3"/>
  <c r="Y263" i="3"/>
  <c r="Y255" i="3"/>
  <c r="Y247" i="3"/>
  <c r="Y239" i="3"/>
  <c r="Y231" i="3"/>
  <c r="Y223" i="3"/>
  <c r="Y215" i="3"/>
  <c r="Y207" i="3"/>
  <c r="Y199" i="3"/>
  <c r="Y191" i="3"/>
  <c r="Y183" i="3"/>
  <c r="Y175" i="3"/>
  <c r="Y167" i="3"/>
  <c r="Y159" i="3"/>
  <c r="Y151" i="3"/>
  <c r="Y143" i="3"/>
  <c r="Y135" i="3"/>
  <c r="Y127" i="3"/>
  <c r="Y119" i="3"/>
  <c r="Y111" i="3"/>
  <c r="Y103" i="3"/>
  <c r="Y95" i="3"/>
  <c r="Y87" i="3"/>
  <c r="Y79" i="3"/>
  <c r="Y71" i="3"/>
  <c r="Y63" i="3"/>
  <c r="Y55" i="3"/>
  <c r="Y47" i="3"/>
  <c r="Y39" i="3"/>
  <c r="Y30" i="3"/>
  <c r="Y14" i="3"/>
  <c r="Y1308" i="12"/>
  <c r="Y1276" i="12"/>
  <c r="Y1244" i="12"/>
  <c r="Y1212" i="12"/>
  <c r="Y1180" i="12"/>
  <c r="Y1148" i="12"/>
  <c r="Y1116" i="12"/>
  <c r="Y1084" i="12"/>
  <c r="Y1052" i="12"/>
  <c r="Y1020" i="12"/>
  <c r="Y988" i="12"/>
  <c r="Y956" i="12"/>
  <c r="Y924" i="12"/>
  <c r="Y892" i="12"/>
  <c r="Y860" i="12"/>
  <c r="Y828" i="12"/>
  <c r="Y796" i="12"/>
  <c r="Y764" i="12"/>
  <c r="Y732" i="12"/>
  <c r="Y700" i="12"/>
  <c r="Y668" i="12"/>
  <c r="Y636" i="12"/>
  <c r="Y604" i="12"/>
  <c r="Y572" i="12"/>
  <c r="Y540" i="12"/>
  <c r="Y508" i="12"/>
  <c r="Y476" i="12"/>
  <c r="Y444" i="12"/>
  <c r="Y412" i="12"/>
  <c r="Y380" i="12"/>
  <c r="Y348" i="12"/>
  <c r="Y312" i="12"/>
  <c r="Y248" i="12"/>
  <c r="Y184" i="12"/>
  <c r="Y120" i="12"/>
  <c r="Y56" i="12"/>
  <c r="Y1304" i="13"/>
  <c r="Y1176" i="13"/>
  <c r="Y1048" i="13"/>
  <c r="Y899" i="13"/>
  <c r="Y643" i="13"/>
  <c r="Y345" i="13"/>
  <c r="Y12" i="4"/>
  <c r="Y14" i="4"/>
  <c r="Y16" i="4"/>
  <c r="Y18" i="4"/>
  <c r="Y20" i="4"/>
  <c r="Y22" i="4"/>
  <c r="Y24" i="4"/>
  <c r="Y26" i="4"/>
  <c r="Y28" i="4"/>
  <c r="Y30" i="4"/>
  <c r="Y32" i="4"/>
  <c r="Y34" i="4"/>
  <c r="Y36" i="4"/>
  <c r="Y38" i="4"/>
  <c r="Y40" i="4"/>
  <c r="Y42" i="4"/>
  <c r="Y44" i="4"/>
  <c r="Y46" i="4"/>
  <c r="Y48" i="4"/>
  <c r="Y50" i="4"/>
  <c r="Y52" i="4"/>
  <c r="Y54" i="4"/>
  <c r="Y56" i="4"/>
  <c r="Y58" i="4"/>
  <c r="Y60" i="4"/>
  <c r="Y62" i="4"/>
  <c r="Y64" i="4"/>
  <c r="Y66" i="4"/>
  <c r="Y68" i="4"/>
  <c r="Y70" i="4"/>
  <c r="Y72" i="4"/>
  <c r="Y74" i="4"/>
  <c r="Y76" i="4"/>
  <c r="Y78" i="4"/>
  <c r="Y80" i="4"/>
  <c r="Y82" i="4"/>
  <c r="Y84" i="4"/>
  <c r="Y86" i="4"/>
  <c r="Y88" i="4"/>
  <c r="Y90" i="4"/>
  <c r="Y92" i="4"/>
  <c r="Y94" i="4"/>
  <c r="Y96" i="4"/>
  <c r="Y98" i="4"/>
  <c r="Y100" i="4"/>
  <c r="Y102" i="4"/>
  <c r="Y104" i="4"/>
  <c r="Y106" i="4"/>
  <c r="Y108" i="4"/>
  <c r="Y110" i="4"/>
  <c r="Y112" i="4"/>
  <c r="Y114" i="4"/>
  <c r="Y116" i="4"/>
  <c r="Y118" i="4"/>
  <c r="Y120" i="4"/>
  <c r="Y122" i="4"/>
  <c r="Y124" i="4"/>
  <c r="Y126" i="4"/>
  <c r="Y128" i="4"/>
  <c r="Y130" i="4"/>
  <c r="Y132" i="4"/>
  <c r="Y134" i="4"/>
  <c r="Y136" i="4"/>
  <c r="Y138" i="4"/>
  <c r="Y140" i="4"/>
  <c r="Y142" i="4"/>
  <c r="Y144" i="4"/>
  <c r="Y146" i="4"/>
  <c r="Y148" i="4"/>
  <c r="Y150" i="4"/>
  <c r="Y152" i="4"/>
  <c r="Y154" i="4"/>
  <c r="Y156" i="4"/>
  <c r="Y158" i="4"/>
  <c r="Y160" i="4"/>
  <c r="Y162" i="4"/>
  <c r="Y164" i="4"/>
  <c r="Y166" i="4"/>
  <c r="Y168" i="4"/>
  <c r="Y170" i="4"/>
  <c r="Y172" i="4"/>
  <c r="Y174" i="4"/>
  <c r="Y176" i="4"/>
  <c r="Y178" i="4"/>
  <c r="Y180" i="4"/>
  <c r="Y182" i="4"/>
  <c r="Y184" i="4"/>
  <c r="Y186" i="4"/>
  <c r="Y188" i="4"/>
  <c r="Y190" i="4"/>
  <c r="Y192" i="4"/>
  <c r="Y194" i="4"/>
  <c r="Y196" i="4"/>
  <c r="Y198" i="4"/>
  <c r="Y200" i="4"/>
  <c r="Y202" i="4"/>
  <c r="Y204" i="4"/>
  <c r="Y206" i="4"/>
  <c r="Y208" i="4"/>
  <c r="Y210" i="4"/>
  <c r="Y212" i="4"/>
  <c r="Y214" i="4"/>
  <c r="Y216" i="4"/>
  <c r="Y218" i="4"/>
  <c r="Y220" i="4"/>
  <c r="Y222" i="4"/>
  <c r="Y224" i="4"/>
  <c r="Y226" i="4"/>
  <c r="Y228" i="4"/>
  <c r="Y230" i="4"/>
  <c r="Y232" i="4"/>
  <c r="Y234" i="4"/>
  <c r="Y236" i="4"/>
  <c r="Y238" i="4"/>
  <c r="Y240" i="4"/>
  <c r="Y242" i="4"/>
  <c r="Y244" i="4"/>
  <c r="Y246" i="4"/>
  <c r="Y248" i="4"/>
  <c r="Y250" i="4"/>
  <c r="Y252" i="4"/>
  <c r="Y254" i="4"/>
  <c r="Y256" i="4"/>
  <c r="Y258" i="4"/>
  <c r="Y260" i="4"/>
  <c r="Y262" i="4"/>
  <c r="Y264" i="4"/>
  <c r="Y266" i="4"/>
  <c r="Y268" i="4"/>
  <c r="Y270" i="4"/>
  <c r="Y272" i="4"/>
  <c r="Y274" i="4"/>
  <c r="Y276" i="4"/>
  <c r="Y278" i="4"/>
  <c r="Y280" i="4"/>
  <c r="Y282" i="4"/>
  <c r="Y284" i="4"/>
  <c r="Y286" i="4"/>
  <c r="Y288" i="4"/>
  <c r="Y290" i="4"/>
  <c r="Y292" i="4"/>
  <c r="Y294" i="4"/>
  <c r="Y296" i="4"/>
  <c r="Y298" i="4"/>
  <c r="Y300" i="4"/>
  <c r="Y302" i="4"/>
  <c r="Y304" i="4"/>
  <c r="Y306" i="4"/>
  <c r="Y308" i="4"/>
  <c r="Y310" i="4"/>
  <c r="Y312" i="4"/>
  <c r="Y314" i="4"/>
  <c r="Y316" i="4"/>
  <c r="Y318" i="4"/>
  <c r="Y320" i="4"/>
  <c r="Y322" i="4"/>
  <c r="Y324" i="4"/>
  <c r="Y326" i="4"/>
  <c r="Y328" i="4"/>
  <c r="Y330" i="4"/>
  <c r="Y332" i="4"/>
  <c r="Y334" i="4"/>
  <c r="Y336" i="4"/>
  <c r="Y338" i="4"/>
  <c r="Y340" i="4"/>
  <c r="Y342" i="4"/>
  <c r="Y344" i="4"/>
  <c r="Y346" i="4"/>
  <c r="Y348" i="4"/>
  <c r="Y350" i="4"/>
  <c r="Y352" i="4"/>
  <c r="Y354" i="4"/>
  <c r="Y356" i="4"/>
  <c r="Y358" i="4"/>
  <c r="Y360" i="4"/>
  <c r="Y362" i="4"/>
  <c r="Y364" i="4"/>
  <c r="Y366" i="4"/>
  <c r="Y368" i="4"/>
  <c r="Y370" i="4"/>
  <c r="Y372" i="4"/>
  <c r="Y374" i="4"/>
  <c r="Y376" i="4"/>
  <c r="Y378" i="4"/>
  <c r="Y380" i="4"/>
  <c r="Y382" i="4"/>
  <c r="Y384" i="4"/>
  <c r="Y386" i="4"/>
  <c r="Y388" i="4"/>
  <c r="Y390" i="4"/>
  <c r="Y392" i="4"/>
  <c r="Y394" i="4"/>
  <c r="Y396" i="4"/>
  <c r="Y398" i="4"/>
  <c r="Y400" i="4"/>
  <c r="Y402" i="4"/>
  <c r="Y404" i="4"/>
  <c r="Y406" i="4"/>
  <c r="Y408" i="4"/>
  <c r="Y410" i="4"/>
  <c r="Y412" i="4"/>
  <c r="Y414" i="4"/>
  <c r="Y416" i="4"/>
  <c r="Y418" i="4"/>
  <c r="Y420" i="4"/>
  <c r="Y422" i="4"/>
  <c r="Y424" i="4"/>
  <c r="Y426" i="4"/>
  <c r="Y428" i="4"/>
  <c r="Y430" i="4"/>
  <c r="Y432" i="4"/>
  <c r="Y434" i="4"/>
  <c r="Y436" i="4"/>
  <c r="Y438" i="4"/>
  <c r="Y440" i="4"/>
  <c r="Y442" i="4"/>
  <c r="Y444" i="4"/>
  <c r="Y446" i="4"/>
  <c r="Y448" i="4"/>
  <c r="Y450" i="4"/>
  <c r="Y452" i="4"/>
  <c r="Y454" i="4"/>
  <c r="Y456" i="4"/>
  <c r="Y458" i="4"/>
  <c r="Y460" i="4"/>
  <c r="Y462" i="4"/>
  <c r="Y464" i="4"/>
  <c r="Y466" i="4"/>
  <c r="Y468" i="4"/>
  <c r="Y470" i="4"/>
  <c r="Y472" i="4"/>
  <c r="Y474" i="4"/>
  <c r="Y476" i="4"/>
  <c r="Y478" i="4"/>
  <c r="Y480" i="4"/>
  <c r="Y482" i="4"/>
  <c r="Y484" i="4"/>
  <c r="Y486" i="4"/>
  <c r="Y488" i="4"/>
  <c r="Y490" i="4"/>
  <c r="Y492" i="4"/>
  <c r="Y494" i="4"/>
  <c r="Y496" i="4"/>
  <c r="Y498" i="4"/>
  <c r="Y500" i="4"/>
  <c r="Y502" i="4"/>
  <c r="Y504" i="4"/>
  <c r="Y506" i="4"/>
  <c r="Y508" i="4"/>
  <c r="Y510" i="4"/>
  <c r="Y512" i="4"/>
  <c r="Y514" i="4"/>
  <c r="Y516" i="4"/>
  <c r="Y518" i="4"/>
  <c r="Y520" i="4"/>
  <c r="Y522" i="4"/>
  <c r="Y524" i="4"/>
  <c r="Y526" i="4"/>
  <c r="Y528" i="4"/>
  <c r="Y530" i="4"/>
  <c r="Y532" i="4"/>
  <c r="Y534" i="4"/>
  <c r="Y536" i="4"/>
  <c r="Y538" i="4"/>
  <c r="Y540" i="4"/>
  <c r="Y542" i="4"/>
  <c r="Y544" i="4"/>
  <c r="Y546" i="4"/>
  <c r="Y548" i="4"/>
  <c r="Y550" i="4"/>
  <c r="Y552" i="4"/>
  <c r="Y554" i="4"/>
  <c r="Y556" i="4"/>
  <c r="Y558" i="4"/>
  <c r="Y560" i="4"/>
  <c r="Y562" i="4"/>
  <c r="Y564" i="4"/>
  <c r="Y566" i="4"/>
  <c r="Y568" i="4"/>
  <c r="Y570" i="4"/>
  <c r="Y572" i="4"/>
  <c r="Y574" i="4"/>
  <c r="Y576" i="4"/>
  <c r="Y578" i="4"/>
  <c r="Y580" i="4"/>
  <c r="Y582" i="4"/>
  <c r="Y584" i="4"/>
  <c r="Y586" i="4"/>
  <c r="Y588" i="4"/>
  <c r="Y590" i="4"/>
  <c r="Y592" i="4"/>
  <c r="Y594" i="4"/>
  <c r="Y596" i="4"/>
  <c r="Y598" i="4"/>
  <c r="Y600" i="4"/>
  <c r="Y602" i="4"/>
  <c r="Y604" i="4"/>
  <c r="Y606" i="4"/>
  <c r="Y608" i="4"/>
  <c r="Y610" i="4"/>
  <c r="Y612" i="4"/>
  <c r="Y614" i="4"/>
  <c r="Y616" i="4"/>
  <c r="Y618" i="4"/>
  <c r="Y620" i="4"/>
  <c r="Y622" i="4"/>
  <c r="Y624" i="4"/>
  <c r="Y626" i="4"/>
  <c r="Y628" i="4"/>
  <c r="Y630" i="4"/>
  <c r="Y632" i="4"/>
  <c r="Y634" i="4"/>
  <c r="Y636" i="4"/>
  <c r="Y11" i="4"/>
  <c r="Y15" i="4"/>
  <c r="Y19" i="4"/>
  <c r="Y23" i="4"/>
  <c r="Y27" i="4"/>
  <c r="Y31" i="4"/>
  <c r="Y35" i="4"/>
  <c r="Y39" i="4"/>
  <c r="Y43" i="4"/>
  <c r="Y47" i="4"/>
  <c r="Y51" i="4"/>
  <c r="Y55" i="4"/>
  <c r="Y59" i="4"/>
  <c r="Y63" i="4"/>
  <c r="Y67" i="4"/>
  <c r="Y71" i="4"/>
  <c r="Y75" i="4"/>
  <c r="Y79" i="4"/>
  <c r="Y83" i="4"/>
  <c r="Y87" i="4"/>
  <c r="Y91" i="4"/>
  <c r="Y95" i="4"/>
  <c r="Y99" i="4"/>
  <c r="Y103" i="4"/>
  <c r="Y107" i="4"/>
  <c r="Y111" i="4"/>
  <c r="Y115" i="4"/>
  <c r="Y119" i="4"/>
  <c r="Y123" i="4"/>
  <c r="Y127" i="4"/>
  <c r="Y131" i="4"/>
  <c r="Y135" i="4"/>
  <c r="Y139" i="4"/>
  <c r="Y143" i="4"/>
  <c r="Y147" i="4"/>
  <c r="Y151" i="4"/>
  <c r="Y155" i="4"/>
  <c r="Y159" i="4"/>
  <c r="Y163" i="4"/>
  <c r="Y167" i="4"/>
  <c r="Y171" i="4"/>
  <c r="Y175" i="4"/>
  <c r="Y179" i="4"/>
  <c r="Y183" i="4"/>
  <c r="Y187" i="4"/>
  <c r="Y191" i="4"/>
  <c r="Y195" i="4"/>
  <c r="Y199" i="4"/>
  <c r="Y203" i="4"/>
  <c r="Y207" i="4"/>
  <c r="Y211" i="4"/>
  <c r="Y215" i="4"/>
  <c r="Y219" i="4"/>
  <c r="Y223" i="4"/>
  <c r="Y227" i="4"/>
  <c r="Y231" i="4"/>
  <c r="Y235" i="4"/>
  <c r="Y239" i="4"/>
  <c r="Y243" i="4"/>
  <c r="Y247" i="4"/>
  <c r="Y251" i="4"/>
  <c r="Y255" i="4"/>
  <c r="Y259" i="4"/>
  <c r="Y263" i="4"/>
  <c r="Y267" i="4"/>
  <c r="Y271" i="4"/>
  <c r="Y275" i="4"/>
  <c r="Y279" i="4"/>
  <c r="Y283" i="4"/>
  <c r="Y287" i="4"/>
  <c r="Y291" i="4"/>
  <c r="Y295" i="4"/>
  <c r="Y299" i="4"/>
  <c r="Y303" i="4"/>
  <c r="Y307" i="4"/>
  <c r="Y311" i="4"/>
  <c r="Y315" i="4"/>
  <c r="Y319" i="4"/>
  <c r="Y323" i="4"/>
  <c r="Y327" i="4"/>
  <c r="Y331" i="4"/>
  <c r="Y335" i="4"/>
  <c r="Y339" i="4"/>
  <c r="Y343" i="4"/>
  <c r="Y347" i="4"/>
  <c r="Y351" i="4"/>
  <c r="Y355" i="4"/>
  <c r="Y359" i="4"/>
  <c r="Y363" i="4"/>
  <c r="Y367" i="4"/>
  <c r="Y371" i="4"/>
  <c r="Y375" i="4"/>
  <c r="Y379" i="4"/>
  <c r="Y383" i="4"/>
  <c r="Y387" i="4"/>
  <c r="Y391" i="4"/>
  <c r="Y395" i="4"/>
  <c r="Y399" i="4"/>
  <c r="Y403" i="4"/>
  <c r="Y407" i="4"/>
  <c r="Y411" i="4"/>
  <c r="Y415" i="4"/>
  <c r="Y419" i="4"/>
  <c r="Y423" i="4"/>
  <c r="Y427" i="4"/>
  <c r="Y431" i="4"/>
  <c r="Y435" i="4"/>
  <c r="Y439" i="4"/>
  <c r="Y443" i="4"/>
  <c r="Y447" i="4"/>
  <c r="Y451" i="4"/>
  <c r="Y455" i="4"/>
  <c r="Y459" i="4"/>
  <c r="Y463" i="4"/>
  <c r="Y467" i="4"/>
  <c r="Y471" i="4"/>
  <c r="Y475" i="4"/>
  <c r="Y479" i="4"/>
  <c r="Y483" i="4"/>
  <c r="Y487" i="4"/>
  <c r="Y491" i="4"/>
  <c r="Y495" i="4"/>
  <c r="Y499" i="4"/>
  <c r="Y503" i="4"/>
  <c r="Y507" i="4"/>
  <c r="Y511" i="4"/>
  <c r="Y515" i="4"/>
  <c r="Y519" i="4"/>
  <c r="Y523" i="4"/>
  <c r="Y527" i="4"/>
  <c r="Y531" i="4"/>
  <c r="Y535" i="4"/>
  <c r="Y539" i="4"/>
  <c r="Y543" i="4"/>
  <c r="Y547" i="4"/>
  <c r="Y551" i="4"/>
  <c r="Y555" i="4"/>
  <c r="Y559" i="4"/>
  <c r="Y563" i="4"/>
  <c r="Y567" i="4"/>
  <c r="Y571" i="4"/>
  <c r="Y575" i="4"/>
  <c r="Y579" i="4"/>
  <c r="Y583" i="4"/>
  <c r="Y587" i="4"/>
  <c r="Y591" i="4"/>
  <c r="Y595" i="4"/>
  <c r="Y599" i="4"/>
  <c r="Y603" i="4"/>
  <c r="Y607" i="4"/>
  <c r="Y611" i="4"/>
  <c r="Y615" i="4"/>
  <c r="Y619" i="4"/>
  <c r="Y623" i="4"/>
  <c r="Y627" i="4"/>
  <c r="Y631" i="4"/>
  <c r="Y635" i="4"/>
  <c r="Y638" i="4"/>
  <c r="Y640" i="4"/>
  <c r="Y642" i="4"/>
  <c r="Y644" i="4"/>
  <c r="Y646" i="4"/>
  <c r="Y648" i="4"/>
  <c r="Y650" i="4"/>
  <c r="Y652" i="4"/>
  <c r="Y654" i="4"/>
  <c r="Y656" i="4"/>
  <c r="Y658" i="4"/>
  <c r="Y660" i="4"/>
  <c r="Y662" i="4"/>
  <c r="Y664" i="4"/>
  <c r="Y666" i="4"/>
  <c r="Y668" i="4"/>
  <c r="Y670" i="4"/>
  <c r="Y672" i="4"/>
  <c r="Y674" i="4"/>
  <c r="Y676" i="4"/>
  <c r="Y678" i="4"/>
  <c r="Y680" i="4"/>
  <c r="Y682" i="4"/>
  <c r="Y684" i="4"/>
  <c r="Y686" i="4"/>
  <c r="Y688" i="4"/>
  <c r="Y690" i="4"/>
  <c r="Y692" i="4"/>
  <c r="Y694" i="4"/>
  <c r="Y696" i="4"/>
  <c r="Y698" i="4"/>
  <c r="Y700" i="4"/>
  <c r="Y702" i="4"/>
  <c r="Y704" i="4"/>
  <c r="Y706" i="4"/>
  <c r="Y708" i="4"/>
  <c r="Y710" i="4"/>
  <c r="Y712" i="4"/>
  <c r="Y714" i="4"/>
  <c r="Y716" i="4"/>
  <c r="Y718" i="4"/>
  <c r="Y720" i="4"/>
  <c r="Y722" i="4"/>
  <c r="Y724" i="4"/>
  <c r="Y726" i="4"/>
  <c r="Y728" i="4"/>
  <c r="Y730" i="4"/>
  <c r="Y732" i="4"/>
  <c r="Y734" i="4"/>
  <c r="Y736" i="4"/>
  <c r="Y738" i="4"/>
  <c r="Y740" i="4"/>
  <c r="Y742" i="4"/>
  <c r="Y744" i="4"/>
  <c r="Y746" i="4"/>
  <c r="Y748" i="4"/>
  <c r="Y750" i="4"/>
  <c r="Y752" i="4"/>
  <c r="Y754" i="4"/>
  <c r="Y756" i="4"/>
  <c r="Y758" i="4"/>
  <c r="Y760" i="4"/>
  <c r="Y762" i="4"/>
  <c r="Y764" i="4"/>
  <c r="Y766" i="4"/>
  <c r="Y768" i="4"/>
  <c r="Y770" i="4"/>
  <c r="Y772" i="4"/>
  <c r="Y774" i="4"/>
  <c r="Y776" i="4"/>
  <c r="Y778" i="4"/>
  <c r="Y780" i="4"/>
  <c r="Y782" i="4"/>
  <c r="Y784" i="4"/>
  <c r="Y786" i="4"/>
  <c r="Y788" i="4"/>
  <c r="Y790" i="4"/>
  <c r="Y792" i="4"/>
  <c r="Y794" i="4"/>
  <c r="Y796" i="4"/>
  <c r="Y798" i="4"/>
  <c r="Y800" i="4"/>
  <c r="Y802" i="4"/>
  <c r="Y804" i="4"/>
  <c r="Y806" i="4"/>
  <c r="Y808" i="4"/>
  <c r="Y810" i="4"/>
  <c r="Y812" i="4"/>
  <c r="Y814" i="4"/>
  <c r="Y816" i="4"/>
  <c r="Y818" i="4"/>
  <c r="Y820" i="4"/>
  <c r="Y822" i="4"/>
  <c r="Y824" i="4"/>
  <c r="Y826" i="4"/>
  <c r="Y828" i="4"/>
  <c r="Y830" i="4"/>
  <c r="Y832" i="4"/>
  <c r="Y834" i="4"/>
  <c r="Y836" i="4"/>
  <c r="Y838" i="4"/>
  <c r="Y840" i="4"/>
  <c r="Y842" i="4"/>
  <c r="Y844" i="4"/>
  <c r="Y846" i="4"/>
  <c r="Y848" i="4"/>
  <c r="Y850" i="4"/>
  <c r="Y852" i="4"/>
  <c r="Y854" i="4"/>
  <c r="Y856" i="4"/>
  <c r="Y858" i="4"/>
  <c r="Y860" i="4"/>
  <c r="Y862" i="4"/>
  <c r="Y864" i="4"/>
  <c r="Y866" i="4"/>
  <c r="Y868" i="4"/>
  <c r="Y870" i="4"/>
  <c r="Y872" i="4"/>
  <c r="Y874" i="4"/>
  <c r="Y876" i="4"/>
  <c r="Y878" i="4"/>
  <c r="Y880" i="4"/>
  <c r="Y882" i="4"/>
  <c r="Y884" i="4"/>
  <c r="Y886" i="4"/>
  <c r="Y888" i="4"/>
  <c r="Y890" i="4"/>
  <c r="Y892" i="4"/>
  <c r="Y894" i="4"/>
  <c r="Y896" i="4"/>
  <c r="Y898" i="4"/>
  <c r="Y900" i="4"/>
  <c r="Y902" i="4"/>
  <c r="Y904" i="4"/>
  <c r="Y906" i="4"/>
  <c r="Y908" i="4"/>
  <c r="Y910" i="4"/>
  <c r="Y912" i="4"/>
  <c r="Y914" i="4"/>
  <c r="Y916" i="4"/>
  <c r="Y918" i="4"/>
  <c r="Y920" i="4"/>
  <c r="Y922" i="4"/>
  <c r="Y924" i="4"/>
  <c r="Y926" i="4"/>
  <c r="Y928" i="4"/>
  <c r="Y930" i="4"/>
  <c r="Y932" i="4"/>
  <c r="Y934" i="4"/>
  <c r="Y936" i="4"/>
  <c r="Y938" i="4"/>
  <c r="Y940" i="4"/>
  <c r="Y942" i="4"/>
  <c r="Y944" i="4"/>
  <c r="Y946" i="4"/>
  <c r="Y948" i="4"/>
  <c r="Y950" i="4"/>
  <c r="Y952" i="4"/>
  <c r="Y954" i="4"/>
  <c r="Y956" i="4"/>
  <c r="Y958" i="4"/>
  <c r="Y960" i="4"/>
  <c r="Y962" i="4"/>
  <c r="Y964" i="4"/>
  <c r="Y966" i="4"/>
  <c r="Y968" i="4"/>
  <c r="Y970" i="4"/>
  <c r="Y972" i="4"/>
  <c r="Y974" i="4"/>
  <c r="Y976" i="4"/>
  <c r="Y978" i="4"/>
  <c r="Y980" i="4"/>
  <c r="Y982" i="4"/>
  <c r="Y984" i="4"/>
  <c r="Y986" i="4"/>
  <c r="Y988" i="4"/>
  <c r="Y990" i="4"/>
  <c r="Y992" i="4"/>
  <c r="Y994" i="4"/>
  <c r="Y996" i="4"/>
  <c r="Y998" i="4"/>
  <c r="Y1000" i="4"/>
  <c r="Y1002" i="4"/>
  <c r="Y1004" i="4"/>
  <c r="Y1006" i="4"/>
  <c r="Y1008" i="4"/>
  <c r="Y1010" i="4"/>
  <c r="Y1012" i="4"/>
  <c r="Y1014" i="4"/>
  <c r="Y1016" i="4"/>
  <c r="Y1018" i="4"/>
  <c r="Y1020" i="4"/>
  <c r="Y1022" i="4"/>
  <c r="Y1024" i="4"/>
  <c r="Y1026" i="4"/>
  <c r="Y1028" i="4"/>
  <c r="Y1030" i="4"/>
  <c r="Y1032" i="4"/>
  <c r="Y1034" i="4"/>
  <c r="Y1036" i="4"/>
  <c r="Y1038" i="4"/>
  <c r="Y1040" i="4"/>
  <c r="Y1042" i="4"/>
  <c r="Y1044" i="4"/>
  <c r="Y1046" i="4"/>
  <c r="Y1048" i="4"/>
  <c r="Y1050" i="4"/>
  <c r="Y1052" i="4"/>
  <c r="Y1054" i="4"/>
  <c r="Y1056" i="4"/>
  <c r="Y1058" i="4"/>
  <c r="Y1060" i="4"/>
  <c r="Y1062" i="4"/>
  <c r="Y1064" i="4"/>
  <c r="Y1066" i="4"/>
  <c r="Y1068" i="4"/>
  <c r="Y1070" i="4"/>
  <c r="Y1072" i="4"/>
  <c r="Y1074" i="4"/>
  <c r="Y1076" i="4"/>
  <c r="Y1078" i="4"/>
  <c r="Y1080" i="4"/>
  <c r="Y1082" i="4"/>
  <c r="Y1084" i="4"/>
  <c r="Y1086" i="4"/>
  <c r="Y1088" i="4"/>
  <c r="Y1090" i="4"/>
  <c r="Y1092" i="4"/>
  <c r="Y1094" i="4"/>
  <c r="Y1096" i="4"/>
  <c r="Y1098" i="4"/>
  <c r="Y1100" i="4"/>
  <c r="Y1102" i="4"/>
  <c r="Y1104" i="4"/>
  <c r="Y1106" i="4"/>
  <c r="Y1108" i="4"/>
  <c r="Y1110" i="4"/>
  <c r="Y1112" i="4"/>
  <c r="Y1114" i="4"/>
  <c r="Y1116" i="4"/>
  <c r="Y1118" i="4"/>
  <c r="Y1120" i="4"/>
  <c r="Y1122" i="4"/>
  <c r="Y1124" i="4"/>
  <c r="Y1126" i="4"/>
  <c r="Y1128" i="4"/>
  <c r="Y1130" i="4"/>
  <c r="Y1132" i="4"/>
  <c r="Y1134" i="4"/>
  <c r="Y1136" i="4"/>
  <c r="Y1138" i="4"/>
  <c r="Y1140" i="4"/>
  <c r="Y1142" i="4"/>
  <c r="Y1144" i="4"/>
  <c r="Y1146" i="4"/>
  <c r="Y1148" i="4"/>
  <c r="Y1150" i="4"/>
  <c r="Y1152" i="4"/>
  <c r="Y1154" i="4"/>
  <c r="Y1156" i="4"/>
  <c r="Y1158" i="4"/>
  <c r="Y1160" i="4"/>
  <c r="Y1162" i="4"/>
  <c r="Y1164" i="4"/>
  <c r="Y1166" i="4"/>
  <c r="Y1168" i="4"/>
  <c r="Y1170" i="4"/>
  <c r="Y1172" i="4"/>
  <c r="Y1174" i="4"/>
  <c r="Y1176" i="4"/>
  <c r="Y1178" i="4"/>
  <c r="Y1180" i="4"/>
  <c r="Y1182" i="4"/>
  <c r="Y1184" i="4"/>
  <c r="Y1186" i="4"/>
  <c r="Y1188" i="4"/>
  <c r="Y1190" i="4"/>
  <c r="Y1192" i="4"/>
  <c r="Y1194" i="4"/>
  <c r="Y1196" i="4"/>
  <c r="Y1198" i="4"/>
  <c r="Y1200" i="4"/>
  <c r="Y1202" i="4"/>
  <c r="Y1204" i="4"/>
  <c r="Y1206" i="4"/>
  <c r="Y1208" i="4"/>
  <c r="Y1210" i="4"/>
  <c r="Y1212" i="4"/>
  <c r="Y1214" i="4"/>
  <c r="Y1216" i="4"/>
  <c r="Y1218" i="4"/>
  <c r="Y1220" i="4"/>
  <c r="Y1222" i="4"/>
  <c r="Y1224" i="4"/>
  <c r="Y1226" i="4"/>
  <c r="Y1228" i="4"/>
  <c r="Y1230" i="4"/>
  <c r="Y1232" i="4"/>
  <c r="Y1234" i="4"/>
  <c r="Y1236" i="4"/>
  <c r="Y1238" i="4"/>
  <c r="Y1240" i="4"/>
  <c r="Y1242" i="4"/>
  <c r="Y1244" i="4"/>
  <c r="Y1246" i="4"/>
  <c r="Y1248" i="4"/>
  <c r="Y1250" i="4"/>
  <c r="Y1252" i="4"/>
  <c r="Y1254" i="4"/>
  <c r="Y1256" i="4"/>
  <c r="Y1258" i="4"/>
  <c r="Y1260" i="4"/>
  <c r="Y1262" i="4"/>
  <c r="Y1264" i="4"/>
  <c r="Y1266" i="4"/>
  <c r="Y1268" i="4"/>
  <c r="Y1270" i="4"/>
  <c r="Y1272" i="4"/>
  <c r="Y1274" i="4"/>
  <c r="Y1276" i="4"/>
  <c r="Y1278" i="4"/>
  <c r="Y1280" i="4"/>
  <c r="Y1282" i="4"/>
  <c r="Y1284" i="4"/>
  <c r="Y1286" i="4"/>
  <c r="Y1288" i="4"/>
  <c r="Y1290" i="4"/>
  <c r="Y1292" i="4"/>
  <c r="Y1294" i="4"/>
  <c r="Y1296" i="4"/>
  <c r="Y1298" i="4"/>
  <c r="Y1300" i="4"/>
  <c r="Y1302" i="4"/>
  <c r="Y1304" i="4"/>
  <c r="Y1306" i="4"/>
  <c r="Y1308" i="4"/>
  <c r="Y1310" i="4"/>
  <c r="Y1312" i="4"/>
  <c r="Y1314" i="4"/>
  <c r="Y1316" i="4"/>
  <c r="Y1318" i="4"/>
  <c r="Y1320" i="4"/>
  <c r="Y1322" i="4"/>
  <c r="Y1324" i="4"/>
  <c r="Y1326" i="4"/>
  <c r="Y1328" i="4"/>
  <c r="Y1330" i="4"/>
  <c r="Y4" i="4"/>
  <c r="Y1327" i="4"/>
  <c r="Y1323" i="4"/>
  <c r="Y1319" i="4"/>
  <c r="Y1315" i="4"/>
  <c r="Y1311" i="4"/>
  <c r="Y1307" i="4"/>
  <c r="Y1303" i="4"/>
  <c r="Y1299" i="4"/>
  <c r="Y1295" i="4"/>
  <c r="Y1291" i="4"/>
  <c r="Y1287" i="4"/>
  <c r="Y1283" i="4"/>
  <c r="Y1279" i="4"/>
  <c r="Y1275" i="4"/>
  <c r="Y1271" i="4"/>
  <c r="Y1267" i="4"/>
  <c r="Y1263" i="4"/>
  <c r="Y1259" i="4"/>
  <c r="Y1255" i="4"/>
  <c r="Y1251" i="4"/>
  <c r="Y1247" i="4"/>
  <c r="Y1243" i="4"/>
  <c r="Y1239" i="4"/>
  <c r="Y1235" i="4"/>
  <c r="Y1231" i="4"/>
  <c r="Y1227" i="4"/>
  <c r="Y1223" i="4"/>
  <c r="Y1219" i="4"/>
  <c r="Y1215" i="4"/>
  <c r="Y1211" i="4"/>
  <c r="Y1207" i="4"/>
  <c r="Y1203" i="4"/>
  <c r="Y1199" i="4"/>
  <c r="Y1195" i="4"/>
  <c r="Y1191" i="4"/>
  <c r="Y1187" i="4"/>
  <c r="Y1183" i="4"/>
  <c r="Y1179" i="4"/>
  <c r="Y1175" i="4"/>
  <c r="Y1171" i="4"/>
  <c r="Y1167" i="4"/>
  <c r="Y1163" i="4"/>
  <c r="Y1159" i="4"/>
  <c r="Y1155" i="4"/>
  <c r="Y1151" i="4"/>
  <c r="Y1147" i="4"/>
  <c r="Y1143" i="4"/>
  <c r="Y1139" i="4"/>
  <c r="Y1135" i="4"/>
  <c r="Y1131" i="4"/>
  <c r="Y1127" i="4"/>
  <c r="Y1123" i="4"/>
  <c r="Y1119" i="4"/>
  <c r="Y1115" i="4"/>
  <c r="Y1111" i="4"/>
  <c r="Y1107" i="4"/>
  <c r="Y1103" i="4"/>
  <c r="Y1099" i="4"/>
  <c r="Y1095" i="4"/>
  <c r="Y1091" i="4"/>
  <c r="Y1087" i="4"/>
  <c r="Y1083" i="4"/>
  <c r="Y1079" i="4"/>
  <c r="Y1075" i="4"/>
  <c r="Y1071" i="4"/>
  <c r="Y1067" i="4"/>
  <c r="Y1063" i="4"/>
  <c r="Y1059" i="4"/>
  <c r="Y1055" i="4"/>
  <c r="Y1051" i="4"/>
  <c r="Y1047" i="4"/>
  <c r="Y1043" i="4"/>
  <c r="Y1039" i="4"/>
  <c r="Y1035" i="4"/>
  <c r="Y1031" i="4"/>
  <c r="Y1027" i="4"/>
  <c r="Y1023" i="4"/>
  <c r="Y1019" i="4"/>
  <c r="Y1015" i="4"/>
  <c r="Y1011" i="4"/>
  <c r="Y1007" i="4"/>
  <c r="Y1003" i="4"/>
  <c r="Y999" i="4"/>
  <c r="Y995" i="4"/>
  <c r="Y991" i="4"/>
  <c r="Y987" i="4"/>
  <c r="Y983" i="4"/>
  <c r="Y979" i="4"/>
  <c r="Y975" i="4"/>
  <c r="Y971" i="4"/>
  <c r="Y967" i="4"/>
  <c r="Y963" i="4"/>
  <c r="Y959" i="4"/>
  <c r="Y955" i="4"/>
  <c r="Y951" i="4"/>
  <c r="Y947" i="4"/>
  <c r="Y943" i="4"/>
  <c r="Y939" i="4"/>
  <c r="Y935" i="4"/>
  <c r="Y931" i="4"/>
  <c r="Y927" i="4"/>
  <c r="Y923" i="4"/>
  <c r="Y919" i="4"/>
  <c r="Y915" i="4"/>
  <c r="Y911" i="4"/>
  <c r="Y907" i="4"/>
  <c r="Y903" i="4"/>
  <c r="Y899" i="4"/>
  <c r="Y895" i="4"/>
  <c r="Y891" i="4"/>
  <c r="Y887" i="4"/>
  <c r="Y883" i="4"/>
  <c r="Y879" i="4"/>
  <c r="Y875" i="4"/>
  <c r="Y871" i="4"/>
  <c r="Y867" i="4"/>
  <c r="Y863" i="4"/>
  <c r="Y859" i="4"/>
  <c r="Y855" i="4"/>
  <c r="Y851" i="4"/>
  <c r="Y847" i="4"/>
  <c r="Y843" i="4"/>
  <c r="Y839" i="4"/>
  <c r="Y835" i="4"/>
  <c r="Y831" i="4"/>
  <c r="Y827" i="4"/>
  <c r="Y823" i="4"/>
  <c r="Y819" i="4"/>
  <c r="Y815" i="4"/>
  <c r="Y811" i="4"/>
  <c r="Y807" i="4"/>
  <c r="Y803" i="4"/>
  <c r="Y799" i="4"/>
  <c r="Y795" i="4"/>
  <c r="Y791" i="4"/>
  <c r="Y787" i="4"/>
  <c r="Y783" i="4"/>
  <c r="Y779" i="4"/>
  <c r="Y775" i="4"/>
  <c r="Y771" i="4"/>
  <c r="Y767" i="4"/>
  <c r="Y763" i="4"/>
  <c r="Y759" i="4"/>
  <c r="Y755" i="4"/>
  <c r="Y751" i="4"/>
  <c r="Y747" i="4"/>
  <c r="Y743" i="4"/>
  <c r="Y739" i="4"/>
  <c r="Y735" i="4"/>
  <c r="Y731" i="4"/>
  <c r="Y727" i="4"/>
  <c r="Y723" i="4"/>
  <c r="Y719" i="4"/>
  <c r="Y715" i="4"/>
  <c r="Y711" i="4"/>
  <c r="Y707" i="4"/>
  <c r="Y703" i="4"/>
  <c r="Y699" i="4"/>
  <c r="Y695" i="4"/>
  <c r="Y691" i="4"/>
  <c r="Y687" i="4"/>
  <c r="Y683" i="4"/>
  <c r="Y679" i="4"/>
  <c r="Y675" i="4"/>
  <c r="Y671" i="4"/>
  <c r="Y667" i="4"/>
  <c r="Y663" i="4"/>
  <c r="Y659" i="4"/>
  <c r="Y655" i="4"/>
  <c r="Y651" i="4"/>
  <c r="Y647" i="4"/>
  <c r="Y643" i="4"/>
  <c r="Y639" i="4"/>
  <c r="Y633" i="4"/>
  <c r="Y625" i="4"/>
  <c r="Y617" i="4"/>
  <c r="Y609" i="4"/>
  <c r="Y601" i="4"/>
  <c r="Y593" i="4"/>
  <c r="Y585" i="4"/>
  <c r="Y577" i="4"/>
  <c r="Y569" i="4"/>
  <c r="Y561" i="4"/>
  <c r="Y553" i="4"/>
  <c r="Y545" i="4"/>
  <c r="Y537" i="4"/>
  <c r="Y529" i="4"/>
  <c r="Y521" i="4"/>
  <c r="Y513" i="4"/>
  <c r="Y505" i="4"/>
  <c r="Y497" i="4"/>
  <c r="Y489" i="4"/>
  <c r="Y481" i="4"/>
  <c r="Y473" i="4"/>
  <c r="Y465" i="4"/>
  <c r="Y457" i="4"/>
  <c r="Y449" i="4"/>
  <c r="Y441" i="4"/>
  <c r="Y433" i="4"/>
  <c r="Y425" i="4"/>
  <c r="Y417" i="4"/>
  <c r="Y409" i="4"/>
  <c r="Y401" i="4"/>
  <c r="Y393" i="4"/>
  <c r="Y385" i="4"/>
  <c r="Y377" i="4"/>
  <c r="Y369" i="4"/>
  <c r="Y361" i="4"/>
  <c r="Y353" i="4"/>
  <c r="Y345" i="4"/>
  <c r="Y337" i="4"/>
  <c r="Y329" i="4"/>
  <c r="Y321" i="4"/>
  <c r="Y313" i="4"/>
  <c r="Y305" i="4"/>
  <c r="Y297" i="4"/>
  <c r="Y289" i="4"/>
  <c r="Y281" i="4"/>
  <c r="Y273" i="4"/>
  <c r="Y265" i="4"/>
  <c r="Y257" i="4"/>
  <c r="Y249" i="4"/>
  <c r="Y241" i="4"/>
  <c r="Y233" i="4"/>
  <c r="Y225" i="4"/>
  <c r="Y217" i="4"/>
  <c r="Y209" i="4"/>
  <c r="Y201" i="4"/>
  <c r="Y193" i="4"/>
  <c r="Y185" i="4"/>
  <c r="Y177" i="4"/>
  <c r="Y169" i="4"/>
  <c r="Y161" i="4"/>
  <c r="Y153" i="4"/>
  <c r="Y145" i="4"/>
  <c r="Y137" i="4"/>
  <c r="Y129" i="4"/>
  <c r="Y121" i="4"/>
  <c r="Y113" i="4"/>
  <c r="Y105" i="4"/>
  <c r="Y97" i="4"/>
  <c r="Y89" i="4"/>
  <c r="Y81" i="4"/>
  <c r="Y73" i="4"/>
  <c r="Y65" i="4"/>
  <c r="Y57" i="4"/>
  <c r="Y49" i="4"/>
  <c r="Y41" i="4"/>
  <c r="Y33" i="4"/>
  <c r="Y25" i="4"/>
  <c r="Y17" i="4"/>
  <c r="Y5" i="13"/>
  <c r="Y7" i="13"/>
  <c r="Y9" i="13"/>
  <c r="Y11" i="13"/>
  <c r="Y13" i="13"/>
  <c r="Y15" i="13"/>
  <c r="Y17" i="13"/>
  <c r="Y19" i="13"/>
  <c r="Y21" i="13"/>
  <c r="Y23" i="13"/>
  <c r="Y25" i="13"/>
  <c r="Y27" i="13"/>
  <c r="Y29" i="13"/>
  <c r="Y31" i="13"/>
  <c r="Y33" i="13"/>
  <c r="Y35" i="13"/>
  <c r="Y37" i="13"/>
  <c r="Y39" i="13"/>
  <c r="Y41" i="13"/>
  <c r="Y43" i="13"/>
  <c r="Y45" i="13"/>
  <c r="Y47" i="13"/>
  <c r="Y49" i="13"/>
  <c r="Y51" i="13"/>
  <c r="Y53" i="13"/>
  <c r="Y55" i="13"/>
  <c r="Y57" i="13"/>
  <c r="Y59" i="13"/>
  <c r="Y61" i="13"/>
  <c r="Y63" i="13"/>
  <c r="Y65" i="13"/>
  <c r="Y67" i="13"/>
  <c r="Y69" i="13"/>
  <c r="Y71" i="13"/>
  <c r="Y73" i="13"/>
  <c r="Y75" i="13"/>
  <c r="Y77" i="13"/>
  <c r="Y79" i="13"/>
  <c r="Y81" i="13"/>
  <c r="Y83" i="13"/>
  <c r="Y85" i="13"/>
  <c r="Y87" i="13"/>
  <c r="Y89" i="13"/>
  <c r="Y91" i="13"/>
  <c r="Y93" i="13"/>
  <c r="Y95" i="13"/>
  <c r="Y97" i="13"/>
  <c r="Y99" i="13"/>
  <c r="Y101" i="13"/>
  <c r="Y103" i="13"/>
  <c r="Y105" i="13"/>
  <c r="Y107" i="13"/>
  <c r="Y109" i="13"/>
  <c r="Y111" i="13"/>
  <c r="Y113" i="13"/>
  <c r="Y115" i="13"/>
  <c r="Y117" i="13"/>
  <c r="Y119" i="13"/>
  <c r="Y121" i="13"/>
  <c r="Y123" i="13"/>
  <c r="Y125" i="13"/>
  <c r="Y127" i="13"/>
  <c r="Y129" i="13"/>
  <c r="Y131" i="13"/>
  <c r="Y133" i="13"/>
  <c r="Y135" i="13"/>
  <c r="Y137" i="13"/>
  <c r="Y139" i="13"/>
  <c r="Y141" i="13"/>
  <c r="Y143" i="13"/>
  <c r="Y145" i="13"/>
  <c r="Y147" i="13"/>
  <c r="Y149" i="13"/>
  <c r="Y151" i="13"/>
  <c r="Y153" i="13"/>
  <c r="Y155" i="13"/>
  <c r="Y157" i="13"/>
  <c r="Y159" i="13"/>
  <c r="Y161" i="13"/>
  <c r="Y163" i="13"/>
  <c r="Y165" i="13"/>
  <c r="Y167" i="13"/>
  <c r="Y169" i="13"/>
  <c r="Y171" i="13"/>
  <c r="Y173" i="13"/>
  <c r="Y6" i="13"/>
  <c r="Y10" i="13"/>
  <c r="Y14" i="13"/>
  <c r="Y18" i="13"/>
  <c r="Y22" i="13"/>
  <c r="Y26" i="13"/>
  <c r="Y30" i="13"/>
  <c r="Y34" i="13"/>
  <c r="Y38" i="13"/>
  <c r="Y42" i="13"/>
  <c r="Y46" i="13"/>
  <c r="Y50" i="13"/>
  <c r="Y54" i="13"/>
  <c r="Y58" i="13"/>
  <c r="Y62" i="13"/>
  <c r="Y66" i="13"/>
  <c r="Y70" i="13"/>
  <c r="Y74" i="13"/>
  <c r="Y78" i="13"/>
  <c r="Y82" i="13"/>
  <c r="Y86" i="13"/>
  <c r="Y90" i="13"/>
  <c r="Y94" i="13"/>
  <c r="Y98" i="13"/>
  <c r="Y102" i="13"/>
  <c r="Y106" i="13"/>
  <c r="Y110" i="13"/>
  <c r="Y114" i="13"/>
  <c r="Y118" i="13"/>
  <c r="Y122" i="13"/>
  <c r="Y126" i="13"/>
  <c r="Y130" i="13"/>
  <c r="Y134" i="13"/>
  <c r="Y138" i="13"/>
  <c r="Y142" i="13"/>
  <c r="Y146" i="13"/>
  <c r="Y150" i="13"/>
  <c r="Y154" i="13"/>
  <c r="Y158" i="13"/>
  <c r="Y162" i="13"/>
  <c r="Y166" i="13"/>
  <c r="Y170" i="13"/>
  <c r="Y174" i="13"/>
  <c r="Y176" i="13"/>
  <c r="Y178" i="13"/>
  <c r="Y180" i="13"/>
  <c r="Y182" i="13"/>
  <c r="Y184" i="13"/>
  <c r="Y186" i="13"/>
  <c r="Y188" i="13"/>
  <c r="Y190" i="13"/>
  <c r="Y192" i="13"/>
  <c r="Y194" i="13"/>
  <c r="Y196" i="13"/>
  <c r="Y198" i="13"/>
  <c r="Y200" i="13"/>
  <c r="Y202" i="13"/>
  <c r="Y204" i="13"/>
  <c r="Y206" i="13"/>
  <c r="Y208" i="13"/>
  <c r="Y210" i="13"/>
  <c r="Y212" i="13"/>
  <c r="Y214" i="13"/>
  <c r="Y216" i="13"/>
  <c r="Y218" i="13"/>
  <c r="Y220" i="13"/>
  <c r="Y222" i="13"/>
  <c r="Y224" i="13"/>
  <c r="Y226" i="13"/>
  <c r="Y228" i="13"/>
  <c r="Y230" i="13"/>
  <c r="Y232" i="13"/>
  <c r="Y234" i="13"/>
  <c r="Y236" i="13"/>
  <c r="Y238" i="13"/>
  <c r="Y240" i="13"/>
  <c r="Y242" i="13"/>
  <c r="Y244" i="13"/>
  <c r="Y246" i="13"/>
  <c r="Y248" i="13"/>
  <c r="Y250" i="13"/>
  <c r="Y252" i="13"/>
  <c r="Y254" i="13"/>
  <c r="Y256" i="13"/>
  <c r="Y258" i="13"/>
  <c r="Y260" i="13"/>
  <c r="Y262" i="13"/>
  <c r="Y264" i="13"/>
  <c r="Y266" i="13"/>
  <c r="Y268" i="13"/>
  <c r="Y270" i="13"/>
  <c r="Y272" i="13"/>
  <c r="Y274" i="13"/>
  <c r="Y276" i="13"/>
  <c r="Y278" i="13"/>
  <c r="Y280" i="13"/>
  <c r="Y282" i="13"/>
  <c r="Y284" i="13"/>
  <c r="Y286" i="13"/>
  <c r="Y288" i="13"/>
  <c r="Y290" i="13"/>
  <c r="Y292" i="13"/>
  <c r="Y294" i="13"/>
  <c r="Y296" i="13"/>
  <c r="Y298" i="13"/>
  <c r="Y300" i="13"/>
  <c r="Y302" i="13"/>
  <c r="Y304" i="13"/>
  <c r="Y306" i="13"/>
  <c r="Y308" i="13"/>
  <c r="Y310" i="13"/>
  <c r="Y312" i="13"/>
  <c r="Y314" i="13"/>
  <c r="Y316" i="13"/>
  <c r="Y318" i="13"/>
  <c r="Y320" i="13"/>
  <c r="Y322" i="13"/>
  <c r="Y324" i="13"/>
  <c r="Y326" i="13"/>
  <c r="Y328" i="13"/>
  <c r="Y330" i="13"/>
  <c r="Y332" i="13"/>
  <c r="Y334" i="13"/>
  <c r="Y336" i="13"/>
  <c r="Y338" i="13"/>
  <c r="Y340" i="13"/>
  <c r="Y342" i="13"/>
  <c r="Y344" i="13"/>
  <c r="Y346" i="13"/>
  <c r="Y348" i="13"/>
  <c r="Y350" i="13"/>
  <c r="Y352" i="13"/>
  <c r="Y354" i="13"/>
  <c r="Y356" i="13"/>
  <c r="Y358" i="13"/>
  <c r="Y360" i="13"/>
  <c r="Y362" i="13"/>
  <c r="Y364" i="13"/>
  <c r="Y366" i="13"/>
  <c r="Y368" i="13"/>
  <c r="Y370" i="13"/>
  <c r="Y372" i="13"/>
  <c r="Y374" i="13"/>
  <c r="Y376" i="13"/>
  <c r="Y378" i="13"/>
  <c r="Y380" i="13"/>
  <c r="Y382" i="13"/>
  <c r="Y384" i="13"/>
  <c r="Y386" i="13"/>
  <c r="Y388" i="13"/>
  <c r="Y390" i="13"/>
  <c r="Y392" i="13"/>
  <c r="Y394" i="13"/>
  <c r="Y396" i="13"/>
  <c r="Y398" i="13"/>
  <c r="Y400" i="13"/>
  <c r="Y402" i="13"/>
  <c r="Y404" i="13"/>
  <c r="Y406" i="13"/>
  <c r="Y408" i="13"/>
  <c r="Y410" i="13"/>
  <c r="Y412" i="13"/>
  <c r="Y414" i="13"/>
  <c r="Y416" i="13"/>
  <c r="Y418" i="13"/>
  <c r="Y420" i="13"/>
  <c r="Y422" i="13"/>
  <c r="Y424" i="13"/>
  <c r="Y426" i="13"/>
  <c r="Y428" i="13"/>
  <c r="Y8" i="13"/>
  <c r="Y16" i="13"/>
  <c r="Y24" i="13"/>
  <c r="Y32" i="13"/>
  <c r="Y40" i="13"/>
  <c r="Y48" i="13"/>
  <c r="Y56" i="13"/>
  <c r="Y64" i="13"/>
  <c r="Y72" i="13"/>
  <c r="Y80" i="13"/>
  <c r="Y88" i="13"/>
  <c r="Y96" i="13"/>
  <c r="Y104" i="13"/>
  <c r="Y112" i="13"/>
  <c r="Y120" i="13"/>
  <c r="Y128" i="13"/>
  <c r="Y136" i="13"/>
  <c r="Y144" i="13"/>
  <c r="Y152" i="13"/>
  <c r="Y160" i="13"/>
  <c r="Y168" i="13"/>
  <c r="Y175" i="13"/>
  <c r="Y179" i="13"/>
  <c r="Y183" i="13"/>
  <c r="Y187" i="13"/>
  <c r="Y191" i="13"/>
  <c r="Y195" i="13"/>
  <c r="Y199" i="13"/>
  <c r="Y203" i="13"/>
  <c r="Y207" i="13"/>
  <c r="Y211" i="13"/>
  <c r="Y215" i="13"/>
  <c r="Y219" i="13"/>
  <c r="Y223" i="13"/>
  <c r="Y227" i="13"/>
  <c r="Y231" i="13"/>
  <c r="Y235" i="13"/>
  <c r="Y239" i="13"/>
  <c r="Y243" i="13"/>
  <c r="Y247" i="13"/>
  <c r="Y251" i="13"/>
  <c r="Y255" i="13"/>
  <c r="Y259" i="13"/>
  <c r="Y263" i="13"/>
  <c r="Y267" i="13"/>
  <c r="Y271" i="13"/>
  <c r="Y275" i="13"/>
  <c r="Y279" i="13"/>
  <c r="Y283" i="13"/>
  <c r="Y287" i="13"/>
  <c r="Y291" i="13"/>
  <c r="Y295" i="13"/>
  <c r="Y299" i="13"/>
  <c r="Y303" i="13"/>
  <c r="Y307" i="13"/>
  <c r="Y311" i="13"/>
  <c r="Y315" i="13"/>
  <c r="Y319" i="13"/>
  <c r="Y323" i="13"/>
  <c r="Y327" i="13"/>
  <c r="Y331" i="13"/>
  <c r="Y335" i="13"/>
  <c r="Y339" i="13"/>
  <c r="Y343" i="13"/>
  <c r="Y347" i="13"/>
  <c r="Y351" i="13"/>
  <c r="Y355" i="13"/>
  <c r="Y359" i="13"/>
  <c r="Y363" i="13"/>
  <c r="Y367" i="13"/>
  <c r="Y371" i="13"/>
  <c r="Y375" i="13"/>
  <c r="Y379" i="13"/>
  <c r="Y383" i="13"/>
  <c r="Y387" i="13"/>
  <c r="Y391" i="13"/>
  <c r="Y395" i="13"/>
  <c r="Y399" i="13"/>
  <c r="Y403" i="13"/>
  <c r="Y407" i="13"/>
  <c r="Y411" i="13"/>
  <c r="Y415" i="13"/>
  <c r="Y419" i="13"/>
  <c r="Y423" i="13"/>
  <c r="Y427" i="13"/>
  <c r="Y430" i="13"/>
  <c r="Y432" i="13"/>
  <c r="Y434" i="13"/>
  <c r="Y436" i="13"/>
  <c r="Y438" i="13"/>
  <c r="Y440" i="13"/>
  <c r="Y442" i="13"/>
  <c r="Y444" i="13"/>
  <c r="Y446" i="13"/>
  <c r="Y448" i="13"/>
  <c r="Y450" i="13"/>
  <c r="Y452" i="13"/>
  <c r="Y454" i="13"/>
  <c r="Y456" i="13"/>
  <c r="Y458" i="13"/>
  <c r="Y460" i="13"/>
  <c r="Y462" i="13"/>
  <c r="Y464" i="13"/>
  <c r="Y466" i="13"/>
  <c r="Y468" i="13"/>
  <c r="Y470" i="13"/>
  <c r="Y472" i="13"/>
  <c r="Y474" i="13"/>
  <c r="Y476" i="13"/>
  <c r="Y478" i="13"/>
  <c r="Y480" i="13"/>
  <c r="Y482" i="13"/>
  <c r="Y484" i="13"/>
  <c r="Y486" i="13"/>
  <c r="Y488" i="13"/>
  <c r="Y490" i="13"/>
  <c r="Y492" i="13"/>
  <c r="Y494" i="13"/>
  <c r="Y496" i="13"/>
  <c r="Y498" i="13"/>
  <c r="Y500" i="13"/>
  <c r="Y502" i="13"/>
  <c r="Y504" i="13"/>
  <c r="Y506" i="13"/>
  <c r="Y508" i="13"/>
  <c r="Y510" i="13"/>
  <c r="Y512" i="13"/>
  <c r="Y514" i="13"/>
  <c r="Y516" i="13"/>
  <c r="Y518" i="13"/>
  <c r="Y520" i="13"/>
  <c r="Y522" i="13"/>
  <c r="Y524" i="13"/>
  <c r="Y526" i="13"/>
  <c r="Y528" i="13"/>
  <c r="Y530" i="13"/>
  <c r="Y532" i="13"/>
  <c r="Y534" i="13"/>
  <c r="Y536" i="13"/>
  <c r="Y538" i="13"/>
  <c r="Y540" i="13"/>
  <c r="Y542" i="13"/>
  <c r="Y544" i="13"/>
  <c r="Y546" i="13"/>
  <c r="Y548" i="13"/>
  <c r="Y550" i="13"/>
  <c r="Y552" i="13"/>
  <c r="Y554" i="13"/>
  <c r="Y556" i="13"/>
  <c r="Y558" i="13"/>
  <c r="Y560" i="13"/>
  <c r="Y562" i="13"/>
  <c r="Y564" i="13"/>
  <c r="Y566" i="13"/>
  <c r="Y568" i="13"/>
  <c r="Y570" i="13"/>
  <c r="Y572" i="13"/>
  <c r="Y574" i="13"/>
  <c r="Y576" i="13"/>
  <c r="Y578" i="13"/>
  <c r="Y580" i="13"/>
  <c r="Y582" i="13"/>
  <c r="Y584" i="13"/>
  <c r="Y586" i="13"/>
  <c r="Y588" i="13"/>
  <c r="Y590" i="13"/>
  <c r="Y592" i="13"/>
  <c r="Y594" i="13"/>
  <c r="Y596" i="13"/>
  <c r="Y598" i="13"/>
  <c r="Y600" i="13"/>
  <c r="Y602" i="13"/>
  <c r="Y604" i="13"/>
  <c r="Y606" i="13"/>
  <c r="Y608" i="13"/>
  <c r="Y610" i="13"/>
  <c r="Y612" i="13"/>
  <c r="Y614" i="13"/>
  <c r="Y616" i="13"/>
  <c r="Y618" i="13"/>
  <c r="Y620" i="13"/>
  <c r="Y622" i="13"/>
  <c r="Y624" i="13"/>
  <c r="Y626" i="13"/>
  <c r="Y628" i="13"/>
  <c r="Y630" i="13"/>
  <c r="Y632" i="13"/>
  <c r="Y634" i="13"/>
  <c r="Y636" i="13"/>
  <c r="Y638" i="13"/>
  <c r="Y640" i="13"/>
  <c r="Y642" i="13"/>
  <c r="Y644" i="13"/>
  <c r="Y646" i="13"/>
  <c r="Y648" i="13"/>
  <c r="Y650" i="13"/>
  <c r="Y652" i="13"/>
  <c r="Y654" i="13"/>
  <c r="Y656" i="13"/>
  <c r="Y658" i="13"/>
  <c r="Y660" i="13"/>
  <c r="Y662" i="13"/>
  <c r="Y664" i="13"/>
  <c r="Y666" i="13"/>
  <c r="Y668" i="13"/>
  <c r="Y670" i="13"/>
  <c r="Y672" i="13"/>
  <c r="Y674" i="13"/>
  <c r="Y676" i="13"/>
  <c r="Y678" i="13"/>
  <c r="Y680" i="13"/>
  <c r="Y682" i="13"/>
  <c r="Y684" i="13"/>
  <c r="Y686" i="13"/>
  <c r="Y688" i="13"/>
  <c r="Y690" i="13"/>
  <c r="Y692" i="13"/>
  <c r="Y694" i="13"/>
  <c r="Y696" i="13"/>
  <c r="Y698" i="13"/>
  <c r="Y700" i="13"/>
  <c r="Y702" i="13"/>
  <c r="Y704" i="13"/>
  <c r="Y706" i="13"/>
  <c r="Y708" i="13"/>
  <c r="Y710" i="13"/>
  <c r="Y712" i="13"/>
  <c r="Y714" i="13"/>
  <c r="Y716" i="13"/>
  <c r="Y718" i="13"/>
  <c r="Y720" i="13"/>
  <c r="Y722" i="13"/>
  <c r="Y724" i="13"/>
  <c r="Y726" i="13"/>
  <c r="Y728" i="13"/>
  <c r="Y730" i="13"/>
  <c r="Y732" i="13"/>
  <c r="Y734" i="13"/>
  <c r="Y736" i="13"/>
  <c r="Y738" i="13"/>
  <c r="Y740" i="13"/>
  <c r="Y742" i="13"/>
  <c r="Y744" i="13"/>
  <c r="Y746" i="13"/>
  <c r="Y748" i="13"/>
  <c r="Y750" i="13"/>
  <c r="Y752" i="13"/>
  <c r="Y754" i="13"/>
  <c r="Y756" i="13"/>
  <c r="Y758" i="13"/>
  <c r="Y760" i="13"/>
  <c r="Y762" i="13"/>
  <c r="Y764" i="13"/>
  <c r="Y766" i="13"/>
  <c r="Y768" i="13"/>
  <c r="Y770" i="13"/>
  <c r="Y772" i="13"/>
  <c r="Y774" i="13"/>
  <c r="Y776" i="13"/>
  <c r="Y778" i="13"/>
  <c r="Y780" i="13"/>
  <c r="Y782" i="13"/>
  <c r="Y784" i="13"/>
  <c r="Y786" i="13"/>
  <c r="Y788" i="13"/>
  <c r="Y790" i="13"/>
  <c r="Y792" i="13"/>
  <c r="Y794" i="13"/>
  <c r="Y796" i="13"/>
  <c r="Y798" i="13"/>
  <c r="Y800" i="13"/>
  <c r="Y802" i="13"/>
  <c r="Y804" i="13"/>
  <c r="Y806" i="13"/>
  <c r="Y808" i="13"/>
  <c r="Y810" i="13"/>
  <c r="Y812" i="13"/>
  <c r="Y814" i="13"/>
  <c r="Y816" i="13"/>
  <c r="Y818" i="13"/>
  <c r="Y820" i="13"/>
  <c r="Y822" i="13"/>
  <c r="Y824" i="13"/>
  <c r="Y826" i="13"/>
  <c r="Y828" i="13"/>
  <c r="Y830" i="13"/>
  <c r="Y832" i="13"/>
  <c r="Y834" i="13"/>
  <c r="Y836" i="13"/>
  <c r="Y838" i="13"/>
  <c r="Y840" i="13"/>
  <c r="Y842" i="13"/>
  <c r="Y844" i="13"/>
  <c r="Y846" i="13"/>
  <c r="Y848" i="13"/>
  <c r="Y850" i="13"/>
  <c r="Y852" i="13"/>
  <c r="Y854" i="13"/>
  <c r="Y856" i="13"/>
  <c r="Y858" i="13"/>
  <c r="Y860" i="13"/>
  <c r="Y862" i="13"/>
  <c r="Y864" i="13"/>
  <c r="Y866" i="13"/>
  <c r="Y868" i="13"/>
  <c r="Y870" i="13"/>
  <c r="Y872" i="13"/>
  <c r="Y874" i="13"/>
  <c r="Y876" i="13"/>
  <c r="Y878" i="13"/>
  <c r="Y880" i="13"/>
  <c r="Y882" i="13"/>
  <c r="Y884" i="13"/>
  <c r="Y886" i="13"/>
  <c r="Y888" i="13"/>
  <c r="Y890" i="13"/>
  <c r="Y892" i="13"/>
  <c r="Y894" i="13"/>
  <c r="Y896" i="13"/>
  <c r="Y898" i="13"/>
  <c r="Y900" i="13"/>
  <c r="Y902" i="13"/>
  <c r="Y904" i="13"/>
  <c r="Y906" i="13"/>
  <c r="Y908" i="13"/>
  <c r="Y910" i="13"/>
  <c r="Y912" i="13"/>
  <c r="Y914" i="13"/>
  <c r="Y916" i="13"/>
  <c r="Y918" i="13"/>
  <c r="Y920" i="13"/>
  <c r="Y922" i="13"/>
  <c r="Y924" i="13"/>
  <c r="Y926" i="13"/>
  <c r="Y928" i="13"/>
  <c r="Y930" i="13"/>
  <c r="Y932" i="13"/>
  <c r="Y934" i="13"/>
  <c r="Y936" i="13"/>
  <c r="Y938" i="13"/>
  <c r="Y940" i="13"/>
  <c r="Y12" i="13"/>
  <c r="Y28" i="13"/>
  <c r="Y44" i="13"/>
  <c r="Y60" i="13"/>
  <c r="Y76" i="13"/>
  <c r="Y92" i="13"/>
  <c r="Y108" i="13"/>
  <c r="Y124" i="13"/>
  <c r="Y140" i="13"/>
  <c r="Y156" i="13"/>
  <c r="Y172" i="13"/>
  <c r="Y181" i="13"/>
  <c r="Y189" i="13"/>
  <c r="Y197" i="13"/>
  <c r="Y205" i="13"/>
  <c r="Y213" i="13"/>
  <c r="Y221" i="13"/>
  <c r="Y229" i="13"/>
  <c r="Y237" i="13"/>
  <c r="Y245" i="13"/>
  <c r="Y253" i="13"/>
  <c r="Y261" i="13"/>
  <c r="Y269" i="13"/>
  <c r="Y277" i="13"/>
  <c r="Y285" i="13"/>
  <c r="Y293" i="13"/>
  <c r="Y301" i="13"/>
  <c r="Y309" i="13"/>
  <c r="Y317" i="13"/>
  <c r="Y325" i="13"/>
  <c r="Y333" i="13"/>
  <c r="Y341" i="13"/>
  <c r="Y349" i="13"/>
  <c r="Y357" i="13"/>
  <c r="Y365" i="13"/>
  <c r="Y373" i="13"/>
  <c r="Y381" i="13"/>
  <c r="Y389" i="13"/>
  <c r="Y397" i="13"/>
  <c r="Y405" i="13"/>
  <c r="Y413" i="13"/>
  <c r="Y421" i="13"/>
  <c r="Y429" i="13"/>
  <c r="Y433" i="13"/>
  <c r="Y437" i="13"/>
  <c r="Y441" i="13"/>
  <c r="Y445" i="13"/>
  <c r="Y449" i="13"/>
  <c r="Y453" i="13"/>
  <c r="Y457" i="13"/>
  <c r="Y461" i="13"/>
  <c r="Y465" i="13"/>
  <c r="Y469" i="13"/>
  <c r="Y473" i="13"/>
  <c r="Y477" i="13"/>
  <c r="Y481" i="13"/>
  <c r="Y485" i="13"/>
  <c r="Y489" i="13"/>
  <c r="Y493" i="13"/>
  <c r="Y497" i="13"/>
  <c r="Y501" i="13"/>
  <c r="Y505" i="13"/>
  <c r="Y509" i="13"/>
  <c r="Y513" i="13"/>
  <c r="Y517" i="13"/>
  <c r="Y521" i="13"/>
  <c r="Y525" i="13"/>
  <c r="Y529" i="13"/>
  <c r="Y533" i="13"/>
  <c r="Y537" i="13"/>
  <c r="Y541" i="13"/>
  <c r="Y545" i="13"/>
  <c r="Y549" i="13"/>
  <c r="Y553" i="13"/>
  <c r="Y557" i="13"/>
  <c r="Y561" i="13"/>
  <c r="Y565" i="13"/>
  <c r="Y569" i="13"/>
  <c r="Y573" i="13"/>
  <c r="Y577" i="13"/>
  <c r="Y581" i="13"/>
  <c r="Y585" i="13"/>
  <c r="Y589" i="13"/>
  <c r="Y593" i="13"/>
  <c r="Y597" i="13"/>
  <c r="Y601" i="13"/>
  <c r="Y605" i="13"/>
  <c r="Y609" i="13"/>
  <c r="Y613" i="13"/>
  <c r="Y617" i="13"/>
  <c r="Y621" i="13"/>
  <c r="Y625" i="13"/>
  <c r="Y629" i="13"/>
  <c r="Y633" i="13"/>
  <c r="Y637" i="13"/>
  <c r="Y641" i="13"/>
  <c r="Y645" i="13"/>
  <c r="Y649" i="13"/>
  <c r="Y653" i="13"/>
  <c r="Y657" i="13"/>
  <c r="Y661" i="13"/>
  <c r="Y665" i="13"/>
  <c r="Y669" i="13"/>
  <c r="Y673" i="13"/>
  <c r="Y677" i="13"/>
  <c r="Y681" i="13"/>
  <c r="Y685" i="13"/>
  <c r="Y689" i="13"/>
  <c r="Y693" i="13"/>
  <c r="Y697" i="13"/>
  <c r="Y701" i="13"/>
  <c r="Y705" i="13"/>
  <c r="Y709" i="13"/>
  <c r="Y713" i="13"/>
  <c r="Y717" i="13"/>
  <c r="Y721" i="13"/>
  <c r="Y725" i="13"/>
  <c r="Y729" i="13"/>
  <c r="Y733" i="13"/>
  <c r="Y737" i="13"/>
  <c r="Y741" i="13"/>
  <c r="Y745" i="13"/>
  <c r="Y749" i="13"/>
  <c r="Y753" i="13"/>
  <c r="Y757" i="13"/>
  <c r="Y761" i="13"/>
  <c r="Y765" i="13"/>
  <c r="Y769" i="13"/>
  <c r="Y773" i="13"/>
  <c r="Y777" i="13"/>
  <c r="Y781" i="13"/>
  <c r="Y785" i="13"/>
  <c r="Y789" i="13"/>
  <c r="Y793" i="13"/>
  <c r="Y797" i="13"/>
  <c r="Y801" i="13"/>
  <c r="Y805" i="13"/>
  <c r="Y809" i="13"/>
  <c r="Y813" i="13"/>
  <c r="Y817" i="13"/>
  <c r="Y821" i="13"/>
  <c r="Y825" i="13"/>
  <c r="Y829" i="13"/>
  <c r="Y833" i="13"/>
  <c r="Y837" i="13"/>
  <c r="Y841" i="13"/>
  <c r="Y845" i="13"/>
  <c r="Y849" i="13"/>
  <c r="Y853" i="13"/>
  <c r="Y857" i="13"/>
  <c r="Y861" i="13"/>
  <c r="Y865" i="13"/>
  <c r="Y869" i="13"/>
  <c r="Y873" i="13"/>
  <c r="Y877" i="13"/>
  <c r="Y881" i="13"/>
  <c r="Y885" i="13"/>
  <c r="Y889" i="13"/>
  <c r="Y893" i="13"/>
  <c r="Y897" i="13"/>
  <c r="Y901" i="13"/>
  <c r="Y905" i="13"/>
  <c r="Y909" i="13"/>
  <c r="Y913" i="13"/>
  <c r="Y917" i="13"/>
  <c r="Y921" i="13"/>
  <c r="Y925" i="13"/>
  <c r="Y929" i="13"/>
  <c r="Y933" i="13"/>
  <c r="Y937" i="13"/>
  <c r="Y941" i="13"/>
  <c r="Y943" i="13"/>
  <c r="Y945" i="13"/>
  <c r="Y947" i="13"/>
  <c r="Y949" i="13"/>
  <c r="Y951" i="13"/>
  <c r="Y953" i="13"/>
  <c r="Y955" i="13"/>
  <c r="Y957" i="13"/>
  <c r="Y959" i="13"/>
  <c r="Y961" i="13"/>
  <c r="Y963" i="13"/>
  <c r="Y965" i="13"/>
  <c r="Y967" i="13"/>
  <c r="Y969" i="13"/>
  <c r="Y971" i="13"/>
  <c r="Y973" i="13"/>
  <c r="Y975" i="13"/>
  <c r="Y977" i="13"/>
  <c r="Y979" i="13"/>
  <c r="Y981" i="13"/>
  <c r="Y983" i="13"/>
  <c r="Y985" i="13"/>
  <c r="Y987" i="13"/>
  <c r="Y989" i="13"/>
  <c r="Y991" i="13"/>
  <c r="Y993" i="13"/>
  <c r="Y995" i="13"/>
  <c r="Y997" i="13"/>
  <c r="Y999" i="13"/>
  <c r="Y1001" i="13"/>
  <c r="Y1003" i="13"/>
  <c r="Y1005" i="13"/>
  <c r="Y1007" i="13"/>
  <c r="Y1009" i="13"/>
  <c r="Y1011" i="13"/>
  <c r="Y1013" i="13"/>
  <c r="Y1015" i="13"/>
  <c r="Y1017" i="13"/>
  <c r="Y1019" i="13"/>
  <c r="Y1021" i="13"/>
  <c r="Y1023" i="13"/>
  <c r="Y1025" i="13"/>
  <c r="Y1027" i="13"/>
  <c r="Y1029" i="13"/>
  <c r="Y1031" i="13"/>
  <c r="Y1033" i="13"/>
  <c r="Y1035" i="13"/>
  <c r="Y1037" i="13"/>
  <c r="Y1039" i="13"/>
  <c r="Y1041" i="13"/>
  <c r="Y1043" i="13"/>
  <c r="Y1045" i="13"/>
  <c r="Y1047" i="13"/>
  <c r="Y1049" i="13"/>
  <c r="Y1051" i="13"/>
  <c r="Y1053" i="13"/>
  <c r="Y1055" i="13"/>
  <c r="Y1057" i="13"/>
  <c r="Y1059" i="13"/>
  <c r="Y1061" i="13"/>
  <c r="Y1063" i="13"/>
  <c r="Y1065" i="13"/>
  <c r="Y1067" i="13"/>
  <c r="Y1069" i="13"/>
  <c r="Y1071" i="13"/>
  <c r="Y1073" i="13"/>
  <c r="Y1075" i="13"/>
  <c r="Y1077" i="13"/>
  <c r="Y1079" i="13"/>
  <c r="Y1081" i="13"/>
  <c r="Y1083" i="13"/>
  <c r="Y1085" i="13"/>
  <c r="Y1087" i="13"/>
  <c r="Y1089" i="13"/>
  <c r="Y1091" i="13"/>
  <c r="Y1093" i="13"/>
  <c r="Y1095" i="13"/>
  <c r="Y1097" i="13"/>
  <c r="Y1099" i="13"/>
  <c r="Y1101" i="13"/>
  <c r="Y1103" i="13"/>
  <c r="Y1105" i="13"/>
  <c r="Y1107" i="13"/>
  <c r="Y1109" i="13"/>
  <c r="Y1111" i="13"/>
  <c r="Y1113" i="13"/>
  <c r="Y1115" i="13"/>
  <c r="Y1117" i="13"/>
  <c r="Y1119" i="13"/>
  <c r="Y1121" i="13"/>
  <c r="Y1123" i="13"/>
  <c r="Y1125" i="13"/>
  <c r="Y1127" i="13"/>
  <c r="Y1129" i="13"/>
  <c r="Y1131" i="13"/>
  <c r="Y1133" i="13"/>
  <c r="Y1135" i="13"/>
  <c r="Y1137" i="13"/>
  <c r="Y1139" i="13"/>
  <c r="Y1141" i="13"/>
  <c r="Y1143" i="13"/>
  <c r="Y1145" i="13"/>
  <c r="Y1147" i="13"/>
  <c r="Y1149" i="13"/>
  <c r="Y1151" i="13"/>
  <c r="Y1153" i="13"/>
  <c r="Y1155" i="13"/>
  <c r="Y1157" i="13"/>
  <c r="Y1159" i="13"/>
  <c r="Y1161" i="13"/>
  <c r="Y1163" i="13"/>
  <c r="Y1165" i="13"/>
  <c r="Y1167" i="13"/>
  <c r="Y1169" i="13"/>
  <c r="Y1171" i="13"/>
  <c r="Y1173" i="13"/>
  <c r="Y1175" i="13"/>
  <c r="Y1177" i="13"/>
  <c r="Y1179" i="13"/>
  <c r="Y1181" i="13"/>
  <c r="Y1183" i="13"/>
  <c r="Y1185" i="13"/>
  <c r="Y1187" i="13"/>
  <c r="Y1189" i="13"/>
  <c r="Y1191" i="13"/>
  <c r="Y1193" i="13"/>
  <c r="Y1195" i="13"/>
  <c r="Y1197" i="13"/>
  <c r="Y1199" i="13"/>
  <c r="Y1201" i="13"/>
  <c r="Y1203" i="13"/>
  <c r="Y1205" i="13"/>
  <c r="Y1207" i="13"/>
  <c r="Y1209" i="13"/>
  <c r="Y1211" i="13"/>
  <c r="Y1213" i="13"/>
  <c r="Y1215" i="13"/>
  <c r="Y1217" i="13"/>
  <c r="Y1219" i="13"/>
  <c r="Y1221" i="13"/>
  <c r="Y1223" i="13"/>
  <c r="Y1225" i="13"/>
  <c r="Y1227" i="13"/>
  <c r="Y1229" i="13"/>
  <c r="Y1231" i="13"/>
  <c r="Y1233" i="13"/>
  <c r="Y1235" i="13"/>
  <c r="Y1237" i="13"/>
  <c r="Y1239" i="13"/>
  <c r="Y1241" i="13"/>
  <c r="Y1243" i="13"/>
  <c r="Y1245" i="13"/>
  <c r="Y1247" i="13"/>
  <c r="Y1249" i="13"/>
  <c r="Y1251" i="13"/>
  <c r="Y1253" i="13"/>
  <c r="Y1255" i="13"/>
  <c r="Y1257" i="13"/>
  <c r="Y1259" i="13"/>
  <c r="Y1261" i="13"/>
  <c r="Y1263" i="13"/>
  <c r="Y1265" i="13"/>
  <c r="Y1267" i="13"/>
  <c r="Y1269" i="13"/>
  <c r="Y1271" i="13"/>
  <c r="Y1273" i="13"/>
  <c r="Y1275" i="13"/>
  <c r="Y1277" i="13"/>
  <c r="Y1279" i="13"/>
  <c r="Y1281" i="13"/>
  <c r="Y1283" i="13"/>
  <c r="Y1285" i="13"/>
  <c r="Y1287" i="13"/>
  <c r="Y1289" i="13"/>
  <c r="Y1291" i="13"/>
  <c r="Y1293" i="13"/>
  <c r="Y1295" i="13"/>
  <c r="Y1297" i="13"/>
  <c r="Y1299" i="13"/>
  <c r="Y1301" i="13"/>
  <c r="Y1303" i="13"/>
  <c r="Y1305" i="13"/>
  <c r="Y1307" i="13"/>
  <c r="Y1309" i="13"/>
  <c r="Y1311" i="13"/>
  <c r="Y1313" i="13"/>
  <c r="Y1315" i="13"/>
  <c r="Y1317" i="13"/>
  <c r="Y1319" i="13"/>
  <c r="Y1321" i="13"/>
  <c r="Y1323" i="13"/>
  <c r="Y1325" i="13"/>
  <c r="Y1327" i="13"/>
  <c r="Y1329" i="13"/>
  <c r="Y4" i="13"/>
  <c r="Y20" i="13"/>
  <c r="Y52" i="13"/>
  <c r="Y84" i="13"/>
  <c r="Y116" i="13"/>
  <c r="Y148" i="13"/>
  <c r="Y177" i="13"/>
  <c r="Y193" i="13"/>
  <c r="Y209" i="13"/>
  <c r="Y225" i="13"/>
  <c r="Y241" i="13"/>
  <c r="Y257" i="13"/>
  <c r="Y273" i="13"/>
  <c r="Y289" i="13"/>
  <c r="Y305" i="13"/>
  <c r="Y321" i="13"/>
  <c r="Y337" i="13"/>
  <c r="Y353" i="13"/>
  <c r="Y369" i="13"/>
  <c r="Y385" i="13"/>
  <c r="Y401" i="13"/>
  <c r="Y417" i="13"/>
  <c r="Y431" i="13"/>
  <c r="Y439" i="13"/>
  <c r="Y447" i="13"/>
  <c r="Y455" i="13"/>
  <c r="Y463" i="13"/>
  <c r="Y471" i="13"/>
  <c r="Y479" i="13"/>
  <c r="Y487" i="13"/>
  <c r="Y495" i="13"/>
  <c r="Y503" i="13"/>
  <c r="Y511" i="13"/>
  <c r="Y519" i="13"/>
  <c r="Y527" i="13"/>
  <c r="Y535" i="13"/>
  <c r="Y543" i="13"/>
  <c r="Y551" i="13"/>
  <c r="Y559" i="13"/>
  <c r="Y567" i="13"/>
  <c r="Y575" i="13"/>
  <c r="Y583" i="13"/>
  <c r="Y591" i="13"/>
  <c r="Y599" i="13"/>
  <c r="Y607" i="13"/>
  <c r="Y615" i="13"/>
  <c r="Y623" i="13"/>
  <c r="Y631" i="13"/>
  <c r="Y639" i="13"/>
  <c r="Y647" i="13"/>
  <c r="Y655" i="13"/>
  <c r="Y663" i="13"/>
  <c r="Y671" i="13"/>
  <c r="Y679" i="13"/>
  <c r="Y687" i="13"/>
  <c r="Y695" i="13"/>
  <c r="Y703" i="13"/>
  <c r="Y711" i="13"/>
  <c r="Y719" i="13"/>
  <c r="Y727" i="13"/>
  <c r="Y735" i="13"/>
  <c r="Y743" i="13"/>
  <c r="Y751" i="13"/>
  <c r="Y759" i="13"/>
  <c r="Y767" i="13"/>
  <c r="Y775" i="13"/>
  <c r="Y783" i="13"/>
  <c r="Y791" i="13"/>
  <c r="Y799" i="13"/>
  <c r="Y807" i="13"/>
  <c r="Y815" i="13"/>
  <c r="Y823" i="13"/>
  <c r="Y831" i="13"/>
  <c r="Y839" i="13"/>
  <c r="Y847" i="13"/>
  <c r="Y855" i="13"/>
  <c r="Y863" i="13"/>
  <c r="Y871" i="13"/>
  <c r="Y879" i="13"/>
  <c r="Y887" i="13"/>
  <c r="Y895" i="13"/>
  <c r="Y903" i="13"/>
  <c r="Y911" i="13"/>
  <c r="Y919" i="13"/>
  <c r="Y927" i="13"/>
  <c r="Y935" i="13"/>
  <c r="Y942" i="13"/>
  <c r="Y946" i="13"/>
  <c r="Y950" i="13"/>
  <c r="Y954" i="13"/>
  <c r="Y958" i="13"/>
  <c r="Y962" i="13"/>
  <c r="Y966" i="13"/>
  <c r="Y970" i="13"/>
  <c r="Y974" i="13"/>
  <c r="Y978" i="13"/>
  <c r="Y982" i="13"/>
  <c r="Y986" i="13"/>
  <c r="Y990" i="13"/>
  <c r="Y994" i="13"/>
  <c r="Y998" i="13"/>
  <c r="Y1002" i="13"/>
  <c r="Y1006" i="13"/>
  <c r="Y1010" i="13"/>
  <c r="Y1014" i="13"/>
  <c r="Y1018" i="13"/>
  <c r="Y1022" i="13"/>
  <c r="Y1026" i="13"/>
  <c r="Y1030" i="13"/>
  <c r="Y1034" i="13"/>
  <c r="Y1038" i="13"/>
  <c r="Y1042" i="13"/>
  <c r="Y1046" i="13"/>
  <c r="Y1050" i="13"/>
  <c r="Y1054" i="13"/>
  <c r="Y1058" i="13"/>
  <c r="Y1062" i="13"/>
  <c r="Y1066" i="13"/>
  <c r="Y1070" i="13"/>
  <c r="Y1074" i="13"/>
  <c r="Y1078" i="13"/>
  <c r="Y1082" i="13"/>
  <c r="Y1086" i="13"/>
  <c r="Y1090" i="13"/>
  <c r="Y1094" i="13"/>
  <c r="Y1098" i="13"/>
  <c r="Y1102" i="13"/>
  <c r="Y1106" i="13"/>
  <c r="Y1110" i="13"/>
  <c r="Y1114" i="13"/>
  <c r="Y1118" i="13"/>
  <c r="Y1122" i="13"/>
  <c r="Y1126" i="13"/>
  <c r="Y1130" i="13"/>
  <c r="Y1134" i="13"/>
  <c r="Y1138" i="13"/>
  <c r="Y1142" i="13"/>
  <c r="Y1146" i="13"/>
  <c r="Y1150" i="13"/>
  <c r="Y1154" i="13"/>
  <c r="Y1158" i="13"/>
  <c r="Y1162" i="13"/>
  <c r="Y1166" i="13"/>
  <c r="Y1170" i="13"/>
  <c r="Y1174" i="13"/>
  <c r="Y1178" i="13"/>
  <c r="Y1182" i="13"/>
  <c r="Y1186" i="13"/>
  <c r="Y1190" i="13"/>
  <c r="Y1194" i="13"/>
  <c r="Y1198" i="13"/>
  <c r="Y1202" i="13"/>
  <c r="Y1206" i="13"/>
  <c r="Y1210" i="13"/>
  <c r="Y1214" i="13"/>
  <c r="Y1218" i="13"/>
  <c r="Y1222" i="13"/>
  <c r="Y1226" i="13"/>
  <c r="Y1230" i="13"/>
  <c r="Y1234" i="13"/>
  <c r="Y1238" i="13"/>
  <c r="Y1242" i="13"/>
  <c r="Y1246" i="13"/>
  <c r="Y1250" i="13"/>
  <c r="Y1254" i="13"/>
  <c r="Y1258" i="13"/>
  <c r="Y1262" i="13"/>
  <c r="Y1266" i="13"/>
  <c r="Y1270" i="13"/>
  <c r="Y1274" i="13"/>
  <c r="Y1278" i="13"/>
  <c r="Y1282" i="13"/>
  <c r="Y1286" i="13"/>
  <c r="Y1290" i="13"/>
  <c r="Y1294" i="13"/>
  <c r="Y1298" i="13"/>
  <c r="Y1302" i="13"/>
  <c r="Y1306" i="13"/>
  <c r="Y1310" i="13"/>
  <c r="Y1314" i="13"/>
  <c r="Y1318" i="13"/>
  <c r="Y1322" i="13"/>
  <c r="Y1326" i="13"/>
  <c r="Y1330" i="13"/>
  <c r="Y5" i="12"/>
  <c r="Y7" i="12"/>
  <c r="Y9" i="12"/>
  <c r="Y11" i="12"/>
  <c r="Y13" i="12"/>
  <c r="Y15" i="12"/>
  <c r="Y17" i="12"/>
  <c r="Y19" i="12"/>
  <c r="Y21" i="12"/>
  <c r="Y23" i="12"/>
  <c r="Y25" i="12"/>
  <c r="Y27" i="12"/>
  <c r="Y29" i="12"/>
  <c r="Y31" i="12"/>
  <c r="Y33" i="12"/>
  <c r="Y35" i="12"/>
  <c r="Y37" i="12"/>
  <c r="Y39" i="12"/>
  <c r="Y41" i="12"/>
  <c r="Y43" i="12"/>
  <c r="Y45" i="12"/>
  <c r="Y47" i="12"/>
  <c r="Y49" i="12"/>
  <c r="Y51" i="12"/>
  <c r="Y53" i="12"/>
  <c r="Y55" i="12"/>
  <c r="Y57" i="12"/>
  <c r="Y59" i="12"/>
  <c r="Y61" i="12"/>
  <c r="Y63" i="12"/>
  <c r="Y65" i="12"/>
  <c r="Y67" i="12"/>
  <c r="Y69" i="12"/>
  <c r="Y71" i="12"/>
  <c r="Y73" i="12"/>
  <c r="Y75" i="12"/>
  <c r="Y77" i="12"/>
  <c r="Y79" i="12"/>
  <c r="Y81" i="12"/>
  <c r="Y83" i="12"/>
  <c r="Y85" i="12"/>
  <c r="Y87" i="12"/>
  <c r="Y89" i="12"/>
  <c r="Y91" i="12"/>
  <c r="Y93" i="12"/>
  <c r="Y95" i="12"/>
  <c r="Y97" i="12"/>
  <c r="Y99" i="12"/>
  <c r="Y101" i="12"/>
  <c r="Y103" i="12"/>
  <c r="Y105" i="12"/>
  <c r="Y107" i="12"/>
  <c r="Y109" i="12"/>
  <c r="Y111" i="12"/>
  <c r="Y113" i="12"/>
  <c r="Y115" i="12"/>
  <c r="Y117" i="12"/>
  <c r="Y119" i="12"/>
  <c r="Y121" i="12"/>
  <c r="Y123" i="12"/>
  <c r="Y125" i="12"/>
  <c r="Y127" i="12"/>
  <c r="Y129" i="12"/>
  <c r="Y131" i="12"/>
  <c r="Y133" i="12"/>
  <c r="Y135" i="12"/>
  <c r="Y137" i="12"/>
  <c r="Y139" i="12"/>
  <c r="Y141" i="12"/>
  <c r="Y143" i="12"/>
  <c r="Y145" i="12"/>
  <c r="Y147" i="12"/>
  <c r="Y149" i="12"/>
  <c r="Y151" i="12"/>
  <c r="Y153" i="12"/>
  <c r="Y155" i="12"/>
  <c r="Y157" i="12"/>
  <c r="Y159" i="12"/>
  <c r="Y161" i="12"/>
  <c r="Y163" i="12"/>
  <c r="Y165" i="12"/>
  <c r="Y167" i="12"/>
  <c r="Y169" i="12"/>
  <c r="Y171" i="12"/>
  <c r="Y173" i="12"/>
  <c r="Y175" i="12"/>
  <c r="Y177" i="12"/>
  <c r="Y179" i="12"/>
  <c r="Y181" i="12"/>
  <c r="Y183" i="12"/>
  <c r="Y185" i="12"/>
  <c r="Y187" i="12"/>
  <c r="Y189" i="12"/>
  <c r="Y191" i="12"/>
  <c r="Y193" i="12"/>
  <c r="Y195" i="12"/>
  <c r="Y197" i="12"/>
  <c r="Y199" i="12"/>
  <c r="Y201" i="12"/>
  <c r="Y203" i="12"/>
  <c r="Y205" i="12"/>
  <c r="Y207" i="12"/>
  <c r="Y209" i="12"/>
  <c r="Y211" i="12"/>
  <c r="Y213" i="12"/>
  <c r="Y215" i="12"/>
  <c r="Y217" i="12"/>
  <c r="Y219" i="12"/>
  <c r="Y221" i="12"/>
  <c r="Y223" i="12"/>
  <c r="Y225" i="12"/>
  <c r="Y227" i="12"/>
  <c r="Y229" i="12"/>
  <c r="Y231" i="12"/>
  <c r="Y233" i="12"/>
  <c r="Y235" i="12"/>
  <c r="Y237" i="12"/>
  <c r="Y239" i="12"/>
  <c r="Y241" i="12"/>
  <c r="Y243" i="12"/>
  <c r="Y245" i="12"/>
  <c r="Y247" i="12"/>
  <c r="Y249" i="12"/>
  <c r="Y251" i="12"/>
  <c r="Y253" i="12"/>
  <c r="Y255" i="12"/>
  <c r="Y257" i="12"/>
  <c r="Y259" i="12"/>
  <c r="Y261" i="12"/>
  <c r="Y263" i="12"/>
  <c r="Y265" i="12"/>
  <c r="Y267" i="12"/>
  <c r="Y269" i="12"/>
  <c r="Y271" i="12"/>
  <c r="Y273" i="12"/>
  <c r="Y275" i="12"/>
  <c r="Y277" i="12"/>
  <c r="Y279" i="12"/>
  <c r="Y281" i="12"/>
  <c r="Y283" i="12"/>
  <c r="Y285" i="12"/>
  <c r="Y287" i="12"/>
  <c r="Y289" i="12"/>
  <c r="Y291" i="12"/>
  <c r="Y293" i="12"/>
  <c r="Y295" i="12"/>
  <c r="Y297" i="12"/>
  <c r="Y299" i="12"/>
  <c r="Y301" i="12"/>
  <c r="Y303" i="12"/>
  <c r="Y305" i="12"/>
  <c r="Y307" i="12"/>
  <c r="Y309" i="12"/>
  <c r="Y311" i="12"/>
  <c r="Y313" i="12"/>
  <c r="Y315" i="12"/>
  <c r="Y317" i="12"/>
  <c r="Y319" i="12"/>
  <c r="Y321" i="12"/>
  <c r="Y323" i="12"/>
  <c r="Y325" i="12"/>
  <c r="Y327" i="12"/>
  <c r="Y329" i="12"/>
  <c r="Y331" i="12"/>
  <c r="Y333" i="12"/>
  <c r="Y335" i="12"/>
  <c r="Y337" i="12"/>
  <c r="Y339" i="12"/>
  <c r="Y341" i="12"/>
  <c r="Y343" i="12"/>
  <c r="Y345" i="12"/>
  <c r="Y347" i="12"/>
  <c r="Y349" i="12"/>
  <c r="Y351" i="12"/>
  <c r="Y353" i="12"/>
  <c r="Y355" i="12"/>
  <c r="Y357" i="12"/>
  <c r="Y359" i="12"/>
  <c r="Y361" i="12"/>
  <c r="Y363" i="12"/>
  <c r="Y365" i="12"/>
  <c r="Y367" i="12"/>
  <c r="Y369" i="12"/>
  <c r="Y371" i="12"/>
  <c r="Y373" i="12"/>
  <c r="Y375" i="12"/>
  <c r="Y377" i="12"/>
  <c r="Y379" i="12"/>
  <c r="Y381" i="12"/>
  <c r="Y383" i="12"/>
  <c r="Y385" i="12"/>
  <c r="Y387" i="12"/>
  <c r="Y389" i="12"/>
  <c r="Y391" i="12"/>
  <c r="Y393" i="12"/>
  <c r="Y395" i="12"/>
  <c r="Y397" i="12"/>
  <c r="Y399" i="12"/>
  <c r="Y401" i="12"/>
  <c r="Y403" i="12"/>
  <c r="Y405" i="12"/>
  <c r="Y407" i="12"/>
  <c r="Y409" i="12"/>
  <c r="Y411" i="12"/>
  <c r="Y413" i="12"/>
  <c r="Y415" i="12"/>
  <c r="Y417" i="12"/>
  <c r="Y419" i="12"/>
  <c r="Y421" i="12"/>
  <c r="Y423" i="12"/>
  <c r="Y425" i="12"/>
  <c r="Y427" i="12"/>
  <c r="Y429" i="12"/>
  <c r="Y431" i="12"/>
  <c r="Y433" i="12"/>
  <c r="Y435" i="12"/>
  <c r="Y437" i="12"/>
  <c r="Y439" i="12"/>
  <c r="Y441" i="12"/>
  <c r="Y443" i="12"/>
  <c r="Y445" i="12"/>
  <c r="Y447" i="12"/>
  <c r="Y449" i="12"/>
  <c r="Y451" i="12"/>
  <c r="Y453" i="12"/>
  <c r="Y455" i="12"/>
  <c r="Y457" i="12"/>
  <c r="Y459" i="12"/>
  <c r="Y461" i="12"/>
  <c r="Y463" i="12"/>
  <c r="Y465" i="12"/>
  <c r="Y467" i="12"/>
  <c r="Y469" i="12"/>
  <c r="Y471" i="12"/>
  <c r="Y473" i="12"/>
  <c r="Y475" i="12"/>
  <c r="Y477" i="12"/>
  <c r="Y479" i="12"/>
  <c r="Y481" i="12"/>
  <c r="Y483" i="12"/>
  <c r="Y485" i="12"/>
  <c r="Y487" i="12"/>
  <c r="Y489" i="12"/>
  <c r="Y491" i="12"/>
  <c r="Y493" i="12"/>
  <c r="Y495" i="12"/>
  <c r="Y497" i="12"/>
  <c r="Y499" i="12"/>
  <c r="Y501" i="12"/>
  <c r="Y503" i="12"/>
  <c r="Y505" i="12"/>
  <c r="Y507" i="12"/>
  <c r="Y509" i="12"/>
  <c r="Y511" i="12"/>
  <c r="Y513" i="12"/>
  <c r="Y515" i="12"/>
  <c r="Y517" i="12"/>
  <c r="Y519" i="12"/>
  <c r="Y521" i="12"/>
  <c r="Y523" i="12"/>
  <c r="Y525" i="12"/>
  <c r="Y527" i="12"/>
  <c r="Y529" i="12"/>
  <c r="Y531" i="12"/>
  <c r="Y533" i="12"/>
  <c r="Y535" i="12"/>
  <c r="Y537" i="12"/>
  <c r="Y539" i="12"/>
  <c r="Y541" i="12"/>
  <c r="Y543" i="12"/>
  <c r="Y545" i="12"/>
  <c r="Y547" i="12"/>
  <c r="Y549" i="12"/>
  <c r="Y551" i="12"/>
  <c r="Y553" i="12"/>
  <c r="Y555" i="12"/>
  <c r="Y557" i="12"/>
  <c r="Y559" i="12"/>
  <c r="Y561" i="12"/>
  <c r="Y563" i="12"/>
  <c r="Y565" i="12"/>
  <c r="Y567" i="12"/>
  <c r="Y569" i="12"/>
  <c r="Y571" i="12"/>
  <c r="Y573" i="12"/>
  <c r="Y575" i="12"/>
  <c r="Y577" i="12"/>
  <c r="Y579" i="12"/>
  <c r="Y581" i="12"/>
  <c r="Y583" i="12"/>
  <c r="Y585" i="12"/>
  <c r="Y587" i="12"/>
  <c r="Y589" i="12"/>
  <c r="Y591" i="12"/>
  <c r="Y593" i="12"/>
  <c r="Y595" i="12"/>
  <c r="Y597" i="12"/>
  <c r="Y599" i="12"/>
  <c r="Y601" i="12"/>
  <c r="Y603" i="12"/>
  <c r="Y605" i="12"/>
  <c r="Y607" i="12"/>
  <c r="Y609" i="12"/>
  <c r="Y611" i="12"/>
  <c r="Y613" i="12"/>
  <c r="Y615" i="12"/>
  <c r="Y617" i="12"/>
  <c r="Y619" i="12"/>
  <c r="Y621" i="12"/>
  <c r="Y623" i="12"/>
  <c r="Y625" i="12"/>
  <c r="Y627" i="12"/>
  <c r="Y629" i="12"/>
  <c r="Y631" i="12"/>
  <c r="Y633" i="12"/>
  <c r="Y635" i="12"/>
  <c r="Y637" i="12"/>
  <c r="Y639" i="12"/>
  <c r="Y641" i="12"/>
  <c r="Y643" i="12"/>
  <c r="Y645" i="12"/>
  <c r="Y647" i="12"/>
  <c r="Y649" i="12"/>
  <c r="Y651" i="12"/>
  <c r="Y653" i="12"/>
  <c r="Y655" i="12"/>
  <c r="Y657" i="12"/>
  <c r="Y659" i="12"/>
  <c r="Y661" i="12"/>
  <c r="Y663" i="12"/>
  <c r="Y665" i="12"/>
  <c r="Y667" i="12"/>
  <c r="Y669" i="12"/>
  <c r="Y671" i="12"/>
  <c r="Y673" i="12"/>
  <c r="Y675" i="12"/>
  <c r="Y677" i="12"/>
  <c r="Y679" i="12"/>
  <c r="Y681" i="12"/>
  <c r="Y683" i="12"/>
  <c r="Y685" i="12"/>
  <c r="Y687" i="12"/>
  <c r="Y689" i="12"/>
  <c r="Y691" i="12"/>
  <c r="Y693" i="12"/>
  <c r="Y695" i="12"/>
  <c r="Y697" i="12"/>
  <c r="Y699" i="12"/>
  <c r="Y701" i="12"/>
  <c r="Y703" i="12"/>
  <c r="Y705" i="12"/>
  <c r="Y707" i="12"/>
  <c r="Y709" i="12"/>
  <c r="Y711" i="12"/>
  <c r="Y713" i="12"/>
  <c r="Y715" i="12"/>
  <c r="Y717" i="12"/>
  <c r="Y719" i="12"/>
  <c r="Y721" i="12"/>
  <c r="Y723" i="12"/>
  <c r="Y725" i="12"/>
  <c r="Y727" i="12"/>
  <c r="Y729" i="12"/>
  <c r="Y731" i="12"/>
  <c r="Y733" i="12"/>
  <c r="Y735" i="12"/>
  <c r="Y737" i="12"/>
  <c r="Y739" i="12"/>
  <c r="Y741" i="12"/>
  <c r="Y743" i="12"/>
  <c r="Y745" i="12"/>
  <c r="Y747" i="12"/>
  <c r="Y749" i="12"/>
  <c r="Y751" i="12"/>
  <c r="Y753" i="12"/>
  <c r="Y755" i="12"/>
  <c r="Y757" i="12"/>
  <c r="Y759" i="12"/>
  <c r="Y761" i="12"/>
  <c r="Y763" i="12"/>
  <c r="Y765" i="12"/>
  <c r="Y767" i="12"/>
  <c r="Y769" i="12"/>
  <c r="Y771" i="12"/>
  <c r="Y773" i="12"/>
  <c r="Y775" i="12"/>
  <c r="Y777" i="12"/>
  <c r="Y779" i="12"/>
  <c r="Y781" i="12"/>
  <c r="Y783" i="12"/>
  <c r="Y785" i="12"/>
  <c r="Y787" i="12"/>
  <c r="Y789" i="12"/>
  <c r="Y791" i="12"/>
  <c r="Y793" i="12"/>
  <c r="Y795" i="12"/>
  <c r="Y797" i="12"/>
  <c r="Y799" i="12"/>
  <c r="Y801" i="12"/>
  <c r="Y803" i="12"/>
  <c r="Y805" i="12"/>
  <c r="Y807" i="12"/>
  <c r="Y809" i="12"/>
  <c r="Y811" i="12"/>
  <c r="Y813" i="12"/>
  <c r="Y815" i="12"/>
  <c r="Y817" i="12"/>
  <c r="Y819" i="12"/>
  <c r="Y821" i="12"/>
  <c r="Y823" i="12"/>
  <c r="Y825" i="12"/>
  <c r="Y827" i="12"/>
  <c r="Y829" i="12"/>
  <c r="Y831" i="12"/>
  <c r="Y833" i="12"/>
  <c r="Y835" i="12"/>
  <c r="Y837" i="12"/>
  <c r="Y839" i="12"/>
  <c r="Y841" i="12"/>
  <c r="Y843" i="12"/>
  <c r="Y845" i="12"/>
  <c r="Y847" i="12"/>
  <c r="Y849" i="12"/>
  <c r="Y851" i="12"/>
  <c r="Y853" i="12"/>
  <c r="Y855" i="12"/>
  <c r="Y857" i="12"/>
  <c r="Y859" i="12"/>
  <c r="Y861" i="12"/>
  <c r="Y863" i="12"/>
  <c r="Y865" i="12"/>
  <c r="Y867" i="12"/>
  <c r="Y869" i="12"/>
  <c r="Y871" i="12"/>
  <c r="Y873" i="12"/>
  <c r="Y875" i="12"/>
  <c r="Y877" i="12"/>
  <c r="Y879" i="12"/>
  <c r="Y881" i="12"/>
  <c r="Y883" i="12"/>
  <c r="Y885" i="12"/>
  <c r="Y887" i="12"/>
  <c r="Y889" i="12"/>
  <c r="Y891" i="12"/>
  <c r="Y893" i="12"/>
  <c r="Y895" i="12"/>
  <c r="Y897" i="12"/>
  <c r="Y899" i="12"/>
  <c r="Y901" i="12"/>
  <c r="Y903" i="12"/>
  <c r="Y905" i="12"/>
  <c r="Y907" i="12"/>
  <c r="Y909" i="12"/>
  <c r="Y911" i="12"/>
  <c r="Y913" i="12"/>
  <c r="Y915" i="12"/>
  <c r="Y917" i="12"/>
  <c r="Y919" i="12"/>
  <c r="Y921" i="12"/>
  <c r="Y923" i="12"/>
  <c r="Y925" i="12"/>
  <c r="Y927" i="12"/>
  <c r="Y929" i="12"/>
  <c r="Y931" i="12"/>
  <c r="Y933" i="12"/>
  <c r="Y935" i="12"/>
  <c r="Y937" i="12"/>
  <c r="Y939" i="12"/>
  <c r="Y941" i="12"/>
  <c r="Y943" i="12"/>
  <c r="Y945" i="12"/>
  <c r="Y947" i="12"/>
  <c r="Y949" i="12"/>
  <c r="Y951" i="12"/>
  <c r="Y953" i="12"/>
  <c r="Y955" i="12"/>
  <c r="Y957" i="12"/>
  <c r="Y959" i="12"/>
  <c r="Y961" i="12"/>
  <c r="Y963" i="12"/>
  <c r="Y965" i="12"/>
  <c r="Y967" i="12"/>
  <c r="Y969" i="12"/>
  <c r="Y971" i="12"/>
  <c r="Y973" i="12"/>
  <c r="Y975" i="12"/>
  <c r="Y977" i="12"/>
  <c r="Y979" i="12"/>
  <c r="Y981" i="12"/>
  <c r="Y983" i="12"/>
  <c r="Y985" i="12"/>
  <c r="Y987" i="12"/>
  <c r="Y989" i="12"/>
  <c r="Y991" i="12"/>
  <c r="Y993" i="12"/>
  <c r="Y995" i="12"/>
  <c r="Y997" i="12"/>
  <c r="Y999" i="12"/>
  <c r="Y1001" i="12"/>
  <c r="Y1003" i="12"/>
  <c r="Y1005" i="12"/>
  <c r="Y1007" i="12"/>
  <c r="Y1009" i="12"/>
  <c r="Y1011" i="12"/>
  <c r="Y1013" i="12"/>
  <c r="Y1015" i="12"/>
  <c r="Y1017" i="12"/>
  <c r="Y1019" i="12"/>
  <c r="Y1021" i="12"/>
  <c r="Y1023" i="12"/>
  <c r="Y1025" i="12"/>
  <c r="Y1027" i="12"/>
  <c r="Y1029" i="12"/>
  <c r="Y1031" i="12"/>
  <c r="Y1033" i="12"/>
  <c r="Y1035" i="12"/>
  <c r="Y1037" i="12"/>
  <c r="Y1039" i="12"/>
  <c r="Y1041" i="12"/>
  <c r="Y1043" i="12"/>
  <c r="Y1045" i="12"/>
  <c r="Y1047" i="12"/>
  <c r="Y1049" i="12"/>
  <c r="Y1051" i="12"/>
  <c r="Y1053" i="12"/>
  <c r="Y1055" i="12"/>
  <c r="Y1057" i="12"/>
  <c r="Y1059" i="12"/>
  <c r="Y1061" i="12"/>
  <c r="Y1063" i="12"/>
  <c r="Y1065" i="12"/>
  <c r="Y1067" i="12"/>
  <c r="Y1069" i="12"/>
  <c r="Y1071" i="12"/>
  <c r="Y1073" i="12"/>
  <c r="Y1075" i="12"/>
  <c r="Y1077" i="12"/>
  <c r="Y1079" i="12"/>
  <c r="Y1081" i="12"/>
  <c r="Y1083" i="12"/>
  <c r="Y1085" i="12"/>
  <c r="Y1087" i="12"/>
  <c r="Y1089" i="12"/>
  <c r="Y1091" i="12"/>
  <c r="Y1093" i="12"/>
  <c r="Y1095" i="12"/>
  <c r="Y1097" i="12"/>
  <c r="Y1099" i="12"/>
  <c r="Y1101" i="12"/>
  <c r="Y1103" i="12"/>
  <c r="Y1105" i="12"/>
  <c r="Y1107" i="12"/>
  <c r="Y1109" i="12"/>
  <c r="Y1111" i="12"/>
  <c r="Y1113" i="12"/>
  <c r="Y1115" i="12"/>
  <c r="Y1117" i="12"/>
  <c r="Y1119" i="12"/>
  <c r="Y1121" i="12"/>
  <c r="Y1123" i="12"/>
  <c r="Y1125" i="12"/>
  <c r="Y1127" i="12"/>
  <c r="Y1129" i="12"/>
  <c r="Y1131" i="12"/>
  <c r="Y1133" i="12"/>
  <c r="Y1135" i="12"/>
  <c r="Y1137" i="12"/>
  <c r="Y1139" i="12"/>
  <c r="Y1141" i="12"/>
  <c r="Y1143" i="12"/>
  <c r="Y1145" i="12"/>
  <c r="Y1147" i="12"/>
  <c r="Y1149" i="12"/>
  <c r="Y1151" i="12"/>
  <c r="Y1153" i="12"/>
  <c r="Y1155" i="12"/>
  <c r="Y1157" i="12"/>
  <c r="Y1159" i="12"/>
  <c r="Y1161" i="12"/>
  <c r="Y1163" i="12"/>
  <c r="Y1165" i="12"/>
  <c r="Y1167" i="12"/>
  <c r="Y1169" i="12"/>
  <c r="Y1171" i="12"/>
  <c r="Y1173" i="12"/>
  <c r="Y1175" i="12"/>
  <c r="Y1177" i="12"/>
  <c r="Y1179" i="12"/>
  <c r="Y1181" i="12"/>
  <c r="Y1183" i="12"/>
  <c r="Y1185" i="12"/>
  <c r="Y1187" i="12"/>
  <c r="Y1189" i="12"/>
  <c r="Y1191" i="12"/>
  <c r="Y1193" i="12"/>
  <c r="Y1195" i="12"/>
  <c r="Y1197" i="12"/>
  <c r="Y1199" i="12"/>
  <c r="Y1201" i="12"/>
  <c r="Y1203" i="12"/>
  <c r="Y1205" i="12"/>
  <c r="Y1207" i="12"/>
  <c r="Y1209" i="12"/>
  <c r="Y1211" i="12"/>
  <c r="Y1213" i="12"/>
  <c r="Y1215" i="12"/>
  <c r="Y1217" i="12"/>
  <c r="Y1219" i="12"/>
  <c r="Y1221" i="12"/>
  <c r="Y1223" i="12"/>
  <c r="Y1225" i="12"/>
  <c r="Y1227" i="12"/>
  <c r="Y1229" i="12"/>
  <c r="Y1231" i="12"/>
  <c r="Y1233" i="12"/>
  <c r="Y1235" i="12"/>
  <c r="Y1237" i="12"/>
  <c r="Y1239" i="12"/>
  <c r="Y1241" i="12"/>
  <c r="Y1243" i="12"/>
  <c r="Y1245" i="12"/>
  <c r="Y1247" i="12"/>
  <c r="Y1249" i="12"/>
  <c r="Y1251" i="12"/>
  <c r="Y1253" i="12"/>
  <c r="Y1255" i="12"/>
  <c r="Y1257" i="12"/>
  <c r="Y1259" i="12"/>
  <c r="Y1261" i="12"/>
  <c r="Y1263" i="12"/>
  <c r="Y1265" i="12"/>
  <c r="Y1267" i="12"/>
  <c r="Y1269" i="12"/>
  <c r="Y1271" i="12"/>
  <c r="Y1273" i="12"/>
  <c r="Y1275" i="12"/>
  <c r="Y1277" i="12"/>
  <c r="Y1279" i="12"/>
  <c r="Y1281" i="12"/>
  <c r="Y1283" i="12"/>
  <c r="Y1285" i="12"/>
  <c r="Y1287" i="12"/>
  <c r="Y1289" i="12"/>
  <c r="Y1291" i="12"/>
  <c r="Y1293" i="12"/>
  <c r="Y1295" i="12"/>
  <c r="Y1297" i="12"/>
  <c r="Y1299" i="12"/>
  <c r="Y1301" i="12"/>
  <c r="Y1303" i="12"/>
  <c r="Y1305" i="12"/>
  <c r="Y1307" i="12"/>
  <c r="Y1309" i="12"/>
  <c r="Y1311" i="12"/>
  <c r="Y1313" i="12"/>
  <c r="Y1315" i="12"/>
  <c r="Y1317" i="12"/>
  <c r="Y1319" i="12"/>
  <c r="Y1321" i="12"/>
  <c r="Y1323" i="12"/>
  <c r="Y1325" i="12"/>
  <c r="Y1327" i="12"/>
  <c r="Y1329" i="12"/>
  <c r="Y4" i="12"/>
  <c r="Y9" i="3"/>
  <c r="Y11" i="3"/>
  <c r="Y13" i="3"/>
  <c r="Y15" i="3"/>
  <c r="Y17" i="3"/>
  <c r="Y19" i="3"/>
  <c r="Y21" i="3"/>
  <c r="Y23" i="3"/>
  <c r="Y25" i="3"/>
  <c r="Y27" i="3"/>
  <c r="Y29" i="3"/>
  <c r="Y31" i="3"/>
  <c r="Y1330" i="3"/>
  <c r="Y1328" i="3"/>
  <c r="Y1326" i="3"/>
  <c r="Y1324" i="3"/>
  <c r="Y1322" i="3"/>
  <c r="Y1320" i="3"/>
  <c r="Y1318" i="3"/>
  <c r="Y1316" i="3"/>
  <c r="Y1314" i="3"/>
  <c r="Y1312" i="3"/>
  <c r="Y1310" i="3"/>
  <c r="Y1308" i="3"/>
  <c r="Y1306" i="3"/>
  <c r="Y1304" i="3"/>
  <c r="Y1302" i="3"/>
  <c r="Y1300" i="3"/>
  <c r="Y1298" i="3"/>
  <c r="Y1296" i="3"/>
  <c r="Y1294" i="3"/>
  <c r="Y1292" i="3"/>
  <c r="Y1290" i="3"/>
  <c r="Y1288" i="3"/>
  <c r="Y1286" i="3"/>
  <c r="Y1284" i="3"/>
  <c r="Y1282" i="3"/>
  <c r="Y1280" i="3"/>
  <c r="Y1278" i="3"/>
  <c r="Y1276" i="3"/>
  <c r="Y1274" i="3"/>
  <c r="Y1272" i="3"/>
  <c r="Y1270" i="3"/>
  <c r="Y1268" i="3"/>
  <c r="Y1266" i="3"/>
  <c r="Y1264" i="3"/>
  <c r="Y1262" i="3"/>
  <c r="Y1260" i="3"/>
  <c r="Y1258" i="3"/>
  <c r="Y1256" i="3"/>
  <c r="Y1254" i="3"/>
  <c r="Y1252" i="3"/>
  <c r="Y1250" i="3"/>
  <c r="Y1248" i="3"/>
  <c r="Y1246" i="3"/>
  <c r="Y1244" i="3"/>
  <c r="Y1242" i="3"/>
  <c r="Y1240" i="3"/>
  <c r="Y1238" i="3"/>
  <c r="Y1236" i="3"/>
  <c r="Y1234" i="3"/>
  <c r="Y1232" i="3"/>
  <c r="Y1230" i="3"/>
  <c r="Y1228" i="3"/>
  <c r="Y1226" i="3"/>
  <c r="Y1224" i="3"/>
  <c r="Y1222" i="3"/>
  <c r="Y1220" i="3"/>
  <c r="Y1218" i="3"/>
  <c r="Y1216" i="3"/>
  <c r="Y1214" i="3"/>
  <c r="Y1212" i="3"/>
  <c r="Y1210" i="3"/>
  <c r="Y1208" i="3"/>
  <c r="Y1206" i="3"/>
  <c r="Y1204" i="3"/>
  <c r="Y1202" i="3"/>
  <c r="Y1200" i="3"/>
  <c r="Y1198" i="3"/>
  <c r="Y1196" i="3"/>
  <c r="Y1194" i="3"/>
  <c r="Y1192" i="3"/>
  <c r="Y1190" i="3"/>
  <c r="Y1188" i="3"/>
  <c r="Y1186" i="3"/>
  <c r="Y1184" i="3"/>
  <c r="Y1182" i="3"/>
  <c r="Y1180" i="3"/>
  <c r="Y1178" i="3"/>
  <c r="Y1176" i="3"/>
  <c r="Y1174" i="3"/>
  <c r="Y1172" i="3"/>
  <c r="Y1170" i="3"/>
  <c r="Y1168" i="3"/>
  <c r="Y1166" i="3"/>
  <c r="Y1164" i="3"/>
  <c r="Y1162" i="3"/>
  <c r="Y1160" i="3"/>
  <c r="Y1158" i="3"/>
  <c r="Y1156" i="3"/>
  <c r="Y1154" i="3"/>
  <c r="Y1152" i="3"/>
  <c r="Y1150" i="3"/>
  <c r="Y1148" i="3"/>
  <c r="Y1146" i="3"/>
  <c r="Y1144" i="3"/>
  <c r="Y1142" i="3"/>
  <c r="Y1140" i="3"/>
  <c r="Y1138" i="3"/>
  <c r="Y1136" i="3"/>
  <c r="Y1134" i="3"/>
  <c r="Y1132" i="3"/>
  <c r="Y1130" i="3"/>
  <c r="Y1128" i="3"/>
  <c r="Y1126" i="3"/>
  <c r="Y1124" i="3"/>
  <c r="Y1122" i="3"/>
  <c r="Y1120" i="3"/>
  <c r="Y1118" i="3"/>
  <c r="Y1116" i="3"/>
  <c r="Y1114" i="3"/>
  <c r="Y1112" i="3"/>
  <c r="Y1110" i="3"/>
  <c r="Y1108" i="3"/>
  <c r="Y1106" i="3"/>
  <c r="Y1104" i="3"/>
  <c r="Y1102" i="3"/>
  <c r="Y1100" i="3"/>
  <c r="Y1098" i="3"/>
  <c r="Y1096" i="3"/>
  <c r="Y1094" i="3"/>
  <c r="Y1092" i="3"/>
  <c r="Y1090" i="3"/>
  <c r="Y1088" i="3"/>
  <c r="Y1086" i="3"/>
  <c r="Y1084" i="3"/>
  <c r="Y1082" i="3"/>
  <c r="Y1080" i="3"/>
  <c r="Y1078" i="3"/>
  <c r="Y1076" i="3"/>
  <c r="Y1074" i="3"/>
  <c r="Y1072" i="3"/>
  <c r="Y1070" i="3"/>
  <c r="Y1068" i="3"/>
  <c r="Y1066" i="3"/>
  <c r="Y1064" i="3"/>
  <c r="Y1062" i="3"/>
  <c r="Y1060" i="3"/>
  <c r="Y1058" i="3"/>
  <c r="Y1056" i="3"/>
  <c r="Y1054" i="3"/>
  <c r="Y1052" i="3"/>
  <c r="Y1050" i="3"/>
  <c r="Y1048" i="3"/>
  <c r="Y1046" i="3"/>
  <c r="Y1044" i="3"/>
  <c r="Y1042" i="3"/>
  <c r="Y1040" i="3"/>
  <c r="Y1038" i="3"/>
  <c r="Y1036" i="3"/>
  <c r="Y1034" i="3"/>
  <c r="Y1032" i="3"/>
  <c r="Y1030" i="3"/>
  <c r="Y1028" i="3"/>
  <c r="Y1026" i="3"/>
  <c r="Y1024" i="3"/>
  <c r="Y1022" i="3"/>
  <c r="Y1020" i="3"/>
  <c r="Y1018" i="3"/>
  <c r="Y1016" i="3"/>
  <c r="Y1014" i="3"/>
  <c r="Y1012" i="3"/>
  <c r="Y1010" i="3"/>
  <c r="Y1008" i="3"/>
  <c r="Y1006" i="3"/>
  <c r="Y1004" i="3"/>
  <c r="Y1002" i="3"/>
  <c r="Y1000" i="3"/>
  <c r="Y998" i="3"/>
  <c r="Y996" i="3"/>
  <c r="Y994" i="3"/>
  <c r="Y992" i="3"/>
  <c r="Y990" i="3"/>
  <c r="Y988" i="3"/>
  <c r="Y986" i="3"/>
  <c r="Y984" i="3"/>
  <c r="Y982" i="3"/>
  <c r="Y980" i="3"/>
  <c r="Y978" i="3"/>
  <c r="Y976" i="3"/>
  <c r="Y974" i="3"/>
  <c r="Y972" i="3"/>
  <c r="Y970" i="3"/>
  <c r="Y968" i="3"/>
  <c r="Y966" i="3"/>
  <c r="Y964" i="3"/>
  <c r="Y962" i="3"/>
  <c r="Y960" i="3"/>
  <c r="Y958" i="3"/>
  <c r="Y956" i="3"/>
  <c r="Y954" i="3"/>
  <c r="Y952" i="3"/>
  <c r="Y950" i="3"/>
  <c r="Y948" i="3"/>
  <c r="Y946" i="3"/>
  <c r="Y944" i="3"/>
  <c r="Y942" i="3"/>
  <c r="Y940" i="3"/>
  <c r="Y938" i="3"/>
  <c r="Y936" i="3"/>
  <c r="Y934" i="3"/>
  <c r="Y932" i="3"/>
  <c r="Y930" i="3"/>
  <c r="Y928" i="3"/>
  <c r="Y926" i="3"/>
  <c r="Y924" i="3"/>
  <c r="Y922" i="3"/>
  <c r="Y920" i="3"/>
  <c r="Y918" i="3"/>
  <c r="Y916" i="3"/>
  <c r="Y914" i="3"/>
  <c r="Y912" i="3"/>
  <c r="Y910" i="3"/>
  <c r="Y908" i="3"/>
  <c r="Y906" i="3"/>
  <c r="Y904" i="3"/>
  <c r="Y902" i="3"/>
  <c r="Y900" i="3"/>
  <c r="Y898" i="3"/>
  <c r="Y896" i="3"/>
  <c r="Y894" i="3"/>
  <c r="Y892" i="3"/>
  <c r="Y890" i="3"/>
  <c r="Y888" i="3"/>
  <c r="Y886" i="3"/>
  <c r="Y884" i="3"/>
  <c r="Y882" i="3"/>
  <c r="Y880" i="3"/>
  <c r="Y878" i="3"/>
  <c r="Y876" i="3"/>
  <c r="Y874" i="3"/>
  <c r="Y872" i="3"/>
  <c r="Y870" i="3"/>
  <c r="Y868" i="3"/>
  <c r="Y866" i="3"/>
  <c r="Y864" i="3"/>
  <c r="Y862" i="3"/>
  <c r="Y860" i="3"/>
  <c r="Y858" i="3"/>
  <c r="Y856" i="3"/>
  <c r="Y854" i="3"/>
  <c r="Y852" i="3"/>
  <c r="Y850" i="3"/>
  <c r="Y848" i="3"/>
  <c r="Y846" i="3"/>
  <c r="Y844" i="3"/>
  <c r="Y842" i="3"/>
  <c r="Y840" i="3"/>
  <c r="Y838" i="3"/>
  <c r="Y836" i="3"/>
  <c r="Y834" i="3"/>
  <c r="Y832" i="3"/>
  <c r="Y830" i="3"/>
  <c r="Y828" i="3"/>
  <c r="Y826" i="3"/>
  <c r="Y824" i="3"/>
  <c r="Y822" i="3"/>
  <c r="Y820" i="3"/>
  <c r="Y818" i="3"/>
  <c r="Y816" i="3"/>
  <c r="Y814" i="3"/>
  <c r="Y812" i="3"/>
  <c r="Y810" i="3"/>
  <c r="Y808" i="3"/>
  <c r="Y806" i="3"/>
  <c r="Y804" i="3"/>
  <c r="Y802" i="3"/>
  <c r="Y800" i="3"/>
  <c r="Y798" i="3"/>
  <c r="Y796" i="3"/>
  <c r="Y794" i="3"/>
  <c r="Y792" i="3"/>
  <c r="Y790" i="3"/>
  <c r="Y788" i="3"/>
  <c r="Y786" i="3"/>
  <c r="Y784" i="3"/>
  <c r="Y782" i="3"/>
  <c r="Y780" i="3"/>
  <c r="Y778" i="3"/>
  <c r="Y776" i="3"/>
  <c r="Y774" i="3"/>
  <c r="Y772" i="3"/>
  <c r="Y770" i="3"/>
  <c r="Y768" i="3"/>
  <c r="Y766" i="3"/>
  <c r="Y764" i="3"/>
  <c r="Y762" i="3"/>
  <c r="Y760" i="3"/>
  <c r="Y758" i="3"/>
  <c r="Y756" i="3"/>
  <c r="Y754" i="3"/>
  <c r="Y752" i="3"/>
  <c r="Y750" i="3"/>
  <c r="Y748" i="3"/>
  <c r="Y746" i="3"/>
  <c r="Y744" i="3"/>
  <c r="Y742" i="3"/>
  <c r="Y740" i="3"/>
  <c r="Y738" i="3"/>
  <c r="Y736" i="3"/>
  <c r="Y734" i="3"/>
  <c r="Y732" i="3"/>
  <c r="Y730" i="3"/>
  <c r="Y728" i="3"/>
  <c r="Y726" i="3"/>
  <c r="Y724" i="3"/>
  <c r="Y722" i="3"/>
  <c r="Y720" i="3"/>
  <c r="Y718" i="3"/>
  <c r="Y716" i="3"/>
  <c r="Y714" i="3"/>
  <c r="Y712" i="3"/>
  <c r="Y710" i="3"/>
  <c r="Y708" i="3"/>
  <c r="Y706" i="3"/>
  <c r="Y704" i="3"/>
  <c r="Y702" i="3"/>
  <c r="Y700" i="3"/>
  <c r="Y698" i="3"/>
  <c r="Y696" i="3"/>
  <c r="Y694" i="3"/>
  <c r="Y692" i="3"/>
  <c r="Y690" i="3"/>
  <c r="Y688" i="3"/>
  <c r="Y686" i="3"/>
  <c r="Y684" i="3"/>
  <c r="Y682" i="3"/>
  <c r="Y680" i="3"/>
  <c r="Y678" i="3"/>
  <c r="Y676" i="3"/>
  <c r="Y674" i="3"/>
  <c r="Y672" i="3"/>
  <c r="Y670" i="3"/>
  <c r="Y668" i="3"/>
  <c r="Y666" i="3"/>
  <c r="Y664" i="3"/>
  <c r="Y662" i="3"/>
  <c r="Y660" i="3"/>
  <c r="Y658" i="3"/>
  <c r="Y656" i="3"/>
  <c r="Y654" i="3"/>
  <c r="Y652" i="3"/>
  <c r="Y650" i="3"/>
  <c r="Y648" i="3"/>
  <c r="Y646" i="3"/>
  <c r="Y644" i="3"/>
  <c r="Y642" i="3"/>
  <c r="Y640" i="3"/>
  <c r="Y638" i="3"/>
  <c r="Y636" i="3"/>
  <c r="Y634" i="3"/>
  <c r="Y632" i="3"/>
  <c r="Y630" i="3"/>
  <c r="Y628" i="3"/>
  <c r="Y626" i="3"/>
  <c r="Y624" i="3"/>
  <c r="Y622" i="3"/>
  <c r="Y620" i="3"/>
  <c r="Y618" i="3"/>
  <c r="Y616" i="3"/>
  <c r="Y614" i="3"/>
  <c r="Y612" i="3"/>
  <c r="Y610" i="3"/>
  <c r="Y608" i="3"/>
  <c r="Y606" i="3"/>
  <c r="Y604" i="3"/>
  <c r="Y602" i="3"/>
  <c r="Y600" i="3"/>
  <c r="Y598" i="3"/>
  <c r="Y596" i="3"/>
  <c r="Y594" i="3"/>
  <c r="Y592" i="3"/>
  <c r="Y590" i="3"/>
  <c r="Y588" i="3"/>
  <c r="Y586" i="3"/>
  <c r="Y584" i="3"/>
  <c r="Y582" i="3"/>
  <c r="Y580" i="3"/>
  <c r="Y578" i="3"/>
  <c r="Y576" i="3"/>
  <c r="Y574" i="3"/>
  <c r="Y572" i="3"/>
  <c r="Y570" i="3"/>
  <c r="Y568" i="3"/>
  <c r="Y566" i="3"/>
  <c r="Y564" i="3"/>
  <c r="Y562" i="3"/>
  <c r="Y560" i="3"/>
  <c r="Y558" i="3"/>
  <c r="Y556" i="3"/>
  <c r="Y554" i="3"/>
  <c r="Y552" i="3"/>
  <c r="Y550" i="3"/>
  <c r="Y548" i="3"/>
  <c r="Y546" i="3"/>
  <c r="Y544" i="3"/>
  <c r="Y542" i="3"/>
  <c r="Y540" i="3"/>
  <c r="Y538" i="3"/>
  <c r="Y536" i="3"/>
  <c r="Y534" i="3"/>
  <c r="Y532" i="3"/>
  <c r="Y530" i="3"/>
  <c r="Y528" i="3"/>
  <c r="Y526" i="3"/>
  <c r="Y524" i="3"/>
  <c r="Y522" i="3"/>
  <c r="Y520" i="3"/>
  <c r="Y518" i="3"/>
  <c r="Y516" i="3"/>
  <c r="Y514" i="3"/>
  <c r="Y512" i="3"/>
  <c r="Y510" i="3"/>
  <c r="Y508" i="3"/>
  <c r="Y506" i="3"/>
  <c r="Y504" i="3"/>
  <c r="Y502" i="3"/>
  <c r="Y500" i="3"/>
  <c r="Y498" i="3"/>
  <c r="Y496" i="3"/>
  <c r="Y494" i="3"/>
  <c r="Y492" i="3"/>
  <c r="Y490" i="3"/>
  <c r="Y488" i="3"/>
  <c r="Y486" i="3"/>
  <c r="Y484" i="3"/>
  <c r="Y482" i="3"/>
  <c r="Y480" i="3"/>
  <c r="Y478" i="3"/>
  <c r="Y476" i="3"/>
  <c r="Y474" i="3"/>
  <c r="Y472" i="3"/>
  <c r="Y470" i="3"/>
  <c r="Y468" i="3"/>
  <c r="Y466" i="3"/>
  <c r="Y464" i="3"/>
  <c r="Y462" i="3"/>
  <c r="Y460" i="3"/>
  <c r="Y458" i="3"/>
  <c r="Y456" i="3"/>
  <c r="Y454" i="3"/>
  <c r="Y452" i="3"/>
  <c r="Y450" i="3"/>
  <c r="Y448" i="3"/>
  <c r="Y446" i="3"/>
  <c r="Y444" i="3"/>
  <c r="Y442" i="3"/>
  <c r="Y440" i="3"/>
  <c r="Y438" i="3"/>
  <c r="Y436" i="3"/>
  <c r="Y434" i="3"/>
  <c r="Y432" i="3"/>
  <c r="Y430" i="3"/>
  <c r="Y428" i="3"/>
  <c r="Y426" i="3"/>
  <c r="Y424" i="3"/>
  <c r="Y422" i="3"/>
  <c r="Y420" i="3"/>
  <c r="Y418" i="3"/>
  <c r="Y416" i="3"/>
  <c r="Y414" i="3"/>
  <c r="Y412" i="3"/>
  <c r="Y410" i="3"/>
  <c r="Y408" i="3"/>
  <c r="Y406" i="3"/>
  <c r="Y404" i="3"/>
  <c r="Y402" i="3"/>
  <c r="Y400" i="3"/>
  <c r="Y398" i="3"/>
  <c r="Y396" i="3"/>
  <c r="Y394" i="3"/>
  <c r="Y392" i="3"/>
  <c r="Y390" i="3"/>
  <c r="Y388" i="3"/>
  <c r="Y386" i="3"/>
  <c r="Y384" i="3"/>
  <c r="Y382" i="3"/>
  <c r="Y380" i="3"/>
  <c r="Y378" i="3"/>
  <c r="Y376" i="3"/>
  <c r="Y374" i="3"/>
  <c r="Y372" i="3"/>
  <c r="Y370" i="3"/>
  <c r="Y368" i="3"/>
  <c r="Y366" i="3"/>
  <c r="Y364" i="3"/>
  <c r="Y362" i="3"/>
  <c r="Y360" i="3"/>
  <c r="Y358" i="3"/>
  <c r="Y356" i="3"/>
  <c r="Y354" i="3"/>
  <c r="Y352" i="3"/>
  <c r="Y350" i="3"/>
  <c r="Y348" i="3"/>
  <c r="Y346" i="3"/>
  <c r="Y344" i="3"/>
  <c r="Y342" i="3"/>
  <c r="Y340" i="3"/>
  <c r="Y338" i="3"/>
  <c r="Y336" i="3"/>
  <c r="Y334" i="3"/>
  <c r="Y332" i="3"/>
  <c r="Y330" i="3"/>
  <c r="Y328" i="3"/>
  <c r="Y326" i="3"/>
  <c r="Y324" i="3"/>
  <c r="Y322" i="3"/>
  <c r="Y320" i="3"/>
  <c r="Y318" i="3"/>
  <c r="Y316" i="3"/>
  <c r="Y314" i="3"/>
  <c r="Y312" i="3"/>
  <c r="Y310" i="3"/>
  <c r="Y308" i="3"/>
  <c r="Y306" i="3"/>
  <c r="Y304" i="3"/>
  <c r="Y302" i="3"/>
  <c r="Y300" i="3"/>
  <c r="Y298" i="3"/>
  <c r="Y296" i="3"/>
  <c r="Y294" i="3"/>
  <c r="Y292" i="3"/>
  <c r="Y290" i="3"/>
  <c r="Y288" i="3"/>
  <c r="Y286" i="3"/>
  <c r="Y284" i="3"/>
  <c r="Y282" i="3"/>
  <c r="Y280" i="3"/>
  <c r="Y278" i="3"/>
  <c r="Y276" i="3"/>
  <c r="Y274" i="3"/>
  <c r="Y272" i="3"/>
  <c r="Y270" i="3"/>
  <c r="Y268" i="3"/>
  <c r="Y266" i="3"/>
  <c r="Y264" i="3"/>
  <c r="Y262" i="3"/>
  <c r="Y260" i="3"/>
  <c r="Y258" i="3"/>
  <c r="Y256" i="3"/>
  <c r="Y254" i="3"/>
  <c r="Y252" i="3"/>
  <c r="Y250" i="3"/>
  <c r="Y248" i="3"/>
  <c r="Y246" i="3"/>
  <c r="Y244" i="3"/>
  <c r="Y242" i="3"/>
  <c r="Y240" i="3"/>
  <c r="Y238" i="3"/>
  <c r="Y236" i="3"/>
  <c r="Y234" i="3"/>
  <c r="Y232" i="3"/>
  <c r="Y230" i="3"/>
  <c r="Y228" i="3"/>
  <c r="Y226" i="3"/>
  <c r="Y224" i="3"/>
  <c r="Y222" i="3"/>
  <c r="Y220" i="3"/>
  <c r="Y218" i="3"/>
  <c r="Y216" i="3"/>
  <c r="Y214" i="3"/>
  <c r="Y212" i="3"/>
  <c r="Y210" i="3"/>
  <c r="Y208" i="3"/>
  <c r="Y206" i="3"/>
  <c r="Y204" i="3"/>
  <c r="Y202" i="3"/>
  <c r="Y200" i="3"/>
  <c r="Y198" i="3"/>
  <c r="Y196" i="3"/>
  <c r="Y194" i="3"/>
  <c r="Y192" i="3"/>
  <c r="Y190" i="3"/>
  <c r="Y188" i="3"/>
  <c r="Y186" i="3"/>
  <c r="Y184" i="3"/>
  <c r="Y182" i="3"/>
  <c r="Y180" i="3"/>
  <c r="Y178" i="3"/>
  <c r="Y176" i="3"/>
  <c r="Y174" i="3"/>
  <c r="Y172" i="3"/>
  <c r="Y170" i="3"/>
  <c r="Y168" i="3"/>
  <c r="Y166" i="3"/>
  <c r="Y164" i="3"/>
  <c r="Y162" i="3"/>
  <c r="Y160" i="3"/>
  <c r="Y158" i="3"/>
  <c r="Y156" i="3"/>
  <c r="Y154" i="3"/>
  <c r="Y152" i="3"/>
  <c r="Y150" i="3"/>
  <c r="Y148" i="3"/>
  <c r="Y146" i="3"/>
  <c r="Y144" i="3"/>
  <c r="Y142" i="3"/>
  <c r="Y140" i="3"/>
  <c r="Y138" i="3"/>
  <c r="Y136" i="3"/>
  <c r="Y134" i="3"/>
  <c r="Y132" i="3"/>
  <c r="Y130" i="3"/>
  <c r="Y128" i="3"/>
  <c r="Y126" i="3"/>
  <c r="Y124" i="3"/>
  <c r="Y122" i="3"/>
  <c r="Y120" i="3"/>
  <c r="Y118" i="3"/>
  <c r="Y116" i="3"/>
  <c r="Y114" i="3"/>
  <c r="Y112" i="3"/>
  <c r="Y110" i="3"/>
  <c r="Y108" i="3"/>
  <c r="Y106" i="3"/>
  <c r="Y104" i="3"/>
  <c r="Y102" i="3"/>
  <c r="Y100" i="3"/>
  <c r="Y98" i="3"/>
  <c r="Y96" i="3"/>
  <c r="Y94" i="3"/>
  <c r="Y92" i="3"/>
  <c r="Y90" i="3"/>
  <c r="Y88" i="3"/>
  <c r="Y86" i="3"/>
  <c r="Y84" i="3"/>
  <c r="Y82" i="3"/>
  <c r="Y80" i="3"/>
  <c r="Y78" i="3"/>
  <c r="Y76" i="3"/>
  <c r="Y74" i="3"/>
  <c r="Y72" i="3"/>
  <c r="Y70" i="3"/>
  <c r="Y68" i="3"/>
  <c r="Y66" i="3"/>
  <c r="Y64" i="3"/>
  <c r="Y62" i="3"/>
  <c r="Y60" i="3"/>
  <c r="Y58" i="3"/>
  <c r="Y56" i="3"/>
  <c r="Y54" i="3"/>
  <c r="Y52" i="3"/>
  <c r="Y50" i="3"/>
  <c r="Y48" i="3"/>
  <c r="Y46" i="3"/>
  <c r="Y44" i="3"/>
  <c r="Y42" i="3"/>
  <c r="Y40" i="3"/>
  <c r="Y38" i="3"/>
  <c r="Y36" i="3"/>
  <c r="Y34" i="3"/>
  <c r="Y32" i="3"/>
  <c r="Y28" i="3"/>
  <c r="Y24" i="3"/>
  <c r="Y20" i="3"/>
  <c r="Y16" i="3"/>
  <c r="Y12" i="3"/>
  <c r="Y8" i="3"/>
  <c r="Y1330" i="12"/>
  <c r="Y1326" i="12"/>
  <c r="Y1322" i="12"/>
  <c r="Y1318" i="12"/>
  <c r="Y1314" i="12"/>
  <c r="Y1310" i="12"/>
  <c r="Y1306" i="12"/>
  <c r="Y1302" i="12"/>
  <c r="Y1298" i="12"/>
  <c r="Y1294" i="12"/>
  <c r="Y1290" i="12"/>
  <c r="Y1286" i="12"/>
  <c r="Y1282" i="12"/>
  <c r="Y1278" i="12"/>
  <c r="Y1274" i="12"/>
  <c r="Y1270" i="12"/>
  <c r="Y1266" i="12"/>
  <c r="Y1262" i="12"/>
  <c r="Y1258" i="12"/>
  <c r="Y1254" i="12"/>
  <c r="Y1250" i="12"/>
  <c r="Y1246" i="12"/>
  <c r="Y1242" i="12"/>
  <c r="Y1238" i="12"/>
  <c r="Y1234" i="12"/>
  <c r="Y1230" i="12"/>
  <c r="Y1226" i="12"/>
  <c r="Y1222" i="12"/>
  <c r="Y1218" i="12"/>
  <c r="Y1214" i="12"/>
  <c r="Y1210" i="12"/>
  <c r="Y1206" i="12"/>
  <c r="Y1202" i="12"/>
  <c r="Y1198" i="12"/>
  <c r="Y1194" i="12"/>
  <c r="Y1190" i="12"/>
  <c r="Y1186" i="12"/>
  <c r="Y1182" i="12"/>
  <c r="Y1178" i="12"/>
  <c r="Y1174" i="12"/>
  <c r="Y1170" i="12"/>
  <c r="Y1166" i="12"/>
  <c r="Y1162" i="12"/>
  <c r="Y1158" i="12"/>
  <c r="Y1154" i="12"/>
  <c r="Y1150" i="12"/>
  <c r="Y1146" i="12"/>
  <c r="Y1142" i="12"/>
  <c r="Y1138" i="12"/>
  <c r="Y1134" i="12"/>
  <c r="Y1130" i="12"/>
  <c r="Y1126" i="12"/>
  <c r="Y1122" i="12"/>
  <c r="Y1118" i="12"/>
  <c r="Y1114" i="12"/>
  <c r="Y1110" i="12"/>
  <c r="Y1106" i="12"/>
  <c r="Y1102" i="12"/>
  <c r="Y1098" i="12"/>
  <c r="Y1094" i="12"/>
  <c r="Y1090" i="12"/>
  <c r="Y1086" i="12"/>
  <c r="Y1082" i="12"/>
  <c r="Y1078" i="12"/>
  <c r="Y1074" i="12"/>
  <c r="Y1070" i="12"/>
  <c r="Y1066" i="12"/>
  <c r="Y1062" i="12"/>
  <c r="Y1058" i="12"/>
  <c r="Y1054" i="12"/>
  <c r="Y1050" i="12"/>
  <c r="Y1046" i="12"/>
  <c r="Y1042" i="12"/>
  <c r="Y1038" i="12"/>
  <c r="Y1034" i="12"/>
  <c r="Y1030" i="12"/>
  <c r="Y1026" i="12"/>
  <c r="Y1022" i="12"/>
  <c r="Y1018" i="12"/>
  <c r="Y1014" i="12"/>
  <c r="Y1010" i="12"/>
  <c r="Y1006" i="12"/>
  <c r="Y1002" i="12"/>
  <c r="Y998" i="12"/>
  <c r="Y994" i="12"/>
  <c r="Y990" i="12"/>
  <c r="Y986" i="12"/>
  <c r="Y982" i="12"/>
  <c r="Y978" i="12"/>
  <c r="Y974" i="12"/>
  <c r="Y970" i="12"/>
  <c r="Y966" i="12"/>
  <c r="Y962" i="12"/>
  <c r="Y958" i="12"/>
  <c r="Y954" i="12"/>
  <c r="Y950" i="12"/>
  <c r="Y946" i="12"/>
  <c r="Y942" i="12"/>
  <c r="Y938" i="12"/>
  <c r="Y934" i="12"/>
  <c r="Y930" i="12"/>
  <c r="Y926" i="12"/>
  <c r="Y922" i="12"/>
  <c r="Y918" i="12"/>
  <c r="Y914" i="12"/>
  <c r="Y910" i="12"/>
  <c r="Y906" i="12"/>
  <c r="Y902" i="12"/>
  <c r="Y898" i="12"/>
  <c r="Y894" i="12"/>
  <c r="Y890" i="12"/>
  <c r="Y886" i="12"/>
  <c r="Y882" i="12"/>
  <c r="Y878" i="12"/>
  <c r="Y874" i="12"/>
  <c r="Y870" i="12"/>
  <c r="Y866" i="12"/>
  <c r="Y862" i="12"/>
  <c r="Y858" i="12"/>
  <c r="Y854" i="12"/>
  <c r="Y850" i="12"/>
  <c r="Y846" i="12"/>
  <c r="Y842" i="12"/>
  <c r="Y838" i="12"/>
  <c r="Y834" i="12"/>
  <c r="Y830" i="12"/>
  <c r="Y826" i="12"/>
  <c r="Y822" i="12"/>
  <c r="Y818" i="12"/>
  <c r="Y814" i="12"/>
  <c r="Y810" i="12"/>
  <c r="Y806" i="12"/>
  <c r="Y802" i="12"/>
  <c r="Y798" i="12"/>
  <c r="Y794" i="12"/>
  <c r="Y790" i="12"/>
  <c r="Y786" i="12"/>
  <c r="Y782" i="12"/>
  <c r="Y778" i="12"/>
  <c r="Y774" i="12"/>
  <c r="Y770" i="12"/>
  <c r="Y766" i="12"/>
  <c r="Y762" i="12"/>
  <c r="Y758" i="12"/>
  <c r="Y754" i="12"/>
  <c r="Y750" i="12"/>
  <c r="Y746" i="12"/>
  <c r="Y742" i="12"/>
  <c r="Y738" i="12"/>
  <c r="Y734" i="12"/>
  <c r="Y730" i="12"/>
  <c r="Y726" i="12"/>
  <c r="Y722" i="12"/>
  <c r="Y718" i="12"/>
  <c r="Y714" i="12"/>
  <c r="Y710" i="12"/>
  <c r="Y706" i="12"/>
  <c r="Y702" i="12"/>
  <c r="Y698" i="12"/>
  <c r="Y694" i="12"/>
  <c r="Y690" i="12"/>
  <c r="Y686" i="12"/>
  <c r="Y682" i="12"/>
  <c r="Y678" i="12"/>
  <c r="Y674" i="12"/>
  <c r="Y670" i="12"/>
  <c r="Y666" i="12"/>
  <c r="Y662" i="12"/>
  <c r="Y658" i="12"/>
  <c r="Y654" i="12"/>
  <c r="Y650" i="12"/>
  <c r="Y646" i="12"/>
  <c r="Y642" i="12"/>
  <c r="Y638" i="12"/>
  <c r="Y634" i="12"/>
  <c r="Y630" i="12"/>
  <c r="Y626" i="12"/>
  <c r="Y622" i="12"/>
  <c r="Y618" i="12"/>
  <c r="Y614" i="12"/>
  <c r="Y610" i="12"/>
  <c r="Y606" i="12"/>
  <c r="Y602" i="12"/>
  <c r="Y598" i="12"/>
  <c r="Y594" i="12"/>
  <c r="Y590" i="12"/>
  <c r="Y586" i="12"/>
  <c r="Y582" i="12"/>
  <c r="Y578" i="12"/>
  <c r="Y574" i="12"/>
  <c r="Y570" i="12"/>
  <c r="Y566" i="12"/>
  <c r="Y562" i="12"/>
  <c r="Y558" i="12"/>
  <c r="Y554" i="12"/>
  <c r="Y550" i="12"/>
  <c r="Y546" i="12"/>
  <c r="Y542" i="12"/>
  <c r="Y538" i="12"/>
  <c r="Y534" i="12"/>
  <c r="Y530" i="12"/>
  <c r="Y526" i="12"/>
  <c r="Y522" i="12"/>
  <c r="Y518" i="12"/>
  <c r="Y514" i="12"/>
  <c r="Y510" i="12"/>
  <c r="Y506" i="12"/>
  <c r="Y502" i="12"/>
  <c r="Y498" i="12"/>
  <c r="Y494" i="12"/>
  <c r="Y490" i="12"/>
  <c r="Y486" i="12"/>
  <c r="Y482" i="12"/>
  <c r="Y478" i="12"/>
  <c r="Y474" i="12"/>
  <c r="Y470" i="12"/>
  <c r="Y466" i="12"/>
  <c r="Y462" i="12"/>
  <c r="Y458" i="12"/>
  <c r="Y454" i="12"/>
  <c r="Y450" i="12"/>
  <c r="Y446" i="12"/>
  <c r="Y442" i="12"/>
  <c r="Y438" i="12"/>
  <c r="Y434" i="12"/>
  <c r="Y430" i="12"/>
  <c r="Y426" i="12"/>
  <c r="Y422" i="12"/>
  <c r="Y418" i="12"/>
  <c r="Y414" i="12"/>
  <c r="Y410" i="12"/>
  <c r="Y406" i="12"/>
  <c r="Y402" i="12"/>
  <c r="Y398" i="12"/>
  <c r="Y394" i="12"/>
  <c r="Y390" i="12"/>
  <c r="Y386" i="12"/>
  <c r="Y382" i="12"/>
  <c r="Y378" i="12"/>
  <c r="Y374" i="12"/>
  <c r="Y370" i="12"/>
  <c r="Y366" i="12"/>
  <c r="Y362" i="12"/>
  <c r="Y358" i="12"/>
  <c r="Y354" i="12"/>
  <c r="Y350" i="12"/>
  <c r="Y346" i="12"/>
  <c r="Y342" i="12"/>
  <c r="Y338" i="12"/>
  <c r="Y334" i="12"/>
  <c r="Y330" i="12"/>
  <c r="Y326" i="12"/>
  <c r="Y322" i="12"/>
  <c r="Y318" i="12"/>
  <c r="Y314" i="12"/>
  <c r="Y310" i="12"/>
  <c r="Y306" i="12"/>
  <c r="Y302" i="12"/>
  <c r="Y298" i="12"/>
  <c r="Y294" i="12"/>
  <c r="Y290" i="12"/>
  <c r="Y286" i="12"/>
  <c r="Y282" i="12"/>
  <c r="Y278" i="12"/>
  <c r="Y274" i="12"/>
  <c r="Y270" i="12"/>
  <c r="Y266" i="12"/>
  <c r="Y262" i="12"/>
  <c r="Y258" i="12"/>
  <c r="Y254" i="12"/>
  <c r="Y250" i="12"/>
  <c r="Y246" i="12"/>
  <c r="Y242" i="12"/>
  <c r="Y238" i="12"/>
  <c r="Y234" i="12"/>
  <c r="Y230" i="12"/>
  <c r="Y226" i="12"/>
  <c r="Y222" i="12"/>
  <c r="Y218" i="12"/>
  <c r="Y214" i="12"/>
  <c r="Y210" i="12"/>
  <c r="Y206" i="12"/>
  <c r="Y202" i="12"/>
  <c r="Y198" i="12"/>
  <c r="Y194" i="12"/>
  <c r="Y190" i="12"/>
  <c r="Y186" i="12"/>
  <c r="Y182" i="12"/>
  <c r="Y178" i="12"/>
  <c r="Y174" i="12"/>
  <c r="Y170" i="12"/>
  <c r="Y166" i="12"/>
  <c r="Y162" i="12"/>
  <c r="Y158" i="12"/>
  <c r="Y154" i="12"/>
  <c r="Y150" i="12"/>
  <c r="Y146" i="12"/>
  <c r="Y142" i="12"/>
  <c r="Y138" i="12"/>
  <c r="Y134" i="12"/>
  <c r="Y130" i="12"/>
  <c r="Y126" i="12"/>
  <c r="Y122" i="12"/>
  <c r="Y118" i="12"/>
  <c r="Y114" i="12"/>
  <c r="Y110" i="12"/>
  <c r="Y106" i="12"/>
  <c r="Y102" i="12"/>
  <c r="Y98" i="12"/>
  <c r="Y94" i="12"/>
  <c r="Y90" i="12"/>
  <c r="Y86" i="12"/>
  <c r="Y82" i="12"/>
  <c r="Y78" i="12"/>
  <c r="Y74" i="12"/>
  <c r="Y70" i="12"/>
  <c r="Y66" i="12"/>
  <c r="Y62" i="12"/>
  <c r="Y58" i="12"/>
  <c r="Y54" i="12"/>
  <c r="Y50" i="12"/>
  <c r="Y46" i="12"/>
  <c r="Y42" i="12"/>
  <c r="Y38" i="12"/>
  <c r="Y34" i="12"/>
  <c r="Y30" i="12"/>
  <c r="Y26" i="12"/>
  <c r="Y22" i="12"/>
  <c r="Y18" i="12"/>
  <c r="Y14" i="12"/>
  <c r="Y10" i="12"/>
  <c r="Y6" i="12"/>
  <c r="Y1329" i="4"/>
  <c r="Y1325" i="4"/>
  <c r="Y1321" i="4"/>
  <c r="Y1317" i="4"/>
  <c r="Y1313" i="4"/>
  <c r="Y1309" i="4"/>
  <c r="Y1305" i="4"/>
  <c r="Y1301" i="4"/>
  <c r="Y1297" i="4"/>
  <c r="Y1293" i="4"/>
  <c r="Y1289" i="4"/>
  <c r="Y1285" i="4"/>
  <c r="Y1281" i="4"/>
  <c r="Y1277" i="4"/>
  <c r="Y1273" i="4"/>
  <c r="Y1269" i="4"/>
  <c r="Y1265" i="4"/>
  <c r="Y1261" i="4"/>
  <c r="Y1257" i="4"/>
  <c r="Y1253" i="4"/>
  <c r="Y1249" i="4"/>
  <c r="Y1245" i="4"/>
  <c r="Y1241" i="4"/>
  <c r="Y1237" i="4"/>
  <c r="Y1233" i="4"/>
  <c r="Y1229" i="4"/>
  <c r="Y1225" i="4"/>
  <c r="Y1221" i="4"/>
  <c r="Y1217" i="4"/>
  <c r="Y1213" i="4"/>
  <c r="Y1209" i="4"/>
  <c r="Y1205" i="4"/>
  <c r="Y1201" i="4"/>
  <c r="Y1197" i="4"/>
  <c r="Y1193" i="4"/>
  <c r="Y1189" i="4"/>
  <c r="Y1185" i="4"/>
  <c r="Y1181" i="4"/>
  <c r="Y1177" i="4"/>
  <c r="Y1173" i="4"/>
  <c r="Y1169" i="4"/>
  <c r="Y1165" i="4"/>
  <c r="Y1161" i="4"/>
  <c r="Y1157" i="4"/>
  <c r="Y1153" i="4"/>
  <c r="Y1149" i="4"/>
  <c r="Y1145" i="4"/>
  <c r="Y1141" i="4"/>
  <c r="Y1137" i="4"/>
  <c r="Y1133" i="4"/>
  <c r="Y1129" i="4"/>
  <c r="Y1125" i="4"/>
  <c r="Y1121" i="4"/>
  <c r="Y1117" i="4"/>
  <c r="Y1113" i="4"/>
  <c r="Y1109" i="4"/>
  <c r="Y1105" i="4"/>
  <c r="Y1101" i="4"/>
  <c r="Y1097" i="4"/>
  <c r="Y1093" i="4"/>
  <c r="Y1089" i="4"/>
  <c r="Y1085" i="4"/>
  <c r="Y1081" i="4"/>
  <c r="Y1077" i="4"/>
  <c r="Y1073" i="4"/>
  <c r="Y1069" i="4"/>
  <c r="Y1065" i="4"/>
  <c r="Y1061" i="4"/>
  <c r="Y1057" i="4"/>
  <c r="Y1053" i="4"/>
  <c r="Y1049" i="4"/>
  <c r="Y1045" i="4"/>
  <c r="Y1041" i="4"/>
  <c r="Y1037" i="4"/>
  <c r="Y1033" i="4"/>
  <c r="Y1029" i="4"/>
  <c r="Y1025" i="4"/>
  <c r="Y1021" i="4"/>
  <c r="Y1017" i="4"/>
  <c r="Y1013" i="4"/>
  <c r="Y1009" i="4"/>
  <c r="Y1005" i="4"/>
  <c r="Y1001" i="4"/>
  <c r="Y997" i="4"/>
  <c r="Y993" i="4"/>
  <c r="Y989" i="4"/>
  <c r="Y985" i="4"/>
  <c r="Y981" i="4"/>
  <c r="Y977" i="4"/>
  <c r="Y973" i="4"/>
  <c r="Y969" i="4"/>
  <c r="Y965" i="4"/>
  <c r="Y961" i="4"/>
  <c r="Y957" i="4"/>
  <c r="Y953" i="4"/>
  <c r="Y949" i="4"/>
  <c r="Y945" i="4"/>
  <c r="Y941" i="4"/>
  <c r="Y937" i="4"/>
  <c r="Y933" i="4"/>
  <c r="Y929" i="4"/>
  <c r="Y925" i="4"/>
  <c r="Y921" i="4"/>
  <c r="Y917" i="4"/>
  <c r="Y913" i="4"/>
  <c r="Y909" i="4"/>
  <c r="Y905" i="4"/>
  <c r="Y901" i="4"/>
  <c r="Y897" i="4"/>
  <c r="Y893" i="4"/>
  <c r="Y889" i="4"/>
  <c r="Y885" i="4"/>
  <c r="Y881" i="4"/>
  <c r="Y877" i="4"/>
  <c r="Y873" i="4"/>
  <c r="Y869" i="4"/>
  <c r="Y865" i="4"/>
  <c r="Y861" i="4"/>
  <c r="Y857" i="4"/>
  <c r="Y853" i="4"/>
  <c r="Y849" i="4"/>
  <c r="Y845" i="4"/>
  <c r="Y841" i="4"/>
  <c r="Y837" i="4"/>
  <c r="Y833" i="4"/>
  <c r="Y829" i="4"/>
  <c r="Y825" i="4"/>
  <c r="Y821" i="4"/>
  <c r="Y817" i="4"/>
  <c r="Y813" i="4"/>
  <c r="Y809" i="4"/>
  <c r="Y805" i="4"/>
  <c r="Y801" i="4"/>
  <c r="Y797" i="4"/>
  <c r="Y793" i="4"/>
  <c r="Y789" i="4"/>
  <c r="Y785" i="4"/>
  <c r="Y781" i="4"/>
  <c r="Y777" i="4"/>
  <c r="Y773" i="4"/>
  <c r="Y769" i="4"/>
  <c r="Y765" i="4"/>
  <c r="Y761" i="4"/>
  <c r="Y757" i="4"/>
  <c r="Y753" i="4"/>
  <c r="Y749" i="4"/>
  <c r="Y745" i="4"/>
  <c r="Y741" i="4"/>
  <c r="Y737" i="4"/>
  <c r="Y733" i="4"/>
  <c r="Y729" i="4"/>
  <c r="Y725" i="4"/>
  <c r="Y721" i="4"/>
  <c r="Y717" i="4"/>
  <c r="Y713" i="4"/>
  <c r="Y709" i="4"/>
  <c r="Y705" i="4"/>
  <c r="Y701" i="4"/>
  <c r="Y697" i="4"/>
  <c r="Y693" i="4"/>
  <c r="Y689" i="4"/>
  <c r="Y685" i="4"/>
  <c r="Y681" i="4"/>
  <c r="Y677" i="4"/>
  <c r="Y673" i="4"/>
  <c r="Y669" i="4"/>
  <c r="Y665" i="4"/>
  <c r="Y661" i="4"/>
  <c r="Y657" i="4"/>
  <c r="Y653" i="4"/>
  <c r="Y649" i="4"/>
  <c r="Y645" i="4"/>
  <c r="Y641" i="4"/>
  <c r="Y637" i="4"/>
  <c r="Y629" i="4"/>
  <c r="Y621" i="4"/>
  <c r="Y613" i="4"/>
  <c r="Y605" i="4"/>
  <c r="Y597" i="4"/>
  <c r="Y589" i="4"/>
  <c r="Y581" i="4"/>
  <c r="Y573" i="4"/>
  <c r="Y565" i="4"/>
  <c r="Y557" i="4"/>
  <c r="Y549" i="4"/>
  <c r="Y541" i="4"/>
  <c r="Y533" i="4"/>
  <c r="Y525" i="4"/>
  <c r="Y517" i="4"/>
  <c r="Y509" i="4"/>
  <c r="Y501" i="4"/>
  <c r="Y493" i="4"/>
  <c r="Y485" i="4"/>
  <c r="Y477" i="4"/>
  <c r="Y469" i="4"/>
  <c r="Y461" i="4"/>
  <c r="Y453" i="4"/>
  <c r="Y445" i="4"/>
  <c r="Y437" i="4"/>
  <c r="Y429" i="4"/>
  <c r="Y421" i="4"/>
  <c r="Y413" i="4"/>
  <c r="Y405" i="4"/>
  <c r="Y397" i="4"/>
  <c r="Y389" i="4"/>
  <c r="Y381" i="4"/>
  <c r="Y373" i="4"/>
  <c r="Y365" i="4"/>
  <c r="Y357" i="4"/>
  <c r="Y349" i="4"/>
  <c r="Y341" i="4"/>
  <c r="Y333" i="4"/>
  <c r="Y325" i="4"/>
  <c r="Y317" i="4"/>
  <c r="Y309" i="4"/>
  <c r="Y301" i="4"/>
  <c r="Y293" i="4"/>
  <c r="Y285" i="4"/>
  <c r="Y277" i="4"/>
  <c r="Y269" i="4"/>
  <c r="Y261" i="4"/>
  <c r="Y253" i="4"/>
  <c r="Y245" i="4"/>
  <c r="Y237" i="4"/>
  <c r="Y229" i="4"/>
  <c r="Y221" i="4"/>
  <c r="Y213" i="4"/>
  <c r="Y205" i="4"/>
  <c r="Y197" i="4"/>
  <c r="Y189" i="4"/>
  <c r="Y181" i="4"/>
  <c r="Y173" i="4"/>
  <c r="Y165" i="4"/>
  <c r="Y157" i="4"/>
  <c r="Y149" i="4"/>
  <c r="Y141" i="4"/>
  <c r="Y133" i="4"/>
  <c r="Y125" i="4"/>
  <c r="Y117" i="4"/>
  <c r="Y109" i="4"/>
  <c r="Y101" i="4"/>
  <c r="Y93" i="4"/>
  <c r="Y85" i="4"/>
  <c r="Y77" i="4"/>
  <c r="Y69" i="4"/>
  <c r="Y61" i="4"/>
  <c r="Y53" i="4"/>
  <c r="Y45" i="4"/>
  <c r="Y37" i="4"/>
  <c r="Y29" i="4"/>
  <c r="Y21" i="4"/>
  <c r="Y13" i="4"/>
  <c r="Y5" i="4"/>
  <c r="Y1324" i="13"/>
  <c r="Y1316" i="13"/>
  <c r="Y1308" i="13"/>
  <c r="Y1300" i="13"/>
  <c r="Y1292" i="13"/>
  <c r="Y1284" i="13"/>
  <c r="Y1276" i="13"/>
  <c r="Y1268" i="13"/>
  <c r="Y1260" i="13"/>
  <c r="Y1252" i="13"/>
  <c r="Y1244" i="13"/>
  <c r="Y1236" i="13"/>
  <c r="Y1228" i="13"/>
  <c r="Y1220" i="13"/>
  <c r="Y1212" i="13"/>
  <c r="Y1204" i="13"/>
  <c r="Y1196" i="13"/>
  <c r="Y1188" i="13"/>
  <c r="Y1180" i="13"/>
  <c r="Y1172" i="13"/>
  <c r="Y1164" i="13"/>
  <c r="Y1156" i="13"/>
  <c r="Y1148" i="13"/>
  <c r="Y1140" i="13"/>
  <c r="Y1132" i="13"/>
  <c r="Y1124" i="13"/>
  <c r="Y1116" i="13"/>
  <c r="Y1108" i="13"/>
  <c r="Y1100" i="13"/>
  <c r="Y1092" i="13"/>
  <c r="Y1084" i="13"/>
  <c r="Y1076" i="13"/>
  <c r="Y1068" i="13"/>
  <c r="Y1060" i="13"/>
  <c r="Y1052" i="13"/>
  <c r="Y1044" i="13"/>
  <c r="Y1036" i="13"/>
  <c r="Y1028" i="13"/>
  <c r="Y1020" i="13"/>
  <c r="Y1012" i="13"/>
  <c r="Y1004" i="13"/>
  <c r="Y996" i="13"/>
  <c r="Y988" i="13"/>
  <c r="Y980" i="13"/>
  <c r="Y972" i="13"/>
  <c r="Y964" i="13"/>
  <c r="Y956" i="13"/>
  <c r="Y948" i="13"/>
  <c r="Y939" i="13"/>
  <c r="Y923" i="13"/>
  <c r="Y907" i="13"/>
  <c r="Y891" i="13"/>
  <c r="Y875" i="13"/>
  <c r="Y859" i="13"/>
  <c r="Y843" i="13"/>
  <c r="Y827" i="13"/>
  <c r="Y811" i="13"/>
  <c r="Y795" i="13"/>
  <c r="Y779" i="13"/>
  <c r="Y763" i="13"/>
  <c r="Y747" i="13"/>
  <c r="Y731" i="13"/>
  <c r="Y715" i="13"/>
  <c r="Y699" i="13"/>
  <c r="Y683" i="13"/>
  <c r="Y667" i="13"/>
  <c r="Y651" i="13"/>
  <c r="Y635" i="13"/>
  <c r="Y619" i="13"/>
  <c r="Y603" i="13"/>
  <c r="Y587" i="13"/>
  <c r="Y571" i="13"/>
  <c r="Y555" i="13"/>
  <c r="Y539" i="13"/>
  <c r="Y523" i="13"/>
  <c r="Y507" i="13"/>
  <c r="Y491" i="13"/>
  <c r="Y475" i="13"/>
  <c r="Y459" i="13"/>
  <c r="Y443" i="13"/>
  <c r="Y425" i="13"/>
  <c r="Y393" i="13"/>
  <c r="Y361" i="13"/>
  <c r="Y329" i="13"/>
  <c r="Y297" i="13"/>
  <c r="Y265" i="13"/>
  <c r="Y233" i="13"/>
  <c r="Y201" i="13"/>
  <c r="Y164" i="13"/>
  <c r="Y100" i="13"/>
  <c r="Y36" i="13"/>
  <c r="Z4" i="3"/>
  <c r="Z4" i="4"/>
  <c r="Z4" i="12"/>
  <c r="Z4" i="13"/>
  <c r="Y6" i="4" l="1"/>
  <c r="Y7" i="4"/>
  <c r="Y8" i="4" s="1"/>
  <c r="Y5" i="3"/>
  <c r="Y6" i="3" s="1"/>
  <c r="Y7" i="3" s="1"/>
  <c r="X5" i="17"/>
  <c r="H7" i="17" s="1"/>
  <c r="Y9" i="4" l="1"/>
  <c r="Y10" i="4" s="1"/>
  <c r="AA3" i="4" l="1"/>
  <c r="Z3" i="4" s="1"/>
  <c r="AA3" i="12" l="1"/>
  <c r="Z3" i="12" s="1"/>
  <c r="AA3" i="13" l="1"/>
  <c r="Z3" i="13" s="1"/>
  <c r="AB1" i="13" s="1"/>
  <c r="AA3" i="3" l="1"/>
  <c r="Z3" i="3" s="1"/>
  <c r="X4" i="17" l="1"/>
  <c r="H6" i="17" l="1"/>
  <c r="C11" i="17" s="1"/>
  <c r="G11" i="17" l="1"/>
  <c r="E11" i="17"/>
  <c r="H11" i="17"/>
  <c r="D11" i="17"/>
  <c r="C12" i="17"/>
  <c r="H12" i="17" s="1"/>
  <c r="F11" i="17"/>
  <c r="E12" i="17" l="1"/>
  <c r="F12" i="17"/>
  <c r="D12" i="17"/>
  <c r="C13" i="17"/>
  <c r="C14" i="17" s="1"/>
  <c r="F14" i="17" s="1"/>
  <c r="G12" i="17"/>
  <c r="D13" i="17" l="1"/>
  <c r="E13" i="17"/>
  <c r="G13" i="17"/>
  <c r="H13" i="17"/>
  <c r="F13" i="17"/>
  <c r="C15" i="17"/>
  <c r="D15" i="17" s="1"/>
  <c r="G14" i="17"/>
  <c r="H14" i="17"/>
  <c r="E14" i="17"/>
  <c r="D14" i="17"/>
  <c r="F15" i="17" l="1"/>
  <c r="E15" i="17"/>
  <c r="C16" i="17"/>
  <c r="D16" i="17" s="1"/>
  <c r="G15" i="17"/>
  <c r="H15" i="17"/>
  <c r="E16" i="17" l="1"/>
  <c r="F16" i="17"/>
  <c r="C17" i="17"/>
  <c r="H17" i="17" s="1"/>
  <c r="G16" i="17"/>
  <c r="H16" i="17"/>
  <c r="F17" i="17" l="1"/>
  <c r="C18" i="17"/>
  <c r="D18" i="17" s="1"/>
  <c r="G17" i="17"/>
  <c r="E17" i="17"/>
  <c r="D17" i="17"/>
  <c r="H18" i="17" l="1"/>
  <c r="F18" i="17"/>
  <c r="E18" i="17"/>
  <c r="C19" i="17"/>
  <c r="F19" i="17" s="1"/>
  <c r="G18" i="17"/>
  <c r="E19" i="17" l="1"/>
  <c r="D19" i="17"/>
  <c r="C20" i="17"/>
  <c r="D20" i="17" s="1"/>
  <c r="G19" i="17"/>
  <c r="H19" i="17"/>
  <c r="F20" i="17" l="1"/>
  <c r="E20" i="17"/>
  <c r="C21" i="17"/>
  <c r="D21" i="17" s="1"/>
  <c r="G20" i="17"/>
  <c r="H20" i="17"/>
  <c r="F21" i="17" l="1"/>
  <c r="E21" i="17"/>
  <c r="C22" i="17"/>
  <c r="D22" i="17" s="1"/>
  <c r="G21" i="17"/>
  <c r="H21" i="17"/>
  <c r="F22" i="17" l="1"/>
  <c r="E22" i="17"/>
  <c r="C23" i="17"/>
  <c r="D23" i="17" s="1"/>
  <c r="G22" i="17"/>
  <c r="H22" i="17"/>
  <c r="F23" i="17" l="1"/>
  <c r="E23" i="17"/>
  <c r="C24" i="17"/>
  <c r="D24" i="17" s="1"/>
  <c r="G23" i="17"/>
  <c r="H23" i="17"/>
  <c r="F24" i="17" l="1"/>
  <c r="E24" i="17"/>
  <c r="C25" i="17"/>
  <c r="D25" i="17" s="1"/>
  <c r="G24" i="17"/>
  <c r="H24" i="17"/>
  <c r="F25" i="17" l="1"/>
  <c r="E25" i="17"/>
  <c r="C26" i="17"/>
  <c r="D26" i="17" s="1"/>
  <c r="G25" i="17"/>
  <c r="H25" i="17"/>
  <c r="F26" i="17" l="1"/>
  <c r="E26" i="17"/>
  <c r="C27" i="17"/>
  <c r="D27" i="17" s="1"/>
  <c r="G26" i="17"/>
  <c r="H26" i="17"/>
  <c r="F27" i="17" l="1"/>
  <c r="E27" i="17"/>
  <c r="C28" i="17"/>
  <c r="D28" i="17" s="1"/>
  <c r="G27" i="17"/>
  <c r="H27" i="17"/>
  <c r="F28" i="17" l="1"/>
  <c r="E28" i="17"/>
  <c r="C29" i="17"/>
  <c r="D29" i="17" s="1"/>
  <c r="G28" i="17"/>
  <c r="H28" i="17"/>
  <c r="F29" i="17" l="1"/>
  <c r="E29" i="17"/>
  <c r="C30" i="17"/>
  <c r="D30" i="17" s="1"/>
  <c r="G29" i="17"/>
  <c r="H29" i="17"/>
  <c r="F30" i="17" l="1"/>
  <c r="E30" i="17"/>
  <c r="C31" i="17"/>
  <c r="D31" i="17" s="1"/>
  <c r="G30" i="17"/>
  <c r="H30" i="17"/>
  <c r="F31" i="17" l="1"/>
  <c r="E31" i="17"/>
  <c r="C32" i="17"/>
  <c r="D32" i="17" s="1"/>
  <c r="G31" i="17"/>
  <c r="H31" i="17"/>
  <c r="F32" i="17" l="1"/>
  <c r="E32" i="17"/>
  <c r="C33" i="17"/>
  <c r="D33" i="17" s="1"/>
  <c r="G32" i="17"/>
  <c r="H32" i="17"/>
  <c r="F33" i="17" l="1"/>
  <c r="E33" i="17"/>
  <c r="G33" i="17"/>
  <c r="H33" i="17"/>
  <c r="F7" i="7" l="1"/>
  <c r="C7" i="7"/>
  <c r="D7" i="7"/>
  <c r="E7" i="7"/>
  <c r="B7" i="7"/>
  <c r="C1" i="8" l="1"/>
  <c r="V2" i="13" l="1"/>
  <c r="V2" i="12"/>
  <c r="V2" i="4"/>
  <c r="V2" i="3"/>
  <c r="B4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5" i="3"/>
  <c r="B6" i="13"/>
  <c r="B4" i="13"/>
  <c r="B5" i="13" s="1"/>
  <c r="B4" i="12"/>
  <c r="B5" i="12" s="1"/>
  <c r="B6" i="12" s="1"/>
  <c r="U4" i="3" l="1"/>
  <c r="U12" i="3"/>
  <c r="U20" i="3"/>
  <c r="U28" i="3"/>
  <c r="U36" i="3"/>
  <c r="U44" i="3"/>
  <c r="U52" i="3"/>
  <c r="U60" i="3"/>
  <c r="U68" i="3"/>
  <c r="U76" i="3"/>
  <c r="U84" i="3"/>
  <c r="U92" i="3"/>
  <c r="U100" i="3"/>
  <c r="U108" i="3"/>
  <c r="U116" i="3"/>
  <c r="U124" i="3"/>
  <c r="U132" i="3"/>
  <c r="U140" i="3"/>
  <c r="U148" i="3"/>
  <c r="U156" i="3"/>
  <c r="U164" i="3"/>
  <c r="U172" i="3"/>
  <c r="U180" i="3"/>
  <c r="U188" i="3"/>
  <c r="U196" i="3"/>
  <c r="U204" i="3"/>
  <c r="U212" i="3"/>
  <c r="U220" i="3"/>
  <c r="U228" i="3"/>
  <c r="U236" i="3"/>
  <c r="U244" i="3"/>
  <c r="U252" i="3"/>
  <c r="U260" i="3"/>
  <c r="U268" i="3"/>
  <c r="U276" i="3"/>
  <c r="U284" i="3"/>
  <c r="U292" i="3"/>
  <c r="U300" i="3"/>
  <c r="U308" i="3"/>
  <c r="U316" i="3"/>
  <c r="U324" i="3"/>
  <c r="U332" i="3"/>
  <c r="U340" i="3"/>
  <c r="U348" i="3"/>
  <c r="U356" i="3"/>
  <c r="U364" i="3"/>
  <c r="U372" i="3"/>
  <c r="U380" i="3"/>
  <c r="U388" i="3"/>
  <c r="U396" i="3"/>
  <c r="U404" i="3"/>
  <c r="U412" i="3"/>
  <c r="U420" i="3"/>
  <c r="U428" i="3"/>
  <c r="U436" i="3"/>
  <c r="U444" i="3"/>
  <c r="U452" i="3"/>
  <c r="U460" i="3"/>
  <c r="U468" i="3"/>
  <c r="U476" i="3"/>
  <c r="U484" i="3"/>
  <c r="U492" i="3"/>
  <c r="U500" i="3"/>
  <c r="U508" i="3"/>
  <c r="U516" i="3"/>
  <c r="U524" i="3"/>
  <c r="U532" i="3"/>
  <c r="U540" i="3"/>
  <c r="U548" i="3"/>
  <c r="U556" i="3"/>
  <c r="U564" i="3"/>
  <c r="U572" i="3"/>
  <c r="U580" i="3"/>
  <c r="U588" i="3"/>
  <c r="U596" i="3"/>
  <c r="U604" i="3"/>
  <c r="U612" i="3"/>
  <c r="U620" i="3"/>
  <c r="U628" i="3"/>
  <c r="U636" i="3"/>
  <c r="U6" i="3"/>
  <c r="U14" i="3"/>
  <c r="U22" i="3"/>
  <c r="U30" i="3"/>
  <c r="U38" i="3"/>
  <c r="U46" i="3"/>
  <c r="U54" i="3"/>
  <c r="U62" i="3"/>
  <c r="U70" i="3"/>
  <c r="U78" i="3"/>
  <c r="U86" i="3"/>
  <c r="U94" i="3"/>
  <c r="U102" i="3"/>
  <c r="U110" i="3"/>
  <c r="U118" i="3"/>
  <c r="U126" i="3"/>
  <c r="U134" i="3"/>
  <c r="U142" i="3"/>
  <c r="U150" i="3"/>
  <c r="U158" i="3"/>
  <c r="U166" i="3"/>
  <c r="U174" i="3"/>
  <c r="U182" i="3"/>
  <c r="U190" i="3"/>
  <c r="U198" i="3"/>
  <c r="U206" i="3"/>
  <c r="U214" i="3"/>
  <c r="U222" i="3"/>
  <c r="U230" i="3"/>
  <c r="U238" i="3"/>
  <c r="U246" i="3"/>
  <c r="U254" i="3"/>
  <c r="U262" i="3"/>
  <c r="U270" i="3"/>
  <c r="U278" i="3"/>
  <c r="U286" i="3"/>
  <c r="U294" i="3"/>
  <c r="U302" i="3"/>
  <c r="U310" i="3"/>
  <c r="U318" i="3"/>
  <c r="U326" i="3"/>
  <c r="U334" i="3"/>
  <c r="U342" i="3"/>
  <c r="U350" i="3"/>
  <c r="U358" i="3"/>
  <c r="U366" i="3"/>
  <c r="U374" i="3"/>
  <c r="U382" i="3"/>
  <c r="U390" i="3"/>
  <c r="U398" i="3"/>
  <c r="U406" i="3"/>
  <c r="U414" i="3"/>
  <c r="U422" i="3"/>
  <c r="U430" i="3"/>
  <c r="U438" i="3"/>
  <c r="U446" i="3"/>
  <c r="U454" i="3"/>
  <c r="U462" i="3"/>
  <c r="U470" i="3"/>
  <c r="U478" i="3"/>
  <c r="U486" i="3"/>
  <c r="U494" i="3"/>
  <c r="U502" i="3"/>
  <c r="U510" i="3"/>
  <c r="U518" i="3"/>
  <c r="U526" i="3"/>
  <c r="U534" i="3"/>
  <c r="U542" i="3"/>
  <c r="U550" i="3"/>
  <c r="U558" i="3"/>
  <c r="U566" i="3"/>
  <c r="U574" i="3"/>
  <c r="U582" i="3"/>
  <c r="U590" i="3"/>
  <c r="U598" i="3"/>
  <c r="U606" i="3"/>
  <c r="U614" i="3"/>
  <c r="U622" i="3"/>
  <c r="U630" i="3"/>
  <c r="U7" i="3"/>
  <c r="U15" i="3"/>
  <c r="U23" i="3"/>
  <c r="U31" i="3"/>
  <c r="U39" i="3"/>
  <c r="U47" i="3"/>
  <c r="U55" i="3"/>
  <c r="U63" i="3"/>
  <c r="U71" i="3"/>
  <c r="U79" i="3"/>
  <c r="U87" i="3"/>
  <c r="U95" i="3"/>
  <c r="U103" i="3"/>
  <c r="U111" i="3"/>
  <c r="U119" i="3"/>
  <c r="U127" i="3"/>
  <c r="U135" i="3"/>
  <c r="U143" i="3"/>
  <c r="U151" i="3"/>
  <c r="U159" i="3"/>
  <c r="U167" i="3"/>
  <c r="U175" i="3"/>
  <c r="U183" i="3"/>
  <c r="U191" i="3"/>
  <c r="U199" i="3"/>
  <c r="U207" i="3"/>
  <c r="U215" i="3"/>
  <c r="U223" i="3"/>
  <c r="U231" i="3"/>
  <c r="U239" i="3"/>
  <c r="U247" i="3"/>
  <c r="U255" i="3"/>
  <c r="U263" i="3"/>
  <c r="U271" i="3"/>
  <c r="U279" i="3"/>
  <c r="U287" i="3"/>
  <c r="U295" i="3"/>
  <c r="U303" i="3"/>
  <c r="U311" i="3"/>
  <c r="U319" i="3"/>
  <c r="U327" i="3"/>
  <c r="U335" i="3"/>
  <c r="U343" i="3"/>
  <c r="U351" i="3"/>
  <c r="U359" i="3"/>
  <c r="U367" i="3"/>
  <c r="U375" i="3"/>
  <c r="U383" i="3"/>
  <c r="U391" i="3"/>
  <c r="U399" i="3"/>
  <c r="U407" i="3"/>
  <c r="U415" i="3"/>
  <c r="U423" i="3"/>
  <c r="U431" i="3"/>
  <c r="U439" i="3"/>
  <c r="U447" i="3"/>
  <c r="U455" i="3"/>
  <c r="U463" i="3"/>
  <c r="U471" i="3"/>
  <c r="U479" i="3"/>
  <c r="U487" i="3"/>
  <c r="U495" i="3"/>
  <c r="U503" i="3"/>
  <c r="U511" i="3"/>
  <c r="U519" i="3"/>
  <c r="U527" i="3"/>
  <c r="U535" i="3"/>
  <c r="U543" i="3"/>
  <c r="U551" i="3"/>
  <c r="U559" i="3"/>
  <c r="U567" i="3"/>
  <c r="U575" i="3"/>
  <c r="U583" i="3"/>
  <c r="U591" i="3"/>
  <c r="U599" i="3"/>
  <c r="U607" i="3"/>
  <c r="U615" i="3"/>
  <c r="U623" i="3"/>
  <c r="U631" i="3"/>
  <c r="U639" i="3"/>
  <c r="U9" i="3"/>
  <c r="U17" i="3"/>
  <c r="U25" i="3"/>
  <c r="U33" i="3"/>
  <c r="U41" i="3"/>
  <c r="U49" i="3"/>
  <c r="U57" i="3"/>
  <c r="U65" i="3"/>
  <c r="U73" i="3"/>
  <c r="U81" i="3"/>
  <c r="U89" i="3"/>
  <c r="U97" i="3"/>
  <c r="U105" i="3"/>
  <c r="U113" i="3"/>
  <c r="U121" i="3"/>
  <c r="U129" i="3"/>
  <c r="U137" i="3"/>
  <c r="U145" i="3"/>
  <c r="U153" i="3"/>
  <c r="U161" i="3"/>
  <c r="U169" i="3"/>
  <c r="U177" i="3"/>
  <c r="U185" i="3"/>
  <c r="U193" i="3"/>
  <c r="U201" i="3"/>
  <c r="U209" i="3"/>
  <c r="U217" i="3"/>
  <c r="U225" i="3"/>
  <c r="U233" i="3"/>
  <c r="U241" i="3"/>
  <c r="U249" i="3"/>
  <c r="U257" i="3"/>
  <c r="U265" i="3"/>
  <c r="U273" i="3"/>
  <c r="U281" i="3"/>
  <c r="U289" i="3"/>
  <c r="U297" i="3"/>
  <c r="U305" i="3"/>
  <c r="U313" i="3"/>
  <c r="U321" i="3"/>
  <c r="U329" i="3"/>
  <c r="U337" i="3"/>
  <c r="U345" i="3"/>
  <c r="U353" i="3"/>
  <c r="U361" i="3"/>
  <c r="U369" i="3"/>
  <c r="U377" i="3"/>
  <c r="U385" i="3"/>
  <c r="U393" i="3"/>
  <c r="U401" i="3"/>
  <c r="U409" i="3"/>
  <c r="U417" i="3"/>
  <c r="U425" i="3"/>
  <c r="U433" i="3"/>
  <c r="U441" i="3"/>
  <c r="U449" i="3"/>
  <c r="U457" i="3"/>
  <c r="U465" i="3"/>
  <c r="U473" i="3"/>
  <c r="U481" i="3"/>
  <c r="U489" i="3"/>
  <c r="U497" i="3"/>
  <c r="U505" i="3"/>
  <c r="U513" i="3"/>
  <c r="U521" i="3"/>
  <c r="U529" i="3"/>
  <c r="U537" i="3"/>
  <c r="U545" i="3"/>
  <c r="U553" i="3"/>
  <c r="U561" i="3"/>
  <c r="U569" i="3"/>
  <c r="U577" i="3"/>
  <c r="U585" i="3"/>
  <c r="U593" i="3"/>
  <c r="U601" i="3"/>
  <c r="U609" i="3"/>
  <c r="U617" i="3"/>
  <c r="U625" i="3"/>
  <c r="U633" i="3"/>
  <c r="U19" i="3"/>
  <c r="U35" i="3"/>
  <c r="U51" i="3"/>
  <c r="U67" i="3"/>
  <c r="U83" i="3"/>
  <c r="U99" i="3"/>
  <c r="U115" i="3"/>
  <c r="U131" i="3"/>
  <c r="U147" i="3"/>
  <c r="U163" i="3"/>
  <c r="U179" i="3"/>
  <c r="U195" i="3"/>
  <c r="U211" i="3"/>
  <c r="U227" i="3"/>
  <c r="U243" i="3"/>
  <c r="U259" i="3"/>
  <c r="U275" i="3"/>
  <c r="U291" i="3"/>
  <c r="U307" i="3"/>
  <c r="U323" i="3"/>
  <c r="U339" i="3"/>
  <c r="U355" i="3"/>
  <c r="U371" i="3"/>
  <c r="U387" i="3"/>
  <c r="U403" i="3"/>
  <c r="U419" i="3"/>
  <c r="U435" i="3"/>
  <c r="U451" i="3"/>
  <c r="U467" i="3"/>
  <c r="U483" i="3"/>
  <c r="U499" i="3"/>
  <c r="U515" i="3"/>
  <c r="U531" i="3"/>
  <c r="U547" i="3"/>
  <c r="U563" i="3"/>
  <c r="U579" i="3"/>
  <c r="U595" i="3"/>
  <c r="U611" i="3"/>
  <c r="U627" i="3"/>
  <c r="U641" i="3"/>
  <c r="U649" i="3"/>
  <c r="U657" i="3"/>
  <c r="U665" i="3"/>
  <c r="U673" i="3"/>
  <c r="U681" i="3"/>
  <c r="U689" i="3"/>
  <c r="U697" i="3"/>
  <c r="U705" i="3"/>
  <c r="U713" i="3"/>
  <c r="U721" i="3"/>
  <c r="U729" i="3"/>
  <c r="U737" i="3"/>
  <c r="U745" i="3"/>
  <c r="U753" i="3"/>
  <c r="U761" i="3"/>
  <c r="U769" i="3"/>
  <c r="U777" i="3"/>
  <c r="U785" i="3"/>
  <c r="U793" i="3"/>
  <c r="U801" i="3"/>
  <c r="U809" i="3"/>
  <c r="U817" i="3"/>
  <c r="U825" i="3"/>
  <c r="U833" i="3"/>
  <c r="U841" i="3"/>
  <c r="U849" i="3"/>
  <c r="U857" i="3"/>
  <c r="U865" i="3"/>
  <c r="U873" i="3"/>
  <c r="U881" i="3"/>
  <c r="U889" i="3"/>
  <c r="U897" i="3"/>
  <c r="U905" i="3"/>
  <c r="U913" i="3"/>
  <c r="U921" i="3"/>
  <c r="U929" i="3"/>
  <c r="U937" i="3"/>
  <c r="U945" i="3"/>
  <c r="U953" i="3"/>
  <c r="U961" i="3"/>
  <c r="U969" i="3"/>
  <c r="U977" i="3"/>
  <c r="U985" i="3"/>
  <c r="U993" i="3"/>
  <c r="U1001" i="3"/>
  <c r="U1009" i="3"/>
  <c r="U1017" i="3"/>
  <c r="U1025" i="3"/>
  <c r="U1033" i="3"/>
  <c r="U1041" i="3"/>
  <c r="U1049" i="3"/>
  <c r="U1057" i="3"/>
  <c r="U1065" i="3"/>
  <c r="U1073" i="3"/>
  <c r="U1081" i="3"/>
  <c r="U1089" i="3"/>
  <c r="U1097" i="3"/>
  <c r="U1105" i="3"/>
  <c r="U1113" i="3"/>
  <c r="U1121" i="3"/>
  <c r="U1129" i="3"/>
  <c r="U1137" i="3"/>
  <c r="U1145" i="3"/>
  <c r="U1153" i="3"/>
  <c r="U1161" i="3"/>
  <c r="U1169" i="3"/>
  <c r="U1177" i="3"/>
  <c r="U1185" i="3"/>
  <c r="U1193" i="3"/>
  <c r="U1201" i="3"/>
  <c r="U1209" i="3"/>
  <c r="U1217" i="3"/>
  <c r="U1225" i="3"/>
  <c r="U1233" i="3"/>
  <c r="U1241" i="3"/>
  <c r="U1249" i="3"/>
  <c r="U1257" i="3"/>
  <c r="U1265" i="3"/>
  <c r="U1273" i="3"/>
  <c r="U1281" i="3"/>
  <c r="U1289" i="3"/>
  <c r="U1297" i="3"/>
  <c r="U1305" i="3"/>
  <c r="U1313" i="3"/>
  <c r="U1321" i="3"/>
  <c r="U1329" i="3"/>
  <c r="U1337" i="3"/>
  <c r="U1345" i="3"/>
  <c r="U1353" i="3"/>
  <c r="U5" i="3"/>
  <c r="U21" i="3"/>
  <c r="U37" i="3"/>
  <c r="U53" i="3"/>
  <c r="U69" i="3"/>
  <c r="U85" i="3"/>
  <c r="U101" i="3"/>
  <c r="U117" i="3"/>
  <c r="U133" i="3"/>
  <c r="U149" i="3"/>
  <c r="U165" i="3"/>
  <c r="U181" i="3"/>
  <c r="U197" i="3"/>
  <c r="U213" i="3"/>
  <c r="U229" i="3"/>
  <c r="U245" i="3"/>
  <c r="U261" i="3"/>
  <c r="U277" i="3"/>
  <c r="U293" i="3"/>
  <c r="U309" i="3"/>
  <c r="U325" i="3"/>
  <c r="U341" i="3"/>
  <c r="U357" i="3"/>
  <c r="U373" i="3"/>
  <c r="U389" i="3"/>
  <c r="U405" i="3"/>
  <c r="U421" i="3"/>
  <c r="U437" i="3"/>
  <c r="U453" i="3"/>
  <c r="U469" i="3"/>
  <c r="U485" i="3"/>
  <c r="U501" i="3"/>
  <c r="U517" i="3"/>
  <c r="U533" i="3"/>
  <c r="U549" i="3"/>
  <c r="U565" i="3"/>
  <c r="U581" i="3"/>
  <c r="U597" i="3"/>
  <c r="U613" i="3"/>
  <c r="U629" i="3"/>
  <c r="U642" i="3"/>
  <c r="U650" i="3"/>
  <c r="U658" i="3"/>
  <c r="U666" i="3"/>
  <c r="U674" i="3"/>
  <c r="U682" i="3"/>
  <c r="U690" i="3"/>
  <c r="U698" i="3"/>
  <c r="U706" i="3"/>
  <c r="U714" i="3"/>
  <c r="U722" i="3"/>
  <c r="U730" i="3"/>
  <c r="U738" i="3"/>
  <c r="U746" i="3"/>
  <c r="U754" i="3"/>
  <c r="U762" i="3"/>
  <c r="U770" i="3"/>
  <c r="U778" i="3"/>
  <c r="U786" i="3"/>
  <c r="U794" i="3"/>
  <c r="U802" i="3"/>
  <c r="U810" i="3"/>
  <c r="U818" i="3"/>
  <c r="U826" i="3"/>
  <c r="U834" i="3"/>
  <c r="U842" i="3"/>
  <c r="U850" i="3"/>
  <c r="U858" i="3"/>
  <c r="U866" i="3"/>
  <c r="U874" i="3"/>
  <c r="U882" i="3"/>
  <c r="U890" i="3"/>
  <c r="U898" i="3"/>
  <c r="U906" i="3"/>
  <c r="U914" i="3"/>
  <c r="U922" i="3"/>
  <c r="U930" i="3"/>
  <c r="U938" i="3"/>
  <c r="U946" i="3"/>
  <c r="U954" i="3"/>
  <c r="U962" i="3"/>
  <c r="U970" i="3"/>
  <c r="U978" i="3"/>
  <c r="U986" i="3"/>
  <c r="U994" i="3"/>
  <c r="U1002" i="3"/>
  <c r="U1010" i="3"/>
  <c r="U1018" i="3"/>
  <c r="U1026" i="3"/>
  <c r="U1034" i="3"/>
  <c r="U1042" i="3"/>
  <c r="U1050" i="3"/>
  <c r="U1058" i="3"/>
  <c r="U1066" i="3"/>
  <c r="U1074" i="3"/>
  <c r="U1082" i="3"/>
  <c r="U1090" i="3"/>
  <c r="U1098" i="3"/>
  <c r="U1106" i="3"/>
  <c r="U1114" i="3"/>
  <c r="U1122" i="3"/>
  <c r="U1130" i="3"/>
  <c r="U1138" i="3"/>
  <c r="U1146" i="3"/>
  <c r="U1154" i="3"/>
  <c r="U1162" i="3"/>
  <c r="U1170" i="3"/>
  <c r="U1178" i="3"/>
  <c r="U1186" i="3"/>
  <c r="U1194" i="3"/>
  <c r="U1202" i="3"/>
  <c r="U1210" i="3"/>
  <c r="U1218" i="3"/>
  <c r="U1226" i="3"/>
  <c r="U1234" i="3"/>
  <c r="U1242" i="3"/>
  <c r="U1250" i="3"/>
  <c r="U1258" i="3"/>
  <c r="U1266" i="3"/>
  <c r="U1274" i="3"/>
  <c r="U1282" i="3"/>
  <c r="U1290" i="3"/>
  <c r="U1298" i="3"/>
  <c r="U1306" i="3"/>
  <c r="U1314" i="3"/>
  <c r="U1322" i="3"/>
  <c r="U1330" i="3"/>
  <c r="U1338" i="3"/>
  <c r="U1346" i="3"/>
  <c r="U1354" i="3"/>
  <c r="U1362" i="3"/>
  <c r="U1370" i="3"/>
  <c r="U1378" i="3"/>
  <c r="U1386" i="3"/>
  <c r="U1394" i="3"/>
  <c r="U1402" i="3"/>
  <c r="U1410" i="3"/>
  <c r="U1418" i="3"/>
  <c r="U1426" i="3"/>
  <c r="U1434" i="3"/>
  <c r="U1442" i="3"/>
  <c r="U1450" i="3"/>
  <c r="U8" i="3"/>
  <c r="U24" i="3"/>
  <c r="U40" i="3"/>
  <c r="U56" i="3"/>
  <c r="U72" i="3"/>
  <c r="U88" i="3"/>
  <c r="U104" i="3"/>
  <c r="U120" i="3"/>
  <c r="U136" i="3"/>
  <c r="U152" i="3"/>
  <c r="U168" i="3"/>
  <c r="U184" i="3"/>
  <c r="U200" i="3"/>
  <c r="U216" i="3"/>
  <c r="U232" i="3"/>
  <c r="U248" i="3"/>
  <c r="U264" i="3"/>
  <c r="U280" i="3"/>
  <c r="U296" i="3"/>
  <c r="U312" i="3"/>
  <c r="U328" i="3"/>
  <c r="U344" i="3"/>
  <c r="U360" i="3"/>
  <c r="U376" i="3"/>
  <c r="U392" i="3"/>
  <c r="U408" i="3"/>
  <c r="U424" i="3"/>
  <c r="U440" i="3"/>
  <c r="U456" i="3"/>
  <c r="U472" i="3"/>
  <c r="U488" i="3"/>
  <c r="U504" i="3"/>
  <c r="U520" i="3"/>
  <c r="U536" i="3"/>
  <c r="U552" i="3"/>
  <c r="U568" i="3"/>
  <c r="U584" i="3"/>
  <c r="U600" i="3"/>
  <c r="U616" i="3"/>
  <c r="U632" i="3"/>
  <c r="U643" i="3"/>
  <c r="U651" i="3"/>
  <c r="U659" i="3"/>
  <c r="U667" i="3"/>
  <c r="U675" i="3"/>
  <c r="U683" i="3"/>
  <c r="U691" i="3"/>
  <c r="U699" i="3"/>
  <c r="U707" i="3"/>
  <c r="U715" i="3"/>
  <c r="U723" i="3"/>
  <c r="U731" i="3"/>
  <c r="U739" i="3"/>
  <c r="U747" i="3"/>
  <c r="U755" i="3"/>
  <c r="U763" i="3"/>
  <c r="U771" i="3"/>
  <c r="U779" i="3"/>
  <c r="U787" i="3"/>
  <c r="U795" i="3"/>
  <c r="U803" i="3"/>
  <c r="U811" i="3"/>
  <c r="U819" i="3"/>
  <c r="U827" i="3"/>
  <c r="U835" i="3"/>
  <c r="U843" i="3"/>
  <c r="U851" i="3"/>
  <c r="U859" i="3"/>
  <c r="U867" i="3"/>
  <c r="U875" i="3"/>
  <c r="U883" i="3"/>
  <c r="U891" i="3"/>
  <c r="U899" i="3"/>
  <c r="U907" i="3"/>
  <c r="U915" i="3"/>
  <c r="U923" i="3"/>
  <c r="U931" i="3"/>
  <c r="U939" i="3"/>
  <c r="U947" i="3"/>
  <c r="U955" i="3"/>
  <c r="U963" i="3"/>
  <c r="U971" i="3"/>
  <c r="U979" i="3"/>
  <c r="U987" i="3"/>
  <c r="U995" i="3"/>
  <c r="U1003" i="3"/>
  <c r="U1011" i="3"/>
  <c r="U1019" i="3"/>
  <c r="U1027" i="3"/>
  <c r="U1035" i="3"/>
  <c r="U1043" i="3"/>
  <c r="U1051" i="3"/>
  <c r="U1059" i="3"/>
  <c r="U1067" i="3"/>
  <c r="U1075" i="3"/>
  <c r="U1083" i="3"/>
  <c r="U1091" i="3"/>
  <c r="U1099" i="3"/>
  <c r="U1107" i="3"/>
  <c r="U1115" i="3"/>
  <c r="U1123" i="3"/>
  <c r="U1131" i="3"/>
  <c r="U1139" i="3"/>
  <c r="U1147" i="3"/>
  <c r="U1155" i="3"/>
  <c r="U1163" i="3"/>
  <c r="U1171" i="3"/>
  <c r="U1179" i="3"/>
  <c r="U1187" i="3"/>
  <c r="U1195" i="3"/>
  <c r="U1203" i="3"/>
  <c r="U1211" i="3"/>
  <c r="U1219" i="3"/>
  <c r="U1227" i="3"/>
  <c r="U1235" i="3"/>
  <c r="U1243" i="3"/>
  <c r="U1251" i="3"/>
  <c r="U1259" i="3"/>
  <c r="U1267" i="3"/>
  <c r="U1275" i="3"/>
  <c r="U1283" i="3"/>
  <c r="U1291" i="3"/>
  <c r="U1299" i="3"/>
  <c r="U1307" i="3"/>
  <c r="U1315" i="3"/>
  <c r="U1323" i="3"/>
  <c r="U1331" i="3"/>
  <c r="U1339" i="3"/>
  <c r="U1347" i="3"/>
  <c r="U1355" i="3"/>
  <c r="U1363" i="3"/>
  <c r="U1371" i="3"/>
  <c r="U1379" i="3"/>
  <c r="U1387" i="3"/>
  <c r="U1395" i="3"/>
  <c r="U1403" i="3"/>
  <c r="U1411" i="3"/>
  <c r="U1419" i="3"/>
  <c r="U1427" i="3"/>
  <c r="U1435" i="3"/>
  <c r="U1443" i="3"/>
  <c r="U10" i="3"/>
  <c r="U26" i="3"/>
  <c r="U42" i="3"/>
  <c r="U58" i="3"/>
  <c r="U74" i="3"/>
  <c r="U90" i="3"/>
  <c r="U106" i="3"/>
  <c r="U122" i="3"/>
  <c r="U138" i="3"/>
  <c r="U154" i="3"/>
  <c r="U170" i="3"/>
  <c r="U186" i="3"/>
  <c r="U202" i="3"/>
  <c r="U218" i="3"/>
  <c r="U234" i="3"/>
  <c r="U250" i="3"/>
  <c r="U266" i="3"/>
  <c r="U282" i="3"/>
  <c r="U298" i="3"/>
  <c r="U314" i="3"/>
  <c r="U330" i="3"/>
  <c r="U346" i="3"/>
  <c r="U362" i="3"/>
  <c r="U378" i="3"/>
  <c r="U394" i="3"/>
  <c r="U410" i="3"/>
  <c r="U426" i="3"/>
  <c r="U442" i="3"/>
  <c r="U458" i="3"/>
  <c r="U474" i="3"/>
  <c r="U490" i="3"/>
  <c r="U506" i="3"/>
  <c r="U522" i="3"/>
  <c r="U538" i="3"/>
  <c r="U554" i="3"/>
  <c r="U570" i="3"/>
  <c r="U586" i="3"/>
  <c r="U602" i="3"/>
  <c r="U618" i="3"/>
  <c r="U634" i="3"/>
  <c r="U644" i="3"/>
  <c r="U652" i="3"/>
  <c r="U660" i="3"/>
  <c r="U668" i="3"/>
  <c r="U676" i="3"/>
  <c r="U684" i="3"/>
  <c r="U692" i="3"/>
  <c r="U700" i="3"/>
  <c r="U708" i="3"/>
  <c r="U716" i="3"/>
  <c r="U724" i="3"/>
  <c r="U732" i="3"/>
  <c r="U740" i="3"/>
  <c r="U748" i="3"/>
  <c r="U756" i="3"/>
  <c r="U764" i="3"/>
  <c r="U772" i="3"/>
  <c r="U780" i="3"/>
  <c r="U788" i="3"/>
  <c r="U796" i="3"/>
  <c r="U804" i="3"/>
  <c r="U812" i="3"/>
  <c r="U820" i="3"/>
  <c r="U828" i="3"/>
  <c r="U836" i="3"/>
  <c r="U844" i="3"/>
  <c r="U852" i="3"/>
  <c r="U860" i="3"/>
  <c r="U868" i="3"/>
  <c r="U876" i="3"/>
  <c r="U884" i="3"/>
  <c r="U892" i="3"/>
  <c r="U900" i="3"/>
  <c r="U908" i="3"/>
  <c r="U916" i="3"/>
  <c r="U924" i="3"/>
  <c r="U932" i="3"/>
  <c r="U940" i="3"/>
  <c r="U948" i="3"/>
  <c r="U956" i="3"/>
  <c r="U964" i="3"/>
  <c r="U972" i="3"/>
  <c r="U980" i="3"/>
  <c r="U988" i="3"/>
  <c r="U996" i="3"/>
  <c r="U1004" i="3"/>
  <c r="U1012" i="3"/>
  <c r="U1020" i="3"/>
  <c r="U1028" i="3"/>
  <c r="U1036" i="3"/>
  <c r="U1044" i="3"/>
  <c r="U1052" i="3"/>
  <c r="U1060" i="3"/>
  <c r="U1068" i="3"/>
  <c r="U1076" i="3"/>
  <c r="U1084" i="3"/>
  <c r="U1092" i="3"/>
  <c r="U1100" i="3"/>
  <c r="U1108" i="3"/>
  <c r="U1116" i="3"/>
  <c r="U1124" i="3"/>
  <c r="U1132" i="3"/>
  <c r="U1140" i="3"/>
  <c r="U1148" i="3"/>
  <c r="U1156" i="3"/>
  <c r="U1164" i="3"/>
  <c r="U1172" i="3"/>
  <c r="U1180" i="3"/>
  <c r="U1188" i="3"/>
  <c r="U1196" i="3"/>
  <c r="U1204" i="3"/>
  <c r="U1212" i="3"/>
  <c r="U1220" i="3"/>
  <c r="U1228" i="3"/>
  <c r="U1236" i="3"/>
  <c r="U1244" i="3"/>
  <c r="U1252" i="3"/>
  <c r="U1260" i="3"/>
  <c r="U1268" i="3"/>
  <c r="U1276" i="3"/>
  <c r="U1284" i="3"/>
  <c r="U1292" i="3"/>
  <c r="U1300" i="3"/>
  <c r="U1308" i="3"/>
  <c r="U1316" i="3"/>
  <c r="U1324" i="3"/>
  <c r="U1332" i="3"/>
  <c r="U1340" i="3"/>
  <c r="U1348" i="3"/>
  <c r="U1356" i="3"/>
  <c r="U1364" i="3"/>
  <c r="U1372" i="3"/>
  <c r="U1380" i="3"/>
  <c r="U1388" i="3"/>
  <c r="U1396" i="3"/>
  <c r="U1404" i="3"/>
  <c r="U1412" i="3"/>
  <c r="U1420" i="3"/>
  <c r="U1428" i="3"/>
  <c r="U16" i="3"/>
  <c r="U32" i="3"/>
  <c r="U48" i="3"/>
  <c r="U64" i="3"/>
  <c r="U80" i="3"/>
  <c r="U96" i="3"/>
  <c r="U112" i="3"/>
  <c r="U128" i="3"/>
  <c r="U144" i="3"/>
  <c r="U160" i="3"/>
  <c r="U176" i="3"/>
  <c r="U192" i="3"/>
  <c r="U208" i="3"/>
  <c r="U224" i="3"/>
  <c r="U240" i="3"/>
  <c r="U256" i="3"/>
  <c r="U272" i="3"/>
  <c r="U288" i="3"/>
  <c r="U304" i="3"/>
  <c r="U320" i="3"/>
  <c r="U336" i="3"/>
  <c r="U352" i="3"/>
  <c r="U368" i="3"/>
  <c r="U384" i="3"/>
  <c r="U400" i="3"/>
  <c r="U416" i="3"/>
  <c r="U432" i="3"/>
  <c r="U448" i="3"/>
  <c r="U464" i="3"/>
  <c r="U480" i="3"/>
  <c r="U496" i="3"/>
  <c r="U512" i="3"/>
  <c r="U528" i="3"/>
  <c r="U544" i="3"/>
  <c r="U560" i="3"/>
  <c r="U576" i="3"/>
  <c r="U592" i="3"/>
  <c r="U608" i="3"/>
  <c r="U624" i="3"/>
  <c r="U638" i="3"/>
  <c r="U647" i="3"/>
  <c r="U655" i="3"/>
  <c r="U663" i="3"/>
  <c r="U671" i="3"/>
  <c r="U679" i="3"/>
  <c r="U687" i="3"/>
  <c r="U695" i="3"/>
  <c r="U703" i="3"/>
  <c r="U711" i="3"/>
  <c r="U719" i="3"/>
  <c r="U727" i="3"/>
  <c r="U735" i="3"/>
  <c r="U743" i="3"/>
  <c r="U751" i="3"/>
  <c r="U759" i="3"/>
  <c r="U767" i="3"/>
  <c r="U775" i="3"/>
  <c r="U783" i="3"/>
  <c r="U791" i="3"/>
  <c r="U799" i="3"/>
  <c r="U807" i="3"/>
  <c r="U815" i="3"/>
  <c r="U823" i="3"/>
  <c r="U831" i="3"/>
  <c r="U839" i="3"/>
  <c r="U847" i="3"/>
  <c r="U855" i="3"/>
  <c r="U863" i="3"/>
  <c r="U871" i="3"/>
  <c r="U879" i="3"/>
  <c r="U887" i="3"/>
  <c r="U895" i="3"/>
  <c r="U903" i="3"/>
  <c r="U911" i="3"/>
  <c r="U919" i="3"/>
  <c r="U927" i="3"/>
  <c r="U935" i="3"/>
  <c r="U943" i="3"/>
  <c r="U951" i="3"/>
  <c r="U959" i="3"/>
  <c r="U967" i="3"/>
  <c r="U975" i="3"/>
  <c r="U983" i="3"/>
  <c r="U991" i="3"/>
  <c r="U999" i="3"/>
  <c r="U1007" i="3"/>
  <c r="U1015" i="3"/>
  <c r="U1023" i="3"/>
  <c r="U1031" i="3"/>
  <c r="U1039" i="3"/>
  <c r="U1047" i="3"/>
  <c r="U1055" i="3"/>
  <c r="U1063" i="3"/>
  <c r="U1071" i="3"/>
  <c r="U1079" i="3"/>
  <c r="U1087" i="3"/>
  <c r="U1095" i="3"/>
  <c r="U1103" i="3"/>
  <c r="U1111" i="3"/>
  <c r="U1119" i="3"/>
  <c r="U1127" i="3"/>
  <c r="U1135" i="3"/>
  <c r="U1143" i="3"/>
  <c r="U1151" i="3"/>
  <c r="U1159" i="3"/>
  <c r="U1167" i="3"/>
  <c r="U1175" i="3"/>
  <c r="U1183" i="3"/>
  <c r="U1191" i="3"/>
  <c r="U1199" i="3"/>
  <c r="U1207" i="3"/>
  <c r="U1215" i="3"/>
  <c r="U1223" i="3"/>
  <c r="U1231" i="3"/>
  <c r="U1239" i="3"/>
  <c r="U1247" i="3"/>
  <c r="U1255" i="3"/>
  <c r="U1263" i="3"/>
  <c r="U1271" i="3"/>
  <c r="U1279" i="3"/>
  <c r="U1287" i="3"/>
  <c r="U1295" i="3"/>
  <c r="U1303" i="3"/>
  <c r="U1311" i="3"/>
  <c r="U1319" i="3"/>
  <c r="U1327" i="3"/>
  <c r="U1335" i="3"/>
  <c r="U1343" i="3"/>
  <c r="U1351" i="3"/>
  <c r="U1359" i="3"/>
  <c r="U1367" i="3"/>
  <c r="U1375" i="3"/>
  <c r="U1383" i="3"/>
  <c r="U1391" i="3"/>
  <c r="U1399" i="3"/>
  <c r="U1407" i="3"/>
  <c r="U1415" i="3"/>
  <c r="U1423" i="3"/>
  <c r="U1431" i="3"/>
  <c r="U1439" i="3"/>
  <c r="U1447" i="3"/>
  <c r="U18" i="3"/>
  <c r="U61" i="3"/>
  <c r="U107" i="3"/>
  <c r="U146" i="3"/>
  <c r="U189" i="3"/>
  <c r="U235" i="3"/>
  <c r="U274" i="3"/>
  <c r="U317" i="3"/>
  <c r="U363" i="3"/>
  <c r="U402" i="3"/>
  <c r="U445" i="3"/>
  <c r="U491" i="3"/>
  <c r="U530" i="3"/>
  <c r="U573" i="3"/>
  <c r="U619" i="3"/>
  <c r="U648" i="3"/>
  <c r="U670" i="3"/>
  <c r="U693" i="3"/>
  <c r="U712" i="3"/>
  <c r="U734" i="3"/>
  <c r="U757" i="3"/>
  <c r="U776" i="3"/>
  <c r="U798" i="3"/>
  <c r="U821" i="3"/>
  <c r="U840" i="3"/>
  <c r="U862" i="3"/>
  <c r="U885" i="3"/>
  <c r="U904" i="3"/>
  <c r="U926" i="3"/>
  <c r="U949" i="3"/>
  <c r="U968" i="3"/>
  <c r="U990" i="3"/>
  <c r="U1013" i="3"/>
  <c r="U1032" i="3"/>
  <c r="U1054" i="3"/>
  <c r="U1077" i="3"/>
  <c r="U1096" i="3"/>
  <c r="U1118" i="3"/>
  <c r="U1141" i="3"/>
  <c r="U1160" i="3"/>
  <c r="U1182" i="3"/>
  <c r="U1205" i="3"/>
  <c r="U1224" i="3"/>
  <c r="U1246" i="3"/>
  <c r="U1269" i="3"/>
  <c r="U1288" i="3"/>
  <c r="U1310" i="3"/>
  <c r="U1333" i="3"/>
  <c r="U1352" i="3"/>
  <c r="U1369" i="3"/>
  <c r="U1385" i="3"/>
  <c r="U1401" i="3"/>
  <c r="U1417" i="3"/>
  <c r="U1433" i="3"/>
  <c r="U1446" i="3"/>
  <c r="U1456" i="3"/>
  <c r="U1464" i="3"/>
  <c r="U1472" i="3"/>
  <c r="U1480" i="3"/>
  <c r="U1488" i="3"/>
  <c r="U1496" i="3"/>
  <c r="U1504" i="3"/>
  <c r="U1512" i="3"/>
  <c r="U1520" i="3"/>
  <c r="U1528" i="3"/>
  <c r="U1536" i="3"/>
  <c r="U1544" i="3"/>
  <c r="U1552" i="3"/>
  <c r="U1560" i="3"/>
  <c r="U1568" i="3"/>
  <c r="U1576" i="3"/>
  <c r="U1584" i="3"/>
  <c r="U1592" i="3"/>
  <c r="U1600" i="3"/>
  <c r="U1608" i="3"/>
  <c r="U1616" i="3"/>
  <c r="U1624" i="3"/>
  <c r="U1632" i="3"/>
  <c r="U1640" i="3"/>
  <c r="U1648" i="3"/>
  <c r="U1656" i="3"/>
  <c r="U1664" i="3"/>
  <c r="U1672" i="3"/>
  <c r="U1680" i="3"/>
  <c r="U1688" i="3"/>
  <c r="U1696" i="3"/>
  <c r="U1704" i="3"/>
  <c r="U1712" i="3"/>
  <c r="U1720" i="3"/>
  <c r="U1728" i="3"/>
  <c r="U1736" i="3"/>
  <c r="U1744" i="3"/>
  <c r="U1752" i="3"/>
  <c r="U1760" i="3"/>
  <c r="U1768" i="3"/>
  <c r="U1776" i="3"/>
  <c r="U1784" i="3"/>
  <c r="U1792" i="3"/>
  <c r="U1800" i="3"/>
  <c r="U1808" i="3"/>
  <c r="U1816" i="3"/>
  <c r="U1824" i="3"/>
  <c r="U1832" i="3"/>
  <c r="U1840" i="3"/>
  <c r="U1848" i="3"/>
  <c r="U1856" i="3"/>
  <c r="U1864" i="3"/>
  <c r="U1872" i="3"/>
  <c r="U1880" i="3"/>
  <c r="U1888" i="3"/>
  <c r="U1896" i="3"/>
  <c r="U1904" i="3"/>
  <c r="U1912" i="3"/>
  <c r="U1920" i="3"/>
  <c r="U1928" i="3"/>
  <c r="U1936" i="3"/>
  <c r="U1944" i="3"/>
  <c r="U1952" i="3"/>
  <c r="U1960" i="3"/>
  <c r="U1968" i="3"/>
  <c r="U1976" i="3"/>
  <c r="U1984" i="3"/>
  <c r="U1992" i="3"/>
  <c r="U2000" i="3"/>
  <c r="U139" i="3"/>
  <c r="U306" i="3"/>
  <c r="U477" i="3"/>
  <c r="U645" i="3"/>
  <c r="U728" i="3"/>
  <c r="U792" i="3"/>
  <c r="U856" i="3"/>
  <c r="U942" i="3"/>
  <c r="U1006" i="3"/>
  <c r="U1093" i="3"/>
  <c r="U1176" i="3"/>
  <c r="U1262" i="3"/>
  <c r="U1349" i="3"/>
  <c r="U1430" i="3"/>
  <c r="U1478" i="3"/>
  <c r="U1526" i="3"/>
  <c r="U1566" i="3"/>
  <c r="U1598" i="3"/>
  <c r="U1638" i="3"/>
  <c r="U1678" i="3"/>
  <c r="U1710" i="3"/>
  <c r="U1742" i="3"/>
  <c r="U1758" i="3"/>
  <c r="U27" i="3"/>
  <c r="U66" i="3"/>
  <c r="U109" i="3"/>
  <c r="U155" i="3"/>
  <c r="U194" i="3"/>
  <c r="U237" i="3"/>
  <c r="U283" i="3"/>
  <c r="U322" i="3"/>
  <c r="U365" i="3"/>
  <c r="U411" i="3"/>
  <c r="U450" i="3"/>
  <c r="U493" i="3"/>
  <c r="U539" i="3"/>
  <c r="U578" i="3"/>
  <c r="U621" i="3"/>
  <c r="U653" i="3"/>
  <c r="U672" i="3"/>
  <c r="U694" i="3"/>
  <c r="U717" i="3"/>
  <c r="U736" i="3"/>
  <c r="U758" i="3"/>
  <c r="U781" i="3"/>
  <c r="U800" i="3"/>
  <c r="U822" i="3"/>
  <c r="U845" i="3"/>
  <c r="U864" i="3"/>
  <c r="U886" i="3"/>
  <c r="U909" i="3"/>
  <c r="U928" i="3"/>
  <c r="U950" i="3"/>
  <c r="U973" i="3"/>
  <c r="U992" i="3"/>
  <c r="U1014" i="3"/>
  <c r="U1037" i="3"/>
  <c r="U1056" i="3"/>
  <c r="U1078" i="3"/>
  <c r="U1101" i="3"/>
  <c r="U1120" i="3"/>
  <c r="U1142" i="3"/>
  <c r="U1165" i="3"/>
  <c r="U1184" i="3"/>
  <c r="U1206" i="3"/>
  <c r="U1229" i="3"/>
  <c r="U1248" i="3"/>
  <c r="U1270" i="3"/>
  <c r="U1293" i="3"/>
  <c r="U1312" i="3"/>
  <c r="U1334" i="3"/>
  <c r="U1357" i="3"/>
  <c r="U1373" i="3"/>
  <c r="U1389" i="3"/>
  <c r="U1405" i="3"/>
  <c r="U1421" i="3"/>
  <c r="U1436" i="3"/>
  <c r="U1448" i="3"/>
  <c r="U1457" i="3"/>
  <c r="U1465" i="3"/>
  <c r="U1473" i="3"/>
  <c r="U1481" i="3"/>
  <c r="U1489" i="3"/>
  <c r="U1497" i="3"/>
  <c r="U1505" i="3"/>
  <c r="U1513" i="3"/>
  <c r="U1521" i="3"/>
  <c r="U1529" i="3"/>
  <c r="U1537" i="3"/>
  <c r="U1545" i="3"/>
  <c r="U1553" i="3"/>
  <c r="U1561" i="3"/>
  <c r="U1569" i="3"/>
  <c r="U1577" i="3"/>
  <c r="U1585" i="3"/>
  <c r="U1593" i="3"/>
  <c r="U1601" i="3"/>
  <c r="U1609" i="3"/>
  <c r="U1617" i="3"/>
  <c r="U1625" i="3"/>
  <c r="U1633" i="3"/>
  <c r="U1641" i="3"/>
  <c r="U1649" i="3"/>
  <c r="U1657" i="3"/>
  <c r="U1665" i="3"/>
  <c r="U1673" i="3"/>
  <c r="U1681" i="3"/>
  <c r="U1689" i="3"/>
  <c r="U1697" i="3"/>
  <c r="U1705" i="3"/>
  <c r="U1713" i="3"/>
  <c r="U1721" i="3"/>
  <c r="U1729" i="3"/>
  <c r="U1737" i="3"/>
  <c r="U1745" i="3"/>
  <c r="U1753" i="3"/>
  <c r="U1761" i="3"/>
  <c r="U1769" i="3"/>
  <c r="U1777" i="3"/>
  <c r="U1785" i="3"/>
  <c r="U1793" i="3"/>
  <c r="U1801" i="3"/>
  <c r="U1809" i="3"/>
  <c r="U1817" i="3"/>
  <c r="U1825" i="3"/>
  <c r="U1833" i="3"/>
  <c r="U1841" i="3"/>
  <c r="U1849" i="3"/>
  <c r="U1857" i="3"/>
  <c r="U1865" i="3"/>
  <c r="U1873" i="3"/>
  <c r="U1881" i="3"/>
  <c r="U1889" i="3"/>
  <c r="U1897" i="3"/>
  <c r="U1905" i="3"/>
  <c r="U1913" i="3"/>
  <c r="U1921" i="3"/>
  <c r="U1929" i="3"/>
  <c r="U1937" i="3"/>
  <c r="U1945" i="3"/>
  <c r="U1953" i="3"/>
  <c r="U1961" i="3"/>
  <c r="U1969" i="3"/>
  <c r="U1977" i="3"/>
  <c r="U1985" i="3"/>
  <c r="U1993" i="3"/>
  <c r="U2001" i="3"/>
  <c r="U93" i="3"/>
  <c r="U267" i="3"/>
  <c r="U434" i="3"/>
  <c r="U605" i="3"/>
  <c r="U709" i="3"/>
  <c r="U814" i="3"/>
  <c r="U920" i="3"/>
  <c r="U1029" i="3"/>
  <c r="U1134" i="3"/>
  <c r="U1221" i="3"/>
  <c r="U1304" i="3"/>
  <c r="U1398" i="3"/>
  <c r="U1454" i="3"/>
  <c r="U1486" i="3"/>
  <c r="U1510" i="3"/>
  <c r="U1542" i="3"/>
  <c r="U1574" i="3"/>
  <c r="U1614" i="3"/>
  <c r="U1646" i="3"/>
  <c r="U1670" i="3"/>
  <c r="U1702" i="3"/>
  <c r="U1734" i="3"/>
  <c r="U1774" i="3"/>
  <c r="U29" i="3"/>
  <c r="U75" i="3"/>
  <c r="U114" i="3"/>
  <c r="U157" i="3"/>
  <c r="U203" i="3"/>
  <c r="U242" i="3"/>
  <c r="U285" i="3"/>
  <c r="U331" i="3"/>
  <c r="U370" i="3"/>
  <c r="U413" i="3"/>
  <c r="U459" i="3"/>
  <c r="U498" i="3"/>
  <c r="U541" i="3"/>
  <c r="U587" i="3"/>
  <c r="U626" i="3"/>
  <c r="U654" i="3"/>
  <c r="U677" i="3"/>
  <c r="U696" i="3"/>
  <c r="U718" i="3"/>
  <c r="U741" i="3"/>
  <c r="U760" i="3"/>
  <c r="U782" i="3"/>
  <c r="U805" i="3"/>
  <c r="U824" i="3"/>
  <c r="U846" i="3"/>
  <c r="U869" i="3"/>
  <c r="U888" i="3"/>
  <c r="U910" i="3"/>
  <c r="U933" i="3"/>
  <c r="U952" i="3"/>
  <c r="U974" i="3"/>
  <c r="U997" i="3"/>
  <c r="U1016" i="3"/>
  <c r="U1038" i="3"/>
  <c r="U1061" i="3"/>
  <c r="U1080" i="3"/>
  <c r="U1102" i="3"/>
  <c r="U1125" i="3"/>
  <c r="U1144" i="3"/>
  <c r="U1166" i="3"/>
  <c r="U1189" i="3"/>
  <c r="U1208" i="3"/>
  <c r="U1230" i="3"/>
  <c r="U1253" i="3"/>
  <c r="U1272" i="3"/>
  <c r="U1294" i="3"/>
  <c r="U1317" i="3"/>
  <c r="U1336" i="3"/>
  <c r="U1358" i="3"/>
  <c r="U1374" i="3"/>
  <c r="U1390" i="3"/>
  <c r="U1406" i="3"/>
  <c r="U1422" i="3"/>
  <c r="U1437" i="3"/>
  <c r="U1449" i="3"/>
  <c r="U1458" i="3"/>
  <c r="U1466" i="3"/>
  <c r="U1474" i="3"/>
  <c r="U1482" i="3"/>
  <c r="U1490" i="3"/>
  <c r="U1498" i="3"/>
  <c r="U1506" i="3"/>
  <c r="U1514" i="3"/>
  <c r="U1522" i="3"/>
  <c r="U1530" i="3"/>
  <c r="U1538" i="3"/>
  <c r="U1546" i="3"/>
  <c r="U1554" i="3"/>
  <c r="U1562" i="3"/>
  <c r="U1570" i="3"/>
  <c r="U1578" i="3"/>
  <c r="U1586" i="3"/>
  <c r="U1594" i="3"/>
  <c r="U1602" i="3"/>
  <c r="U1610" i="3"/>
  <c r="U1618" i="3"/>
  <c r="U1626" i="3"/>
  <c r="U1634" i="3"/>
  <c r="U1642" i="3"/>
  <c r="U1650" i="3"/>
  <c r="U1658" i="3"/>
  <c r="U1666" i="3"/>
  <c r="U1674" i="3"/>
  <c r="U1682" i="3"/>
  <c r="U1690" i="3"/>
  <c r="U1698" i="3"/>
  <c r="U1706" i="3"/>
  <c r="U1714" i="3"/>
  <c r="U1722" i="3"/>
  <c r="U1730" i="3"/>
  <c r="U1738" i="3"/>
  <c r="U1746" i="3"/>
  <c r="U1754" i="3"/>
  <c r="U1762" i="3"/>
  <c r="U1770" i="3"/>
  <c r="U1778" i="3"/>
  <c r="U1786" i="3"/>
  <c r="U1794" i="3"/>
  <c r="U1802" i="3"/>
  <c r="U1810" i="3"/>
  <c r="U1818" i="3"/>
  <c r="U1826" i="3"/>
  <c r="U1834" i="3"/>
  <c r="U1842" i="3"/>
  <c r="U1850" i="3"/>
  <c r="U1858" i="3"/>
  <c r="U1866" i="3"/>
  <c r="U1874" i="3"/>
  <c r="U1882" i="3"/>
  <c r="U1890" i="3"/>
  <c r="U1898" i="3"/>
  <c r="U1906" i="3"/>
  <c r="U1914" i="3"/>
  <c r="U1922" i="3"/>
  <c r="U1930" i="3"/>
  <c r="U1938" i="3"/>
  <c r="U1946" i="3"/>
  <c r="U1954" i="3"/>
  <c r="U1962" i="3"/>
  <c r="U1970" i="3"/>
  <c r="U1978" i="3"/>
  <c r="U1986" i="3"/>
  <c r="U1994" i="3"/>
  <c r="U2002" i="3"/>
  <c r="U34" i="3"/>
  <c r="U77" i="3"/>
  <c r="U123" i="3"/>
  <c r="U162" i="3"/>
  <c r="U205" i="3"/>
  <c r="U251" i="3"/>
  <c r="U290" i="3"/>
  <c r="U333" i="3"/>
  <c r="U379" i="3"/>
  <c r="U418" i="3"/>
  <c r="U461" i="3"/>
  <c r="U507" i="3"/>
  <c r="U546" i="3"/>
  <c r="U589" i="3"/>
  <c r="U635" i="3"/>
  <c r="U656" i="3"/>
  <c r="U678" i="3"/>
  <c r="U701" i="3"/>
  <c r="U720" i="3"/>
  <c r="U742" i="3"/>
  <c r="U765" i="3"/>
  <c r="U784" i="3"/>
  <c r="U806" i="3"/>
  <c r="U829" i="3"/>
  <c r="U848" i="3"/>
  <c r="U870" i="3"/>
  <c r="U893" i="3"/>
  <c r="U912" i="3"/>
  <c r="U934" i="3"/>
  <c r="U957" i="3"/>
  <c r="U976" i="3"/>
  <c r="U998" i="3"/>
  <c r="U1021" i="3"/>
  <c r="U1040" i="3"/>
  <c r="U1062" i="3"/>
  <c r="U1085" i="3"/>
  <c r="U1104" i="3"/>
  <c r="U1126" i="3"/>
  <c r="U1149" i="3"/>
  <c r="U1168" i="3"/>
  <c r="U1190" i="3"/>
  <c r="U1213" i="3"/>
  <c r="U1232" i="3"/>
  <c r="U1254" i="3"/>
  <c r="U1277" i="3"/>
  <c r="U1296" i="3"/>
  <c r="U1318" i="3"/>
  <c r="U1341" i="3"/>
  <c r="U1360" i="3"/>
  <c r="U1376" i="3"/>
  <c r="U1392" i="3"/>
  <c r="U1408" i="3"/>
  <c r="U1424" i="3"/>
  <c r="U1438" i="3"/>
  <c r="U1451" i="3"/>
  <c r="U1459" i="3"/>
  <c r="U1467" i="3"/>
  <c r="U1475" i="3"/>
  <c r="U1483" i="3"/>
  <c r="U1491" i="3"/>
  <c r="U1499" i="3"/>
  <c r="U1507" i="3"/>
  <c r="U1515" i="3"/>
  <c r="U1523" i="3"/>
  <c r="U1531" i="3"/>
  <c r="U1539" i="3"/>
  <c r="U1547" i="3"/>
  <c r="U1555" i="3"/>
  <c r="U1563" i="3"/>
  <c r="U1571" i="3"/>
  <c r="U1579" i="3"/>
  <c r="U1587" i="3"/>
  <c r="U1595" i="3"/>
  <c r="U1603" i="3"/>
  <c r="U1611" i="3"/>
  <c r="U1619" i="3"/>
  <c r="U1627" i="3"/>
  <c r="U1635" i="3"/>
  <c r="U1643" i="3"/>
  <c r="U1651" i="3"/>
  <c r="U1659" i="3"/>
  <c r="U1667" i="3"/>
  <c r="U1675" i="3"/>
  <c r="U1683" i="3"/>
  <c r="U1691" i="3"/>
  <c r="U1699" i="3"/>
  <c r="U1707" i="3"/>
  <c r="U1715" i="3"/>
  <c r="U1723" i="3"/>
  <c r="U1731" i="3"/>
  <c r="U1739" i="3"/>
  <c r="U1747" i="3"/>
  <c r="U1755" i="3"/>
  <c r="U1763" i="3"/>
  <c r="U1771" i="3"/>
  <c r="U1779" i="3"/>
  <c r="U1787" i="3"/>
  <c r="U1795" i="3"/>
  <c r="U1803" i="3"/>
  <c r="U1811" i="3"/>
  <c r="U1819" i="3"/>
  <c r="U1827" i="3"/>
  <c r="U1835" i="3"/>
  <c r="U1843" i="3"/>
  <c r="U1851" i="3"/>
  <c r="U1859" i="3"/>
  <c r="U1867" i="3"/>
  <c r="U1875" i="3"/>
  <c r="U1883" i="3"/>
  <c r="U1891" i="3"/>
  <c r="U1899" i="3"/>
  <c r="U1907" i="3"/>
  <c r="U1915" i="3"/>
  <c r="U1923" i="3"/>
  <c r="U1931" i="3"/>
  <c r="U1939" i="3"/>
  <c r="U1947" i="3"/>
  <c r="U1955" i="3"/>
  <c r="U1963" i="3"/>
  <c r="U1971" i="3"/>
  <c r="U1979" i="3"/>
  <c r="U1987" i="3"/>
  <c r="U1995" i="3"/>
  <c r="U11" i="3"/>
  <c r="U178" i="3"/>
  <c r="U349" i="3"/>
  <c r="U523" i="3"/>
  <c r="U664" i="3"/>
  <c r="U750" i="3"/>
  <c r="U837" i="3"/>
  <c r="U901" i="3"/>
  <c r="U984" i="3"/>
  <c r="U1048" i="3"/>
  <c r="U1112" i="3"/>
  <c r="U1198" i="3"/>
  <c r="U1285" i="3"/>
  <c r="U1366" i="3"/>
  <c r="U1414" i="3"/>
  <c r="U1462" i="3"/>
  <c r="U1502" i="3"/>
  <c r="U1550" i="3"/>
  <c r="U1582" i="3"/>
  <c r="U1606" i="3"/>
  <c r="U1630" i="3"/>
  <c r="U1662" i="3"/>
  <c r="U1694" i="3"/>
  <c r="U1726" i="3"/>
  <c r="U1766" i="3"/>
  <c r="U43" i="3"/>
  <c r="U82" i="3"/>
  <c r="U125" i="3"/>
  <c r="U171" i="3"/>
  <c r="U210" i="3"/>
  <c r="U253" i="3"/>
  <c r="U299" i="3"/>
  <c r="U338" i="3"/>
  <c r="U381" i="3"/>
  <c r="U427" i="3"/>
  <c r="U466" i="3"/>
  <c r="U509" i="3"/>
  <c r="U555" i="3"/>
  <c r="U594" i="3"/>
  <c r="U637" i="3"/>
  <c r="U661" i="3"/>
  <c r="U680" i="3"/>
  <c r="U702" i="3"/>
  <c r="U725" i="3"/>
  <c r="U744" i="3"/>
  <c r="U766" i="3"/>
  <c r="U789" i="3"/>
  <c r="U808" i="3"/>
  <c r="U830" i="3"/>
  <c r="U853" i="3"/>
  <c r="U872" i="3"/>
  <c r="U894" i="3"/>
  <c r="U917" i="3"/>
  <c r="U936" i="3"/>
  <c r="U958" i="3"/>
  <c r="U981" i="3"/>
  <c r="U1000" i="3"/>
  <c r="U1022" i="3"/>
  <c r="U1045" i="3"/>
  <c r="U1064" i="3"/>
  <c r="U1086" i="3"/>
  <c r="U1109" i="3"/>
  <c r="U1128" i="3"/>
  <c r="U1150" i="3"/>
  <c r="U1173" i="3"/>
  <c r="U1192" i="3"/>
  <c r="U1214" i="3"/>
  <c r="U1237" i="3"/>
  <c r="U1256" i="3"/>
  <c r="U1278" i="3"/>
  <c r="U1301" i="3"/>
  <c r="U1320" i="3"/>
  <c r="U1342" i="3"/>
  <c r="U1361" i="3"/>
  <c r="U1377" i="3"/>
  <c r="U1393" i="3"/>
  <c r="U1409" i="3"/>
  <c r="U1425" i="3"/>
  <c r="U1440" i="3"/>
  <c r="U1452" i="3"/>
  <c r="U1460" i="3"/>
  <c r="U1468" i="3"/>
  <c r="U1476" i="3"/>
  <c r="U1484" i="3"/>
  <c r="U1492" i="3"/>
  <c r="U1500" i="3"/>
  <c r="U1508" i="3"/>
  <c r="U1516" i="3"/>
  <c r="U1524" i="3"/>
  <c r="U1532" i="3"/>
  <c r="U1540" i="3"/>
  <c r="U1548" i="3"/>
  <c r="U1556" i="3"/>
  <c r="U1564" i="3"/>
  <c r="U1572" i="3"/>
  <c r="U1580" i="3"/>
  <c r="U1588" i="3"/>
  <c r="U1596" i="3"/>
  <c r="U1604" i="3"/>
  <c r="U1612" i="3"/>
  <c r="U1620" i="3"/>
  <c r="U1628" i="3"/>
  <c r="U1636" i="3"/>
  <c r="U1644" i="3"/>
  <c r="U1652" i="3"/>
  <c r="U1660" i="3"/>
  <c r="U1668" i="3"/>
  <c r="U1676" i="3"/>
  <c r="U1684" i="3"/>
  <c r="U1692" i="3"/>
  <c r="U1700" i="3"/>
  <c r="U1708" i="3"/>
  <c r="U1716" i="3"/>
  <c r="U1724" i="3"/>
  <c r="U1732" i="3"/>
  <c r="U1740" i="3"/>
  <c r="U1748" i="3"/>
  <c r="U1756" i="3"/>
  <c r="U1764" i="3"/>
  <c r="U1772" i="3"/>
  <c r="U1780" i="3"/>
  <c r="U1788" i="3"/>
  <c r="U1796" i="3"/>
  <c r="U1804" i="3"/>
  <c r="U1812" i="3"/>
  <c r="U1820" i="3"/>
  <c r="U1828" i="3"/>
  <c r="U1836" i="3"/>
  <c r="U1844" i="3"/>
  <c r="U1852" i="3"/>
  <c r="U1860" i="3"/>
  <c r="U1868" i="3"/>
  <c r="U1876" i="3"/>
  <c r="U1884" i="3"/>
  <c r="U1892" i="3"/>
  <c r="U1900" i="3"/>
  <c r="U1908" i="3"/>
  <c r="U1916" i="3"/>
  <c r="U1924" i="3"/>
  <c r="U1932" i="3"/>
  <c r="U1940" i="3"/>
  <c r="U1948" i="3"/>
  <c r="U1956" i="3"/>
  <c r="U1964" i="3"/>
  <c r="U1972" i="3"/>
  <c r="U1980" i="3"/>
  <c r="U1988" i="3"/>
  <c r="U1996" i="3"/>
  <c r="U45" i="3"/>
  <c r="U91" i="3"/>
  <c r="U130" i="3"/>
  <c r="U173" i="3"/>
  <c r="U219" i="3"/>
  <c r="U258" i="3"/>
  <c r="U301" i="3"/>
  <c r="U347" i="3"/>
  <c r="U386" i="3"/>
  <c r="U429" i="3"/>
  <c r="U475" i="3"/>
  <c r="U514" i="3"/>
  <c r="U557" i="3"/>
  <c r="U603" i="3"/>
  <c r="U640" i="3"/>
  <c r="U662" i="3"/>
  <c r="U685" i="3"/>
  <c r="U704" i="3"/>
  <c r="U726" i="3"/>
  <c r="U749" i="3"/>
  <c r="U768" i="3"/>
  <c r="U790" i="3"/>
  <c r="U813" i="3"/>
  <c r="U832" i="3"/>
  <c r="U854" i="3"/>
  <c r="U877" i="3"/>
  <c r="U896" i="3"/>
  <c r="U918" i="3"/>
  <c r="U941" i="3"/>
  <c r="U960" i="3"/>
  <c r="U982" i="3"/>
  <c r="U1005" i="3"/>
  <c r="U1024" i="3"/>
  <c r="U1046" i="3"/>
  <c r="U1069" i="3"/>
  <c r="U1088" i="3"/>
  <c r="U1110" i="3"/>
  <c r="U1133" i="3"/>
  <c r="U1152" i="3"/>
  <c r="U1174" i="3"/>
  <c r="U1197" i="3"/>
  <c r="U1216" i="3"/>
  <c r="U1238" i="3"/>
  <c r="U1261" i="3"/>
  <c r="U1280" i="3"/>
  <c r="U1302" i="3"/>
  <c r="U1325" i="3"/>
  <c r="U1344" i="3"/>
  <c r="U1365" i="3"/>
  <c r="U1381" i="3"/>
  <c r="U1397" i="3"/>
  <c r="U1413" i="3"/>
  <c r="U1429" i="3"/>
  <c r="U1441" i="3"/>
  <c r="U1453" i="3"/>
  <c r="U1461" i="3"/>
  <c r="U1469" i="3"/>
  <c r="U1477" i="3"/>
  <c r="U1485" i="3"/>
  <c r="U1493" i="3"/>
  <c r="U1501" i="3"/>
  <c r="U1509" i="3"/>
  <c r="U1517" i="3"/>
  <c r="U1525" i="3"/>
  <c r="U1533" i="3"/>
  <c r="U1541" i="3"/>
  <c r="U1549" i="3"/>
  <c r="U1557" i="3"/>
  <c r="U1565" i="3"/>
  <c r="U1573" i="3"/>
  <c r="U1581" i="3"/>
  <c r="U1589" i="3"/>
  <c r="U1597" i="3"/>
  <c r="U1605" i="3"/>
  <c r="U1613" i="3"/>
  <c r="U1621" i="3"/>
  <c r="U1629" i="3"/>
  <c r="U1637" i="3"/>
  <c r="U1645" i="3"/>
  <c r="U1653" i="3"/>
  <c r="U1661" i="3"/>
  <c r="U1669" i="3"/>
  <c r="U1677" i="3"/>
  <c r="U1685" i="3"/>
  <c r="U1693" i="3"/>
  <c r="U1701" i="3"/>
  <c r="U1709" i="3"/>
  <c r="U1717" i="3"/>
  <c r="U1725" i="3"/>
  <c r="U1733" i="3"/>
  <c r="U1741" i="3"/>
  <c r="U1749" i="3"/>
  <c r="U1757" i="3"/>
  <c r="U1765" i="3"/>
  <c r="U1773" i="3"/>
  <c r="U1781" i="3"/>
  <c r="U1789" i="3"/>
  <c r="U1797" i="3"/>
  <c r="U1805" i="3"/>
  <c r="U1813" i="3"/>
  <c r="U1821" i="3"/>
  <c r="U1829" i="3"/>
  <c r="U1837" i="3"/>
  <c r="U1845" i="3"/>
  <c r="U1853" i="3"/>
  <c r="U1861" i="3"/>
  <c r="U1869" i="3"/>
  <c r="U1877" i="3"/>
  <c r="U1885" i="3"/>
  <c r="U1893" i="3"/>
  <c r="U1901" i="3"/>
  <c r="U1909" i="3"/>
  <c r="U1917" i="3"/>
  <c r="U1925" i="3"/>
  <c r="U1933" i="3"/>
  <c r="U1941" i="3"/>
  <c r="U1949" i="3"/>
  <c r="U1957" i="3"/>
  <c r="U1965" i="3"/>
  <c r="U1973" i="3"/>
  <c r="U1981" i="3"/>
  <c r="U1989" i="3"/>
  <c r="U1997" i="3"/>
  <c r="U50" i="3"/>
  <c r="U221" i="3"/>
  <c r="U395" i="3"/>
  <c r="U562" i="3"/>
  <c r="U686" i="3"/>
  <c r="U773" i="3"/>
  <c r="U878" i="3"/>
  <c r="U965" i="3"/>
  <c r="U1070" i="3"/>
  <c r="U1157" i="3"/>
  <c r="U1240" i="3"/>
  <c r="U1326" i="3"/>
  <c r="U1382" i="3"/>
  <c r="U1444" i="3"/>
  <c r="U1470" i="3"/>
  <c r="U1494" i="3"/>
  <c r="U1518" i="3"/>
  <c r="U1558" i="3"/>
  <c r="U1590" i="3"/>
  <c r="U1622" i="3"/>
  <c r="U1654" i="3"/>
  <c r="U1686" i="3"/>
  <c r="U1718" i="3"/>
  <c r="U1750" i="3"/>
  <c r="U1782" i="3"/>
  <c r="U269" i="3"/>
  <c r="U610" i="3"/>
  <c r="U797" i="3"/>
  <c r="U966" i="3"/>
  <c r="U1136" i="3"/>
  <c r="U1309" i="3"/>
  <c r="U1445" i="3"/>
  <c r="U1511" i="3"/>
  <c r="U1567" i="3"/>
  <c r="U1631" i="3"/>
  <c r="U1695" i="3"/>
  <c r="U1759" i="3"/>
  <c r="U1806" i="3"/>
  <c r="U1838" i="3"/>
  <c r="U1870" i="3"/>
  <c r="U1902" i="3"/>
  <c r="U1934" i="3"/>
  <c r="U1966" i="3"/>
  <c r="U1998" i="3"/>
  <c r="U1400" i="3"/>
  <c r="U315" i="3"/>
  <c r="U646" i="3"/>
  <c r="U816" i="3"/>
  <c r="U989" i="3"/>
  <c r="U1158" i="3"/>
  <c r="U1328" i="3"/>
  <c r="U1455" i="3"/>
  <c r="U1519" i="3"/>
  <c r="U1575" i="3"/>
  <c r="U1639" i="3"/>
  <c r="U1703" i="3"/>
  <c r="U1767" i="3"/>
  <c r="U1807" i="3"/>
  <c r="U1839" i="3"/>
  <c r="U1871" i="3"/>
  <c r="U1903" i="3"/>
  <c r="U1935" i="3"/>
  <c r="U1967" i="3"/>
  <c r="U1999" i="3"/>
  <c r="U1245" i="3"/>
  <c r="U13" i="3"/>
  <c r="U354" i="3"/>
  <c r="U669" i="3"/>
  <c r="U838" i="3"/>
  <c r="U1008" i="3"/>
  <c r="U1181" i="3"/>
  <c r="U1350" i="3"/>
  <c r="U1463" i="3"/>
  <c r="U1527" i="3"/>
  <c r="U1583" i="3"/>
  <c r="U1647" i="3"/>
  <c r="U1711" i="3"/>
  <c r="U1775" i="3"/>
  <c r="U1814" i="3"/>
  <c r="U1846" i="3"/>
  <c r="U1878" i="3"/>
  <c r="U1910" i="3"/>
  <c r="U1942" i="3"/>
  <c r="U1974" i="3"/>
  <c r="U141" i="3"/>
  <c r="U902" i="3"/>
  <c r="U1607" i="3"/>
  <c r="U1791" i="3"/>
  <c r="U1919" i="3"/>
  <c r="U59" i="3"/>
  <c r="U397" i="3"/>
  <c r="U688" i="3"/>
  <c r="U861" i="3"/>
  <c r="U1030" i="3"/>
  <c r="U1200" i="3"/>
  <c r="U1368" i="3"/>
  <c r="U1471" i="3"/>
  <c r="U1534" i="3"/>
  <c r="U1591" i="3"/>
  <c r="U1655" i="3"/>
  <c r="U1719" i="3"/>
  <c r="U1783" i="3"/>
  <c r="U1815" i="3"/>
  <c r="U1847" i="3"/>
  <c r="U1879" i="3"/>
  <c r="U1911" i="3"/>
  <c r="U1943" i="3"/>
  <c r="U1975" i="3"/>
  <c r="U733" i="3"/>
  <c r="U1072" i="3"/>
  <c r="U1543" i="3"/>
  <c r="U1671" i="3"/>
  <c r="U1735" i="3"/>
  <c r="U1823" i="3"/>
  <c r="U1887" i="3"/>
  <c r="U1951" i="3"/>
  <c r="U1983" i="3"/>
  <c r="U98" i="3"/>
  <c r="U443" i="3"/>
  <c r="U710" i="3"/>
  <c r="U880" i="3"/>
  <c r="U1053" i="3"/>
  <c r="U1222" i="3"/>
  <c r="U1384" i="3"/>
  <c r="U1479" i="3"/>
  <c r="U1535" i="3"/>
  <c r="U1599" i="3"/>
  <c r="U1663" i="3"/>
  <c r="U1727" i="3"/>
  <c r="U1790" i="3"/>
  <c r="U1822" i="3"/>
  <c r="U1854" i="3"/>
  <c r="U1886" i="3"/>
  <c r="U1918" i="3"/>
  <c r="U1950" i="3"/>
  <c r="U1982" i="3"/>
  <c r="U482" i="3"/>
  <c r="U1487" i="3"/>
  <c r="U1855" i="3"/>
  <c r="U187" i="3"/>
  <c r="U525" i="3"/>
  <c r="U752" i="3"/>
  <c r="U925" i="3"/>
  <c r="U1094" i="3"/>
  <c r="U1264" i="3"/>
  <c r="U1416" i="3"/>
  <c r="U1495" i="3"/>
  <c r="U1551" i="3"/>
  <c r="U1615" i="3"/>
  <c r="U1679" i="3"/>
  <c r="U1743" i="3"/>
  <c r="U1798" i="3"/>
  <c r="U1830" i="3"/>
  <c r="U1862" i="3"/>
  <c r="U1894" i="3"/>
  <c r="U1926" i="3"/>
  <c r="U1958" i="3"/>
  <c r="U1990" i="3"/>
  <c r="U226" i="3"/>
  <c r="U571" i="3"/>
  <c r="U774" i="3"/>
  <c r="U944" i="3"/>
  <c r="U1117" i="3"/>
  <c r="U1286" i="3"/>
  <c r="U1432" i="3"/>
  <c r="U1503" i="3"/>
  <c r="U1559" i="3"/>
  <c r="U1623" i="3"/>
  <c r="U1687" i="3"/>
  <c r="U1751" i="3"/>
  <c r="U1799" i="3"/>
  <c r="U1831" i="3"/>
  <c r="U1863" i="3"/>
  <c r="U1895" i="3"/>
  <c r="U1927" i="3"/>
  <c r="U1959" i="3"/>
  <c r="U1991" i="3"/>
  <c r="U79" i="4"/>
  <c r="U51" i="4"/>
  <c r="U115" i="4"/>
  <c r="U31" i="4"/>
  <c r="U95" i="4"/>
  <c r="U47" i="4"/>
  <c r="U111" i="4"/>
  <c r="U83" i="4"/>
  <c r="U143" i="4"/>
  <c r="U207" i="4"/>
  <c r="U271" i="4"/>
  <c r="U307" i="4"/>
  <c r="U351" i="4"/>
  <c r="U360" i="4"/>
  <c r="U369" i="4"/>
  <c r="U383" i="4"/>
  <c r="U392" i="4"/>
  <c r="U401" i="4"/>
  <c r="U415" i="4"/>
  <c r="U439" i="4"/>
  <c r="U468" i="4"/>
  <c r="U492" i="4"/>
  <c r="U507" i="4"/>
  <c r="U524" i="4"/>
  <c r="U547" i="4"/>
  <c r="U553" i="4"/>
  <c r="U559" i="4"/>
  <c r="U565" i="4"/>
  <c r="U588" i="4"/>
  <c r="U611" i="4"/>
  <c r="U617" i="4"/>
  <c r="U623" i="4"/>
  <c r="U629" i="4"/>
  <c r="U645" i="4"/>
  <c r="U654" i="4"/>
  <c r="U668" i="4"/>
  <c r="U677" i="4"/>
  <c r="U686" i="4"/>
  <c r="U700" i="4"/>
  <c r="U709" i="4"/>
  <c r="U718" i="4"/>
  <c r="U732" i="4"/>
  <c r="U741" i="4"/>
  <c r="U750" i="4"/>
  <c r="U764" i="4"/>
  <c r="U773" i="4"/>
  <c r="U782" i="4"/>
  <c r="U796" i="4"/>
  <c r="U805" i="4"/>
  <c r="U814" i="4"/>
  <c r="U828" i="4"/>
  <c r="U837" i="4"/>
  <c r="U846" i="4"/>
  <c r="U860" i="4"/>
  <c r="U869" i="4"/>
  <c r="U878" i="4"/>
  <c r="U892" i="4"/>
  <c r="U901" i="4"/>
  <c r="U910" i="4"/>
  <c r="U924" i="4"/>
  <c r="U933" i="4"/>
  <c r="U942" i="4"/>
  <c r="U956" i="4"/>
  <c r="U965" i="4"/>
  <c r="U974" i="4"/>
  <c r="U988" i="4"/>
  <c r="U997" i="4"/>
  <c r="U1006" i="4"/>
  <c r="U1020" i="4"/>
  <c r="U1029" i="4"/>
  <c r="U1038" i="4"/>
  <c r="U1052" i="4"/>
  <c r="U1061" i="4"/>
  <c r="U1070" i="4"/>
  <c r="U1084" i="4"/>
  <c r="U1093" i="4"/>
  <c r="U107" i="4"/>
  <c r="U179" i="4"/>
  <c r="U243" i="4"/>
  <c r="U347" i="4"/>
  <c r="U356" i="4"/>
  <c r="U365" i="4"/>
  <c r="U379" i="4"/>
  <c r="U388" i="4"/>
  <c r="U397" i="4"/>
  <c r="U411" i="4"/>
  <c r="U420" i="4"/>
  <c r="U425" i="4"/>
  <c r="U435" i="4"/>
  <c r="U444" i="4"/>
  <c r="U449" i="4"/>
  <c r="U459" i="4"/>
  <c r="U464" i="4"/>
  <c r="U473" i="4"/>
  <c r="U483" i="4"/>
  <c r="U488" i="4"/>
  <c r="U503" i="4"/>
  <c r="U513" i="4"/>
  <c r="U519" i="4"/>
  <c r="U536" i="4"/>
  <c r="U577" i="4"/>
  <c r="U583" i="4"/>
  <c r="U600" i="4"/>
  <c r="U641" i="4"/>
  <c r="U650" i="4"/>
  <c r="U664" i="4"/>
  <c r="U673" i="4"/>
  <c r="U682" i="4"/>
  <c r="U696" i="4"/>
  <c r="U705" i="4"/>
  <c r="U714" i="4"/>
  <c r="U728" i="4"/>
  <c r="U737" i="4"/>
  <c r="U746" i="4"/>
  <c r="U760" i="4"/>
  <c r="U769" i="4"/>
  <c r="U778" i="4"/>
  <c r="U792" i="4"/>
  <c r="U801" i="4"/>
  <c r="U810" i="4"/>
  <c r="U824" i="4"/>
  <c r="U833" i="4"/>
  <c r="U842" i="4"/>
  <c r="U856" i="4"/>
  <c r="U865" i="4"/>
  <c r="U874" i="4"/>
  <c r="U888" i="4"/>
  <c r="U897" i="4"/>
  <c r="U906" i="4"/>
  <c r="U920" i="4"/>
  <c r="U929" i="4"/>
  <c r="U938" i="4"/>
  <c r="U952" i="4"/>
  <c r="U961" i="4"/>
  <c r="U970" i="4"/>
  <c r="U139" i="4"/>
  <c r="U203" i="4"/>
  <c r="U267" i="4"/>
  <c r="U331" i="4"/>
  <c r="U348" i="4"/>
  <c r="U357" i="4"/>
  <c r="U371" i="4"/>
  <c r="U380" i="4"/>
  <c r="U389" i="4"/>
  <c r="U403" i="4"/>
  <c r="U412" i="4"/>
  <c r="U436" i="4"/>
  <c r="U460" i="4"/>
  <c r="U465" i="4"/>
  <c r="U484" i="4"/>
  <c r="U489" i="4"/>
  <c r="U504" i="4"/>
  <c r="U537" i="4"/>
  <c r="U544" i="4"/>
  <c r="U567" i="4"/>
  <c r="U601" i="4"/>
  <c r="U608" i="4"/>
  <c r="U631" i="4"/>
  <c r="U642" i="4"/>
  <c r="U656" i="4"/>
  <c r="U665" i="4"/>
  <c r="U674" i="4"/>
  <c r="U688" i="4"/>
  <c r="U697" i="4"/>
  <c r="U706" i="4"/>
  <c r="U720" i="4"/>
  <c r="U729" i="4"/>
  <c r="U738" i="4"/>
  <c r="U752" i="4"/>
  <c r="U761" i="4"/>
  <c r="U770" i="4"/>
  <c r="U784" i="4"/>
  <c r="U793" i="4"/>
  <c r="U802" i="4"/>
  <c r="U816" i="4"/>
  <c r="U825" i="4"/>
  <c r="U834" i="4"/>
  <c r="U848" i="4"/>
  <c r="U857" i="4"/>
  <c r="U866" i="4"/>
  <c r="U880" i="4"/>
  <c r="U889" i="4"/>
  <c r="U898" i="4"/>
  <c r="U912" i="4"/>
  <c r="U921" i="4"/>
  <c r="U930" i="4"/>
  <c r="U944" i="4"/>
  <c r="U953" i="4"/>
  <c r="U962" i="4"/>
  <c r="U976" i="4"/>
  <c r="U985" i="4"/>
  <c r="U994" i="4"/>
  <c r="U1008" i="4"/>
  <c r="U1017" i="4"/>
  <c r="U1026" i="4"/>
  <c r="U1040" i="4"/>
  <c r="U1049" i="4"/>
  <c r="U1058" i="4"/>
  <c r="U1072" i="4"/>
  <c r="U1081" i="4"/>
  <c r="U1090" i="4"/>
  <c r="U1104" i="4"/>
  <c r="U1113" i="4"/>
  <c r="U1122" i="4"/>
  <c r="U1136" i="4"/>
  <c r="U1145" i="4"/>
  <c r="U1154" i="4"/>
  <c r="U1173" i="4"/>
  <c r="U19" i="4"/>
  <c r="U175" i="4"/>
  <c r="U239" i="4"/>
  <c r="U338" i="4"/>
  <c r="U343" i="4"/>
  <c r="U353" i="4"/>
  <c r="U367" i="4"/>
  <c r="U376" i="4"/>
  <c r="U385" i="4"/>
  <c r="U399" i="4"/>
  <c r="U408" i="4"/>
  <c r="U417" i="4"/>
  <c r="U427" i="4"/>
  <c r="U432" i="4"/>
  <c r="U441" i="4"/>
  <c r="U451" i="4"/>
  <c r="U456" i="4"/>
  <c r="U475" i="4"/>
  <c r="U480" i="4"/>
  <c r="U495" i="4"/>
  <c r="U500" i="4"/>
  <c r="U515" i="4"/>
  <c r="U521" i="4"/>
  <c r="U527" i="4"/>
  <c r="U533" i="4"/>
  <c r="U556" i="4"/>
  <c r="U579" i="4"/>
  <c r="U585" i="4"/>
  <c r="U591" i="4"/>
  <c r="U597" i="4"/>
  <c r="U620" i="4"/>
  <c r="U652" i="4"/>
  <c r="U661" i="4"/>
  <c r="U670" i="4"/>
  <c r="U684" i="4"/>
  <c r="U693" i="4"/>
  <c r="U702" i="4"/>
  <c r="U716" i="4"/>
  <c r="U725" i="4"/>
  <c r="U734" i="4"/>
  <c r="U748" i="4"/>
  <c r="U757" i="4"/>
  <c r="U766" i="4"/>
  <c r="U780" i="4"/>
  <c r="U789" i="4"/>
  <c r="U798" i="4"/>
  <c r="U812" i="4"/>
  <c r="U821" i="4"/>
  <c r="U830" i="4"/>
  <c r="U844" i="4"/>
  <c r="U853" i="4"/>
  <c r="U862" i="4"/>
  <c r="U876" i="4"/>
  <c r="U885" i="4"/>
  <c r="U894" i="4"/>
  <c r="U908" i="4"/>
  <c r="U917" i="4"/>
  <c r="U926" i="4"/>
  <c r="U940" i="4"/>
  <c r="U949" i="4"/>
  <c r="U958" i="4"/>
  <c r="U972" i="4"/>
  <c r="U981" i="4"/>
  <c r="U990" i="4"/>
  <c r="U1004" i="4"/>
  <c r="U1013" i="4"/>
  <c r="U1022" i="4"/>
  <c r="U1036" i="4"/>
  <c r="U1045" i="4"/>
  <c r="U1054" i="4"/>
  <c r="U1068" i="4"/>
  <c r="U1077" i="4"/>
  <c r="U1086" i="4"/>
  <c r="U1100" i="4"/>
  <c r="U1109" i="4"/>
  <c r="U1118" i="4"/>
  <c r="U1132" i="4"/>
  <c r="U1141" i="4"/>
  <c r="U1150" i="4"/>
  <c r="U1164" i="4"/>
  <c r="U1169" i="4"/>
  <c r="U1178" i="4"/>
  <c r="U191" i="4"/>
  <c r="U311" i="4"/>
  <c r="U359" i="4"/>
  <c r="U364" i="4"/>
  <c r="U405" i="4"/>
  <c r="U423" i="4"/>
  <c r="U447" i="4"/>
  <c r="U147" i="4"/>
  <c r="U275" i="4"/>
  <c r="U334" i="4"/>
  <c r="U400" i="4"/>
  <c r="U545" i="4"/>
  <c r="U609" i="4"/>
  <c r="U660" i="4"/>
  <c r="U666" i="4"/>
  <c r="U672" i="4"/>
  <c r="U678" i="4"/>
  <c r="U701" i="4"/>
  <c r="U724" i="4"/>
  <c r="U730" i="4"/>
  <c r="U736" i="4"/>
  <c r="U742" i="4"/>
  <c r="U765" i="4"/>
  <c r="U788" i="4"/>
  <c r="U794" i="4"/>
  <c r="U800" i="4"/>
  <c r="U806" i="4"/>
  <c r="U829" i="4"/>
  <c r="U852" i="4"/>
  <c r="U858" i="4"/>
  <c r="U864" i="4"/>
  <c r="U870" i="4"/>
  <c r="U893" i="4"/>
  <c r="U916" i="4"/>
  <c r="U922" i="4"/>
  <c r="U928" i="4"/>
  <c r="U934" i="4"/>
  <c r="U63" i="4"/>
  <c r="U223" i="4"/>
  <c r="U372" i="4"/>
  <c r="U377" i="4"/>
  <c r="U395" i="4"/>
  <c r="U424" i="4"/>
  <c r="U448" i="4"/>
  <c r="U467" i="4"/>
  <c r="U472" i="4"/>
  <c r="U491" i="4"/>
  <c r="U560" i="4"/>
  <c r="U624" i="4"/>
  <c r="U644" i="4"/>
  <c r="U649" i="4"/>
  <c r="U690" i="4"/>
  <c r="U708" i="4"/>
  <c r="U713" i="4"/>
  <c r="U754" i="4"/>
  <c r="U772" i="4"/>
  <c r="U777" i="4"/>
  <c r="U818" i="4"/>
  <c r="U836" i="4"/>
  <c r="U841" i="4"/>
  <c r="U882" i="4"/>
  <c r="U900" i="4"/>
  <c r="U905" i="4"/>
  <c r="U946" i="4"/>
  <c r="U964" i="4"/>
  <c r="U969" i="4"/>
  <c r="U986" i="4"/>
  <c r="U992" i="4"/>
  <c r="U1002" i="4"/>
  <c r="U1030" i="4"/>
  <c r="U1041" i="4"/>
  <c r="U1046" i="4"/>
  <c r="U1057" i="4"/>
  <c r="U171" i="4"/>
  <c r="U299" i="4"/>
  <c r="U342" i="4"/>
  <c r="U349" i="4"/>
  <c r="U355" i="4"/>
  <c r="U361" i="4"/>
  <c r="U384" i="4"/>
  <c r="U407" i="4"/>
  <c r="U413" i="4"/>
  <c r="U419" i="4"/>
  <c r="U431" i="4"/>
  <c r="U437" i="4"/>
  <c r="U443" i="4"/>
  <c r="U455" i="4"/>
  <c r="U479" i="4"/>
  <c r="U511" i="4"/>
  <c r="U568" i="4"/>
  <c r="U632" i="4"/>
  <c r="U685" i="4"/>
  <c r="U749" i="4"/>
  <c r="U813" i="4"/>
  <c r="U877" i="4"/>
  <c r="U941" i="4"/>
  <c r="U998" i="4"/>
  <c r="U1009" i="4"/>
  <c r="U1014" i="4"/>
  <c r="U1025" i="4"/>
  <c r="U1074" i="4"/>
  <c r="U1085" i="4"/>
  <c r="U1096" i="4"/>
  <c r="U1101" i="4"/>
  <c r="U1106" i="4"/>
  <c r="U1137" i="4"/>
  <c r="U1142" i="4"/>
  <c r="U1162" i="4"/>
  <c r="U127" i="4"/>
  <c r="U247" i="4"/>
  <c r="U373" i="4"/>
  <c r="U391" i="4"/>
  <c r="U396" i="4"/>
  <c r="U159" i="4"/>
  <c r="U279" i="4"/>
  <c r="U363" i="4"/>
  <c r="U404" i="4"/>
  <c r="U409" i="4"/>
  <c r="U433" i="4"/>
  <c r="U457" i="4"/>
  <c r="U481" i="4"/>
  <c r="U528" i="4"/>
  <c r="U535" i="4"/>
  <c r="U592" i="4"/>
  <c r="U599" i="4"/>
  <c r="U658" i="4"/>
  <c r="U676" i="4"/>
  <c r="U681" i="4"/>
  <c r="U722" i="4"/>
  <c r="U740" i="4"/>
  <c r="U745" i="4"/>
  <c r="U786" i="4"/>
  <c r="U804" i="4"/>
  <c r="U809" i="4"/>
  <c r="U850" i="4"/>
  <c r="U868" i="4"/>
  <c r="U873" i="4"/>
  <c r="U914" i="4"/>
  <c r="U932" i="4"/>
  <c r="U937" i="4"/>
  <c r="U978" i="4"/>
  <c r="U989" i="4"/>
  <c r="U1000" i="4"/>
  <c r="U1005" i="4"/>
  <c r="U1016" i="4"/>
  <c r="U1060" i="4"/>
  <c r="U1065" i="4"/>
  <c r="U1076" i="4"/>
  <c r="U1108" i="4"/>
  <c r="U1124" i="4"/>
  <c r="U1144" i="4"/>
  <c r="U1149" i="4"/>
  <c r="U75" i="4"/>
  <c r="U211" i="4"/>
  <c r="U387" i="4"/>
  <c r="U496" i="4"/>
  <c r="U712" i="4"/>
  <c r="U840" i="4"/>
  <c r="U980" i="4"/>
  <c r="U993" i="4"/>
  <c r="U1032" i="4"/>
  <c r="U1037" i="4"/>
  <c r="U1062" i="4"/>
  <c r="U1080" i="4"/>
  <c r="U1092" i="4"/>
  <c r="U1110" i="4"/>
  <c r="U1126" i="4"/>
  <c r="U1165" i="4"/>
  <c r="U1176" i="4"/>
  <c r="U1186" i="4"/>
  <c r="U1224" i="4"/>
  <c r="U1258" i="4"/>
  <c r="U1276" i="4"/>
  <c r="U1281" i="4"/>
  <c r="U1292" i="4"/>
  <c r="U1297" i="4"/>
  <c r="U1308" i="4"/>
  <c r="U1313" i="4"/>
  <c r="U1324" i="4"/>
  <c r="U1329" i="4"/>
  <c r="U1340" i="4"/>
  <c r="U1345" i="4"/>
  <c r="U1356" i="4"/>
  <c r="U1361" i="4"/>
  <c r="U1372" i="4"/>
  <c r="U1377" i="4"/>
  <c r="U1388" i="4"/>
  <c r="U1393" i="4"/>
  <c r="U1404" i="4"/>
  <c r="U1409" i="4"/>
  <c r="U1420" i="4"/>
  <c r="U1425" i="4"/>
  <c r="U1436" i="4"/>
  <c r="U1441" i="4"/>
  <c r="U1452" i="4"/>
  <c r="U1457" i="4"/>
  <c r="U1468" i="4"/>
  <c r="U1473" i="4"/>
  <c r="U1484" i="4"/>
  <c r="U1489" i="4"/>
  <c r="U1500" i="4"/>
  <c r="U1505" i="4"/>
  <c r="U1516" i="4"/>
  <c r="U1521" i="4"/>
  <c r="U1532" i="4"/>
  <c r="U1537" i="4"/>
  <c r="U1548" i="4"/>
  <c r="U1553" i="4"/>
  <c r="U1564" i="4"/>
  <c r="U1569" i="4"/>
  <c r="U1580" i="4"/>
  <c r="U1963" i="4"/>
  <c r="U1977" i="4"/>
  <c r="U1986" i="4"/>
  <c r="U1995" i="4"/>
  <c r="U235" i="4"/>
  <c r="U352" i="4"/>
  <c r="U381" i="4"/>
  <c r="U440" i="4"/>
  <c r="U469" i="4"/>
  <c r="U646" i="4"/>
  <c r="U680" i="4"/>
  <c r="U726" i="4"/>
  <c r="U733" i="4"/>
  <c r="U774" i="4"/>
  <c r="U808" i="4"/>
  <c r="U854" i="4"/>
  <c r="U861" i="4"/>
  <c r="U902" i="4"/>
  <c r="U936" i="4"/>
  <c r="U968" i="4"/>
  <c r="U1044" i="4"/>
  <c r="U1050" i="4"/>
  <c r="U1056" i="4"/>
  <c r="U1098" i="4"/>
  <c r="U1116" i="4"/>
  <c r="U1121" i="4"/>
  <c r="U1160" i="4"/>
  <c r="U1182" i="4"/>
  <c r="U1192" i="4"/>
  <c r="U1197" i="4"/>
  <c r="U1202" i="4"/>
  <c r="U1213" i="4"/>
  <c r="U1236" i="4"/>
  <c r="U1242" i="4"/>
  <c r="U1248" i="4"/>
  <c r="U1254" i="4"/>
  <c r="U1266" i="4"/>
  <c r="U1587" i="4"/>
  <c r="U1591" i="4"/>
  <c r="U1595" i="4"/>
  <c r="U1599" i="4"/>
  <c r="U1603" i="4"/>
  <c r="U1607" i="4"/>
  <c r="U1611" i="4"/>
  <c r="U1615" i="4"/>
  <c r="U1619" i="4"/>
  <c r="U1623" i="4"/>
  <c r="U1627" i="4"/>
  <c r="U1631" i="4"/>
  <c r="U1635" i="4"/>
  <c r="U1639" i="4"/>
  <c r="U1643" i="4"/>
  <c r="U1647" i="4"/>
  <c r="U1651" i="4"/>
  <c r="U1655" i="4"/>
  <c r="U1659" i="4"/>
  <c r="U1663" i="4"/>
  <c r="U1667" i="4"/>
  <c r="U1671" i="4"/>
  <c r="U1675" i="4"/>
  <c r="U1679" i="4"/>
  <c r="U1683" i="4"/>
  <c r="U1687" i="4"/>
  <c r="U1691" i="4"/>
  <c r="U1695" i="4"/>
  <c r="U1699" i="4"/>
  <c r="U1703" i="4"/>
  <c r="U1707" i="4"/>
  <c r="U1711" i="4"/>
  <c r="U1715" i="4"/>
  <c r="U1719" i="4"/>
  <c r="U1723" i="4"/>
  <c r="U1727" i="4"/>
  <c r="U1731" i="4"/>
  <c r="U1735" i="4"/>
  <c r="U1739" i="4"/>
  <c r="U1743" i="4"/>
  <c r="U1747" i="4"/>
  <c r="U1751" i="4"/>
  <c r="U1755" i="4"/>
  <c r="U1759" i="4"/>
  <c r="U1763" i="4"/>
  <c r="U1767" i="4"/>
  <c r="U1771" i="4"/>
  <c r="U1775" i="4"/>
  <c r="U1779" i="4"/>
  <c r="U1783" i="4"/>
  <c r="U1787" i="4"/>
  <c r="U1791" i="4"/>
  <c r="U1795" i="4"/>
  <c r="U1799" i="4"/>
  <c r="U1803" i="4"/>
  <c r="U1807" i="4"/>
  <c r="U1811" i="4"/>
  <c r="U1815" i="4"/>
  <c r="U1819" i="4"/>
  <c r="U1823" i="4"/>
  <c r="U1827" i="4"/>
  <c r="U1831" i="4"/>
  <c r="U1835" i="4"/>
  <c r="U1839" i="4"/>
  <c r="U1843" i="4"/>
  <c r="U1847" i="4"/>
  <c r="U1851" i="4"/>
  <c r="U1855" i="4"/>
  <c r="U1859" i="4"/>
  <c r="U1863" i="4"/>
  <c r="U1867" i="4"/>
  <c r="U1871" i="4"/>
  <c r="U1875" i="4"/>
  <c r="U339" i="4"/>
  <c r="U689" i="4"/>
  <c r="U721" i="4"/>
  <c r="U756" i="4"/>
  <c r="U762" i="4"/>
  <c r="U817" i="4"/>
  <c r="U849" i="4"/>
  <c r="U884" i="4"/>
  <c r="U890" i="4"/>
  <c r="U945" i="4"/>
  <c r="U957" i="4"/>
  <c r="U982" i="4"/>
  <c r="U1028" i="4"/>
  <c r="U1064" i="4"/>
  <c r="U1082" i="4"/>
  <c r="U1094" i="4"/>
  <c r="U1112" i="4"/>
  <c r="U1117" i="4"/>
  <c r="U1128" i="4"/>
  <c r="U1133" i="4"/>
  <c r="U1161" i="4"/>
  <c r="U1188" i="4"/>
  <c r="U1193" i="4"/>
  <c r="U1198" i="4"/>
  <c r="U1249" i="4"/>
  <c r="U1588" i="4"/>
  <c r="U1592" i="4"/>
  <c r="U1596" i="4"/>
  <c r="U1600" i="4"/>
  <c r="U1604" i="4"/>
  <c r="U1608" i="4"/>
  <c r="U1612" i="4"/>
  <c r="U1616" i="4"/>
  <c r="U1620" i="4"/>
  <c r="U1624" i="4"/>
  <c r="U1628" i="4"/>
  <c r="U1632" i="4"/>
  <c r="U1636" i="4"/>
  <c r="U1640" i="4"/>
  <c r="U1644" i="4"/>
  <c r="U1648" i="4"/>
  <c r="U1652" i="4"/>
  <c r="U1656" i="4"/>
  <c r="U1660" i="4"/>
  <c r="U1664" i="4"/>
  <c r="U1668" i="4"/>
  <c r="U1672" i="4"/>
  <c r="U1676" i="4"/>
  <c r="U1680" i="4"/>
  <c r="U1684" i="4"/>
  <c r="U1688" i="4"/>
  <c r="U1692" i="4"/>
  <c r="U1696" i="4"/>
  <c r="U1700" i="4"/>
  <c r="U1704" i="4"/>
  <c r="U1708" i="4"/>
  <c r="U1712" i="4"/>
  <c r="U1716" i="4"/>
  <c r="U1720" i="4"/>
  <c r="U1724" i="4"/>
  <c r="U1728" i="4"/>
  <c r="U1732" i="4"/>
  <c r="U1736" i="4"/>
  <c r="U1740" i="4"/>
  <c r="U1744" i="4"/>
  <c r="U1748" i="4"/>
  <c r="U1752" i="4"/>
  <c r="U1756" i="4"/>
  <c r="U1760" i="4"/>
  <c r="U1764" i="4"/>
  <c r="U1768" i="4"/>
  <c r="U1772" i="4"/>
  <c r="U1776" i="4"/>
  <c r="U1780" i="4"/>
  <c r="U1784" i="4"/>
  <c r="U1788" i="4"/>
  <c r="U1792" i="4"/>
  <c r="U1796" i="4"/>
  <c r="U1800" i="4"/>
  <c r="U1804" i="4"/>
  <c r="U1808" i="4"/>
  <c r="U1812" i="4"/>
  <c r="U1816" i="4"/>
  <c r="U1820" i="4"/>
  <c r="U1824" i="4"/>
  <c r="U1828" i="4"/>
  <c r="U1832" i="4"/>
  <c r="U1836" i="4"/>
  <c r="U1840" i="4"/>
  <c r="U1844" i="4"/>
  <c r="U1848" i="4"/>
  <c r="U1852" i="4"/>
  <c r="U1856" i="4"/>
  <c r="U1860" i="4"/>
  <c r="U1864" i="4"/>
  <c r="U1868" i="4"/>
  <c r="U1872" i="4"/>
  <c r="U1876" i="4"/>
  <c r="U1880" i="4"/>
  <c r="U1884" i="4"/>
  <c r="U1888" i="4"/>
  <c r="U1892" i="4"/>
  <c r="U1896" i="4"/>
  <c r="U1900" i="4"/>
  <c r="U1904" i="4"/>
  <c r="U1908" i="4"/>
  <c r="U1912" i="4"/>
  <c r="U1916" i="4"/>
  <c r="U1920" i="4"/>
  <c r="U1924" i="4"/>
  <c r="U1928" i="4"/>
  <c r="U1932" i="4"/>
  <c r="U1936" i="4"/>
  <c r="U1940" i="4"/>
  <c r="U1944" i="4"/>
  <c r="U1948" i="4"/>
  <c r="U1952" i="4"/>
  <c r="U1956" i="4"/>
  <c r="U1965" i="4"/>
  <c r="U1974" i="4"/>
  <c r="U1983" i="4"/>
  <c r="U1997" i="4"/>
  <c r="U428" i="4"/>
  <c r="U471" i="4"/>
  <c r="U499" i="4"/>
  <c r="U505" i="4"/>
  <c r="U512" i="4"/>
  <c r="U551" i="4"/>
  <c r="U648" i="4"/>
  <c r="U776" i="4"/>
  <c r="U904" i="4"/>
  <c r="U977" i="4"/>
  <c r="U996" i="4"/>
  <c r="U1010" i="4"/>
  <c r="U1034" i="4"/>
  <c r="U1089" i="4"/>
  <c r="U1146" i="4"/>
  <c r="U1152" i="4"/>
  <c r="U1157" i="4"/>
  <c r="U1184" i="4"/>
  <c r="U1204" i="4"/>
  <c r="U1226" i="4"/>
  <c r="U1233" i="4"/>
  <c r="U1256" i="4"/>
  <c r="U1268" i="4"/>
  <c r="U1273" i="4"/>
  <c r="U1284" i="4"/>
  <c r="U1289" i="4"/>
  <c r="U1300" i="4"/>
  <c r="U1305" i="4"/>
  <c r="U1316" i="4"/>
  <c r="U1321" i="4"/>
  <c r="U1332" i="4"/>
  <c r="U1337" i="4"/>
  <c r="U1348" i="4"/>
  <c r="U1353" i="4"/>
  <c r="U1364" i="4"/>
  <c r="U1369" i="4"/>
  <c r="U1380" i="4"/>
  <c r="U1385" i="4"/>
  <c r="U1396" i="4"/>
  <c r="U1401" i="4"/>
  <c r="U1412" i="4"/>
  <c r="U1417" i="4"/>
  <c r="U1428" i="4"/>
  <c r="U1433" i="4"/>
  <c r="U1444" i="4"/>
  <c r="U1449" i="4"/>
  <c r="U1460" i="4"/>
  <c r="U1465" i="4"/>
  <c r="U1476" i="4"/>
  <c r="U1481" i="4"/>
  <c r="U1492" i="4"/>
  <c r="U1497" i="4"/>
  <c r="U1508" i="4"/>
  <c r="U1513" i="4"/>
  <c r="U1524" i="4"/>
  <c r="U1529" i="4"/>
  <c r="U1540" i="4"/>
  <c r="U1545" i="4"/>
  <c r="U1556" i="4"/>
  <c r="U1561" i="4"/>
  <c r="U1572" i="4"/>
  <c r="U1577" i="4"/>
  <c r="U1961" i="4"/>
  <c r="U1970" i="4"/>
  <c r="U1979" i="4"/>
  <c r="U1993" i="4"/>
  <c r="U463" i="4"/>
  <c r="U710" i="4"/>
  <c r="U717" i="4"/>
  <c r="U790" i="4"/>
  <c r="U797" i="4"/>
  <c r="U820" i="4"/>
  <c r="U826" i="4"/>
  <c r="U913" i="4"/>
  <c r="U984" i="4"/>
  <c r="U1048" i="4"/>
  <c r="U1069" i="4"/>
  <c r="U1097" i="4"/>
  <c r="U1130" i="4"/>
  <c r="U1156" i="4"/>
  <c r="U1181" i="4"/>
  <c r="U1194" i="4"/>
  <c r="U1201" i="4"/>
  <c r="U1240" i="4"/>
  <c r="U1269" i="4"/>
  <c r="U1288" i="4"/>
  <c r="U1301" i="4"/>
  <c r="U1320" i="4"/>
  <c r="U1333" i="4"/>
  <c r="U1352" i="4"/>
  <c r="U1365" i="4"/>
  <c r="U1384" i="4"/>
  <c r="U1397" i="4"/>
  <c r="U1416" i="4"/>
  <c r="U1429" i="4"/>
  <c r="U1448" i="4"/>
  <c r="U1461" i="4"/>
  <c r="U1480" i="4"/>
  <c r="U1493" i="4"/>
  <c r="U1512" i="4"/>
  <c r="U1525" i="4"/>
  <c r="U1544" i="4"/>
  <c r="U1557" i="4"/>
  <c r="U1576" i="4"/>
  <c r="U1882" i="4"/>
  <c r="U1891" i="4"/>
  <c r="U1905" i="4"/>
  <c r="U1914" i="4"/>
  <c r="U1923" i="4"/>
  <c r="U1937" i="4"/>
  <c r="U1946" i="4"/>
  <c r="U1955" i="4"/>
  <c r="U1966" i="4"/>
  <c r="U1971" i="4"/>
  <c r="U1982" i="4"/>
  <c r="U6" i="4"/>
  <c r="U501" i="4"/>
  <c r="U633" i="4"/>
  <c r="U640" i="4"/>
  <c r="U704" i="4"/>
  <c r="U950" i="4"/>
  <c r="U1021" i="4"/>
  <c r="U1042" i="4"/>
  <c r="U1125" i="4"/>
  <c r="U1170" i="4"/>
  <c r="U1208" i="4"/>
  <c r="U1234" i="4"/>
  <c r="U1590" i="4"/>
  <c r="U1601" i="4"/>
  <c r="U1606" i="4"/>
  <c r="U1617" i="4"/>
  <c r="U1622" i="4"/>
  <c r="U1633" i="4"/>
  <c r="U1638" i="4"/>
  <c r="U1649" i="4"/>
  <c r="U1654" i="4"/>
  <c r="U1665" i="4"/>
  <c r="U1670" i="4"/>
  <c r="U1681" i="4"/>
  <c r="U1686" i="4"/>
  <c r="U1697" i="4"/>
  <c r="U1702" i="4"/>
  <c r="U1713" i="4"/>
  <c r="U1718" i="4"/>
  <c r="U1729" i="4"/>
  <c r="U1734" i="4"/>
  <c r="U1745" i="4"/>
  <c r="U1750" i="4"/>
  <c r="U1761" i="4"/>
  <c r="U1766" i="4"/>
  <c r="U1777" i="4"/>
  <c r="U1782" i="4"/>
  <c r="U1793" i="4"/>
  <c r="U1798" i="4"/>
  <c r="U1809" i="4"/>
  <c r="U1814" i="4"/>
  <c r="U1825" i="4"/>
  <c r="U1830" i="4"/>
  <c r="U1841" i="4"/>
  <c r="U1846" i="4"/>
  <c r="U1857" i="4"/>
  <c r="U1862" i="4"/>
  <c r="U1873" i="4"/>
  <c r="U1878" i="4"/>
  <c r="U1887" i="4"/>
  <c r="U1901" i="4"/>
  <c r="U1910" i="4"/>
  <c r="U1919" i="4"/>
  <c r="U1933" i="4"/>
  <c r="U1942" i="4"/>
  <c r="U1951" i="4"/>
  <c r="U1999" i="4"/>
  <c r="U487" i="4"/>
  <c r="U662" i="4"/>
  <c r="U669" i="4"/>
  <c r="U692" i="4"/>
  <c r="U698" i="4"/>
  <c r="U785" i="4"/>
  <c r="U872" i="4"/>
  <c r="U886" i="4"/>
  <c r="U1001" i="4"/>
  <c r="U1105" i="4"/>
  <c r="U1138" i="4"/>
  <c r="U1277" i="4"/>
  <c r="U1296" i="4"/>
  <c r="U1309" i="4"/>
  <c r="U1328" i="4"/>
  <c r="U1341" i="4"/>
  <c r="U1360" i="4"/>
  <c r="U1373" i="4"/>
  <c r="U1392" i="4"/>
  <c r="U1405" i="4"/>
  <c r="U1424" i="4"/>
  <c r="U1437" i="4"/>
  <c r="U1456" i="4"/>
  <c r="U1469" i="4"/>
  <c r="U1488" i="4"/>
  <c r="U1501" i="4"/>
  <c r="U1520" i="4"/>
  <c r="U1533" i="4"/>
  <c r="U1552" i="4"/>
  <c r="U1565" i="4"/>
  <c r="U1883" i="4"/>
  <c r="U1897" i="4"/>
  <c r="U1906" i="4"/>
  <c r="U1915" i="4"/>
  <c r="U1929" i="4"/>
  <c r="U1938" i="4"/>
  <c r="U1947" i="4"/>
  <c r="U1967" i="4"/>
  <c r="U1978" i="4"/>
  <c r="U1989" i="4"/>
  <c r="U1994" i="4"/>
  <c r="U822" i="4"/>
  <c r="U909" i="4"/>
  <c r="U1078" i="4"/>
  <c r="U1120" i="4"/>
  <c r="U1158" i="4"/>
  <c r="U1177" i="4"/>
  <c r="U1190" i="4"/>
  <c r="U1216" i="4"/>
  <c r="U1222" i="4"/>
  <c r="U1257" i="4"/>
  <c r="U1597" i="4"/>
  <c r="U1602" i="4"/>
  <c r="U1613" i="4"/>
  <c r="U1618" i="4"/>
  <c r="U1629" i="4"/>
  <c r="U1634" i="4"/>
  <c r="U1645" i="4"/>
  <c r="U1650" i="4"/>
  <c r="U1661" i="4"/>
  <c r="U1666" i="4"/>
  <c r="U1677" i="4"/>
  <c r="U1682" i="4"/>
  <c r="U1693" i="4"/>
  <c r="U1698" i="4"/>
  <c r="U1709" i="4"/>
  <c r="U1714" i="4"/>
  <c r="U1725" i="4"/>
  <c r="U1730" i="4"/>
  <c r="U1741" i="4"/>
  <c r="U1746" i="4"/>
  <c r="U1757" i="4"/>
  <c r="U1762" i="4"/>
  <c r="U1773" i="4"/>
  <c r="U1778" i="4"/>
  <c r="U1789" i="4"/>
  <c r="U1794" i="4"/>
  <c r="U1805" i="4"/>
  <c r="U1810" i="4"/>
  <c r="U1821" i="4"/>
  <c r="U1826" i="4"/>
  <c r="U1837" i="4"/>
  <c r="U1842" i="4"/>
  <c r="U1853" i="4"/>
  <c r="U1858" i="4"/>
  <c r="U1869" i="4"/>
  <c r="U1874" i="4"/>
  <c r="U1879" i="4"/>
  <c r="U1893" i="4"/>
  <c r="U1902" i="4"/>
  <c r="U1911" i="4"/>
  <c r="U1925" i="4"/>
  <c r="U1934" i="4"/>
  <c r="U1943" i="4"/>
  <c r="U1957" i="4"/>
  <c r="U1962" i="4"/>
  <c r="U1973" i="4"/>
  <c r="U368" i="4"/>
  <c r="U375" i="4"/>
  <c r="U452" i="4"/>
  <c r="U657" i="4"/>
  <c r="U744" i="4"/>
  <c r="U758" i="4"/>
  <c r="U881" i="4"/>
  <c r="U966" i="4"/>
  <c r="U973" i="4"/>
  <c r="U1066" i="4"/>
  <c r="U1114" i="4"/>
  <c r="U1153" i="4"/>
  <c r="U1166" i="4"/>
  <c r="U1172" i="4"/>
  <c r="U1210" i="4"/>
  <c r="U1272" i="4"/>
  <c r="U1285" i="4"/>
  <c r="U1304" i="4"/>
  <c r="U1317" i="4"/>
  <c r="U1336" i="4"/>
  <c r="U1349" i="4"/>
  <c r="U1368" i="4"/>
  <c r="U1381" i="4"/>
  <c r="U1400" i="4"/>
  <c r="U1413" i="4"/>
  <c r="U1432" i="4"/>
  <c r="U1445" i="4"/>
  <c r="U1464" i="4"/>
  <c r="U1477" i="4"/>
  <c r="U1496" i="4"/>
  <c r="U1509" i="4"/>
  <c r="U1528" i="4"/>
  <c r="U1541" i="4"/>
  <c r="U1560" i="4"/>
  <c r="U1573" i="4"/>
  <c r="U1889" i="4"/>
  <c r="U1898" i="4"/>
  <c r="U1907" i="4"/>
  <c r="U1921" i="4"/>
  <c r="U1930" i="4"/>
  <c r="U1939" i="4"/>
  <c r="U1953" i="4"/>
  <c r="U1985" i="4"/>
  <c r="U1990" i="4"/>
  <c r="U43" i="4"/>
  <c r="U393" i="4"/>
  <c r="U416" i="4"/>
  <c r="U753" i="4"/>
  <c r="U768" i="4"/>
  <c r="U1102" i="4"/>
  <c r="U1885" i="4"/>
  <c r="U1903" i="4"/>
  <c r="U1922" i="4"/>
  <c r="U1941" i="4"/>
  <c r="U1959" i="4"/>
  <c r="U1987" i="4"/>
  <c r="U315" i="4"/>
  <c r="U838" i="4"/>
  <c r="U845" i="4"/>
  <c r="U1073" i="4"/>
  <c r="U1088" i="4"/>
  <c r="U1140" i="4"/>
  <c r="U1185" i="4"/>
  <c r="U1245" i="4"/>
  <c r="U1344" i="4"/>
  <c r="U1389" i="4"/>
  <c r="U1472" i="4"/>
  <c r="U1517" i="4"/>
  <c r="U1610" i="4"/>
  <c r="U1642" i="4"/>
  <c r="U1674" i="4"/>
  <c r="U1706" i="4"/>
  <c r="U1738" i="4"/>
  <c r="U1770" i="4"/>
  <c r="U1802" i="4"/>
  <c r="U1834" i="4"/>
  <c r="U1866" i="4"/>
  <c r="U1917" i="4"/>
  <c r="U1935" i="4"/>
  <c r="U1954" i="4"/>
  <c r="U1981" i="4"/>
  <c r="U653" i="4"/>
  <c r="U832" i="4"/>
  <c r="U960" i="4"/>
  <c r="U1134" i="4"/>
  <c r="U1148" i="4"/>
  <c r="U1598" i="4"/>
  <c r="U1605" i="4"/>
  <c r="U1630" i="4"/>
  <c r="U1637" i="4"/>
  <c r="U1662" i="4"/>
  <c r="U1669" i="4"/>
  <c r="U1694" i="4"/>
  <c r="U1701" i="4"/>
  <c r="U1726" i="4"/>
  <c r="U1733" i="4"/>
  <c r="U1758" i="4"/>
  <c r="U1765" i="4"/>
  <c r="U1790" i="4"/>
  <c r="U1797" i="4"/>
  <c r="U1822" i="4"/>
  <c r="U1829" i="4"/>
  <c r="U1854" i="4"/>
  <c r="U1861" i="4"/>
  <c r="U1886" i="4"/>
  <c r="U1949" i="4"/>
  <c r="U1975" i="4"/>
  <c r="U569" i="4"/>
  <c r="U576" i="4"/>
  <c r="U615" i="4"/>
  <c r="U954" i="4"/>
  <c r="U1217" i="4"/>
  <c r="U1293" i="4"/>
  <c r="U1376" i="4"/>
  <c r="U1421" i="4"/>
  <c r="U1504" i="4"/>
  <c r="U1549" i="4"/>
  <c r="U1593" i="4"/>
  <c r="U1625" i="4"/>
  <c r="U1657" i="4"/>
  <c r="U1689" i="4"/>
  <c r="U1721" i="4"/>
  <c r="U1753" i="4"/>
  <c r="U1785" i="4"/>
  <c r="U1817" i="4"/>
  <c r="U1849" i="4"/>
  <c r="U1881" i="4"/>
  <c r="U1899" i="4"/>
  <c r="U1918" i="4"/>
  <c r="U1969" i="4"/>
  <c r="U694" i="4"/>
  <c r="U918" i="4"/>
  <c r="U925" i="4"/>
  <c r="U948" i="4"/>
  <c r="U1053" i="4"/>
  <c r="U1129" i="4"/>
  <c r="U1225" i="4"/>
  <c r="U1894" i="4"/>
  <c r="U1913" i="4"/>
  <c r="U1931" i="4"/>
  <c r="U1950" i="4"/>
  <c r="U5" i="4"/>
  <c r="U781" i="4"/>
  <c r="U1018" i="4"/>
  <c r="U1589" i="4"/>
  <c r="U1614" i="4"/>
  <c r="U1621" i="4"/>
  <c r="U1646" i="4"/>
  <c r="U1653" i="4"/>
  <c r="U1678" i="4"/>
  <c r="U1685" i="4"/>
  <c r="U1710" i="4"/>
  <c r="U1717" i="4"/>
  <c r="U1742" i="4"/>
  <c r="U1749" i="4"/>
  <c r="U1774" i="4"/>
  <c r="U1781" i="4"/>
  <c r="U1806" i="4"/>
  <c r="U1813" i="4"/>
  <c r="U1838" i="4"/>
  <c r="U1845" i="4"/>
  <c r="U1870" i="4"/>
  <c r="U1877" i="4"/>
  <c r="U1895" i="4"/>
  <c r="U1958" i="4"/>
  <c r="U1312" i="4"/>
  <c r="U1568" i="4"/>
  <c r="U1658" i="4"/>
  <c r="U1673" i="4"/>
  <c r="U1786" i="4"/>
  <c r="U1801" i="4"/>
  <c r="U1991" i="4"/>
  <c r="U1998" i="4"/>
  <c r="U896" i="4"/>
  <c r="U1945" i="4"/>
  <c r="U476" i="4"/>
  <c r="U1206" i="4"/>
  <c r="U1440" i="4"/>
  <c r="U1594" i="4"/>
  <c r="U1609" i="4"/>
  <c r="U1722" i="4"/>
  <c r="U1737" i="4"/>
  <c r="U1850" i="4"/>
  <c r="U1865" i="4"/>
  <c r="U1926" i="4"/>
  <c r="U1033" i="4"/>
  <c r="U1408" i="4"/>
  <c r="U1581" i="4"/>
  <c r="U1690" i="4"/>
  <c r="U1705" i="4"/>
  <c r="U1174" i="4"/>
  <c r="U1024" i="4"/>
  <c r="U1325" i="4"/>
  <c r="U1536" i="4"/>
  <c r="U1754" i="4"/>
  <c r="U1769" i="4"/>
  <c r="U1909" i="4"/>
  <c r="U1357" i="4"/>
  <c r="U1012" i="4"/>
  <c r="U1453" i="4"/>
  <c r="U1927" i="4"/>
  <c r="U1485" i="4"/>
  <c r="U1818" i="4"/>
  <c r="U1833" i="4"/>
  <c r="U1280" i="4"/>
  <c r="U1890" i="4"/>
  <c r="U1626" i="4"/>
  <c r="U1641" i="4"/>
  <c r="U1446" i="4"/>
  <c r="U1318" i="4"/>
  <c r="U1499" i="4"/>
  <c r="U919" i="4"/>
  <c r="U1402" i="4"/>
  <c r="U1331" i="4"/>
  <c r="U506" i="4"/>
  <c r="U221" i="4"/>
  <c r="U1307" i="4"/>
  <c r="U1434" i="4"/>
  <c r="U28" i="4"/>
  <c r="U1147" i="4"/>
  <c r="U1483" i="4"/>
  <c r="U1243" i="4"/>
  <c r="U89" i="4"/>
  <c r="U1578" i="4"/>
  <c r="U1322" i="4"/>
  <c r="U799" i="4"/>
  <c r="U1584" i="4"/>
  <c r="U1462" i="4"/>
  <c r="U1334" i="4"/>
  <c r="U1195" i="4"/>
  <c r="U1115" i="4"/>
  <c r="U1403" i="4"/>
  <c r="U1491" i="4"/>
  <c r="U1274" i="4"/>
  <c r="U1286" i="4"/>
  <c r="U213" i="4"/>
  <c r="U1299" i="4"/>
  <c r="U1306" i="4"/>
  <c r="U20" i="4"/>
  <c r="U1996" i="4"/>
  <c r="U671" i="4"/>
  <c r="U1451" i="4"/>
  <c r="U1229" i="4"/>
  <c r="U1546" i="4"/>
  <c r="U1290" i="4"/>
  <c r="U779" i="4"/>
  <c r="U1571" i="4"/>
  <c r="U1443" i="4"/>
  <c r="U1315" i="4"/>
  <c r="U1151" i="4"/>
  <c r="U927" i="4"/>
  <c r="U1487" i="4"/>
  <c r="U1359" i="4"/>
  <c r="U1239" i="4"/>
  <c r="U983" i="4"/>
  <c r="U458" i="4"/>
  <c r="U1582" i="4"/>
  <c r="U1454" i="4"/>
  <c r="U1326" i="4"/>
  <c r="U1215" i="4"/>
  <c r="U627" i="4"/>
  <c r="U1554" i="4"/>
  <c r="U1426" i="4"/>
  <c r="U1298" i="4"/>
  <c r="U586" i="4"/>
  <c r="U1511" i="4"/>
  <c r="U1383" i="4"/>
  <c r="U1230" i="4"/>
  <c r="U875" i="4"/>
  <c r="U410" i="4"/>
  <c r="U1119" i="4"/>
  <c r="U699" i="4"/>
  <c r="U295" i="4"/>
  <c r="U174" i="4"/>
  <c r="U21" i="4"/>
  <c r="U255" i="4"/>
  <c r="U104" i="4"/>
  <c r="U767" i="4"/>
  <c r="U526" i="4"/>
  <c r="U270" i="4"/>
  <c r="U119" i="4"/>
  <c r="U795" i="4"/>
  <c r="U539" i="4"/>
  <c r="U291" i="4"/>
  <c r="U178" i="4"/>
  <c r="U48" i="4"/>
  <c r="U552" i="4"/>
  <c r="U312" i="4"/>
  <c r="U177" i="4"/>
  <c r="U340" i="4"/>
  <c r="U176" i="4"/>
  <c r="U931" i="4"/>
  <c r="U675" i="4"/>
  <c r="U490" i="4"/>
  <c r="U317" i="4"/>
  <c r="U246" i="4"/>
  <c r="U169" i="4"/>
  <c r="U1159" i="4"/>
  <c r="U903" i="4"/>
  <c r="U647" i="4"/>
  <c r="U470" i="4"/>
  <c r="U303" i="4"/>
  <c r="U232" i="4"/>
  <c r="U160" i="4"/>
  <c r="U57" i="4"/>
  <c r="U815" i="4"/>
  <c r="U618" i="4"/>
  <c r="U548" i="4"/>
  <c r="U336" i="4"/>
  <c r="U266" i="4"/>
  <c r="U194" i="4"/>
  <c r="U84" i="4"/>
  <c r="U1011" i="4"/>
  <c r="U755" i="4"/>
  <c r="U542" i="4"/>
  <c r="U341" i="4"/>
  <c r="U278" i="4"/>
  <c r="U201" i="4"/>
  <c r="U99" i="4"/>
  <c r="U90" i="4"/>
  <c r="U11" i="4"/>
  <c r="U67" i="4"/>
  <c r="U138" i="4"/>
  <c r="U66" i="4"/>
  <c r="U129" i="4"/>
  <c r="U58" i="4"/>
  <c r="U637" i="4"/>
  <c r="U296" i="4"/>
  <c r="U224" i="4"/>
  <c r="U49" i="4"/>
  <c r="U612" i="4"/>
  <c r="U543" i="4"/>
  <c r="U258" i="4"/>
  <c r="U77" i="4"/>
  <c r="U723" i="4"/>
  <c r="U530" i="4"/>
  <c r="U265" i="4"/>
  <c r="U91" i="4"/>
  <c r="U131" i="4"/>
  <c r="U130" i="4"/>
  <c r="U122" i="4"/>
  <c r="U1542" i="4"/>
  <c r="U1338" i="4"/>
  <c r="U1555" i="4"/>
  <c r="U1252" i="4"/>
  <c r="U1251" i="4"/>
  <c r="U663" i="4"/>
  <c r="U1482" i="4"/>
  <c r="U1539" i="4"/>
  <c r="U1283" i="4"/>
  <c r="U855" i="4"/>
  <c r="U1455" i="4"/>
  <c r="U939" i="4"/>
  <c r="U1550" i="4"/>
  <c r="U1167" i="4"/>
  <c r="U1574" i="4"/>
  <c r="U1395" i="4"/>
  <c r="U1275" i="4"/>
  <c r="U1976" i="4"/>
  <c r="U1232" i="4"/>
  <c r="U1466" i="4"/>
  <c r="U1563" i="4"/>
  <c r="U1253" i="4"/>
  <c r="U1260" i="4"/>
  <c r="U1980" i="4"/>
  <c r="U651" i="4"/>
  <c r="U1419" i="4"/>
  <c r="U1051" i="4"/>
  <c r="U1514" i="4"/>
  <c r="U1264" i="4"/>
  <c r="U727" i="4"/>
  <c r="U1558" i="4"/>
  <c r="U1430" i="4"/>
  <c r="U1302" i="4"/>
  <c r="U1015" i="4"/>
  <c r="U1960" i="4"/>
  <c r="U907" i="4"/>
  <c r="U1984" i="4"/>
  <c r="U1471" i="4"/>
  <c r="U1343" i="4"/>
  <c r="U1199" i="4"/>
  <c r="U971" i="4"/>
  <c r="U421" i="4"/>
  <c r="U1566" i="4"/>
  <c r="U1438" i="4"/>
  <c r="U1310" i="4"/>
  <c r="U1209" i="4"/>
  <c r="U619" i="4"/>
  <c r="U1538" i="4"/>
  <c r="U1410" i="4"/>
  <c r="U1282" i="4"/>
  <c r="U578" i="4"/>
  <c r="U1495" i="4"/>
  <c r="U1367" i="4"/>
  <c r="U1218" i="4"/>
  <c r="U747" i="4"/>
  <c r="U344" i="4"/>
  <c r="U1103" i="4"/>
  <c r="U628" i="4"/>
  <c r="U287" i="4"/>
  <c r="U167" i="4"/>
  <c r="U13" i="4"/>
  <c r="U240" i="4"/>
  <c r="U96" i="4"/>
  <c r="U703" i="4"/>
  <c r="U518" i="4"/>
  <c r="U262" i="4"/>
  <c r="U18" i="4"/>
  <c r="U731" i="4"/>
  <c r="U532" i="4"/>
  <c r="U283" i="4"/>
  <c r="U163" i="4"/>
  <c r="U25" i="4"/>
  <c r="U516" i="4"/>
  <c r="U305" i="4"/>
  <c r="U170" i="4"/>
  <c r="U326" i="4"/>
  <c r="U1155" i="4"/>
  <c r="U899" i="4"/>
  <c r="U643" i="4"/>
  <c r="U485" i="4"/>
  <c r="U304" i="4"/>
  <c r="U233" i="4"/>
  <c r="U161" i="4"/>
  <c r="U1127" i="4"/>
  <c r="U871" i="4"/>
  <c r="U446" i="4"/>
  <c r="U153" i="4"/>
  <c r="U783" i="4"/>
  <c r="U330" i="4"/>
  <c r="U187" i="4"/>
  <c r="U979" i="4"/>
  <c r="U335" i="4"/>
  <c r="U193" i="4"/>
  <c r="U76" i="4"/>
  <c r="U60" i="4"/>
  <c r="U59" i="4"/>
  <c r="U44" i="4"/>
  <c r="U1498" i="4"/>
  <c r="U636" i="4"/>
  <c r="U1235" i="4"/>
  <c r="U791" i="4"/>
  <c r="U1255" i="4"/>
  <c r="U1583" i="4"/>
  <c r="U1189" i="4"/>
  <c r="U333" i="4"/>
  <c r="U1294" i="4"/>
  <c r="U1371" i="4"/>
  <c r="U1267" i="4"/>
  <c r="U1180" i="4"/>
  <c r="U991" i="4"/>
  <c r="U1387" i="4"/>
  <c r="U534" i="4"/>
  <c r="U1411" i="4"/>
  <c r="U1327" i="4"/>
  <c r="U1422" i="4"/>
  <c r="U1478" i="4"/>
  <c r="U1039" i="4"/>
  <c r="U1363" i="4"/>
  <c r="U1964" i="4"/>
  <c r="U1370" i="4"/>
  <c r="U1467" i="4"/>
  <c r="U1135" i="4"/>
  <c r="U1246" i="4"/>
  <c r="U1510" i="4"/>
  <c r="U323" i="4"/>
  <c r="U1200" i="4"/>
  <c r="U1237" i="4"/>
  <c r="U598" i="4"/>
  <c r="U1586" i="4"/>
  <c r="U1355" i="4"/>
  <c r="U474" i="4"/>
  <c r="U1450" i="4"/>
  <c r="U1228" i="4"/>
  <c r="U264" i="4"/>
  <c r="U1526" i="4"/>
  <c r="U1398" i="4"/>
  <c r="U1270" i="4"/>
  <c r="U587" i="4"/>
  <c r="U1247" i="4"/>
  <c r="U206" i="4"/>
  <c r="U1567" i="4"/>
  <c r="U1439" i="4"/>
  <c r="U1311" i="4"/>
  <c r="U1179" i="4"/>
  <c r="U811" i="4"/>
  <c r="U136" i="4"/>
  <c r="U1534" i="4"/>
  <c r="U1406" i="4"/>
  <c r="U1278" i="4"/>
  <c r="U951" i="4"/>
  <c r="U477" i="4"/>
  <c r="U1506" i="4"/>
  <c r="U1378" i="4"/>
  <c r="U1231" i="4"/>
  <c r="U541" i="4"/>
  <c r="U1968" i="4"/>
  <c r="U1463" i="4"/>
  <c r="U1335" i="4"/>
  <c r="U1171" i="4"/>
  <c r="U563" i="4"/>
  <c r="U61" i="4"/>
  <c r="U1055" i="4"/>
  <c r="U564" i="4"/>
  <c r="U242" i="4"/>
  <c r="U145" i="4"/>
  <c r="U426" i="4"/>
  <c r="U188" i="4"/>
  <c r="U1003" i="4"/>
  <c r="U604" i="4"/>
  <c r="U462" i="4"/>
  <c r="U164" i="4"/>
  <c r="U1079" i="4"/>
  <c r="U610" i="4"/>
  <c r="U366" i="4"/>
  <c r="U269" i="4"/>
  <c r="U148" i="4"/>
  <c r="U823" i="4"/>
  <c r="U442" i="4"/>
  <c r="U290" i="4"/>
  <c r="U155" i="4"/>
  <c r="U259" i="4"/>
  <c r="U1091" i="4"/>
  <c r="U835" i="4"/>
  <c r="U626" i="4"/>
  <c r="U461" i="4"/>
  <c r="U289" i="4"/>
  <c r="U218" i="4"/>
  <c r="U50" i="4"/>
  <c r="U1063" i="4"/>
  <c r="U807" i="4"/>
  <c r="U614" i="4"/>
  <c r="U394" i="4"/>
  <c r="U280" i="4"/>
  <c r="U210" i="4"/>
  <c r="U132" i="4"/>
  <c r="U34" i="4"/>
  <c r="U719" i="4"/>
  <c r="U595" i="4"/>
  <c r="U525" i="4"/>
  <c r="U308" i="4"/>
  <c r="U237" i="4"/>
  <c r="U166" i="4"/>
  <c r="U55" i="4"/>
  <c r="U915" i="4"/>
  <c r="U659" i="4"/>
  <c r="U478" i="4"/>
  <c r="U321" i="4"/>
  <c r="U249" i="4"/>
  <c r="U172" i="4"/>
  <c r="U133" i="4"/>
  <c r="U62" i="4"/>
  <c r="U116" i="4"/>
  <c r="U46" i="4"/>
  <c r="U109" i="4"/>
  <c r="U38" i="4"/>
  <c r="U101" i="4"/>
  <c r="U30" i="4"/>
  <c r="U453" i="4"/>
  <c r="U1211" i="4"/>
  <c r="U1459" i="4"/>
  <c r="U584" i="4"/>
  <c r="U1067" i="4"/>
  <c r="U1435" i="4"/>
  <c r="U386" i="4"/>
  <c r="U1223" i="4"/>
  <c r="U445" i="4"/>
  <c r="U1579" i="4"/>
  <c r="U1323" i="4"/>
  <c r="U241" i="4"/>
  <c r="U1418" i="4"/>
  <c r="U1203" i="4"/>
  <c r="U256" i="4"/>
  <c r="U1507" i="4"/>
  <c r="U1379" i="4"/>
  <c r="U1263" i="4"/>
  <c r="U572" i="4"/>
  <c r="U1220" i="4"/>
  <c r="U198" i="4"/>
  <c r="U1551" i="4"/>
  <c r="U1423" i="4"/>
  <c r="U1295" i="4"/>
  <c r="U1168" i="4"/>
  <c r="U683" i="4"/>
  <c r="U128" i="4"/>
  <c r="U1518" i="4"/>
  <c r="U1390" i="4"/>
  <c r="U1261" i="4"/>
  <c r="U863" i="4"/>
  <c r="U450" i="4"/>
  <c r="U1490" i="4"/>
  <c r="U1362" i="4"/>
  <c r="U1219" i="4"/>
  <c r="U228" i="4"/>
  <c r="U1575" i="4"/>
  <c r="U1447" i="4"/>
  <c r="U1319" i="4"/>
  <c r="U1143" i="4"/>
  <c r="U555" i="4"/>
  <c r="U53" i="4"/>
  <c r="U955" i="4"/>
  <c r="U557" i="4"/>
  <c r="U227" i="4"/>
  <c r="U106" i="4"/>
  <c r="U414" i="4"/>
  <c r="U180" i="4"/>
  <c r="U987" i="4"/>
  <c r="U590" i="4"/>
  <c r="U378" i="4"/>
  <c r="U157" i="4"/>
  <c r="U1035" i="4"/>
  <c r="U603" i="4"/>
  <c r="U328" i="4"/>
  <c r="U238" i="4"/>
  <c r="U141" i="4"/>
  <c r="U759" i="4"/>
  <c r="U418" i="4"/>
  <c r="U282" i="4"/>
  <c r="U93" i="4"/>
  <c r="U251" i="4"/>
  <c r="U1059" i="4"/>
  <c r="U803" i="4"/>
  <c r="U602" i="4"/>
  <c r="U390" i="4"/>
  <c r="U281" i="4"/>
  <c r="U204" i="4"/>
  <c r="U35" i="4"/>
  <c r="U1031" i="4"/>
  <c r="U775" i="4"/>
  <c r="U573" i="4"/>
  <c r="U362" i="4"/>
  <c r="U274" i="4"/>
  <c r="U196" i="4"/>
  <c r="U125" i="4"/>
  <c r="U943" i="4"/>
  <c r="U687" i="4"/>
  <c r="U589" i="4"/>
  <c r="U508" i="4"/>
  <c r="U301" i="4"/>
  <c r="U230" i="4"/>
  <c r="U151" i="4"/>
  <c r="U40" i="4"/>
  <c r="U883" i="4"/>
  <c r="U634" i="4"/>
  <c r="U454" i="4"/>
  <c r="U314" i="4"/>
  <c r="U236" i="4"/>
  <c r="U165" i="4"/>
  <c r="U126" i="4"/>
  <c r="U54" i="4"/>
  <c r="U110" i="4"/>
  <c r="U39" i="4"/>
  <c r="U102" i="4"/>
  <c r="U23" i="4"/>
  <c r="U94" i="4"/>
  <c r="U22" i="4"/>
  <c r="U1531" i="4"/>
  <c r="U1992" i="4"/>
  <c r="U523" i="4"/>
  <c r="U1414" i="4"/>
  <c r="U522" i="4"/>
  <c r="U622" i="4"/>
  <c r="U1427" i="4"/>
  <c r="U346" i="4"/>
  <c r="U260" i="4"/>
  <c r="U36" i="4"/>
  <c r="U1515" i="4"/>
  <c r="U1470" i="4"/>
  <c r="U1087" i="4"/>
  <c r="U575" i="4"/>
  <c r="U199" i="4"/>
  <c r="U550" i="4"/>
  <c r="U1075" i="4"/>
  <c r="U1212" i="4"/>
  <c r="U1523" i="4"/>
  <c r="U1530" i="4"/>
  <c r="U1291" i="4"/>
  <c r="U248" i="4"/>
  <c r="U1366" i="4"/>
  <c r="U1375" i="4"/>
  <c r="U605" i="4"/>
  <c r="U1374" i="4"/>
  <c r="U715" i="4"/>
  <c r="U1442" i="4"/>
  <c r="U975" i="4"/>
  <c r="U1399" i="4"/>
  <c r="U1007" i="4"/>
  <c r="U1139" i="4"/>
  <c r="U302" i="4"/>
  <c r="U29" i="4"/>
  <c r="U112" i="4"/>
  <c r="U540" i="4"/>
  <c r="U134" i="4"/>
  <c r="U546" i="4"/>
  <c r="U209" i="4"/>
  <c r="U580" i="4"/>
  <c r="U185" i="4"/>
  <c r="U184" i="4"/>
  <c r="U707" i="4"/>
  <c r="U325" i="4"/>
  <c r="U182" i="4"/>
  <c r="U935" i="4"/>
  <c r="U510" i="4"/>
  <c r="U245" i="4"/>
  <c r="U64" i="4"/>
  <c r="U630" i="4"/>
  <c r="U370" i="4"/>
  <c r="U202" i="4"/>
  <c r="U1043" i="4"/>
  <c r="U570" i="4"/>
  <c r="U285" i="4"/>
  <c r="U114" i="4"/>
  <c r="U26" i="4"/>
  <c r="U9" i="4"/>
  <c r="U137" i="4"/>
  <c r="U98" i="4"/>
  <c r="U32" i="4"/>
  <c r="U16" i="4"/>
  <c r="U739" i="4"/>
  <c r="U150" i="4"/>
  <c r="U1350" i="4"/>
  <c r="U1265" i="4"/>
  <c r="U1347" i="4"/>
  <c r="U1279" i="4"/>
  <c r="U520" i="4"/>
  <c r="U1358" i="4"/>
  <c r="U558" i="4"/>
  <c r="U1394" i="4"/>
  <c r="U549" i="4"/>
  <c r="U2000" i="4"/>
  <c r="U1351" i="4"/>
  <c r="U593" i="4"/>
  <c r="U1071" i="4"/>
  <c r="U273" i="4"/>
  <c r="U438" i="4"/>
  <c r="U1047" i="4"/>
  <c r="U486" i="4"/>
  <c r="U10" i="4"/>
  <c r="U517" i="4"/>
  <c r="U156" i="4"/>
  <c r="U497" i="4"/>
  <c r="U162" i="4"/>
  <c r="U1123" i="4"/>
  <c r="U638" i="4"/>
  <c r="U297" i="4"/>
  <c r="U154" i="4"/>
  <c r="U839" i="4"/>
  <c r="U422" i="4"/>
  <c r="U217" i="4"/>
  <c r="U42" i="4"/>
  <c r="U607" i="4"/>
  <c r="U322" i="4"/>
  <c r="U173" i="4"/>
  <c r="U947" i="4"/>
  <c r="U498" i="4"/>
  <c r="U257" i="4"/>
  <c r="U140" i="4"/>
  <c r="U124" i="4"/>
  <c r="U123" i="4"/>
  <c r="U108" i="4"/>
  <c r="U78" i="4"/>
  <c r="U85" i="4"/>
  <c r="U574" i="4"/>
  <c r="U268" i="4"/>
  <c r="U743" i="4"/>
  <c r="U324" i="4"/>
  <c r="U189" i="4"/>
  <c r="U571" i="4"/>
  <c r="U294" i="4"/>
  <c r="U144" i="4"/>
  <c r="U430" i="4"/>
  <c r="U229" i="4"/>
  <c r="U118" i="4"/>
  <c r="U87" i="4"/>
  <c r="U86" i="4"/>
  <c r="U1191" i="4"/>
  <c r="U1585" i="4"/>
  <c r="U1227" i="4"/>
  <c r="U1535" i="4"/>
  <c r="U1250" i="4"/>
  <c r="U1244" i="4"/>
  <c r="U183" i="4"/>
  <c r="U1543" i="4"/>
  <c r="U502" i="4"/>
  <c r="U827" i="4"/>
  <c r="U212" i="4"/>
  <c r="U895" i="4"/>
  <c r="U284" i="4"/>
  <c r="U313" i="4"/>
  <c r="U71" i="4"/>
  <c r="U429" i="4"/>
  <c r="U995" i="4"/>
  <c r="U261" i="4"/>
  <c r="U12" i="4"/>
  <c r="U316" i="4"/>
  <c r="U181" i="4"/>
  <c r="U879" i="4"/>
  <c r="U286" i="4"/>
  <c r="U100" i="4"/>
  <c r="U819" i="4"/>
  <c r="U222" i="4"/>
  <c r="U105" i="4"/>
  <c r="U88" i="4"/>
  <c r="U80" i="4"/>
  <c r="U1547" i="4"/>
  <c r="U1196" i="4"/>
  <c r="U1407" i="4"/>
  <c r="U1486" i="4"/>
  <c r="U1474" i="4"/>
  <c r="U1431" i="4"/>
  <c r="U14" i="4"/>
  <c r="U135" i="4"/>
  <c r="U582" i="4"/>
  <c r="U149" i="4"/>
  <c r="U231" i="4"/>
  <c r="U200" i="4"/>
  <c r="U771" i="4"/>
  <c r="U197" i="4"/>
  <c r="U561" i="4"/>
  <c r="U493" i="4"/>
  <c r="U606" i="4"/>
  <c r="U158" i="4"/>
  <c r="U15" i="4"/>
  <c r="U1391" i="4"/>
  <c r="U735" i="4"/>
  <c r="U1415" i="4"/>
  <c r="U82" i="4"/>
  <c r="U142" i="4"/>
  <c r="U616" i="4"/>
  <c r="U332" i="4"/>
  <c r="U252" i="4"/>
  <c r="U402" i="4"/>
  <c r="U293" i="4"/>
  <c r="U1205" i="4"/>
  <c r="U121" i="4"/>
  <c r="U1241" i="4"/>
  <c r="U1214" i="4"/>
  <c r="U1262" i="4"/>
  <c r="U1342" i="4"/>
  <c r="U309" i="4"/>
  <c r="U1346" i="4"/>
  <c r="U1559" i="4"/>
  <c r="U1303" i="4"/>
  <c r="U509" i="4"/>
  <c r="U891" i="4"/>
  <c r="U220" i="4"/>
  <c r="U350" i="4"/>
  <c r="U959" i="4"/>
  <c r="U292" i="4"/>
  <c r="U1019" i="4"/>
  <c r="U320" i="4"/>
  <c r="U354" i="4"/>
  <c r="U1027" i="4"/>
  <c r="U27" i="4"/>
  <c r="U911" i="4"/>
  <c r="U851" i="4"/>
  <c r="U103" i="4"/>
  <c r="U113" i="4"/>
  <c r="U1175" i="4"/>
  <c r="U4" i="4"/>
  <c r="U1330" i="4"/>
  <c r="U1287" i="4"/>
  <c r="U337" i="4"/>
  <c r="U923" i="4"/>
  <c r="U327" i="4"/>
  <c r="U562" i="4"/>
  <c r="U711" i="4"/>
  <c r="U566" i="4"/>
  <c r="U406" i="4"/>
  <c r="U73" i="4"/>
  <c r="U695" i="4"/>
  <c r="U117" i="4"/>
  <c r="U41" i="4"/>
  <c r="U1475" i="4"/>
  <c r="U1458" i="4"/>
  <c r="U345" i="4"/>
  <c r="U216" i="4"/>
  <c r="U967" i="4"/>
  <c r="U208" i="4"/>
  <c r="U17" i="4"/>
  <c r="U1339" i="4"/>
  <c r="U1382" i="4"/>
  <c r="U234" i="4"/>
  <c r="U1386" i="4"/>
  <c r="U494" i="4"/>
  <c r="U1163" i="4"/>
  <c r="U1519" i="4"/>
  <c r="U1107" i="4"/>
  <c r="U1988" i="4"/>
  <c r="U1238" i="4"/>
  <c r="U1570" i="4"/>
  <c r="U1314" i="4"/>
  <c r="U1527" i="4"/>
  <c r="U1271" i="4"/>
  <c r="U482" i="4"/>
  <c r="U763" i="4"/>
  <c r="U205" i="4"/>
  <c r="U263" i="4"/>
  <c r="U831" i="4"/>
  <c r="U277" i="4"/>
  <c r="U859" i="4"/>
  <c r="U306" i="4"/>
  <c r="U56" i="4"/>
  <c r="U319" i="4"/>
  <c r="U382" i="4"/>
  <c r="U963" i="4"/>
  <c r="U538" i="4"/>
  <c r="U253" i="4"/>
  <c r="U1183" i="4"/>
  <c r="U679" i="4"/>
  <c r="U310" i="4"/>
  <c r="U168" i="4"/>
  <c r="U847" i="4"/>
  <c r="U554" i="4"/>
  <c r="U272" i="4"/>
  <c r="U92" i="4"/>
  <c r="U787" i="4"/>
  <c r="U374" i="4"/>
  <c r="U214" i="4"/>
  <c r="U97" i="4"/>
  <c r="U81" i="4"/>
  <c r="U74" i="4"/>
  <c r="U65" i="4"/>
  <c r="U514" i="4"/>
  <c r="U226" i="4"/>
  <c r="U1354" i="4"/>
  <c r="U1972" i="4"/>
  <c r="U434" i="4"/>
  <c r="U1503" i="4"/>
  <c r="U1083" i="4"/>
  <c r="U1502" i="4"/>
  <c r="U1221" i="4"/>
  <c r="U1522" i="4"/>
  <c r="U1259" i="4"/>
  <c r="U1479" i="4"/>
  <c r="U1207" i="4"/>
  <c r="U219" i="4"/>
  <c r="U621" i="4"/>
  <c r="U152" i="4"/>
  <c r="U195" i="4"/>
  <c r="U639" i="4"/>
  <c r="U254" i="4"/>
  <c r="U667" i="4"/>
  <c r="U276" i="4"/>
  <c r="U887" i="4"/>
  <c r="U298" i="4"/>
  <c r="U318" i="4"/>
  <c r="U867" i="4"/>
  <c r="U466" i="4"/>
  <c r="U225" i="4"/>
  <c r="U1095" i="4"/>
  <c r="U625" i="4"/>
  <c r="U288" i="4"/>
  <c r="U146" i="4"/>
  <c r="U751" i="4"/>
  <c r="U531" i="4"/>
  <c r="U250" i="4"/>
  <c r="U70" i="4"/>
  <c r="U691" i="4"/>
  <c r="U329" i="4"/>
  <c r="U186" i="4"/>
  <c r="U69" i="4"/>
  <c r="U52" i="4"/>
  <c r="U45" i="4"/>
  <c r="U37" i="4"/>
  <c r="U1562" i="4"/>
  <c r="U1494" i="4"/>
  <c r="U1023" i="4"/>
  <c r="U843" i="4"/>
  <c r="U1187" i="4"/>
  <c r="U1131" i="4"/>
  <c r="U398" i="4"/>
  <c r="U596" i="4"/>
  <c r="U244" i="4"/>
  <c r="U358" i="4"/>
  <c r="U999" i="4"/>
  <c r="U655" i="4"/>
  <c r="U215" i="4"/>
  <c r="U300" i="4"/>
  <c r="U24" i="4"/>
  <c r="U529" i="4"/>
  <c r="U1099" i="4"/>
  <c r="U613" i="4"/>
  <c r="U1111" i="4"/>
  <c r="U68" i="4"/>
  <c r="U120" i="4"/>
  <c r="U581" i="4"/>
  <c r="U192" i="4"/>
  <c r="U190" i="4"/>
  <c r="U72" i="4"/>
  <c r="U635" i="4"/>
  <c r="U594" i="4"/>
  <c r="U33" i="4"/>
  <c r="U8" i="4"/>
  <c r="U7" i="4"/>
  <c r="U4" i="12"/>
  <c r="U12" i="12"/>
  <c r="U28" i="12"/>
  <c r="U44" i="12"/>
  <c r="U60" i="12"/>
  <c r="U76" i="12"/>
  <c r="U92" i="12"/>
  <c r="U108" i="12"/>
  <c r="U124" i="12"/>
  <c r="U140" i="12"/>
  <c r="U156" i="12"/>
  <c r="U172" i="12"/>
  <c r="U182" i="12"/>
  <c r="U192" i="12"/>
  <c r="U10" i="12"/>
  <c r="U26" i="12"/>
  <c r="U20" i="12"/>
  <c r="U36" i="12"/>
  <c r="U52" i="12"/>
  <c r="U68" i="12"/>
  <c r="U84" i="12"/>
  <c r="U100" i="12"/>
  <c r="U116" i="12"/>
  <c r="U132" i="12"/>
  <c r="U148" i="12"/>
  <c r="U164" i="12"/>
  <c r="U200" i="12"/>
  <c r="U22" i="12"/>
  <c r="U46" i="12"/>
  <c r="U56" i="12"/>
  <c r="U66" i="12"/>
  <c r="U110" i="12"/>
  <c r="U120" i="12"/>
  <c r="U130" i="12"/>
  <c r="U174" i="12"/>
  <c r="U188" i="12"/>
  <c r="U198" i="12"/>
  <c r="U208" i="12"/>
  <c r="U228" i="12"/>
  <c r="U244" i="12"/>
  <c r="U260" i="12"/>
  <c r="U280" i="12"/>
  <c r="U324" i="12"/>
  <c r="U368" i="12"/>
  <c r="U375" i="12"/>
  <c r="U413" i="12"/>
  <c r="U416" i="12"/>
  <c r="U429" i="12"/>
  <c r="U432" i="12"/>
  <c r="U445" i="12"/>
  <c r="U448" i="12"/>
  <c r="U455" i="12"/>
  <c r="U468" i="12"/>
  <c r="U471" i="12"/>
  <c r="U484" i="12"/>
  <c r="U528" i="12"/>
  <c r="U535" i="12"/>
  <c r="U548" i="12"/>
  <c r="U558" i="12"/>
  <c r="U581" i="12"/>
  <c r="U584" i="12"/>
  <c r="U597" i="12"/>
  <c r="U600" i="12"/>
  <c r="U613" i="12"/>
  <c r="U616" i="12"/>
  <c r="U632" i="12"/>
  <c r="U70" i="12"/>
  <c r="U80" i="12"/>
  <c r="U90" i="12"/>
  <c r="U134" i="12"/>
  <c r="U144" i="12"/>
  <c r="U154" i="12"/>
  <c r="U202" i="12"/>
  <c r="U212" i="12"/>
  <c r="U277" i="12"/>
  <c r="U284" i="12"/>
  <c r="U304" i="12"/>
  <c r="U314" i="12"/>
  <c r="U341" i="12"/>
  <c r="U344" i="12"/>
  <c r="U400" i="12"/>
  <c r="U407" i="12"/>
  <c r="U423" i="12"/>
  <c r="U436" i="12"/>
  <c r="U439" i="12"/>
  <c r="U452" i="12"/>
  <c r="U478" i="12"/>
  <c r="U495" i="12"/>
  <c r="U532" i="12"/>
  <c r="U568" i="12"/>
  <c r="U575" i="12"/>
  <c r="U588" i="12"/>
  <c r="U591" i="12"/>
  <c r="U604" i="12"/>
  <c r="U607" i="12"/>
  <c r="U620" i="12"/>
  <c r="U639" i="12"/>
  <c r="U672" i="12"/>
  <c r="U16" i="12"/>
  <c r="U30" i="12"/>
  <c r="U40" i="12"/>
  <c r="U50" i="12"/>
  <c r="U94" i="12"/>
  <c r="U104" i="12"/>
  <c r="U114" i="12"/>
  <c r="U158" i="12"/>
  <c r="U168" i="12"/>
  <c r="U222" i="12"/>
  <c r="U238" i="12"/>
  <c r="U254" i="12"/>
  <c r="U264" i="12"/>
  <c r="U301" i="12"/>
  <c r="U308" i="12"/>
  <c r="U328" i="12"/>
  <c r="U338" i="12"/>
  <c r="U359" i="12"/>
  <c r="U366" i="12"/>
  <c r="U383" i="12"/>
  <c r="U488" i="12"/>
  <c r="U505" i="12"/>
  <c r="U512" i="12"/>
  <c r="U519" i="12"/>
  <c r="U54" i="12"/>
  <c r="U64" i="12"/>
  <c r="U74" i="12"/>
  <c r="U118" i="12"/>
  <c r="U128" i="12"/>
  <c r="U138" i="12"/>
  <c r="U196" i="12"/>
  <c r="U206" i="12"/>
  <c r="U216" i="12"/>
  <c r="U229" i="12"/>
  <c r="U232" i="12"/>
  <c r="U245" i="12"/>
  <c r="U248" i="12"/>
  <c r="U261" i="12"/>
  <c r="U268" i="12"/>
  <c r="U288" i="12"/>
  <c r="U325" i="12"/>
  <c r="U352" i="12"/>
  <c r="U376" i="12"/>
  <c r="U417" i="12"/>
  <c r="U456" i="12"/>
  <c r="U472" i="12"/>
  <c r="U516" i="12"/>
  <c r="U536" i="12"/>
  <c r="U34" i="12"/>
  <c r="U78" i="12"/>
  <c r="U88" i="12"/>
  <c r="U98" i="12"/>
  <c r="U142" i="12"/>
  <c r="U152" i="12"/>
  <c r="U162" i="12"/>
  <c r="U220" i="12"/>
  <c r="U236" i="12"/>
  <c r="U252" i="12"/>
  <c r="U285" i="12"/>
  <c r="U292" i="12"/>
  <c r="U312" i="12"/>
  <c r="U336" i="12"/>
  <c r="U342" i="12"/>
  <c r="U349" i="12"/>
  <c r="U391" i="12"/>
  <c r="U401" i="12"/>
  <c r="U408" i="12"/>
  <c r="U421" i="12"/>
  <c r="U424" i="12"/>
  <c r="U437" i="12"/>
  <c r="U440" i="12"/>
  <c r="U460" i="12"/>
  <c r="U463" i="12"/>
  <c r="U476" i="12"/>
  <c r="U479" i="12"/>
  <c r="U496" i="12"/>
  <c r="U503" i="12"/>
  <c r="U543" i="12"/>
  <c r="U576" i="12"/>
  <c r="U589" i="12"/>
  <c r="U592" i="12"/>
  <c r="U605" i="12"/>
  <c r="U608" i="12"/>
  <c r="U621" i="12"/>
  <c r="U640" i="12"/>
  <c r="U647" i="12"/>
  <c r="U32" i="12"/>
  <c r="U58" i="12"/>
  <c r="U170" i="12"/>
  <c r="U240" i="12"/>
  <c r="U296" i="12"/>
  <c r="U337" i="12"/>
  <c r="U447" i="12"/>
  <c r="U511" i="12"/>
  <c r="U537" i="12"/>
  <c r="U544" i="12"/>
  <c r="U572" i="12"/>
  <c r="U583" i="12"/>
  <c r="U652" i="12"/>
  <c r="U679" i="12"/>
  <c r="U692" i="12"/>
  <c r="U717" i="12"/>
  <c r="U723" i="12"/>
  <c r="U732" i="12"/>
  <c r="U741" i="12"/>
  <c r="U772" i="12"/>
  <c r="U775" i="12"/>
  <c r="U788" i="12"/>
  <c r="U797" i="12"/>
  <c r="U836" i="12"/>
  <c r="U839" i="12"/>
  <c r="U852" i="12"/>
  <c r="U861" i="12"/>
  <c r="U900" i="12"/>
  <c r="U903" i="12"/>
  <c r="U916" i="12"/>
  <c r="U925" i="12"/>
  <c r="U964" i="12"/>
  <c r="U967" i="12"/>
  <c r="U980" i="12"/>
  <c r="U989" i="12"/>
  <c r="U1028" i="12"/>
  <c r="U1031" i="12"/>
  <c r="U1044" i="12"/>
  <c r="U1053" i="12"/>
  <c r="U1092" i="12"/>
  <c r="U1095" i="12"/>
  <c r="U1108" i="12"/>
  <c r="U1117" i="12"/>
  <c r="U1156" i="12"/>
  <c r="U1159" i="12"/>
  <c r="U1172" i="12"/>
  <c r="U1181" i="12"/>
  <c r="U1220" i="12"/>
  <c r="U1223" i="12"/>
  <c r="U1236" i="12"/>
  <c r="U1245" i="12"/>
  <c r="U1284" i="12"/>
  <c r="U1287" i="12"/>
  <c r="U1300" i="12"/>
  <c r="U1309" i="12"/>
  <c r="U1348" i="12"/>
  <c r="U1351" i="12"/>
  <c r="U14" i="12"/>
  <c r="U62" i="12"/>
  <c r="U96" i="12"/>
  <c r="U122" i="12"/>
  <c r="U237" i="12"/>
  <c r="U293" i="12"/>
  <c r="U300" i="12"/>
  <c r="U425" i="12"/>
  <c r="U444" i="12"/>
  <c r="U470" i="12"/>
  <c r="U504" i="12"/>
  <c r="U580" i="12"/>
  <c r="U624" i="12"/>
  <c r="U631" i="12"/>
  <c r="U676" i="12"/>
  <c r="U699" i="12"/>
  <c r="U708" i="12"/>
  <c r="U720" i="12"/>
  <c r="U726" i="12"/>
  <c r="U748" i="12"/>
  <c r="U763" i="12"/>
  <c r="U779" i="12"/>
  <c r="U791" i="12"/>
  <c r="U813" i="12"/>
  <c r="U820" i="12"/>
  <c r="U827" i="12"/>
  <c r="U843" i="12"/>
  <c r="U855" i="12"/>
  <c r="U877" i="12"/>
  <c r="U884" i="12"/>
  <c r="U891" i="12"/>
  <c r="U907" i="12"/>
  <c r="U919" i="12"/>
  <c r="U941" i="12"/>
  <c r="U948" i="12"/>
  <c r="U955" i="12"/>
  <c r="U971" i="12"/>
  <c r="U983" i="12"/>
  <c r="U1005" i="12"/>
  <c r="U1012" i="12"/>
  <c r="U1019" i="12"/>
  <c r="U1035" i="12"/>
  <c r="U1047" i="12"/>
  <c r="U1069" i="12"/>
  <c r="U1076" i="12"/>
  <c r="U1083" i="12"/>
  <c r="U1099" i="12"/>
  <c r="U1111" i="12"/>
  <c r="U1133" i="12"/>
  <c r="U1140" i="12"/>
  <c r="U1147" i="12"/>
  <c r="U1163" i="12"/>
  <c r="U1175" i="12"/>
  <c r="U1197" i="12"/>
  <c r="U1204" i="12"/>
  <c r="U1211" i="12"/>
  <c r="U1227" i="12"/>
  <c r="U1239" i="12"/>
  <c r="U1261" i="12"/>
  <c r="U1268" i="12"/>
  <c r="U1275" i="12"/>
  <c r="U1291" i="12"/>
  <c r="U1303" i="12"/>
  <c r="U1325" i="12"/>
  <c r="U1332" i="12"/>
  <c r="U1339" i="12"/>
  <c r="U1355" i="12"/>
  <c r="U1364" i="12"/>
  <c r="U18" i="12"/>
  <c r="U126" i="12"/>
  <c r="U160" i="12"/>
  <c r="U204" i="12"/>
  <c r="U230" i="12"/>
  <c r="U384" i="12"/>
  <c r="U399" i="12"/>
  <c r="U501" i="12"/>
  <c r="U552" i="12"/>
  <c r="U559" i="12"/>
  <c r="U599" i="12"/>
  <c r="U628" i="12"/>
  <c r="U656" i="12"/>
  <c r="U696" i="12"/>
  <c r="U702" i="12"/>
  <c r="U715" i="12"/>
  <c r="U739" i="12"/>
  <c r="U751" i="12"/>
  <c r="U757" i="12"/>
  <c r="U760" i="12"/>
  <c r="U766" i="12"/>
  <c r="U782" i="12"/>
  <c r="U795" i="12"/>
  <c r="U804" i="12"/>
  <c r="U807" i="12"/>
  <c r="U830" i="12"/>
  <c r="U846" i="12"/>
  <c r="U859" i="12"/>
  <c r="U868" i="12"/>
  <c r="U871" i="12"/>
  <c r="U894" i="12"/>
  <c r="U910" i="12"/>
  <c r="U923" i="12"/>
  <c r="U932" i="12"/>
  <c r="U935" i="12"/>
  <c r="U958" i="12"/>
  <c r="U974" i="12"/>
  <c r="U987" i="12"/>
  <c r="U996" i="12"/>
  <c r="U999" i="12"/>
  <c r="U1022" i="12"/>
  <c r="U1038" i="12"/>
  <c r="U1051" i="12"/>
  <c r="U1060" i="12"/>
  <c r="U1063" i="12"/>
  <c r="U1086" i="12"/>
  <c r="U1102" i="12"/>
  <c r="U1115" i="12"/>
  <c r="U1124" i="12"/>
  <c r="U1127" i="12"/>
  <c r="U1150" i="12"/>
  <c r="U1166" i="12"/>
  <c r="U1179" i="12"/>
  <c r="U1188" i="12"/>
  <c r="U1191" i="12"/>
  <c r="U1214" i="12"/>
  <c r="U1230" i="12"/>
  <c r="U1243" i="12"/>
  <c r="U1252" i="12"/>
  <c r="U1255" i="12"/>
  <c r="U1278" i="12"/>
  <c r="U1294" i="12"/>
  <c r="U48" i="12"/>
  <c r="U82" i="12"/>
  <c r="U256" i="12"/>
  <c r="U316" i="12"/>
  <c r="U392" i="12"/>
  <c r="U520" i="12"/>
  <c r="U527" i="12"/>
  <c r="U556" i="12"/>
  <c r="U596" i="12"/>
  <c r="U622" i="12"/>
  <c r="U660" i="12"/>
  <c r="U663" i="12"/>
  <c r="U680" i="12"/>
  <c r="U687" i="12"/>
  <c r="U712" i="12"/>
  <c r="U718" i="12"/>
  <c r="U724" i="12"/>
  <c r="U733" i="12"/>
  <c r="U736" i="12"/>
  <c r="U773" i="12"/>
  <c r="U789" i="12"/>
  <c r="U798" i="12"/>
  <c r="U811" i="12"/>
  <c r="U837" i="12"/>
  <c r="U853" i="12"/>
  <c r="U862" i="12"/>
  <c r="U875" i="12"/>
  <c r="U901" i="12"/>
  <c r="U917" i="12"/>
  <c r="U926" i="12"/>
  <c r="U939" i="12"/>
  <c r="U965" i="12"/>
  <c r="U981" i="12"/>
  <c r="U990" i="12"/>
  <c r="U1003" i="12"/>
  <c r="U1029" i="12"/>
  <c r="U1045" i="12"/>
  <c r="U1054" i="12"/>
  <c r="U1067" i="12"/>
  <c r="U1093" i="12"/>
  <c r="U1109" i="12"/>
  <c r="U1118" i="12"/>
  <c r="U1131" i="12"/>
  <c r="U1157" i="12"/>
  <c r="U1173" i="12"/>
  <c r="U1182" i="12"/>
  <c r="U1195" i="12"/>
  <c r="U1221" i="12"/>
  <c r="U1237" i="12"/>
  <c r="U1246" i="12"/>
  <c r="U1259" i="12"/>
  <c r="U1285" i="12"/>
  <c r="U1301" i="12"/>
  <c r="U1310" i="12"/>
  <c r="U1323" i="12"/>
  <c r="U1349" i="12"/>
  <c r="U86" i="12"/>
  <c r="U112" i="12"/>
  <c r="U146" i="12"/>
  <c r="U190" i="12"/>
  <c r="U253" i="12"/>
  <c r="U309" i="12"/>
  <c r="U320" i="12"/>
  <c r="U415" i="12"/>
  <c r="U464" i="12"/>
  <c r="U524" i="12"/>
  <c r="U615" i="12"/>
  <c r="U684" i="12"/>
  <c r="U700" i="12"/>
  <c r="U709" i="12"/>
  <c r="U749" i="12"/>
  <c r="U755" i="12"/>
  <c r="U764" i="12"/>
  <c r="U780" i="12"/>
  <c r="U821" i="12"/>
  <c r="U828" i="12"/>
  <c r="U42" i="12"/>
  <c r="U72" i="12"/>
  <c r="U102" i="12"/>
  <c r="U180" i="12"/>
  <c r="U221" i="12"/>
  <c r="U269" i="12"/>
  <c r="U276" i="12"/>
  <c r="U367" i="12"/>
  <c r="U431" i="12"/>
  <c r="U480" i="12"/>
  <c r="U564" i="12"/>
  <c r="U623" i="12"/>
  <c r="U633" i="12"/>
  <c r="U644" i="12"/>
  <c r="U661" i="12"/>
  <c r="U664" i="12"/>
  <c r="U671" i="12"/>
  <c r="U688" i="12"/>
  <c r="U707" i="12"/>
  <c r="U719" i="12"/>
  <c r="U725" i="12"/>
  <c r="U728" i="12"/>
  <c r="U734" i="12"/>
  <c r="U747" i="12"/>
  <c r="U790" i="12"/>
  <c r="U799" i="12"/>
  <c r="U812" i="12"/>
  <c r="U819" i="12"/>
  <c r="U854" i="12"/>
  <c r="U863" i="12"/>
  <c r="U876" i="12"/>
  <c r="U883" i="12"/>
  <c r="U918" i="12"/>
  <c r="U927" i="12"/>
  <c r="U940" i="12"/>
  <c r="U947" i="12"/>
  <c r="U982" i="12"/>
  <c r="U991" i="12"/>
  <c r="U1004" i="12"/>
  <c r="U1011" i="12"/>
  <c r="U1046" i="12"/>
  <c r="U1055" i="12"/>
  <c r="U1068" i="12"/>
  <c r="U1075" i="12"/>
  <c r="U1110" i="12"/>
  <c r="U1119" i="12"/>
  <c r="U1132" i="12"/>
  <c r="U1139" i="12"/>
  <c r="U1174" i="12"/>
  <c r="U1183" i="12"/>
  <c r="U1196" i="12"/>
  <c r="U1203" i="12"/>
  <c r="U1238" i="12"/>
  <c r="U1247" i="12"/>
  <c r="U1260" i="12"/>
  <c r="U1267" i="12"/>
  <c r="U1302" i="12"/>
  <c r="U1311" i="12"/>
  <c r="U1324" i="12"/>
  <c r="U1331" i="12"/>
  <c r="U166" i="12"/>
  <c r="U648" i="12"/>
  <c r="U694" i="12"/>
  <c r="U787" i="12"/>
  <c r="U829" i="12"/>
  <c r="U844" i="12"/>
  <c r="U851" i="12"/>
  <c r="U885" i="12"/>
  <c r="U1059" i="12"/>
  <c r="U1085" i="12"/>
  <c r="U1100" i="12"/>
  <c r="U1107" i="12"/>
  <c r="U1141" i="12"/>
  <c r="U1340" i="12"/>
  <c r="U1374" i="12"/>
  <c r="U1377" i="12"/>
  <c r="U1390" i="12"/>
  <c r="U1393" i="12"/>
  <c r="U1406" i="12"/>
  <c r="U1409" i="12"/>
  <c r="U1422" i="12"/>
  <c r="U1425" i="12"/>
  <c r="U1438" i="12"/>
  <c r="U1441" i="12"/>
  <c r="U1454" i="12"/>
  <c r="U1457" i="12"/>
  <c r="U1470" i="12"/>
  <c r="U1473" i="12"/>
  <c r="U1486" i="12"/>
  <c r="U1489" i="12"/>
  <c r="U1502" i="12"/>
  <c r="U1505" i="12"/>
  <c r="U1518" i="12"/>
  <c r="U1521" i="12"/>
  <c r="U1549" i="12"/>
  <c r="U1555" i="12"/>
  <c r="U1558" i="12"/>
  <c r="U1561" i="12"/>
  <c r="U1567" i="12"/>
  <c r="U1583" i="12"/>
  <c r="U1599" i="12"/>
  <c r="U1615" i="12"/>
  <c r="U1631" i="12"/>
  <c r="U1647" i="12"/>
  <c r="U1657" i="12"/>
  <c r="U1670" i="12"/>
  <c r="U1729" i="12"/>
  <c r="U1745" i="12"/>
  <c r="U1765" i="12"/>
  <c r="U1781" i="12"/>
  <c r="U224" i="12"/>
  <c r="U409" i="12"/>
  <c r="U551" i="12"/>
  <c r="U691" i="12"/>
  <c r="U740" i="12"/>
  <c r="U765" i="12"/>
  <c r="U933" i="12"/>
  <c r="U956" i="12"/>
  <c r="U963" i="12"/>
  <c r="U1037" i="12"/>
  <c r="U1052" i="12"/>
  <c r="U1189" i="12"/>
  <c r="U1212" i="12"/>
  <c r="U1219" i="12"/>
  <c r="U1293" i="12"/>
  <c r="U1315" i="12"/>
  <c r="U1333" i="12"/>
  <c r="U1347" i="12"/>
  <c r="U1381" i="12"/>
  <c r="U1397" i="12"/>
  <c r="U1413" i="12"/>
  <c r="U1429" i="12"/>
  <c r="U1445" i="12"/>
  <c r="U1461" i="12"/>
  <c r="U1477" i="12"/>
  <c r="U1493" i="12"/>
  <c r="U1509" i="12"/>
  <c r="U1525" i="12"/>
  <c r="U1531" i="12"/>
  <c r="U1534" i="12"/>
  <c r="U1537" i="12"/>
  <c r="U1543" i="12"/>
  <c r="U1574" i="12"/>
  <c r="U1577" i="12"/>
  <c r="U1590" i="12"/>
  <c r="U1593" i="12"/>
  <c r="U1606" i="12"/>
  <c r="U1609" i="12"/>
  <c r="U1622" i="12"/>
  <c r="U1625" i="12"/>
  <c r="U1638" i="12"/>
  <c r="U1641" i="12"/>
  <c r="U1654" i="12"/>
  <c r="U1661" i="12"/>
  <c r="U1677" i="12"/>
  <c r="U38" i="12"/>
  <c r="U214" i="12"/>
  <c r="U560" i="12"/>
  <c r="U752" i="12"/>
  <c r="U931" i="12"/>
  <c r="U957" i="12"/>
  <c r="U972" i="12"/>
  <c r="U979" i="12"/>
  <c r="U1013" i="12"/>
  <c r="U1187" i="12"/>
  <c r="U1213" i="12"/>
  <c r="U1228" i="12"/>
  <c r="U1235" i="12"/>
  <c r="U1269" i="12"/>
  <c r="U1316" i="12"/>
  <c r="U1319" i="12"/>
  <c r="U1356" i="12"/>
  <c r="U1382" i="12"/>
  <c r="U1385" i="12"/>
  <c r="U1398" i="12"/>
  <c r="U1401" i="12"/>
  <c r="U1414" i="12"/>
  <c r="U1417" i="12"/>
  <c r="U1430" i="12"/>
  <c r="U1433" i="12"/>
  <c r="U1446" i="12"/>
  <c r="U1449" i="12"/>
  <c r="U1462" i="12"/>
  <c r="U1465" i="12"/>
  <c r="U1478" i="12"/>
  <c r="U1481" i="12"/>
  <c r="U1494" i="12"/>
  <c r="U1497" i="12"/>
  <c r="U1510" i="12"/>
  <c r="U1513" i="12"/>
  <c r="U1526" i="12"/>
  <c r="U1529" i="12"/>
  <c r="U1535" i="12"/>
  <c r="U1575" i="12"/>
  <c r="U1591" i="12"/>
  <c r="U1607" i="12"/>
  <c r="U1623" i="12"/>
  <c r="U1639" i="12"/>
  <c r="U1662" i="12"/>
  <c r="U1678" i="12"/>
  <c r="U1685" i="12"/>
  <c r="U1737" i="12"/>
  <c r="U1750" i="12"/>
  <c r="U1757" i="12"/>
  <c r="U1773" i="12"/>
  <c r="U106" i="12"/>
  <c r="U176" i="12"/>
  <c r="U360" i="12"/>
  <c r="U756" i="12"/>
  <c r="U835" i="12"/>
  <c r="U909" i="12"/>
  <c r="U924" i="12"/>
  <c r="U1061" i="12"/>
  <c r="U1084" i="12"/>
  <c r="U1091" i="12"/>
  <c r="U1165" i="12"/>
  <c r="U1180" i="12"/>
  <c r="U1373" i="12"/>
  <c r="U1389" i="12"/>
  <c r="U1405" i="12"/>
  <c r="U1421" i="12"/>
  <c r="U1437" i="12"/>
  <c r="U1453" i="12"/>
  <c r="U1469" i="12"/>
  <c r="U1485" i="12"/>
  <c r="U1501" i="12"/>
  <c r="U1517" i="12"/>
  <c r="U1557" i="12"/>
  <c r="U1563" i="12"/>
  <c r="U1566" i="12"/>
  <c r="U1569" i="12"/>
  <c r="U1582" i="12"/>
  <c r="U1585" i="12"/>
  <c r="U1598" i="12"/>
  <c r="U1601" i="12"/>
  <c r="U1614" i="12"/>
  <c r="U1617" i="12"/>
  <c r="U1630" i="12"/>
  <c r="U1633" i="12"/>
  <c r="U1646" i="12"/>
  <c r="U1649" i="12"/>
  <c r="U1669" i="12"/>
  <c r="U1695" i="12"/>
  <c r="U1711" i="12"/>
  <c r="U374" i="12"/>
  <c r="U893" i="12"/>
  <c r="U908" i="12"/>
  <c r="U997" i="12"/>
  <c r="U1205" i="12"/>
  <c r="U1244" i="12"/>
  <c r="U1342" i="12"/>
  <c r="U1431" i="12"/>
  <c r="U1495" i="12"/>
  <c r="U612" i="12"/>
  <c r="U655" i="12"/>
  <c r="U744" i="12"/>
  <c r="U867" i="12"/>
  <c r="U1043" i="12"/>
  <c r="U1148" i="12"/>
  <c r="U1155" i="12"/>
  <c r="U1229" i="12"/>
  <c r="U1308" i="12"/>
  <c r="U1375" i="12"/>
  <c r="U1439" i="12"/>
  <c r="U1503" i="12"/>
  <c r="U1533" i="12"/>
  <c r="U1550" i="12"/>
  <c r="U1553" i="12"/>
  <c r="U1613" i="12"/>
  <c r="U1673" i="12"/>
  <c r="U1694" i="12"/>
  <c r="U1701" i="12"/>
  <c r="U1734" i="12"/>
  <c r="U1741" i="12"/>
  <c r="U1806" i="12"/>
  <c r="U1823" i="12"/>
  <c r="U1839" i="12"/>
  <c r="U1846" i="12"/>
  <c r="U1853" i="12"/>
  <c r="U1860" i="12"/>
  <c r="U1896" i="12"/>
  <c r="U1919" i="12"/>
  <c r="U1928" i="12"/>
  <c r="U1938" i="12"/>
  <c r="U1941" i="12"/>
  <c r="U1957" i="12"/>
  <c r="U1973" i="12"/>
  <c r="U1989" i="12"/>
  <c r="U150" i="12"/>
  <c r="U272" i="12"/>
  <c r="U636" i="12"/>
  <c r="U771" i="12"/>
  <c r="U805" i="12"/>
  <c r="U860" i="12"/>
  <c r="U1021" i="12"/>
  <c r="U1036" i="12"/>
  <c r="U1125" i="12"/>
  <c r="U1358" i="12"/>
  <c r="U1383" i="12"/>
  <c r="U1447" i="12"/>
  <c r="U1511" i="12"/>
  <c r="U845" i="12"/>
  <c r="U995" i="12"/>
  <c r="U1171" i="12"/>
  <c r="U1276" i="12"/>
  <c r="U1283" i="12"/>
  <c r="U1365" i="12"/>
  <c r="U1391" i="12"/>
  <c r="U1455" i="12"/>
  <c r="U1519" i="12"/>
  <c r="U1541" i="12"/>
  <c r="U1565" i="12"/>
  <c r="U1629" i="12"/>
  <c r="U1681" i="12"/>
  <c r="U1718" i="12"/>
  <c r="U1725" i="12"/>
  <c r="U1732" i="12"/>
  <c r="U1749" i="12"/>
  <c r="U1790" i="12"/>
  <c r="U1797" i="12"/>
  <c r="U1804" i="12"/>
  <c r="U1814" i="12"/>
  <c r="U1821" i="12"/>
  <c r="U1837" i="12"/>
  <c r="U1894" i="12"/>
  <c r="U1910" i="12"/>
  <c r="U1917" i="12"/>
  <c r="U1926" i="12"/>
  <c r="U1936" i="12"/>
  <c r="U1955" i="12"/>
  <c r="U1971" i="12"/>
  <c r="U1987" i="12"/>
  <c r="U24" i="12"/>
  <c r="U194" i="12"/>
  <c r="U487" i="12"/>
  <c r="U668" i="12"/>
  <c r="U949" i="12"/>
  <c r="U988" i="12"/>
  <c r="U1149" i="12"/>
  <c r="U1164" i="12"/>
  <c r="U1253" i="12"/>
  <c r="U1317" i="12"/>
  <c r="U1399" i="12"/>
  <c r="U1463" i="12"/>
  <c r="U1527" i="12"/>
  <c r="U1551" i="12"/>
  <c r="U1573" i="12"/>
  <c r="U1637" i="12"/>
  <c r="U1702" i="12"/>
  <c r="U1705" i="12"/>
  <c r="U1742" i="12"/>
  <c r="U1753" i="12"/>
  <c r="U1854" i="12"/>
  <c r="U1861" i="12"/>
  <c r="U1868" i="12"/>
  <c r="U1885" i="12"/>
  <c r="U1888" i="12"/>
  <c r="U1920" i="12"/>
  <c r="U1942" i="12"/>
  <c r="U1958" i="12"/>
  <c r="U1974" i="12"/>
  <c r="U1990" i="12"/>
  <c r="U567" i="12"/>
  <c r="U704" i="12"/>
  <c r="U731" i="12"/>
  <c r="U750" i="12"/>
  <c r="U796" i="12"/>
  <c r="U869" i="12"/>
  <c r="U1077" i="12"/>
  <c r="U1116" i="12"/>
  <c r="U1277" i="12"/>
  <c r="U1292" i="12"/>
  <c r="U1307" i="12"/>
  <c r="U1363" i="12"/>
  <c r="U1366" i="12"/>
  <c r="U1415" i="12"/>
  <c r="U1479" i="12"/>
  <c r="U1539" i="12"/>
  <c r="U1542" i="12"/>
  <c r="U1559" i="12"/>
  <c r="U1589" i="12"/>
  <c r="U1653" i="12"/>
  <c r="U1668" i="12"/>
  <c r="U1686" i="12"/>
  <c r="U1693" i="12"/>
  <c r="U1726" i="12"/>
  <c r="U1733" i="12"/>
  <c r="U1740" i="12"/>
  <c r="U1798" i="12"/>
  <c r="U1805" i="12"/>
  <c r="U1822" i="12"/>
  <c r="U1825" i="12"/>
  <c r="U1838" i="12"/>
  <c r="U1845" i="12"/>
  <c r="U1852" i="12"/>
  <c r="U1895" i="12"/>
  <c r="U1918" i="12"/>
  <c r="U1927" i="12"/>
  <c r="U1934" i="12"/>
  <c r="U1937" i="12"/>
  <c r="U1940" i="12"/>
  <c r="U1956" i="12"/>
  <c r="U1972" i="12"/>
  <c r="U1988" i="12"/>
  <c r="U6" i="12"/>
  <c r="U781" i="12"/>
  <c r="U892" i="12"/>
  <c r="U915" i="12"/>
  <c r="U1101" i="12"/>
  <c r="U1547" i="12"/>
  <c r="U1621" i="12"/>
  <c r="U1869" i="12"/>
  <c r="U1876" i="12"/>
  <c r="U1963" i="12"/>
  <c r="U1995" i="12"/>
  <c r="U8" i="12"/>
  <c r="U758" i="12"/>
  <c r="U1645" i="12"/>
  <c r="U1676" i="12"/>
  <c r="U1713" i="12"/>
  <c r="U1759" i="12"/>
  <c r="U1766" i="12"/>
  <c r="U1769" i="12"/>
  <c r="U1813" i="12"/>
  <c r="U1831" i="12"/>
  <c r="U1862" i="12"/>
  <c r="U1901" i="12"/>
  <c r="U1908" i="12"/>
  <c r="U1966" i="12"/>
  <c r="U1998" i="12"/>
  <c r="U329" i="12"/>
  <c r="U540" i="12"/>
  <c r="U1665" i="12"/>
  <c r="U1703" i="12"/>
  <c r="U1710" i="12"/>
  <c r="U1717" i="12"/>
  <c r="U1817" i="12"/>
  <c r="U1949" i="12"/>
  <c r="U1981" i="12"/>
  <c r="U246" i="12"/>
  <c r="U461" i="12"/>
  <c r="U1027" i="12"/>
  <c r="U1407" i="12"/>
  <c r="U1545" i="12"/>
  <c r="U1721" i="12"/>
  <c r="U1829" i="12"/>
  <c r="U1870" i="12"/>
  <c r="U1877" i="12"/>
  <c r="U1964" i="12"/>
  <c r="U1996" i="12"/>
  <c r="U716" i="12"/>
  <c r="U1020" i="12"/>
  <c r="U1341" i="12"/>
  <c r="U1360" i="12"/>
  <c r="U1423" i="12"/>
  <c r="U1689" i="12"/>
  <c r="U184" i="12"/>
  <c r="U1251" i="12"/>
  <c r="U1487" i="12"/>
  <c r="U1597" i="12"/>
  <c r="U1758" i="12"/>
  <c r="U1761" i="12"/>
  <c r="U1785" i="12"/>
  <c r="U1796" i="12"/>
  <c r="U1830" i="12"/>
  <c r="U1833" i="12"/>
  <c r="U1878" i="12"/>
  <c r="U1889" i="12"/>
  <c r="U1900" i="12"/>
  <c r="U1921" i="12"/>
  <c r="U1965" i="12"/>
  <c r="U1997" i="12"/>
  <c r="U5" i="12"/>
  <c r="U1774" i="12"/>
  <c r="U1777" i="12"/>
  <c r="U1925" i="12"/>
  <c r="U1948" i="12"/>
  <c r="U1979" i="12"/>
  <c r="U1982" i="12"/>
  <c r="U803" i="12"/>
  <c r="U701" i="12"/>
  <c r="U1123" i="12"/>
  <c r="U1581" i="12"/>
  <c r="U1767" i="12"/>
  <c r="U1299" i="12"/>
  <c r="U1605" i="12"/>
  <c r="U1789" i="12"/>
  <c r="U1697" i="12"/>
  <c r="U1775" i="12"/>
  <c r="U1782" i="12"/>
  <c r="U1980" i="12"/>
  <c r="U1909" i="12"/>
  <c r="U973" i="12"/>
  <c r="U1471" i="12"/>
  <c r="U1709" i="12"/>
  <c r="U1893" i="12"/>
  <c r="U1886" i="12"/>
  <c r="U1947" i="12"/>
  <c r="U1950" i="12"/>
  <c r="U7" i="12"/>
  <c r="U136" i="12"/>
  <c r="U1357" i="12"/>
  <c r="U1913" i="12"/>
  <c r="U899" i="12"/>
  <c r="U1902" i="12"/>
  <c r="U1951" i="12"/>
  <c r="U1954" i="12"/>
  <c r="U1772" i="12"/>
  <c r="U1976" i="12"/>
  <c r="U1856" i="12"/>
  <c r="U1620" i="12"/>
  <c r="U1841" i="12"/>
  <c r="U1640" i="12"/>
  <c r="U1600" i="12"/>
  <c r="U1961" i="12"/>
  <c r="U1791" i="12"/>
  <c r="U250" i="12"/>
  <c r="U1556" i="12"/>
  <c r="U1930" i="12"/>
  <c r="U1744" i="12"/>
  <c r="U1062" i="12"/>
  <c r="U1544" i="12"/>
  <c r="U1969" i="12"/>
  <c r="U1855" i="12"/>
  <c r="U1723" i="12"/>
  <c r="U1468" i="12"/>
  <c r="U1023" i="12"/>
  <c r="U1952" i="12"/>
  <c r="U1828" i="12"/>
  <c r="U1699" i="12"/>
  <c r="U1482" i="12"/>
  <c r="U953" i="12"/>
  <c r="U1939" i="12"/>
  <c r="U1851" i="12"/>
  <c r="U1787" i="12"/>
  <c r="U1618" i="12"/>
  <c r="U1380" i="12"/>
  <c r="U1320" i="12"/>
  <c r="U695" i="12"/>
  <c r="U1887" i="12"/>
  <c r="U1793" i="12"/>
  <c r="U1636" i="12"/>
  <c r="U1428" i="12"/>
  <c r="U905" i="12"/>
  <c r="U1354" i="12"/>
  <c r="U682" i="12"/>
  <c r="U1682" i="12"/>
  <c r="U1560" i="12"/>
  <c r="U1440" i="12"/>
  <c r="U1225" i="12"/>
  <c r="U969" i="12"/>
  <c r="U273" i="12"/>
  <c r="U1714" i="12"/>
  <c r="U1491" i="12"/>
  <c r="U1369" i="12"/>
  <c r="U1050" i="12"/>
  <c r="U681" i="12"/>
  <c r="U1635" i="12"/>
  <c r="U1480" i="12"/>
  <c r="U1318" i="12"/>
  <c r="U1071" i="12"/>
  <c r="U806" i="12"/>
  <c r="U1716" i="12"/>
  <c r="U1540" i="12"/>
  <c r="U1403" i="12"/>
  <c r="U1145" i="12"/>
  <c r="U1232" i="12"/>
  <c r="U1152" i="12"/>
  <c r="U1078" i="12"/>
  <c r="U976" i="12"/>
  <c r="U896" i="12"/>
  <c r="U822" i="12"/>
  <c r="U685" i="12"/>
  <c r="U554" i="12"/>
  <c r="U340" i="12"/>
  <c r="U761" i="12"/>
  <c r="U593" i="12"/>
  <c r="U419" i="12"/>
  <c r="U79" i="12"/>
  <c r="U1362" i="12"/>
  <c r="U1198" i="12"/>
  <c r="U1010" i="12"/>
  <c r="U856" i="12"/>
  <c r="U677" i="12"/>
  <c r="U490" i="12"/>
  <c r="U123" i="12"/>
  <c r="U1208" i="12"/>
  <c r="U1096" i="12"/>
  <c r="U993" i="12"/>
  <c r="U898" i="12"/>
  <c r="U786" i="12"/>
  <c r="U666" i="12"/>
  <c r="U467" i="12"/>
  <c r="U346" i="12"/>
  <c r="U59" i="12"/>
  <c r="U1009" i="12"/>
  <c r="U638" i="12"/>
  <c r="U395" i="12"/>
  <c r="U55" i="12"/>
  <c r="U1312" i="12"/>
  <c r="U1207" i="12"/>
  <c r="U1105" i="12"/>
  <c r="U1002" i="12"/>
  <c r="U897" i="12"/>
  <c r="U800" i="12"/>
  <c r="U665" i="12"/>
  <c r="U587" i="12"/>
  <c r="U233" i="12"/>
  <c r="U563" i="12"/>
  <c r="U493" i="12"/>
  <c r="U319" i="12"/>
  <c r="U210" i="12"/>
  <c r="U31" i="12"/>
  <c r="U546" i="12"/>
  <c r="U398" i="12"/>
  <c r="U322" i="12"/>
  <c r="U226" i="12"/>
  <c r="U91" i="12"/>
  <c r="U446" i="12"/>
  <c r="U318" i="12"/>
  <c r="U131" i="12"/>
  <c r="U649" i="12"/>
  <c r="U481" i="12"/>
  <c r="U397" i="12"/>
  <c r="U335" i="12"/>
  <c r="U251" i="12"/>
  <c r="U151" i="12"/>
  <c r="U642" i="12"/>
  <c r="U1788" i="12"/>
  <c r="U1924" i="12"/>
  <c r="U1594" i="12"/>
  <c r="U1892" i="12"/>
  <c r="U1848" i="12"/>
  <c r="U1616" i="12"/>
  <c r="U1827" i="12"/>
  <c r="U1628" i="12"/>
  <c r="U1530" i="12"/>
  <c r="U1935" i="12"/>
  <c r="U1658" i="12"/>
  <c r="U1912" i="12"/>
  <c r="U1442" i="12"/>
  <c r="U1898" i="12"/>
  <c r="U1736" i="12"/>
  <c r="U1911" i="12"/>
  <c r="U1536" i="12"/>
  <c r="U1959" i="12"/>
  <c r="U1835" i="12"/>
  <c r="U1679" i="12"/>
  <c r="U1434" i="12"/>
  <c r="U966" i="12"/>
  <c r="U1946" i="12"/>
  <c r="U1818" i="12"/>
  <c r="U1671" i="12"/>
  <c r="U1452" i="12"/>
  <c r="U895" i="12"/>
  <c r="U1933" i="12"/>
  <c r="U1847" i="12"/>
  <c r="U1780" i="12"/>
  <c r="U1588" i="12"/>
  <c r="U1242" i="12"/>
  <c r="U1500" i="12"/>
  <c r="U1298" i="12"/>
  <c r="U217" i="12"/>
  <c r="U1884" i="12"/>
  <c r="U1786" i="12"/>
  <c r="U1632" i="12"/>
  <c r="U1394" i="12"/>
  <c r="U794" i="12"/>
  <c r="U1350" i="12"/>
  <c r="U678" i="12"/>
  <c r="U1666" i="12"/>
  <c r="U1554" i="12"/>
  <c r="U1424" i="12"/>
  <c r="U1199" i="12"/>
  <c r="U943" i="12"/>
  <c r="U1708" i="12"/>
  <c r="U1475" i="12"/>
  <c r="U1359" i="12"/>
  <c r="U1017" i="12"/>
  <c r="U627" i="12"/>
  <c r="U1619" i="12"/>
  <c r="U1464" i="12"/>
  <c r="U1286" i="12"/>
  <c r="U1030" i="12"/>
  <c r="U641" i="12"/>
  <c r="U1706" i="12"/>
  <c r="U1515" i="12"/>
  <c r="U1387" i="12"/>
  <c r="U985" i="12"/>
  <c r="U1321" i="12"/>
  <c r="U1226" i="12"/>
  <c r="U1146" i="12"/>
  <c r="U1065" i="12"/>
  <c r="U970" i="12"/>
  <c r="U890" i="12"/>
  <c r="U809" i="12"/>
  <c r="U675" i="12"/>
  <c r="U547" i="12"/>
  <c r="U310" i="12"/>
  <c r="U743" i="12"/>
  <c r="U585" i="12"/>
  <c r="U389" i="12"/>
  <c r="U75" i="12"/>
  <c r="U1330" i="12"/>
  <c r="U1176" i="12"/>
  <c r="U1006" i="12"/>
  <c r="U818" i="12"/>
  <c r="U670" i="12"/>
  <c r="U396" i="12"/>
  <c r="U15" i="12"/>
  <c r="U1288" i="12"/>
  <c r="U1185" i="12"/>
  <c r="U1090" i="12"/>
  <c r="U978" i="12"/>
  <c r="U888" i="12"/>
  <c r="U776" i="12"/>
  <c r="U653" i="12"/>
  <c r="U441" i="12"/>
  <c r="U327" i="12"/>
  <c r="U11" i="12"/>
  <c r="U945" i="12"/>
  <c r="U614" i="12"/>
  <c r="U365" i="12"/>
  <c r="U29" i="12"/>
  <c r="U1297" i="12"/>
  <c r="U1194" i="12"/>
  <c r="U1089" i="12"/>
  <c r="U992" i="12"/>
  <c r="U887" i="12"/>
  <c r="U785" i="12"/>
  <c r="U662" i="12"/>
  <c r="U451" i="12"/>
  <c r="U211" i="12"/>
  <c r="U553" i="12"/>
  <c r="U489" i="12"/>
  <c r="U302" i="12"/>
  <c r="U183" i="12"/>
  <c r="U533" i="12"/>
  <c r="U394" i="12"/>
  <c r="U315" i="12"/>
  <c r="U213" i="12"/>
  <c r="U71" i="12"/>
  <c r="U526" i="12"/>
  <c r="U443" i="12"/>
  <c r="U298" i="12"/>
  <c r="U111" i="12"/>
  <c r="U646" i="12"/>
  <c r="U475" i="12"/>
  <c r="U393" i="12"/>
  <c r="U331" i="12"/>
  <c r="U241" i="12"/>
  <c r="U141" i="12"/>
  <c r="U629" i="12"/>
  <c r="U515" i="12"/>
  <c r="U317" i="12"/>
  <c r="U205" i="12"/>
  <c r="U53" i="12"/>
  <c r="U145" i="12"/>
  <c r="U17" i="12"/>
  <c r="U153" i="12"/>
  <c r="U25" i="12"/>
  <c r="U1944" i="12"/>
  <c r="U1762" i="12"/>
  <c r="U1520" i="12"/>
  <c r="U880" i="12"/>
  <c r="U1692" i="12"/>
  <c r="U1313" i="12"/>
  <c r="U187" i="12"/>
  <c r="U1587" i="12"/>
  <c r="U1256" i="12"/>
  <c r="U1000" i="12"/>
  <c r="U582" i="12"/>
  <c r="U1690" i="12"/>
  <c r="U1483" i="12"/>
  <c r="U1367" i="12"/>
  <c r="U1290" i="12"/>
  <c r="U1210" i="12"/>
  <c r="U1129" i="12"/>
  <c r="U954" i="12"/>
  <c r="U873" i="12"/>
  <c r="U778" i="12"/>
  <c r="U630" i="12"/>
  <c r="U191" i="12"/>
  <c r="U808" i="12"/>
  <c r="U697" i="12"/>
  <c r="U347" i="12"/>
  <c r="U1304" i="12"/>
  <c r="U1134" i="12"/>
  <c r="U792" i="12"/>
  <c r="U643" i="12"/>
  <c r="U377" i="12"/>
  <c r="U1272" i="12"/>
  <c r="U1160" i="12"/>
  <c r="U1057" i="12"/>
  <c r="U850" i="12"/>
  <c r="U742" i="12"/>
  <c r="U611" i="12"/>
  <c r="U418" i="12"/>
  <c r="U1329" i="12"/>
  <c r="U562" i="12"/>
  <c r="U334" i="12"/>
  <c r="U1271" i="12"/>
  <c r="U1066" i="12"/>
  <c r="U961" i="12"/>
  <c r="U864" i="12"/>
  <c r="U645" i="12"/>
  <c r="U402" i="12"/>
  <c r="U163" i="12"/>
  <c r="U530" i="12"/>
  <c r="U450" i="12"/>
  <c r="U282" i="12"/>
  <c r="U482" i="12"/>
  <c r="U295" i="12"/>
  <c r="U193" i="12"/>
  <c r="U27" i="12"/>
  <c r="U430" i="12"/>
  <c r="U67" i="12"/>
  <c r="U565" i="12"/>
  <c r="U462" i="12"/>
  <c r="U225" i="12"/>
  <c r="U594" i="12"/>
  <c r="U287" i="12"/>
  <c r="U113" i="12"/>
  <c r="U1906" i="12"/>
  <c r="U1412" i="12"/>
  <c r="U1586" i="12"/>
  <c r="U1231" i="12"/>
  <c r="U1836" i="12"/>
  <c r="U1314" i="12"/>
  <c r="U1812" i="12"/>
  <c r="U1624" i="12"/>
  <c r="U1506" i="12"/>
  <c r="U1931" i="12"/>
  <c r="U1650" i="12"/>
  <c r="U1707" i="12"/>
  <c r="U1426" i="12"/>
  <c r="U1873" i="12"/>
  <c r="U1728" i="12"/>
  <c r="U1883" i="12"/>
  <c r="U1524" i="12"/>
  <c r="U1953" i="12"/>
  <c r="U1819" i="12"/>
  <c r="U1642" i="12"/>
  <c r="U1404" i="12"/>
  <c r="U866" i="12"/>
  <c r="U2000" i="12"/>
  <c r="U1914" i="12"/>
  <c r="U1801" i="12"/>
  <c r="U1660" i="12"/>
  <c r="U1418" i="12"/>
  <c r="U838" i="12"/>
  <c r="U1929" i="12"/>
  <c r="U1844" i="12"/>
  <c r="U1763" i="12"/>
  <c r="U1584" i="12"/>
  <c r="U1103" i="12"/>
  <c r="U1466" i="12"/>
  <c r="U1279" i="12"/>
  <c r="U99" i="12"/>
  <c r="U1880" i="12"/>
  <c r="U1779" i="12"/>
  <c r="U1602" i="12"/>
  <c r="U1305" i="12"/>
  <c r="U1346" i="12"/>
  <c r="U651" i="12"/>
  <c r="U1656" i="12"/>
  <c r="U1548" i="12"/>
  <c r="U1408" i="12"/>
  <c r="U1158" i="12"/>
  <c r="U902" i="12"/>
  <c r="U1698" i="12"/>
  <c r="U1459" i="12"/>
  <c r="U1327" i="12"/>
  <c r="U857" i="12"/>
  <c r="U218" i="12"/>
  <c r="U1603" i="12"/>
  <c r="U1448" i="12"/>
  <c r="U1264" i="12"/>
  <c r="U1008" i="12"/>
  <c r="U598" i="12"/>
  <c r="U1700" i="12"/>
  <c r="U1499" i="12"/>
  <c r="U1371" i="12"/>
  <c r="U959" i="12"/>
  <c r="U1296" i="12"/>
  <c r="U1216" i="12"/>
  <c r="U1142" i="12"/>
  <c r="U1040" i="12"/>
  <c r="U960" i="12"/>
  <c r="U886" i="12"/>
  <c r="U784" i="12"/>
  <c r="U658" i="12"/>
  <c r="U518" i="12"/>
  <c r="U243" i="12"/>
  <c r="U825" i="12"/>
  <c r="U703" i="12"/>
  <c r="U574" i="12"/>
  <c r="U385" i="12"/>
  <c r="U45" i="12"/>
  <c r="U1326" i="12"/>
  <c r="U1138" i="12"/>
  <c r="U984" i="12"/>
  <c r="U814" i="12"/>
  <c r="U650" i="12"/>
  <c r="U381" i="12"/>
  <c r="U1282" i="12"/>
  <c r="U1170" i="12"/>
  <c r="U1080" i="12"/>
  <c r="U968" i="12"/>
  <c r="U865" i="12"/>
  <c r="U770" i="12"/>
  <c r="U635" i="12"/>
  <c r="U422" i="12"/>
  <c r="U323" i="12"/>
  <c r="U1361" i="12"/>
  <c r="U881" i="12"/>
  <c r="U569" i="12"/>
  <c r="U361" i="12"/>
  <c r="U1281" i="12"/>
  <c r="U1184" i="12"/>
  <c r="U1079" i="12"/>
  <c r="U977" i="12"/>
  <c r="U874" i="12"/>
  <c r="U769" i="12"/>
  <c r="U659" i="12"/>
  <c r="U406" i="12"/>
  <c r="U207" i="12"/>
  <c r="U654" i="12"/>
  <c r="U550" i="12"/>
  <c r="U486" i="12"/>
  <c r="U299" i="12"/>
  <c r="U159" i="12"/>
  <c r="U523" i="12"/>
  <c r="U387" i="12"/>
  <c r="U305" i="12"/>
  <c r="U203" i="12"/>
  <c r="U61" i="12"/>
  <c r="U509" i="12"/>
  <c r="U433" i="12"/>
  <c r="U281" i="12"/>
  <c r="U101" i="12"/>
  <c r="U626" i="12"/>
  <c r="U465" i="12"/>
  <c r="U390" i="12"/>
  <c r="U321" i="12"/>
  <c r="U235" i="12"/>
  <c r="U107" i="12"/>
  <c r="U610" i="12"/>
  <c r="U508" i="12"/>
  <c r="U297" i="12"/>
  <c r="U195" i="12"/>
  <c r="U129" i="12"/>
  <c r="U137" i="12"/>
  <c r="U9" i="12"/>
  <c r="U1826" i="12"/>
  <c r="U1169" i="12"/>
  <c r="U499" i="12"/>
  <c r="U386" i="12"/>
  <c r="U87" i="12"/>
  <c r="U498" i="12"/>
  <c r="U1200" i="12"/>
  <c r="U1803" i="12"/>
  <c r="U1816" i="12"/>
  <c r="U1907" i="12"/>
  <c r="U1808" i="12"/>
  <c r="U1570" i="12"/>
  <c r="U1490" i="12"/>
  <c r="U1916" i="12"/>
  <c r="U858" i="12"/>
  <c r="U1696" i="12"/>
  <c r="U1289" i="12"/>
  <c r="U1866" i="12"/>
  <c r="U1724" i="12"/>
  <c r="U1879" i="12"/>
  <c r="U1378" i="12"/>
  <c r="U1943" i="12"/>
  <c r="U1802" i="12"/>
  <c r="U1612" i="12"/>
  <c r="U1370" i="12"/>
  <c r="U815" i="12"/>
  <c r="U1994" i="12"/>
  <c r="U1904" i="12"/>
  <c r="U1784" i="12"/>
  <c r="U1626" i="12"/>
  <c r="U1388" i="12"/>
  <c r="U753" i="12"/>
  <c r="U1923" i="12"/>
  <c r="U1840" i="12"/>
  <c r="U1735" i="12"/>
  <c r="U1538" i="12"/>
  <c r="U1072" i="12"/>
  <c r="U1436" i="12"/>
  <c r="U1222" i="12"/>
  <c r="U39" i="12"/>
  <c r="U1867" i="12"/>
  <c r="U1572" i="12"/>
  <c r="U1190" i="12"/>
  <c r="U1514" i="12"/>
  <c r="U1263" i="12"/>
  <c r="U529" i="12"/>
  <c r="U1643" i="12"/>
  <c r="U1392" i="12"/>
  <c r="U1136" i="12"/>
  <c r="U1443" i="12"/>
  <c r="U831" i="12"/>
  <c r="U1432" i="12"/>
  <c r="U922" i="12"/>
  <c r="U1034" i="12"/>
  <c r="U514" i="12"/>
  <c r="U539" i="12"/>
  <c r="U946" i="12"/>
  <c r="U962" i="12"/>
  <c r="U290" i="12"/>
  <c r="U817" i="12"/>
  <c r="U735" i="12"/>
  <c r="U637" i="12"/>
  <c r="U149" i="12"/>
  <c r="U380" i="12"/>
  <c r="U271" i="12"/>
  <c r="U311" i="12"/>
  <c r="U181" i="12"/>
  <c r="U1815" i="12"/>
  <c r="U1049" i="12"/>
  <c r="U1192" i="12"/>
  <c r="U1683" i="12"/>
  <c r="U1792" i="12"/>
  <c r="U1903" i="12"/>
  <c r="U1800" i="12"/>
  <c r="U1460" i="12"/>
  <c r="U1396" i="12"/>
  <c r="U1899" i="12"/>
  <c r="U477" i="12"/>
  <c r="U1634" i="12"/>
  <c r="U333" i="12"/>
  <c r="U1783" i="12"/>
  <c r="U1688" i="12"/>
  <c r="U1842" i="12"/>
  <c r="U1915" i="12"/>
  <c r="U1771" i="12"/>
  <c r="U1608" i="12"/>
  <c r="U1338" i="12"/>
  <c r="U571" i="12"/>
  <c r="U1984" i="12"/>
  <c r="U1875" i="12"/>
  <c r="U1770" i="12"/>
  <c r="U1596" i="12"/>
  <c r="U1352" i="12"/>
  <c r="U507" i="12"/>
  <c r="U1897" i="12"/>
  <c r="U1824" i="12"/>
  <c r="U1715" i="12"/>
  <c r="U1508" i="12"/>
  <c r="U1064" i="12"/>
  <c r="U1402" i="12"/>
  <c r="U1122" i="12"/>
  <c r="U1863" i="12"/>
  <c r="U1738" i="12"/>
  <c r="U1568" i="12"/>
  <c r="U1114" i="12"/>
  <c r="U1484" i="12"/>
  <c r="U1209" i="12"/>
  <c r="U521" i="12"/>
  <c r="U1627" i="12"/>
  <c r="U1504" i="12"/>
  <c r="U1376" i="12"/>
  <c r="U1128" i="12"/>
  <c r="U872" i="12"/>
  <c r="U1672" i="12"/>
  <c r="U1427" i="12"/>
  <c r="U1306" i="12"/>
  <c r="U793" i="12"/>
  <c r="U1571" i="12"/>
  <c r="U1416" i="12"/>
  <c r="U1186" i="12"/>
  <c r="U930" i="12"/>
  <c r="U307" i="12"/>
  <c r="U1768" i="12"/>
  <c r="U1680" i="12"/>
  <c r="U1467" i="12"/>
  <c r="U1343" i="12"/>
  <c r="U889" i="12"/>
  <c r="U1280" i="12"/>
  <c r="U1206" i="12"/>
  <c r="U1104" i="12"/>
  <c r="U1024" i="12"/>
  <c r="U950" i="12"/>
  <c r="U848" i="12"/>
  <c r="U768" i="12"/>
  <c r="U609" i="12"/>
  <c r="U458" i="12"/>
  <c r="U173" i="12"/>
  <c r="U802" i="12"/>
  <c r="U674" i="12"/>
  <c r="U517" i="12"/>
  <c r="U343" i="12"/>
  <c r="U1266" i="12"/>
  <c r="U1112" i="12"/>
  <c r="U942" i="12"/>
  <c r="U746" i="12"/>
  <c r="U625" i="12"/>
  <c r="U249" i="12"/>
  <c r="U1249" i="12"/>
  <c r="U1154" i="12"/>
  <c r="U1042" i="12"/>
  <c r="U952" i="12"/>
  <c r="U840" i="12"/>
  <c r="U730" i="12"/>
  <c r="U603" i="12"/>
  <c r="U388" i="12"/>
  <c r="U286" i="12"/>
  <c r="U1265" i="12"/>
  <c r="U754" i="12"/>
  <c r="U541" i="12"/>
  <c r="U330" i="12"/>
  <c r="U1258" i="12"/>
  <c r="U1153" i="12"/>
  <c r="U1056" i="12"/>
  <c r="U951" i="12"/>
  <c r="U849" i="12"/>
  <c r="U729" i="12"/>
  <c r="U634" i="12"/>
  <c r="U357" i="12"/>
  <c r="U133" i="12"/>
  <c r="U618" i="12"/>
  <c r="U513" i="12"/>
  <c r="U434" i="12"/>
  <c r="U265" i="12"/>
  <c r="U115" i="12"/>
  <c r="U466" i="12"/>
  <c r="U363" i="12"/>
  <c r="U278" i="12"/>
  <c r="U186" i="12"/>
  <c r="U492" i="12"/>
  <c r="U414" i="12"/>
  <c r="U209" i="12"/>
  <c r="U47" i="12"/>
  <c r="U545" i="12"/>
  <c r="U459" i="12"/>
  <c r="U379" i="12"/>
  <c r="U294" i="12"/>
  <c r="U219" i="12"/>
  <c r="U77" i="12"/>
  <c r="U578" i="12"/>
  <c r="U491" i="12"/>
  <c r="U270" i="12"/>
  <c r="U147" i="12"/>
  <c r="U97" i="12"/>
  <c r="U105" i="12"/>
  <c r="U1687" i="12"/>
  <c r="U1655" i="12"/>
  <c r="U1983" i="12"/>
  <c r="U986" i="12"/>
  <c r="U1755" i="12"/>
  <c r="U1882" i="12"/>
  <c r="U1778" i="12"/>
  <c r="U934" i="12"/>
  <c r="U1999" i="12"/>
  <c r="U1874" i="12"/>
  <c r="U473" i="12"/>
  <c r="U1580" i="12"/>
  <c r="U1992" i="12"/>
  <c r="U1776" i="12"/>
  <c r="U1610" i="12"/>
  <c r="U1820" i="12"/>
  <c r="U1991" i="12"/>
  <c r="U1905" i="12"/>
  <c r="U1754" i="12"/>
  <c r="U1578" i="12"/>
  <c r="U1334" i="12"/>
  <c r="U306" i="12"/>
  <c r="U1978" i="12"/>
  <c r="U1871" i="12"/>
  <c r="U1746" i="12"/>
  <c r="U1592" i="12"/>
  <c r="U1344" i="12"/>
  <c r="U428" i="12"/>
  <c r="U1891" i="12"/>
  <c r="U1811" i="12"/>
  <c r="U1667" i="12"/>
  <c r="U1474" i="12"/>
  <c r="U1033" i="12"/>
  <c r="U1372" i="12"/>
  <c r="U879" i="12"/>
  <c r="U1932" i="12"/>
  <c r="U1850" i="12"/>
  <c r="U1704" i="12"/>
  <c r="U1522" i="12"/>
  <c r="U975" i="12"/>
  <c r="U1450" i="12"/>
  <c r="U1151" i="12"/>
  <c r="U382" i="12"/>
  <c r="U1611" i="12"/>
  <c r="U1488" i="12"/>
  <c r="U1353" i="12"/>
  <c r="U1058" i="12"/>
  <c r="U816" i="12"/>
  <c r="U1760" i="12"/>
  <c r="U1659" i="12"/>
  <c r="U1411" i="12"/>
  <c r="U1273" i="12"/>
  <c r="U774" i="12"/>
  <c r="U1528" i="12"/>
  <c r="U1400" i="12"/>
  <c r="U1167" i="12"/>
  <c r="U911" i="12"/>
  <c r="U303" i="12"/>
  <c r="U1752" i="12"/>
  <c r="U1664" i="12"/>
  <c r="U1451" i="12"/>
  <c r="U1241" i="12"/>
  <c r="U713" i="12"/>
  <c r="U1274" i="12"/>
  <c r="U1193" i="12"/>
  <c r="U1098" i="12"/>
  <c r="U1018" i="12"/>
  <c r="U937" i="12"/>
  <c r="U842" i="12"/>
  <c r="U762" i="12"/>
  <c r="U601" i="12"/>
  <c r="U454" i="12"/>
  <c r="U35" i="12"/>
  <c r="U783" i="12"/>
  <c r="U667" i="12"/>
  <c r="U483" i="12"/>
  <c r="U313" i="12"/>
  <c r="U1262" i="12"/>
  <c r="U1074" i="12"/>
  <c r="U920" i="12"/>
  <c r="U727" i="12"/>
  <c r="U570" i="12"/>
  <c r="U227" i="12"/>
  <c r="U1234" i="12"/>
  <c r="U1144" i="12"/>
  <c r="U1032" i="12"/>
  <c r="U929" i="12"/>
  <c r="U834" i="12"/>
  <c r="U693" i="12"/>
  <c r="U577" i="12"/>
  <c r="U358" i="12"/>
  <c r="U234" i="12"/>
  <c r="U1201" i="12"/>
  <c r="U745" i="12"/>
  <c r="U534" i="12"/>
  <c r="U263" i="12"/>
  <c r="U1345" i="12"/>
  <c r="U1248" i="12"/>
  <c r="U1143" i="12"/>
  <c r="U1041" i="12"/>
  <c r="U938" i="12"/>
  <c r="U833" i="12"/>
  <c r="U711" i="12"/>
  <c r="U617" i="12"/>
  <c r="U353" i="12"/>
  <c r="U103" i="12"/>
  <c r="U602" i="12"/>
  <c r="U510" i="12"/>
  <c r="U405" i="12"/>
  <c r="U255" i="12"/>
  <c r="U95" i="12"/>
  <c r="U453" i="12"/>
  <c r="U356" i="12"/>
  <c r="U275" i="12"/>
  <c r="U155" i="12"/>
  <c r="U485" i="12"/>
  <c r="U404" i="12"/>
  <c r="U199" i="12"/>
  <c r="U37" i="12"/>
  <c r="U542" i="12"/>
  <c r="U426" i="12"/>
  <c r="U362" i="12"/>
  <c r="U291" i="12"/>
  <c r="U185" i="12"/>
  <c r="U43" i="12"/>
  <c r="U561" i="12"/>
  <c r="U442" i="12"/>
  <c r="U267" i="12"/>
  <c r="U127" i="12"/>
  <c r="U81" i="12"/>
  <c r="U89" i="12"/>
  <c r="U1663" i="12"/>
  <c r="U1476" i="12"/>
  <c r="U1865" i="12"/>
  <c r="U1986" i="12"/>
  <c r="U1751" i="12"/>
  <c r="U1857" i="12"/>
  <c r="U1675" i="12"/>
  <c r="U1764" i="12"/>
  <c r="U1993" i="12"/>
  <c r="U1832" i="12"/>
  <c r="U266" i="12"/>
  <c r="U1576" i="12"/>
  <c r="U1970" i="12"/>
  <c r="U1756" i="12"/>
  <c r="U1177" i="12"/>
  <c r="U1809" i="12"/>
  <c r="U1985" i="12"/>
  <c r="U1872" i="12"/>
  <c r="U1743" i="12"/>
  <c r="U1532" i="12"/>
  <c r="U1135" i="12"/>
  <c r="U109" i="12"/>
  <c r="U1968" i="12"/>
  <c r="U1858" i="12"/>
  <c r="U1722" i="12"/>
  <c r="U1562" i="12"/>
  <c r="U1250" i="12"/>
  <c r="U412" i="12"/>
  <c r="U1881" i="12"/>
  <c r="U1807" i="12"/>
  <c r="U1652" i="12"/>
  <c r="U1444" i="12"/>
  <c r="U921" i="12"/>
  <c r="U1336" i="12"/>
  <c r="U737" i="12"/>
  <c r="U1922" i="12"/>
  <c r="U1843" i="12"/>
  <c r="U1691" i="12"/>
  <c r="U1492" i="12"/>
  <c r="U944" i="12"/>
  <c r="U1420" i="12"/>
  <c r="U1094" i="12"/>
  <c r="U378" i="12"/>
  <c r="U1595" i="12"/>
  <c r="U1472" i="12"/>
  <c r="U1295" i="12"/>
  <c r="U1039" i="12"/>
  <c r="U557" i="12"/>
  <c r="U1747" i="12"/>
  <c r="U1523" i="12"/>
  <c r="U1395" i="12"/>
  <c r="U1113" i="12"/>
  <c r="U759" i="12"/>
  <c r="U1674" i="12"/>
  <c r="U1512" i="12"/>
  <c r="U1384" i="12"/>
  <c r="U1126" i="12"/>
  <c r="U870" i="12"/>
  <c r="U1739" i="12"/>
  <c r="U1552" i="12"/>
  <c r="U1435" i="12"/>
  <c r="U1215" i="12"/>
  <c r="U143" i="12"/>
  <c r="U1270" i="12"/>
  <c r="U1168" i="12"/>
  <c r="U1014" i="12"/>
  <c r="U912" i="12"/>
  <c r="U832" i="12"/>
  <c r="U710" i="12"/>
  <c r="U590" i="12"/>
  <c r="U435" i="12"/>
  <c r="U777" i="12"/>
  <c r="U657" i="12"/>
  <c r="U457" i="12"/>
  <c r="U283" i="12"/>
  <c r="U1240" i="12"/>
  <c r="U1070" i="12"/>
  <c r="U882" i="12"/>
  <c r="U721" i="12"/>
  <c r="U531" i="12"/>
  <c r="U201" i="12"/>
  <c r="U1224" i="12"/>
  <c r="U1121" i="12"/>
  <c r="U1026" i="12"/>
  <c r="U914" i="12"/>
  <c r="U824" i="12"/>
  <c r="U690" i="12"/>
  <c r="U566" i="12"/>
  <c r="U354" i="12"/>
  <c r="U119" i="12"/>
  <c r="U1137" i="12"/>
  <c r="U705" i="12"/>
  <c r="U497" i="12"/>
  <c r="U259" i="12"/>
  <c r="U1335" i="12"/>
  <c r="U1233" i="12"/>
  <c r="U1130" i="12"/>
  <c r="U1025" i="12"/>
  <c r="U928" i="12"/>
  <c r="U823" i="12"/>
  <c r="U689" i="12"/>
  <c r="U606" i="12"/>
  <c r="U326" i="12"/>
  <c r="U21" i="12"/>
  <c r="U1977" i="12"/>
  <c r="U1795" i="12"/>
  <c r="U994" i="12"/>
  <c r="U841" i="12"/>
  <c r="U1162" i="12"/>
  <c r="U371" i="12"/>
  <c r="U1048" i="12"/>
  <c r="U1106" i="12"/>
  <c r="U538" i="12"/>
  <c r="U1799" i="12"/>
  <c r="U262" i="12"/>
  <c r="U1730" i="12"/>
  <c r="U1007" i="12"/>
  <c r="U714" i="12"/>
  <c r="U1379" i="12"/>
  <c r="U1088" i="12"/>
  <c r="U878" i="12"/>
  <c r="U1016" i="12"/>
  <c r="U1073" i="12"/>
  <c r="U1015" i="12"/>
  <c r="U586" i="12"/>
  <c r="U85" i="12"/>
  <c r="U345" i="12"/>
  <c r="U175" i="12"/>
  <c r="U274" i="12"/>
  <c r="U525" i="12"/>
  <c r="U83" i="12"/>
  <c r="U65" i="12"/>
  <c r="U41" i="12"/>
  <c r="U1328" i="12"/>
  <c r="U57" i="12"/>
  <c r="U1945" i="12"/>
  <c r="U1564" i="12"/>
  <c r="U1498" i="12"/>
  <c r="U1890" i="12"/>
  <c r="U1579" i="12"/>
  <c r="U1087" i="12"/>
  <c r="U1719" i="12"/>
  <c r="U1082" i="12"/>
  <c r="U767" i="12"/>
  <c r="U706" i="12"/>
  <c r="U904" i="12"/>
  <c r="U683" i="12"/>
  <c r="U913" i="12"/>
  <c r="U573" i="12"/>
  <c r="U51" i="12"/>
  <c r="U332" i="12"/>
  <c r="U165" i="12"/>
  <c r="U669" i="12"/>
  <c r="U257" i="12"/>
  <c r="U403" i="12"/>
  <c r="U63" i="12"/>
  <c r="U49" i="12"/>
  <c r="U1849" i="12"/>
  <c r="U69" i="12"/>
  <c r="U1794" i="12"/>
  <c r="U1684" i="12"/>
  <c r="U1254" i="12"/>
  <c r="U1651" i="12"/>
  <c r="U1419" i="12"/>
  <c r="U906" i="12"/>
  <c r="U438" i="12"/>
  <c r="U157" i="12"/>
  <c r="U673" i="12"/>
  <c r="U167" i="12"/>
  <c r="U500" i="12"/>
  <c r="U242" i="12"/>
  <c r="U502" i="12"/>
  <c r="U351" i="12"/>
  <c r="U179" i="12"/>
  <c r="U1967" i="12"/>
  <c r="U1731" i="12"/>
  <c r="U1257" i="12"/>
  <c r="U579" i="12"/>
  <c r="U1218" i="12"/>
  <c r="U1217" i="12"/>
  <c r="U239" i="12"/>
  <c r="U215" i="12"/>
  <c r="U1516" i="12"/>
  <c r="U1120" i="12"/>
  <c r="U223" i="12"/>
  <c r="U369" i="12"/>
  <c r="U348" i="12"/>
  <c r="U117" i="12"/>
  <c r="U1727" i="12"/>
  <c r="U1960" i="12"/>
  <c r="U1081" i="12"/>
  <c r="U1864" i="12"/>
  <c r="U1810" i="12"/>
  <c r="U1456" i="12"/>
  <c r="U738" i="12"/>
  <c r="U1546" i="12"/>
  <c r="U1001" i="12"/>
  <c r="U619" i="12"/>
  <c r="U494" i="12"/>
  <c r="U801" i="12"/>
  <c r="U474" i="12"/>
  <c r="U810" i="12"/>
  <c r="U506" i="12"/>
  <c r="U258" i="12"/>
  <c r="U13" i="12"/>
  <c r="U522" i="12"/>
  <c r="U178" i="12"/>
  <c r="U372" i="12"/>
  <c r="U33" i="12"/>
  <c r="U23" i="12"/>
  <c r="U189" i="12"/>
  <c r="U1748" i="12"/>
  <c r="U686" i="12"/>
  <c r="U171" i="12"/>
  <c r="U1975" i="12"/>
  <c r="U555" i="12"/>
  <c r="U73" i="12"/>
  <c r="U1507" i="12"/>
  <c r="U1644" i="12"/>
  <c r="U1161" i="12"/>
  <c r="U1962" i="12"/>
  <c r="U1648" i="12"/>
  <c r="U1458" i="12"/>
  <c r="U998" i="12"/>
  <c r="U1496" i="12"/>
  <c r="U1178" i="12"/>
  <c r="U826" i="12"/>
  <c r="U279" i="12"/>
  <c r="U549" i="12"/>
  <c r="U595" i="12"/>
  <c r="U370" i="12"/>
  <c r="U135" i="12"/>
  <c r="U469" i="12"/>
  <c r="U420" i="12"/>
  <c r="U19" i="12"/>
  <c r="U247" i="12"/>
  <c r="U169" i="12"/>
  <c r="U1604" i="12"/>
  <c r="U1720" i="12"/>
  <c r="U1834" i="12"/>
  <c r="U1410" i="12"/>
  <c r="U936" i="12"/>
  <c r="U364" i="12"/>
  <c r="U1337" i="12"/>
  <c r="U139" i="12"/>
  <c r="U698" i="12"/>
  <c r="U1368" i="12"/>
  <c r="U350" i="12"/>
  <c r="U1322" i="12"/>
  <c r="U289" i="12"/>
  <c r="U339" i="12"/>
  <c r="U125" i="12"/>
  <c r="U449" i="12"/>
  <c r="U410" i="12"/>
  <c r="U231" i="12"/>
  <c r="U197" i="12"/>
  <c r="U121" i="12"/>
  <c r="U847" i="12"/>
  <c r="U1712" i="12"/>
  <c r="U722" i="12"/>
  <c r="U1386" i="12"/>
  <c r="U1097" i="12"/>
  <c r="U1202" i="12"/>
  <c r="U93" i="12"/>
  <c r="U427" i="12"/>
  <c r="U373" i="12"/>
  <c r="U355" i="12"/>
  <c r="U177" i="12"/>
  <c r="U1859" i="12"/>
  <c r="U411" i="12"/>
  <c r="U161" i="12"/>
  <c r="U7" i="13"/>
  <c r="U15" i="13"/>
  <c r="U23" i="13"/>
  <c r="U31" i="13"/>
  <c r="U39" i="13"/>
  <c r="U47" i="13"/>
  <c r="U55" i="13"/>
  <c r="U63" i="13"/>
  <c r="U71" i="13"/>
  <c r="U79" i="13"/>
  <c r="U87" i="13"/>
  <c r="U95" i="13"/>
  <c r="U103" i="13"/>
  <c r="U111" i="13"/>
  <c r="U119" i="13"/>
  <c r="U127" i="13"/>
  <c r="U135" i="13"/>
  <c r="U143" i="13"/>
  <c r="U151" i="13"/>
  <c r="U159" i="13"/>
  <c r="U167" i="13"/>
  <c r="U175" i="13"/>
  <c r="U183" i="13"/>
  <c r="U191" i="13"/>
  <c r="U199" i="13"/>
  <c r="U207" i="13"/>
  <c r="U215" i="13"/>
  <c r="U223" i="13"/>
  <c r="U231" i="13"/>
  <c r="U239" i="13"/>
  <c r="U247" i="13"/>
  <c r="U255" i="13"/>
  <c r="U263" i="13"/>
  <c r="U271" i="13"/>
  <c r="U279" i="13"/>
  <c r="U287" i="13"/>
  <c r="U295" i="13"/>
  <c r="U303" i="13"/>
  <c r="U311" i="13"/>
  <c r="U319" i="13"/>
  <c r="U327" i="13"/>
  <c r="U335" i="13"/>
  <c r="U343" i="13"/>
  <c r="U351" i="13"/>
  <c r="U359" i="13"/>
  <c r="U367" i="13"/>
  <c r="U375" i="13"/>
  <c r="U383" i="13"/>
  <c r="U391" i="13"/>
  <c r="U399" i="13"/>
  <c r="U407" i="13"/>
  <c r="U415" i="13"/>
  <c r="U423" i="13"/>
  <c r="U431" i="13"/>
  <c r="U439" i="13"/>
  <c r="U447" i="13"/>
  <c r="U455" i="13"/>
  <c r="U463" i="13"/>
  <c r="U471" i="13"/>
  <c r="U479" i="13"/>
  <c r="U487" i="13"/>
  <c r="U495" i="13"/>
  <c r="U503" i="13"/>
  <c r="U511" i="13"/>
  <c r="U519" i="13"/>
  <c r="U527" i="13"/>
  <c r="U535" i="13"/>
  <c r="U543" i="13"/>
  <c r="U551" i="13"/>
  <c r="U559" i="13"/>
  <c r="U567" i="13"/>
  <c r="U575" i="13"/>
  <c r="U583" i="13"/>
  <c r="U591" i="13"/>
  <c r="U599" i="13"/>
  <c r="U607" i="13"/>
  <c r="U615" i="13"/>
  <c r="U623" i="13"/>
  <c r="U631" i="13"/>
  <c r="U639" i="13"/>
  <c r="U647" i="13"/>
  <c r="U655" i="13"/>
  <c r="U663" i="13"/>
  <c r="U671" i="13"/>
  <c r="U679" i="13"/>
  <c r="U9" i="13"/>
  <c r="U17" i="13"/>
  <c r="U25" i="13"/>
  <c r="U33" i="13"/>
  <c r="U41" i="13"/>
  <c r="U49" i="13"/>
  <c r="U57" i="13"/>
  <c r="U65" i="13"/>
  <c r="U73" i="13"/>
  <c r="U81" i="13"/>
  <c r="U89" i="13"/>
  <c r="U97" i="13"/>
  <c r="U105" i="13"/>
  <c r="U113" i="13"/>
  <c r="U121" i="13"/>
  <c r="U129" i="13"/>
  <c r="U137" i="13"/>
  <c r="U145" i="13"/>
  <c r="U153" i="13"/>
  <c r="U161" i="13"/>
  <c r="U169" i="13"/>
  <c r="U177" i="13"/>
  <c r="U185" i="13"/>
  <c r="U193" i="13"/>
  <c r="U201" i="13"/>
  <c r="U209" i="13"/>
  <c r="U217" i="13"/>
  <c r="U225" i="13"/>
  <c r="U233" i="13"/>
  <c r="U241" i="13"/>
  <c r="U249" i="13"/>
  <c r="U257" i="13"/>
  <c r="U265" i="13"/>
  <c r="U273" i="13"/>
  <c r="U281" i="13"/>
  <c r="U289" i="13"/>
  <c r="U297" i="13"/>
  <c r="U305" i="13"/>
  <c r="U313" i="13"/>
  <c r="U321" i="13"/>
  <c r="U329" i="13"/>
  <c r="U337" i="13"/>
  <c r="U345" i="13"/>
  <c r="U353" i="13"/>
  <c r="U361" i="13"/>
  <c r="U369" i="13"/>
  <c r="U377" i="13"/>
  <c r="U385" i="13"/>
  <c r="U393" i="13"/>
  <c r="U401" i="13"/>
  <c r="U409" i="13"/>
  <c r="U417" i="13"/>
  <c r="U425" i="13"/>
  <c r="U433" i="13"/>
  <c r="U441" i="13"/>
  <c r="U449" i="13"/>
  <c r="U457" i="13"/>
  <c r="U465" i="13"/>
  <c r="U473" i="13"/>
  <c r="U481" i="13"/>
  <c r="U489" i="13"/>
  <c r="U497" i="13"/>
  <c r="U505" i="13"/>
  <c r="U513" i="13"/>
  <c r="U521" i="13"/>
  <c r="U529" i="13"/>
  <c r="U537" i="13"/>
  <c r="U545" i="13"/>
  <c r="U553" i="13"/>
  <c r="U561" i="13"/>
  <c r="U569" i="13"/>
  <c r="U577" i="13"/>
  <c r="U585" i="13"/>
  <c r="U593" i="13"/>
  <c r="U601" i="13"/>
  <c r="U609" i="13"/>
  <c r="U617" i="13"/>
  <c r="U625" i="13"/>
  <c r="U633" i="13"/>
  <c r="U641" i="13"/>
  <c r="U649" i="13"/>
  <c r="U657" i="13"/>
  <c r="U665" i="13"/>
  <c r="U673" i="13"/>
  <c r="U681" i="13"/>
  <c r="U11" i="13"/>
  <c r="U19" i="13"/>
  <c r="U27" i="13"/>
  <c r="U35" i="13"/>
  <c r="U43" i="13"/>
  <c r="U51" i="13"/>
  <c r="U59" i="13"/>
  <c r="U67" i="13"/>
  <c r="U75" i="13"/>
  <c r="U83" i="13"/>
  <c r="U91" i="13"/>
  <c r="U99" i="13"/>
  <c r="U107" i="13"/>
  <c r="U115" i="13"/>
  <c r="U123" i="13"/>
  <c r="U131" i="13"/>
  <c r="U139" i="13"/>
  <c r="U147" i="13"/>
  <c r="U155" i="13"/>
  <c r="U163" i="13"/>
  <c r="U171" i="13"/>
  <c r="U179" i="13"/>
  <c r="U187" i="13"/>
  <c r="U195" i="13"/>
  <c r="U203" i="13"/>
  <c r="U211" i="13"/>
  <c r="U219" i="13"/>
  <c r="U227" i="13"/>
  <c r="U235" i="13"/>
  <c r="U243" i="13"/>
  <c r="U251" i="13"/>
  <c r="U259" i="13"/>
  <c r="U267" i="13"/>
  <c r="U275" i="13"/>
  <c r="U283" i="13"/>
  <c r="U291" i="13"/>
  <c r="U299" i="13"/>
  <c r="U307" i="13"/>
  <c r="U315" i="13"/>
  <c r="U323" i="13"/>
  <c r="U331" i="13"/>
  <c r="U339" i="13"/>
  <c r="U347" i="13"/>
  <c r="U355" i="13"/>
  <c r="U363" i="13"/>
  <c r="U371" i="13"/>
  <c r="U379" i="13"/>
  <c r="U387" i="13"/>
  <c r="U395" i="13"/>
  <c r="U403" i="13"/>
  <c r="U411" i="13"/>
  <c r="U419" i="13"/>
  <c r="U427" i="13"/>
  <c r="U435" i="13"/>
  <c r="U443" i="13"/>
  <c r="U451" i="13"/>
  <c r="U459" i="13"/>
  <c r="U467" i="13"/>
  <c r="U475" i="13"/>
  <c r="U483" i="13"/>
  <c r="U491" i="13"/>
  <c r="U499" i="13"/>
  <c r="U507" i="13"/>
  <c r="U515" i="13"/>
  <c r="U523" i="13"/>
  <c r="U531" i="13"/>
  <c r="U539" i="13"/>
  <c r="U547" i="13"/>
  <c r="U555" i="13"/>
  <c r="U563" i="13"/>
  <c r="U571" i="13"/>
  <c r="U579" i="13"/>
  <c r="U587" i="13"/>
  <c r="U595" i="13"/>
  <c r="U603" i="13"/>
  <c r="U611" i="13"/>
  <c r="U619" i="13"/>
  <c r="U627" i="13"/>
  <c r="U635" i="13"/>
  <c r="U643" i="13"/>
  <c r="U651" i="13"/>
  <c r="U659" i="13"/>
  <c r="U667" i="13"/>
  <c r="U675" i="13"/>
  <c r="U683" i="13"/>
  <c r="U6" i="13"/>
  <c r="U20" i="13"/>
  <c r="U32" i="13"/>
  <c r="U45" i="13"/>
  <c r="U58" i="13"/>
  <c r="U70" i="13"/>
  <c r="U84" i="13"/>
  <c r="U96" i="13"/>
  <c r="U109" i="13"/>
  <c r="U122" i="13"/>
  <c r="U134" i="13"/>
  <c r="U148" i="13"/>
  <c r="U160" i="13"/>
  <c r="U173" i="13"/>
  <c r="U186" i="13"/>
  <c r="U198" i="13"/>
  <c r="U212" i="13"/>
  <c r="U224" i="13"/>
  <c r="U237" i="13"/>
  <c r="U250" i="13"/>
  <c r="U262" i="13"/>
  <c r="U276" i="13"/>
  <c r="U288" i="13"/>
  <c r="U301" i="13"/>
  <c r="U314" i="13"/>
  <c r="U326" i="13"/>
  <c r="U340" i="13"/>
  <c r="U352" i="13"/>
  <c r="U365" i="13"/>
  <c r="U378" i="13"/>
  <c r="U390" i="13"/>
  <c r="U404" i="13"/>
  <c r="U416" i="13"/>
  <c r="U429" i="13"/>
  <c r="U442" i="13"/>
  <c r="U454" i="13"/>
  <c r="U468" i="13"/>
  <c r="U480" i="13"/>
  <c r="U493" i="13"/>
  <c r="U506" i="13"/>
  <c r="U518" i="13"/>
  <c r="U532" i="13"/>
  <c r="U544" i="13"/>
  <c r="U557" i="13"/>
  <c r="U570" i="13"/>
  <c r="U582" i="13"/>
  <c r="U596" i="13"/>
  <c r="U608" i="13"/>
  <c r="U621" i="13"/>
  <c r="U634" i="13"/>
  <c r="U646" i="13"/>
  <c r="U660" i="13"/>
  <c r="U672" i="13"/>
  <c r="U685" i="13"/>
  <c r="U693" i="13"/>
  <c r="U701" i="13"/>
  <c r="U709" i="13"/>
  <c r="U717" i="13"/>
  <c r="U725" i="13"/>
  <c r="U733" i="13"/>
  <c r="U741" i="13"/>
  <c r="U749" i="13"/>
  <c r="U757" i="13"/>
  <c r="U765" i="13"/>
  <c r="U773" i="13"/>
  <c r="U781" i="13"/>
  <c r="U789" i="13"/>
  <c r="U797" i="13"/>
  <c r="U805" i="13"/>
  <c r="U813" i="13"/>
  <c r="U821" i="13"/>
  <c r="U829" i="13"/>
  <c r="U837" i="13"/>
  <c r="U845" i="13"/>
  <c r="U853" i="13"/>
  <c r="U861" i="13"/>
  <c r="U869" i="13"/>
  <c r="U877" i="13"/>
  <c r="U885" i="13"/>
  <c r="U893" i="13"/>
  <c r="U901" i="13"/>
  <c r="U909" i="13"/>
  <c r="U8" i="13"/>
  <c r="U21" i="13"/>
  <c r="U34" i="13"/>
  <c r="U46" i="13"/>
  <c r="U60" i="13"/>
  <c r="U72" i="13"/>
  <c r="U85" i="13"/>
  <c r="U98" i="13"/>
  <c r="U110" i="13"/>
  <c r="U124" i="13"/>
  <c r="U136" i="13"/>
  <c r="U149" i="13"/>
  <c r="U162" i="13"/>
  <c r="U174" i="13"/>
  <c r="U188" i="13"/>
  <c r="U200" i="13"/>
  <c r="U213" i="13"/>
  <c r="U226" i="13"/>
  <c r="U238" i="13"/>
  <c r="U252" i="13"/>
  <c r="U264" i="13"/>
  <c r="U277" i="13"/>
  <c r="U290" i="13"/>
  <c r="U302" i="13"/>
  <c r="U316" i="13"/>
  <c r="U328" i="13"/>
  <c r="U341" i="13"/>
  <c r="U354" i="13"/>
  <c r="U366" i="13"/>
  <c r="U380" i="13"/>
  <c r="U392" i="13"/>
  <c r="U405" i="13"/>
  <c r="U418" i="13"/>
  <c r="U430" i="13"/>
  <c r="U444" i="13"/>
  <c r="U456" i="13"/>
  <c r="U469" i="13"/>
  <c r="U482" i="13"/>
  <c r="U494" i="13"/>
  <c r="U508" i="13"/>
  <c r="U520" i="13"/>
  <c r="U533" i="13"/>
  <c r="U546" i="13"/>
  <c r="U558" i="13"/>
  <c r="U572" i="13"/>
  <c r="U584" i="13"/>
  <c r="U597" i="13"/>
  <c r="U610" i="13"/>
  <c r="U622" i="13"/>
  <c r="U636" i="13"/>
  <c r="U648" i="13"/>
  <c r="U661" i="13"/>
  <c r="U674" i="13"/>
  <c r="U686" i="13"/>
  <c r="U694" i="13"/>
  <c r="U702" i="13"/>
  <c r="U710" i="13"/>
  <c r="U718" i="13"/>
  <c r="U726" i="13"/>
  <c r="U734" i="13"/>
  <c r="U742" i="13"/>
  <c r="U750" i="13"/>
  <c r="U758" i="13"/>
  <c r="U766" i="13"/>
  <c r="U774" i="13"/>
  <c r="U782" i="13"/>
  <c r="U790" i="13"/>
  <c r="U798" i="13"/>
  <c r="U806" i="13"/>
  <c r="U814" i="13"/>
  <c r="U822" i="13"/>
  <c r="U830" i="13"/>
  <c r="U838" i="13"/>
  <c r="U846" i="13"/>
  <c r="U854" i="13"/>
  <c r="U862" i="13"/>
  <c r="U870" i="13"/>
  <c r="U878" i="13"/>
  <c r="U886" i="13"/>
  <c r="U894" i="13"/>
  <c r="U902" i="13"/>
  <c r="U910" i="13"/>
  <c r="U918" i="13"/>
  <c r="U926" i="13"/>
  <c r="U934" i="13"/>
  <c r="U942" i="13"/>
  <c r="U950" i="13"/>
  <c r="U958" i="13"/>
  <c r="U12" i="13"/>
  <c r="U24" i="13"/>
  <c r="U37" i="13"/>
  <c r="U50" i="13"/>
  <c r="U62" i="13"/>
  <c r="U76" i="13"/>
  <c r="U88" i="13"/>
  <c r="U101" i="13"/>
  <c r="U114" i="13"/>
  <c r="U126" i="13"/>
  <c r="U140" i="13"/>
  <c r="U152" i="13"/>
  <c r="U165" i="13"/>
  <c r="U178" i="13"/>
  <c r="U190" i="13"/>
  <c r="U204" i="13"/>
  <c r="U216" i="13"/>
  <c r="U229" i="13"/>
  <c r="U242" i="13"/>
  <c r="U254" i="13"/>
  <c r="U268" i="13"/>
  <c r="U280" i="13"/>
  <c r="U293" i="13"/>
  <c r="U306" i="13"/>
  <c r="U318" i="13"/>
  <c r="U332" i="13"/>
  <c r="U344" i="13"/>
  <c r="U357" i="13"/>
  <c r="U370" i="13"/>
  <c r="U382" i="13"/>
  <c r="U396" i="13"/>
  <c r="U408" i="13"/>
  <c r="U421" i="13"/>
  <c r="U434" i="13"/>
  <c r="U446" i="13"/>
  <c r="U460" i="13"/>
  <c r="U472" i="13"/>
  <c r="U485" i="13"/>
  <c r="U498" i="13"/>
  <c r="U510" i="13"/>
  <c r="U524" i="13"/>
  <c r="U536" i="13"/>
  <c r="U549" i="13"/>
  <c r="U562" i="13"/>
  <c r="U574" i="13"/>
  <c r="U588" i="13"/>
  <c r="U600" i="13"/>
  <c r="U613" i="13"/>
  <c r="U626" i="13"/>
  <c r="U638" i="13"/>
  <c r="U652" i="13"/>
  <c r="U664" i="13"/>
  <c r="U677" i="13"/>
  <c r="U688" i="13"/>
  <c r="U696" i="13"/>
  <c r="U704" i="13"/>
  <c r="U712" i="13"/>
  <c r="U720" i="13"/>
  <c r="U728" i="13"/>
  <c r="U736" i="13"/>
  <c r="U744" i="13"/>
  <c r="U752" i="13"/>
  <c r="U760" i="13"/>
  <c r="U768" i="13"/>
  <c r="U776" i="13"/>
  <c r="U784" i="13"/>
  <c r="U792" i="13"/>
  <c r="U800" i="13"/>
  <c r="U808" i="13"/>
  <c r="U816" i="13"/>
  <c r="U824" i="13"/>
  <c r="U832" i="13"/>
  <c r="U840" i="13"/>
  <c r="U848" i="13"/>
  <c r="U856" i="13"/>
  <c r="U864" i="13"/>
  <c r="U872" i="13"/>
  <c r="U880" i="13"/>
  <c r="U888" i="13"/>
  <c r="U896" i="13"/>
  <c r="U904" i="13"/>
  <c r="U912" i="13"/>
  <c r="U920" i="13"/>
  <c r="U928" i="13"/>
  <c r="U13" i="13"/>
  <c r="U26" i="13"/>
  <c r="U38" i="13"/>
  <c r="U52" i="13"/>
  <c r="U64" i="13"/>
  <c r="U77" i="13"/>
  <c r="U90" i="13"/>
  <c r="U102" i="13"/>
  <c r="U116" i="13"/>
  <c r="U128" i="13"/>
  <c r="U141" i="13"/>
  <c r="U154" i="13"/>
  <c r="U166" i="13"/>
  <c r="U180" i="13"/>
  <c r="U192" i="13"/>
  <c r="U205" i="13"/>
  <c r="U218" i="13"/>
  <c r="U230" i="13"/>
  <c r="U244" i="13"/>
  <c r="U256" i="13"/>
  <c r="U269" i="13"/>
  <c r="U282" i="13"/>
  <c r="U294" i="13"/>
  <c r="U308" i="13"/>
  <c r="U320" i="13"/>
  <c r="U333" i="13"/>
  <c r="U346" i="13"/>
  <c r="U358" i="13"/>
  <c r="U372" i="13"/>
  <c r="U384" i="13"/>
  <c r="U397" i="13"/>
  <c r="U410" i="13"/>
  <c r="U422" i="13"/>
  <c r="U436" i="13"/>
  <c r="U448" i="13"/>
  <c r="U461" i="13"/>
  <c r="U474" i="13"/>
  <c r="U486" i="13"/>
  <c r="U500" i="13"/>
  <c r="U512" i="13"/>
  <c r="U525" i="13"/>
  <c r="U538" i="13"/>
  <c r="U550" i="13"/>
  <c r="U564" i="13"/>
  <c r="U576" i="13"/>
  <c r="U589" i="13"/>
  <c r="U602" i="13"/>
  <c r="U614" i="13"/>
  <c r="U628" i="13"/>
  <c r="U640" i="13"/>
  <c r="U653" i="13"/>
  <c r="U666" i="13"/>
  <c r="U678" i="13"/>
  <c r="U689" i="13"/>
  <c r="U697" i="13"/>
  <c r="U705" i="13"/>
  <c r="U713" i="13"/>
  <c r="U721" i="13"/>
  <c r="U729" i="13"/>
  <c r="U737" i="13"/>
  <c r="U745" i="13"/>
  <c r="U753" i="13"/>
  <c r="U761" i="13"/>
  <c r="U769" i="13"/>
  <c r="U777" i="13"/>
  <c r="U785" i="13"/>
  <c r="U793" i="13"/>
  <c r="U801" i="13"/>
  <c r="U809" i="13"/>
  <c r="U817" i="13"/>
  <c r="U825" i="13"/>
  <c r="U833" i="13"/>
  <c r="U841" i="13"/>
  <c r="U849" i="13"/>
  <c r="U857" i="13"/>
  <c r="U865" i="13"/>
  <c r="U873" i="13"/>
  <c r="U881" i="13"/>
  <c r="U889" i="13"/>
  <c r="U897" i="13"/>
  <c r="U905" i="13"/>
  <c r="U913" i="13"/>
  <c r="U921" i="13"/>
  <c r="U929" i="13"/>
  <c r="U937" i="13"/>
  <c r="U10" i="13"/>
  <c r="U36" i="13"/>
  <c r="U61" i="13"/>
  <c r="U86" i="13"/>
  <c r="U112" i="13"/>
  <c r="U138" i="13"/>
  <c r="U164" i="13"/>
  <c r="U189" i="13"/>
  <c r="U214" i="13"/>
  <c r="U240" i="13"/>
  <c r="U266" i="13"/>
  <c r="U292" i="13"/>
  <c r="U317" i="13"/>
  <c r="U342" i="13"/>
  <c r="U368" i="13"/>
  <c r="U394" i="13"/>
  <c r="U420" i="13"/>
  <c r="U445" i="13"/>
  <c r="U470" i="13"/>
  <c r="U496" i="13"/>
  <c r="U522" i="13"/>
  <c r="U548" i="13"/>
  <c r="U573" i="13"/>
  <c r="U598" i="13"/>
  <c r="U624" i="13"/>
  <c r="U650" i="13"/>
  <c r="U676" i="13"/>
  <c r="U695" i="13"/>
  <c r="U711" i="13"/>
  <c r="U727" i="13"/>
  <c r="U743" i="13"/>
  <c r="U759" i="13"/>
  <c r="U775" i="13"/>
  <c r="U791" i="13"/>
  <c r="U807" i="13"/>
  <c r="U823" i="13"/>
  <c r="U839" i="13"/>
  <c r="U855" i="13"/>
  <c r="U871" i="13"/>
  <c r="U887" i="13"/>
  <c r="U903" i="13"/>
  <c r="U917" i="13"/>
  <c r="U931" i="13"/>
  <c r="U941" i="13"/>
  <c r="U951" i="13"/>
  <c r="U960" i="13"/>
  <c r="U968" i="13"/>
  <c r="U976" i="13"/>
  <c r="U984" i="13"/>
  <c r="U992" i="13"/>
  <c r="U1000" i="13"/>
  <c r="U1008" i="13"/>
  <c r="U1016" i="13"/>
  <c r="U1024" i="13"/>
  <c r="U1032" i="13"/>
  <c r="U1040" i="13"/>
  <c r="U1048" i="13"/>
  <c r="U1056" i="13"/>
  <c r="U1064" i="13"/>
  <c r="U1072" i="13"/>
  <c r="U1080" i="13"/>
  <c r="U1088" i="13"/>
  <c r="U1096" i="13"/>
  <c r="U1104" i="13"/>
  <c r="U1112" i="13"/>
  <c r="U1120" i="13"/>
  <c r="U1128" i="13"/>
  <c r="U1136" i="13"/>
  <c r="U1144" i="13"/>
  <c r="U1152" i="13"/>
  <c r="U1160" i="13"/>
  <c r="U1168" i="13"/>
  <c r="U1176" i="13"/>
  <c r="U1184" i="13"/>
  <c r="U1192" i="13"/>
  <c r="U1200" i="13"/>
  <c r="U1208" i="13"/>
  <c r="U1216" i="13"/>
  <c r="U1224" i="13"/>
  <c r="U1232" i="13"/>
  <c r="U1240" i="13"/>
  <c r="U1248" i="13"/>
  <c r="U1256" i="13"/>
  <c r="U1264" i="13"/>
  <c r="U1272" i="13"/>
  <c r="U18" i="13"/>
  <c r="U44" i="13"/>
  <c r="U69" i="13"/>
  <c r="U94" i="13"/>
  <c r="U120" i="13"/>
  <c r="U146" i="13"/>
  <c r="U172" i="13"/>
  <c r="U197" i="13"/>
  <c r="U222" i="13"/>
  <c r="U248" i="13"/>
  <c r="U274" i="13"/>
  <c r="U300" i="13"/>
  <c r="U325" i="13"/>
  <c r="U350" i="13"/>
  <c r="U376" i="13"/>
  <c r="U402" i="13"/>
  <c r="U428" i="13"/>
  <c r="U453" i="13"/>
  <c r="U478" i="13"/>
  <c r="U504" i="13"/>
  <c r="U530" i="13"/>
  <c r="U556" i="13"/>
  <c r="U581" i="13"/>
  <c r="U606" i="13"/>
  <c r="U632" i="13"/>
  <c r="U658" i="13"/>
  <c r="U684" i="13"/>
  <c r="U700" i="13"/>
  <c r="U716" i="13"/>
  <c r="U732" i="13"/>
  <c r="U748" i="13"/>
  <c r="U764" i="13"/>
  <c r="U780" i="13"/>
  <c r="U796" i="13"/>
  <c r="U812" i="13"/>
  <c r="U828" i="13"/>
  <c r="U844" i="13"/>
  <c r="U860" i="13"/>
  <c r="U876" i="13"/>
  <c r="U892" i="13"/>
  <c r="U908" i="13"/>
  <c r="U923" i="13"/>
  <c r="U935" i="13"/>
  <c r="U945" i="13"/>
  <c r="U954" i="13"/>
  <c r="U963" i="13"/>
  <c r="U971" i="13"/>
  <c r="U979" i="13"/>
  <c r="U987" i="13"/>
  <c r="U995" i="13"/>
  <c r="U1003" i="13"/>
  <c r="U1011" i="13"/>
  <c r="U1019" i="13"/>
  <c r="U1027" i="13"/>
  <c r="U1035" i="13"/>
  <c r="U1043" i="13"/>
  <c r="U1051" i="13"/>
  <c r="U1059" i="13"/>
  <c r="U1067" i="13"/>
  <c r="U1075" i="13"/>
  <c r="U1083" i="13"/>
  <c r="U1091" i="13"/>
  <c r="U1099" i="13"/>
  <c r="U1107" i="13"/>
  <c r="U1115" i="13"/>
  <c r="U1123" i="13"/>
  <c r="U22" i="13"/>
  <c r="U48" i="13"/>
  <c r="U74" i="13"/>
  <c r="U100" i="13"/>
  <c r="U125" i="13"/>
  <c r="U150" i="13"/>
  <c r="U176" i="13"/>
  <c r="U202" i="13"/>
  <c r="U228" i="13"/>
  <c r="U253" i="13"/>
  <c r="U278" i="13"/>
  <c r="U304" i="13"/>
  <c r="U330" i="13"/>
  <c r="U356" i="13"/>
  <c r="U381" i="13"/>
  <c r="U406" i="13"/>
  <c r="U432" i="13"/>
  <c r="U458" i="13"/>
  <c r="U484" i="13"/>
  <c r="U509" i="13"/>
  <c r="U534" i="13"/>
  <c r="U560" i="13"/>
  <c r="U586" i="13"/>
  <c r="U612" i="13"/>
  <c r="U637" i="13"/>
  <c r="U662" i="13"/>
  <c r="U687" i="13"/>
  <c r="U703" i="13"/>
  <c r="U719" i="13"/>
  <c r="U735" i="13"/>
  <c r="U751" i="13"/>
  <c r="U767" i="13"/>
  <c r="U783" i="13"/>
  <c r="U799" i="13"/>
  <c r="U815" i="13"/>
  <c r="U831" i="13"/>
  <c r="U847" i="13"/>
  <c r="U863" i="13"/>
  <c r="U879" i="13"/>
  <c r="U5" i="13"/>
  <c r="U53" i="13"/>
  <c r="U92" i="13"/>
  <c r="U132" i="13"/>
  <c r="U170" i="13"/>
  <c r="U210" i="13"/>
  <c r="U258" i="13"/>
  <c r="U296" i="13"/>
  <c r="U336" i="13"/>
  <c r="U374" i="13"/>
  <c r="U414" i="13"/>
  <c r="U462" i="13"/>
  <c r="U501" i="13"/>
  <c r="U541" i="13"/>
  <c r="U580" i="13"/>
  <c r="U620" i="13"/>
  <c r="U668" i="13"/>
  <c r="U698" i="13"/>
  <c r="U723" i="13"/>
  <c r="U747" i="13"/>
  <c r="U772" i="13"/>
  <c r="U802" i="13"/>
  <c r="U826" i="13"/>
  <c r="U851" i="13"/>
  <c r="U875" i="13"/>
  <c r="U899" i="13"/>
  <c r="U919" i="13"/>
  <c r="U936" i="13"/>
  <c r="U948" i="13"/>
  <c r="U961" i="13"/>
  <c r="U972" i="13"/>
  <c r="U982" i="13"/>
  <c r="U993" i="13"/>
  <c r="U1004" i="13"/>
  <c r="U1014" i="13"/>
  <c r="U1025" i="13"/>
  <c r="U1036" i="13"/>
  <c r="U1046" i="13"/>
  <c r="U1057" i="13"/>
  <c r="U1068" i="13"/>
  <c r="U1078" i="13"/>
  <c r="U1089" i="13"/>
  <c r="U1100" i="13"/>
  <c r="U1110" i="13"/>
  <c r="U1121" i="13"/>
  <c r="U1131" i="13"/>
  <c r="U1140" i="13"/>
  <c r="U1149" i="13"/>
  <c r="U1158" i="13"/>
  <c r="U1167" i="13"/>
  <c r="U1177" i="13"/>
  <c r="U1186" i="13"/>
  <c r="U1195" i="13"/>
  <c r="U1204" i="13"/>
  <c r="U1213" i="13"/>
  <c r="U1222" i="13"/>
  <c r="U1231" i="13"/>
  <c r="U1241" i="13"/>
  <c r="U1250" i="13"/>
  <c r="U1259" i="13"/>
  <c r="U1268" i="13"/>
  <c r="U1277" i="13"/>
  <c r="U1285" i="13"/>
  <c r="U1293" i="13"/>
  <c r="U1301" i="13"/>
  <c r="U1309" i="13"/>
  <c r="U1317" i="13"/>
  <c r="U1325" i="13"/>
  <c r="U14" i="13"/>
  <c r="U54" i="13"/>
  <c r="U93" i="13"/>
  <c r="U133" i="13"/>
  <c r="U181" i="13"/>
  <c r="U220" i="13"/>
  <c r="U260" i="13"/>
  <c r="U298" i="13"/>
  <c r="U338" i="13"/>
  <c r="U386" i="13"/>
  <c r="U424" i="13"/>
  <c r="U464" i="13"/>
  <c r="U502" i="13"/>
  <c r="U542" i="13"/>
  <c r="U590" i="13"/>
  <c r="U629" i="13"/>
  <c r="U669" i="13"/>
  <c r="U699" i="13"/>
  <c r="U724" i="13"/>
  <c r="U754" i="13"/>
  <c r="U778" i="13"/>
  <c r="U803" i="13"/>
  <c r="U827" i="13"/>
  <c r="U852" i="13"/>
  <c r="U882" i="13"/>
  <c r="U900" i="13"/>
  <c r="U922" i="13"/>
  <c r="U938" i="13"/>
  <c r="U949" i="13"/>
  <c r="U962" i="13"/>
  <c r="U973" i="13"/>
  <c r="U983" i="13"/>
  <c r="U994" i="13"/>
  <c r="U1005" i="13"/>
  <c r="U1015" i="13"/>
  <c r="U1026" i="13"/>
  <c r="U1037" i="13"/>
  <c r="U1047" i="13"/>
  <c r="U1058" i="13"/>
  <c r="U1069" i="13"/>
  <c r="U1079" i="13"/>
  <c r="U1090" i="13"/>
  <c r="U1101" i="13"/>
  <c r="U1111" i="13"/>
  <c r="U1122" i="13"/>
  <c r="U1132" i="13"/>
  <c r="U1141" i="13"/>
  <c r="U1150" i="13"/>
  <c r="U1159" i="13"/>
  <c r="U1169" i="13"/>
  <c r="U1178" i="13"/>
  <c r="U1187" i="13"/>
  <c r="U1196" i="13"/>
  <c r="U1205" i="13"/>
  <c r="U1214" i="13"/>
  <c r="U1223" i="13"/>
  <c r="U1233" i="13"/>
  <c r="U1242" i="13"/>
  <c r="U1251" i="13"/>
  <c r="U1260" i="13"/>
  <c r="U1269" i="13"/>
  <c r="U1278" i="13"/>
  <c r="U1286" i="13"/>
  <c r="U1294" i="13"/>
  <c r="U1302" i="13"/>
  <c r="U1310" i="13"/>
  <c r="U1318" i="13"/>
  <c r="U1326" i="13"/>
  <c r="U16" i="13"/>
  <c r="U56" i="13"/>
  <c r="U104" i="13"/>
  <c r="U142" i="13"/>
  <c r="U182" i="13"/>
  <c r="U221" i="13"/>
  <c r="U261" i="13"/>
  <c r="U309" i="13"/>
  <c r="U348" i="13"/>
  <c r="U388" i="13"/>
  <c r="U426" i="13"/>
  <c r="U466" i="13"/>
  <c r="U514" i="13"/>
  <c r="U552" i="13"/>
  <c r="U592" i="13"/>
  <c r="U630" i="13"/>
  <c r="U670" i="13"/>
  <c r="U706" i="13"/>
  <c r="U730" i="13"/>
  <c r="U755" i="13"/>
  <c r="U779" i="13"/>
  <c r="U804" i="13"/>
  <c r="U834" i="13"/>
  <c r="U858" i="13"/>
  <c r="U883" i="13"/>
  <c r="U906" i="13"/>
  <c r="U924" i="13"/>
  <c r="U939" i="13"/>
  <c r="U952" i="13"/>
  <c r="U964" i="13"/>
  <c r="U974" i="13"/>
  <c r="U985" i="13"/>
  <c r="U996" i="13"/>
  <c r="U1006" i="13"/>
  <c r="U1017" i="13"/>
  <c r="U1028" i="13"/>
  <c r="U1038" i="13"/>
  <c r="U1049" i="13"/>
  <c r="U1060" i="13"/>
  <c r="U1070" i="13"/>
  <c r="U1081" i="13"/>
  <c r="U1092" i="13"/>
  <c r="U1102" i="13"/>
  <c r="U1113" i="13"/>
  <c r="U1124" i="13"/>
  <c r="U1133" i="13"/>
  <c r="U1142" i="13"/>
  <c r="U1151" i="13"/>
  <c r="U1161" i="13"/>
  <c r="U1170" i="13"/>
  <c r="U1179" i="13"/>
  <c r="U1188" i="13"/>
  <c r="U1197" i="13"/>
  <c r="U1206" i="13"/>
  <c r="U1215" i="13"/>
  <c r="U1225" i="13"/>
  <c r="U1234" i="13"/>
  <c r="U1243" i="13"/>
  <c r="U1252" i="13"/>
  <c r="U1261" i="13"/>
  <c r="U1270" i="13"/>
  <c r="U1279" i="13"/>
  <c r="U1287" i="13"/>
  <c r="U1295" i="13"/>
  <c r="U1303" i="13"/>
  <c r="U1311" i="13"/>
  <c r="U1319" i="13"/>
  <c r="U1327" i="13"/>
  <c r="U29" i="13"/>
  <c r="U68" i="13"/>
  <c r="U108" i="13"/>
  <c r="U156" i="13"/>
  <c r="U194" i="13"/>
  <c r="U234" i="13"/>
  <c r="U272" i="13"/>
  <c r="U312" i="13"/>
  <c r="U360" i="13"/>
  <c r="U398" i="13"/>
  <c r="U438" i="13"/>
  <c r="U477" i="13"/>
  <c r="U517" i="13"/>
  <c r="U565" i="13"/>
  <c r="U604" i="13"/>
  <c r="U644" i="13"/>
  <c r="U682" i="13"/>
  <c r="U708" i="13"/>
  <c r="U738" i="13"/>
  <c r="U762" i="13"/>
  <c r="U787" i="13"/>
  <c r="U811" i="13"/>
  <c r="U836" i="13"/>
  <c r="U866" i="13"/>
  <c r="U890" i="13"/>
  <c r="U911" i="13"/>
  <c r="U927" i="13"/>
  <c r="U943" i="13"/>
  <c r="U955" i="13"/>
  <c r="U966" i="13"/>
  <c r="U977" i="13"/>
  <c r="U988" i="13"/>
  <c r="U998" i="13"/>
  <c r="U1009" i="13"/>
  <c r="U1020" i="13"/>
  <c r="U1030" i="13"/>
  <c r="U1041" i="13"/>
  <c r="U1052" i="13"/>
  <c r="U1062" i="13"/>
  <c r="U1073" i="13"/>
  <c r="U1084" i="13"/>
  <c r="U1094" i="13"/>
  <c r="U1105" i="13"/>
  <c r="U1116" i="13"/>
  <c r="U1126" i="13"/>
  <c r="U1135" i="13"/>
  <c r="U1145" i="13"/>
  <c r="U1154" i="13"/>
  <c r="U1163" i="13"/>
  <c r="U1172" i="13"/>
  <c r="U1181" i="13"/>
  <c r="U1190" i="13"/>
  <c r="U1199" i="13"/>
  <c r="U1209" i="13"/>
  <c r="U1218" i="13"/>
  <c r="U1227" i="13"/>
  <c r="U1236" i="13"/>
  <c r="U1245" i="13"/>
  <c r="U1254" i="13"/>
  <c r="U1263" i="13"/>
  <c r="U1273" i="13"/>
  <c r="U1281" i="13"/>
  <c r="U1289" i="13"/>
  <c r="U1297" i="13"/>
  <c r="U1305" i="13"/>
  <c r="U1313" i="13"/>
  <c r="U1321" i="13"/>
  <c r="U1329" i="13"/>
  <c r="U30" i="13"/>
  <c r="U117" i="13"/>
  <c r="U196" i="13"/>
  <c r="U284" i="13"/>
  <c r="U362" i="13"/>
  <c r="U440" i="13"/>
  <c r="U526" i="13"/>
  <c r="U605" i="13"/>
  <c r="U690" i="13"/>
  <c r="U739" i="13"/>
  <c r="U788" i="13"/>
  <c r="U842" i="13"/>
  <c r="U891" i="13"/>
  <c r="U930" i="13"/>
  <c r="U956" i="13"/>
  <c r="U978" i="13"/>
  <c r="U999" i="13"/>
  <c r="U1021" i="13"/>
  <c r="U1042" i="13"/>
  <c r="U1063" i="13"/>
  <c r="U1085" i="13"/>
  <c r="U1106" i="13"/>
  <c r="U1127" i="13"/>
  <c r="U1146" i="13"/>
  <c r="U1164" i="13"/>
  <c r="U1182" i="13"/>
  <c r="U1201" i="13"/>
  <c r="U1219" i="13"/>
  <c r="U1237" i="13"/>
  <c r="U1255" i="13"/>
  <c r="U1274" i="13"/>
  <c r="U1290" i="13"/>
  <c r="U1306" i="13"/>
  <c r="U1322" i="13"/>
  <c r="U40" i="13"/>
  <c r="U118" i="13"/>
  <c r="U206" i="13"/>
  <c r="U285" i="13"/>
  <c r="U364" i="13"/>
  <c r="U450" i="13"/>
  <c r="U528" i="13"/>
  <c r="U616" i="13"/>
  <c r="U691" i="13"/>
  <c r="U740" i="13"/>
  <c r="U794" i="13"/>
  <c r="U843" i="13"/>
  <c r="U895" i="13"/>
  <c r="U932" i="13"/>
  <c r="U957" i="13"/>
  <c r="U980" i="13"/>
  <c r="U1001" i="13"/>
  <c r="U1022" i="13"/>
  <c r="U1044" i="13"/>
  <c r="U1065" i="13"/>
  <c r="U1086" i="13"/>
  <c r="U1108" i="13"/>
  <c r="U1129" i="13"/>
  <c r="U1147" i="13"/>
  <c r="U1165" i="13"/>
  <c r="U1183" i="13"/>
  <c r="U1202" i="13"/>
  <c r="U1220" i="13"/>
  <c r="U1238" i="13"/>
  <c r="U1257" i="13"/>
  <c r="U1275" i="13"/>
  <c r="U1291" i="13"/>
  <c r="U1307" i="13"/>
  <c r="U1323" i="13"/>
  <c r="U66" i="13"/>
  <c r="U144" i="13"/>
  <c r="U232" i="13"/>
  <c r="U310" i="13"/>
  <c r="U389" i="13"/>
  <c r="U476" i="13"/>
  <c r="U554" i="13"/>
  <c r="U642" i="13"/>
  <c r="U707" i="13"/>
  <c r="U756" i="13"/>
  <c r="U810" i="13"/>
  <c r="U859" i="13"/>
  <c r="U907" i="13"/>
  <c r="U940" i="13"/>
  <c r="U965" i="13"/>
  <c r="U986" i="13"/>
  <c r="U1007" i="13"/>
  <c r="U1029" i="13"/>
  <c r="U1050" i="13"/>
  <c r="U1071" i="13"/>
  <c r="U1093" i="13"/>
  <c r="U1114" i="13"/>
  <c r="U1134" i="13"/>
  <c r="U1153" i="13"/>
  <c r="U1171" i="13"/>
  <c r="U1189" i="13"/>
  <c r="U1207" i="13"/>
  <c r="U1226" i="13"/>
  <c r="U1244" i="13"/>
  <c r="U1262" i="13"/>
  <c r="U1280" i="13"/>
  <c r="U1296" i="13"/>
  <c r="U1312" i="13"/>
  <c r="U1328" i="13"/>
  <c r="U78" i="13"/>
  <c r="U157" i="13"/>
  <c r="U236" i="13"/>
  <c r="U322" i="13"/>
  <c r="U400" i="13"/>
  <c r="U488" i="13"/>
  <c r="U566" i="13"/>
  <c r="U645" i="13"/>
  <c r="U714" i="13"/>
  <c r="U763" i="13"/>
  <c r="U818" i="13"/>
  <c r="U867" i="13"/>
  <c r="U914" i="13"/>
  <c r="U944" i="13"/>
  <c r="U967" i="13"/>
  <c r="U989" i="13"/>
  <c r="U1010" i="13"/>
  <c r="U1031" i="13"/>
  <c r="U1053" i="13"/>
  <c r="U1074" i="13"/>
  <c r="U1095" i="13"/>
  <c r="U1117" i="13"/>
  <c r="U1137" i="13"/>
  <c r="U1155" i="13"/>
  <c r="U1173" i="13"/>
  <c r="U1191" i="13"/>
  <c r="U1210" i="13"/>
  <c r="U1228" i="13"/>
  <c r="U1246" i="13"/>
  <c r="U1265" i="13"/>
  <c r="U1282" i="13"/>
  <c r="U1298" i="13"/>
  <c r="U1314" i="13"/>
  <c r="U1330" i="13"/>
  <c r="U28" i="13"/>
  <c r="U184" i="13"/>
  <c r="U349" i="13"/>
  <c r="U516" i="13"/>
  <c r="U680" i="13"/>
  <c r="U786" i="13"/>
  <c r="U884" i="13"/>
  <c r="U953" i="13"/>
  <c r="U997" i="13"/>
  <c r="U1039" i="13"/>
  <c r="U1082" i="13"/>
  <c r="U1125" i="13"/>
  <c r="U1162" i="13"/>
  <c r="U1198" i="13"/>
  <c r="U1235" i="13"/>
  <c r="U1271" i="13"/>
  <c r="U1304" i="13"/>
  <c r="U42" i="13"/>
  <c r="U208" i="13"/>
  <c r="U373" i="13"/>
  <c r="U540" i="13"/>
  <c r="U692" i="13"/>
  <c r="U795" i="13"/>
  <c r="U898" i="13"/>
  <c r="U959" i="13"/>
  <c r="U1002" i="13"/>
  <c r="U1045" i="13"/>
  <c r="U1087" i="13"/>
  <c r="U1130" i="13"/>
  <c r="U1166" i="13"/>
  <c r="U1203" i="13"/>
  <c r="U1239" i="13"/>
  <c r="U1276" i="13"/>
  <c r="U1308" i="13"/>
  <c r="U80" i="13"/>
  <c r="U245" i="13"/>
  <c r="U412" i="13"/>
  <c r="U568" i="13"/>
  <c r="U715" i="13"/>
  <c r="U819" i="13"/>
  <c r="U915" i="13"/>
  <c r="U969" i="13"/>
  <c r="U1012" i="13"/>
  <c r="U1054" i="13"/>
  <c r="U1097" i="13"/>
  <c r="U1138" i="13"/>
  <c r="U1174" i="13"/>
  <c r="U1211" i="13"/>
  <c r="U1247" i="13"/>
  <c r="U1283" i="13"/>
  <c r="U1315" i="13"/>
  <c r="U82" i="13"/>
  <c r="U246" i="13"/>
  <c r="U413" i="13"/>
  <c r="U578" i="13"/>
  <c r="U722" i="13"/>
  <c r="U820" i="13"/>
  <c r="U916" i="13"/>
  <c r="U970" i="13"/>
  <c r="U1013" i="13"/>
  <c r="U1055" i="13"/>
  <c r="U1098" i="13"/>
  <c r="U1139" i="13"/>
  <c r="U1175" i="13"/>
  <c r="U1212" i="13"/>
  <c r="U1249" i="13"/>
  <c r="U1284" i="13"/>
  <c r="U1316" i="13"/>
  <c r="U106" i="13"/>
  <c r="U270" i="13"/>
  <c r="U437" i="13"/>
  <c r="U594" i="13"/>
  <c r="U731" i="13"/>
  <c r="U835" i="13"/>
  <c r="U925" i="13"/>
  <c r="U975" i="13"/>
  <c r="U1018" i="13"/>
  <c r="U1061" i="13"/>
  <c r="U1103" i="13"/>
  <c r="U1143" i="13"/>
  <c r="U1180" i="13"/>
  <c r="U1217" i="13"/>
  <c r="U1253" i="13"/>
  <c r="U1288" i="13"/>
  <c r="U1320" i="13"/>
  <c r="U158" i="13"/>
  <c r="U324" i="13"/>
  <c r="U490" i="13"/>
  <c r="U654" i="13"/>
  <c r="U770" i="13"/>
  <c r="U868" i="13"/>
  <c r="U946" i="13"/>
  <c r="U990" i="13"/>
  <c r="U1033" i="13"/>
  <c r="U1076" i="13"/>
  <c r="U1118" i="13"/>
  <c r="U1156" i="13"/>
  <c r="U1193" i="13"/>
  <c r="U1229" i="13"/>
  <c r="U1266" i="13"/>
  <c r="U1299" i="13"/>
  <c r="U4" i="13"/>
  <c r="U130" i="13"/>
  <c r="U746" i="13"/>
  <c r="U1023" i="13"/>
  <c r="U1185" i="13"/>
  <c r="U1324" i="13"/>
  <c r="U168" i="13"/>
  <c r="U771" i="13"/>
  <c r="U1034" i="13"/>
  <c r="U1194" i="13"/>
  <c r="U286" i="13"/>
  <c r="U850" i="13"/>
  <c r="U1066" i="13"/>
  <c r="U1221" i="13"/>
  <c r="U334" i="13"/>
  <c r="U874" i="13"/>
  <c r="U1077" i="13"/>
  <c r="U1230" i="13"/>
  <c r="U452" i="13"/>
  <c r="U933" i="13"/>
  <c r="U1109" i="13"/>
  <c r="U1258" i="13"/>
  <c r="U492" i="13"/>
  <c r="U947" i="13"/>
  <c r="U1119" i="13"/>
  <c r="U1267" i="13"/>
  <c r="U618" i="13"/>
  <c r="U656" i="13"/>
  <c r="U981" i="13"/>
  <c r="U991" i="13"/>
  <c r="U1148" i="13"/>
  <c r="U1157" i="13"/>
  <c r="U1292" i="13"/>
  <c r="U1300" i="13"/>
  <c r="B6" i="3"/>
  <c r="B7" i="3"/>
  <c r="B8" i="3" s="1"/>
  <c r="B7" i="13"/>
  <c r="B7" i="12"/>
  <c r="B8" i="12" l="1"/>
  <c r="B7" i="4"/>
  <c r="V3" i="13"/>
  <c r="P5" i="8" s="1"/>
  <c r="V3" i="12"/>
  <c r="N5" i="8" s="1"/>
  <c r="V3" i="4"/>
  <c r="O5" i="8" s="1"/>
  <c r="B8" i="13"/>
  <c r="B8" i="4" l="1"/>
  <c r="B9" i="4"/>
  <c r="B10" i="4"/>
  <c r="B9" i="13"/>
  <c r="B7" i="8"/>
  <c r="G7" i="8" s="1"/>
  <c r="B9" i="3"/>
  <c r="B10" i="13"/>
  <c r="B10" i="3" l="1"/>
  <c r="B11" i="3" s="1"/>
  <c r="H7" i="8"/>
  <c r="D7" i="8"/>
  <c r="F7" i="8"/>
  <c r="E7" i="8"/>
  <c r="B11" i="4"/>
  <c r="B12" i="4"/>
  <c r="C7" i="8"/>
  <c r="B11" i="13"/>
  <c r="B13" i="4" l="1"/>
  <c r="B14" i="4"/>
  <c r="B12" i="13"/>
  <c r="B6" i="2"/>
  <c r="B7" i="2" l="1"/>
  <c r="B8" i="2" s="1"/>
  <c r="B9" i="2" s="1"/>
  <c r="B15" i="4"/>
  <c r="B13" i="13"/>
  <c r="B10" i="2" l="1"/>
  <c r="B16" i="4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  <c r="B514" i="4" s="1"/>
  <c r="B515" i="4" s="1"/>
  <c r="B516" i="4" s="1"/>
  <c r="B517" i="4" s="1"/>
  <c r="B518" i="4" s="1"/>
  <c r="B519" i="4" s="1"/>
  <c r="B520" i="4" s="1"/>
  <c r="B521" i="4" s="1"/>
  <c r="B522" i="4" s="1"/>
  <c r="B523" i="4" s="1"/>
  <c r="B524" i="4" s="1"/>
  <c r="B525" i="4" s="1"/>
  <c r="B526" i="4" s="1"/>
  <c r="B527" i="4" s="1"/>
  <c r="B528" i="4" s="1"/>
  <c r="B529" i="4" s="1"/>
  <c r="B530" i="4" s="1"/>
  <c r="B531" i="4" s="1"/>
  <c r="B532" i="4" s="1"/>
  <c r="B533" i="4" s="1"/>
  <c r="B534" i="4" s="1"/>
  <c r="B535" i="4" s="1"/>
  <c r="B536" i="4" s="1"/>
  <c r="B537" i="4" s="1"/>
  <c r="B538" i="4" s="1"/>
  <c r="B539" i="4" s="1"/>
  <c r="B540" i="4" s="1"/>
  <c r="B541" i="4" s="1"/>
  <c r="B542" i="4" s="1"/>
  <c r="B543" i="4" s="1"/>
  <c r="B544" i="4" s="1"/>
  <c r="B545" i="4" s="1"/>
  <c r="B546" i="4" s="1"/>
  <c r="B547" i="4" s="1"/>
  <c r="B548" i="4" s="1"/>
  <c r="B549" i="4" s="1"/>
  <c r="B550" i="4" s="1"/>
  <c r="B551" i="4" s="1"/>
  <c r="B552" i="4" s="1"/>
  <c r="B553" i="4" s="1"/>
  <c r="B554" i="4" s="1"/>
  <c r="B555" i="4" s="1"/>
  <c r="B556" i="4" s="1"/>
  <c r="B557" i="4" s="1"/>
  <c r="B558" i="4" s="1"/>
  <c r="B559" i="4" s="1"/>
  <c r="B560" i="4" s="1"/>
  <c r="B561" i="4" s="1"/>
  <c r="B562" i="4" s="1"/>
  <c r="B563" i="4" s="1"/>
  <c r="B564" i="4" s="1"/>
  <c r="B565" i="4" s="1"/>
  <c r="B566" i="4" s="1"/>
  <c r="B567" i="4" s="1"/>
  <c r="B568" i="4" s="1"/>
  <c r="B569" i="4" s="1"/>
  <c r="B570" i="4" s="1"/>
  <c r="B571" i="4" s="1"/>
  <c r="B572" i="4" s="1"/>
  <c r="B573" i="4" s="1"/>
  <c r="B574" i="4" s="1"/>
  <c r="B575" i="4" s="1"/>
  <c r="B576" i="4" s="1"/>
  <c r="B577" i="4" s="1"/>
  <c r="B578" i="4" s="1"/>
  <c r="B579" i="4" s="1"/>
  <c r="B580" i="4" s="1"/>
  <c r="B581" i="4" s="1"/>
  <c r="B582" i="4" s="1"/>
  <c r="B583" i="4" s="1"/>
  <c r="B584" i="4" s="1"/>
  <c r="B585" i="4" s="1"/>
  <c r="B586" i="4" s="1"/>
  <c r="B587" i="4" s="1"/>
  <c r="B588" i="4" s="1"/>
  <c r="B589" i="4" s="1"/>
  <c r="B590" i="4" s="1"/>
  <c r="B591" i="4" s="1"/>
  <c r="B592" i="4" s="1"/>
  <c r="B593" i="4" s="1"/>
  <c r="B594" i="4" s="1"/>
  <c r="B595" i="4" s="1"/>
  <c r="B596" i="4" s="1"/>
  <c r="B597" i="4" s="1"/>
  <c r="B598" i="4" s="1"/>
  <c r="B599" i="4" s="1"/>
  <c r="B600" i="4" s="1"/>
  <c r="B601" i="4" s="1"/>
  <c r="B602" i="4" s="1"/>
  <c r="B603" i="4" s="1"/>
  <c r="B604" i="4" s="1"/>
  <c r="B605" i="4" s="1"/>
  <c r="B606" i="4" s="1"/>
  <c r="B607" i="4" s="1"/>
  <c r="B608" i="4" s="1"/>
  <c r="B609" i="4" s="1"/>
  <c r="B610" i="4" s="1"/>
  <c r="B611" i="4" s="1"/>
  <c r="B612" i="4" s="1"/>
  <c r="B613" i="4" s="1"/>
  <c r="B614" i="4" s="1"/>
  <c r="B615" i="4" s="1"/>
  <c r="B616" i="4" s="1"/>
  <c r="B617" i="4" s="1"/>
  <c r="B618" i="4" s="1"/>
  <c r="B619" i="4" s="1"/>
  <c r="B620" i="4" s="1"/>
  <c r="B621" i="4" s="1"/>
  <c r="B622" i="4" s="1"/>
  <c r="B623" i="4" s="1"/>
  <c r="B624" i="4" s="1"/>
  <c r="B625" i="4" s="1"/>
  <c r="B626" i="4" s="1"/>
  <c r="B627" i="4" s="1"/>
  <c r="B628" i="4" s="1"/>
  <c r="B629" i="4" s="1"/>
  <c r="B630" i="4" s="1"/>
  <c r="B631" i="4" s="1"/>
  <c r="B632" i="4" s="1"/>
  <c r="B633" i="4" s="1"/>
  <c r="B634" i="4" s="1"/>
  <c r="B635" i="4" s="1"/>
  <c r="B636" i="4" s="1"/>
  <c r="B637" i="4" s="1"/>
  <c r="B638" i="4" s="1"/>
  <c r="B639" i="4" s="1"/>
  <c r="B640" i="4" s="1"/>
  <c r="B641" i="4" s="1"/>
  <c r="B642" i="4" s="1"/>
  <c r="B643" i="4" s="1"/>
  <c r="B644" i="4" s="1"/>
  <c r="B645" i="4" s="1"/>
  <c r="B646" i="4" s="1"/>
  <c r="B647" i="4" s="1"/>
  <c r="B648" i="4" s="1"/>
  <c r="B649" i="4" s="1"/>
  <c r="B650" i="4" s="1"/>
  <c r="B651" i="4" s="1"/>
  <c r="B652" i="4" s="1"/>
  <c r="B653" i="4" s="1"/>
  <c r="B654" i="4" s="1"/>
  <c r="B655" i="4" s="1"/>
  <c r="B656" i="4" s="1"/>
  <c r="B657" i="4" s="1"/>
  <c r="B658" i="4" s="1"/>
  <c r="B659" i="4" s="1"/>
  <c r="B660" i="4" s="1"/>
  <c r="B661" i="4" s="1"/>
  <c r="B662" i="4" s="1"/>
  <c r="B663" i="4" s="1"/>
  <c r="B664" i="4" s="1"/>
  <c r="B665" i="4" s="1"/>
  <c r="B666" i="4" s="1"/>
  <c r="B667" i="4" s="1"/>
  <c r="B668" i="4" s="1"/>
  <c r="B669" i="4" s="1"/>
  <c r="B670" i="4" s="1"/>
  <c r="B671" i="4" s="1"/>
  <c r="B672" i="4" s="1"/>
  <c r="B673" i="4" s="1"/>
  <c r="B674" i="4" s="1"/>
  <c r="B675" i="4" s="1"/>
  <c r="B676" i="4" s="1"/>
  <c r="B677" i="4" s="1"/>
  <c r="B678" i="4" s="1"/>
  <c r="B679" i="4" s="1"/>
  <c r="B680" i="4" s="1"/>
  <c r="B681" i="4" s="1"/>
  <c r="B682" i="4" s="1"/>
  <c r="B683" i="4" s="1"/>
  <c r="B684" i="4" s="1"/>
  <c r="B685" i="4" s="1"/>
  <c r="B686" i="4" s="1"/>
  <c r="B687" i="4" s="1"/>
  <c r="B688" i="4" s="1"/>
  <c r="B689" i="4" s="1"/>
  <c r="B690" i="4" s="1"/>
  <c r="B691" i="4" s="1"/>
  <c r="B692" i="4" s="1"/>
  <c r="B693" i="4" s="1"/>
  <c r="B694" i="4" s="1"/>
  <c r="B695" i="4" s="1"/>
  <c r="B696" i="4" s="1"/>
  <c r="B697" i="4" s="1"/>
  <c r="B698" i="4" s="1"/>
  <c r="B699" i="4" s="1"/>
  <c r="B700" i="4" s="1"/>
  <c r="B701" i="4" s="1"/>
  <c r="B702" i="4" s="1"/>
  <c r="B703" i="4" s="1"/>
  <c r="B704" i="4" s="1"/>
  <c r="B705" i="4" s="1"/>
  <c r="B706" i="4" s="1"/>
  <c r="B707" i="4" s="1"/>
  <c r="B708" i="4" s="1"/>
  <c r="B709" i="4" s="1"/>
  <c r="B710" i="4" s="1"/>
  <c r="B711" i="4" s="1"/>
  <c r="B712" i="4" s="1"/>
  <c r="B713" i="4" s="1"/>
  <c r="B714" i="4" s="1"/>
  <c r="B715" i="4" s="1"/>
  <c r="B716" i="4" s="1"/>
  <c r="B717" i="4" s="1"/>
  <c r="B718" i="4" s="1"/>
  <c r="B719" i="4" s="1"/>
  <c r="B720" i="4" s="1"/>
  <c r="B721" i="4" s="1"/>
  <c r="B722" i="4" s="1"/>
  <c r="B723" i="4" s="1"/>
  <c r="B724" i="4" s="1"/>
  <c r="B725" i="4" s="1"/>
  <c r="B726" i="4" s="1"/>
  <c r="B727" i="4" s="1"/>
  <c r="B728" i="4" s="1"/>
  <c r="B729" i="4" s="1"/>
  <c r="B730" i="4" s="1"/>
  <c r="B731" i="4" s="1"/>
  <c r="B732" i="4" s="1"/>
  <c r="B733" i="4" s="1"/>
  <c r="B734" i="4" s="1"/>
  <c r="B735" i="4" s="1"/>
  <c r="B736" i="4" s="1"/>
  <c r="B737" i="4" s="1"/>
  <c r="B738" i="4" s="1"/>
  <c r="B739" i="4" s="1"/>
  <c r="B740" i="4" s="1"/>
  <c r="B741" i="4" s="1"/>
  <c r="B742" i="4" s="1"/>
  <c r="B743" i="4" s="1"/>
  <c r="B744" i="4" s="1"/>
  <c r="B745" i="4" s="1"/>
  <c r="B746" i="4" s="1"/>
  <c r="B747" i="4" s="1"/>
  <c r="B748" i="4" s="1"/>
  <c r="B749" i="4" s="1"/>
  <c r="B750" i="4" s="1"/>
  <c r="B751" i="4" s="1"/>
  <c r="B752" i="4" s="1"/>
  <c r="B753" i="4" s="1"/>
  <c r="B754" i="4" s="1"/>
  <c r="B755" i="4" s="1"/>
  <c r="B756" i="4" s="1"/>
  <c r="B757" i="4" s="1"/>
  <c r="B758" i="4" s="1"/>
  <c r="B759" i="4" s="1"/>
  <c r="B760" i="4" s="1"/>
  <c r="B761" i="4" s="1"/>
  <c r="B762" i="4" s="1"/>
  <c r="B763" i="4" s="1"/>
  <c r="B764" i="4" s="1"/>
  <c r="B765" i="4" s="1"/>
  <c r="B766" i="4" s="1"/>
  <c r="B767" i="4" s="1"/>
  <c r="B768" i="4" s="1"/>
  <c r="B769" i="4" s="1"/>
  <c r="B770" i="4" s="1"/>
  <c r="B771" i="4" s="1"/>
  <c r="B772" i="4" s="1"/>
  <c r="B773" i="4" s="1"/>
  <c r="B774" i="4" s="1"/>
  <c r="B775" i="4" s="1"/>
  <c r="B776" i="4" s="1"/>
  <c r="B777" i="4" s="1"/>
  <c r="B778" i="4" s="1"/>
  <c r="B779" i="4" s="1"/>
  <c r="B780" i="4" s="1"/>
  <c r="B781" i="4" s="1"/>
  <c r="B782" i="4" s="1"/>
  <c r="B783" i="4" s="1"/>
  <c r="B784" i="4" s="1"/>
  <c r="B785" i="4" s="1"/>
  <c r="B786" i="4" s="1"/>
  <c r="B787" i="4" s="1"/>
  <c r="B788" i="4" s="1"/>
  <c r="B789" i="4" s="1"/>
  <c r="B790" i="4" s="1"/>
  <c r="B791" i="4" s="1"/>
  <c r="B792" i="4" s="1"/>
  <c r="B793" i="4" s="1"/>
  <c r="B794" i="4" s="1"/>
  <c r="B795" i="4" s="1"/>
  <c r="B796" i="4" s="1"/>
  <c r="B797" i="4" s="1"/>
  <c r="B798" i="4" s="1"/>
  <c r="B799" i="4" s="1"/>
  <c r="B800" i="4" s="1"/>
  <c r="B801" i="4" s="1"/>
  <c r="B802" i="4" s="1"/>
  <c r="B803" i="4" s="1"/>
  <c r="B804" i="4" s="1"/>
  <c r="B805" i="4" s="1"/>
  <c r="B806" i="4" s="1"/>
  <c r="B807" i="4" s="1"/>
  <c r="B808" i="4" s="1"/>
  <c r="B809" i="4" s="1"/>
  <c r="B810" i="4" s="1"/>
  <c r="B811" i="4" s="1"/>
  <c r="B812" i="4" s="1"/>
  <c r="B813" i="4" s="1"/>
  <c r="B814" i="4" s="1"/>
  <c r="B815" i="4" s="1"/>
  <c r="B816" i="4" s="1"/>
  <c r="B817" i="4" s="1"/>
  <c r="B818" i="4" s="1"/>
  <c r="B819" i="4" s="1"/>
  <c r="B820" i="4" s="1"/>
  <c r="B821" i="4" s="1"/>
  <c r="B822" i="4" s="1"/>
  <c r="B823" i="4" s="1"/>
  <c r="B824" i="4" s="1"/>
  <c r="B825" i="4" s="1"/>
  <c r="B826" i="4" s="1"/>
  <c r="B827" i="4" s="1"/>
  <c r="B828" i="4" s="1"/>
  <c r="B829" i="4" s="1"/>
  <c r="B830" i="4" s="1"/>
  <c r="B831" i="4" s="1"/>
  <c r="B832" i="4" s="1"/>
  <c r="B833" i="4" s="1"/>
  <c r="B834" i="4" s="1"/>
  <c r="B835" i="4" s="1"/>
  <c r="B836" i="4" s="1"/>
  <c r="B837" i="4" s="1"/>
  <c r="B838" i="4" s="1"/>
  <c r="B839" i="4" s="1"/>
  <c r="B840" i="4" s="1"/>
  <c r="B841" i="4" s="1"/>
  <c r="B842" i="4" s="1"/>
  <c r="B843" i="4" s="1"/>
  <c r="B844" i="4" s="1"/>
  <c r="B845" i="4" s="1"/>
  <c r="B846" i="4" s="1"/>
  <c r="B847" i="4" s="1"/>
  <c r="B848" i="4" s="1"/>
  <c r="B849" i="4" s="1"/>
  <c r="B850" i="4" s="1"/>
  <c r="B851" i="4" s="1"/>
  <c r="B852" i="4" s="1"/>
  <c r="B853" i="4" s="1"/>
  <c r="B854" i="4" s="1"/>
  <c r="B855" i="4" s="1"/>
  <c r="B856" i="4" s="1"/>
  <c r="B857" i="4" s="1"/>
  <c r="B858" i="4" s="1"/>
  <c r="B859" i="4" s="1"/>
  <c r="B860" i="4" s="1"/>
  <c r="B861" i="4" s="1"/>
  <c r="B862" i="4" s="1"/>
  <c r="B863" i="4" s="1"/>
  <c r="B864" i="4" s="1"/>
  <c r="B865" i="4" s="1"/>
  <c r="B866" i="4" s="1"/>
  <c r="B867" i="4" s="1"/>
  <c r="B868" i="4" s="1"/>
  <c r="B869" i="4" s="1"/>
  <c r="B870" i="4" s="1"/>
  <c r="B871" i="4" s="1"/>
  <c r="B872" i="4" s="1"/>
  <c r="B873" i="4" s="1"/>
  <c r="B874" i="4" s="1"/>
  <c r="B875" i="4" s="1"/>
  <c r="B876" i="4" s="1"/>
  <c r="B877" i="4" s="1"/>
  <c r="B878" i="4" s="1"/>
  <c r="B879" i="4" s="1"/>
  <c r="B880" i="4" s="1"/>
  <c r="B881" i="4" s="1"/>
  <c r="B882" i="4" s="1"/>
  <c r="B883" i="4" s="1"/>
  <c r="B884" i="4" s="1"/>
  <c r="B885" i="4" s="1"/>
  <c r="B886" i="4" s="1"/>
  <c r="B887" i="4" s="1"/>
  <c r="B888" i="4" s="1"/>
  <c r="B889" i="4" s="1"/>
  <c r="B890" i="4" s="1"/>
  <c r="B891" i="4" s="1"/>
  <c r="B892" i="4" s="1"/>
  <c r="B893" i="4" s="1"/>
  <c r="B894" i="4" s="1"/>
  <c r="B895" i="4" s="1"/>
  <c r="B896" i="4" s="1"/>
  <c r="B897" i="4" s="1"/>
  <c r="B898" i="4" s="1"/>
  <c r="B899" i="4" s="1"/>
  <c r="B900" i="4" s="1"/>
  <c r="B901" i="4" s="1"/>
  <c r="B902" i="4" s="1"/>
  <c r="B903" i="4" s="1"/>
  <c r="B904" i="4" s="1"/>
  <c r="B905" i="4" s="1"/>
  <c r="B906" i="4" s="1"/>
  <c r="B907" i="4" s="1"/>
  <c r="B908" i="4" s="1"/>
  <c r="B909" i="4" s="1"/>
  <c r="B910" i="4" s="1"/>
  <c r="B911" i="4" s="1"/>
  <c r="B912" i="4" s="1"/>
  <c r="B913" i="4" s="1"/>
  <c r="B914" i="4" s="1"/>
  <c r="B915" i="4" s="1"/>
  <c r="B916" i="4" s="1"/>
  <c r="B917" i="4" s="1"/>
  <c r="B918" i="4" s="1"/>
  <c r="B919" i="4" s="1"/>
  <c r="B920" i="4" s="1"/>
  <c r="B921" i="4" s="1"/>
  <c r="B922" i="4" s="1"/>
  <c r="B923" i="4" s="1"/>
  <c r="B924" i="4" s="1"/>
  <c r="B925" i="4" s="1"/>
  <c r="B926" i="4" s="1"/>
  <c r="B927" i="4" s="1"/>
  <c r="B928" i="4" s="1"/>
  <c r="B929" i="4" s="1"/>
  <c r="B930" i="4" s="1"/>
  <c r="B931" i="4" s="1"/>
  <c r="B932" i="4" s="1"/>
  <c r="B933" i="4" s="1"/>
  <c r="B934" i="4" s="1"/>
  <c r="B935" i="4" s="1"/>
  <c r="B936" i="4" s="1"/>
  <c r="B937" i="4" s="1"/>
  <c r="B938" i="4" s="1"/>
  <c r="B939" i="4" s="1"/>
  <c r="B940" i="4" s="1"/>
  <c r="B941" i="4" s="1"/>
  <c r="B942" i="4" s="1"/>
  <c r="B943" i="4" s="1"/>
  <c r="B944" i="4" s="1"/>
  <c r="B945" i="4" s="1"/>
  <c r="B946" i="4" s="1"/>
  <c r="B947" i="4" s="1"/>
  <c r="B948" i="4" s="1"/>
  <c r="B949" i="4" s="1"/>
  <c r="B950" i="4" s="1"/>
  <c r="B951" i="4" s="1"/>
  <c r="B952" i="4" s="1"/>
  <c r="B953" i="4" s="1"/>
  <c r="B954" i="4" s="1"/>
  <c r="B955" i="4" s="1"/>
  <c r="B956" i="4" s="1"/>
  <c r="B957" i="4" s="1"/>
  <c r="B958" i="4" s="1"/>
  <c r="B959" i="4" s="1"/>
  <c r="B960" i="4" s="1"/>
  <c r="B961" i="4" s="1"/>
  <c r="B962" i="4" s="1"/>
  <c r="B963" i="4" s="1"/>
  <c r="B964" i="4" s="1"/>
  <c r="B965" i="4" s="1"/>
  <c r="B966" i="4" s="1"/>
  <c r="B967" i="4" s="1"/>
  <c r="B968" i="4" s="1"/>
  <c r="B969" i="4" s="1"/>
  <c r="B970" i="4" s="1"/>
  <c r="B971" i="4" s="1"/>
  <c r="B972" i="4" s="1"/>
  <c r="B973" i="4" s="1"/>
  <c r="B974" i="4" s="1"/>
  <c r="B975" i="4" s="1"/>
  <c r="B976" i="4" s="1"/>
  <c r="B977" i="4" s="1"/>
  <c r="B978" i="4" s="1"/>
  <c r="B979" i="4" s="1"/>
  <c r="B980" i="4" s="1"/>
  <c r="B981" i="4" s="1"/>
  <c r="B982" i="4" s="1"/>
  <c r="B983" i="4" s="1"/>
  <c r="B984" i="4" s="1"/>
  <c r="B985" i="4" s="1"/>
  <c r="B986" i="4" s="1"/>
  <c r="B987" i="4" s="1"/>
  <c r="B988" i="4" s="1"/>
  <c r="B989" i="4" s="1"/>
  <c r="B990" i="4" s="1"/>
  <c r="B991" i="4" s="1"/>
  <c r="B992" i="4" s="1"/>
  <c r="B993" i="4" s="1"/>
  <c r="B994" i="4" s="1"/>
  <c r="B995" i="4" s="1"/>
  <c r="B996" i="4" s="1"/>
  <c r="B997" i="4" s="1"/>
  <c r="B998" i="4" s="1"/>
  <c r="B999" i="4" s="1"/>
  <c r="B1000" i="4" s="1"/>
  <c r="B1001" i="4" s="1"/>
  <c r="B1002" i="4" s="1"/>
  <c r="B1003" i="4" s="1"/>
  <c r="B1004" i="4" s="1"/>
  <c r="B1005" i="4" s="1"/>
  <c r="B1006" i="4" s="1"/>
  <c r="B1007" i="4" s="1"/>
  <c r="B1008" i="4" s="1"/>
  <c r="B1009" i="4" s="1"/>
  <c r="B1010" i="4" s="1"/>
  <c r="B1011" i="4" s="1"/>
  <c r="B1012" i="4" s="1"/>
  <c r="B1013" i="4" s="1"/>
  <c r="B1014" i="4" s="1"/>
  <c r="B1015" i="4" s="1"/>
  <c r="B1016" i="4" s="1"/>
  <c r="B1017" i="4" s="1"/>
  <c r="B1018" i="4" s="1"/>
  <c r="B1019" i="4" s="1"/>
  <c r="B1020" i="4" s="1"/>
  <c r="B1021" i="4" s="1"/>
  <c r="B1022" i="4" s="1"/>
  <c r="B1023" i="4" s="1"/>
  <c r="B1024" i="4" s="1"/>
  <c r="B1025" i="4" s="1"/>
  <c r="B1026" i="4" s="1"/>
  <c r="B1027" i="4" s="1"/>
  <c r="B1028" i="4" s="1"/>
  <c r="B1029" i="4" s="1"/>
  <c r="B1030" i="4" s="1"/>
  <c r="B1031" i="4" s="1"/>
  <c r="B1032" i="4" s="1"/>
  <c r="B1033" i="4" s="1"/>
  <c r="B1034" i="4" s="1"/>
  <c r="B1035" i="4" s="1"/>
  <c r="B1036" i="4" s="1"/>
  <c r="B1037" i="4" s="1"/>
  <c r="B1038" i="4" s="1"/>
  <c r="B1039" i="4" s="1"/>
  <c r="B1040" i="4" s="1"/>
  <c r="B1041" i="4" s="1"/>
  <c r="B1042" i="4" s="1"/>
  <c r="B1043" i="4" s="1"/>
  <c r="B1044" i="4" s="1"/>
  <c r="B1045" i="4" s="1"/>
  <c r="B1046" i="4" s="1"/>
  <c r="B1047" i="4" s="1"/>
  <c r="B1048" i="4" s="1"/>
  <c r="B1049" i="4" s="1"/>
  <c r="B1050" i="4" s="1"/>
  <c r="B1051" i="4" s="1"/>
  <c r="B1052" i="4" s="1"/>
  <c r="B1053" i="4" s="1"/>
  <c r="B1054" i="4" s="1"/>
  <c r="B1055" i="4" s="1"/>
  <c r="B1056" i="4" s="1"/>
  <c r="B1057" i="4" s="1"/>
  <c r="B1058" i="4" s="1"/>
  <c r="B1059" i="4" s="1"/>
  <c r="B1060" i="4" s="1"/>
  <c r="B1061" i="4" s="1"/>
  <c r="B1062" i="4" s="1"/>
  <c r="B1063" i="4" s="1"/>
  <c r="B1064" i="4" s="1"/>
  <c r="B1065" i="4" s="1"/>
  <c r="B1066" i="4" s="1"/>
  <c r="B1067" i="4" s="1"/>
  <c r="B1068" i="4" s="1"/>
  <c r="B1069" i="4" s="1"/>
  <c r="B1070" i="4" s="1"/>
  <c r="B1071" i="4" s="1"/>
  <c r="B1072" i="4" s="1"/>
  <c r="B1073" i="4" s="1"/>
  <c r="B1074" i="4" s="1"/>
  <c r="B1075" i="4" s="1"/>
  <c r="B1076" i="4" s="1"/>
  <c r="B1077" i="4" s="1"/>
  <c r="B1078" i="4" s="1"/>
  <c r="B1079" i="4" s="1"/>
  <c r="B1080" i="4" s="1"/>
  <c r="B1081" i="4" s="1"/>
  <c r="B1082" i="4" s="1"/>
  <c r="B1083" i="4" s="1"/>
  <c r="B1084" i="4" s="1"/>
  <c r="B1085" i="4" s="1"/>
  <c r="B1086" i="4" s="1"/>
  <c r="B1087" i="4" s="1"/>
  <c r="B1088" i="4" s="1"/>
  <c r="B1089" i="4" s="1"/>
  <c r="B1090" i="4" s="1"/>
  <c r="B1091" i="4" s="1"/>
  <c r="B1092" i="4" s="1"/>
  <c r="B1093" i="4" s="1"/>
  <c r="B1094" i="4" s="1"/>
  <c r="B1095" i="4" s="1"/>
  <c r="B1096" i="4" s="1"/>
  <c r="B1097" i="4" s="1"/>
  <c r="B1098" i="4" s="1"/>
  <c r="B1099" i="4" s="1"/>
  <c r="B1100" i="4" s="1"/>
  <c r="B1101" i="4" s="1"/>
  <c r="B1102" i="4" s="1"/>
  <c r="B1103" i="4" s="1"/>
  <c r="B1104" i="4" s="1"/>
  <c r="B1105" i="4" s="1"/>
  <c r="B1106" i="4" s="1"/>
  <c r="B1107" i="4" s="1"/>
  <c r="B1108" i="4" s="1"/>
  <c r="B1109" i="4" s="1"/>
  <c r="B1110" i="4" s="1"/>
  <c r="B1111" i="4" s="1"/>
  <c r="B1112" i="4" s="1"/>
  <c r="B1113" i="4" s="1"/>
  <c r="B1114" i="4" s="1"/>
  <c r="B1115" i="4" s="1"/>
  <c r="B1116" i="4" s="1"/>
  <c r="B1117" i="4" s="1"/>
  <c r="B1118" i="4" s="1"/>
  <c r="B1119" i="4" s="1"/>
  <c r="B1120" i="4" s="1"/>
  <c r="B1121" i="4" s="1"/>
  <c r="B1122" i="4" s="1"/>
  <c r="B1123" i="4" s="1"/>
  <c r="B1124" i="4" s="1"/>
  <c r="B1125" i="4" s="1"/>
  <c r="B1126" i="4" s="1"/>
  <c r="B1127" i="4" s="1"/>
  <c r="B1128" i="4" s="1"/>
  <c r="B1129" i="4" s="1"/>
  <c r="B1130" i="4" s="1"/>
  <c r="B1131" i="4" s="1"/>
  <c r="B1132" i="4" s="1"/>
  <c r="B1133" i="4" s="1"/>
  <c r="B1134" i="4" s="1"/>
  <c r="B1135" i="4" s="1"/>
  <c r="B1136" i="4" s="1"/>
  <c r="B1137" i="4" s="1"/>
  <c r="B1138" i="4" s="1"/>
  <c r="B1139" i="4" s="1"/>
  <c r="B1140" i="4" s="1"/>
  <c r="B1141" i="4" s="1"/>
  <c r="B1142" i="4" s="1"/>
  <c r="B1143" i="4" s="1"/>
  <c r="B1144" i="4" s="1"/>
  <c r="B1145" i="4" s="1"/>
  <c r="B1146" i="4" s="1"/>
  <c r="B1147" i="4" s="1"/>
  <c r="B1148" i="4" s="1"/>
  <c r="B1149" i="4" s="1"/>
  <c r="B1150" i="4" s="1"/>
  <c r="B1151" i="4" s="1"/>
  <c r="B1152" i="4" s="1"/>
  <c r="B1153" i="4" s="1"/>
  <c r="B1154" i="4" s="1"/>
  <c r="B1155" i="4" s="1"/>
  <c r="B1156" i="4" s="1"/>
  <c r="B1157" i="4" s="1"/>
  <c r="B1158" i="4" s="1"/>
  <c r="B1159" i="4" s="1"/>
  <c r="B1160" i="4" s="1"/>
  <c r="B1161" i="4" s="1"/>
  <c r="B1162" i="4" s="1"/>
  <c r="B1163" i="4" s="1"/>
  <c r="B1164" i="4" s="1"/>
  <c r="B1165" i="4" s="1"/>
  <c r="B1166" i="4" s="1"/>
  <c r="B1167" i="4" s="1"/>
  <c r="B1168" i="4" s="1"/>
  <c r="B1169" i="4" s="1"/>
  <c r="B1170" i="4" s="1"/>
  <c r="B1171" i="4" s="1"/>
  <c r="B1172" i="4" s="1"/>
  <c r="B1173" i="4" s="1"/>
  <c r="B1174" i="4" s="1"/>
  <c r="B1175" i="4" s="1"/>
  <c r="B1176" i="4" s="1"/>
  <c r="B1177" i="4" s="1"/>
  <c r="B1178" i="4" s="1"/>
  <c r="B1179" i="4" s="1"/>
  <c r="B1180" i="4" s="1"/>
  <c r="B1181" i="4" s="1"/>
  <c r="B1182" i="4" s="1"/>
  <c r="B1183" i="4" s="1"/>
  <c r="B1184" i="4" s="1"/>
  <c r="B1185" i="4" s="1"/>
  <c r="B1186" i="4" s="1"/>
  <c r="B1187" i="4" s="1"/>
  <c r="B1188" i="4" s="1"/>
  <c r="B1189" i="4" s="1"/>
  <c r="B1190" i="4" s="1"/>
  <c r="B1191" i="4" s="1"/>
  <c r="B1192" i="4" s="1"/>
  <c r="B1193" i="4" s="1"/>
  <c r="B1194" i="4" s="1"/>
  <c r="B1195" i="4" s="1"/>
  <c r="B1196" i="4" s="1"/>
  <c r="B1197" i="4" s="1"/>
  <c r="B1198" i="4" s="1"/>
  <c r="B1199" i="4" s="1"/>
  <c r="B1200" i="4" s="1"/>
  <c r="B1201" i="4" s="1"/>
  <c r="B1202" i="4" s="1"/>
  <c r="B1203" i="4" s="1"/>
  <c r="B1204" i="4" s="1"/>
  <c r="B1205" i="4" s="1"/>
  <c r="B1206" i="4" s="1"/>
  <c r="B1207" i="4" s="1"/>
  <c r="B1208" i="4" s="1"/>
  <c r="B1209" i="4" s="1"/>
  <c r="B1210" i="4" s="1"/>
  <c r="B1211" i="4" s="1"/>
  <c r="B1212" i="4" s="1"/>
  <c r="B1213" i="4" s="1"/>
  <c r="B1214" i="4" s="1"/>
  <c r="B1215" i="4" s="1"/>
  <c r="B1216" i="4" s="1"/>
  <c r="B1217" i="4" s="1"/>
  <c r="B1218" i="4" s="1"/>
  <c r="B1219" i="4" s="1"/>
  <c r="B1220" i="4" s="1"/>
  <c r="B1221" i="4" s="1"/>
  <c r="B1222" i="4" s="1"/>
  <c r="B1223" i="4" s="1"/>
  <c r="B1224" i="4" s="1"/>
  <c r="B1225" i="4" s="1"/>
  <c r="B1226" i="4" s="1"/>
  <c r="B1227" i="4" s="1"/>
  <c r="B1228" i="4" s="1"/>
  <c r="B1229" i="4" s="1"/>
  <c r="B1230" i="4" s="1"/>
  <c r="B1231" i="4" s="1"/>
  <c r="B1232" i="4" s="1"/>
  <c r="B1233" i="4" s="1"/>
  <c r="B1234" i="4" s="1"/>
  <c r="B1235" i="4" s="1"/>
  <c r="B1236" i="4" s="1"/>
  <c r="B1237" i="4" s="1"/>
  <c r="B1238" i="4" s="1"/>
  <c r="B1239" i="4" s="1"/>
  <c r="B1240" i="4" s="1"/>
  <c r="B1241" i="4" s="1"/>
  <c r="B1242" i="4" s="1"/>
  <c r="B1243" i="4" s="1"/>
  <c r="B1244" i="4" s="1"/>
  <c r="B1245" i="4" s="1"/>
  <c r="B1246" i="4" s="1"/>
  <c r="B1247" i="4" s="1"/>
  <c r="B1248" i="4" s="1"/>
  <c r="B1249" i="4" s="1"/>
  <c r="B1250" i="4" s="1"/>
  <c r="B1251" i="4" s="1"/>
  <c r="B1252" i="4" s="1"/>
  <c r="B1253" i="4" s="1"/>
  <c r="B1254" i="4" s="1"/>
  <c r="B1255" i="4" s="1"/>
  <c r="B1256" i="4" s="1"/>
  <c r="B1257" i="4" s="1"/>
  <c r="B1258" i="4" s="1"/>
  <c r="B1259" i="4" s="1"/>
  <c r="B1260" i="4" s="1"/>
  <c r="B1261" i="4" s="1"/>
  <c r="B1262" i="4" s="1"/>
  <c r="B1263" i="4" s="1"/>
  <c r="B1264" i="4" s="1"/>
  <c r="B1265" i="4" s="1"/>
  <c r="B1266" i="4" s="1"/>
  <c r="B1267" i="4" s="1"/>
  <c r="B1268" i="4" s="1"/>
  <c r="B1269" i="4" s="1"/>
  <c r="B1270" i="4" s="1"/>
  <c r="B1271" i="4" s="1"/>
  <c r="B1272" i="4" s="1"/>
  <c r="B1273" i="4" s="1"/>
  <c r="B1274" i="4" s="1"/>
  <c r="B1275" i="4" s="1"/>
  <c r="B1276" i="4" s="1"/>
  <c r="B1277" i="4" s="1"/>
  <c r="B1278" i="4" s="1"/>
  <c r="B1279" i="4" s="1"/>
  <c r="B1280" i="4" s="1"/>
  <c r="B1281" i="4" s="1"/>
  <c r="B1282" i="4" s="1"/>
  <c r="B1283" i="4" s="1"/>
  <c r="B1284" i="4" s="1"/>
  <c r="B1285" i="4" s="1"/>
  <c r="B1286" i="4" s="1"/>
  <c r="B1287" i="4" s="1"/>
  <c r="B1288" i="4" s="1"/>
  <c r="B1289" i="4" s="1"/>
  <c r="B1290" i="4" s="1"/>
  <c r="B1291" i="4" s="1"/>
  <c r="B1292" i="4" s="1"/>
  <c r="B1293" i="4" s="1"/>
  <c r="B1294" i="4" s="1"/>
  <c r="B1295" i="4" s="1"/>
  <c r="B1296" i="4" s="1"/>
  <c r="B1297" i="4" s="1"/>
  <c r="B1298" i="4" s="1"/>
  <c r="B1299" i="4" s="1"/>
  <c r="B1300" i="4" s="1"/>
  <c r="B14" i="13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B242" i="13" s="1"/>
  <c r="B243" i="13" s="1"/>
  <c r="B244" i="13" s="1"/>
  <c r="B245" i="13" s="1"/>
  <c r="B246" i="13" s="1"/>
  <c r="B247" i="13" s="1"/>
  <c r="B248" i="13" s="1"/>
  <c r="B249" i="13" s="1"/>
  <c r="B250" i="13" s="1"/>
  <c r="B251" i="13" s="1"/>
  <c r="B252" i="13" s="1"/>
  <c r="B253" i="13" s="1"/>
  <c r="B254" i="13" s="1"/>
  <c r="B255" i="13" s="1"/>
  <c r="B256" i="13" s="1"/>
  <c r="B257" i="13" s="1"/>
  <c r="B258" i="13" s="1"/>
  <c r="B259" i="13" s="1"/>
  <c r="B260" i="13" s="1"/>
  <c r="B261" i="13" s="1"/>
  <c r="B262" i="13" s="1"/>
  <c r="B263" i="13" s="1"/>
  <c r="B264" i="13" s="1"/>
  <c r="B265" i="13" s="1"/>
  <c r="B266" i="13" s="1"/>
  <c r="B267" i="13" s="1"/>
  <c r="B268" i="13" s="1"/>
  <c r="B269" i="13" s="1"/>
  <c r="B270" i="13" s="1"/>
  <c r="B271" i="13" s="1"/>
  <c r="B272" i="13" s="1"/>
  <c r="B273" i="13" s="1"/>
  <c r="B274" i="13" s="1"/>
  <c r="B275" i="13" s="1"/>
  <c r="B276" i="13" s="1"/>
  <c r="B277" i="13" s="1"/>
  <c r="B278" i="13" s="1"/>
  <c r="B279" i="13" s="1"/>
  <c r="B280" i="13" s="1"/>
  <c r="B281" i="13" s="1"/>
  <c r="B282" i="13" s="1"/>
  <c r="B283" i="13" s="1"/>
  <c r="B284" i="13" s="1"/>
  <c r="B285" i="13" s="1"/>
  <c r="B286" i="13" s="1"/>
  <c r="B287" i="13" s="1"/>
  <c r="B288" i="13" s="1"/>
  <c r="B289" i="13" s="1"/>
  <c r="B290" i="13" s="1"/>
  <c r="B291" i="13" s="1"/>
  <c r="B292" i="13" s="1"/>
  <c r="B293" i="13" s="1"/>
  <c r="B294" i="13" s="1"/>
  <c r="B295" i="13" s="1"/>
  <c r="B296" i="13" s="1"/>
  <c r="B297" i="13" s="1"/>
  <c r="B298" i="13" s="1"/>
  <c r="B299" i="13" s="1"/>
  <c r="B300" i="13" s="1"/>
  <c r="B301" i="13" s="1"/>
  <c r="B302" i="13" s="1"/>
  <c r="B303" i="13" s="1"/>
  <c r="B304" i="13" s="1"/>
  <c r="B305" i="13" s="1"/>
  <c r="B306" i="13" s="1"/>
  <c r="B307" i="13" s="1"/>
  <c r="B308" i="13" s="1"/>
  <c r="B309" i="13" s="1"/>
  <c r="B310" i="13" s="1"/>
  <c r="B311" i="13" s="1"/>
  <c r="B312" i="13" s="1"/>
  <c r="B313" i="13" s="1"/>
  <c r="B314" i="13" s="1"/>
  <c r="B315" i="13" s="1"/>
  <c r="B316" i="13" s="1"/>
  <c r="B317" i="13" s="1"/>
  <c r="B318" i="13" s="1"/>
  <c r="B319" i="13" s="1"/>
  <c r="B320" i="13" s="1"/>
  <c r="B321" i="13" s="1"/>
  <c r="B322" i="13" s="1"/>
  <c r="B323" i="13" s="1"/>
  <c r="B324" i="13" s="1"/>
  <c r="B325" i="13" s="1"/>
  <c r="B326" i="13" s="1"/>
  <c r="B327" i="13" s="1"/>
  <c r="B328" i="13" s="1"/>
  <c r="B329" i="13" s="1"/>
  <c r="B330" i="13" s="1"/>
  <c r="B331" i="13" s="1"/>
  <c r="B332" i="13" s="1"/>
  <c r="B333" i="13" s="1"/>
  <c r="B334" i="13" s="1"/>
  <c r="B335" i="13" s="1"/>
  <c r="B336" i="13" s="1"/>
  <c r="B337" i="13" s="1"/>
  <c r="B338" i="13" s="1"/>
  <c r="B339" i="13" s="1"/>
  <c r="B340" i="13" s="1"/>
  <c r="B341" i="13" s="1"/>
  <c r="B342" i="13" s="1"/>
  <c r="B343" i="13" s="1"/>
  <c r="B344" i="13" s="1"/>
  <c r="B345" i="13" s="1"/>
  <c r="B346" i="13" s="1"/>
  <c r="B347" i="13" s="1"/>
  <c r="B348" i="13" s="1"/>
  <c r="B349" i="13" s="1"/>
  <c r="B350" i="13" s="1"/>
  <c r="B351" i="13" s="1"/>
  <c r="B352" i="13" s="1"/>
  <c r="B353" i="13" s="1"/>
  <c r="B354" i="13" s="1"/>
  <c r="B355" i="13" s="1"/>
  <c r="B356" i="13" s="1"/>
  <c r="B357" i="13" s="1"/>
  <c r="B358" i="13" s="1"/>
  <c r="B359" i="13" s="1"/>
  <c r="B360" i="13" s="1"/>
  <c r="B361" i="13" s="1"/>
  <c r="B362" i="13" s="1"/>
  <c r="B363" i="13" s="1"/>
  <c r="B364" i="13" s="1"/>
  <c r="B365" i="13" s="1"/>
  <c r="B366" i="13" s="1"/>
  <c r="B367" i="13" s="1"/>
  <c r="B368" i="13" s="1"/>
  <c r="B369" i="13" s="1"/>
  <c r="B370" i="13" s="1"/>
  <c r="B371" i="13" s="1"/>
  <c r="B372" i="13" s="1"/>
  <c r="B373" i="13" s="1"/>
  <c r="B374" i="13" s="1"/>
  <c r="B375" i="13" s="1"/>
  <c r="B376" i="13" s="1"/>
  <c r="B377" i="13" s="1"/>
  <c r="B378" i="13" s="1"/>
  <c r="B379" i="13" s="1"/>
  <c r="B380" i="13" s="1"/>
  <c r="B381" i="13" s="1"/>
  <c r="B382" i="13" s="1"/>
  <c r="B383" i="13" s="1"/>
  <c r="B384" i="13" s="1"/>
  <c r="B385" i="13" s="1"/>
  <c r="B386" i="13" s="1"/>
  <c r="B387" i="13" s="1"/>
  <c r="B388" i="13" s="1"/>
  <c r="B389" i="13" s="1"/>
  <c r="B390" i="13" s="1"/>
  <c r="B391" i="13" s="1"/>
  <c r="B392" i="13" s="1"/>
  <c r="B393" i="13" s="1"/>
  <c r="B394" i="13" s="1"/>
  <c r="B395" i="13" s="1"/>
  <c r="B396" i="13" s="1"/>
  <c r="B397" i="13" s="1"/>
  <c r="B398" i="13" s="1"/>
  <c r="B399" i="13" s="1"/>
  <c r="B400" i="13" s="1"/>
  <c r="B401" i="13" s="1"/>
  <c r="B402" i="13" s="1"/>
  <c r="B403" i="13" s="1"/>
  <c r="B404" i="13" s="1"/>
  <c r="B405" i="13" s="1"/>
  <c r="B406" i="13" s="1"/>
  <c r="B407" i="13" s="1"/>
  <c r="B408" i="13" s="1"/>
  <c r="B409" i="13" s="1"/>
  <c r="B410" i="13" s="1"/>
  <c r="B411" i="13" s="1"/>
  <c r="B412" i="13" s="1"/>
  <c r="B413" i="13" s="1"/>
  <c r="B414" i="13" s="1"/>
  <c r="B415" i="13" s="1"/>
  <c r="B416" i="13" s="1"/>
  <c r="B417" i="13" s="1"/>
  <c r="B418" i="13" s="1"/>
  <c r="B419" i="13" s="1"/>
  <c r="B420" i="13" s="1"/>
  <c r="B421" i="13" s="1"/>
  <c r="B422" i="13" s="1"/>
  <c r="B423" i="13" s="1"/>
  <c r="B424" i="13" s="1"/>
  <c r="B425" i="13" s="1"/>
  <c r="B426" i="13" s="1"/>
  <c r="B427" i="13" s="1"/>
  <c r="B428" i="13" s="1"/>
  <c r="B429" i="13" s="1"/>
  <c r="B430" i="13" s="1"/>
  <c r="B431" i="13" s="1"/>
  <c r="B432" i="13" s="1"/>
  <c r="B433" i="13" s="1"/>
  <c r="B434" i="13" s="1"/>
  <c r="B435" i="13" s="1"/>
  <c r="B436" i="13" s="1"/>
  <c r="B437" i="13" s="1"/>
  <c r="B438" i="13" s="1"/>
  <c r="B439" i="13" s="1"/>
  <c r="B440" i="13" s="1"/>
  <c r="B441" i="13" s="1"/>
  <c r="B442" i="13" s="1"/>
  <c r="B443" i="13" s="1"/>
  <c r="B444" i="13" s="1"/>
  <c r="B445" i="13" s="1"/>
  <c r="B446" i="13" s="1"/>
  <c r="B447" i="13" s="1"/>
  <c r="B448" i="13" s="1"/>
  <c r="B449" i="13" s="1"/>
  <c r="B450" i="13" s="1"/>
  <c r="B451" i="13" s="1"/>
  <c r="B452" i="13" s="1"/>
  <c r="B453" i="13" s="1"/>
  <c r="B454" i="13" s="1"/>
  <c r="B455" i="13" s="1"/>
  <c r="B456" i="13" s="1"/>
  <c r="B457" i="13" s="1"/>
  <c r="B458" i="13" s="1"/>
  <c r="B459" i="13" s="1"/>
  <c r="B460" i="13" s="1"/>
  <c r="B461" i="13" s="1"/>
  <c r="B462" i="13" s="1"/>
  <c r="B463" i="13" s="1"/>
  <c r="B464" i="13" s="1"/>
  <c r="B465" i="13" s="1"/>
  <c r="B466" i="13" s="1"/>
  <c r="B467" i="13" s="1"/>
  <c r="B468" i="13" s="1"/>
  <c r="B469" i="13" s="1"/>
  <c r="B470" i="13" s="1"/>
  <c r="B471" i="13" s="1"/>
  <c r="B472" i="13" s="1"/>
  <c r="B473" i="13" s="1"/>
  <c r="B474" i="13" s="1"/>
  <c r="B475" i="13" s="1"/>
  <c r="B476" i="13" s="1"/>
  <c r="B477" i="13" s="1"/>
  <c r="B478" i="13" s="1"/>
  <c r="B479" i="13" s="1"/>
  <c r="B480" i="13" s="1"/>
  <c r="B481" i="13" s="1"/>
  <c r="B482" i="13" s="1"/>
  <c r="B483" i="13" s="1"/>
  <c r="B484" i="13" s="1"/>
  <c r="B485" i="13" s="1"/>
  <c r="B486" i="13" s="1"/>
  <c r="B487" i="13" s="1"/>
  <c r="B488" i="13" s="1"/>
  <c r="B489" i="13" s="1"/>
  <c r="B490" i="13" s="1"/>
  <c r="B491" i="13" s="1"/>
  <c r="B492" i="13" s="1"/>
  <c r="B493" i="13" s="1"/>
  <c r="B494" i="13" s="1"/>
  <c r="B495" i="13" s="1"/>
  <c r="B496" i="13" s="1"/>
  <c r="B497" i="13" s="1"/>
  <c r="B498" i="13" s="1"/>
  <c r="B499" i="13" s="1"/>
  <c r="B500" i="13" s="1"/>
  <c r="B501" i="13" s="1"/>
  <c r="B502" i="13" s="1"/>
  <c r="B503" i="13" s="1"/>
  <c r="B504" i="13" s="1"/>
  <c r="B505" i="13" s="1"/>
  <c r="B506" i="13" s="1"/>
  <c r="B507" i="13" s="1"/>
  <c r="B508" i="13" s="1"/>
  <c r="B509" i="13" s="1"/>
  <c r="B510" i="13" s="1"/>
  <c r="B511" i="13" s="1"/>
  <c r="B512" i="13" s="1"/>
  <c r="B513" i="13" s="1"/>
  <c r="B514" i="13" s="1"/>
  <c r="B515" i="13" s="1"/>
  <c r="B516" i="13" s="1"/>
  <c r="B517" i="13" s="1"/>
  <c r="B518" i="13" s="1"/>
  <c r="B519" i="13" s="1"/>
  <c r="B520" i="13" s="1"/>
  <c r="B521" i="13" s="1"/>
  <c r="B522" i="13" s="1"/>
  <c r="B523" i="13" s="1"/>
  <c r="B524" i="13" s="1"/>
  <c r="B525" i="13" s="1"/>
  <c r="B526" i="13" s="1"/>
  <c r="B527" i="13" s="1"/>
  <c r="B528" i="13" s="1"/>
  <c r="B529" i="13" s="1"/>
  <c r="B530" i="13" s="1"/>
  <c r="B531" i="13" s="1"/>
  <c r="B532" i="13" s="1"/>
  <c r="B533" i="13" s="1"/>
  <c r="B534" i="13" s="1"/>
  <c r="B535" i="13" s="1"/>
  <c r="B536" i="13" s="1"/>
  <c r="B537" i="13" s="1"/>
  <c r="B538" i="13" s="1"/>
  <c r="B539" i="13" s="1"/>
  <c r="B540" i="13" s="1"/>
  <c r="B541" i="13" s="1"/>
  <c r="B542" i="13" s="1"/>
  <c r="B543" i="13" s="1"/>
  <c r="B544" i="13" s="1"/>
  <c r="B545" i="13" s="1"/>
  <c r="B546" i="13" s="1"/>
  <c r="B547" i="13" s="1"/>
  <c r="B548" i="13" s="1"/>
  <c r="B549" i="13" s="1"/>
  <c r="B550" i="13" s="1"/>
  <c r="B551" i="13" s="1"/>
  <c r="B552" i="13" s="1"/>
  <c r="B553" i="13" s="1"/>
  <c r="B554" i="13" s="1"/>
  <c r="B555" i="13" s="1"/>
  <c r="B556" i="13" s="1"/>
  <c r="B557" i="13" s="1"/>
  <c r="B558" i="13" s="1"/>
  <c r="B559" i="13" s="1"/>
  <c r="B560" i="13" s="1"/>
  <c r="B561" i="13" s="1"/>
  <c r="B562" i="13" s="1"/>
  <c r="B563" i="13" s="1"/>
  <c r="B564" i="13" s="1"/>
  <c r="B565" i="13" s="1"/>
  <c r="B566" i="13" s="1"/>
  <c r="B567" i="13" s="1"/>
  <c r="B568" i="13" s="1"/>
  <c r="B569" i="13" s="1"/>
  <c r="B570" i="13" s="1"/>
  <c r="B571" i="13" s="1"/>
  <c r="B572" i="13" s="1"/>
  <c r="B573" i="13" s="1"/>
  <c r="B574" i="13" s="1"/>
  <c r="B575" i="13" s="1"/>
  <c r="B576" i="13" s="1"/>
  <c r="B577" i="13" s="1"/>
  <c r="B578" i="13" s="1"/>
  <c r="B579" i="13" s="1"/>
  <c r="B580" i="13" s="1"/>
  <c r="B581" i="13" s="1"/>
  <c r="B582" i="13" s="1"/>
  <c r="B583" i="13" s="1"/>
  <c r="B584" i="13" s="1"/>
  <c r="B585" i="13" s="1"/>
  <c r="B586" i="13" s="1"/>
  <c r="B587" i="13" s="1"/>
  <c r="B588" i="13" s="1"/>
  <c r="B589" i="13" s="1"/>
  <c r="B590" i="13" s="1"/>
  <c r="B591" i="13" s="1"/>
  <c r="B592" i="13" s="1"/>
  <c r="B593" i="13" s="1"/>
  <c r="B594" i="13" s="1"/>
  <c r="B595" i="13" s="1"/>
  <c r="B596" i="13" s="1"/>
  <c r="B597" i="13" s="1"/>
  <c r="B598" i="13" s="1"/>
  <c r="B599" i="13" s="1"/>
  <c r="B600" i="13" s="1"/>
  <c r="B601" i="13" s="1"/>
  <c r="B602" i="13" s="1"/>
  <c r="B603" i="13" s="1"/>
  <c r="B604" i="13" s="1"/>
  <c r="B605" i="13" s="1"/>
  <c r="B606" i="13" s="1"/>
  <c r="B607" i="13" s="1"/>
  <c r="B608" i="13" s="1"/>
  <c r="B609" i="13" s="1"/>
  <c r="B610" i="13" s="1"/>
  <c r="B611" i="13" s="1"/>
  <c r="B612" i="13" s="1"/>
  <c r="B613" i="13" s="1"/>
  <c r="B614" i="13" s="1"/>
  <c r="B615" i="13" s="1"/>
  <c r="B616" i="13" s="1"/>
  <c r="B617" i="13" s="1"/>
  <c r="B618" i="13" s="1"/>
  <c r="B619" i="13" s="1"/>
  <c r="B620" i="13" s="1"/>
  <c r="B621" i="13" s="1"/>
  <c r="B622" i="13" s="1"/>
  <c r="B623" i="13" s="1"/>
  <c r="B624" i="13" s="1"/>
  <c r="B625" i="13" s="1"/>
  <c r="B626" i="13" s="1"/>
  <c r="B627" i="13" s="1"/>
  <c r="B628" i="13" s="1"/>
  <c r="B629" i="13" s="1"/>
  <c r="B630" i="13" s="1"/>
  <c r="B631" i="13" s="1"/>
  <c r="B632" i="13" s="1"/>
  <c r="B633" i="13" s="1"/>
  <c r="B634" i="13" s="1"/>
  <c r="B635" i="13" s="1"/>
  <c r="B636" i="13" s="1"/>
  <c r="B637" i="13" s="1"/>
  <c r="B638" i="13" s="1"/>
  <c r="B639" i="13" s="1"/>
  <c r="B640" i="13" s="1"/>
  <c r="B641" i="13" s="1"/>
  <c r="B642" i="13" s="1"/>
  <c r="B643" i="13" s="1"/>
  <c r="B644" i="13" s="1"/>
  <c r="B645" i="13" s="1"/>
  <c r="B646" i="13" s="1"/>
  <c r="B647" i="13" s="1"/>
  <c r="B648" i="13" s="1"/>
  <c r="B649" i="13" s="1"/>
  <c r="B650" i="13" s="1"/>
  <c r="B651" i="13" s="1"/>
  <c r="B652" i="13" s="1"/>
  <c r="B653" i="13" s="1"/>
  <c r="B654" i="13" s="1"/>
  <c r="B655" i="13" s="1"/>
  <c r="B656" i="13" s="1"/>
  <c r="B657" i="13" s="1"/>
  <c r="B658" i="13" s="1"/>
  <c r="B659" i="13" s="1"/>
  <c r="B660" i="13" s="1"/>
  <c r="B661" i="13" s="1"/>
  <c r="B662" i="13" s="1"/>
  <c r="B663" i="13" s="1"/>
  <c r="B664" i="13" s="1"/>
  <c r="B665" i="13" s="1"/>
  <c r="B666" i="13" s="1"/>
  <c r="B667" i="13" s="1"/>
  <c r="B668" i="13" s="1"/>
  <c r="B669" i="13" s="1"/>
  <c r="B670" i="13" s="1"/>
  <c r="B671" i="13" s="1"/>
  <c r="B672" i="13" s="1"/>
  <c r="B673" i="13" s="1"/>
  <c r="B674" i="13" s="1"/>
  <c r="B675" i="13" s="1"/>
  <c r="B676" i="13" s="1"/>
  <c r="B677" i="13" s="1"/>
  <c r="B678" i="13" s="1"/>
  <c r="B679" i="13" s="1"/>
  <c r="B680" i="13" s="1"/>
  <c r="B681" i="13" s="1"/>
  <c r="B682" i="13" s="1"/>
  <c r="B683" i="13" s="1"/>
  <c r="B684" i="13" s="1"/>
  <c r="B685" i="13" s="1"/>
  <c r="B686" i="13" s="1"/>
  <c r="B687" i="13" s="1"/>
  <c r="B688" i="13" s="1"/>
  <c r="B689" i="13" s="1"/>
  <c r="B690" i="13" s="1"/>
  <c r="B691" i="13" s="1"/>
  <c r="B692" i="13" s="1"/>
  <c r="B693" i="13" s="1"/>
  <c r="B694" i="13" s="1"/>
  <c r="B695" i="13" s="1"/>
  <c r="B696" i="13" s="1"/>
  <c r="B697" i="13" s="1"/>
  <c r="B698" i="13" s="1"/>
  <c r="B699" i="13" s="1"/>
  <c r="B700" i="13" s="1"/>
  <c r="B701" i="13" s="1"/>
  <c r="B702" i="13" s="1"/>
  <c r="B703" i="13" s="1"/>
  <c r="B704" i="13" s="1"/>
  <c r="B705" i="13" s="1"/>
  <c r="B706" i="13" s="1"/>
  <c r="B707" i="13" s="1"/>
  <c r="B708" i="13" s="1"/>
  <c r="B709" i="13" s="1"/>
  <c r="B710" i="13" s="1"/>
  <c r="B711" i="13" s="1"/>
  <c r="B712" i="13" s="1"/>
  <c r="B713" i="13" s="1"/>
  <c r="B714" i="13" s="1"/>
  <c r="B715" i="13" s="1"/>
  <c r="B716" i="13" s="1"/>
  <c r="B717" i="13" s="1"/>
  <c r="B718" i="13" s="1"/>
  <c r="B719" i="13" s="1"/>
  <c r="B720" i="13" s="1"/>
  <c r="B721" i="13" s="1"/>
  <c r="B722" i="13" s="1"/>
  <c r="B723" i="13" s="1"/>
  <c r="B724" i="13" s="1"/>
  <c r="B725" i="13" s="1"/>
  <c r="B726" i="13" s="1"/>
  <c r="B727" i="13" s="1"/>
  <c r="B728" i="13" s="1"/>
  <c r="B729" i="13" s="1"/>
  <c r="B730" i="13" s="1"/>
  <c r="B731" i="13" s="1"/>
  <c r="B732" i="13" s="1"/>
  <c r="B733" i="13" s="1"/>
  <c r="B734" i="13" s="1"/>
  <c r="B735" i="13" s="1"/>
  <c r="B736" i="13" s="1"/>
  <c r="B737" i="13" s="1"/>
  <c r="B738" i="13" s="1"/>
  <c r="B739" i="13" s="1"/>
  <c r="B740" i="13" s="1"/>
  <c r="B741" i="13" s="1"/>
  <c r="B742" i="13" s="1"/>
  <c r="B743" i="13" s="1"/>
  <c r="B744" i="13" s="1"/>
  <c r="B745" i="13" s="1"/>
  <c r="B746" i="13" s="1"/>
  <c r="B747" i="13" s="1"/>
  <c r="B748" i="13" s="1"/>
  <c r="B749" i="13" s="1"/>
  <c r="B750" i="13" s="1"/>
  <c r="B751" i="13" s="1"/>
  <c r="B752" i="13" s="1"/>
  <c r="B753" i="13" s="1"/>
  <c r="B754" i="13" s="1"/>
  <c r="B755" i="13" s="1"/>
  <c r="B756" i="13" s="1"/>
  <c r="B757" i="13" s="1"/>
  <c r="B758" i="13" s="1"/>
  <c r="B759" i="13" s="1"/>
  <c r="B760" i="13" s="1"/>
  <c r="B761" i="13" s="1"/>
  <c r="B762" i="13" s="1"/>
  <c r="B763" i="13" s="1"/>
  <c r="B764" i="13" s="1"/>
  <c r="B765" i="13" s="1"/>
  <c r="B766" i="13" s="1"/>
  <c r="B767" i="13" s="1"/>
  <c r="B768" i="13" s="1"/>
  <c r="B769" i="13" s="1"/>
  <c r="B770" i="13" s="1"/>
  <c r="B771" i="13" s="1"/>
  <c r="B772" i="13" s="1"/>
  <c r="B773" i="13" s="1"/>
  <c r="B774" i="13" s="1"/>
  <c r="B775" i="13" s="1"/>
  <c r="B776" i="13" s="1"/>
  <c r="B777" i="13" s="1"/>
  <c r="B778" i="13" s="1"/>
  <c r="B779" i="13" s="1"/>
  <c r="B780" i="13" s="1"/>
  <c r="B781" i="13" s="1"/>
  <c r="B782" i="13" s="1"/>
  <c r="B783" i="13" s="1"/>
  <c r="B784" i="13" s="1"/>
  <c r="B785" i="13" s="1"/>
  <c r="B786" i="13" s="1"/>
  <c r="B787" i="13" s="1"/>
  <c r="B788" i="13" s="1"/>
  <c r="B789" i="13" s="1"/>
  <c r="B790" i="13" s="1"/>
  <c r="B791" i="13" s="1"/>
  <c r="B792" i="13" s="1"/>
  <c r="B793" i="13" s="1"/>
  <c r="B794" i="13" s="1"/>
  <c r="B795" i="13" s="1"/>
  <c r="B796" i="13" s="1"/>
  <c r="B797" i="13" s="1"/>
  <c r="B798" i="13" s="1"/>
  <c r="B799" i="13" s="1"/>
  <c r="B800" i="13" s="1"/>
  <c r="B801" i="13" s="1"/>
  <c r="B802" i="13" s="1"/>
  <c r="B803" i="13" s="1"/>
  <c r="B804" i="13" s="1"/>
  <c r="B805" i="13" s="1"/>
  <c r="B806" i="13" s="1"/>
  <c r="B807" i="13" s="1"/>
  <c r="B808" i="13" s="1"/>
  <c r="B809" i="13" s="1"/>
  <c r="B810" i="13" s="1"/>
  <c r="B811" i="13" s="1"/>
  <c r="B812" i="13" s="1"/>
  <c r="B813" i="13" s="1"/>
  <c r="B814" i="13" s="1"/>
  <c r="B815" i="13" s="1"/>
  <c r="B816" i="13" s="1"/>
  <c r="B817" i="13" s="1"/>
  <c r="B818" i="13" s="1"/>
  <c r="B819" i="13" s="1"/>
  <c r="B820" i="13" s="1"/>
  <c r="B821" i="13" s="1"/>
  <c r="B822" i="13" s="1"/>
  <c r="B823" i="13" s="1"/>
  <c r="B824" i="13" s="1"/>
  <c r="B825" i="13" s="1"/>
  <c r="B826" i="13" s="1"/>
  <c r="B827" i="13" s="1"/>
  <c r="B828" i="13" s="1"/>
  <c r="B829" i="13" s="1"/>
  <c r="B830" i="13" s="1"/>
  <c r="B831" i="13" s="1"/>
  <c r="B832" i="13" s="1"/>
  <c r="B833" i="13" s="1"/>
  <c r="B834" i="13" s="1"/>
  <c r="B835" i="13" s="1"/>
  <c r="B836" i="13" s="1"/>
  <c r="B837" i="13" s="1"/>
  <c r="B838" i="13" s="1"/>
  <c r="B839" i="13" s="1"/>
  <c r="B840" i="13" s="1"/>
  <c r="B841" i="13" s="1"/>
  <c r="B842" i="13" s="1"/>
  <c r="B843" i="13" s="1"/>
  <c r="B844" i="13" s="1"/>
  <c r="B845" i="13" s="1"/>
  <c r="B846" i="13" s="1"/>
  <c r="B847" i="13" s="1"/>
  <c r="B848" i="13" s="1"/>
  <c r="B849" i="13" s="1"/>
  <c r="B850" i="13" s="1"/>
  <c r="B851" i="13" s="1"/>
  <c r="B852" i="13" s="1"/>
  <c r="B853" i="13" s="1"/>
  <c r="B854" i="13" s="1"/>
  <c r="B855" i="13" s="1"/>
  <c r="B856" i="13" s="1"/>
  <c r="B857" i="13" s="1"/>
  <c r="B858" i="13" s="1"/>
  <c r="B859" i="13" s="1"/>
  <c r="B860" i="13" s="1"/>
  <c r="B861" i="13" s="1"/>
  <c r="B862" i="13" s="1"/>
  <c r="B863" i="13" s="1"/>
  <c r="B864" i="13" s="1"/>
  <c r="B865" i="13" s="1"/>
  <c r="B866" i="13" s="1"/>
  <c r="B867" i="13" s="1"/>
  <c r="B868" i="13" s="1"/>
  <c r="B869" i="13" s="1"/>
  <c r="B870" i="13" s="1"/>
  <c r="B871" i="13" s="1"/>
  <c r="B872" i="13" s="1"/>
  <c r="B873" i="13" s="1"/>
  <c r="B874" i="13" s="1"/>
  <c r="B875" i="13" s="1"/>
  <c r="B876" i="13" s="1"/>
  <c r="B877" i="13" s="1"/>
  <c r="B878" i="13" s="1"/>
  <c r="B879" i="13" s="1"/>
  <c r="B880" i="13" s="1"/>
  <c r="B881" i="13" s="1"/>
  <c r="B882" i="13" s="1"/>
  <c r="B883" i="13" s="1"/>
  <c r="B884" i="13" s="1"/>
  <c r="B885" i="13" s="1"/>
  <c r="B886" i="13" s="1"/>
  <c r="B887" i="13" s="1"/>
  <c r="B888" i="13" s="1"/>
  <c r="B889" i="13" s="1"/>
  <c r="B890" i="13" s="1"/>
  <c r="B891" i="13" s="1"/>
  <c r="B892" i="13" s="1"/>
  <c r="B893" i="13" s="1"/>
  <c r="B894" i="13" s="1"/>
  <c r="B895" i="13" s="1"/>
  <c r="B896" i="13" s="1"/>
  <c r="B897" i="13" s="1"/>
  <c r="B898" i="13" s="1"/>
  <c r="B899" i="13" s="1"/>
  <c r="B900" i="13" s="1"/>
  <c r="B901" i="13" s="1"/>
  <c r="B902" i="13" s="1"/>
  <c r="B903" i="13" s="1"/>
  <c r="B904" i="13" s="1"/>
  <c r="B905" i="13" s="1"/>
  <c r="B906" i="13" s="1"/>
  <c r="B907" i="13" s="1"/>
  <c r="B908" i="13" s="1"/>
  <c r="B909" i="13" s="1"/>
  <c r="B910" i="13" s="1"/>
  <c r="B911" i="13" s="1"/>
  <c r="B912" i="13" s="1"/>
  <c r="B913" i="13" s="1"/>
  <c r="B914" i="13" s="1"/>
  <c r="B915" i="13" s="1"/>
  <c r="B916" i="13" s="1"/>
  <c r="B917" i="13" s="1"/>
  <c r="B918" i="13" s="1"/>
  <c r="B919" i="13" s="1"/>
  <c r="B920" i="13" s="1"/>
  <c r="B921" i="13" s="1"/>
  <c r="B922" i="13" s="1"/>
  <c r="B923" i="13" s="1"/>
  <c r="B924" i="13" s="1"/>
  <c r="B925" i="13" s="1"/>
  <c r="B926" i="13" s="1"/>
  <c r="B927" i="13" s="1"/>
  <c r="B928" i="13" s="1"/>
  <c r="B929" i="13" s="1"/>
  <c r="B930" i="13" s="1"/>
  <c r="B931" i="13" s="1"/>
  <c r="B932" i="13" s="1"/>
  <c r="B933" i="13" s="1"/>
  <c r="B934" i="13" s="1"/>
  <c r="B935" i="13" s="1"/>
  <c r="B936" i="13" s="1"/>
  <c r="B937" i="13" s="1"/>
  <c r="B938" i="13" s="1"/>
  <c r="B939" i="13" s="1"/>
  <c r="B940" i="13" s="1"/>
  <c r="B941" i="13" s="1"/>
  <c r="B942" i="13" s="1"/>
  <c r="B943" i="13" s="1"/>
  <c r="B944" i="13" s="1"/>
  <c r="B945" i="13" s="1"/>
  <c r="B946" i="13" s="1"/>
  <c r="B947" i="13" s="1"/>
  <c r="B948" i="13" s="1"/>
  <c r="B949" i="13" s="1"/>
  <c r="B950" i="13" s="1"/>
  <c r="B951" i="13" s="1"/>
  <c r="B952" i="13" s="1"/>
  <c r="B953" i="13" s="1"/>
  <c r="B954" i="13" s="1"/>
  <c r="B955" i="13" s="1"/>
  <c r="B956" i="13" s="1"/>
  <c r="B957" i="13" s="1"/>
  <c r="B958" i="13" s="1"/>
  <c r="B959" i="13" s="1"/>
  <c r="B960" i="13" s="1"/>
  <c r="B961" i="13" s="1"/>
  <c r="B962" i="13" s="1"/>
  <c r="B963" i="13" s="1"/>
  <c r="B964" i="13" s="1"/>
  <c r="B965" i="13" s="1"/>
  <c r="B966" i="13" s="1"/>
  <c r="B967" i="13" s="1"/>
  <c r="B968" i="13" s="1"/>
  <c r="B969" i="13" s="1"/>
  <c r="B970" i="13" s="1"/>
  <c r="B971" i="13" s="1"/>
  <c r="B972" i="13" s="1"/>
  <c r="B973" i="13" s="1"/>
  <c r="B974" i="13" s="1"/>
  <c r="B975" i="13" s="1"/>
  <c r="B976" i="13" s="1"/>
  <c r="B977" i="13" s="1"/>
  <c r="B978" i="13" s="1"/>
  <c r="B979" i="13" s="1"/>
  <c r="B980" i="13" s="1"/>
  <c r="B981" i="13" s="1"/>
  <c r="B982" i="13" s="1"/>
  <c r="B983" i="13" s="1"/>
  <c r="B984" i="13" s="1"/>
  <c r="B985" i="13" s="1"/>
  <c r="B986" i="13" s="1"/>
  <c r="B987" i="13" s="1"/>
  <c r="B988" i="13" s="1"/>
  <c r="B989" i="13" s="1"/>
  <c r="B990" i="13" s="1"/>
  <c r="B991" i="13" s="1"/>
  <c r="B992" i="13" s="1"/>
  <c r="B993" i="13" s="1"/>
  <c r="B994" i="13" s="1"/>
  <c r="B995" i="13" s="1"/>
  <c r="B996" i="13" s="1"/>
  <c r="B997" i="13" s="1"/>
  <c r="B998" i="13" s="1"/>
  <c r="B999" i="13" s="1"/>
  <c r="B1000" i="13" s="1"/>
  <c r="B1001" i="13" s="1"/>
  <c r="B1002" i="13" s="1"/>
  <c r="B1003" i="13" s="1"/>
  <c r="B1004" i="13" s="1"/>
  <c r="B1005" i="13" s="1"/>
  <c r="B1006" i="13" s="1"/>
  <c r="B1007" i="13" s="1"/>
  <c r="B1008" i="13" s="1"/>
  <c r="B1009" i="13" s="1"/>
  <c r="B1010" i="13" s="1"/>
  <c r="B1011" i="13" s="1"/>
  <c r="B1012" i="13" s="1"/>
  <c r="B1013" i="13" s="1"/>
  <c r="B1014" i="13" s="1"/>
  <c r="B1015" i="13" s="1"/>
  <c r="B1016" i="13" s="1"/>
  <c r="B1017" i="13" s="1"/>
  <c r="B1018" i="13" s="1"/>
  <c r="B1019" i="13" s="1"/>
  <c r="B1020" i="13" s="1"/>
  <c r="B1021" i="13" s="1"/>
  <c r="B1022" i="13" s="1"/>
  <c r="B1023" i="13" s="1"/>
  <c r="B1024" i="13" s="1"/>
  <c r="B1025" i="13" s="1"/>
  <c r="B1026" i="13" s="1"/>
  <c r="B1027" i="13" s="1"/>
  <c r="B1028" i="13" s="1"/>
  <c r="B1029" i="13" s="1"/>
  <c r="B1030" i="13" s="1"/>
  <c r="B1031" i="13" s="1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56" i="13" s="1"/>
  <c r="B1057" i="13" s="1"/>
  <c r="B1058" i="13" s="1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B1085" i="13" s="1"/>
  <c r="B1086" i="13" s="1"/>
  <c r="B1087" i="13" s="1"/>
  <c r="B1088" i="13" s="1"/>
  <c r="B1089" i="13" s="1"/>
  <c r="B1090" i="13" s="1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s="1"/>
  <c r="B1119" i="13" s="1"/>
  <c r="B1120" i="13" s="1"/>
  <c r="B1121" i="13" s="1"/>
  <c r="B1122" i="13" s="1"/>
  <c r="B1123" i="13" s="1"/>
  <c r="B1124" i="13" s="1"/>
  <c r="B1125" i="13" s="1"/>
  <c r="B1126" i="13" s="1"/>
  <c r="B1127" i="13" s="1"/>
  <c r="B1128" i="13" s="1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B1152" i="13" s="1"/>
  <c r="B1153" i="13" s="1"/>
  <c r="B1154" i="13" s="1"/>
  <c r="B1155" i="13" s="1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B1184" i="13" s="1"/>
  <c r="B1185" i="13" s="1"/>
  <c r="B1186" i="13" s="1"/>
  <c r="B1187" i="13" s="1"/>
  <c r="B1188" i="13" s="1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B1216" i="13" s="1"/>
  <c r="B1217" i="13" s="1"/>
  <c r="B1218" i="13" s="1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B1248" i="13" s="1"/>
  <c r="B1249" i="13" s="1"/>
  <c r="B1250" i="13" s="1"/>
  <c r="B1251" i="13" s="1"/>
  <c r="B1252" i="13" s="1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80" i="13" s="1"/>
  <c r="B1281" i="13" s="1"/>
  <c r="B1282" i="13" s="1"/>
  <c r="B1283" i="13" s="1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J7" i="2"/>
  <c r="B11" i="2" l="1"/>
  <c r="J8" i="2"/>
  <c r="J9" i="2"/>
  <c r="D4" i="7" s="1"/>
  <c r="J10" i="2"/>
  <c r="N10" i="2" s="1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B12" i="2" l="1"/>
  <c r="B13" i="2" s="1"/>
  <c r="J6" i="2"/>
  <c r="N6" i="2" s="1"/>
  <c r="P5" i="2" s="1"/>
  <c r="D24" i="16" s="1"/>
  <c r="A24" i="16" l="1"/>
  <c r="H2" i="7"/>
  <c r="B6" i="8"/>
  <c r="G6" i="8" l="1"/>
  <c r="E6" i="8"/>
  <c r="F6" i="8"/>
  <c r="H6" i="8"/>
  <c r="D6" i="8"/>
  <c r="C6" i="8"/>
  <c r="B10" i="8"/>
  <c r="B5" i="8"/>
  <c r="F5" i="8" l="1"/>
  <c r="E5" i="8"/>
  <c r="F10" i="8"/>
  <c r="G10" i="8"/>
  <c r="E10" i="8"/>
  <c r="D10" i="8"/>
  <c r="H10" i="8"/>
  <c r="C10" i="8"/>
  <c r="B14" i="8"/>
  <c r="H5" i="8"/>
  <c r="D5" i="8"/>
  <c r="C5" i="8"/>
  <c r="G5" i="8"/>
  <c r="B9" i="8"/>
  <c r="V3" i="3"/>
  <c r="M5" i="8" s="1"/>
  <c r="R5" i="8" s="1"/>
  <c r="F9" i="8" l="1"/>
  <c r="E9" i="8"/>
  <c r="G9" i="8"/>
  <c r="F14" i="8"/>
  <c r="G14" i="8"/>
  <c r="E14" i="8"/>
  <c r="H9" i="8"/>
  <c r="C9" i="8"/>
  <c r="D9" i="8"/>
  <c r="B13" i="8"/>
  <c r="D14" i="8"/>
  <c r="C14" i="8"/>
  <c r="H14" i="8"/>
  <c r="B18" i="8"/>
  <c r="B11" i="8"/>
  <c r="B4" i="8"/>
  <c r="G11" i="8" l="1"/>
  <c r="F11" i="8"/>
  <c r="E11" i="8"/>
  <c r="E4" i="8"/>
  <c r="F4" i="8"/>
  <c r="G18" i="8"/>
  <c r="E18" i="8"/>
  <c r="F18" i="8"/>
  <c r="F13" i="8"/>
  <c r="G13" i="8"/>
  <c r="E13" i="8"/>
  <c r="D18" i="8"/>
  <c r="H18" i="8"/>
  <c r="C18" i="8"/>
  <c r="B22" i="8"/>
  <c r="C13" i="8"/>
  <c r="D13" i="8"/>
  <c r="H13" i="8"/>
  <c r="B17" i="8"/>
  <c r="H11" i="8"/>
  <c r="C11" i="8"/>
  <c r="D11" i="8"/>
  <c r="B15" i="8"/>
  <c r="G4" i="8"/>
  <c r="C4" i="8"/>
  <c r="H4" i="8"/>
  <c r="D4" i="8"/>
  <c r="B8" i="8"/>
  <c r="G8" i="8" l="1"/>
  <c r="E8" i="8"/>
  <c r="F8" i="8"/>
  <c r="G15" i="8"/>
  <c r="F15" i="8"/>
  <c r="E15" i="8"/>
  <c r="F17" i="8"/>
  <c r="E17" i="8"/>
  <c r="G17" i="8"/>
  <c r="F22" i="8"/>
  <c r="G22" i="8"/>
  <c r="E22" i="8"/>
  <c r="D8" i="8"/>
  <c r="H8" i="8"/>
  <c r="C8" i="8"/>
  <c r="B12" i="8"/>
  <c r="C15" i="8"/>
  <c r="D15" i="8"/>
  <c r="H15" i="8"/>
  <c r="B19" i="8"/>
  <c r="C17" i="8"/>
  <c r="D17" i="8"/>
  <c r="H17" i="8"/>
  <c r="B21" i="8"/>
  <c r="D22" i="8"/>
  <c r="H22" i="8"/>
  <c r="C22" i="8"/>
  <c r="B26" i="8"/>
  <c r="G26" i="8" l="1"/>
  <c r="E26" i="8"/>
  <c r="F26" i="8"/>
  <c r="G19" i="8"/>
  <c r="F19" i="8"/>
  <c r="E19" i="8"/>
  <c r="G12" i="8"/>
  <c r="E12" i="8"/>
  <c r="F12" i="8"/>
  <c r="F21" i="8"/>
  <c r="G21" i="8"/>
  <c r="E21" i="8"/>
  <c r="D26" i="8"/>
  <c r="C26" i="8"/>
  <c r="H26" i="8"/>
  <c r="B30" i="8"/>
  <c r="C21" i="8"/>
  <c r="D21" i="8"/>
  <c r="H21" i="8"/>
  <c r="B25" i="8"/>
  <c r="D19" i="8"/>
  <c r="H19" i="8"/>
  <c r="C19" i="8"/>
  <c r="B23" i="8"/>
  <c r="C12" i="8"/>
  <c r="H12" i="8"/>
  <c r="D12" i="8"/>
  <c r="B16" i="8"/>
  <c r="G16" i="8" l="1"/>
  <c r="E16" i="8"/>
  <c r="F16" i="8"/>
  <c r="G23" i="8"/>
  <c r="E23" i="8"/>
  <c r="F23" i="8"/>
  <c r="F25" i="8"/>
  <c r="E25" i="8"/>
  <c r="G25" i="8"/>
  <c r="F30" i="8"/>
  <c r="G30" i="8"/>
  <c r="E30" i="8"/>
  <c r="C16" i="8"/>
  <c r="H16" i="8"/>
  <c r="D16" i="8"/>
  <c r="B20" i="8"/>
  <c r="D23" i="8"/>
  <c r="C23" i="8"/>
  <c r="H23" i="8"/>
  <c r="B27" i="8"/>
  <c r="C25" i="8"/>
  <c r="D25" i="8"/>
  <c r="H25" i="8"/>
  <c r="B29" i="8"/>
  <c r="D30" i="8"/>
  <c r="H30" i="8"/>
  <c r="C30" i="8"/>
  <c r="B34" i="8"/>
  <c r="G34" i="8" l="1"/>
  <c r="E34" i="8"/>
  <c r="F34" i="8"/>
  <c r="F29" i="8"/>
  <c r="G29" i="8"/>
  <c r="E29" i="8"/>
  <c r="G27" i="8"/>
  <c r="F27" i="8"/>
  <c r="E27" i="8"/>
  <c r="G20" i="8"/>
  <c r="E20" i="8"/>
  <c r="F20" i="8"/>
  <c r="D34" i="8"/>
  <c r="C34" i="8"/>
  <c r="H34" i="8"/>
  <c r="B38" i="8"/>
  <c r="D29" i="8"/>
  <c r="C29" i="8"/>
  <c r="H29" i="8"/>
  <c r="B33" i="8"/>
  <c r="C27" i="8"/>
  <c r="H27" i="8"/>
  <c r="D27" i="8"/>
  <c r="B31" i="8"/>
  <c r="C20" i="8"/>
  <c r="H20" i="8"/>
  <c r="D20" i="8"/>
  <c r="B24" i="8"/>
  <c r="G24" i="8" l="1"/>
  <c r="E24" i="8"/>
  <c r="F24" i="8"/>
  <c r="G31" i="8"/>
  <c r="E31" i="8"/>
  <c r="F31" i="8"/>
  <c r="F33" i="8"/>
  <c r="E33" i="8"/>
  <c r="G33" i="8"/>
  <c r="F38" i="8"/>
  <c r="G38" i="8"/>
  <c r="E38" i="8"/>
  <c r="D24" i="8"/>
  <c r="H24" i="8"/>
  <c r="C24" i="8"/>
  <c r="B28" i="8"/>
  <c r="D31" i="8"/>
  <c r="C31" i="8"/>
  <c r="H31" i="8"/>
  <c r="B35" i="8"/>
  <c r="C33" i="8"/>
  <c r="D33" i="8"/>
  <c r="H33" i="8"/>
  <c r="B37" i="8"/>
  <c r="D38" i="8"/>
  <c r="C38" i="8"/>
  <c r="H38" i="8"/>
  <c r="B42" i="8"/>
  <c r="G42" i="8" l="1"/>
  <c r="E42" i="8"/>
  <c r="F42" i="8"/>
  <c r="F37" i="8"/>
  <c r="G37" i="8"/>
  <c r="E37" i="8"/>
  <c r="G35" i="8"/>
  <c r="F35" i="8"/>
  <c r="E35" i="8"/>
  <c r="G28" i="8"/>
  <c r="E28" i="8"/>
  <c r="F28" i="8"/>
  <c r="C37" i="8"/>
  <c r="D37" i="8"/>
  <c r="H37" i="8"/>
  <c r="B41" i="8"/>
  <c r="C35" i="8"/>
  <c r="D35" i="8"/>
  <c r="H35" i="8"/>
  <c r="B39" i="8"/>
  <c r="D28" i="8"/>
  <c r="H28" i="8"/>
  <c r="C28" i="8"/>
  <c r="B32" i="8"/>
  <c r="D42" i="8"/>
  <c r="H42" i="8"/>
  <c r="C42" i="8"/>
  <c r="B46" i="8"/>
  <c r="F46" i="8" l="1"/>
  <c r="G46" i="8"/>
  <c r="E46" i="8"/>
  <c r="G32" i="8"/>
  <c r="E32" i="8"/>
  <c r="F32" i="8"/>
  <c r="G39" i="8"/>
  <c r="F39" i="8"/>
  <c r="E39" i="8"/>
  <c r="F41" i="8"/>
  <c r="E41" i="8"/>
  <c r="G41" i="8"/>
  <c r="D46" i="8"/>
  <c r="H46" i="8"/>
  <c r="C46" i="8"/>
  <c r="B50" i="8"/>
  <c r="C32" i="8"/>
  <c r="H32" i="8"/>
  <c r="D32" i="8"/>
  <c r="B36" i="8"/>
  <c r="C39" i="8"/>
  <c r="D39" i="8"/>
  <c r="H39" i="8"/>
  <c r="B43" i="8"/>
  <c r="C41" i="8"/>
  <c r="D41" i="8"/>
  <c r="H41" i="8"/>
  <c r="B45" i="8"/>
  <c r="G43" i="8" l="1"/>
  <c r="F43" i="8"/>
  <c r="E43" i="8"/>
  <c r="G36" i="8"/>
  <c r="E36" i="8"/>
  <c r="F36" i="8"/>
  <c r="G50" i="8"/>
  <c r="E50" i="8"/>
  <c r="F50" i="8"/>
  <c r="F45" i="8"/>
  <c r="G45" i="8"/>
  <c r="E45" i="8"/>
  <c r="C45" i="8"/>
  <c r="D45" i="8"/>
  <c r="H45" i="8"/>
  <c r="B49" i="8"/>
  <c r="C43" i="8"/>
  <c r="D43" i="8"/>
  <c r="H43" i="8"/>
  <c r="B47" i="8"/>
  <c r="C36" i="8"/>
  <c r="H36" i="8"/>
  <c r="D36" i="8"/>
  <c r="B40" i="8"/>
  <c r="D50" i="8"/>
  <c r="C50" i="8"/>
  <c r="H50" i="8"/>
  <c r="B54" i="8"/>
  <c r="F54" i="8" l="1"/>
  <c r="G54" i="8"/>
  <c r="E54" i="8"/>
  <c r="G40" i="8"/>
  <c r="E40" i="8"/>
  <c r="F40" i="8"/>
  <c r="G47" i="8"/>
  <c r="F47" i="8"/>
  <c r="E47" i="8"/>
  <c r="F49" i="8"/>
  <c r="E49" i="8"/>
  <c r="G49" i="8"/>
  <c r="D54" i="8"/>
  <c r="C54" i="8"/>
  <c r="H54" i="8"/>
  <c r="B58" i="8"/>
  <c r="D47" i="8"/>
  <c r="C47" i="8"/>
  <c r="H47" i="8"/>
  <c r="B51" i="8"/>
  <c r="C49" i="8"/>
  <c r="D49" i="8"/>
  <c r="H49" i="8"/>
  <c r="B53" i="8"/>
  <c r="C40" i="8"/>
  <c r="H40" i="8"/>
  <c r="D40" i="8"/>
  <c r="B44" i="8"/>
  <c r="G44" i="8" l="1"/>
  <c r="E44" i="8"/>
  <c r="F44" i="8"/>
  <c r="F53" i="8"/>
  <c r="G53" i="8"/>
  <c r="E53" i="8"/>
  <c r="G51" i="8"/>
  <c r="F51" i="8"/>
  <c r="E51" i="8"/>
  <c r="G58" i="8"/>
  <c r="E58" i="8"/>
  <c r="F58" i="8"/>
  <c r="C44" i="8"/>
  <c r="H44" i="8"/>
  <c r="D44" i="8"/>
  <c r="B48" i="8"/>
  <c r="D53" i="8"/>
  <c r="C53" i="8"/>
  <c r="H53" i="8"/>
  <c r="B57" i="8"/>
  <c r="C51" i="8"/>
  <c r="D51" i="8"/>
  <c r="H51" i="8"/>
  <c r="B55" i="8"/>
  <c r="D58" i="8"/>
  <c r="H58" i="8"/>
  <c r="C58" i="8"/>
  <c r="B62" i="8"/>
  <c r="F62" i="8" l="1"/>
  <c r="G62" i="8"/>
  <c r="E62" i="8"/>
  <c r="G55" i="8"/>
  <c r="E55" i="8"/>
  <c r="F55" i="8"/>
  <c r="F57" i="8"/>
  <c r="E57" i="8"/>
  <c r="G57" i="8"/>
  <c r="G48" i="8"/>
  <c r="E48" i="8"/>
  <c r="F48" i="8"/>
  <c r="D62" i="8"/>
  <c r="C62" i="8"/>
  <c r="H62" i="8"/>
  <c r="B66" i="8"/>
  <c r="C55" i="8"/>
  <c r="H55" i="8"/>
  <c r="D55" i="8"/>
  <c r="B59" i="8"/>
  <c r="C57" i="8"/>
  <c r="H57" i="8"/>
  <c r="D57" i="8"/>
  <c r="B61" i="8"/>
  <c r="C48" i="8"/>
  <c r="H48" i="8"/>
  <c r="D48" i="8"/>
  <c r="B52" i="8"/>
  <c r="G52" i="8" l="1"/>
  <c r="E52" i="8"/>
  <c r="F52" i="8"/>
  <c r="F61" i="8"/>
  <c r="G61" i="8"/>
  <c r="E61" i="8"/>
  <c r="G59" i="8"/>
  <c r="F59" i="8"/>
  <c r="E59" i="8"/>
  <c r="G66" i="8"/>
  <c r="E66" i="8"/>
  <c r="F66" i="8"/>
  <c r="C52" i="8"/>
  <c r="H52" i="8"/>
  <c r="D52" i="8"/>
  <c r="B56" i="8"/>
  <c r="C61" i="8"/>
  <c r="H61" i="8"/>
  <c r="D61" i="8"/>
  <c r="B65" i="8"/>
  <c r="C59" i="8"/>
  <c r="H59" i="8"/>
  <c r="D59" i="8"/>
  <c r="B63" i="8"/>
  <c r="D66" i="8"/>
  <c r="H66" i="8"/>
  <c r="C66" i="8"/>
  <c r="B70" i="8"/>
  <c r="F70" i="8" l="1"/>
  <c r="G70" i="8"/>
  <c r="E70" i="8"/>
  <c r="G63" i="8"/>
  <c r="F63" i="8"/>
  <c r="E63" i="8"/>
  <c r="F65" i="8"/>
  <c r="E65" i="8"/>
  <c r="G65" i="8"/>
  <c r="G56" i="8"/>
  <c r="E56" i="8"/>
  <c r="F56" i="8"/>
  <c r="D70" i="8"/>
  <c r="C70" i="8"/>
  <c r="H70" i="8"/>
  <c r="B74" i="8"/>
  <c r="C63" i="8"/>
  <c r="H63" i="8"/>
  <c r="D63" i="8"/>
  <c r="B67" i="8"/>
  <c r="C65" i="8"/>
  <c r="H65" i="8"/>
  <c r="D65" i="8"/>
  <c r="B69" i="8"/>
  <c r="D56" i="8"/>
  <c r="C56" i="8"/>
  <c r="H56" i="8"/>
  <c r="B60" i="8"/>
  <c r="G60" i="8" l="1"/>
  <c r="E60" i="8"/>
  <c r="F60" i="8"/>
  <c r="G67" i="8"/>
  <c r="F67" i="8"/>
  <c r="E67" i="8"/>
  <c r="F69" i="8"/>
  <c r="G69" i="8"/>
  <c r="E69" i="8"/>
  <c r="G74" i="8"/>
  <c r="E74" i="8"/>
  <c r="F74" i="8"/>
  <c r="D60" i="8"/>
  <c r="H60" i="8"/>
  <c r="C60" i="8"/>
  <c r="B64" i="8"/>
  <c r="C67" i="8"/>
  <c r="H67" i="8"/>
  <c r="D67" i="8"/>
  <c r="B71" i="8"/>
  <c r="D74" i="8"/>
  <c r="H74" i="8"/>
  <c r="C74" i="8"/>
  <c r="B78" i="8"/>
  <c r="C69" i="8"/>
  <c r="H69" i="8"/>
  <c r="D69" i="8"/>
  <c r="B73" i="8"/>
  <c r="F73" i="8" l="1"/>
  <c r="E73" i="8"/>
  <c r="G73" i="8"/>
  <c r="F78" i="8"/>
  <c r="G78" i="8"/>
  <c r="E78" i="8"/>
  <c r="G71" i="8"/>
  <c r="E71" i="8"/>
  <c r="F71" i="8"/>
  <c r="G64" i="8"/>
  <c r="E64" i="8"/>
  <c r="F64" i="8"/>
  <c r="C73" i="8"/>
  <c r="H73" i="8"/>
  <c r="D73" i="8"/>
  <c r="B77" i="8"/>
  <c r="D78" i="8"/>
  <c r="C78" i="8"/>
  <c r="H78" i="8"/>
  <c r="B82" i="8"/>
  <c r="C71" i="8"/>
  <c r="H71" i="8"/>
  <c r="D71" i="8"/>
  <c r="B75" i="8"/>
  <c r="D64" i="8"/>
  <c r="C64" i="8"/>
  <c r="H64" i="8"/>
  <c r="B68" i="8"/>
  <c r="G68" i="8" l="1"/>
  <c r="E68" i="8"/>
  <c r="F68" i="8"/>
  <c r="G75" i="8"/>
  <c r="F75" i="8"/>
  <c r="E75" i="8"/>
  <c r="G82" i="8"/>
  <c r="E82" i="8"/>
  <c r="F82" i="8"/>
  <c r="F77" i="8"/>
  <c r="G77" i="8"/>
  <c r="E77" i="8"/>
  <c r="D68" i="8"/>
  <c r="H68" i="8"/>
  <c r="C68" i="8"/>
  <c r="B72" i="8"/>
  <c r="C75" i="8"/>
  <c r="H75" i="8"/>
  <c r="D75" i="8"/>
  <c r="B79" i="8"/>
  <c r="D82" i="8"/>
  <c r="H82" i="8"/>
  <c r="C82" i="8"/>
  <c r="B86" i="8"/>
  <c r="C77" i="8"/>
  <c r="H77" i="8"/>
  <c r="D77" i="8"/>
  <c r="B81" i="8"/>
  <c r="F81" i="8" l="1"/>
  <c r="E81" i="8"/>
  <c r="G81" i="8"/>
  <c r="F86" i="8"/>
  <c r="G86" i="8"/>
  <c r="E86" i="8"/>
  <c r="G79" i="8"/>
  <c r="F79" i="8"/>
  <c r="E79" i="8"/>
  <c r="G72" i="8"/>
  <c r="E72" i="8"/>
  <c r="F72" i="8"/>
  <c r="C81" i="8"/>
  <c r="H81" i="8"/>
  <c r="D81" i="8"/>
  <c r="B85" i="8"/>
  <c r="D86" i="8"/>
  <c r="C86" i="8"/>
  <c r="H86" i="8"/>
  <c r="B90" i="8"/>
  <c r="C79" i="8"/>
  <c r="H79" i="8"/>
  <c r="D79" i="8"/>
  <c r="B83" i="8"/>
  <c r="D72" i="8"/>
  <c r="C72" i="8"/>
  <c r="H72" i="8"/>
  <c r="B76" i="8"/>
  <c r="G76" i="8" l="1"/>
  <c r="E76" i="8"/>
  <c r="F76" i="8"/>
  <c r="G83" i="8"/>
  <c r="F83" i="8"/>
  <c r="E83" i="8"/>
  <c r="G90" i="8"/>
  <c r="E90" i="8"/>
  <c r="F90" i="8"/>
  <c r="F85" i="8"/>
  <c r="G85" i="8"/>
  <c r="E85" i="8"/>
  <c r="D76" i="8"/>
  <c r="H76" i="8"/>
  <c r="C76" i="8"/>
  <c r="B80" i="8"/>
  <c r="C83" i="8"/>
  <c r="H83" i="8"/>
  <c r="D83" i="8"/>
  <c r="B87" i="8"/>
  <c r="D90" i="8"/>
  <c r="H90" i="8"/>
  <c r="C90" i="8"/>
  <c r="B94" i="8"/>
  <c r="C85" i="8"/>
  <c r="H85" i="8"/>
  <c r="D85" i="8"/>
  <c r="B89" i="8"/>
  <c r="F89" i="8" l="1"/>
  <c r="E89" i="8"/>
  <c r="G89" i="8"/>
  <c r="F94" i="8"/>
  <c r="G94" i="8"/>
  <c r="E94" i="8"/>
  <c r="G87" i="8"/>
  <c r="E87" i="8"/>
  <c r="F87" i="8"/>
  <c r="G80" i="8"/>
  <c r="E80" i="8"/>
  <c r="F80" i="8"/>
  <c r="C89" i="8"/>
  <c r="H89" i="8"/>
  <c r="D89" i="8"/>
  <c r="B93" i="8"/>
  <c r="D94" i="8"/>
  <c r="C94" i="8"/>
  <c r="H94" i="8"/>
  <c r="B98" i="8"/>
  <c r="C87" i="8"/>
  <c r="H87" i="8"/>
  <c r="D87" i="8"/>
  <c r="B91" i="8"/>
  <c r="D80" i="8"/>
  <c r="C80" i="8"/>
  <c r="H80" i="8"/>
  <c r="B84" i="8"/>
  <c r="G84" i="8" l="1"/>
  <c r="E84" i="8"/>
  <c r="F84" i="8"/>
  <c r="G91" i="8"/>
  <c r="F91" i="8"/>
  <c r="E91" i="8"/>
  <c r="G98" i="8"/>
  <c r="E98" i="8"/>
  <c r="F98" i="8"/>
  <c r="F93" i="8"/>
  <c r="G93" i="8"/>
  <c r="E93" i="8"/>
  <c r="D84" i="8"/>
  <c r="H84" i="8"/>
  <c r="C84" i="8"/>
  <c r="B88" i="8"/>
  <c r="C91" i="8"/>
  <c r="H91" i="8"/>
  <c r="D91" i="8"/>
  <c r="B95" i="8"/>
  <c r="D98" i="8"/>
  <c r="H98" i="8"/>
  <c r="C98" i="8"/>
  <c r="B102" i="8"/>
  <c r="C93" i="8"/>
  <c r="H93" i="8"/>
  <c r="D93" i="8"/>
  <c r="B97" i="8"/>
  <c r="F102" i="8" l="1"/>
  <c r="G102" i="8"/>
  <c r="E102" i="8"/>
  <c r="G95" i="8"/>
  <c r="F95" i="8"/>
  <c r="E95" i="8"/>
  <c r="G88" i="8"/>
  <c r="E88" i="8"/>
  <c r="F88" i="8"/>
  <c r="F97" i="8"/>
  <c r="E97" i="8"/>
  <c r="G97" i="8"/>
  <c r="C97" i="8"/>
  <c r="H97" i="8"/>
  <c r="D97" i="8"/>
  <c r="B101" i="8"/>
  <c r="D102" i="8"/>
  <c r="C102" i="8"/>
  <c r="H102" i="8"/>
  <c r="B106" i="8"/>
  <c r="C95" i="8"/>
  <c r="H95" i="8"/>
  <c r="D95" i="8"/>
  <c r="B99" i="8"/>
  <c r="D88" i="8"/>
  <c r="C88" i="8"/>
  <c r="H88" i="8"/>
  <c r="B92" i="8"/>
  <c r="G92" i="8" l="1"/>
  <c r="E92" i="8"/>
  <c r="F92" i="8"/>
  <c r="G99" i="8"/>
  <c r="F99" i="8"/>
  <c r="E99" i="8"/>
  <c r="G106" i="8"/>
  <c r="E106" i="8"/>
  <c r="F106" i="8"/>
  <c r="F101" i="8"/>
  <c r="G101" i="8"/>
  <c r="E101" i="8"/>
  <c r="D92" i="8"/>
  <c r="H92" i="8"/>
  <c r="C92" i="8"/>
  <c r="B96" i="8"/>
  <c r="C99" i="8"/>
  <c r="H99" i="8"/>
  <c r="D99" i="8"/>
  <c r="B103" i="8"/>
  <c r="D106" i="8"/>
  <c r="H106" i="8"/>
  <c r="C106" i="8"/>
  <c r="B110" i="8"/>
  <c r="C101" i="8"/>
  <c r="H101" i="8"/>
  <c r="D101" i="8"/>
  <c r="B105" i="8"/>
  <c r="F105" i="8" l="1"/>
  <c r="E105" i="8"/>
  <c r="G105" i="8"/>
  <c r="F110" i="8"/>
  <c r="G110" i="8"/>
  <c r="E110" i="8"/>
  <c r="G103" i="8"/>
  <c r="E103" i="8"/>
  <c r="F103" i="8"/>
  <c r="G96" i="8"/>
  <c r="E96" i="8"/>
  <c r="F96" i="8"/>
  <c r="C105" i="8"/>
  <c r="H105" i="8"/>
  <c r="D105" i="8"/>
  <c r="B109" i="8"/>
  <c r="D110" i="8"/>
  <c r="C110" i="8"/>
  <c r="H110" i="8"/>
  <c r="B114" i="8"/>
  <c r="C103" i="8"/>
  <c r="H103" i="8"/>
  <c r="D103" i="8"/>
  <c r="B107" i="8"/>
  <c r="D96" i="8"/>
  <c r="C96" i="8"/>
  <c r="H96" i="8"/>
  <c r="B100" i="8"/>
  <c r="G100" i="8" l="1"/>
  <c r="E100" i="8"/>
  <c r="F100" i="8"/>
  <c r="G107" i="8"/>
  <c r="F107" i="8"/>
  <c r="E107" i="8"/>
  <c r="G114" i="8"/>
  <c r="E114" i="8"/>
  <c r="F114" i="8"/>
  <c r="F109" i="8"/>
  <c r="G109" i="8"/>
  <c r="E109" i="8"/>
  <c r="D114" i="8"/>
  <c r="H114" i="8"/>
  <c r="C114" i="8"/>
  <c r="B118" i="8"/>
  <c r="C109" i="8"/>
  <c r="H109" i="8"/>
  <c r="D109" i="8"/>
  <c r="B113" i="8"/>
  <c r="D100" i="8"/>
  <c r="H100" i="8"/>
  <c r="C100" i="8"/>
  <c r="B104" i="8"/>
  <c r="C107" i="8"/>
  <c r="H107" i="8"/>
  <c r="D107" i="8"/>
  <c r="B111" i="8"/>
  <c r="G111" i="8" l="1"/>
  <c r="F111" i="8"/>
  <c r="E111" i="8"/>
  <c r="G104" i="8"/>
  <c r="E104" i="8"/>
  <c r="F104" i="8"/>
  <c r="F113" i="8"/>
  <c r="E113" i="8"/>
  <c r="G113" i="8"/>
  <c r="F118" i="8"/>
  <c r="G118" i="8"/>
  <c r="E118" i="8"/>
  <c r="C111" i="8"/>
  <c r="H111" i="8"/>
  <c r="D111" i="8"/>
  <c r="B115" i="8"/>
  <c r="D104" i="8"/>
  <c r="C104" i="8"/>
  <c r="H104" i="8"/>
  <c r="B108" i="8"/>
  <c r="C113" i="8"/>
  <c r="H113" i="8"/>
  <c r="D113" i="8"/>
  <c r="B117" i="8"/>
  <c r="D118" i="8"/>
  <c r="C118" i="8"/>
  <c r="H118" i="8"/>
  <c r="B122" i="8"/>
  <c r="G122" i="8" l="1"/>
  <c r="E122" i="8"/>
  <c r="F122" i="8"/>
  <c r="F117" i="8"/>
  <c r="G117" i="8"/>
  <c r="E117" i="8"/>
  <c r="G108" i="8"/>
  <c r="E108" i="8"/>
  <c r="F108" i="8"/>
  <c r="G115" i="8"/>
  <c r="F115" i="8"/>
  <c r="E115" i="8"/>
  <c r="D122" i="8"/>
  <c r="H122" i="8"/>
  <c r="C122" i="8"/>
  <c r="B126" i="8"/>
  <c r="C117" i="8"/>
  <c r="H117" i="8"/>
  <c r="D117" i="8"/>
  <c r="B121" i="8"/>
  <c r="D108" i="8"/>
  <c r="H108" i="8"/>
  <c r="C108" i="8"/>
  <c r="B112" i="8"/>
  <c r="C115" i="8"/>
  <c r="H115" i="8"/>
  <c r="D115" i="8"/>
  <c r="B119" i="8"/>
  <c r="G119" i="8" l="1"/>
  <c r="E119" i="8"/>
  <c r="F119" i="8"/>
  <c r="G112" i="8"/>
  <c r="E112" i="8"/>
  <c r="F112" i="8"/>
  <c r="F121" i="8"/>
  <c r="E121" i="8"/>
  <c r="G121" i="8"/>
  <c r="F126" i="8"/>
  <c r="G126" i="8"/>
  <c r="E126" i="8"/>
  <c r="C119" i="8"/>
  <c r="H119" i="8"/>
  <c r="D119" i="8"/>
  <c r="B123" i="8"/>
  <c r="D112" i="8"/>
  <c r="C112" i="8"/>
  <c r="H112" i="8"/>
  <c r="B116" i="8"/>
  <c r="C121" i="8"/>
  <c r="H121" i="8"/>
  <c r="D121" i="8"/>
  <c r="B125" i="8"/>
  <c r="D126" i="8"/>
  <c r="C126" i="8"/>
  <c r="H126" i="8"/>
  <c r="B130" i="8"/>
  <c r="G130" i="8" l="1"/>
  <c r="E130" i="8"/>
  <c r="F130" i="8"/>
  <c r="F125" i="8"/>
  <c r="G125" i="8"/>
  <c r="E125" i="8"/>
  <c r="G116" i="8"/>
  <c r="E116" i="8"/>
  <c r="F116" i="8"/>
  <c r="G123" i="8"/>
  <c r="F123" i="8"/>
  <c r="E123" i="8"/>
  <c r="D130" i="8"/>
  <c r="H130" i="8"/>
  <c r="C130" i="8"/>
  <c r="B134" i="8"/>
  <c r="C125" i="8"/>
  <c r="H125" i="8"/>
  <c r="D125" i="8"/>
  <c r="B129" i="8"/>
  <c r="D116" i="8"/>
  <c r="H116" i="8"/>
  <c r="C116" i="8"/>
  <c r="B120" i="8"/>
  <c r="C123" i="8"/>
  <c r="H123" i="8"/>
  <c r="D123" i="8"/>
  <c r="B127" i="8"/>
  <c r="G127" i="8" l="1"/>
  <c r="F127" i="8"/>
  <c r="E127" i="8"/>
  <c r="G120" i="8"/>
  <c r="E120" i="8"/>
  <c r="F120" i="8"/>
  <c r="F129" i="8"/>
  <c r="E129" i="8"/>
  <c r="G129" i="8"/>
  <c r="F134" i="8"/>
  <c r="G134" i="8"/>
  <c r="E134" i="8"/>
  <c r="C127" i="8"/>
  <c r="H127" i="8"/>
  <c r="D127" i="8"/>
  <c r="B131" i="8"/>
  <c r="D120" i="8"/>
  <c r="C120" i="8"/>
  <c r="H120" i="8"/>
  <c r="B124" i="8"/>
  <c r="C129" i="8"/>
  <c r="H129" i="8"/>
  <c r="D129" i="8"/>
  <c r="B133" i="8"/>
  <c r="D134" i="8"/>
  <c r="C134" i="8"/>
  <c r="H134" i="8"/>
  <c r="B138" i="8"/>
  <c r="G138" i="8" l="1"/>
  <c r="E138" i="8"/>
  <c r="F138" i="8"/>
  <c r="F133" i="8"/>
  <c r="G133" i="8"/>
  <c r="E133" i="8"/>
  <c r="G124" i="8"/>
  <c r="E124" i="8"/>
  <c r="F124" i="8"/>
  <c r="G131" i="8"/>
  <c r="F131" i="8"/>
  <c r="E131" i="8"/>
  <c r="D138" i="8"/>
  <c r="H138" i="8"/>
  <c r="C138" i="8"/>
  <c r="B142" i="8"/>
  <c r="C133" i="8"/>
  <c r="H133" i="8"/>
  <c r="D133" i="8"/>
  <c r="B137" i="8"/>
  <c r="D124" i="8"/>
  <c r="H124" i="8"/>
  <c r="C124" i="8"/>
  <c r="B128" i="8"/>
  <c r="C131" i="8"/>
  <c r="H131" i="8"/>
  <c r="D131" i="8"/>
  <c r="B135" i="8"/>
  <c r="G135" i="8" l="1"/>
  <c r="E135" i="8"/>
  <c r="F135" i="8"/>
  <c r="G128" i="8"/>
  <c r="E128" i="8"/>
  <c r="F128" i="8"/>
  <c r="F137" i="8"/>
  <c r="E137" i="8"/>
  <c r="G137" i="8"/>
  <c r="F142" i="8"/>
  <c r="G142" i="8"/>
  <c r="E142" i="8"/>
  <c r="C137" i="8"/>
  <c r="H137" i="8"/>
  <c r="D137" i="8"/>
  <c r="B141" i="8"/>
  <c r="D142" i="8"/>
  <c r="C142" i="8"/>
  <c r="H142" i="8"/>
  <c r="B146" i="8"/>
  <c r="C135" i="8"/>
  <c r="H135" i="8"/>
  <c r="D135" i="8"/>
  <c r="B139" i="8"/>
  <c r="D128" i="8"/>
  <c r="C128" i="8"/>
  <c r="H128" i="8"/>
  <c r="B132" i="8"/>
  <c r="G132" i="8" l="1"/>
  <c r="E132" i="8"/>
  <c r="F132" i="8"/>
  <c r="G139" i="8"/>
  <c r="F139" i="8"/>
  <c r="E139" i="8"/>
  <c r="G146" i="8"/>
  <c r="E146" i="8"/>
  <c r="F146" i="8"/>
  <c r="F141" i="8"/>
  <c r="G141" i="8"/>
  <c r="E141" i="8"/>
  <c r="D132" i="8"/>
  <c r="H132" i="8"/>
  <c r="C132" i="8"/>
  <c r="B136" i="8"/>
  <c r="C139" i="8"/>
  <c r="H139" i="8"/>
  <c r="D139" i="8"/>
  <c r="B143" i="8"/>
  <c r="D146" i="8"/>
  <c r="H146" i="8"/>
  <c r="C146" i="8"/>
  <c r="B150" i="8"/>
  <c r="C141" i="8"/>
  <c r="H141" i="8"/>
  <c r="D141" i="8"/>
  <c r="B145" i="8"/>
  <c r="F145" i="8" l="1"/>
  <c r="E145" i="8"/>
  <c r="G145" i="8"/>
  <c r="F150" i="8"/>
  <c r="G150" i="8"/>
  <c r="E150" i="8"/>
  <c r="G143" i="8"/>
  <c r="F143" i="8"/>
  <c r="E143" i="8"/>
  <c r="G136" i="8"/>
  <c r="E136" i="8"/>
  <c r="F136" i="8"/>
  <c r="C145" i="8"/>
  <c r="H145" i="8"/>
  <c r="D145" i="8"/>
  <c r="B149" i="8"/>
  <c r="D150" i="8"/>
  <c r="C150" i="8"/>
  <c r="H150" i="8"/>
  <c r="B154" i="8"/>
  <c r="C143" i="8"/>
  <c r="H143" i="8"/>
  <c r="D143" i="8"/>
  <c r="B147" i="8"/>
  <c r="D136" i="8"/>
  <c r="C136" i="8"/>
  <c r="H136" i="8"/>
  <c r="B140" i="8"/>
  <c r="G140" i="8" l="1"/>
  <c r="E140" i="8"/>
  <c r="F140" i="8"/>
  <c r="G147" i="8"/>
  <c r="F147" i="8"/>
  <c r="E147" i="8"/>
  <c r="G154" i="8"/>
  <c r="E154" i="8"/>
  <c r="F154" i="8"/>
  <c r="F149" i="8"/>
  <c r="G149" i="8"/>
  <c r="E149" i="8"/>
  <c r="D140" i="8"/>
  <c r="H140" i="8"/>
  <c r="C140" i="8"/>
  <c r="B144" i="8"/>
  <c r="C147" i="8"/>
  <c r="H147" i="8"/>
  <c r="D147" i="8"/>
  <c r="B151" i="8"/>
  <c r="D154" i="8"/>
  <c r="H154" i="8"/>
  <c r="C154" i="8"/>
  <c r="B158" i="8"/>
  <c r="C149" i="8"/>
  <c r="H149" i="8"/>
  <c r="D149" i="8"/>
  <c r="B153" i="8"/>
  <c r="F153" i="8" l="1"/>
  <c r="E153" i="8"/>
  <c r="G153" i="8"/>
  <c r="F158" i="8"/>
  <c r="G158" i="8"/>
  <c r="E158" i="8"/>
  <c r="G151" i="8"/>
  <c r="E151" i="8"/>
  <c r="F151" i="8"/>
  <c r="G144" i="8"/>
  <c r="E144" i="8"/>
  <c r="F144" i="8"/>
  <c r="C153" i="8"/>
  <c r="H153" i="8"/>
  <c r="D153" i="8"/>
  <c r="B157" i="8"/>
  <c r="D158" i="8"/>
  <c r="C158" i="8"/>
  <c r="H158" i="8"/>
  <c r="B162" i="8"/>
  <c r="D144" i="8"/>
  <c r="C144" i="8"/>
  <c r="H144" i="8"/>
  <c r="B148" i="8"/>
  <c r="C151" i="8"/>
  <c r="H151" i="8"/>
  <c r="D151" i="8"/>
  <c r="B155" i="8"/>
  <c r="G155" i="8" l="1"/>
  <c r="F155" i="8"/>
  <c r="E155" i="8"/>
  <c r="G148" i="8"/>
  <c r="E148" i="8"/>
  <c r="F148" i="8"/>
  <c r="G162" i="8"/>
  <c r="E162" i="8"/>
  <c r="F162" i="8"/>
  <c r="F157" i="8"/>
  <c r="G157" i="8"/>
  <c r="E157" i="8"/>
  <c r="C155" i="8"/>
  <c r="H155" i="8"/>
  <c r="D155" i="8"/>
  <c r="B159" i="8"/>
  <c r="D148" i="8"/>
  <c r="H148" i="8"/>
  <c r="C148" i="8"/>
  <c r="B152" i="8"/>
  <c r="D162" i="8"/>
  <c r="H162" i="8"/>
  <c r="C162" i="8"/>
  <c r="B166" i="8"/>
  <c r="C157" i="8"/>
  <c r="H157" i="8"/>
  <c r="D157" i="8"/>
  <c r="B161" i="8"/>
  <c r="F161" i="8" l="1"/>
  <c r="E161" i="8"/>
  <c r="G161" i="8"/>
  <c r="F166" i="8"/>
  <c r="G166" i="8"/>
  <c r="E166" i="8"/>
  <c r="G152" i="8"/>
  <c r="E152" i="8"/>
  <c r="F152" i="8"/>
  <c r="G159" i="8"/>
  <c r="F159" i="8"/>
  <c r="E159" i="8"/>
  <c r="C161" i="8"/>
  <c r="H161" i="8"/>
  <c r="D161" i="8"/>
  <c r="B165" i="8"/>
  <c r="D166" i="8"/>
  <c r="C166" i="8"/>
  <c r="H166" i="8"/>
  <c r="B170" i="8"/>
  <c r="D152" i="8"/>
  <c r="C152" i="8"/>
  <c r="H152" i="8"/>
  <c r="B156" i="8"/>
  <c r="C159" i="8"/>
  <c r="H159" i="8"/>
  <c r="D159" i="8"/>
  <c r="B163" i="8"/>
  <c r="G163" i="8" l="1"/>
  <c r="F163" i="8"/>
  <c r="E163" i="8"/>
  <c r="G156" i="8"/>
  <c r="E156" i="8"/>
  <c r="F156" i="8"/>
  <c r="G170" i="8"/>
  <c r="E170" i="8"/>
  <c r="F170" i="8"/>
  <c r="F165" i="8"/>
  <c r="G165" i="8"/>
  <c r="E165" i="8"/>
  <c r="C163" i="8"/>
  <c r="H163" i="8"/>
  <c r="D163" i="8"/>
  <c r="B167" i="8"/>
  <c r="D156" i="8"/>
  <c r="H156" i="8"/>
  <c r="C156" i="8"/>
  <c r="B160" i="8"/>
  <c r="D170" i="8"/>
  <c r="H170" i="8"/>
  <c r="C170" i="8"/>
  <c r="B174" i="8"/>
  <c r="C165" i="8"/>
  <c r="H165" i="8"/>
  <c r="D165" i="8"/>
  <c r="B169" i="8"/>
  <c r="F169" i="8" l="1"/>
  <c r="E169" i="8"/>
  <c r="G169" i="8"/>
  <c r="F174" i="8"/>
  <c r="G174" i="8"/>
  <c r="E174" i="8"/>
  <c r="G160" i="8"/>
  <c r="E160" i="8"/>
  <c r="F160" i="8"/>
  <c r="G167" i="8"/>
  <c r="E167" i="8"/>
  <c r="F167" i="8"/>
  <c r="C167" i="8"/>
  <c r="H167" i="8"/>
  <c r="D167" i="8"/>
  <c r="B171" i="8"/>
  <c r="C169" i="8"/>
  <c r="H169" i="8"/>
  <c r="D169" i="8"/>
  <c r="B173" i="8"/>
  <c r="D174" i="8"/>
  <c r="C174" i="8"/>
  <c r="H174" i="8"/>
  <c r="B178" i="8"/>
  <c r="D160" i="8"/>
  <c r="C160" i="8"/>
  <c r="H160" i="8"/>
  <c r="B164" i="8"/>
  <c r="G164" i="8" l="1"/>
  <c r="E164" i="8"/>
  <c r="F164" i="8"/>
  <c r="G178" i="8"/>
  <c r="E178" i="8"/>
  <c r="F178" i="8"/>
  <c r="F173" i="8"/>
  <c r="G173" i="8"/>
  <c r="E173" i="8"/>
  <c r="G171" i="8"/>
  <c r="F171" i="8"/>
  <c r="E171" i="8"/>
  <c r="D164" i="8"/>
  <c r="H164" i="8"/>
  <c r="C164" i="8"/>
  <c r="B168" i="8"/>
  <c r="D178" i="8"/>
  <c r="H178" i="8"/>
  <c r="C178" i="8"/>
  <c r="B182" i="8"/>
  <c r="C173" i="8"/>
  <c r="H173" i="8"/>
  <c r="D173" i="8"/>
  <c r="B177" i="8"/>
  <c r="C171" i="8"/>
  <c r="H171" i="8"/>
  <c r="D171" i="8"/>
  <c r="B175" i="8"/>
  <c r="G175" i="8" l="1"/>
  <c r="F175" i="8"/>
  <c r="E175" i="8"/>
  <c r="F177" i="8"/>
  <c r="E177" i="8"/>
  <c r="G177" i="8"/>
  <c r="F182" i="8"/>
  <c r="G182" i="8"/>
  <c r="E182" i="8"/>
  <c r="G168" i="8"/>
  <c r="E168" i="8"/>
  <c r="F168" i="8"/>
  <c r="C175" i="8"/>
  <c r="H175" i="8"/>
  <c r="D175" i="8"/>
  <c r="B179" i="8"/>
  <c r="C177" i="8"/>
  <c r="H177" i="8"/>
  <c r="D177" i="8"/>
  <c r="B181" i="8"/>
  <c r="D182" i="8"/>
  <c r="C182" i="8"/>
  <c r="H182" i="8"/>
  <c r="B186" i="8"/>
  <c r="D168" i="8"/>
  <c r="C168" i="8"/>
  <c r="H168" i="8"/>
  <c r="B172" i="8"/>
  <c r="G172" i="8" l="1"/>
  <c r="E172" i="8"/>
  <c r="F172" i="8"/>
  <c r="F181" i="8"/>
  <c r="G181" i="8"/>
  <c r="E181" i="8"/>
  <c r="G179" i="8"/>
  <c r="F179" i="8"/>
  <c r="E179" i="8"/>
  <c r="G186" i="8"/>
  <c r="E186" i="8"/>
  <c r="F186" i="8"/>
  <c r="D172" i="8"/>
  <c r="H172" i="8"/>
  <c r="C172" i="8"/>
  <c r="B176" i="8"/>
  <c r="D186" i="8"/>
  <c r="H186" i="8"/>
  <c r="C186" i="8"/>
  <c r="B190" i="8"/>
  <c r="C181" i="8"/>
  <c r="H181" i="8"/>
  <c r="D181" i="8"/>
  <c r="B185" i="8"/>
  <c r="C179" i="8"/>
  <c r="H179" i="8"/>
  <c r="D179" i="8"/>
  <c r="B183" i="8"/>
  <c r="G183" i="8" l="1"/>
  <c r="E183" i="8"/>
  <c r="F183" i="8"/>
  <c r="F185" i="8"/>
  <c r="E185" i="8"/>
  <c r="G185" i="8"/>
  <c r="F190" i="8"/>
  <c r="G190" i="8"/>
  <c r="E190" i="8"/>
  <c r="G176" i="8"/>
  <c r="E176" i="8"/>
  <c r="F176" i="8"/>
  <c r="D176" i="8"/>
  <c r="C176" i="8"/>
  <c r="H176" i="8"/>
  <c r="B180" i="8"/>
  <c r="C183" i="8"/>
  <c r="H183" i="8"/>
  <c r="D183" i="8"/>
  <c r="B187" i="8"/>
  <c r="C185" i="8"/>
  <c r="H185" i="8"/>
  <c r="D185" i="8"/>
  <c r="B189" i="8"/>
  <c r="D190" i="8"/>
  <c r="C190" i="8"/>
  <c r="H190" i="8"/>
  <c r="B194" i="8"/>
  <c r="G194" i="8" l="1"/>
  <c r="E194" i="8"/>
  <c r="F194" i="8"/>
  <c r="F189" i="8"/>
  <c r="G189" i="8"/>
  <c r="E189" i="8"/>
  <c r="G187" i="8"/>
  <c r="F187" i="8"/>
  <c r="E187" i="8"/>
  <c r="G180" i="8"/>
  <c r="E180" i="8"/>
  <c r="F180" i="8"/>
  <c r="D194" i="8"/>
  <c r="H194" i="8"/>
  <c r="C194" i="8"/>
  <c r="B198" i="8"/>
  <c r="C189" i="8"/>
  <c r="H189" i="8"/>
  <c r="D189" i="8"/>
  <c r="B193" i="8"/>
  <c r="C187" i="8"/>
  <c r="H187" i="8"/>
  <c r="D187" i="8"/>
  <c r="B191" i="8"/>
  <c r="D180" i="8"/>
  <c r="H180" i="8"/>
  <c r="C180" i="8"/>
  <c r="B184" i="8"/>
  <c r="G184" i="8" l="1"/>
  <c r="E184" i="8"/>
  <c r="F184" i="8"/>
  <c r="G191" i="8"/>
  <c r="F191" i="8"/>
  <c r="E191" i="8"/>
  <c r="F193" i="8"/>
  <c r="E193" i="8"/>
  <c r="G193" i="8"/>
  <c r="F198" i="8"/>
  <c r="G198" i="8"/>
  <c r="E198" i="8"/>
  <c r="D184" i="8"/>
  <c r="C184" i="8"/>
  <c r="H184" i="8"/>
  <c r="B188" i="8"/>
  <c r="C191" i="8"/>
  <c r="H191" i="8"/>
  <c r="D191" i="8"/>
  <c r="B195" i="8"/>
  <c r="C193" i="8"/>
  <c r="H193" i="8"/>
  <c r="D193" i="8"/>
  <c r="B197" i="8"/>
  <c r="D198" i="8"/>
  <c r="C198" i="8"/>
  <c r="H198" i="8"/>
  <c r="B202" i="8"/>
  <c r="G202" i="8" l="1"/>
  <c r="E202" i="8"/>
  <c r="F202" i="8"/>
  <c r="G195" i="8"/>
  <c r="F195" i="8"/>
  <c r="E195" i="8"/>
  <c r="F197" i="8"/>
  <c r="G197" i="8"/>
  <c r="E197" i="8"/>
  <c r="G188" i="8"/>
  <c r="E188" i="8"/>
  <c r="F188" i="8"/>
  <c r="D202" i="8"/>
  <c r="H202" i="8"/>
  <c r="C202" i="8"/>
  <c r="B206" i="8"/>
  <c r="C197" i="8"/>
  <c r="H197" i="8"/>
  <c r="D197" i="8"/>
  <c r="B201" i="8"/>
  <c r="C195" i="8"/>
  <c r="H195" i="8"/>
  <c r="D195" i="8"/>
  <c r="B199" i="8"/>
  <c r="D188" i="8"/>
  <c r="H188" i="8"/>
  <c r="C188" i="8"/>
  <c r="B192" i="8"/>
  <c r="G192" i="8" l="1"/>
  <c r="E192" i="8"/>
  <c r="F192" i="8"/>
  <c r="G199" i="8"/>
  <c r="E199" i="8"/>
  <c r="F199" i="8"/>
  <c r="F201" i="8"/>
  <c r="E201" i="8"/>
  <c r="G201" i="8"/>
  <c r="F206" i="8"/>
  <c r="G206" i="8"/>
  <c r="E206" i="8"/>
  <c r="D192" i="8"/>
  <c r="C192" i="8"/>
  <c r="H192" i="8"/>
  <c r="B196" i="8"/>
  <c r="C199" i="8"/>
  <c r="H199" i="8"/>
  <c r="D199" i="8"/>
  <c r="B203" i="8"/>
  <c r="C201" i="8"/>
  <c r="H201" i="8"/>
  <c r="D201" i="8"/>
  <c r="B205" i="8"/>
  <c r="D206" i="8"/>
  <c r="C206" i="8"/>
  <c r="H206" i="8"/>
  <c r="B210" i="8"/>
  <c r="G210" i="8" l="1"/>
  <c r="E210" i="8"/>
  <c r="F210" i="8"/>
  <c r="F205" i="8"/>
  <c r="G205" i="8"/>
  <c r="E205" i="8"/>
  <c r="G203" i="8"/>
  <c r="F203" i="8"/>
  <c r="E203" i="8"/>
  <c r="G196" i="8"/>
  <c r="E196" i="8"/>
  <c r="F196" i="8"/>
  <c r="D210" i="8"/>
  <c r="H210" i="8"/>
  <c r="C210" i="8"/>
  <c r="B214" i="8"/>
  <c r="C205" i="8"/>
  <c r="H205" i="8"/>
  <c r="D205" i="8"/>
  <c r="B209" i="8"/>
  <c r="C203" i="8"/>
  <c r="H203" i="8"/>
  <c r="D203" i="8"/>
  <c r="B207" i="8"/>
  <c r="D196" i="8"/>
  <c r="H196" i="8"/>
  <c r="C196" i="8"/>
  <c r="B200" i="8"/>
  <c r="G200" i="8" l="1"/>
  <c r="E200" i="8"/>
  <c r="F200" i="8"/>
  <c r="G207" i="8"/>
  <c r="F207" i="8"/>
  <c r="E207" i="8"/>
  <c r="F209" i="8"/>
  <c r="E209" i="8"/>
  <c r="G209" i="8"/>
  <c r="F214" i="8"/>
  <c r="G214" i="8"/>
  <c r="E214" i="8"/>
  <c r="D200" i="8"/>
  <c r="C200" i="8"/>
  <c r="H200" i="8"/>
  <c r="B204" i="8"/>
  <c r="C207" i="8"/>
  <c r="H207" i="8"/>
  <c r="D207" i="8"/>
  <c r="B211" i="8"/>
  <c r="C209" i="8"/>
  <c r="H209" i="8"/>
  <c r="D209" i="8"/>
  <c r="B213" i="8"/>
  <c r="D214" i="8"/>
  <c r="C214" i="8"/>
  <c r="H214" i="8"/>
  <c r="B218" i="8"/>
  <c r="G218" i="8" l="1"/>
  <c r="E218" i="8"/>
  <c r="F218" i="8"/>
  <c r="F213" i="8"/>
  <c r="G213" i="8"/>
  <c r="E213" i="8"/>
  <c r="G211" i="8"/>
  <c r="F211" i="8"/>
  <c r="E211" i="8"/>
  <c r="G204" i="8"/>
  <c r="E204" i="8"/>
  <c r="F204" i="8"/>
  <c r="D218" i="8"/>
  <c r="H218" i="8"/>
  <c r="C218" i="8"/>
  <c r="B222" i="8"/>
  <c r="C213" i="8"/>
  <c r="H213" i="8"/>
  <c r="D213" i="8"/>
  <c r="B217" i="8"/>
  <c r="C211" i="8"/>
  <c r="H211" i="8"/>
  <c r="D211" i="8"/>
  <c r="B215" i="8"/>
  <c r="D204" i="8"/>
  <c r="H204" i="8"/>
  <c r="C204" i="8"/>
  <c r="B208" i="8"/>
  <c r="G208" i="8" l="1"/>
  <c r="E208" i="8"/>
  <c r="F208" i="8"/>
  <c r="G215" i="8"/>
  <c r="E215" i="8"/>
  <c r="F215" i="8"/>
  <c r="F217" i="8"/>
  <c r="E217" i="8"/>
  <c r="G217" i="8"/>
  <c r="F222" i="8"/>
  <c r="G222" i="8"/>
  <c r="E222" i="8"/>
  <c r="D208" i="8"/>
  <c r="C208" i="8"/>
  <c r="H208" i="8"/>
  <c r="B212" i="8"/>
  <c r="C215" i="8"/>
  <c r="H215" i="8"/>
  <c r="D215" i="8"/>
  <c r="B219" i="8"/>
  <c r="C217" i="8"/>
  <c r="H217" i="8"/>
  <c r="D217" i="8"/>
  <c r="B221" i="8"/>
  <c r="D222" i="8"/>
  <c r="H222" i="8"/>
  <c r="C222" i="8"/>
  <c r="B226" i="8"/>
  <c r="G226" i="8" l="1"/>
  <c r="E226" i="8"/>
  <c r="F226" i="8"/>
  <c r="F221" i="8"/>
  <c r="G221" i="8"/>
  <c r="E221" i="8"/>
  <c r="G219" i="8"/>
  <c r="F219" i="8"/>
  <c r="E219" i="8"/>
  <c r="G212" i="8"/>
  <c r="E212" i="8"/>
  <c r="F212" i="8"/>
  <c r="D226" i="8"/>
  <c r="C226" i="8"/>
  <c r="H226" i="8"/>
  <c r="B230" i="8"/>
  <c r="C221" i="8"/>
  <c r="H221" i="8"/>
  <c r="D221" i="8"/>
  <c r="B225" i="8"/>
  <c r="C219" i="8"/>
  <c r="H219" i="8"/>
  <c r="D219" i="8"/>
  <c r="B223" i="8"/>
  <c r="D212" i="8"/>
  <c r="H212" i="8"/>
  <c r="C212" i="8"/>
  <c r="B216" i="8"/>
  <c r="G216" i="8" l="1"/>
  <c r="E216" i="8"/>
  <c r="F216" i="8"/>
  <c r="G223" i="8"/>
  <c r="F223" i="8"/>
  <c r="E223" i="8"/>
  <c r="F225" i="8"/>
  <c r="E225" i="8"/>
  <c r="G225" i="8"/>
  <c r="F230" i="8"/>
  <c r="G230" i="8"/>
  <c r="E230" i="8"/>
  <c r="D216" i="8"/>
  <c r="C216" i="8"/>
  <c r="H216" i="8"/>
  <c r="B220" i="8"/>
  <c r="C223" i="8"/>
  <c r="H223" i="8"/>
  <c r="D223" i="8"/>
  <c r="B227" i="8"/>
  <c r="C225" i="8"/>
  <c r="H225" i="8"/>
  <c r="D225" i="8"/>
  <c r="B229" i="8"/>
  <c r="D230" i="8"/>
  <c r="H230" i="8"/>
  <c r="C230" i="8"/>
  <c r="B234" i="8"/>
  <c r="G234" i="8" l="1"/>
  <c r="E234" i="8"/>
  <c r="F234" i="8"/>
  <c r="F229" i="8"/>
  <c r="G229" i="8"/>
  <c r="E229" i="8"/>
  <c r="G227" i="8"/>
  <c r="F227" i="8"/>
  <c r="E227" i="8"/>
  <c r="G220" i="8"/>
  <c r="E220" i="8"/>
  <c r="F220" i="8"/>
  <c r="D234" i="8"/>
  <c r="C234" i="8"/>
  <c r="H234" i="8"/>
  <c r="B238" i="8"/>
  <c r="C229" i="8"/>
  <c r="H229" i="8"/>
  <c r="D229" i="8"/>
  <c r="B233" i="8"/>
  <c r="C227" i="8"/>
  <c r="H227" i="8"/>
  <c r="D227" i="8"/>
  <c r="B231" i="8"/>
  <c r="D220" i="8"/>
  <c r="C220" i="8"/>
  <c r="H220" i="8"/>
  <c r="B224" i="8"/>
  <c r="G224" i="8" l="1"/>
  <c r="E224" i="8"/>
  <c r="F224" i="8"/>
  <c r="G231" i="8"/>
  <c r="E231" i="8"/>
  <c r="F231" i="8"/>
  <c r="F233" i="8"/>
  <c r="E233" i="8"/>
  <c r="G233" i="8"/>
  <c r="F238" i="8"/>
  <c r="G238" i="8"/>
  <c r="E238" i="8"/>
  <c r="D224" i="8"/>
  <c r="H224" i="8"/>
  <c r="C224" i="8"/>
  <c r="B228" i="8"/>
  <c r="C231" i="8"/>
  <c r="H231" i="8"/>
  <c r="D231" i="8"/>
  <c r="B235" i="8"/>
  <c r="C233" i="8"/>
  <c r="H233" i="8"/>
  <c r="D233" i="8"/>
  <c r="B237" i="8"/>
  <c r="D238" i="8"/>
  <c r="H238" i="8"/>
  <c r="C238" i="8"/>
  <c r="B242" i="8"/>
  <c r="G242" i="8" l="1"/>
  <c r="E242" i="8"/>
  <c r="F242" i="8"/>
  <c r="F237" i="8"/>
  <c r="G237" i="8"/>
  <c r="E237" i="8"/>
  <c r="G235" i="8"/>
  <c r="F235" i="8"/>
  <c r="E235" i="8"/>
  <c r="G228" i="8"/>
  <c r="E228" i="8"/>
  <c r="F228" i="8"/>
  <c r="D242" i="8"/>
  <c r="C242" i="8"/>
  <c r="H242" i="8"/>
  <c r="B246" i="8"/>
  <c r="C237" i="8"/>
  <c r="H237" i="8"/>
  <c r="D237" i="8"/>
  <c r="B241" i="8"/>
  <c r="C235" i="8"/>
  <c r="H235" i="8"/>
  <c r="D235" i="8"/>
  <c r="B239" i="8"/>
  <c r="D228" i="8"/>
  <c r="C228" i="8"/>
  <c r="H228" i="8"/>
  <c r="B232" i="8"/>
  <c r="G232" i="8" l="1"/>
  <c r="E232" i="8"/>
  <c r="F232" i="8"/>
  <c r="G239" i="8"/>
  <c r="F239" i="8"/>
  <c r="E239" i="8"/>
  <c r="F241" i="8"/>
  <c r="E241" i="8"/>
  <c r="G241" i="8"/>
  <c r="F246" i="8"/>
  <c r="G246" i="8"/>
  <c r="E246" i="8"/>
  <c r="D232" i="8"/>
  <c r="H232" i="8"/>
  <c r="C232" i="8"/>
  <c r="B236" i="8"/>
  <c r="C239" i="8"/>
  <c r="H239" i="8"/>
  <c r="D239" i="8"/>
  <c r="B243" i="8"/>
  <c r="C241" i="8"/>
  <c r="H241" i="8"/>
  <c r="D241" i="8"/>
  <c r="B245" i="8"/>
  <c r="D246" i="8"/>
  <c r="H246" i="8"/>
  <c r="C246" i="8"/>
  <c r="B250" i="8"/>
  <c r="G250" i="8" l="1"/>
  <c r="E250" i="8"/>
  <c r="F250" i="8"/>
  <c r="F245" i="8"/>
  <c r="G245" i="8"/>
  <c r="E245" i="8"/>
  <c r="G243" i="8"/>
  <c r="F243" i="8"/>
  <c r="E243" i="8"/>
  <c r="G236" i="8"/>
  <c r="E236" i="8"/>
  <c r="F236" i="8"/>
  <c r="D250" i="8"/>
  <c r="C250" i="8"/>
  <c r="H250" i="8"/>
  <c r="B254" i="8"/>
  <c r="C245" i="8"/>
  <c r="H245" i="8"/>
  <c r="D245" i="8"/>
  <c r="B249" i="8"/>
  <c r="C243" i="8"/>
  <c r="H243" i="8"/>
  <c r="D243" i="8"/>
  <c r="B247" i="8"/>
  <c r="D236" i="8"/>
  <c r="C236" i="8"/>
  <c r="H236" i="8"/>
  <c r="B240" i="8"/>
  <c r="G240" i="8" l="1"/>
  <c r="E240" i="8"/>
  <c r="F240" i="8"/>
  <c r="G247" i="8"/>
  <c r="F247" i="8"/>
  <c r="E247" i="8"/>
  <c r="F249" i="8"/>
  <c r="E249" i="8"/>
  <c r="G249" i="8"/>
  <c r="F254" i="8"/>
  <c r="G254" i="8"/>
  <c r="E254" i="8"/>
  <c r="D240" i="8"/>
  <c r="H240" i="8"/>
  <c r="C240" i="8"/>
  <c r="B244" i="8"/>
  <c r="C247" i="8"/>
  <c r="H247" i="8"/>
  <c r="D247" i="8"/>
  <c r="B251" i="8"/>
  <c r="C249" i="8"/>
  <c r="H249" i="8"/>
  <c r="D249" i="8"/>
  <c r="B253" i="8"/>
  <c r="D254" i="8"/>
  <c r="H254" i="8"/>
  <c r="C254" i="8"/>
  <c r="B258" i="8"/>
  <c r="G258" i="8" l="1"/>
  <c r="E258" i="8"/>
  <c r="F258" i="8"/>
  <c r="F253" i="8"/>
  <c r="G253" i="8"/>
  <c r="E253" i="8"/>
  <c r="G251" i="8"/>
  <c r="F251" i="8"/>
  <c r="E251" i="8"/>
  <c r="G244" i="8"/>
  <c r="E244" i="8"/>
  <c r="F244" i="8"/>
  <c r="D258" i="8"/>
  <c r="C258" i="8"/>
  <c r="H258" i="8"/>
  <c r="B262" i="8"/>
  <c r="C253" i="8"/>
  <c r="H253" i="8"/>
  <c r="D253" i="8"/>
  <c r="B257" i="8"/>
  <c r="C251" i="8"/>
  <c r="H251" i="8"/>
  <c r="D251" i="8"/>
  <c r="B255" i="8"/>
  <c r="D244" i="8"/>
  <c r="C244" i="8"/>
  <c r="H244" i="8"/>
  <c r="B248" i="8"/>
  <c r="G248" i="8" l="1"/>
  <c r="E248" i="8"/>
  <c r="F248" i="8"/>
  <c r="G255" i="8"/>
  <c r="E255" i="8"/>
  <c r="F255" i="8"/>
  <c r="F257" i="8"/>
  <c r="E257" i="8"/>
  <c r="G257" i="8"/>
  <c r="F262" i="8"/>
  <c r="G262" i="8"/>
  <c r="E262" i="8"/>
  <c r="D248" i="8"/>
  <c r="H248" i="8"/>
  <c r="C248" i="8"/>
  <c r="B252" i="8"/>
  <c r="C255" i="8"/>
  <c r="H255" i="8"/>
  <c r="D255" i="8"/>
  <c r="B259" i="8"/>
  <c r="C257" i="8"/>
  <c r="H257" i="8"/>
  <c r="D257" i="8"/>
  <c r="B261" i="8"/>
  <c r="D262" i="8"/>
  <c r="H262" i="8"/>
  <c r="C262" i="8"/>
  <c r="B266" i="8"/>
  <c r="G266" i="8" l="1"/>
  <c r="E266" i="8"/>
  <c r="F266" i="8"/>
  <c r="F261" i="8"/>
  <c r="G261" i="8"/>
  <c r="E261" i="8"/>
  <c r="G259" i="8"/>
  <c r="F259" i="8"/>
  <c r="E259" i="8"/>
  <c r="G252" i="8"/>
  <c r="E252" i="8"/>
  <c r="F252" i="8"/>
  <c r="C261" i="8"/>
  <c r="H261" i="8"/>
  <c r="D261" i="8"/>
  <c r="B265" i="8"/>
  <c r="C259" i="8"/>
  <c r="H259" i="8"/>
  <c r="D259" i="8"/>
  <c r="B263" i="8"/>
  <c r="D252" i="8"/>
  <c r="C252" i="8"/>
  <c r="H252" i="8"/>
  <c r="B256" i="8"/>
  <c r="D266" i="8"/>
  <c r="C266" i="8"/>
  <c r="H266" i="8"/>
  <c r="B270" i="8"/>
  <c r="F270" i="8" l="1"/>
  <c r="G270" i="8"/>
  <c r="E270" i="8"/>
  <c r="G256" i="8"/>
  <c r="E256" i="8"/>
  <c r="F256" i="8"/>
  <c r="G263" i="8"/>
  <c r="F263" i="8"/>
  <c r="E263" i="8"/>
  <c r="F265" i="8"/>
  <c r="E265" i="8"/>
  <c r="G265" i="8"/>
  <c r="D270" i="8"/>
  <c r="H270" i="8"/>
  <c r="C270" i="8"/>
  <c r="B274" i="8"/>
  <c r="D256" i="8"/>
  <c r="H256" i="8"/>
  <c r="C256" i="8"/>
  <c r="B260" i="8"/>
  <c r="C263" i="8"/>
  <c r="H263" i="8"/>
  <c r="D263" i="8"/>
  <c r="B267" i="8"/>
  <c r="C265" i="8"/>
  <c r="H265" i="8"/>
  <c r="D265" i="8"/>
  <c r="B269" i="8"/>
  <c r="F269" i="8" l="1"/>
  <c r="G269" i="8"/>
  <c r="E269" i="8"/>
  <c r="G274" i="8"/>
  <c r="E274" i="8"/>
  <c r="F274" i="8"/>
  <c r="G267" i="8"/>
  <c r="F267" i="8"/>
  <c r="E267" i="8"/>
  <c r="G260" i="8"/>
  <c r="E260" i="8"/>
  <c r="F260" i="8"/>
  <c r="C269" i="8"/>
  <c r="H269" i="8"/>
  <c r="D269" i="8"/>
  <c r="B273" i="8"/>
  <c r="C267" i="8"/>
  <c r="H267" i="8"/>
  <c r="D267" i="8"/>
  <c r="B271" i="8"/>
  <c r="D260" i="8"/>
  <c r="C260" i="8"/>
  <c r="H260" i="8"/>
  <c r="B264" i="8"/>
  <c r="D274" i="8"/>
  <c r="C274" i="8"/>
  <c r="H274" i="8"/>
  <c r="B278" i="8"/>
  <c r="F278" i="8" l="1"/>
  <c r="G278" i="8"/>
  <c r="E278" i="8"/>
  <c r="G264" i="8"/>
  <c r="E264" i="8"/>
  <c r="F264" i="8"/>
  <c r="G271" i="8"/>
  <c r="E271" i="8"/>
  <c r="F271" i="8"/>
  <c r="F273" i="8"/>
  <c r="E273" i="8"/>
  <c r="G273" i="8"/>
  <c r="D278" i="8"/>
  <c r="H278" i="8"/>
  <c r="C278" i="8"/>
  <c r="B282" i="8"/>
  <c r="D264" i="8"/>
  <c r="H264" i="8"/>
  <c r="C264" i="8"/>
  <c r="B268" i="8"/>
  <c r="C271" i="8"/>
  <c r="H271" i="8"/>
  <c r="D271" i="8"/>
  <c r="B275" i="8"/>
  <c r="C273" i="8"/>
  <c r="H273" i="8"/>
  <c r="D273" i="8"/>
  <c r="B277" i="8"/>
  <c r="F277" i="8" l="1"/>
  <c r="G277" i="8"/>
  <c r="E277" i="8"/>
  <c r="G275" i="8"/>
  <c r="F275" i="8"/>
  <c r="E275" i="8"/>
  <c r="G268" i="8"/>
  <c r="E268" i="8"/>
  <c r="F268" i="8"/>
  <c r="G282" i="8"/>
  <c r="E282" i="8"/>
  <c r="F282" i="8"/>
  <c r="C277" i="8"/>
  <c r="H277" i="8"/>
  <c r="D277" i="8"/>
  <c r="B281" i="8"/>
  <c r="C275" i="8"/>
  <c r="H275" i="8"/>
  <c r="D275" i="8"/>
  <c r="B279" i="8"/>
  <c r="D268" i="8"/>
  <c r="C268" i="8"/>
  <c r="H268" i="8"/>
  <c r="B272" i="8"/>
  <c r="D282" i="8"/>
  <c r="C282" i="8"/>
  <c r="H282" i="8"/>
  <c r="B286" i="8"/>
  <c r="F286" i="8" l="1"/>
  <c r="G286" i="8"/>
  <c r="E286" i="8"/>
  <c r="G272" i="8"/>
  <c r="E272" i="8"/>
  <c r="F272" i="8"/>
  <c r="G279" i="8"/>
  <c r="F279" i="8"/>
  <c r="E279" i="8"/>
  <c r="F281" i="8"/>
  <c r="E281" i="8"/>
  <c r="G281" i="8"/>
  <c r="D286" i="8"/>
  <c r="H286" i="8"/>
  <c r="C286" i="8"/>
  <c r="B290" i="8"/>
  <c r="D272" i="8"/>
  <c r="H272" i="8"/>
  <c r="C272" i="8"/>
  <c r="B276" i="8"/>
  <c r="C279" i="8"/>
  <c r="H279" i="8"/>
  <c r="D279" i="8"/>
  <c r="B283" i="8"/>
  <c r="C281" i="8"/>
  <c r="H281" i="8"/>
  <c r="D281" i="8"/>
  <c r="B285" i="8"/>
  <c r="G283" i="8" l="1"/>
  <c r="F283" i="8"/>
  <c r="E283" i="8"/>
  <c r="G276" i="8"/>
  <c r="E276" i="8"/>
  <c r="F276" i="8"/>
  <c r="G290" i="8"/>
  <c r="E290" i="8"/>
  <c r="F290" i="8"/>
  <c r="F285" i="8"/>
  <c r="G285" i="8"/>
  <c r="E285" i="8"/>
  <c r="C285" i="8"/>
  <c r="H285" i="8"/>
  <c r="D285" i="8"/>
  <c r="B289" i="8"/>
  <c r="C283" i="8"/>
  <c r="H283" i="8"/>
  <c r="D283" i="8"/>
  <c r="B287" i="8"/>
  <c r="D276" i="8"/>
  <c r="C276" i="8"/>
  <c r="H276" i="8"/>
  <c r="B280" i="8"/>
  <c r="D290" i="8"/>
  <c r="C290" i="8"/>
  <c r="H290" i="8"/>
  <c r="B294" i="8"/>
  <c r="F294" i="8" l="1"/>
  <c r="G294" i="8"/>
  <c r="E294" i="8"/>
  <c r="G280" i="8"/>
  <c r="E280" i="8"/>
  <c r="F280" i="8"/>
  <c r="G287" i="8"/>
  <c r="E287" i="8"/>
  <c r="F287" i="8"/>
  <c r="F289" i="8"/>
  <c r="E289" i="8"/>
  <c r="G289" i="8"/>
  <c r="D294" i="8"/>
  <c r="H294" i="8"/>
  <c r="C294" i="8"/>
  <c r="B298" i="8"/>
  <c r="D280" i="8"/>
  <c r="H280" i="8"/>
  <c r="C280" i="8"/>
  <c r="B284" i="8"/>
  <c r="C287" i="8"/>
  <c r="H287" i="8"/>
  <c r="D287" i="8"/>
  <c r="B291" i="8"/>
  <c r="C289" i="8"/>
  <c r="H289" i="8"/>
  <c r="D289" i="8"/>
  <c r="B293" i="8"/>
  <c r="F293" i="8" l="1"/>
  <c r="G293" i="8"/>
  <c r="E293" i="8"/>
  <c r="G291" i="8"/>
  <c r="F291" i="8"/>
  <c r="E291" i="8"/>
  <c r="G284" i="8"/>
  <c r="E284" i="8"/>
  <c r="F284" i="8"/>
  <c r="G298" i="8"/>
  <c r="E298" i="8"/>
  <c r="F298" i="8"/>
  <c r="C293" i="8"/>
  <c r="H293" i="8"/>
  <c r="D293" i="8"/>
  <c r="B297" i="8"/>
  <c r="C291" i="8"/>
  <c r="H291" i="8"/>
  <c r="D291" i="8"/>
  <c r="B295" i="8"/>
  <c r="D284" i="8"/>
  <c r="C284" i="8"/>
  <c r="H284" i="8"/>
  <c r="B288" i="8"/>
  <c r="D298" i="8"/>
  <c r="C298" i="8"/>
  <c r="H298" i="8"/>
  <c r="B302" i="8"/>
  <c r="F302" i="8" l="1"/>
  <c r="G302" i="8"/>
  <c r="E302" i="8"/>
  <c r="G288" i="8"/>
  <c r="E288" i="8"/>
  <c r="F288" i="8"/>
  <c r="G295" i="8"/>
  <c r="F295" i="8"/>
  <c r="E295" i="8"/>
  <c r="F297" i="8"/>
  <c r="E297" i="8"/>
  <c r="G297" i="8"/>
  <c r="D302" i="8"/>
  <c r="H302" i="8"/>
  <c r="C302" i="8"/>
  <c r="B306" i="8"/>
  <c r="D288" i="8"/>
  <c r="H288" i="8"/>
  <c r="C288" i="8"/>
  <c r="B292" i="8"/>
  <c r="C295" i="8"/>
  <c r="H295" i="8"/>
  <c r="D295" i="8"/>
  <c r="B299" i="8"/>
  <c r="C297" i="8"/>
  <c r="H297" i="8"/>
  <c r="D297" i="8"/>
  <c r="B301" i="8"/>
  <c r="G299" i="8" l="1"/>
  <c r="F299" i="8"/>
  <c r="E299" i="8"/>
  <c r="G292" i="8"/>
  <c r="E292" i="8"/>
  <c r="F292" i="8"/>
  <c r="G306" i="8"/>
  <c r="E306" i="8"/>
  <c r="F306" i="8"/>
  <c r="F301" i="8"/>
  <c r="G301" i="8"/>
  <c r="E301" i="8"/>
  <c r="C301" i="8"/>
  <c r="H301" i="8"/>
  <c r="D301" i="8"/>
  <c r="B305" i="8"/>
  <c r="C299" i="8"/>
  <c r="H299" i="8"/>
  <c r="D299" i="8"/>
  <c r="B303" i="8"/>
  <c r="D292" i="8"/>
  <c r="C292" i="8"/>
  <c r="H292" i="8"/>
  <c r="B296" i="8"/>
  <c r="D306" i="8"/>
  <c r="C306" i="8"/>
  <c r="H306" i="8"/>
  <c r="B310" i="8"/>
  <c r="F310" i="8" l="1"/>
  <c r="G310" i="8"/>
  <c r="E310" i="8"/>
  <c r="G296" i="8"/>
  <c r="E296" i="8"/>
  <c r="F296" i="8"/>
  <c r="G303" i="8"/>
  <c r="E303" i="8"/>
  <c r="F303" i="8"/>
  <c r="F305" i="8"/>
  <c r="E305" i="8"/>
  <c r="G305" i="8"/>
  <c r="D310" i="8"/>
  <c r="H310" i="8"/>
  <c r="C310" i="8"/>
  <c r="B314" i="8"/>
  <c r="D296" i="8"/>
  <c r="H296" i="8"/>
  <c r="C296" i="8"/>
  <c r="B300" i="8"/>
  <c r="C303" i="8"/>
  <c r="H303" i="8"/>
  <c r="D303" i="8"/>
  <c r="B307" i="8"/>
  <c r="C305" i="8"/>
  <c r="H305" i="8"/>
  <c r="D305" i="8"/>
  <c r="B309" i="8"/>
  <c r="F309" i="8" l="1"/>
  <c r="G309" i="8"/>
  <c r="E309" i="8"/>
  <c r="G307" i="8"/>
  <c r="F307" i="8"/>
  <c r="E307" i="8"/>
  <c r="G300" i="8"/>
  <c r="E300" i="8"/>
  <c r="F300" i="8"/>
  <c r="G314" i="8"/>
  <c r="E314" i="8"/>
  <c r="F314" i="8"/>
  <c r="C309" i="8"/>
  <c r="H309" i="8"/>
  <c r="D309" i="8"/>
  <c r="B313" i="8"/>
  <c r="C307" i="8"/>
  <c r="H307" i="8"/>
  <c r="D307" i="8"/>
  <c r="B311" i="8"/>
  <c r="D300" i="8"/>
  <c r="C300" i="8"/>
  <c r="H300" i="8"/>
  <c r="B304" i="8"/>
  <c r="D314" i="8"/>
  <c r="C314" i="8"/>
  <c r="H314" i="8"/>
  <c r="B318" i="8"/>
  <c r="F318" i="8" l="1"/>
  <c r="G318" i="8"/>
  <c r="E318" i="8"/>
  <c r="G304" i="8"/>
  <c r="E304" i="8"/>
  <c r="F304" i="8"/>
  <c r="G311" i="8"/>
  <c r="F311" i="8"/>
  <c r="E311" i="8"/>
  <c r="F313" i="8"/>
  <c r="E313" i="8"/>
  <c r="G313" i="8"/>
  <c r="D318" i="8"/>
  <c r="H318" i="8"/>
  <c r="C318" i="8"/>
  <c r="B322" i="8"/>
  <c r="D304" i="8"/>
  <c r="H304" i="8"/>
  <c r="C304" i="8"/>
  <c r="B308" i="8"/>
  <c r="C311" i="8"/>
  <c r="H311" i="8"/>
  <c r="D311" i="8"/>
  <c r="B315" i="8"/>
  <c r="C313" i="8"/>
  <c r="H313" i="8"/>
  <c r="D313" i="8"/>
  <c r="B317" i="8"/>
  <c r="G315" i="8" l="1"/>
  <c r="F315" i="8"/>
  <c r="E315" i="8"/>
  <c r="G322" i="8"/>
  <c r="E322" i="8"/>
  <c r="F322" i="8"/>
  <c r="F317" i="8"/>
  <c r="G317" i="8"/>
  <c r="E317" i="8"/>
  <c r="G308" i="8"/>
  <c r="E308" i="8"/>
  <c r="F308" i="8"/>
  <c r="C317" i="8"/>
  <c r="H317" i="8"/>
  <c r="D317" i="8"/>
  <c r="B321" i="8"/>
  <c r="C315" i="8"/>
  <c r="H315" i="8"/>
  <c r="D315" i="8"/>
  <c r="B319" i="8"/>
  <c r="D308" i="8"/>
  <c r="C308" i="8"/>
  <c r="H308" i="8"/>
  <c r="B312" i="8"/>
  <c r="D322" i="8"/>
  <c r="C322" i="8"/>
  <c r="H322" i="8"/>
  <c r="B326" i="8"/>
  <c r="G312" i="8" l="1"/>
  <c r="E312" i="8"/>
  <c r="F312" i="8"/>
  <c r="G319" i="8"/>
  <c r="E319" i="8"/>
  <c r="F319" i="8"/>
  <c r="F321" i="8"/>
  <c r="E321" i="8"/>
  <c r="G321" i="8"/>
  <c r="F326" i="8"/>
  <c r="G326" i="8"/>
  <c r="E326" i="8"/>
  <c r="D326" i="8"/>
  <c r="H326" i="8"/>
  <c r="C326" i="8"/>
  <c r="B330" i="8"/>
  <c r="D312" i="8"/>
  <c r="H312" i="8"/>
  <c r="C312" i="8"/>
  <c r="B316" i="8"/>
  <c r="C319" i="8"/>
  <c r="H319" i="8"/>
  <c r="D319" i="8"/>
  <c r="B323" i="8"/>
  <c r="C321" i="8"/>
  <c r="H321" i="8"/>
  <c r="D321" i="8"/>
  <c r="B325" i="8"/>
  <c r="F325" i="8" l="1"/>
  <c r="G325" i="8"/>
  <c r="E325" i="8"/>
  <c r="G323" i="8"/>
  <c r="F323" i="8"/>
  <c r="E323" i="8"/>
  <c r="G316" i="8"/>
  <c r="E316" i="8"/>
  <c r="F316" i="8"/>
  <c r="G330" i="8"/>
  <c r="E330" i="8"/>
  <c r="F330" i="8"/>
  <c r="C325" i="8"/>
  <c r="H325" i="8"/>
  <c r="D325" i="8"/>
  <c r="B329" i="8"/>
  <c r="C323" i="8"/>
  <c r="H323" i="8"/>
  <c r="D323" i="8"/>
  <c r="B327" i="8"/>
  <c r="D316" i="8"/>
  <c r="C316" i="8"/>
  <c r="H316" i="8"/>
  <c r="B320" i="8"/>
  <c r="D330" i="8"/>
  <c r="C330" i="8"/>
  <c r="H330" i="8"/>
  <c r="B334" i="8"/>
  <c r="F334" i="8" l="1"/>
  <c r="G334" i="8"/>
  <c r="E334" i="8"/>
  <c r="G320" i="8"/>
  <c r="E320" i="8"/>
  <c r="F320" i="8"/>
  <c r="G327" i="8"/>
  <c r="F327" i="8"/>
  <c r="E327" i="8"/>
  <c r="F329" i="8"/>
  <c r="E329" i="8"/>
  <c r="G329" i="8"/>
  <c r="D334" i="8"/>
  <c r="H334" i="8"/>
  <c r="C334" i="8"/>
  <c r="B338" i="8"/>
  <c r="D320" i="8"/>
  <c r="H320" i="8"/>
  <c r="C320" i="8"/>
  <c r="B324" i="8"/>
  <c r="C327" i="8"/>
  <c r="H327" i="8"/>
  <c r="D327" i="8"/>
  <c r="B331" i="8"/>
  <c r="C329" i="8"/>
  <c r="H329" i="8"/>
  <c r="D329" i="8"/>
  <c r="B333" i="8"/>
  <c r="G331" i="8" l="1"/>
  <c r="F331" i="8"/>
  <c r="E331" i="8"/>
  <c r="G324" i="8"/>
  <c r="E324" i="8"/>
  <c r="F324" i="8"/>
  <c r="G338" i="8"/>
  <c r="E338" i="8"/>
  <c r="F338" i="8"/>
  <c r="F333" i="8"/>
  <c r="G333" i="8"/>
  <c r="E333" i="8"/>
  <c r="C333" i="8"/>
  <c r="H333" i="8"/>
  <c r="D333" i="8"/>
  <c r="B337" i="8"/>
  <c r="C331" i="8"/>
  <c r="H331" i="8"/>
  <c r="D331" i="8"/>
  <c r="B335" i="8"/>
  <c r="D324" i="8"/>
  <c r="C324" i="8"/>
  <c r="H324" i="8"/>
  <c r="B328" i="8"/>
  <c r="D338" i="8"/>
  <c r="C338" i="8"/>
  <c r="H338" i="8"/>
  <c r="B342" i="8"/>
  <c r="F342" i="8" l="1"/>
  <c r="G342" i="8"/>
  <c r="E342" i="8"/>
  <c r="G328" i="8"/>
  <c r="E328" i="8"/>
  <c r="F328" i="8"/>
  <c r="G335" i="8"/>
  <c r="E335" i="8"/>
  <c r="F335" i="8"/>
  <c r="F337" i="8"/>
  <c r="E337" i="8"/>
  <c r="G337" i="8"/>
  <c r="D342" i="8"/>
  <c r="H342" i="8"/>
  <c r="C342" i="8"/>
  <c r="B346" i="8"/>
  <c r="D328" i="8"/>
  <c r="H328" i="8"/>
  <c r="C328" i="8"/>
  <c r="B332" i="8"/>
  <c r="C335" i="8"/>
  <c r="H335" i="8"/>
  <c r="D335" i="8"/>
  <c r="B339" i="8"/>
  <c r="C337" i="8"/>
  <c r="H337" i="8"/>
  <c r="D337" i="8"/>
  <c r="B341" i="8"/>
  <c r="F341" i="8" l="1"/>
  <c r="G341" i="8"/>
  <c r="E341" i="8"/>
  <c r="G339" i="8"/>
  <c r="F339" i="8"/>
  <c r="E339" i="8"/>
  <c r="G332" i="8"/>
  <c r="E332" i="8"/>
  <c r="F332" i="8"/>
  <c r="G346" i="8"/>
  <c r="E346" i="8"/>
  <c r="F346" i="8"/>
  <c r="C341" i="8"/>
  <c r="H341" i="8"/>
  <c r="D341" i="8"/>
  <c r="B345" i="8"/>
  <c r="C339" i="8"/>
  <c r="H339" i="8"/>
  <c r="D339" i="8"/>
  <c r="B343" i="8"/>
  <c r="D332" i="8"/>
  <c r="C332" i="8"/>
  <c r="H332" i="8"/>
  <c r="B336" i="8"/>
  <c r="D346" i="8"/>
  <c r="C346" i="8"/>
  <c r="H346" i="8"/>
  <c r="B350" i="8"/>
  <c r="F350" i="8" l="1"/>
  <c r="G350" i="8"/>
  <c r="E350" i="8"/>
  <c r="G336" i="8"/>
  <c r="E336" i="8"/>
  <c r="F336" i="8"/>
  <c r="G343" i="8"/>
  <c r="F343" i="8"/>
  <c r="E343" i="8"/>
  <c r="F345" i="8"/>
  <c r="E345" i="8"/>
  <c r="G345" i="8"/>
  <c r="D350" i="8"/>
  <c r="H350" i="8"/>
  <c r="C350" i="8"/>
  <c r="B354" i="8"/>
  <c r="D336" i="8"/>
  <c r="H336" i="8"/>
  <c r="C336" i="8"/>
  <c r="B340" i="8"/>
  <c r="C343" i="8"/>
  <c r="H343" i="8"/>
  <c r="D343" i="8"/>
  <c r="B347" i="8"/>
  <c r="C345" i="8"/>
  <c r="H345" i="8"/>
  <c r="D345" i="8"/>
  <c r="B349" i="8"/>
  <c r="F349" i="8" l="1"/>
  <c r="G349" i="8"/>
  <c r="E349" i="8"/>
  <c r="G340" i="8"/>
  <c r="E340" i="8"/>
  <c r="F340" i="8"/>
  <c r="G354" i="8"/>
  <c r="E354" i="8"/>
  <c r="F354" i="8"/>
  <c r="G347" i="8"/>
  <c r="F347" i="8"/>
  <c r="E347" i="8"/>
  <c r="C349" i="8"/>
  <c r="H349" i="8"/>
  <c r="D349" i="8"/>
  <c r="B353" i="8"/>
  <c r="C347" i="8"/>
  <c r="H347" i="8"/>
  <c r="D347" i="8"/>
  <c r="B351" i="8"/>
  <c r="D340" i="8"/>
  <c r="C340" i="8"/>
  <c r="H340" i="8"/>
  <c r="B344" i="8"/>
  <c r="D354" i="8"/>
  <c r="C354" i="8"/>
  <c r="H354" i="8"/>
  <c r="B358" i="8"/>
  <c r="F358" i="8" l="1"/>
  <c r="G358" i="8"/>
  <c r="E358" i="8"/>
  <c r="G344" i="8"/>
  <c r="E344" i="8"/>
  <c r="F344" i="8"/>
  <c r="G351" i="8"/>
  <c r="E351" i="8"/>
  <c r="F351" i="8"/>
  <c r="F353" i="8"/>
  <c r="E353" i="8"/>
  <c r="G353" i="8"/>
  <c r="D358" i="8"/>
  <c r="H358" i="8"/>
  <c r="C358" i="8"/>
  <c r="B362" i="8"/>
  <c r="D344" i="8"/>
  <c r="H344" i="8"/>
  <c r="C344" i="8"/>
  <c r="B348" i="8"/>
  <c r="C351" i="8"/>
  <c r="H351" i="8"/>
  <c r="D351" i="8"/>
  <c r="B355" i="8"/>
  <c r="C353" i="8"/>
  <c r="H353" i="8"/>
  <c r="D353" i="8"/>
  <c r="B357" i="8"/>
  <c r="F357" i="8" l="1"/>
  <c r="G357" i="8"/>
  <c r="E357" i="8"/>
  <c r="G355" i="8"/>
  <c r="F355" i="8"/>
  <c r="E355" i="8"/>
  <c r="G348" i="8"/>
  <c r="E348" i="8"/>
  <c r="F348" i="8"/>
  <c r="G362" i="8"/>
  <c r="E362" i="8"/>
  <c r="F362" i="8"/>
  <c r="C357" i="8"/>
  <c r="H357" i="8"/>
  <c r="D357" i="8"/>
  <c r="B361" i="8"/>
  <c r="C355" i="8"/>
  <c r="H355" i="8"/>
  <c r="D355" i="8"/>
  <c r="B359" i="8"/>
  <c r="D348" i="8"/>
  <c r="C348" i="8"/>
  <c r="H348" i="8"/>
  <c r="B352" i="8"/>
  <c r="D362" i="8"/>
  <c r="C362" i="8"/>
  <c r="H362" i="8"/>
  <c r="B366" i="8"/>
  <c r="F366" i="8" l="1"/>
  <c r="G366" i="8"/>
  <c r="E366" i="8"/>
  <c r="G352" i="8"/>
  <c r="E352" i="8"/>
  <c r="F352" i="8"/>
  <c r="G359" i="8"/>
  <c r="F359" i="8"/>
  <c r="E359" i="8"/>
  <c r="F361" i="8"/>
  <c r="E361" i="8"/>
  <c r="G361" i="8"/>
  <c r="D366" i="8"/>
  <c r="H366" i="8"/>
  <c r="C366" i="8"/>
  <c r="B370" i="8"/>
  <c r="D352" i="8"/>
  <c r="H352" i="8"/>
  <c r="C352" i="8"/>
  <c r="B356" i="8"/>
  <c r="C359" i="8"/>
  <c r="H359" i="8"/>
  <c r="D359" i="8"/>
  <c r="B363" i="8"/>
  <c r="C361" i="8"/>
  <c r="H361" i="8"/>
  <c r="D361" i="8"/>
  <c r="B365" i="8"/>
  <c r="F365" i="8" l="1"/>
  <c r="G365" i="8"/>
  <c r="E365" i="8"/>
  <c r="G363" i="8"/>
  <c r="F363" i="8"/>
  <c r="E363" i="8"/>
  <c r="G356" i="8"/>
  <c r="E356" i="8"/>
  <c r="F356" i="8"/>
  <c r="G370" i="8"/>
  <c r="E370" i="8"/>
  <c r="F370" i="8"/>
  <c r="C365" i="8"/>
  <c r="H365" i="8"/>
  <c r="D365" i="8"/>
  <c r="B369" i="8"/>
  <c r="C363" i="8"/>
  <c r="H363" i="8"/>
  <c r="D363" i="8"/>
  <c r="B367" i="8"/>
  <c r="D356" i="8"/>
  <c r="C356" i="8"/>
  <c r="H356" i="8"/>
  <c r="B360" i="8"/>
  <c r="D370" i="8"/>
  <c r="C370" i="8"/>
  <c r="H370" i="8"/>
  <c r="B374" i="8"/>
  <c r="F374" i="8" l="1"/>
  <c r="G374" i="8"/>
  <c r="E374" i="8"/>
  <c r="G360" i="8"/>
  <c r="E360" i="8"/>
  <c r="F360" i="8"/>
  <c r="G367" i="8"/>
  <c r="E367" i="8"/>
  <c r="F367" i="8"/>
  <c r="F369" i="8"/>
  <c r="E369" i="8"/>
  <c r="G369" i="8"/>
  <c r="D374" i="8"/>
  <c r="H374" i="8"/>
  <c r="C374" i="8"/>
  <c r="B378" i="8"/>
  <c r="D360" i="8"/>
  <c r="H360" i="8"/>
  <c r="C360" i="8"/>
  <c r="B364" i="8"/>
  <c r="C367" i="8"/>
  <c r="H367" i="8"/>
  <c r="D367" i="8"/>
  <c r="B371" i="8"/>
  <c r="C369" i="8"/>
  <c r="H369" i="8"/>
  <c r="D369" i="8"/>
  <c r="B373" i="8"/>
  <c r="F373" i="8" l="1"/>
  <c r="G373" i="8"/>
  <c r="E373" i="8"/>
  <c r="G371" i="8"/>
  <c r="F371" i="8"/>
  <c r="E371" i="8"/>
  <c r="G364" i="8"/>
  <c r="E364" i="8"/>
  <c r="F364" i="8"/>
  <c r="G378" i="8"/>
  <c r="E378" i="8"/>
  <c r="F378" i="8"/>
  <c r="C373" i="8"/>
  <c r="H373" i="8"/>
  <c r="D373" i="8"/>
  <c r="B377" i="8"/>
  <c r="C371" i="8"/>
  <c r="H371" i="8"/>
  <c r="D371" i="8"/>
  <c r="B375" i="8"/>
  <c r="D364" i="8"/>
  <c r="C364" i="8"/>
  <c r="H364" i="8"/>
  <c r="B368" i="8"/>
  <c r="D378" i="8"/>
  <c r="C378" i="8"/>
  <c r="H378" i="8"/>
  <c r="B382" i="8"/>
  <c r="F382" i="8" l="1"/>
  <c r="G382" i="8"/>
  <c r="E382" i="8"/>
  <c r="G368" i="8"/>
  <c r="E368" i="8"/>
  <c r="F368" i="8"/>
  <c r="G375" i="8"/>
  <c r="F375" i="8"/>
  <c r="E375" i="8"/>
  <c r="F377" i="8"/>
  <c r="E377" i="8"/>
  <c r="G377" i="8"/>
  <c r="D382" i="8"/>
  <c r="H382" i="8"/>
  <c r="C382" i="8"/>
  <c r="B386" i="8"/>
  <c r="D368" i="8"/>
  <c r="H368" i="8"/>
  <c r="C368" i="8"/>
  <c r="B372" i="8"/>
  <c r="C375" i="8"/>
  <c r="H375" i="8"/>
  <c r="D375" i="8"/>
  <c r="B379" i="8"/>
  <c r="C377" i="8"/>
  <c r="H377" i="8"/>
  <c r="D377" i="8"/>
  <c r="B381" i="8"/>
  <c r="G379" i="8" l="1"/>
  <c r="F379" i="8"/>
  <c r="E379" i="8"/>
  <c r="G372" i="8"/>
  <c r="E372" i="8"/>
  <c r="F372" i="8"/>
  <c r="G386" i="8"/>
  <c r="E386" i="8"/>
  <c r="F386" i="8"/>
  <c r="F381" i="8"/>
  <c r="G381" i="8"/>
  <c r="E381" i="8"/>
  <c r="C381" i="8"/>
  <c r="H381" i="8"/>
  <c r="D381" i="8"/>
  <c r="B385" i="8"/>
  <c r="C379" i="8"/>
  <c r="H379" i="8"/>
  <c r="D379" i="8"/>
  <c r="B383" i="8"/>
  <c r="D372" i="8"/>
  <c r="C372" i="8"/>
  <c r="H372" i="8"/>
  <c r="B376" i="8"/>
  <c r="D386" i="8"/>
  <c r="C386" i="8"/>
  <c r="H386" i="8"/>
  <c r="B390" i="8"/>
  <c r="F390" i="8" l="1"/>
  <c r="G390" i="8"/>
  <c r="E390" i="8"/>
  <c r="G376" i="8"/>
  <c r="E376" i="8"/>
  <c r="F376" i="8"/>
  <c r="G383" i="8"/>
  <c r="E383" i="8"/>
  <c r="F383" i="8"/>
  <c r="F385" i="8"/>
  <c r="E385" i="8"/>
  <c r="G385" i="8"/>
  <c r="D390" i="8"/>
  <c r="H390" i="8"/>
  <c r="C390" i="8"/>
  <c r="B394" i="8"/>
  <c r="D376" i="8"/>
  <c r="H376" i="8"/>
  <c r="C376" i="8"/>
  <c r="B380" i="8"/>
  <c r="C383" i="8"/>
  <c r="H383" i="8"/>
  <c r="D383" i="8"/>
  <c r="B387" i="8"/>
  <c r="C385" i="8"/>
  <c r="H385" i="8"/>
  <c r="D385" i="8"/>
  <c r="B389" i="8"/>
  <c r="F389" i="8" l="1"/>
  <c r="G389" i="8"/>
  <c r="E389" i="8"/>
  <c r="G387" i="8"/>
  <c r="F387" i="8"/>
  <c r="E387" i="8"/>
  <c r="G380" i="8"/>
  <c r="E380" i="8"/>
  <c r="F380" i="8"/>
  <c r="G394" i="8"/>
  <c r="E394" i="8"/>
  <c r="F394" i="8"/>
  <c r="C389" i="8"/>
  <c r="H389" i="8"/>
  <c r="D389" i="8"/>
  <c r="B393" i="8"/>
  <c r="C387" i="8"/>
  <c r="H387" i="8"/>
  <c r="D387" i="8"/>
  <c r="B391" i="8"/>
  <c r="D380" i="8"/>
  <c r="C380" i="8"/>
  <c r="H380" i="8"/>
  <c r="B384" i="8"/>
  <c r="C394" i="8"/>
  <c r="D394" i="8"/>
  <c r="H394" i="8"/>
  <c r="B398" i="8"/>
  <c r="F398" i="8" l="1"/>
  <c r="G398" i="8"/>
  <c r="E398" i="8"/>
  <c r="G384" i="8"/>
  <c r="E384" i="8"/>
  <c r="F384" i="8"/>
  <c r="G391" i="8"/>
  <c r="F391" i="8"/>
  <c r="E391" i="8"/>
  <c r="F393" i="8"/>
  <c r="E393" i="8"/>
  <c r="G393" i="8"/>
  <c r="D398" i="8"/>
  <c r="H398" i="8"/>
  <c r="C398" i="8"/>
  <c r="B402" i="8"/>
  <c r="D384" i="8"/>
  <c r="H384" i="8"/>
  <c r="C384" i="8"/>
  <c r="B388" i="8"/>
  <c r="H391" i="8"/>
  <c r="C391" i="8"/>
  <c r="D391" i="8"/>
  <c r="B395" i="8"/>
  <c r="C393" i="8"/>
  <c r="H393" i="8"/>
  <c r="D393" i="8"/>
  <c r="B397" i="8"/>
  <c r="F397" i="8" l="1"/>
  <c r="G397" i="8"/>
  <c r="E397" i="8"/>
  <c r="G395" i="8"/>
  <c r="F395" i="8"/>
  <c r="E395" i="8"/>
  <c r="G388" i="8"/>
  <c r="E388" i="8"/>
  <c r="F388" i="8"/>
  <c r="G402" i="8"/>
  <c r="E402" i="8"/>
  <c r="F402" i="8"/>
  <c r="C397" i="8"/>
  <c r="H397" i="8"/>
  <c r="D397" i="8"/>
  <c r="B401" i="8"/>
  <c r="C395" i="8"/>
  <c r="H395" i="8"/>
  <c r="D395" i="8"/>
  <c r="B399" i="8"/>
  <c r="D388" i="8"/>
  <c r="C388" i="8"/>
  <c r="H388" i="8"/>
  <c r="B392" i="8"/>
  <c r="D402" i="8"/>
  <c r="C402" i="8"/>
  <c r="H402" i="8"/>
  <c r="B406" i="8"/>
  <c r="F406" i="8" l="1"/>
  <c r="G406" i="8"/>
  <c r="E406" i="8"/>
  <c r="G392" i="8"/>
  <c r="E392" i="8"/>
  <c r="F392" i="8"/>
  <c r="G399" i="8"/>
  <c r="E399" i="8"/>
  <c r="F399" i="8"/>
  <c r="F401" i="8"/>
  <c r="E401" i="8"/>
  <c r="G401" i="8"/>
  <c r="D406" i="8"/>
  <c r="H406" i="8"/>
  <c r="C406" i="8"/>
  <c r="B410" i="8"/>
  <c r="D392" i="8"/>
  <c r="H392" i="8"/>
  <c r="C392" i="8"/>
  <c r="B396" i="8"/>
  <c r="H399" i="8"/>
  <c r="C399" i="8"/>
  <c r="D399" i="8"/>
  <c r="B403" i="8"/>
  <c r="C401" i="8"/>
  <c r="H401" i="8"/>
  <c r="D401" i="8"/>
  <c r="B405" i="8"/>
  <c r="F405" i="8" l="1"/>
  <c r="G405" i="8"/>
  <c r="E405" i="8"/>
  <c r="G403" i="8"/>
  <c r="F403" i="8"/>
  <c r="E403" i="8"/>
  <c r="G396" i="8"/>
  <c r="E396" i="8"/>
  <c r="F396" i="8"/>
  <c r="G410" i="8"/>
  <c r="E410" i="8"/>
  <c r="F410" i="8"/>
  <c r="D405" i="8"/>
  <c r="C405" i="8"/>
  <c r="H405" i="8"/>
  <c r="B409" i="8"/>
  <c r="C403" i="8"/>
  <c r="H403" i="8"/>
  <c r="D403" i="8"/>
  <c r="B407" i="8"/>
  <c r="D396" i="8"/>
  <c r="C396" i="8"/>
  <c r="H396" i="8"/>
  <c r="B400" i="8"/>
  <c r="D410" i="8"/>
  <c r="C410" i="8"/>
  <c r="H410" i="8"/>
  <c r="B414" i="8"/>
  <c r="F414" i="8" l="1"/>
  <c r="G414" i="8"/>
  <c r="E414" i="8"/>
  <c r="G400" i="8"/>
  <c r="E400" i="8"/>
  <c r="F400" i="8"/>
  <c r="G407" i="8"/>
  <c r="F407" i="8"/>
  <c r="E407" i="8"/>
  <c r="F409" i="8"/>
  <c r="E409" i="8"/>
  <c r="G409" i="8"/>
  <c r="D414" i="8"/>
  <c r="H414" i="8"/>
  <c r="C414" i="8"/>
  <c r="B418" i="8"/>
  <c r="D400" i="8"/>
  <c r="H400" i="8"/>
  <c r="C400" i="8"/>
  <c r="B404" i="8"/>
  <c r="C407" i="8"/>
  <c r="H407" i="8"/>
  <c r="D407" i="8"/>
  <c r="B411" i="8"/>
  <c r="C409" i="8"/>
  <c r="H409" i="8"/>
  <c r="D409" i="8"/>
  <c r="B413" i="8"/>
  <c r="G411" i="8" l="1"/>
  <c r="F411" i="8"/>
  <c r="E411" i="8"/>
  <c r="G404" i="8"/>
  <c r="E404" i="8"/>
  <c r="F404" i="8"/>
  <c r="G418" i="8"/>
  <c r="E418" i="8"/>
  <c r="F418" i="8"/>
  <c r="F413" i="8"/>
  <c r="G413" i="8"/>
  <c r="E413" i="8"/>
  <c r="D413" i="8"/>
  <c r="C413" i="8"/>
  <c r="H413" i="8"/>
  <c r="B417" i="8"/>
  <c r="C411" i="8"/>
  <c r="H411" i="8"/>
  <c r="D411" i="8"/>
  <c r="B415" i="8"/>
  <c r="D404" i="8"/>
  <c r="C404" i="8"/>
  <c r="H404" i="8"/>
  <c r="B408" i="8"/>
  <c r="D418" i="8"/>
  <c r="C418" i="8"/>
  <c r="H418" i="8"/>
  <c r="B422" i="8"/>
  <c r="F422" i="8" l="1"/>
  <c r="G422" i="8"/>
  <c r="E422" i="8"/>
  <c r="G408" i="8"/>
  <c r="E408" i="8"/>
  <c r="F408" i="8"/>
  <c r="G415" i="8"/>
  <c r="E415" i="8"/>
  <c r="F415" i="8"/>
  <c r="F417" i="8"/>
  <c r="E417" i="8"/>
  <c r="G417" i="8"/>
  <c r="D422" i="8"/>
  <c r="H422" i="8"/>
  <c r="C422" i="8"/>
  <c r="B426" i="8"/>
  <c r="D408" i="8"/>
  <c r="H408" i="8"/>
  <c r="C408" i="8"/>
  <c r="B412" i="8"/>
  <c r="C415" i="8"/>
  <c r="H415" i="8"/>
  <c r="D415" i="8"/>
  <c r="B419" i="8"/>
  <c r="C417" i="8"/>
  <c r="H417" i="8"/>
  <c r="D417" i="8"/>
  <c r="B421" i="8"/>
  <c r="F421" i="8" l="1"/>
  <c r="G421" i="8"/>
  <c r="E421" i="8"/>
  <c r="G419" i="8"/>
  <c r="F419" i="8"/>
  <c r="E419" i="8"/>
  <c r="G412" i="8"/>
  <c r="E412" i="8"/>
  <c r="F412" i="8"/>
  <c r="G426" i="8"/>
  <c r="E426" i="8"/>
  <c r="F426" i="8"/>
  <c r="D421" i="8"/>
  <c r="C421" i="8"/>
  <c r="H421" i="8"/>
  <c r="B425" i="8"/>
  <c r="C419" i="8"/>
  <c r="H419" i="8"/>
  <c r="D419" i="8"/>
  <c r="B423" i="8"/>
  <c r="D412" i="8"/>
  <c r="C412" i="8"/>
  <c r="H412" i="8"/>
  <c r="B416" i="8"/>
  <c r="D426" i="8"/>
  <c r="C426" i="8"/>
  <c r="H426" i="8"/>
  <c r="B430" i="8"/>
  <c r="F430" i="8" l="1"/>
  <c r="G430" i="8"/>
  <c r="E430" i="8"/>
  <c r="G416" i="8"/>
  <c r="E416" i="8"/>
  <c r="F416" i="8"/>
  <c r="G423" i="8"/>
  <c r="F423" i="8"/>
  <c r="E423" i="8"/>
  <c r="F425" i="8"/>
  <c r="E425" i="8"/>
  <c r="G425" i="8"/>
  <c r="D430" i="8"/>
  <c r="H430" i="8"/>
  <c r="C430" i="8"/>
  <c r="B434" i="8"/>
  <c r="D416" i="8"/>
  <c r="H416" i="8"/>
  <c r="C416" i="8"/>
  <c r="B420" i="8"/>
  <c r="C423" i="8"/>
  <c r="H423" i="8"/>
  <c r="D423" i="8"/>
  <c r="B427" i="8"/>
  <c r="C425" i="8"/>
  <c r="H425" i="8"/>
  <c r="D425" i="8"/>
  <c r="B429" i="8"/>
  <c r="F429" i="8" l="1"/>
  <c r="G429" i="8"/>
  <c r="E429" i="8"/>
  <c r="G427" i="8"/>
  <c r="F427" i="8"/>
  <c r="E427" i="8"/>
  <c r="G420" i="8"/>
  <c r="E420" i="8"/>
  <c r="F420" i="8"/>
  <c r="G434" i="8"/>
  <c r="E434" i="8"/>
  <c r="F434" i="8"/>
  <c r="D429" i="8"/>
  <c r="C429" i="8"/>
  <c r="H429" i="8"/>
  <c r="B433" i="8"/>
  <c r="C427" i="8"/>
  <c r="H427" i="8"/>
  <c r="D427" i="8"/>
  <c r="B431" i="8"/>
  <c r="D420" i="8"/>
  <c r="C420" i="8"/>
  <c r="H420" i="8"/>
  <c r="B424" i="8"/>
  <c r="D434" i="8"/>
  <c r="C434" i="8"/>
  <c r="H434" i="8"/>
  <c r="B438" i="8"/>
  <c r="F438" i="8" l="1"/>
  <c r="G438" i="8"/>
  <c r="E438" i="8"/>
  <c r="G424" i="8"/>
  <c r="E424" i="8"/>
  <c r="F424" i="8"/>
  <c r="G431" i="8"/>
  <c r="E431" i="8"/>
  <c r="F431" i="8"/>
  <c r="F433" i="8"/>
  <c r="E433" i="8"/>
  <c r="G433" i="8"/>
  <c r="D438" i="8"/>
  <c r="H438" i="8"/>
  <c r="C438" i="8"/>
  <c r="B442" i="8"/>
  <c r="D424" i="8"/>
  <c r="H424" i="8"/>
  <c r="C424" i="8"/>
  <c r="B428" i="8"/>
  <c r="C431" i="8"/>
  <c r="H431" i="8"/>
  <c r="D431" i="8"/>
  <c r="B435" i="8"/>
  <c r="C433" i="8"/>
  <c r="H433" i="8"/>
  <c r="D433" i="8"/>
  <c r="B437" i="8"/>
  <c r="F437" i="8" l="1"/>
  <c r="G437" i="8"/>
  <c r="E437" i="8"/>
  <c r="G435" i="8"/>
  <c r="F435" i="8"/>
  <c r="E435" i="8"/>
  <c r="G428" i="8"/>
  <c r="E428" i="8"/>
  <c r="F428" i="8"/>
  <c r="G442" i="8"/>
  <c r="E442" i="8"/>
  <c r="F442" i="8"/>
  <c r="D437" i="8"/>
  <c r="C437" i="8"/>
  <c r="H437" i="8"/>
  <c r="B441" i="8"/>
  <c r="C435" i="8"/>
  <c r="H435" i="8"/>
  <c r="D435" i="8"/>
  <c r="B439" i="8"/>
  <c r="D428" i="8"/>
  <c r="C428" i="8"/>
  <c r="H428" i="8"/>
  <c r="B432" i="8"/>
  <c r="D442" i="8"/>
  <c r="C442" i="8"/>
  <c r="H442" i="8"/>
  <c r="B446" i="8"/>
  <c r="F446" i="8" l="1"/>
  <c r="G446" i="8"/>
  <c r="E446" i="8"/>
  <c r="G432" i="8"/>
  <c r="E432" i="8"/>
  <c r="F432" i="8"/>
  <c r="G439" i="8"/>
  <c r="F439" i="8"/>
  <c r="E439" i="8"/>
  <c r="F441" i="8"/>
  <c r="E441" i="8"/>
  <c r="G441" i="8"/>
  <c r="D446" i="8"/>
  <c r="H446" i="8"/>
  <c r="C446" i="8"/>
  <c r="B450" i="8"/>
  <c r="D432" i="8"/>
  <c r="H432" i="8"/>
  <c r="C432" i="8"/>
  <c r="B436" i="8"/>
  <c r="C439" i="8"/>
  <c r="H439" i="8"/>
  <c r="D439" i="8"/>
  <c r="B443" i="8"/>
  <c r="C441" i="8"/>
  <c r="H441" i="8"/>
  <c r="D441" i="8"/>
  <c r="B445" i="8"/>
  <c r="F445" i="8" l="1"/>
  <c r="G445" i="8"/>
  <c r="E445" i="8"/>
  <c r="G443" i="8"/>
  <c r="F443" i="8"/>
  <c r="E443" i="8"/>
  <c r="G436" i="8"/>
  <c r="E436" i="8"/>
  <c r="F436" i="8"/>
  <c r="G450" i="8"/>
  <c r="E450" i="8"/>
  <c r="F450" i="8"/>
  <c r="D445" i="8"/>
  <c r="C445" i="8"/>
  <c r="H445" i="8"/>
  <c r="B449" i="8"/>
  <c r="C443" i="8"/>
  <c r="H443" i="8"/>
  <c r="D443" i="8"/>
  <c r="B447" i="8"/>
  <c r="D436" i="8"/>
  <c r="C436" i="8"/>
  <c r="H436" i="8"/>
  <c r="B440" i="8"/>
  <c r="D450" i="8"/>
  <c r="C450" i="8"/>
  <c r="H450" i="8"/>
  <c r="B454" i="8"/>
  <c r="F454" i="8" l="1"/>
  <c r="G454" i="8"/>
  <c r="E454" i="8"/>
  <c r="G440" i="8"/>
  <c r="E440" i="8"/>
  <c r="F440" i="8"/>
  <c r="G447" i="8"/>
  <c r="E447" i="8"/>
  <c r="F447" i="8"/>
  <c r="F449" i="8"/>
  <c r="E449" i="8"/>
  <c r="G449" i="8"/>
  <c r="D454" i="8"/>
  <c r="H454" i="8"/>
  <c r="C454" i="8"/>
  <c r="B458" i="8"/>
  <c r="D440" i="8"/>
  <c r="H440" i="8"/>
  <c r="C440" i="8"/>
  <c r="B444" i="8"/>
  <c r="C447" i="8"/>
  <c r="H447" i="8"/>
  <c r="D447" i="8"/>
  <c r="B451" i="8"/>
  <c r="C449" i="8"/>
  <c r="H449" i="8"/>
  <c r="D449" i="8"/>
  <c r="B453" i="8"/>
  <c r="F453" i="8" l="1"/>
  <c r="G453" i="8"/>
  <c r="E453" i="8"/>
  <c r="G451" i="8"/>
  <c r="F451" i="8"/>
  <c r="E451" i="8"/>
  <c r="G444" i="8"/>
  <c r="E444" i="8"/>
  <c r="F444" i="8"/>
  <c r="G458" i="8"/>
  <c r="E458" i="8"/>
  <c r="F458" i="8"/>
  <c r="D453" i="8"/>
  <c r="C453" i="8"/>
  <c r="H453" i="8"/>
  <c r="B457" i="8"/>
  <c r="C451" i="8"/>
  <c r="H451" i="8"/>
  <c r="D451" i="8"/>
  <c r="B455" i="8"/>
  <c r="D444" i="8"/>
  <c r="C444" i="8"/>
  <c r="H444" i="8"/>
  <c r="B448" i="8"/>
  <c r="D458" i="8"/>
  <c r="C458" i="8"/>
  <c r="H458" i="8"/>
  <c r="B462" i="8"/>
  <c r="F462" i="8" l="1"/>
  <c r="G462" i="8"/>
  <c r="E462" i="8"/>
  <c r="G448" i="8"/>
  <c r="E448" i="8"/>
  <c r="F448" i="8"/>
  <c r="G455" i="8"/>
  <c r="F455" i="8"/>
  <c r="E455" i="8"/>
  <c r="F457" i="8"/>
  <c r="E457" i="8"/>
  <c r="G457" i="8"/>
  <c r="D462" i="8"/>
  <c r="H462" i="8"/>
  <c r="C462" i="8"/>
  <c r="B466" i="8"/>
  <c r="D448" i="8"/>
  <c r="H448" i="8"/>
  <c r="C448" i="8"/>
  <c r="B452" i="8"/>
  <c r="C455" i="8"/>
  <c r="H455" i="8"/>
  <c r="D455" i="8"/>
  <c r="B459" i="8"/>
  <c r="C457" i="8"/>
  <c r="H457" i="8"/>
  <c r="D457" i="8"/>
  <c r="B461" i="8"/>
  <c r="F461" i="8" l="1"/>
  <c r="G461" i="8"/>
  <c r="E461" i="8"/>
  <c r="G459" i="8"/>
  <c r="F459" i="8"/>
  <c r="E459" i="8"/>
  <c r="G452" i="8"/>
  <c r="E452" i="8"/>
  <c r="F452" i="8"/>
  <c r="G466" i="8"/>
  <c r="E466" i="8"/>
  <c r="F466" i="8"/>
  <c r="D461" i="8"/>
  <c r="C461" i="8"/>
  <c r="H461" i="8"/>
  <c r="B465" i="8"/>
  <c r="C459" i="8"/>
  <c r="H459" i="8"/>
  <c r="D459" i="8"/>
  <c r="B463" i="8"/>
  <c r="D452" i="8"/>
  <c r="C452" i="8"/>
  <c r="H452" i="8"/>
  <c r="B456" i="8"/>
  <c r="D466" i="8"/>
  <c r="C466" i="8"/>
  <c r="H466" i="8"/>
  <c r="B470" i="8"/>
  <c r="F470" i="8" l="1"/>
  <c r="G470" i="8"/>
  <c r="E470" i="8"/>
  <c r="G456" i="8"/>
  <c r="E456" i="8"/>
  <c r="F456" i="8"/>
  <c r="G463" i="8"/>
  <c r="E463" i="8"/>
  <c r="F463" i="8"/>
  <c r="F465" i="8"/>
  <c r="E465" i="8"/>
  <c r="G465" i="8"/>
  <c r="D470" i="8"/>
  <c r="H470" i="8"/>
  <c r="C470" i="8"/>
  <c r="B474" i="8"/>
  <c r="D456" i="8"/>
  <c r="H456" i="8"/>
  <c r="C456" i="8"/>
  <c r="B460" i="8"/>
  <c r="C463" i="8"/>
  <c r="H463" i="8"/>
  <c r="D463" i="8"/>
  <c r="B467" i="8"/>
  <c r="C465" i="8"/>
  <c r="H465" i="8"/>
  <c r="D465" i="8"/>
  <c r="B469" i="8"/>
  <c r="F469" i="8" l="1"/>
  <c r="G469" i="8"/>
  <c r="E469" i="8"/>
  <c r="G467" i="8"/>
  <c r="F467" i="8"/>
  <c r="E467" i="8"/>
  <c r="G460" i="8"/>
  <c r="E460" i="8"/>
  <c r="F460" i="8"/>
  <c r="G474" i="8"/>
  <c r="E474" i="8"/>
  <c r="F474" i="8"/>
  <c r="D469" i="8"/>
  <c r="C469" i="8"/>
  <c r="H469" i="8"/>
  <c r="B473" i="8"/>
  <c r="C467" i="8"/>
  <c r="H467" i="8"/>
  <c r="D467" i="8"/>
  <c r="B471" i="8"/>
  <c r="D460" i="8"/>
  <c r="C460" i="8"/>
  <c r="H460" i="8"/>
  <c r="B464" i="8"/>
  <c r="D474" i="8"/>
  <c r="C474" i="8"/>
  <c r="H474" i="8"/>
  <c r="B478" i="8"/>
  <c r="F478" i="8" l="1"/>
  <c r="G478" i="8"/>
  <c r="E478" i="8"/>
  <c r="G464" i="8"/>
  <c r="E464" i="8"/>
  <c r="F464" i="8"/>
  <c r="G471" i="8"/>
  <c r="F471" i="8"/>
  <c r="E471" i="8"/>
  <c r="F473" i="8"/>
  <c r="E473" i="8"/>
  <c r="G473" i="8"/>
  <c r="D478" i="8"/>
  <c r="H478" i="8"/>
  <c r="C478" i="8"/>
  <c r="B482" i="8"/>
  <c r="D464" i="8"/>
  <c r="H464" i="8"/>
  <c r="C464" i="8"/>
  <c r="B468" i="8"/>
  <c r="C471" i="8"/>
  <c r="H471" i="8"/>
  <c r="D471" i="8"/>
  <c r="B475" i="8"/>
  <c r="C473" i="8"/>
  <c r="H473" i="8"/>
  <c r="D473" i="8"/>
  <c r="B477" i="8"/>
  <c r="G475" i="8" l="1"/>
  <c r="F475" i="8"/>
  <c r="E475" i="8"/>
  <c r="G468" i="8"/>
  <c r="E468" i="8"/>
  <c r="F468" i="8"/>
  <c r="G482" i="8"/>
  <c r="E482" i="8"/>
  <c r="F482" i="8"/>
  <c r="F477" i="8"/>
  <c r="G477" i="8"/>
  <c r="E477" i="8"/>
  <c r="D477" i="8"/>
  <c r="C477" i="8"/>
  <c r="H477" i="8"/>
  <c r="B481" i="8"/>
  <c r="C475" i="8"/>
  <c r="H475" i="8"/>
  <c r="D475" i="8"/>
  <c r="B479" i="8"/>
  <c r="D468" i="8"/>
  <c r="C468" i="8"/>
  <c r="H468" i="8"/>
  <c r="B472" i="8"/>
  <c r="D482" i="8"/>
  <c r="C482" i="8"/>
  <c r="H482" i="8"/>
  <c r="B486" i="8"/>
  <c r="F486" i="8" l="1"/>
  <c r="G486" i="8"/>
  <c r="E486" i="8"/>
  <c r="G472" i="8"/>
  <c r="E472" i="8"/>
  <c r="F472" i="8"/>
  <c r="G479" i="8"/>
  <c r="E479" i="8"/>
  <c r="F479" i="8"/>
  <c r="F481" i="8"/>
  <c r="E481" i="8"/>
  <c r="G481" i="8"/>
  <c r="D486" i="8"/>
  <c r="H486" i="8"/>
  <c r="C486" i="8"/>
  <c r="B490" i="8"/>
  <c r="D472" i="8"/>
  <c r="H472" i="8"/>
  <c r="C472" i="8"/>
  <c r="B476" i="8"/>
  <c r="C479" i="8"/>
  <c r="H479" i="8"/>
  <c r="D479" i="8"/>
  <c r="B483" i="8"/>
  <c r="C481" i="8"/>
  <c r="H481" i="8"/>
  <c r="D481" i="8"/>
  <c r="B485" i="8"/>
  <c r="F485" i="8" l="1"/>
  <c r="G485" i="8"/>
  <c r="E485" i="8"/>
  <c r="G483" i="8"/>
  <c r="F483" i="8"/>
  <c r="E483" i="8"/>
  <c r="G476" i="8"/>
  <c r="E476" i="8"/>
  <c r="F476" i="8"/>
  <c r="G490" i="8"/>
  <c r="E490" i="8"/>
  <c r="F490" i="8"/>
  <c r="D485" i="8"/>
  <c r="C485" i="8"/>
  <c r="H485" i="8"/>
  <c r="B489" i="8"/>
  <c r="C483" i="8"/>
  <c r="H483" i="8"/>
  <c r="D483" i="8"/>
  <c r="B487" i="8"/>
  <c r="D476" i="8"/>
  <c r="C476" i="8"/>
  <c r="H476" i="8"/>
  <c r="B480" i="8"/>
  <c r="D490" i="8"/>
  <c r="C490" i="8"/>
  <c r="H490" i="8"/>
  <c r="B494" i="8"/>
  <c r="F494" i="8" l="1"/>
  <c r="G494" i="8"/>
  <c r="E494" i="8"/>
  <c r="G480" i="8"/>
  <c r="E480" i="8"/>
  <c r="F480" i="8"/>
  <c r="G487" i="8"/>
  <c r="F487" i="8"/>
  <c r="E487" i="8"/>
  <c r="F489" i="8"/>
  <c r="E489" i="8"/>
  <c r="G489" i="8"/>
  <c r="D494" i="8"/>
  <c r="H494" i="8"/>
  <c r="C494" i="8"/>
  <c r="B498" i="8"/>
  <c r="D480" i="8"/>
  <c r="H480" i="8"/>
  <c r="C480" i="8"/>
  <c r="B484" i="8"/>
  <c r="C487" i="8"/>
  <c r="H487" i="8"/>
  <c r="D487" i="8"/>
  <c r="B491" i="8"/>
  <c r="C489" i="8"/>
  <c r="H489" i="8"/>
  <c r="D489" i="8"/>
  <c r="B493" i="8"/>
  <c r="F493" i="8" l="1"/>
  <c r="G493" i="8"/>
  <c r="E493" i="8"/>
  <c r="G491" i="8"/>
  <c r="F491" i="8"/>
  <c r="E491" i="8"/>
  <c r="G484" i="8"/>
  <c r="E484" i="8"/>
  <c r="F484" i="8"/>
  <c r="G498" i="8"/>
  <c r="E498" i="8"/>
  <c r="F498" i="8"/>
  <c r="D493" i="8"/>
  <c r="C493" i="8"/>
  <c r="H493" i="8"/>
  <c r="B497" i="8"/>
  <c r="C491" i="8"/>
  <c r="H491" i="8"/>
  <c r="D491" i="8"/>
  <c r="B495" i="8"/>
  <c r="D484" i="8"/>
  <c r="C484" i="8"/>
  <c r="H484" i="8"/>
  <c r="B488" i="8"/>
  <c r="D498" i="8"/>
  <c r="C498" i="8"/>
  <c r="H498" i="8"/>
  <c r="B502" i="8"/>
  <c r="F502" i="8" l="1"/>
  <c r="G502" i="8"/>
  <c r="E502" i="8"/>
  <c r="G488" i="8"/>
  <c r="E488" i="8"/>
  <c r="F488" i="8"/>
  <c r="G495" i="8"/>
  <c r="E495" i="8"/>
  <c r="F495" i="8"/>
  <c r="F497" i="8"/>
  <c r="E497" i="8"/>
  <c r="G497" i="8"/>
  <c r="D502" i="8"/>
  <c r="H502" i="8"/>
  <c r="C502" i="8"/>
  <c r="B506" i="8"/>
  <c r="D488" i="8"/>
  <c r="H488" i="8"/>
  <c r="C488" i="8"/>
  <c r="B492" i="8"/>
  <c r="C495" i="8"/>
  <c r="H495" i="8"/>
  <c r="D495" i="8"/>
  <c r="B499" i="8"/>
  <c r="C497" i="8"/>
  <c r="H497" i="8"/>
  <c r="D497" i="8"/>
  <c r="B501" i="8"/>
  <c r="F501" i="8" l="1"/>
  <c r="G501" i="8"/>
  <c r="E501" i="8"/>
  <c r="G499" i="8"/>
  <c r="F499" i="8"/>
  <c r="E499" i="8"/>
  <c r="G492" i="8"/>
  <c r="E492" i="8"/>
  <c r="F492" i="8"/>
  <c r="G506" i="8"/>
  <c r="E506" i="8"/>
  <c r="F506" i="8"/>
  <c r="D501" i="8"/>
  <c r="C501" i="8"/>
  <c r="H501" i="8"/>
  <c r="B505" i="8"/>
  <c r="C499" i="8"/>
  <c r="H499" i="8"/>
  <c r="D499" i="8"/>
  <c r="B503" i="8"/>
  <c r="D492" i="8"/>
  <c r="C492" i="8"/>
  <c r="H492" i="8"/>
  <c r="B496" i="8"/>
  <c r="D506" i="8"/>
  <c r="C506" i="8"/>
  <c r="H506" i="8"/>
  <c r="B510" i="8"/>
  <c r="F510" i="8" l="1"/>
  <c r="G510" i="8"/>
  <c r="E510" i="8"/>
  <c r="G496" i="8"/>
  <c r="E496" i="8"/>
  <c r="F496" i="8"/>
  <c r="G503" i="8"/>
  <c r="F503" i="8"/>
  <c r="E503" i="8"/>
  <c r="F505" i="8"/>
  <c r="E505" i="8"/>
  <c r="G505" i="8"/>
  <c r="D510" i="8"/>
  <c r="H510" i="8"/>
  <c r="C510" i="8"/>
  <c r="B514" i="8"/>
  <c r="D496" i="8"/>
  <c r="H496" i="8"/>
  <c r="C496" i="8"/>
  <c r="B500" i="8"/>
  <c r="C503" i="8"/>
  <c r="H503" i="8"/>
  <c r="D503" i="8"/>
  <c r="B507" i="8"/>
  <c r="C505" i="8"/>
  <c r="H505" i="8"/>
  <c r="D505" i="8"/>
  <c r="B509" i="8"/>
  <c r="G507" i="8" l="1"/>
  <c r="F507" i="8"/>
  <c r="E507" i="8"/>
  <c r="G500" i="8"/>
  <c r="E500" i="8"/>
  <c r="F500" i="8"/>
  <c r="G514" i="8"/>
  <c r="E514" i="8"/>
  <c r="F514" i="8"/>
  <c r="F509" i="8"/>
  <c r="G509" i="8"/>
  <c r="E509" i="8"/>
  <c r="D509" i="8"/>
  <c r="C509" i="8"/>
  <c r="H509" i="8"/>
  <c r="B513" i="8"/>
  <c r="C507" i="8"/>
  <c r="H507" i="8"/>
  <c r="D507" i="8"/>
  <c r="B511" i="8"/>
  <c r="D500" i="8"/>
  <c r="C500" i="8"/>
  <c r="H500" i="8"/>
  <c r="B504" i="8"/>
  <c r="D514" i="8"/>
  <c r="C514" i="8"/>
  <c r="H514" i="8"/>
  <c r="B518" i="8"/>
  <c r="F518" i="8" l="1"/>
  <c r="G518" i="8"/>
  <c r="E518" i="8"/>
  <c r="G504" i="8"/>
  <c r="E504" i="8"/>
  <c r="F504" i="8"/>
  <c r="G511" i="8"/>
  <c r="F511" i="8"/>
  <c r="E511" i="8"/>
  <c r="F513" i="8"/>
  <c r="E513" i="8"/>
  <c r="G513" i="8"/>
  <c r="D518" i="8"/>
  <c r="H518" i="8"/>
  <c r="C518" i="8"/>
  <c r="B522" i="8"/>
  <c r="D504" i="8"/>
  <c r="H504" i="8"/>
  <c r="C504" i="8"/>
  <c r="B508" i="8"/>
  <c r="C511" i="8"/>
  <c r="H511" i="8"/>
  <c r="D511" i="8"/>
  <c r="B515" i="8"/>
  <c r="C513" i="8"/>
  <c r="H513" i="8"/>
  <c r="D513" i="8"/>
  <c r="B517" i="8"/>
  <c r="F517" i="8" l="1"/>
  <c r="G517" i="8"/>
  <c r="E517" i="8"/>
  <c r="G515" i="8"/>
  <c r="F515" i="8"/>
  <c r="E515" i="8"/>
  <c r="G508" i="8"/>
  <c r="E508" i="8"/>
  <c r="F508" i="8"/>
  <c r="G522" i="8"/>
  <c r="E522" i="8"/>
  <c r="F522" i="8"/>
  <c r="D517" i="8"/>
  <c r="C517" i="8"/>
  <c r="H517" i="8"/>
  <c r="B521" i="8"/>
  <c r="C515" i="8"/>
  <c r="H515" i="8"/>
  <c r="D515" i="8"/>
  <c r="B519" i="8"/>
  <c r="D508" i="8"/>
  <c r="C508" i="8"/>
  <c r="H508" i="8"/>
  <c r="B512" i="8"/>
  <c r="D522" i="8"/>
  <c r="C522" i="8"/>
  <c r="H522" i="8"/>
  <c r="B526" i="8"/>
  <c r="F526" i="8" l="1"/>
  <c r="G526" i="8"/>
  <c r="E526" i="8"/>
  <c r="G512" i="8"/>
  <c r="E512" i="8"/>
  <c r="F512" i="8"/>
  <c r="G519" i="8"/>
  <c r="E519" i="8"/>
  <c r="F519" i="8"/>
  <c r="F521" i="8"/>
  <c r="E521" i="8"/>
  <c r="G521" i="8"/>
  <c r="D526" i="8"/>
  <c r="H526" i="8"/>
  <c r="C526" i="8"/>
  <c r="B530" i="8"/>
  <c r="D512" i="8"/>
  <c r="H512" i="8"/>
  <c r="C512" i="8"/>
  <c r="B516" i="8"/>
  <c r="C519" i="8"/>
  <c r="H519" i="8"/>
  <c r="D519" i="8"/>
  <c r="B523" i="8"/>
  <c r="C521" i="8"/>
  <c r="H521" i="8"/>
  <c r="D521" i="8"/>
  <c r="B525" i="8"/>
  <c r="G516" i="8" l="1"/>
  <c r="E516" i="8"/>
  <c r="F516" i="8"/>
  <c r="F525" i="8"/>
  <c r="G525" i="8"/>
  <c r="E525" i="8"/>
  <c r="G523" i="8"/>
  <c r="F523" i="8"/>
  <c r="E523" i="8"/>
  <c r="G530" i="8"/>
  <c r="E530" i="8"/>
  <c r="F530" i="8"/>
  <c r="D525" i="8"/>
  <c r="C525" i="8"/>
  <c r="H525" i="8"/>
  <c r="B529" i="8"/>
  <c r="C523" i="8"/>
  <c r="H523" i="8"/>
  <c r="D523" i="8"/>
  <c r="B527" i="8"/>
  <c r="D516" i="8"/>
  <c r="C516" i="8"/>
  <c r="H516" i="8"/>
  <c r="B520" i="8"/>
  <c r="D530" i="8"/>
  <c r="C530" i="8"/>
  <c r="H530" i="8"/>
  <c r="B534" i="8"/>
  <c r="F534" i="8" l="1"/>
  <c r="G534" i="8"/>
  <c r="E534" i="8"/>
  <c r="G520" i="8"/>
  <c r="E520" i="8"/>
  <c r="F520" i="8"/>
  <c r="G527" i="8"/>
  <c r="F527" i="8"/>
  <c r="E527" i="8"/>
  <c r="F529" i="8"/>
  <c r="E529" i="8"/>
  <c r="G529" i="8"/>
  <c r="D534" i="8"/>
  <c r="H534" i="8"/>
  <c r="C534" i="8"/>
  <c r="B538" i="8"/>
  <c r="D520" i="8"/>
  <c r="H520" i="8"/>
  <c r="C520" i="8"/>
  <c r="B524" i="8"/>
  <c r="C527" i="8"/>
  <c r="H527" i="8"/>
  <c r="D527" i="8"/>
  <c r="B531" i="8"/>
  <c r="C529" i="8"/>
  <c r="H529" i="8"/>
  <c r="D529" i="8"/>
  <c r="B533" i="8"/>
  <c r="F533" i="8" l="1"/>
  <c r="G533" i="8"/>
  <c r="E533" i="8"/>
  <c r="G531" i="8"/>
  <c r="F531" i="8"/>
  <c r="E531" i="8"/>
  <c r="G524" i="8"/>
  <c r="E524" i="8"/>
  <c r="F524" i="8"/>
  <c r="G538" i="8"/>
  <c r="E538" i="8"/>
  <c r="F538" i="8"/>
  <c r="D533" i="8"/>
  <c r="C533" i="8"/>
  <c r="H533" i="8"/>
  <c r="B537" i="8"/>
  <c r="C531" i="8"/>
  <c r="H531" i="8"/>
  <c r="D531" i="8"/>
  <c r="B535" i="8"/>
  <c r="D524" i="8"/>
  <c r="C524" i="8"/>
  <c r="H524" i="8"/>
  <c r="B528" i="8"/>
  <c r="D538" i="8"/>
  <c r="C538" i="8"/>
  <c r="H538" i="8"/>
  <c r="B542" i="8"/>
  <c r="F542" i="8" l="1"/>
  <c r="G542" i="8"/>
  <c r="E542" i="8"/>
  <c r="G528" i="8"/>
  <c r="E528" i="8"/>
  <c r="F528" i="8"/>
  <c r="G535" i="8"/>
  <c r="E535" i="8"/>
  <c r="F535" i="8"/>
  <c r="F537" i="8"/>
  <c r="E537" i="8"/>
  <c r="G537" i="8"/>
  <c r="D542" i="8"/>
  <c r="H542" i="8"/>
  <c r="C542" i="8"/>
  <c r="B546" i="8"/>
  <c r="D528" i="8"/>
  <c r="H528" i="8"/>
  <c r="C528" i="8"/>
  <c r="B532" i="8"/>
  <c r="C535" i="8"/>
  <c r="H535" i="8"/>
  <c r="D535" i="8"/>
  <c r="B539" i="8"/>
  <c r="C537" i="8"/>
  <c r="H537" i="8"/>
  <c r="D537" i="8"/>
  <c r="B541" i="8"/>
  <c r="F541" i="8" l="1"/>
  <c r="G541" i="8"/>
  <c r="E541" i="8"/>
  <c r="G539" i="8"/>
  <c r="F539" i="8"/>
  <c r="E539" i="8"/>
  <c r="G532" i="8"/>
  <c r="E532" i="8"/>
  <c r="F532" i="8"/>
  <c r="G546" i="8"/>
  <c r="E546" i="8"/>
  <c r="F546" i="8"/>
  <c r="D541" i="8"/>
  <c r="C541" i="8"/>
  <c r="H541" i="8"/>
  <c r="B545" i="8"/>
  <c r="C539" i="8"/>
  <c r="H539" i="8"/>
  <c r="D539" i="8"/>
  <c r="B543" i="8"/>
  <c r="D532" i="8"/>
  <c r="C532" i="8"/>
  <c r="H532" i="8"/>
  <c r="B536" i="8"/>
  <c r="D546" i="8"/>
  <c r="C546" i="8"/>
  <c r="H546" i="8"/>
  <c r="B550" i="8"/>
  <c r="F550" i="8" l="1"/>
  <c r="G550" i="8"/>
  <c r="E550" i="8"/>
  <c r="G536" i="8"/>
  <c r="E536" i="8"/>
  <c r="F536" i="8"/>
  <c r="G543" i="8"/>
  <c r="F543" i="8"/>
  <c r="E543" i="8"/>
  <c r="F545" i="8"/>
  <c r="E545" i="8"/>
  <c r="G545" i="8"/>
  <c r="D550" i="8"/>
  <c r="H550" i="8"/>
  <c r="C550" i="8"/>
  <c r="B554" i="8"/>
  <c r="D536" i="8"/>
  <c r="H536" i="8"/>
  <c r="C536" i="8"/>
  <c r="B540" i="8"/>
  <c r="C543" i="8"/>
  <c r="H543" i="8"/>
  <c r="D543" i="8"/>
  <c r="B547" i="8"/>
  <c r="C545" i="8"/>
  <c r="H545" i="8"/>
  <c r="D545" i="8"/>
  <c r="B549" i="8"/>
  <c r="F549" i="8" l="1"/>
  <c r="G549" i="8"/>
  <c r="E549" i="8"/>
  <c r="G547" i="8"/>
  <c r="F547" i="8"/>
  <c r="E547" i="8"/>
  <c r="G540" i="8"/>
  <c r="E540" i="8"/>
  <c r="F540" i="8"/>
  <c r="G554" i="8"/>
  <c r="E554" i="8"/>
  <c r="F554" i="8"/>
  <c r="D549" i="8"/>
  <c r="C549" i="8"/>
  <c r="H549" i="8"/>
  <c r="B553" i="8"/>
  <c r="C547" i="8"/>
  <c r="H547" i="8"/>
  <c r="D547" i="8"/>
  <c r="B551" i="8"/>
  <c r="D540" i="8"/>
  <c r="C540" i="8"/>
  <c r="H540" i="8"/>
  <c r="B544" i="8"/>
  <c r="D554" i="8"/>
  <c r="C554" i="8"/>
  <c r="H554" i="8"/>
  <c r="B558" i="8"/>
  <c r="F558" i="8" l="1"/>
  <c r="G558" i="8"/>
  <c r="E558" i="8"/>
  <c r="G544" i="8"/>
  <c r="E544" i="8"/>
  <c r="F544" i="8"/>
  <c r="G551" i="8"/>
  <c r="E551" i="8"/>
  <c r="F551" i="8"/>
  <c r="F553" i="8"/>
  <c r="E553" i="8"/>
  <c r="G553" i="8"/>
  <c r="D558" i="8"/>
  <c r="H558" i="8"/>
  <c r="C558" i="8"/>
  <c r="B562" i="8"/>
  <c r="D544" i="8"/>
  <c r="H544" i="8"/>
  <c r="C544" i="8"/>
  <c r="B548" i="8"/>
  <c r="C551" i="8"/>
  <c r="H551" i="8"/>
  <c r="D551" i="8"/>
  <c r="B555" i="8"/>
  <c r="C553" i="8"/>
  <c r="H553" i="8"/>
  <c r="D553" i="8"/>
  <c r="B557" i="8"/>
  <c r="F557" i="8" l="1"/>
  <c r="G557" i="8"/>
  <c r="E557" i="8"/>
  <c r="G555" i="8"/>
  <c r="F555" i="8"/>
  <c r="E555" i="8"/>
  <c r="G548" i="8"/>
  <c r="E548" i="8"/>
  <c r="F548" i="8"/>
  <c r="G562" i="8"/>
  <c r="E562" i="8"/>
  <c r="F562" i="8"/>
  <c r="D557" i="8"/>
  <c r="C557" i="8"/>
  <c r="H557" i="8"/>
  <c r="B561" i="8"/>
  <c r="C555" i="8"/>
  <c r="H555" i="8"/>
  <c r="D555" i="8"/>
  <c r="B559" i="8"/>
  <c r="D548" i="8"/>
  <c r="C548" i="8"/>
  <c r="H548" i="8"/>
  <c r="B552" i="8"/>
  <c r="D562" i="8"/>
  <c r="C562" i="8"/>
  <c r="H562" i="8"/>
  <c r="B566" i="8"/>
  <c r="F566" i="8" l="1"/>
  <c r="G566" i="8"/>
  <c r="E566" i="8"/>
  <c r="G552" i="8"/>
  <c r="E552" i="8"/>
  <c r="F552" i="8"/>
  <c r="G559" i="8"/>
  <c r="F559" i="8"/>
  <c r="E559" i="8"/>
  <c r="F561" i="8"/>
  <c r="E561" i="8"/>
  <c r="G561" i="8"/>
  <c r="D566" i="8"/>
  <c r="H566" i="8"/>
  <c r="C566" i="8"/>
  <c r="B570" i="8"/>
  <c r="D552" i="8"/>
  <c r="H552" i="8"/>
  <c r="C552" i="8"/>
  <c r="B556" i="8"/>
  <c r="C559" i="8"/>
  <c r="H559" i="8"/>
  <c r="D559" i="8"/>
  <c r="B563" i="8"/>
  <c r="C561" i="8"/>
  <c r="H561" i="8"/>
  <c r="D561" i="8"/>
  <c r="B565" i="8"/>
  <c r="G563" i="8" l="1"/>
  <c r="F563" i="8"/>
  <c r="E563" i="8"/>
  <c r="G556" i="8"/>
  <c r="E556" i="8"/>
  <c r="F556" i="8"/>
  <c r="G570" i="8"/>
  <c r="E570" i="8"/>
  <c r="F570" i="8"/>
  <c r="F565" i="8"/>
  <c r="G565" i="8"/>
  <c r="E565" i="8"/>
  <c r="D565" i="8"/>
  <c r="C565" i="8"/>
  <c r="H565" i="8"/>
  <c r="B569" i="8"/>
  <c r="C563" i="8"/>
  <c r="H563" i="8"/>
  <c r="D563" i="8"/>
  <c r="B567" i="8"/>
  <c r="D556" i="8"/>
  <c r="C556" i="8"/>
  <c r="H556" i="8"/>
  <c r="B560" i="8"/>
  <c r="D570" i="8"/>
  <c r="C570" i="8"/>
  <c r="H570" i="8"/>
  <c r="B574" i="8"/>
  <c r="F574" i="8" l="1"/>
  <c r="G574" i="8"/>
  <c r="E574" i="8"/>
  <c r="G560" i="8"/>
  <c r="E560" i="8"/>
  <c r="F560" i="8"/>
  <c r="G567" i="8"/>
  <c r="E567" i="8"/>
  <c r="F567" i="8"/>
  <c r="F569" i="8"/>
  <c r="E569" i="8"/>
  <c r="G569" i="8"/>
  <c r="D574" i="8"/>
  <c r="H574" i="8"/>
  <c r="C574" i="8"/>
  <c r="B578" i="8"/>
  <c r="D560" i="8"/>
  <c r="H560" i="8"/>
  <c r="C560" i="8"/>
  <c r="B564" i="8"/>
  <c r="C567" i="8"/>
  <c r="H567" i="8"/>
  <c r="D567" i="8"/>
  <c r="B571" i="8"/>
  <c r="C569" i="8"/>
  <c r="H569" i="8"/>
  <c r="D569" i="8"/>
  <c r="B573" i="8"/>
  <c r="F573" i="8" l="1"/>
  <c r="G573" i="8"/>
  <c r="E573" i="8"/>
  <c r="G571" i="8"/>
  <c r="F571" i="8"/>
  <c r="E571" i="8"/>
  <c r="G564" i="8"/>
  <c r="E564" i="8"/>
  <c r="F564" i="8"/>
  <c r="G578" i="8"/>
  <c r="E578" i="8"/>
  <c r="F578" i="8"/>
  <c r="D573" i="8"/>
  <c r="C573" i="8"/>
  <c r="H573" i="8"/>
  <c r="B577" i="8"/>
  <c r="C571" i="8"/>
  <c r="H571" i="8"/>
  <c r="D571" i="8"/>
  <c r="B575" i="8"/>
  <c r="D564" i="8"/>
  <c r="C564" i="8"/>
  <c r="H564" i="8"/>
  <c r="B568" i="8"/>
  <c r="D578" i="8"/>
  <c r="C578" i="8"/>
  <c r="H578" i="8"/>
  <c r="B582" i="8"/>
  <c r="F582" i="8" l="1"/>
  <c r="G582" i="8"/>
  <c r="E582" i="8"/>
  <c r="G568" i="8"/>
  <c r="E568" i="8"/>
  <c r="F568" i="8"/>
  <c r="G575" i="8"/>
  <c r="F575" i="8"/>
  <c r="E575" i="8"/>
  <c r="F577" i="8"/>
  <c r="E577" i="8"/>
  <c r="G577" i="8"/>
  <c r="D582" i="8"/>
  <c r="H582" i="8"/>
  <c r="C582" i="8"/>
  <c r="B586" i="8"/>
  <c r="D568" i="8"/>
  <c r="H568" i="8"/>
  <c r="C568" i="8"/>
  <c r="B572" i="8"/>
  <c r="C575" i="8"/>
  <c r="H575" i="8"/>
  <c r="D575" i="8"/>
  <c r="B579" i="8"/>
  <c r="C577" i="8"/>
  <c r="H577" i="8"/>
  <c r="D577" i="8"/>
  <c r="B581" i="8"/>
  <c r="F581" i="8" l="1"/>
  <c r="G581" i="8"/>
  <c r="E581" i="8"/>
  <c r="G579" i="8"/>
  <c r="F579" i="8"/>
  <c r="E579" i="8"/>
  <c r="G572" i="8"/>
  <c r="E572" i="8"/>
  <c r="F572" i="8"/>
  <c r="G586" i="8"/>
  <c r="E586" i="8"/>
  <c r="F586" i="8"/>
  <c r="D581" i="8"/>
  <c r="C581" i="8"/>
  <c r="H581" i="8"/>
  <c r="B585" i="8"/>
  <c r="C579" i="8"/>
  <c r="H579" i="8"/>
  <c r="D579" i="8"/>
  <c r="B583" i="8"/>
  <c r="D572" i="8"/>
  <c r="C572" i="8"/>
  <c r="H572" i="8"/>
  <c r="B576" i="8"/>
  <c r="D586" i="8"/>
  <c r="C586" i="8"/>
  <c r="H586" i="8"/>
  <c r="B590" i="8"/>
  <c r="F590" i="8" l="1"/>
  <c r="G590" i="8"/>
  <c r="E590" i="8"/>
  <c r="G576" i="8"/>
  <c r="E576" i="8"/>
  <c r="F576" i="8"/>
  <c r="G583" i="8"/>
  <c r="E583" i="8"/>
  <c r="F583" i="8"/>
  <c r="F585" i="8"/>
  <c r="E585" i="8"/>
  <c r="G585" i="8"/>
  <c r="D590" i="8"/>
  <c r="H590" i="8"/>
  <c r="C590" i="8"/>
  <c r="B594" i="8"/>
  <c r="D576" i="8"/>
  <c r="H576" i="8"/>
  <c r="C576" i="8"/>
  <c r="B580" i="8"/>
  <c r="C583" i="8"/>
  <c r="H583" i="8"/>
  <c r="D583" i="8"/>
  <c r="B587" i="8"/>
  <c r="C585" i="8"/>
  <c r="H585" i="8"/>
  <c r="D585" i="8"/>
  <c r="B589" i="8"/>
  <c r="F589" i="8" l="1"/>
  <c r="G589" i="8"/>
  <c r="E589" i="8"/>
  <c r="G587" i="8"/>
  <c r="F587" i="8"/>
  <c r="E587" i="8"/>
  <c r="G580" i="8"/>
  <c r="E580" i="8"/>
  <c r="F580" i="8"/>
  <c r="G594" i="8"/>
  <c r="E594" i="8"/>
  <c r="F594" i="8"/>
  <c r="D589" i="8"/>
  <c r="C589" i="8"/>
  <c r="H589" i="8"/>
  <c r="B593" i="8"/>
  <c r="C587" i="8"/>
  <c r="H587" i="8"/>
  <c r="D587" i="8"/>
  <c r="B591" i="8"/>
  <c r="D580" i="8"/>
  <c r="C580" i="8"/>
  <c r="H580" i="8"/>
  <c r="B584" i="8"/>
  <c r="D594" i="8"/>
  <c r="C594" i="8"/>
  <c r="H594" i="8"/>
  <c r="B598" i="8"/>
  <c r="F598" i="8" l="1"/>
  <c r="G598" i="8"/>
  <c r="E598" i="8"/>
  <c r="G584" i="8"/>
  <c r="E584" i="8"/>
  <c r="F584" i="8"/>
  <c r="G591" i="8"/>
  <c r="F591" i="8"/>
  <c r="E591" i="8"/>
  <c r="F593" i="8"/>
  <c r="E593" i="8"/>
  <c r="G593" i="8"/>
  <c r="D598" i="8"/>
  <c r="H598" i="8"/>
  <c r="C598" i="8"/>
  <c r="B602" i="8"/>
  <c r="D584" i="8"/>
  <c r="H584" i="8"/>
  <c r="C584" i="8"/>
  <c r="B588" i="8"/>
  <c r="C591" i="8"/>
  <c r="H591" i="8"/>
  <c r="D591" i="8"/>
  <c r="B595" i="8"/>
  <c r="C593" i="8"/>
  <c r="H593" i="8"/>
  <c r="D593" i="8"/>
  <c r="B597" i="8"/>
  <c r="G595" i="8" l="1"/>
  <c r="F595" i="8"/>
  <c r="E595" i="8"/>
  <c r="G588" i="8"/>
  <c r="E588" i="8"/>
  <c r="F588" i="8"/>
  <c r="G602" i="8"/>
  <c r="E602" i="8"/>
  <c r="F602" i="8"/>
  <c r="F597" i="8"/>
  <c r="G597" i="8"/>
  <c r="E597" i="8"/>
  <c r="D597" i="8"/>
  <c r="C597" i="8"/>
  <c r="H597" i="8"/>
  <c r="B601" i="8"/>
  <c r="C595" i="8"/>
  <c r="H595" i="8"/>
  <c r="D595" i="8"/>
  <c r="B599" i="8"/>
  <c r="D588" i="8"/>
  <c r="C588" i="8"/>
  <c r="H588" i="8"/>
  <c r="B592" i="8"/>
  <c r="D602" i="8"/>
  <c r="C602" i="8"/>
  <c r="H602" i="8"/>
  <c r="B606" i="8"/>
  <c r="G592" i="8" l="1"/>
  <c r="E592" i="8"/>
  <c r="F592" i="8"/>
  <c r="F601" i="8"/>
  <c r="E601" i="8"/>
  <c r="G601" i="8"/>
  <c r="F606" i="8"/>
  <c r="G606" i="8"/>
  <c r="E606" i="8"/>
  <c r="G599" i="8"/>
  <c r="E599" i="8"/>
  <c r="F599" i="8"/>
  <c r="D606" i="8"/>
  <c r="H606" i="8"/>
  <c r="C606" i="8"/>
  <c r="B610" i="8"/>
  <c r="D592" i="8"/>
  <c r="H592" i="8"/>
  <c r="C592" i="8"/>
  <c r="B596" i="8"/>
  <c r="C599" i="8"/>
  <c r="H599" i="8"/>
  <c r="D599" i="8"/>
  <c r="B603" i="8"/>
  <c r="C601" i="8"/>
  <c r="H601" i="8"/>
  <c r="D601" i="8"/>
  <c r="B605" i="8"/>
  <c r="F605" i="8" l="1"/>
  <c r="G605" i="8"/>
  <c r="E605" i="8"/>
  <c r="G603" i="8"/>
  <c r="F603" i="8"/>
  <c r="E603" i="8"/>
  <c r="G596" i="8"/>
  <c r="E596" i="8"/>
  <c r="F596" i="8"/>
  <c r="G610" i="8"/>
  <c r="E610" i="8"/>
  <c r="F610" i="8"/>
  <c r="D605" i="8"/>
  <c r="C605" i="8"/>
  <c r="H605" i="8"/>
  <c r="B609" i="8"/>
  <c r="C603" i="8"/>
  <c r="H603" i="8"/>
  <c r="D603" i="8"/>
  <c r="B607" i="8"/>
  <c r="D596" i="8"/>
  <c r="C596" i="8"/>
  <c r="H596" i="8"/>
  <c r="B600" i="8"/>
  <c r="D610" i="8"/>
  <c r="C610" i="8"/>
  <c r="H610" i="8"/>
  <c r="B614" i="8"/>
  <c r="F614" i="8" l="1"/>
  <c r="G614" i="8"/>
  <c r="E614" i="8"/>
  <c r="G600" i="8"/>
  <c r="E600" i="8"/>
  <c r="F600" i="8"/>
  <c r="G607" i="8"/>
  <c r="F607" i="8"/>
  <c r="E607" i="8"/>
  <c r="F609" i="8"/>
  <c r="E609" i="8"/>
  <c r="G609" i="8"/>
  <c r="D614" i="8"/>
  <c r="H614" i="8"/>
  <c r="C614" i="8"/>
  <c r="B618" i="8"/>
  <c r="D600" i="8"/>
  <c r="H600" i="8"/>
  <c r="C600" i="8"/>
  <c r="B604" i="8"/>
  <c r="C607" i="8"/>
  <c r="H607" i="8"/>
  <c r="D607" i="8"/>
  <c r="B611" i="8"/>
  <c r="C609" i="8"/>
  <c r="H609" i="8"/>
  <c r="D609" i="8"/>
  <c r="B613" i="8"/>
  <c r="G611" i="8" l="1"/>
  <c r="F611" i="8"/>
  <c r="E611" i="8"/>
  <c r="G604" i="8"/>
  <c r="E604" i="8"/>
  <c r="F604" i="8"/>
  <c r="G618" i="8"/>
  <c r="E618" i="8"/>
  <c r="F618" i="8"/>
  <c r="F613" i="8"/>
  <c r="G613" i="8"/>
  <c r="E613" i="8"/>
  <c r="D613" i="8"/>
  <c r="C613" i="8"/>
  <c r="H613" i="8"/>
  <c r="B617" i="8"/>
  <c r="C611" i="8"/>
  <c r="H611" i="8"/>
  <c r="D611" i="8"/>
  <c r="B615" i="8"/>
  <c r="D604" i="8"/>
  <c r="C604" i="8"/>
  <c r="H604" i="8"/>
  <c r="B608" i="8"/>
  <c r="D618" i="8"/>
  <c r="C618" i="8"/>
  <c r="H618" i="8"/>
  <c r="B622" i="8"/>
  <c r="F622" i="8" l="1"/>
  <c r="G622" i="8"/>
  <c r="E622" i="8"/>
  <c r="G608" i="8"/>
  <c r="E608" i="8"/>
  <c r="F608" i="8"/>
  <c r="G615" i="8"/>
  <c r="E615" i="8"/>
  <c r="F615" i="8"/>
  <c r="F617" i="8"/>
  <c r="E617" i="8"/>
  <c r="G617" i="8"/>
  <c r="D622" i="8"/>
  <c r="H622" i="8"/>
  <c r="C622" i="8"/>
  <c r="B626" i="8"/>
  <c r="D608" i="8"/>
  <c r="H608" i="8"/>
  <c r="C608" i="8"/>
  <c r="B612" i="8"/>
  <c r="C615" i="8"/>
  <c r="H615" i="8"/>
  <c r="D615" i="8"/>
  <c r="B619" i="8"/>
  <c r="C617" i="8"/>
  <c r="H617" i="8"/>
  <c r="D617" i="8"/>
  <c r="B621" i="8"/>
  <c r="F621" i="8" l="1"/>
  <c r="G621" i="8"/>
  <c r="E621" i="8"/>
  <c r="G619" i="8"/>
  <c r="F619" i="8"/>
  <c r="E619" i="8"/>
  <c r="G612" i="8"/>
  <c r="E612" i="8"/>
  <c r="F612" i="8"/>
  <c r="G626" i="8"/>
  <c r="E626" i="8"/>
  <c r="F626" i="8"/>
  <c r="D621" i="8"/>
  <c r="C621" i="8"/>
  <c r="H621" i="8"/>
  <c r="B625" i="8"/>
  <c r="C619" i="8"/>
  <c r="H619" i="8"/>
  <c r="D619" i="8"/>
  <c r="B623" i="8"/>
  <c r="D612" i="8"/>
  <c r="C612" i="8"/>
  <c r="H612" i="8"/>
  <c r="B616" i="8"/>
  <c r="D626" i="8"/>
  <c r="C626" i="8"/>
  <c r="H626" i="8"/>
  <c r="B630" i="8"/>
  <c r="F630" i="8" l="1"/>
  <c r="G630" i="8"/>
  <c r="E630" i="8"/>
  <c r="G616" i="8"/>
  <c r="E616" i="8"/>
  <c r="F616" i="8"/>
  <c r="G623" i="8"/>
  <c r="F623" i="8"/>
  <c r="E623" i="8"/>
  <c r="F625" i="8"/>
  <c r="E625" i="8"/>
  <c r="G625" i="8"/>
  <c r="C630" i="8"/>
  <c r="H630" i="8"/>
  <c r="D630" i="8"/>
  <c r="B634" i="8"/>
  <c r="D616" i="8"/>
  <c r="H616" i="8"/>
  <c r="C616" i="8"/>
  <c r="B620" i="8"/>
  <c r="C623" i="8"/>
  <c r="H623" i="8"/>
  <c r="D623" i="8"/>
  <c r="B627" i="8"/>
  <c r="C625" i="8"/>
  <c r="H625" i="8"/>
  <c r="D625" i="8"/>
  <c r="B629" i="8"/>
  <c r="G627" i="8" l="1"/>
  <c r="F627" i="8"/>
  <c r="E627" i="8"/>
  <c r="G620" i="8"/>
  <c r="E620" i="8"/>
  <c r="F620" i="8"/>
  <c r="G634" i="8"/>
  <c r="E634" i="8"/>
  <c r="F634" i="8"/>
  <c r="F629" i="8"/>
  <c r="G629" i="8"/>
  <c r="E629" i="8"/>
  <c r="D629" i="8"/>
  <c r="C629" i="8"/>
  <c r="H629" i="8"/>
  <c r="B633" i="8"/>
  <c r="C627" i="8"/>
  <c r="H627" i="8"/>
  <c r="D627" i="8"/>
  <c r="B631" i="8"/>
  <c r="D620" i="8"/>
  <c r="C620" i="8"/>
  <c r="H620" i="8"/>
  <c r="B624" i="8"/>
  <c r="C634" i="8"/>
  <c r="H634" i="8"/>
  <c r="D634" i="8"/>
  <c r="B638" i="8"/>
  <c r="F638" i="8" l="1"/>
  <c r="G638" i="8"/>
  <c r="E638" i="8"/>
  <c r="G624" i="8"/>
  <c r="E624" i="8"/>
  <c r="F624" i="8"/>
  <c r="G631" i="8"/>
  <c r="E631" i="8"/>
  <c r="F631" i="8"/>
  <c r="F633" i="8"/>
  <c r="E633" i="8"/>
  <c r="G633" i="8"/>
  <c r="C638" i="8"/>
  <c r="H638" i="8"/>
  <c r="D638" i="8"/>
  <c r="B642" i="8"/>
  <c r="D624" i="8"/>
  <c r="H624" i="8"/>
  <c r="C624" i="8"/>
  <c r="B628" i="8"/>
  <c r="D631" i="8"/>
  <c r="C631" i="8"/>
  <c r="H631" i="8"/>
  <c r="B635" i="8"/>
  <c r="D633" i="8"/>
  <c r="C633" i="8"/>
  <c r="H633" i="8"/>
  <c r="B637" i="8"/>
  <c r="F637" i="8" l="1"/>
  <c r="G637" i="8"/>
  <c r="E637" i="8"/>
  <c r="G628" i="8"/>
  <c r="E628" i="8"/>
  <c r="F628" i="8"/>
  <c r="G635" i="8"/>
  <c r="F635" i="8"/>
  <c r="E635" i="8"/>
  <c r="G642" i="8"/>
  <c r="E642" i="8"/>
  <c r="F642" i="8"/>
  <c r="D637" i="8"/>
  <c r="C637" i="8"/>
  <c r="H637" i="8"/>
  <c r="B641" i="8"/>
  <c r="D635" i="8"/>
  <c r="C635" i="8"/>
  <c r="H635" i="8"/>
  <c r="B639" i="8"/>
  <c r="H628" i="8"/>
  <c r="D628" i="8"/>
  <c r="C628" i="8"/>
  <c r="B632" i="8"/>
  <c r="C642" i="8"/>
  <c r="H642" i="8"/>
  <c r="D642" i="8"/>
  <c r="B646" i="8"/>
  <c r="F646" i="8" l="1"/>
  <c r="G646" i="8"/>
  <c r="E646" i="8"/>
  <c r="G639" i="8"/>
  <c r="F639" i="8"/>
  <c r="E639" i="8"/>
  <c r="F641" i="8"/>
  <c r="E641" i="8"/>
  <c r="G641" i="8"/>
  <c r="G632" i="8"/>
  <c r="E632" i="8"/>
  <c r="F632" i="8"/>
  <c r="C646" i="8"/>
  <c r="H646" i="8"/>
  <c r="D646" i="8"/>
  <c r="B650" i="8"/>
  <c r="C632" i="8"/>
  <c r="H632" i="8"/>
  <c r="D632" i="8"/>
  <c r="B636" i="8"/>
  <c r="D639" i="8"/>
  <c r="C639" i="8"/>
  <c r="H639" i="8"/>
  <c r="B643" i="8"/>
  <c r="D641" i="8"/>
  <c r="C641" i="8"/>
  <c r="H641" i="8"/>
  <c r="B645" i="8"/>
  <c r="F645" i="8" l="1"/>
  <c r="G645" i="8"/>
  <c r="E645" i="8"/>
  <c r="G643" i="8"/>
  <c r="F643" i="8"/>
  <c r="E643" i="8"/>
  <c r="G636" i="8"/>
  <c r="E636" i="8"/>
  <c r="F636" i="8"/>
  <c r="G650" i="8"/>
  <c r="E650" i="8"/>
  <c r="F650" i="8"/>
  <c r="D645" i="8"/>
  <c r="C645" i="8"/>
  <c r="H645" i="8"/>
  <c r="B649" i="8"/>
  <c r="D643" i="8"/>
  <c r="C643" i="8"/>
  <c r="H643" i="8"/>
  <c r="B647" i="8"/>
  <c r="C636" i="8"/>
  <c r="H636" i="8"/>
  <c r="D636" i="8"/>
  <c r="B640" i="8"/>
  <c r="C650" i="8"/>
  <c r="H650" i="8"/>
  <c r="D650" i="8"/>
  <c r="B654" i="8"/>
  <c r="F654" i="8" l="1"/>
  <c r="G654" i="8"/>
  <c r="E654" i="8"/>
  <c r="G640" i="8"/>
  <c r="E640" i="8"/>
  <c r="F640" i="8"/>
  <c r="G647" i="8"/>
  <c r="E647" i="8"/>
  <c r="F647" i="8"/>
  <c r="F649" i="8"/>
  <c r="E649" i="8"/>
  <c r="G649" i="8"/>
  <c r="C654" i="8"/>
  <c r="H654" i="8"/>
  <c r="D654" i="8"/>
  <c r="B658" i="8"/>
  <c r="C640" i="8"/>
  <c r="H640" i="8"/>
  <c r="D640" i="8"/>
  <c r="B644" i="8"/>
  <c r="D647" i="8"/>
  <c r="C647" i="8"/>
  <c r="H647" i="8"/>
  <c r="B651" i="8"/>
  <c r="D649" i="8"/>
  <c r="C649" i="8"/>
  <c r="H649" i="8"/>
  <c r="B653" i="8"/>
  <c r="F653" i="8" l="1"/>
  <c r="G653" i="8"/>
  <c r="E653" i="8"/>
  <c r="G651" i="8"/>
  <c r="F651" i="8"/>
  <c r="E651" i="8"/>
  <c r="G644" i="8"/>
  <c r="E644" i="8"/>
  <c r="F644" i="8"/>
  <c r="G658" i="8"/>
  <c r="E658" i="8"/>
  <c r="F658" i="8"/>
  <c r="D653" i="8"/>
  <c r="C653" i="8"/>
  <c r="H653" i="8"/>
  <c r="B657" i="8"/>
  <c r="D651" i="8"/>
  <c r="C651" i="8"/>
  <c r="H651" i="8"/>
  <c r="B655" i="8"/>
  <c r="C644" i="8"/>
  <c r="H644" i="8"/>
  <c r="D644" i="8"/>
  <c r="B648" i="8"/>
  <c r="C658" i="8"/>
  <c r="H658" i="8"/>
  <c r="D658" i="8"/>
  <c r="B662" i="8"/>
  <c r="F662" i="8" l="1"/>
  <c r="G662" i="8"/>
  <c r="E662" i="8"/>
  <c r="G655" i="8"/>
  <c r="F655" i="8"/>
  <c r="E655" i="8"/>
  <c r="F657" i="8"/>
  <c r="E657" i="8"/>
  <c r="G657" i="8"/>
  <c r="G648" i="8"/>
  <c r="E648" i="8"/>
  <c r="F648" i="8"/>
  <c r="C662" i="8"/>
  <c r="H662" i="8"/>
  <c r="D662" i="8"/>
  <c r="B666" i="8"/>
  <c r="C648" i="8"/>
  <c r="H648" i="8"/>
  <c r="D648" i="8"/>
  <c r="B652" i="8"/>
  <c r="D655" i="8"/>
  <c r="C655" i="8"/>
  <c r="H655" i="8"/>
  <c r="B659" i="8"/>
  <c r="D657" i="8"/>
  <c r="C657" i="8"/>
  <c r="H657" i="8"/>
  <c r="B661" i="8"/>
  <c r="F661" i="8" l="1"/>
  <c r="G661" i="8"/>
  <c r="E661" i="8"/>
  <c r="G659" i="8"/>
  <c r="F659" i="8"/>
  <c r="E659" i="8"/>
  <c r="G652" i="8"/>
  <c r="E652" i="8"/>
  <c r="F652" i="8"/>
  <c r="G666" i="8"/>
  <c r="E666" i="8"/>
  <c r="F666" i="8"/>
  <c r="D661" i="8"/>
  <c r="C661" i="8"/>
  <c r="H661" i="8"/>
  <c r="B665" i="8"/>
  <c r="D659" i="8"/>
  <c r="C659" i="8"/>
  <c r="H659" i="8"/>
  <c r="B663" i="8"/>
  <c r="C652" i="8"/>
  <c r="H652" i="8"/>
  <c r="D652" i="8"/>
  <c r="B656" i="8"/>
  <c r="C666" i="8"/>
  <c r="H666" i="8"/>
  <c r="D666" i="8"/>
  <c r="B670" i="8"/>
  <c r="F670" i="8" l="1"/>
  <c r="G670" i="8"/>
  <c r="E670" i="8"/>
  <c r="G656" i="8"/>
  <c r="E656" i="8"/>
  <c r="F656" i="8"/>
  <c r="G663" i="8"/>
  <c r="E663" i="8"/>
  <c r="F663" i="8"/>
  <c r="F665" i="8"/>
  <c r="E665" i="8"/>
  <c r="G665" i="8"/>
  <c r="C670" i="8"/>
  <c r="H670" i="8"/>
  <c r="D670" i="8"/>
  <c r="B674" i="8"/>
  <c r="C656" i="8"/>
  <c r="H656" i="8"/>
  <c r="D656" i="8"/>
  <c r="B660" i="8"/>
  <c r="D663" i="8"/>
  <c r="C663" i="8"/>
  <c r="H663" i="8"/>
  <c r="B667" i="8"/>
  <c r="D665" i="8"/>
  <c r="C665" i="8"/>
  <c r="H665" i="8"/>
  <c r="B669" i="8"/>
  <c r="F669" i="8" l="1"/>
  <c r="G669" i="8"/>
  <c r="E669" i="8"/>
  <c r="G667" i="8"/>
  <c r="F667" i="8"/>
  <c r="E667" i="8"/>
  <c r="G660" i="8"/>
  <c r="E660" i="8"/>
  <c r="F660" i="8"/>
  <c r="G674" i="8"/>
  <c r="E674" i="8"/>
  <c r="F674" i="8"/>
  <c r="D669" i="8"/>
  <c r="C669" i="8"/>
  <c r="H669" i="8"/>
  <c r="B673" i="8"/>
  <c r="D667" i="8"/>
  <c r="C667" i="8"/>
  <c r="H667" i="8"/>
  <c r="B671" i="8"/>
  <c r="C660" i="8"/>
  <c r="H660" i="8"/>
  <c r="D660" i="8"/>
  <c r="B664" i="8"/>
  <c r="C674" i="8"/>
  <c r="H674" i="8"/>
  <c r="D674" i="8"/>
  <c r="B678" i="8"/>
  <c r="F678" i="8" l="1"/>
  <c r="G678" i="8"/>
  <c r="E678" i="8"/>
  <c r="G664" i="8"/>
  <c r="E664" i="8"/>
  <c r="F664" i="8"/>
  <c r="G671" i="8"/>
  <c r="F671" i="8"/>
  <c r="E671" i="8"/>
  <c r="F673" i="8"/>
  <c r="E673" i="8"/>
  <c r="G673" i="8"/>
  <c r="C678" i="8"/>
  <c r="H678" i="8"/>
  <c r="D678" i="8"/>
  <c r="B682" i="8"/>
  <c r="C664" i="8"/>
  <c r="H664" i="8"/>
  <c r="D664" i="8"/>
  <c r="B668" i="8"/>
  <c r="D671" i="8"/>
  <c r="C671" i="8"/>
  <c r="H671" i="8"/>
  <c r="B675" i="8"/>
  <c r="D673" i="8"/>
  <c r="C673" i="8"/>
  <c r="H673" i="8"/>
  <c r="B677" i="8"/>
  <c r="F677" i="8" l="1"/>
  <c r="G677" i="8"/>
  <c r="E677" i="8"/>
  <c r="G675" i="8"/>
  <c r="F675" i="8"/>
  <c r="E675" i="8"/>
  <c r="G668" i="8"/>
  <c r="E668" i="8"/>
  <c r="F668" i="8"/>
  <c r="G682" i="8"/>
  <c r="E682" i="8"/>
  <c r="F682" i="8"/>
  <c r="D677" i="8"/>
  <c r="C677" i="8"/>
  <c r="H677" i="8"/>
  <c r="B681" i="8"/>
  <c r="D675" i="8"/>
  <c r="C675" i="8"/>
  <c r="H675" i="8"/>
  <c r="B679" i="8"/>
  <c r="C668" i="8"/>
  <c r="H668" i="8"/>
  <c r="D668" i="8"/>
  <c r="B672" i="8"/>
  <c r="C682" i="8"/>
  <c r="H682" i="8"/>
  <c r="D682" i="8"/>
  <c r="B686" i="8"/>
  <c r="F686" i="8" l="1"/>
  <c r="G686" i="8"/>
  <c r="E686" i="8"/>
  <c r="G672" i="8"/>
  <c r="E672" i="8"/>
  <c r="F672" i="8"/>
  <c r="G679" i="8"/>
  <c r="E679" i="8"/>
  <c r="F679" i="8"/>
  <c r="F681" i="8"/>
  <c r="E681" i="8"/>
  <c r="G681" i="8"/>
  <c r="C686" i="8"/>
  <c r="H686" i="8"/>
  <c r="D686" i="8"/>
  <c r="B690" i="8"/>
  <c r="C672" i="8"/>
  <c r="H672" i="8"/>
  <c r="D672" i="8"/>
  <c r="B676" i="8"/>
  <c r="D679" i="8"/>
  <c r="C679" i="8"/>
  <c r="H679" i="8"/>
  <c r="B683" i="8"/>
  <c r="D681" i="8"/>
  <c r="C681" i="8"/>
  <c r="H681" i="8"/>
  <c r="B685" i="8"/>
  <c r="F685" i="8" l="1"/>
  <c r="G685" i="8"/>
  <c r="E685" i="8"/>
  <c r="G683" i="8"/>
  <c r="F683" i="8"/>
  <c r="E683" i="8"/>
  <c r="G676" i="8"/>
  <c r="E676" i="8"/>
  <c r="F676" i="8"/>
  <c r="G690" i="8"/>
  <c r="E690" i="8"/>
  <c r="F690" i="8"/>
  <c r="D685" i="8"/>
  <c r="C685" i="8"/>
  <c r="H685" i="8"/>
  <c r="B689" i="8"/>
  <c r="D683" i="8"/>
  <c r="C683" i="8"/>
  <c r="H683" i="8"/>
  <c r="B687" i="8"/>
  <c r="C676" i="8"/>
  <c r="H676" i="8"/>
  <c r="D676" i="8"/>
  <c r="B680" i="8"/>
  <c r="C690" i="8"/>
  <c r="H690" i="8"/>
  <c r="D690" i="8"/>
  <c r="B694" i="8"/>
  <c r="F694" i="8" l="1"/>
  <c r="G694" i="8"/>
  <c r="E694" i="8"/>
  <c r="G680" i="8"/>
  <c r="E680" i="8"/>
  <c r="F680" i="8"/>
  <c r="G687" i="8"/>
  <c r="F687" i="8"/>
  <c r="E687" i="8"/>
  <c r="F689" i="8"/>
  <c r="E689" i="8"/>
  <c r="G689" i="8"/>
  <c r="C694" i="8"/>
  <c r="H694" i="8"/>
  <c r="D694" i="8"/>
  <c r="B698" i="8"/>
  <c r="C680" i="8"/>
  <c r="H680" i="8"/>
  <c r="D680" i="8"/>
  <c r="B684" i="8"/>
  <c r="D687" i="8"/>
  <c r="C687" i="8"/>
  <c r="H687" i="8"/>
  <c r="B691" i="8"/>
  <c r="C689" i="8"/>
  <c r="H689" i="8"/>
  <c r="D689" i="8"/>
  <c r="B693" i="8"/>
  <c r="G691" i="8" l="1"/>
  <c r="F691" i="8"/>
  <c r="E691" i="8"/>
  <c r="G684" i="8"/>
  <c r="E684" i="8"/>
  <c r="F684" i="8"/>
  <c r="G698" i="8"/>
  <c r="E698" i="8"/>
  <c r="F698" i="8"/>
  <c r="F693" i="8"/>
  <c r="G693" i="8"/>
  <c r="E693" i="8"/>
  <c r="C693" i="8"/>
  <c r="H693" i="8"/>
  <c r="D693" i="8"/>
  <c r="B697" i="8"/>
  <c r="D691" i="8"/>
  <c r="C691" i="8"/>
  <c r="H691" i="8"/>
  <c r="B695" i="8"/>
  <c r="C684" i="8"/>
  <c r="D684" i="8"/>
  <c r="H684" i="8"/>
  <c r="B688" i="8"/>
  <c r="C698" i="8"/>
  <c r="H698" i="8"/>
  <c r="D698" i="8"/>
  <c r="B702" i="8"/>
  <c r="F702" i="8" l="1"/>
  <c r="G702" i="8"/>
  <c r="E702" i="8"/>
  <c r="G688" i="8"/>
  <c r="E688" i="8"/>
  <c r="F688" i="8"/>
  <c r="G695" i="8"/>
  <c r="E695" i="8"/>
  <c r="F695" i="8"/>
  <c r="F697" i="8"/>
  <c r="E697" i="8"/>
  <c r="G697" i="8"/>
  <c r="H702" i="8"/>
  <c r="D702" i="8"/>
  <c r="C702" i="8"/>
  <c r="B706" i="8"/>
  <c r="C688" i="8"/>
  <c r="H688" i="8"/>
  <c r="D688" i="8"/>
  <c r="B692" i="8"/>
  <c r="D695" i="8"/>
  <c r="C695" i="8"/>
  <c r="H695" i="8"/>
  <c r="B699" i="8"/>
  <c r="C697" i="8"/>
  <c r="H697" i="8"/>
  <c r="D697" i="8"/>
  <c r="B701" i="8"/>
  <c r="F701" i="8" l="1"/>
  <c r="G701" i="8"/>
  <c r="E701" i="8"/>
  <c r="G699" i="8"/>
  <c r="F699" i="8"/>
  <c r="E699" i="8"/>
  <c r="G692" i="8"/>
  <c r="E692" i="8"/>
  <c r="F692" i="8"/>
  <c r="G706" i="8"/>
  <c r="E706" i="8"/>
  <c r="F706" i="8"/>
  <c r="C701" i="8"/>
  <c r="H701" i="8"/>
  <c r="D701" i="8"/>
  <c r="B705" i="8"/>
  <c r="D699" i="8"/>
  <c r="C699" i="8"/>
  <c r="H699" i="8"/>
  <c r="B703" i="8"/>
  <c r="C692" i="8"/>
  <c r="H692" i="8"/>
  <c r="D692" i="8"/>
  <c r="B696" i="8"/>
  <c r="D706" i="8"/>
  <c r="C706" i="8"/>
  <c r="H706" i="8"/>
  <c r="B710" i="8"/>
  <c r="F710" i="8" l="1"/>
  <c r="G710" i="8"/>
  <c r="E710" i="8"/>
  <c r="G696" i="8"/>
  <c r="E696" i="8"/>
  <c r="F696" i="8"/>
  <c r="G703" i="8"/>
  <c r="F703" i="8"/>
  <c r="E703" i="8"/>
  <c r="F705" i="8"/>
  <c r="E705" i="8"/>
  <c r="G705" i="8"/>
  <c r="H710" i="8"/>
  <c r="D710" i="8"/>
  <c r="C710" i="8"/>
  <c r="B714" i="8"/>
  <c r="C696" i="8"/>
  <c r="H696" i="8"/>
  <c r="D696" i="8"/>
  <c r="B700" i="8"/>
  <c r="D703" i="8"/>
  <c r="C703" i="8"/>
  <c r="H703" i="8"/>
  <c r="B707" i="8"/>
  <c r="C705" i="8"/>
  <c r="H705" i="8"/>
  <c r="D705" i="8"/>
  <c r="B709" i="8"/>
  <c r="F709" i="8" l="1"/>
  <c r="G709" i="8"/>
  <c r="E709" i="8"/>
  <c r="G700" i="8"/>
  <c r="E700" i="8"/>
  <c r="F700" i="8"/>
  <c r="G707" i="8"/>
  <c r="F707" i="8"/>
  <c r="E707" i="8"/>
  <c r="G714" i="8"/>
  <c r="E714" i="8"/>
  <c r="F714" i="8"/>
  <c r="C709" i="8"/>
  <c r="H709" i="8"/>
  <c r="D709" i="8"/>
  <c r="B713" i="8"/>
  <c r="D707" i="8"/>
  <c r="C707" i="8"/>
  <c r="H707" i="8"/>
  <c r="B711" i="8"/>
  <c r="C700" i="8"/>
  <c r="H700" i="8"/>
  <c r="D700" i="8"/>
  <c r="B704" i="8"/>
  <c r="D714" i="8"/>
  <c r="C714" i="8"/>
  <c r="H714" i="8"/>
  <c r="B718" i="8"/>
  <c r="G704" i="8" l="1"/>
  <c r="E704" i="8"/>
  <c r="F704" i="8"/>
  <c r="G711" i="8"/>
  <c r="F711" i="8"/>
  <c r="E711" i="8"/>
  <c r="F713" i="8"/>
  <c r="E713" i="8"/>
  <c r="G713" i="8"/>
  <c r="F718" i="8"/>
  <c r="G718" i="8"/>
  <c r="E718" i="8"/>
  <c r="H718" i="8"/>
  <c r="D718" i="8"/>
  <c r="C718" i="8"/>
  <c r="B722" i="8"/>
  <c r="D704" i="8"/>
  <c r="C704" i="8"/>
  <c r="H704" i="8"/>
  <c r="B708" i="8"/>
  <c r="D711" i="8"/>
  <c r="C711" i="8"/>
  <c r="H711" i="8"/>
  <c r="B715" i="8"/>
  <c r="C713" i="8"/>
  <c r="H713" i="8"/>
  <c r="D713" i="8"/>
  <c r="B717" i="8"/>
  <c r="F717" i="8" l="1"/>
  <c r="G717" i="8"/>
  <c r="E717" i="8"/>
  <c r="G715" i="8"/>
  <c r="F715" i="8"/>
  <c r="E715" i="8"/>
  <c r="G708" i="8"/>
  <c r="E708" i="8"/>
  <c r="F708" i="8"/>
  <c r="G722" i="8"/>
  <c r="E722" i="8"/>
  <c r="F722" i="8"/>
  <c r="C717" i="8"/>
  <c r="H717" i="8"/>
  <c r="D717" i="8"/>
  <c r="B721" i="8"/>
  <c r="D715" i="8"/>
  <c r="C715" i="8"/>
  <c r="H715" i="8"/>
  <c r="B719" i="8"/>
  <c r="D708" i="8"/>
  <c r="H708" i="8"/>
  <c r="C708" i="8"/>
  <c r="B712" i="8"/>
  <c r="D722" i="8"/>
  <c r="C722" i="8"/>
  <c r="H722" i="8"/>
  <c r="B726" i="8"/>
  <c r="F726" i="8" l="1"/>
  <c r="G726" i="8"/>
  <c r="E726" i="8"/>
  <c r="G712" i="8"/>
  <c r="E712" i="8"/>
  <c r="F712" i="8"/>
  <c r="G719" i="8"/>
  <c r="E719" i="8"/>
  <c r="F719" i="8"/>
  <c r="F721" i="8"/>
  <c r="E721" i="8"/>
  <c r="G721" i="8"/>
  <c r="H726" i="8"/>
  <c r="D726" i="8"/>
  <c r="C726" i="8"/>
  <c r="B730" i="8"/>
  <c r="D712" i="8"/>
  <c r="C712" i="8"/>
  <c r="H712" i="8"/>
  <c r="B716" i="8"/>
  <c r="D719" i="8"/>
  <c r="C719" i="8"/>
  <c r="H719" i="8"/>
  <c r="B723" i="8"/>
  <c r="C721" i="8"/>
  <c r="H721" i="8"/>
  <c r="D721" i="8"/>
  <c r="B725" i="8"/>
  <c r="G723" i="8" l="1"/>
  <c r="F723" i="8"/>
  <c r="E723" i="8"/>
  <c r="G730" i="8"/>
  <c r="E730" i="8"/>
  <c r="F730" i="8"/>
  <c r="F725" i="8"/>
  <c r="G725" i="8"/>
  <c r="E725" i="8"/>
  <c r="G716" i="8"/>
  <c r="E716" i="8"/>
  <c r="F716" i="8"/>
  <c r="C725" i="8"/>
  <c r="H725" i="8"/>
  <c r="D725" i="8"/>
  <c r="B729" i="8"/>
  <c r="D723" i="8"/>
  <c r="C723" i="8"/>
  <c r="H723" i="8"/>
  <c r="B727" i="8"/>
  <c r="D716" i="8"/>
  <c r="H716" i="8"/>
  <c r="C716" i="8"/>
  <c r="B720" i="8"/>
  <c r="C730" i="8"/>
  <c r="D730" i="8"/>
  <c r="H730" i="8"/>
  <c r="B734" i="8"/>
  <c r="F734" i="8" l="1"/>
  <c r="G734" i="8"/>
  <c r="E734" i="8"/>
  <c r="G720" i="8"/>
  <c r="E720" i="8"/>
  <c r="F720" i="8"/>
  <c r="G727" i="8"/>
  <c r="F727" i="8"/>
  <c r="E727" i="8"/>
  <c r="F729" i="8"/>
  <c r="E729" i="8"/>
  <c r="G729" i="8"/>
  <c r="D734" i="8"/>
  <c r="H734" i="8"/>
  <c r="C734" i="8"/>
  <c r="B738" i="8"/>
  <c r="D720" i="8"/>
  <c r="C720" i="8"/>
  <c r="H720" i="8"/>
  <c r="B724" i="8"/>
  <c r="D727" i="8"/>
  <c r="C727" i="8"/>
  <c r="H727" i="8"/>
  <c r="B731" i="8"/>
  <c r="C729" i="8"/>
  <c r="H729" i="8"/>
  <c r="D729" i="8"/>
  <c r="B733" i="8"/>
  <c r="G731" i="8" l="1"/>
  <c r="F731" i="8"/>
  <c r="E731" i="8"/>
  <c r="G724" i="8"/>
  <c r="E724" i="8"/>
  <c r="F724" i="8"/>
  <c r="G738" i="8"/>
  <c r="E738" i="8"/>
  <c r="F738" i="8"/>
  <c r="F733" i="8"/>
  <c r="G733" i="8"/>
  <c r="E733" i="8"/>
  <c r="C733" i="8"/>
  <c r="H733" i="8"/>
  <c r="D733" i="8"/>
  <c r="B737" i="8"/>
  <c r="C731" i="8"/>
  <c r="H731" i="8"/>
  <c r="D731" i="8"/>
  <c r="B735" i="8"/>
  <c r="D724" i="8"/>
  <c r="H724" i="8"/>
  <c r="C724" i="8"/>
  <c r="B728" i="8"/>
  <c r="C738" i="8"/>
  <c r="D738" i="8"/>
  <c r="H738" i="8"/>
  <c r="B742" i="8"/>
  <c r="F742" i="8" l="1"/>
  <c r="G742" i="8"/>
  <c r="E742" i="8"/>
  <c r="G728" i="8"/>
  <c r="E728" i="8"/>
  <c r="F728" i="8"/>
  <c r="G735" i="8"/>
  <c r="E735" i="8"/>
  <c r="F735" i="8"/>
  <c r="F737" i="8"/>
  <c r="E737" i="8"/>
  <c r="G737" i="8"/>
  <c r="D742" i="8"/>
  <c r="H742" i="8"/>
  <c r="C742" i="8"/>
  <c r="B746" i="8"/>
  <c r="D728" i="8"/>
  <c r="C728" i="8"/>
  <c r="H728" i="8"/>
  <c r="B732" i="8"/>
  <c r="D735" i="8"/>
  <c r="C735" i="8"/>
  <c r="H735" i="8"/>
  <c r="B739" i="8"/>
  <c r="C737" i="8"/>
  <c r="H737" i="8"/>
  <c r="D737" i="8"/>
  <c r="B741" i="8"/>
  <c r="F741" i="8" l="1"/>
  <c r="G741" i="8"/>
  <c r="E741" i="8"/>
  <c r="G739" i="8"/>
  <c r="F739" i="8"/>
  <c r="E739" i="8"/>
  <c r="G732" i="8"/>
  <c r="E732" i="8"/>
  <c r="F732" i="8"/>
  <c r="G746" i="8"/>
  <c r="E746" i="8"/>
  <c r="F746" i="8"/>
  <c r="C741" i="8"/>
  <c r="H741" i="8"/>
  <c r="D741" i="8"/>
  <c r="B745" i="8"/>
  <c r="C739" i="8"/>
  <c r="H739" i="8"/>
  <c r="D739" i="8"/>
  <c r="B743" i="8"/>
  <c r="H732" i="8"/>
  <c r="D732" i="8"/>
  <c r="C732" i="8"/>
  <c r="B736" i="8"/>
  <c r="C746" i="8"/>
  <c r="D746" i="8"/>
  <c r="H746" i="8"/>
  <c r="B750" i="8"/>
  <c r="F750" i="8" l="1"/>
  <c r="G750" i="8"/>
  <c r="E750" i="8"/>
  <c r="G736" i="8"/>
  <c r="E736" i="8"/>
  <c r="F736" i="8"/>
  <c r="G743" i="8"/>
  <c r="F743" i="8"/>
  <c r="E743" i="8"/>
  <c r="F745" i="8"/>
  <c r="E745" i="8"/>
  <c r="G745" i="8"/>
  <c r="D750" i="8"/>
  <c r="H750" i="8"/>
  <c r="C750" i="8"/>
  <c r="B754" i="8"/>
  <c r="D736" i="8"/>
  <c r="C736" i="8"/>
  <c r="H736" i="8"/>
  <c r="B740" i="8"/>
  <c r="D743" i="8"/>
  <c r="C743" i="8"/>
  <c r="H743" i="8"/>
  <c r="B747" i="8"/>
  <c r="C745" i="8"/>
  <c r="H745" i="8"/>
  <c r="D745" i="8"/>
  <c r="B749" i="8"/>
  <c r="G747" i="8" l="1"/>
  <c r="F747" i="8"/>
  <c r="E747" i="8"/>
  <c r="G740" i="8"/>
  <c r="E740" i="8"/>
  <c r="F740" i="8"/>
  <c r="G754" i="8"/>
  <c r="E754" i="8"/>
  <c r="F754" i="8"/>
  <c r="F749" i="8"/>
  <c r="G749" i="8"/>
  <c r="E749" i="8"/>
  <c r="C749" i="8"/>
  <c r="H749" i="8"/>
  <c r="D749" i="8"/>
  <c r="B753" i="8"/>
  <c r="C747" i="8"/>
  <c r="H747" i="8"/>
  <c r="D747" i="8"/>
  <c r="B751" i="8"/>
  <c r="H740" i="8"/>
  <c r="D740" i="8"/>
  <c r="C740" i="8"/>
  <c r="B744" i="8"/>
  <c r="C754" i="8"/>
  <c r="D754" i="8"/>
  <c r="H754" i="8"/>
  <c r="B758" i="8"/>
  <c r="F758" i="8" l="1"/>
  <c r="G758" i="8"/>
  <c r="E758" i="8"/>
  <c r="G744" i="8"/>
  <c r="E744" i="8"/>
  <c r="F744" i="8"/>
  <c r="G751" i="8"/>
  <c r="E751" i="8"/>
  <c r="F751" i="8"/>
  <c r="F753" i="8"/>
  <c r="E753" i="8"/>
  <c r="G753" i="8"/>
  <c r="C758" i="8"/>
  <c r="H758" i="8"/>
  <c r="D758" i="8"/>
  <c r="B762" i="8"/>
  <c r="D744" i="8"/>
  <c r="C744" i="8"/>
  <c r="H744" i="8"/>
  <c r="B748" i="8"/>
  <c r="D751" i="8"/>
  <c r="C751" i="8"/>
  <c r="H751" i="8"/>
  <c r="B755" i="8"/>
  <c r="C753" i="8"/>
  <c r="H753" i="8"/>
  <c r="D753" i="8"/>
  <c r="B757" i="8"/>
  <c r="F757" i="8" l="1"/>
  <c r="G757" i="8"/>
  <c r="E757" i="8"/>
  <c r="G755" i="8"/>
  <c r="F755" i="8"/>
  <c r="E755" i="8"/>
  <c r="G748" i="8"/>
  <c r="E748" i="8"/>
  <c r="F748" i="8"/>
  <c r="G762" i="8"/>
  <c r="E762" i="8"/>
  <c r="F762" i="8"/>
  <c r="C757" i="8"/>
  <c r="H757" i="8"/>
  <c r="D757" i="8"/>
  <c r="B761" i="8"/>
  <c r="C755" i="8"/>
  <c r="H755" i="8"/>
  <c r="D755" i="8"/>
  <c r="B759" i="8"/>
  <c r="H748" i="8"/>
  <c r="D748" i="8"/>
  <c r="C748" i="8"/>
  <c r="B752" i="8"/>
  <c r="C762" i="8"/>
  <c r="H762" i="8"/>
  <c r="D762" i="8"/>
  <c r="B766" i="8"/>
  <c r="F766" i="8" l="1"/>
  <c r="G766" i="8"/>
  <c r="E766" i="8"/>
  <c r="G752" i="8"/>
  <c r="E752" i="8"/>
  <c r="F752" i="8"/>
  <c r="G759" i="8"/>
  <c r="F759" i="8"/>
  <c r="E759" i="8"/>
  <c r="F761" i="8"/>
  <c r="E761" i="8"/>
  <c r="G761" i="8"/>
  <c r="C766" i="8"/>
  <c r="H766" i="8"/>
  <c r="D766" i="8"/>
  <c r="B770" i="8"/>
  <c r="D752" i="8"/>
  <c r="C752" i="8"/>
  <c r="H752" i="8"/>
  <c r="B756" i="8"/>
  <c r="C759" i="8"/>
  <c r="H759" i="8"/>
  <c r="D759" i="8"/>
  <c r="B763" i="8"/>
  <c r="D761" i="8"/>
  <c r="C761" i="8"/>
  <c r="H761" i="8"/>
  <c r="B765" i="8"/>
  <c r="G763" i="8" l="1"/>
  <c r="F763" i="8"/>
  <c r="E763" i="8"/>
  <c r="G756" i="8"/>
  <c r="E756" i="8"/>
  <c r="F756" i="8"/>
  <c r="G770" i="8"/>
  <c r="E770" i="8"/>
  <c r="F770" i="8"/>
  <c r="F765" i="8"/>
  <c r="G765" i="8"/>
  <c r="E765" i="8"/>
  <c r="C763" i="8"/>
  <c r="H763" i="8"/>
  <c r="D763" i="8"/>
  <c r="B767" i="8"/>
  <c r="D765" i="8"/>
  <c r="C765" i="8"/>
  <c r="H765" i="8"/>
  <c r="B769" i="8"/>
  <c r="H756" i="8"/>
  <c r="D756" i="8"/>
  <c r="C756" i="8"/>
  <c r="B760" i="8"/>
  <c r="C770" i="8"/>
  <c r="H770" i="8"/>
  <c r="D770" i="8"/>
  <c r="B774" i="8"/>
  <c r="F774" i="8" l="1"/>
  <c r="G774" i="8"/>
  <c r="E774" i="8"/>
  <c r="G760" i="8"/>
  <c r="E760" i="8"/>
  <c r="F760" i="8"/>
  <c r="F769" i="8"/>
  <c r="E769" i="8"/>
  <c r="G769" i="8"/>
  <c r="G767" i="8"/>
  <c r="E767" i="8"/>
  <c r="F767" i="8"/>
  <c r="C774" i="8"/>
  <c r="H774" i="8"/>
  <c r="D774" i="8"/>
  <c r="B778" i="8"/>
  <c r="C760" i="8"/>
  <c r="H760" i="8"/>
  <c r="D760" i="8"/>
  <c r="B764" i="8"/>
  <c r="D769" i="8"/>
  <c r="C769" i="8"/>
  <c r="H769" i="8"/>
  <c r="B773" i="8"/>
  <c r="C767" i="8"/>
  <c r="H767" i="8"/>
  <c r="D767" i="8"/>
  <c r="B771" i="8"/>
  <c r="G771" i="8" l="1"/>
  <c r="F771" i="8"/>
  <c r="E771" i="8"/>
  <c r="F773" i="8"/>
  <c r="G773" i="8"/>
  <c r="E773" i="8"/>
  <c r="G764" i="8"/>
  <c r="E764" i="8"/>
  <c r="F764" i="8"/>
  <c r="G778" i="8"/>
  <c r="E778" i="8"/>
  <c r="F778" i="8"/>
  <c r="C771" i="8"/>
  <c r="H771" i="8"/>
  <c r="D771" i="8"/>
  <c r="B775" i="8"/>
  <c r="D773" i="8"/>
  <c r="C773" i="8"/>
  <c r="H773" i="8"/>
  <c r="B777" i="8"/>
  <c r="C764" i="8"/>
  <c r="H764" i="8"/>
  <c r="D764" i="8"/>
  <c r="B768" i="8"/>
  <c r="C778" i="8"/>
  <c r="H778" i="8"/>
  <c r="D778" i="8"/>
  <c r="B782" i="8"/>
  <c r="F782" i="8" l="1"/>
  <c r="G782" i="8"/>
  <c r="E782" i="8"/>
  <c r="G768" i="8"/>
  <c r="E768" i="8"/>
  <c r="F768" i="8"/>
  <c r="F777" i="8"/>
  <c r="E777" i="8"/>
  <c r="G777" i="8"/>
  <c r="G775" i="8"/>
  <c r="F775" i="8"/>
  <c r="E775" i="8"/>
  <c r="C782" i="8"/>
  <c r="H782" i="8"/>
  <c r="D782" i="8"/>
  <c r="B786" i="8"/>
  <c r="C768" i="8"/>
  <c r="H768" i="8"/>
  <c r="D768" i="8"/>
  <c r="B772" i="8"/>
  <c r="D777" i="8"/>
  <c r="C777" i="8"/>
  <c r="H777" i="8"/>
  <c r="B781" i="8"/>
  <c r="C775" i="8"/>
  <c r="H775" i="8"/>
  <c r="D775" i="8"/>
  <c r="B779" i="8"/>
  <c r="G779" i="8" l="1"/>
  <c r="F779" i="8"/>
  <c r="E779" i="8"/>
  <c r="F781" i="8"/>
  <c r="G781" i="8"/>
  <c r="E781" i="8"/>
  <c r="G772" i="8"/>
  <c r="E772" i="8"/>
  <c r="F772" i="8"/>
  <c r="G786" i="8"/>
  <c r="E786" i="8"/>
  <c r="F786" i="8"/>
  <c r="C779" i="8"/>
  <c r="H779" i="8"/>
  <c r="D779" i="8"/>
  <c r="B783" i="8"/>
  <c r="D781" i="8"/>
  <c r="C781" i="8"/>
  <c r="H781" i="8"/>
  <c r="B785" i="8"/>
  <c r="C772" i="8"/>
  <c r="H772" i="8"/>
  <c r="D772" i="8"/>
  <c r="B776" i="8"/>
  <c r="C786" i="8"/>
  <c r="H786" i="8"/>
  <c r="D786" i="8"/>
  <c r="B790" i="8"/>
  <c r="F790" i="8" l="1"/>
  <c r="G790" i="8"/>
  <c r="E790" i="8"/>
  <c r="G776" i="8"/>
  <c r="E776" i="8"/>
  <c r="F776" i="8"/>
  <c r="F785" i="8"/>
  <c r="E785" i="8"/>
  <c r="G785" i="8"/>
  <c r="G783" i="8"/>
  <c r="E783" i="8"/>
  <c r="F783" i="8"/>
  <c r="C790" i="8"/>
  <c r="H790" i="8"/>
  <c r="D790" i="8"/>
  <c r="B794" i="8"/>
  <c r="C776" i="8"/>
  <c r="H776" i="8"/>
  <c r="D776" i="8"/>
  <c r="B780" i="8"/>
  <c r="D785" i="8"/>
  <c r="C785" i="8"/>
  <c r="H785" i="8"/>
  <c r="B789" i="8"/>
  <c r="C783" i="8"/>
  <c r="H783" i="8"/>
  <c r="D783" i="8"/>
  <c r="B787" i="8"/>
  <c r="G787" i="8" l="1"/>
  <c r="F787" i="8"/>
  <c r="E787" i="8"/>
  <c r="F789" i="8"/>
  <c r="G789" i="8"/>
  <c r="E789" i="8"/>
  <c r="G780" i="8"/>
  <c r="E780" i="8"/>
  <c r="F780" i="8"/>
  <c r="G794" i="8"/>
  <c r="E794" i="8"/>
  <c r="F794" i="8"/>
  <c r="C787" i="8"/>
  <c r="H787" i="8"/>
  <c r="D787" i="8"/>
  <c r="B791" i="8"/>
  <c r="D789" i="8"/>
  <c r="C789" i="8"/>
  <c r="H789" i="8"/>
  <c r="B793" i="8"/>
  <c r="C780" i="8"/>
  <c r="H780" i="8"/>
  <c r="D780" i="8"/>
  <c r="B784" i="8"/>
  <c r="C794" i="8"/>
  <c r="H794" i="8"/>
  <c r="D794" i="8"/>
  <c r="B798" i="8"/>
  <c r="F798" i="8" l="1"/>
  <c r="G798" i="8"/>
  <c r="E798" i="8"/>
  <c r="G784" i="8"/>
  <c r="E784" i="8"/>
  <c r="F784" i="8"/>
  <c r="F793" i="8"/>
  <c r="E793" i="8"/>
  <c r="G793" i="8"/>
  <c r="G791" i="8"/>
  <c r="F791" i="8"/>
  <c r="E791" i="8"/>
  <c r="C798" i="8"/>
  <c r="H798" i="8"/>
  <c r="D798" i="8"/>
  <c r="B802" i="8"/>
  <c r="C784" i="8"/>
  <c r="H784" i="8"/>
  <c r="D784" i="8"/>
  <c r="B788" i="8"/>
  <c r="D793" i="8"/>
  <c r="C793" i="8"/>
  <c r="H793" i="8"/>
  <c r="B797" i="8"/>
  <c r="C791" i="8"/>
  <c r="H791" i="8"/>
  <c r="D791" i="8"/>
  <c r="B795" i="8"/>
  <c r="G795" i="8" l="1"/>
  <c r="F795" i="8"/>
  <c r="E795" i="8"/>
  <c r="F797" i="8"/>
  <c r="G797" i="8"/>
  <c r="E797" i="8"/>
  <c r="G788" i="8"/>
  <c r="E788" i="8"/>
  <c r="F788" i="8"/>
  <c r="G802" i="8"/>
  <c r="E802" i="8"/>
  <c r="F802" i="8"/>
  <c r="C795" i="8"/>
  <c r="H795" i="8"/>
  <c r="D795" i="8"/>
  <c r="B799" i="8"/>
  <c r="D797" i="8"/>
  <c r="C797" i="8"/>
  <c r="H797" i="8"/>
  <c r="B801" i="8"/>
  <c r="C788" i="8"/>
  <c r="H788" i="8"/>
  <c r="D788" i="8"/>
  <c r="B792" i="8"/>
  <c r="C802" i="8"/>
  <c r="H802" i="8"/>
  <c r="D802" i="8"/>
  <c r="B806" i="8"/>
  <c r="F806" i="8" l="1"/>
  <c r="G806" i="8"/>
  <c r="E806" i="8"/>
  <c r="G792" i="8"/>
  <c r="E792" i="8"/>
  <c r="F792" i="8"/>
  <c r="F801" i="8"/>
  <c r="E801" i="8"/>
  <c r="G801" i="8"/>
  <c r="G799" i="8"/>
  <c r="E799" i="8"/>
  <c r="F799" i="8"/>
  <c r="C806" i="8"/>
  <c r="H806" i="8"/>
  <c r="D806" i="8"/>
  <c r="B810" i="8"/>
  <c r="C792" i="8"/>
  <c r="H792" i="8"/>
  <c r="D792" i="8"/>
  <c r="B796" i="8"/>
  <c r="D801" i="8"/>
  <c r="C801" i="8"/>
  <c r="H801" i="8"/>
  <c r="B805" i="8"/>
  <c r="C799" i="8"/>
  <c r="H799" i="8"/>
  <c r="D799" i="8"/>
  <c r="B803" i="8"/>
  <c r="G803" i="8" l="1"/>
  <c r="F803" i="8"/>
  <c r="E803" i="8"/>
  <c r="F805" i="8"/>
  <c r="G805" i="8"/>
  <c r="E805" i="8"/>
  <c r="G796" i="8"/>
  <c r="E796" i="8"/>
  <c r="F796" i="8"/>
  <c r="G810" i="8"/>
  <c r="E810" i="8"/>
  <c r="F810" i="8"/>
  <c r="C803" i="8"/>
  <c r="H803" i="8"/>
  <c r="D803" i="8"/>
  <c r="B807" i="8"/>
  <c r="D805" i="8"/>
  <c r="C805" i="8"/>
  <c r="H805" i="8"/>
  <c r="B809" i="8"/>
  <c r="C796" i="8"/>
  <c r="H796" i="8"/>
  <c r="D796" i="8"/>
  <c r="B800" i="8"/>
  <c r="C810" i="8"/>
  <c r="H810" i="8"/>
  <c r="D810" i="8"/>
  <c r="B814" i="8"/>
  <c r="F814" i="8" l="1"/>
  <c r="G814" i="8"/>
  <c r="E814" i="8"/>
  <c r="G800" i="8"/>
  <c r="E800" i="8"/>
  <c r="F800" i="8"/>
  <c r="F809" i="8"/>
  <c r="E809" i="8"/>
  <c r="G809" i="8"/>
  <c r="G807" i="8"/>
  <c r="F807" i="8"/>
  <c r="E807" i="8"/>
  <c r="C814" i="8"/>
  <c r="H814" i="8"/>
  <c r="D814" i="8"/>
  <c r="B818" i="8"/>
  <c r="C800" i="8"/>
  <c r="H800" i="8"/>
  <c r="D800" i="8"/>
  <c r="B804" i="8"/>
  <c r="D809" i="8"/>
  <c r="C809" i="8"/>
  <c r="H809" i="8"/>
  <c r="B813" i="8"/>
  <c r="C807" i="8"/>
  <c r="H807" i="8"/>
  <c r="D807" i="8"/>
  <c r="B811" i="8"/>
  <c r="G811" i="8" l="1"/>
  <c r="F811" i="8"/>
  <c r="E811" i="8"/>
  <c r="F813" i="8"/>
  <c r="G813" i="8"/>
  <c r="E813" i="8"/>
  <c r="G804" i="8"/>
  <c r="E804" i="8"/>
  <c r="F804" i="8"/>
  <c r="G818" i="8"/>
  <c r="E818" i="8"/>
  <c r="F818" i="8"/>
  <c r="C811" i="8"/>
  <c r="H811" i="8"/>
  <c r="D811" i="8"/>
  <c r="B815" i="8"/>
  <c r="D813" i="8"/>
  <c r="C813" i="8"/>
  <c r="H813" i="8"/>
  <c r="B817" i="8"/>
  <c r="C804" i="8"/>
  <c r="H804" i="8"/>
  <c r="D804" i="8"/>
  <c r="B808" i="8"/>
  <c r="C818" i="8"/>
  <c r="H818" i="8"/>
  <c r="D818" i="8"/>
  <c r="B822" i="8"/>
  <c r="F822" i="8" l="1"/>
  <c r="G822" i="8"/>
  <c r="E822" i="8"/>
  <c r="G808" i="8"/>
  <c r="E808" i="8"/>
  <c r="F808" i="8"/>
  <c r="F817" i="8"/>
  <c r="E817" i="8"/>
  <c r="G817" i="8"/>
  <c r="G815" i="8"/>
  <c r="E815" i="8"/>
  <c r="F815" i="8"/>
  <c r="C822" i="8"/>
  <c r="H822" i="8"/>
  <c r="D822" i="8"/>
  <c r="B826" i="8"/>
  <c r="C808" i="8"/>
  <c r="H808" i="8"/>
  <c r="D808" i="8"/>
  <c r="B812" i="8"/>
  <c r="D817" i="8"/>
  <c r="C817" i="8"/>
  <c r="H817" i="8"/>
  <c r="B821" i="8"/>
  <c r="C815" i="8"/>
  <c r="H815" i="8"/>
  <c r="D815" i="8"/>
  <c r="B819" i="8"/>
  <c r="G819" i="8" l="1"/>
  <c r="F819" i="8"/>
  <c r="E819" i="8"/>
  <c r="F821" i="8"/>
  <c r="G821" i="8"/>
  <c r="E821" i="8"/>
  <c r="G812" i="8"/>
  <c r="E812" i="8"/>
  <c r="F812" i="8"/>
  <c r="G826" i="8"/>
  <c r="E826" i="8"/>
  <c r="F826" i="8"/>
  <c r="C819" i="8"/>
  <c r="H819" i="8"/>
  <c r="D819" i="8"/>
  <c r="B823" i="8"/>
  <c r="D821" i="8"/>
  <c r="C821" i="8"/>
  <c r="H821" i="8"/>
  <c r="B825" i="8"/>
  <c r="C812" i="8"/>
  <c r="H812" i="8"/>
  <c r="D812" i="8"/>
  <c r="B816" i="8"/>
  <c r="C826" i="8"/>
  <c r="H826" i="8"/>
  <c r="D826" i="8"/>
  <c r="B830" i="8"/>
  <c r="F825" i="8" l="1"/>
  <c r="E825" i="8"/>
  <c r="G825" i="8"/>
  <c r="F830" i="8"/>
  <c r="G830" i="8"/>
  <c r="E830" i="8"/>
  <c r="G816" i="8"/>
  <c r="E816" i="8"/>
  <c r="F816" i="8"/>
  <c r="G823" i="8"/>
  <c r="F823" i="8"/>
  <c r="E823" i="8"/>
  <c r="C830" i="8"/>
  <c r="H830" i="8"/>
  <c r="D830" i="8"/>
  <c r="B834" i="8"/>
  <c r="C816" i="8"/>
  <c r="H816" i="8"/>
  <c r="D816" i="8"/>
  <c r="B820" i="8"/>
  <c r="D825" i="8"/>
  <c r="C825" i="8"/>
  <c r="H825" i="8"/>
  <c r="B829" i="8"/>
  <c r="C823" i="8"/>
  <c r="H823" i="8"/>
  <c r="D823" i="8"/>
  <c r="B827" i="8"/>
  <c r="G827" i="8" l="1"/>
  <c r="F827" i="8"/>
  <c r="E827" i="8"/>
  <c r="F829" i="8"/>
  <c r="G829" i="8"/>
  <c r="E829" i="8"/>
  <c r="G820" i="8"/>
  <c r="E820" i="8"/>
  <c r="F820" i="8"/>
  <c r="G834" i="8"/>
  <c r="E834" i="8"/>
  <c r="F834" i="8"/>
  <c r="C827" i="8"/>
  <c r="H827" i="8"/>
  <c r="D827" i="8"/>
  <c r="B831" i="8"/>
  <c r="D829" i="8"/>
  <c r="C829" i="8"/>
  <c r="H829" i="8"/>
  <c r="B833" i="8"/>
  <c r="C820" i="8"/>
  <c r="H820" i="8"/>
  <c r="D820" i="8"/>
  <c r="B824" i="8"/>
  <c r="C834" i="8"/>
  <c r="H834" i="8"/>
  <c r="D834" i="8"/>
  <c r="B838" i="8"/>
  <c r="F838" i="8" l="1"/>
  <c r="G838" i="8"/>
  <c r="E838" i="8"/>
  <c r="G824" i="8"/>
  <c r="E824" i="8"/>
  <c r="F824" i="8"/>
  <c r="F833" i="8"/>
  <c r="E833" i="8"/>
  <c r="G833" i="8"/>
  <c r="G831" i="8"/>
  <c r="E831" i="8"/>
  <c r="F831" i="8"/>
  <c r="C838" i="8"/>
  <c r="H838" i="8"/>
  <c r="D838" i="8"/>
  <c r="B842" i="8"/>
  <c r="C824" i="8"/>
  <c r="H824" i="8"/>
  <c r="D824" i="8"/>
  <c r="B828" i="8"/>
  <c r="D833" i="8"/>
  <c r="C833" i="8"/>
  <c r="H833" i="8"/>
  <c r="B837" i="8"/>
  <c r="C831" i="8"/>
  <c r="H831" i="8"/>
  <c r="D831" i="8"/>
  <c r="B835" i="8"/>
  <c r="G835" i="8" l="1"/>
  <c r="F835" i="8"/>
  <c r="E835" i="8"/>
  <c r="F837" i="8"/>
  <c r="G837" i="8"/>
  <c r="E837" i="8"/>
  <c r="G828" i="8"/>
  <c r="E828" i="8"/>
  <c r="F828" i="8"/>
  <c r="G842" i="8"/>
  <c r="E842" i="8"/>
  <c r="F842" i="8"/>
  <c r="C835" i="8"/>
  <c r="H835" i="8"/>
  <c r="D835" i="8"/>
  <c r="B839" i="8"/>
  <c r="D837" i="8"/>
  <c r="C837" i="8"/>
  <c r="H837" i="8"/>
  <c r="B841" i="8"/>
  <c r="C828" i="8"/>
  <c r="H828" i="8"/>
  <c r="D828" i="8"/>
  <c r="B832" i="8"/>
  <c r="C842" i="8"/>
  <c r="H842" i="8"/>
  <c r="D842" i="8"/>
  <c r="B846" i="8"/>
  <c r="F846" i="8" l="1"/>
  <c r="G846" i="8"/>
  <c r="E846" i="8"/>
  <c r="F841" i="8"/>
  <c r="E841" i="8"/>
  <c r="G841" i="8"/>
  <c r="G832" i="8"/>
  <c r="E832" i="8"/>
  <c r="F832" i="8"/>
  <c r="G839" i="8"/>
  <c r="E839" i="8"/>
  <c r="F839" i="8"/>
  <c r="C846" i="8"/>
  <c r="H846" i="8"/>
  <c r="D846" i="8"/>
  <c r="B850" i="8"/>
  <c r="C832" i="8"/>
  <c r="H832" i="8"/>
  <c r="D832" i="8"/>
  <c r="B836" i="8"/>
  <c r="D841" i="8"/>
  <c r="C841" i="8"/>
  <c r="H841" i="8"/>
  <c r="B845" i="8"/>
  <c r="C839" i="8"/>
  <c r="H839" i="8"/>
  <c r="D839" i="8"/>
  <c r="B843" i="8"/>
  <c r="G843" i="8" l="1"/>
  <c r="F843" i="8"/>
  <c r="E843" i="8"/>
  <c r="F845" i="8"/>
  <c r="G845" i="8"/>
  <c r="E845" i="8"/>
  <c r="G836" i="8"/>
  <c r="E836" i="8"/>
  <c r="F836" i="8"/>
  <c r="G850" i="8"/>
  <c r="E850" i="8"/>
  <c r="F850" i="8"/>
  <c r="H843" i="8"/>
  <c r="D843" i="8"/>
  <c r="C843" i="8"/>
  <c r="B847" i="8"/>
  <c r="D845" i="8"/>
  <c r="H845" i="8"/>
  <c r="C845" i="8"/>
  <c r="B849" i="8"/>
  <c r="C836" i="8"/>
  <c r="H836" i="8"/>
  <c r="D836" i="8"/>
  <c r="B840" i="8"/>
  <c r="C850" i="8"/>
  <c r="H850" i="8"/>
  <c r="D850" i="8"/>
  <c r="B854" i="8"/>
  <c r="F854" i="8" l="1"/>
  <c r="G854" i="8"/>
  <c r="E854" i="8"/>
  <c r="F849" i="8"/>
  <c r="E849" i="8"/>
  <c r="G849" i="8"/>
  <c r="G840" i="8"/>
  <c r="E840" i="8"/>
  <c r="F840" i="8"/>
  <c r="G847" i="8"/>
  <c r="F847" i="8"/>
  <c r="E847" i="8"/>
  <c r="C854" i="8"/>
  <c r="H854" i="8"/>
  <c r="D854" i="8"/>
  <c r="B858" i="8"/>
  <c r="C840" i="8"/>
  <c r="H840" i="8"/>
  <c r="D840" i="8"/>
  <c r="B844" i="8"/>
  <c r="D849" i="8"/>
  <c r="C849" i="8"/>
  <c r="H849" i="8"/>
  <c r="B853" i="8"/>
  <c r="C847" i="8"/>
  <c r="D847" i="8"/>
  <c r="H847" i="8"/>
  <c r="B851" i="8"/>
  <c r="G851" i="8" l="1"/>
  <c r="F851" i="8"/>
  <c r="E851" i="8"/>
  <c r="F853" i="8"/>
  <c r="G853" i="8"/>
  <c r="E853" i="8"/>
  <c r="G844" i="8"/>
  <c r="E844" i="8"/>
  <c r="F844" i="8"/>
  <c r="G858" i="8"/>
  <c r="E858" i="8"/>
  <c r="F858" i="8"/>
  <c r="H851" i="8"/>
  <c r="D851" i="8"/>
  <c r="C851" i="8"/>
  <c r="B855" i="8"/>
  <c r="D853" i="8"/>
  <c r="H853" i="8"/>
  <c r="C853" i="8"/>
  <c r="B857" i="8"/>
  <c r="D844" i="8"/>
  <c r="C844" i="8"/>
  <c r="H844" i="8"/>
  <c r="B848" i="8"/>
  <c r="C858" i="8"/>
  <c r="H858" i="8"/>
  <c r="D858" i="8"/>
  <c r="B862" i="8"/>
  <c r="F862" i="8" l="1"/>
  <c r="G862" i="8"/>
  <c r="E862" i="8"/>
  <c r="G848" i="8"/>
  <c r="E848" i="8"/>
  <c r="F848" i="8"/>
  <c r="F857" i="8"/>
  <c r="E857" i="8"/>
  <c r="G857" i="8"/>
  <c r="G855" i="8"/>
  <c r="E855" i="8"/>
  <c r="F855" i="8"/>
  <c r="C862" i="8"/>
  <c r="H862" i="8"/>
  <c r="D862" i="8"/>
  <c r="B866" i="8"/>
  <c r="C848" i="8"/>
  <c r="H848" i="8"/>
  <c r="D848" i="8"/>
  <c r="B852" i="8"/>
  <c r="D857" i="8"/>
  <c r="C857" i="8"/>
  <c r="H857" i="8"/>
  <c r="B861" i="8"/>
  <c r="C855" i="8"/>
  <c r="D855" i="8"/>
  <c r="H855" i="8"/>
  <c r="B859" i="8"/>
  <c r="G859" i="8" l="1"/>
  <c r="F859" i="8"/>
  <c r="E859" i="8"/>
  <c r="F861" i="8"/>
  <c r="G861" i="8"/>
  <c r="E861" i="8"/>
  <c r="G852" i="8"/>
  <c r="E852" i="8"/>
  <c r="F852" i="8"/>
  <c r="G866" i="8"/>
  <c r="E866" i="8"/>
  <c r="F866" i="8"/>
  <c r="H859" i="8"/>
  <c r="D859" i="8"/>
  <c r="C859" i="8"/>
  <c r="B863" i="8"/>
  <c r="D861" i="8"/>
  <c r="H861" i="8"/>
  <c r="C861" i="8"/>
  <c r="B865" i="8"/>
  <c r="D852" i="8"/>
  <c r="C852" i="8"/>
  <c r="H852" i="8"/>
  <c r="B856" i="8"/>
  <c r="C866" i="8"/>
  <c r="H866" i="8"/>
  <c r="D866" i="8"/>
  <c r="B870" i="8"/>
  <c r="F870" i="8" l="1"/>
  <c r="G870" i="8"/>
  <c r="E870" i="8"/>
  <c r="G856" i="8"/>
  <c r="E856" i="8"/>
  <c r="F856" i="8"/>
  <c r="F865" i="8"/>
  <c r="E865" i="8"/>
  <c r="G865" i="8"/>
  <c r="G863" i="8"/>
  <c r="F863" i="8"/>
  <c r="E863" i="8"/>
  <c r="C870" i="8"/>
  <c r="H870" i="8"/>
  <c r="D870" i="8"/>
  <c r="B874" i="8"/>
  <c r="C856" i="8"/>
  <c r="H856" i="8"/>
  <c r="D856" i="8"/>
  <c r="B860" i="8"/>
  <c r="D865" i="8"/>
  <c r="C865" i="8"/>
  <c r="H865" i="8"/>
  <c r="B869" i="8"/>
  <c r="C863" i="8"/>
  <c r="D863" i="8"/>
  <c r="H863" i="8"/>
  <c r="B867" i="8"/>
  <c r="G867" i="8" l="1"/>
  <c r="F867" i="8"/>
  <c r="E867" i="8"/>
  <c r="F869" i="8"/>
  <c r="G869" i="8"/>
  <c r="E869" i="8"/>
  <c r="G860" i="8"/>
  <c r="E860" i="8"/>
  <c r="F860" i="8"/>
  <c r="G874" i="8"/>
  <c r="E874" i="8"/>
  <c r="F874" i="8"/>
  <c r="H867" i="8"/>
  <c r="D867" i="8"/>
  <c r="C867" i="8"/>
  <c r="B871" i="8"/>
  <c r="D869" i="8"/>
  <c r="H869" i="8"/>
  <c r="C869" i="8"/>
  <c r="B873" i="8"/>
  <c r="D860" i="8"/>
  <c r="C860" i="8"/>
  <c r="H860" i="8"/>
  <c r="B864" i="8"/>
  <c r="C874" i="8"/>
  <c r="H874" i="8"/>
  <c r="D874" i="8"/>
  <c r="B878" i="8"/>
  <c r="F878" i="8" l="1"/>
  <c r="G878" i="8"/>
  <c r="E878" i="8"/>
  <c r="G864" i="8"/>
  <c r="E864" i="8"/>
  <c r="F864" i="8"/>
  <c r="F873" i="8"/>
  <c r="E873" i="8"/>
  <c r="G873" i="8"/>
  <c r="G871" i="8"/>
  <c r="F871" i="8"/>
  <c r="E871" i="8"/>
  <c r="C878" i="8"/>
  <c r="H878" i="8"/>
  <c r="D878" i="8"/>
  <c r="B882" i="8"/>
  <c r="C864" i="8"/>
  <c r="H864" i="8"/>
  <c r="D864" i="8"/>
  <c r="B868" i="8"/>
  <c r="D873" i="8"/>
  <c r="C873" i="8"/>
  <c r="H873" i="8"/>
  <c r="B877" i="8"/>
  <c r="C871" i="8"/>
  <c r="D871" i="8"/>
  <c r="H871" i="8"/>
  <c r="B875" i="8"/>
  <c r="G875" i="8" l="1"/>
  <c r="F875" i="8"/>
  <c r="E875" i="8"/>
  <c r="F877" i="8"/>
  <c r="G877" i="8"/>
  <c r="E877" i="8"/>
  <c r="G868" i="8"/>
  <c r="E868" i="8"/>
  <c r="F868" i="8"/>
  <c r="G882" i="8"/>
  <c r="E882" i="8"/>
  <c r="F882" i="8"/>
  <c r="H875" i="8"/>
  <c r="D875" i="8"/>
  <c r="C875" i="8"/>
  <c r="B879" i="8"/>
  <c r="D877" i="8"/>
  <c r="H877" i="8"/>
  <c r="C877" i="8"/>
  <c r="B881" i="8"/>
  <c r="D868" i="8"/>
  <c r="C868" i="8"/>
  <c r="H868" i="8"/>
  <c r="B872" i="8"/>
  <c r="C882" i="8"/>
  <c r="H882" i="8"/>
  <c r="D882" i="8"/>
  <c r="B886" i="8"/>
  <c r="F886" i="8" l="1"/>
  <c r="G886" i="8"/>
  <c r="E886" i="8"/>
  <c r="F881" i="8"/>
  <c r="E881" i="8"/>
  <c r="G881" i="8"/>
  <c r="G872" i="8"/>
  <c r="E872" i="8"/>
  <c r="F872" i="8"/>
  <c r="G879" i="8"/>
  <c r="E879" i="8"/>
  <c r="F879" i="8"/>
  <c r="C886" i="8"/>
  <c r="H886" i="8"/>
  <c r="D886" i="8"/>
  <c r="B890" i="8"/>
  <c r="C872" i="8"/>
  <c r="H872" i="8"/>
  <c r="D872" i="8"/>
  <c r="B876" i="8"/>
  <c r="D881" i="8"/>
  <c r="C881" i="8"/>
  <c r="H881" i="8"/>
  <c r="B885" i="8"/>
  <c r="C879" i="8"/>
  <c r="D879" i="8"/>
  <c r="H879" i="8"/>
  <c r="B883" i="8"/>
  <c r="G883" i="8" l="1"/>
  <c r="F883" i="8"/>
  <c r="E883" i="8"/>
  <c r="F885" i="8"/>
  <c r="G885" i="8"/>
  <c r="E885" i="8"/>
  <c r="G876" i="8"/>
  <c r="E876" i="8"/>
  <c r="F876" i="8"/>
  <c r="G890" i="8"/>
  <c r="E890" i="8"/>
  <c r="F890" i="8"/>
  <c r="H883" i="8"/>
  <c r="D883" i="8"/>
  <c r="C883" i="8"/>
  <c r="B887" i="8"/>
  <c r="D885" i="8"/>
  <c r="H885" i="8"/>
  <c r="C885" i="8"/>
  <c r="B889" i="8"/>
  <c r="D876" i="8"/>
  <c r="C876" i="8"/>
  <c r="H876" i="8"/>
  <c r="B880" i="8"/>
  <c r="C890" i="8"/>
  <c r="H890" i="8"/>
  <c r="D890" i="8"/>
  <c r="B894" i="8"/>
  <c r="F894" i="8" l="1"/>
  <c r="G894" i="8"/>
  <c r="E894" i="8"/>
  <c r="G880" i="8"/>
  <c r="E880" i="8"/>
  <c r="F880" i="8"/>
  <c r="F889" i="8"/>
  <c r="E889" i="8"/>
  <c r="G889" i="8"/>
  <c r="G887" i="8"/>
  <c r="E887" i="8"/>
  <c r="F887" i="8"/>
  <c r="C894" i="8"/>
  <c r="H894" i="8"/>
  <c r="D894" i="8"/>
  <c r="B898" i="8"/>
  <c r="C880" i="8"/>
  <c r="H880" i="8"/>
  <c r="D880" i="8"/>
  <c r="B884" i="8"/>
  <c r="D889" i="8"/>
  <c r="C889" i="8"/>
  <c r="H889" i="8"/>
  <c r="B893" i="8"/>
  <c r="C887" i="8"/>
  <c r="D887" i="8"/>
  <c r="H887" i="8"/>
  <c r="B891" i="8"/>
  <c r="G891" i="8" l="1"/>
  <c r="F891" i="8"/>
  <c r="E891" i="8"/>
  <c r="F893" i="8"/>
  <c r="G893" i="8"/>
  <c r="E893" i="8"/>
  <c r="G884" i="8"/>
  <c r="E884" i="8"/>
  <c r="F884" i="8"/>
  <c r="G898" i="8"/>
  <c r="E898" i="8"/>
  <c r="F898" i="8"/>
  <c r="H891" i="8"/>
  <c r="D891" i="8"/>
  <c r="C891" i="8"/>
  <c r="B895" i="8"/>
  <c r="D893" i="8"/>
  <c r="H893" i="8"/>
  <c r="C893" i="8"/>
  <c r="B897" i="8"/>
  <c r="D884" i="8"/>
  <c r="C884" i="8"/>
  <c r="H884" i="8"/>
  <c r="B888" i="8"/>
  <c r="C898" i="8"/>
  <c r="H898" i="8"/>
  <c r="D898" i="8"/>
  <c r="B902" i="8"/>
  <c r="F902" i="8" l="1"/>
  <c r="G902" i="8"/>
  <c r="E902" i="8"/>
  <c r="G888" i="8"/>
  <c r="E888" i="8"/>
  <c r="F888" i="8"/>
  <c r="F897" i="8"/>
  <c r="E897" i="8"/>
  <c r="G897" i="8"/>
  <c r="G895" i="8"/>
  <c r="F895" i="8"/>
  <c r="E895" i="8"/>
  <c r="C902" i="8"/>
  <c r="H902" i="8"/>
  <c r="D902" i="8"/>
  <c r="B906" i="8"/>
  <c r="C888" i="8"/>
  <c r="H888" i="8"/>
  <c r="D888" i="8"/>
  <c r="B892" i="8"/>
  <c r="D897" i="8"/>
  <c r="C897" i="8"/>
  <c r="H897" i="8"/>
  <c r="B901" i="8"/>
  <c r="C895" i="8"/>
  <c r="D895" i="8"/>
  <c r="H895" i="8"/>
  <c r="B899" i="8"/>
  <c r="G899" i="8" l="1"/>
  <c r="F899" i="8"/>
  <c r="E899" i="8"/>
  <c r="F901" i="8"/>
  <c r="G901" i="8"/>
  <c r="E901" i="8"/>
  <c r="G892" i="8"/>
  <c r="E892" i="8"/>
  <c r="F892" i="8"/>
  <c r="G906" i="8"/>
  <c r="E906" i="8"/>
  <c r="F906" i="8"/>
  <c r="H899" i="8"/>
  <c r="D899" i="8"/>
  <c r="C899" i="8"/>
  <c r="B903" i="8"/>
  <c r="D901" i="8"/>
  <c r="H901" i="8"/>
  <c r="C901" i="8"/>
  <c r="B905" i="8"/>
  <c r="D892" i="8"/>
  <c r="C892" i="8"/>
  <c r="H892" i="8"/>
  <c r="B896" i="8"/>
  <c r="C906" i="8"/>
  <c r="H906" i="8"/>
  <c r="D906" i="8"/>
  <c r="B910" i="8"/>
  <c r="F910" i="8" l="1"/>
  <c r="G910" i="8"/>
  <c r="E910" i="8"/>
  <c r="G896" i="8"/>
  <c r="E896" i="8"/>
  <c r="F896" i="8"/>
  <c r="F905" i="8"/>
  <c r="E905" i="8"/>
  <c r="G905" i="8"/>
  <c r="G903" i="8"/>
  <c r="E903" i="8"/>
  <c r="F903" i="8"/>
  <c r="C910" i="8"/>
  <c r="H910" i="8"/>
  <c r="D910" i="8"/>
  <c r="B914" i="8"/>
  <c r="C896" i="8"/>
  <c r="H896" i="8"/>
  <c r="D896" i="8"/>
  <c r="B900" i="8"/>
  <c r="D905" i="8"/>
  <c r="C905" i="8"/>
  <c r="H905" i="8"/>
  <c r="B909" i="8"/>
  <c r="C903" i="8"/>
  <c r="D903" i="8"/>
  <c r="H903" i="8"/>
  <c r="B907" i="8"/>
  <c r="G907" i="8" l="1"/>
  <c r="F907" i="8"/>
  <c r="E907" i="8"/>
  <c r="F909" i="8"/>
  <c r="G909" i="8"/>
  <c r="E909" i="8"/>
  <c r="G900" i="8"/>
  <c r="E900" i="8"/>
  <c r="F900" i="8"/>
  <c r="G914" i="8"/>
  <c r="E914" i="8"/>
  <c r="F914" i="8"/>
  <c r="H907" i="8"/>
  <c r="D907" i="8"/>
  <c r="C907" i="8"/>
  <c r="B911" i="8"/>
  <c r="D909" i="8"/>
  <c r="H909" i="8"/>
  <c r="C909" i="8"/>
  <c r="B913" i="8"/>
  <c r="D900" i="8"/>
  <c r="C900" i="8"/>
  <c r="H900" i="8"/>
  <c r="B904" i="8"/>
  <c r="C914" i="8"/>
  <c r="H914" i="8"/>
  <c r="D914" i="8"/>
  <c r="B918" i="8"/>
  <c r="F918" i="8" l="1"/>
  <c r="G918" i="8"/>
  <c r="E918" i="8"/>
  <c r="G904" i="8"/>
  <c r="E904" i="8"/>
  <c r="F904" i="8"/>
  <c r="F913" i="8"/>
  <c r="E913" i="8"/>
  <c r="G913" i="8"/>
  <c r="G911" i="8"/>
  <c r="F911" i="8"/>
  <c r="E911" i="8"/>
  <c r="C918" i="8"/>
  <c r="H918" i="8"/>
  <c r="D918" i="8"/>
  <c r="B922" i="8"/>
  <c r="C904" i="8"/>
  <c r="H904" i="8"/>
  <c r="D904" i="8"/>
  <c r="B908" i="8"/>
  <c r="D913" i="8"/>
  <c r="C913" i="8"/>
  <c r="H913" i="8"/>
  <c r="B917" i="8"/>
  <c r="C911" i="8"/>
  <c r="D911" i="8"/>
  <c r="H911" i="8"/>
  <c r="B915" i="8"/>
  <c r="G915" i="8" l="1"/>
  <c r="F915" i="8"/>
  <c r="E915" i="8"/>
  <c r="F917" i="8"/>
  <c r="G917" i="8"/>
  <c r="E917" i="8"/>
  <c r="G908" i="8"/>
  <c r="E908" i="8"/>
  <c r="F908" i="8"/>
  <c r="G922" i="8"/>
  <c r="E922" i="8"/>
  <c r="F922" i="8"/>
  <c r="H915" i="8"/>
  <c r="D915" i="8"/>
  <c r="C915" i="8"/>
  <c r="B919" i="8"/>
  <c r="D917" i="8"/>
  <c r="H917" i="8"/>
  <c r="C917" i="8"/>
  <c r="B921" i="8"/>
  <c r="D908" i="8"/>
  <c r="C908" i="8"/>
  <c r="H908" i="8"/>
  <c r="B912" i="8"/>
  <c r="C922" i="8"/>
  <c r="H922" i="8"/>
  <c r="D922" i="8"/>
  <c r="B926" i="8"/>
  <c r="F926" i="8" l="1"/>
  <c r="G926" i="8"/>
  <c r="E926" i="8"/>
  <c r="G912" i="8"/>
  <c r="E912" i="8"/>
  <c r="F912" i="8"/>
  <c r="F921" i="8"/>
  <c r="E921" i="8"/>
  <c r="G921" i="8"/>
  <c r="G919" i="8"/>
  <c r="E919" i="8"/>
  <c r="F919" i="8"/>
  <c r="C926" i="8"/>
  <c r="H926" i="8"/>
  <c r="D926" i="8"/>
  <c r="B930" i="8"/>
  <c r="C912" i="8"/>
  <c r="H912" i="8"/>
  <c r="D912" i="8"/>
  <c r="B916" i="8"/>
  <c r="D921" i="8"/>
  <c r="C921" i="8"/>
  <c r="H921" i="8"/>
  <c r="B925" i="8"/>
  <c r="C919" i="8"/>
  <c r="D919" i="8"/>
  <c r="H919" i="8"/>
  <c r="B923" i="8"/>
  <c r="G923" i="8" l="1"/>
  <c r="F923" i="8"/>
  <c r="E923" i="8"/>
  <c r="F925" i="8"/>
  <c r="G925" i="8"/>
  <c r="E925" i="8"/>
  <c r="G916" i="8"/>
  <c r="E916" i="8"/>
  <c r="F916" i="8"/>
  <c r="G930" i="8"/>
  <c r="E930" i="8"/>
  <c r="F930" i="8"/>
  <c r="H923" i="8"/>
  <c r="D923" i="8"/>
  <c r="C923" i="8"/>
  <c r="B927" i="8"/>
  <c r="D925" i="8"/>
  <c r="H925" i="8"/>
  <c r="C925" i="8"/>
  <c r="B929" i="8"/>
  <c r="D916" i="8"/>
  <c r="C916" i="8"/>
  <c r="H916" i="8"/>
  <c r="B920" i="8"/>
  <c r="C930" i="8"/>
  <c r="H930" i="8"/>
  <c r="D930" i="8"/>
  <c r="B934" i="8"/>
  <c r="F934" i="8" l="1"/>
  <c r="G934" i="8"/>
  <c r="E934" i="8"/>
  <c r="G920" i="8"/>
  <c r="E920" i="8"/>
  <c r="F920" i="8"/>
  <c r="F929" i="8"/>
  <c r="E929" i="8"/>
  <c r="G929" i="8"/>
  <c r="G927" i="8"/>
  <c r="F927" i="8"/>
  <c r="E927" i="8"/>
  <c r="C934" i="8"/>
  <c r="H934" i="8"/>
  <c r="D934" i="8"/>
  <c r="B938" i="8"/>
  <c r="C920" i="8"/>
  <c r="H920" i="8"/>
  <c r="D920" i="8"/>
  <c r="B924" i="8"/>
  <c r="D929" i="8"/>
  <c r="C929" i="8"/>
  <c r="H929" i="8"/>
  <c r="B933" i="8"/>
  <c r="C927" i="8"/>
  <c r="D927" i="8"/>
  <c r="H927" i="8"/>
  <c r="B931" i="8"/>
  <c r="G931" i="8" l="1"/>
  <c r="F931" i="8"/>
  <c r="E931" i="8"/>
  <c r="F933" i="8"/>
  <c r="G933" i="8"/>
  <c r="E933" i="8"/>
  <c r="G924" i="8"/>
  <c r="E924" i="8"/>
  <c r="F924" i="8"/>
  <c r="G938" i="8"/>
  <c r="E938" i="8"/>
  <c r="F938" i="8"/>
  <c r="H931" i="8"/>
  <c r="D931" i="8"/>
  <c r="C931" i="8"/>
  <c r="B935" i="8"/>
  <c r="D933" i="8"/>
  <c r="H933" i="8"/>
  <c r="C933" i="8"/>
  <c r="B937" i="8"/>
  <c r="D924" i="8"/>
  <c r="C924" i="8"/>
  <c r="H924" i="8"/>
  <c r="B928" i="8"/>
  <c r="C938" i="8"/>
  <c r="H938" i="8"/>
  <c r="D938" i="8"/>
  <c r="B942" i="8"/>
  <c r="F942" i="8" l="1"/>
  <c r="G942" i="8"/>
  <c r="E942" i="8"/>
  <c r="G928" i="8"/>
  <c r="E928" i="8"/>
  <c r="F928" i="8"/>
  <c r="F937" i="8"/>
  <c r="E937" i="8"/>
  <c r="G937" i="8"/>
  <c r="G935" i="8"/>
  <c r="E935" i="8"/>
  <c r="F935" i="8"/>
  <c r="C942" i="8"/>
  <c r="H942" i="8"/>
  <c r="D942" i="8"/>
  <c r="B946" i="8"/>
  <c r="C928" i="8"/>
  <c r="H928" i="8"/>
  <c r="D928" i="8"/>
  <c r="B932" i="8"/>
  <c r="D937" i="8"/>
  <c r="C937" i="8"/>
  <c r="H937" i="8"/>
  <c r="B941" i="8"/>
  <c r="C935" i="8"/>
  <c r="D935" i="8"/>
  <c r="H935" i="8"/>
  <c r="B939" i="8"/>
  <c r="G939" i="8" l="1"/>
  <c r="F939" i="8"/>
  <c r="E939" i="8"/>
  <c r="F941" i="8"/>
  <c r="G941" i="8"/>
  <c r="E941" i="8"/>
  <c r="G932" i="8"/>
  <c r="E932" i="8"/>
  <c r="F932" i="8"/>
  <c r="G946" i="8"/>
  <c r="E946" i="8"/>
  <c r="F946" i="8"/>
  <c r="H939" i="8"/>
  <c r="D939" i="8"/>
  <c r="C939" i="8"/>
  <c r="B943" i="8"/>
  <c r="D941" i="8"/>
  <c r="H941" i="8"/>
  <c r="C941" i="8"/>
  <c r="B945" i="8"/>
  <c r="D932" i="8"/>
  <c r="C932" i="8"/>
  <c r="H932" i="8"/>
  <c r="B936" i="8"/>
  <c r="C946" i="8"/>
  <c r="H946" i="8"/>
  <c r="D946" i="8"/>
  <c r="B950" i="8"/>
  <c r="F950" i="8" l="1"/>
  <c r="G950" i="8"/>
  <c r="E950" i="8"/>
  <c r="G936" i="8"/>
  <c r="E936" i="8"/>
  <c r="F936" i="8"/>
  <c r="F945" i="8"/>
  <c r="E945" i="8"/>
  <c r="G945" i="8"/>
  <c r="G943" i="8"/>
  <c r="F943" i="8"/>
  <c r="E943" i="8"/>
  <c r="C950" i="8"/>
  <c r="H950" i="8"/>
  <c r="D950" i="8"/>
  <c r="B954" i="8"/>
  <c r="C936" i="8"/>
  <c r="H936" i="8"/>
  <c r="D936" i="8"/>
  <c r="B940" i="8"/>
  <c r="D945" i="8"/>
  <c r="C945" i="8"/>
  <c r="H945" i="8"/>
  <c r="B949" i="8"/>
  <c r="C943" i="8"/>
  <c r="D943" i="8"/>
  <c r="H943" i="8"/>
  <c r="B947" i="8"/>
  <c r="G947" i="8" l="1"/>
  <c r="F947" i="8"/>
  <c r="E947" i="8"/>
  <c r="F949" i="8"/>
  <c r="G949" i="8"/>
  <c r="E949" i="8"/>
  <c r="G940" i="8"/>
  <c r="E940" i="8"/>
  <c r="F940" i="8"/>
  <c r="G954" i="8"/>
  <c r="E954" i="8"/>
  <c r="F954" i="8"/>
  <c r="H947" i="8"/>
  <c r="D947" i="8"/>
  <c r="C947" i="8"/>
  <c r="B951" i="8"/>
  <c r="D949" i="8"/>
  <c r="H949" i="8"/>
  <c r="C949" i="8"/>
  <c r="B953" i="8"/>
  <c r="D940" i="8"/>
  <c r="C940" i="8"/>
  <c r="H940" i="8"/>
  <c r="B944" i="8"/>
  <c r="C954" i="8"/>
  <c r="H954" i="8"/>
  <c r="D954" i="8"/>
  <c r="B958" i="8"/>
  <c r="F958" i="8" l="1"/>
  <c r="G958" i="8"/>
  <c r="E958" i="8"/>
  <c r="G944" i="8"/>
  <c r="E944" i="8"/>
  <c r="F944" i="8"/>
  <c r="F953" i="8"/>
  <c r="E953" i="8"/>
  <c r="G953" i="8"/>
  <c r="G951" i="8"/>
  <c r="E951" i="8"/>
  <c r="F951" i="8"/>
  <c r="C958" i="8"/>
  <c r="H958" i="8"/>
  <c r="D958" i="8"/>
  <c r="B962" i="8"/>
  <c r="C944" i="8"/>
  <c r="H944" i="8"/>
  <c r="D944" i="8"/>
  <c r="B948" i="8"/>
  <c r="D953" i="8"/>
  <c r="C953" i="8"/>
  <c r="H953" i="8"/>
  <c r="B957" i="8"/>
  <c r="C951" i="8"/>
  <c r="D951" i="8"/>
  <c r="H951" i="8"/>
  <c r="B955" i="8"/>
  <c r="G955" i="8" l="1"/>
  <c r="F955" i="8"/>
  <c r="E955" i="8"/>
  <c r="F957" i="8"/>
  <c r="G957" i="8"/>
  <c r="E957" i="8"/>
  <c r="G948" i="8"/>
  <c r="E948" i="8"/>
  <c r="F948" i="8"/>
  <c r="G962" i="8"/>
  <c r="E962" i="8"/>
  <c r="F962" i="8"/>
  <c r="H955" i="8"/>
  <c r="D955" i="8"/>
  <c r="C955" i="8"/>
  <c r="B959" i="8"/>
  <c r="D957" i="8"/>
  <c r="H957" i="8"/>
  <c r="C957" i="8"/>
  <c r="B961" i="8"/>
  <c r="D948" i="8"/>
  <c r="C948" i="8"/>
  <c r="H948" i="8"/>
  <c r="B952" i="8"/>
  <c r="C962" i="8"/>
  <c r="H962" i="8"/>
  <c r="D962" i="8"/>
  <c r="B966" i="8"/>
  <c r="F966" i="8" l="1"/>
  <c r="G966" i="8"/>
  <c r="E966" i="8"/>
  <c r="G952" i="8"/>
  <c r="E952" i="8"/>
  <c r="F952" i="8"/>
  <c r="F961" i="8"/>
  <c r="E961" i="8"/>
  <c r="G961" i="8"/>
  <c r="G959" i="8"/>
  <c r="F959" i="8"/>
  <c r="E959" i="8"/>
  <c r="C966" i="8"/>
  <c r="H966" i="8"/>
  <c r="D966" i="8"/>
  <c r="B970" i="8"/>
  <c r="C952" i="8"/>
  <c r="H952" i="8"/>
  <c r="D952" i="8"/>
  <c r="B956" i="8"/>
  <c r="D961" i="8"/>
  <c r="C961" i="8"/>
  <c r="H961" i="8"/>
  <c r="B965" i="8"/>
  <c r="C959" i="8"/>
  <c r="D959" i="8"/>
  <c r="H959" i="8"/>
  <c r="B963" i="8"/>
  <c r="G963" i="8" l="1"/>
  <c r="F963" i="8"/>
  <c r="E963" i="8"/>
  <c r="G956" i="8"/>
  <c r="E956" i="8"/>
  <c r="F956" i="8"/>
  <c r="F965" i="8"/>
  <c r="G965" i="8"/>
  <c r="E965" i="8"/>
  <c r="G970" i="8"/>
  <c r="E970" i="8"/>
  <c r="F970" i="8"/>
  <c r="H963" i="8"/>
  <c r="D963" i="8"/>
  <c r="C963" i="8"/>
  <c r="B967" i="8"/>
  <c r="D965" i="8"/>
  <c r="H965" i="8"/>
  <c r="C965" i="8"/>
  <c r="B969" i="8"/>
  <c r="D956" i="8"/>
  <c r="C956" i="8"/>
  <c r="H956" i="8"/>
  <c r="B960" i="8"/>
  <c r="C970" i="8"/>
  <c r="H970" i="8"/>
  <c r="D970" i="8"/>
  <c r="B974" i="8"/>
  <c r="G960" i="8" l="1"/>
  <c r="E960" i="8"/>
  <c r="F960" i="8"/>
  <c r="F969" i="8"/>
  <c r="E969" i="8"/>
  <c r="G969" i="8"/>
  <c r="G967" i="8"/>
  <c r="E967" i="8"/>
  <c r="F967" i="8"/>
  <c r="F974" i="8"/>
  <c r="G974" i="8"/>
  <c r="E974" i="8"/>
  <c r="C974" i="8"/>
  <c r="H974" i="8"/>
  <c r="D974" i="8"/>
  <c r="B978" i="8"/>
  <c r="C960" i="8"/>
  <c r="H960" i="8"/>
  <c r="D960" i="8"/>
  <c r="B964" i="8"/>
  <c r="D969" i="8"/>
  <c r="C969" i="8"/>
  <c r="H969" i="8"/>
  <c r="B973" i="8"/>
  <c r="C967" i="8"/>
  <c r="D967" i="8"/>
  <c r="H967" i="8"/>
  <c r="B971" i="8"/>
  <c r="G971" i="8" l="1"/>
  <c r="F971" i="8"/>
  <c r="E971" i="8"/>
  <c r="F973" i="8"/>
  <c r="G973" i="8"/>
  <c r="E973" i="8"/>
  <c r="G964" i="8"/>
  <c r="E964" i="8"/>
  <c r="F964" i="8"/>
  <c r="G978" i="8"/>
  <c r="E978" i="8"/>
  <c r="F978" i="8"/>
  <c r="H971" i="8"/>
  <c r="D971" i="8"/>
  <c r="C971" i="8"/>
  <c r="B975" i="8"/>
  <c r="D973" i="8"/>
  <c r="H973" i="8"/>
  <c r="C973" i="8"/>
  <c r="B977" i="8"/>
  <c r="D964" i="8"/>
  <c r="C964" i="8"/>
  <c r="H964" i="8"/>
  <c r="B968" i="8"/>
  <c r="C978" i="8"/>
  <c r="H978" i="8"/>
  <c r="D978" i="8"/>
  <c r="B982" i="8"/>
  <c r="F982" i="8" l="1"/>
  <c r="G982" i="8"/>
  <c r="E982" i="8"/>
  <c r="G968" i="8"/>
  <c r="E968" i="8"/>
  <c r="F968" i="8"/>
  <c r="F977" i="8"/>
  <c r="E977" i="8"/>
  <c r="G977" i="8"/>
  <c r="G975" i="8"/>
  <c r="F975" i="8"/>
  <c r="E975" i="8"/>
  <c r="C982" i="8"/>
  <c r="H982" i="8"/>
  <c r="D982" i="8"/>
  <c r="B986" i="8"/>
  <c r="C968" i="8"/>
  <c r="H968" i="8"/>
  <c r="D968" i="8"/>
  <c r="B972" i="8"/>
  <c r="D977" i="8"/>
  <c r="C977" i="8"/>
  <c r="H977" i="8"/>
  <c r="B981" i="8"/>
  <c r="C975" i="8"/>
  <c r="D975" i="8"/>
  <c r="H975" i="8"/>
  <c r="B979" i="8"/>
  <c r="G979" i="8" l="1"/>
  <c r="F979" i="8"/>
  <c r="E979" i="8"/>
  <c r="G972" i="8"/>
  <c r="E972" i="8"/>
  <c r="F972" i="8"/>
  <c r="F981" i="8"/>
  <c r="G981" i="8"/>
  <c r="E981" i="8"/>
  <c r="G986" i="8"/>
  <c r="E986" i="8"/>
  <c r="F986" i="8"/>
  <c r="H979" i="8"/>
  <c r="D979" i="8"/>
  <c r="C979" i="8"/>
  <c r="B983" i="8"/>
  <c r="D981" i="8"/>
  <c r="H981" i="8"/>
  <c r="C981" i="8"/>
  <c r="B985" i="8"/>
  <c r="D972" i="8"/>
  <c r="C972" i="8"/>
  <c r="H972" i="8"/>
  <c r="B976" i="8"/>
  <c r="C986" i="8"/>
  <c r="H986" i="8"/>
  <c r="D986" i="8"/>
  <c r="B990" i="8"/>
  <c r="F990" i="8" l="1"/>
  <c r="G990" i="8"/>
  <c r="E990" i="8"/>
  <c r="G976" i="8"/>
  <c r="E976" i="8"/>
  <c r="F976" i="8"/>
  <c r="F985" i="8"/>
  <c r="E985" i="8"/>
  <c r="G985" i="8"/>
  <c r="G983" i="8"/>
  <c r="E983" i="8"/>
  <c r="F983" i="8"/>
  <c r="C990" i="8"/>
  <c r="H990" i="8"/>
  <c r="D990" i="8"/>
  <c r="B994" i="8"/>
  <c r="C976" i="8"/>
  <c r="H976" i="8"/>
  <c r="D976" i="8"/>
  <c r="B980" i="8"/>
  <c r="D985" i="8"/>
  <c r="C985" i="8"/>
  <c r="H985" i="8"/>
  <c r="B989" i="8"/>
  <c r="C983" i="8"/>
  <c r="D983" i="8"/>
  <c r="H983" i="8"/>
  <c r="B987" i="8"/>
  <c r="G987" i="8" l="1"/>
  <c r="F987" i="8"/>
  <c r="E987" i="8"/>
  <c r="F989" i="8"/>
  <c r="G989" i="8"/>
  <c r="E989" i="8"/>
  <c r="G980" i="8"/>
  <c r="E980" i="8"/>
  <c r="F980" i="8"/>
  <c r="G994" i="8"/>
  <c r="E994" i="8"/>
  <c r="F994" i="8"/>
  <c r="H987" i="8"/>
  <c r="D987" i="8"/>
  <c r="C987" i="8"/>
  <c r="B991" i="8"/>
  <c r="D989" i="8"/>
  <c r="H989" i="8"/>
  <c r="C989" i="8"/>
  <c r="B993" i="8"/>
  <c r="D980" i="8"/>
  <c r="C980" i="8"/>
  <c r="H980" i="8"/>
  <c r="B984" i="8"/>
  <c r="C994" i="8"/>
  <c r="H994" i="8"/>
  <c r="D994" i="8"/>
  <c r="B998" i="8"/>
  <c r="F998" i="8" l="1"/>
  <c r="G998" i="8"/>
  <c r="E998" i="8"/>
  <c r="G984" i="8"/>
  <c r="E984" i="8"/>
  <c r="F984" i="8"/>
  <c r="F993" i="8"/>
  <c r="E993" i="8"/>
  <c r="G993" i="8"/>
  <c r="G991" i="8"/>
  <c r="F991" i="8"/>
  <c r="E991" i="8"/>
  <c r="C998" i="8"/>
  <c r="H998" i="8"/>
  <c r="D998" i="8"/>
  <c r="C984" i="8"/>
  <c r="H984" i="8"/>
  <c r="D984" i="8"/>
  <c r="B988" i="8"/>
  <c r="D993" i="8"/>
  <c r="C993" i="8"/>
  <c r="H993" i="8"/>
  <c r="B997" i="8"/>
  <c r="C991" i="8"/>
  <c r="D991" i="8"/>
  <c r="H991" i="8"/>
  <c r="B995" i="8"/>
  <c r="G995" i="8" l="1"/>
  <c r="F995" i="8"/>
  <c r="E995" i="8"/>
  <c r="F997" i="8"/>
  <c r="G997" i="8"/>
  <c r="E997" i="8"/>
  <c r="G988" i="8"/>
  <c r="E988" i="8"/>
  <c r="F988" i="8"/>
  <c r="H995" i="8"/>
  <c r="D995" i="8"/>
  <c r="C995" i="8"/>
  <c r="B999" i="8"/>
  <c r="D997" i="8"/>
  <c r="H997" i="8"/>
  <c r="C997" i="8"/>
  <c r="D988" i="8"/>
  <c r="C988" i="8"/>
  <c r="H988" i="8"/>
  <c r="B992" i="8"/>
  <c r="G992" i="8" l="1"/>
  <c r="E992" i="8"/>
  <c r="F992" i="8"/>
  <c r="G999" i="8"/>
  <c r="E999" i="8"/>
  <c r="F999" i="8"/>
  <c r="C992" i="8"/>
  <c r="H992" i="8"/>
  <c r="D992" i="8"/>
  <c r="B996" i="8"/>
  <c r="C999" i="8"/>
  <c r="D999" i="8"/>
  <c r="H999" i="8"/>
  <c r="G996" i="8" l="1"/>
  <c r="E996" i="8"/>
  <c r="F996" i="8"/>
  <c r="D996" i="8"/>
  <c r="C996" i="8"/>
  <c r="H996" i="8"/>
  <c r="B1000" i="8"/>
  <c r="G1000" i="8" l="1"/>
  <c r="E1000" i="8"/>
  <c r="F1000" i="8"/>
  <c r="C1000" i="8"/>
  <c r="H1000" i="8"/>
  <c r="D1000" i="8"/>
  <c r="C14" i="7" l="1"/>
  <c r="C26" i="7"/>
  <c r="C978" i="7"/>
  <c r="C65" i="7"/>
  <c r="C110" i="7"/>
  <c r="C109" i="7"/>
  <c r="C188" i="7"/>
  <c r="C242" i="7"/>
  <c r="C306" i="7"/>
  <c r="C225" i="7"/>
  <c r="C333" i="7"/>
  <c r="C385" i="7"/>
  <c r="C271" i="7"/>
  <c r="C421" i="7"/>
  <c r="C467" i="7"/>
  <c r="C531" i="7"/>
  <c r="C627" i="7"/>
  <c r="C691" i="7"/>
  <c r="C723" i="7"/>
  <c r="C339" i="7"/>
  <c r="C440" i="7"/>
  <c r="C521" i="7"/>
  <c r="C559" i="7"/>
  <c r="C617" i="7"/>
  <c r="C681" i="7"/>
  <c r="C835" i="7"/>
  <c r="C899" i="7"/>
  <c r="C963" i="7"/>
  <c r="C754" i="7"/>
  <c r="C786" i="7"/>
  <c r="C833" i="7"/>
  <c r="C897" i="7"/>
  <c r="C961" i="7"/>
  <c r="C37" i="7"/>
  <c r="C16" i="7"/>
  <c r="C138" i="7"/>
  <c r="C128" i="7"/>
  <c r="C197" i="7"/>
  <c r="C257" i="7"/>
  <c r="C321" i="7"/>
  <c r="C243" i="7"/>
  <c r="C346" i="7"/>
  <c r="C398" i="7"/>
  <c r="C324" i="7"/>
  <c r="C434" i="7"/>
  <c r="C482" i="7"/>
  <c r="C578" i="7"/>
  <c r="C642" i="7"/>
  <c r="C698" i="7"/>
  <c r="C162" i="7"/>
  <c r="C368" i="7"/>
  <c r="C472" i="7"/>
  <c r="C534" i="7"/>
  <c r="C568" i="7"/>
  <c r="C632" i="7"/>
  <c r="C733" i="7"/>
  <c r="C848" i="7"/>
  <c r="C912" i="7"/>
  <c r="C976" i="7"/>
  <c r="C761" i="7"/>
  <c r="C793" i="7"/>
  <c r="C846" i="7"/>
  <c r="C910" i="7"/>
  <c r="C974" i="7"/>
  <c r="C51" i="7"/>
  <c r="C71" i="7"/>
  <c r="C153" i="7"/>
  <c r="C147" i="7"/>
  <c r="C121" i="7"/>
  <c r="C270" i="7"/>
  <c r="C143" i="7"/>
  <c r="C272" i="7"/>
  <c r="C361" i="7"/>
  <c r="C133" i="7"/>
  <c r="C351" i="7"/>
  <c r="C449" i="7"/>
  <c r="C495" i="7"/>
  <c r="C591" i="7"/>
  <c r="C655" i="7"/>
  <c r="C705" i="7"/>
  <c r="C220" i="7"/>
  <c r="C404" i="7"/>
  <c r="C485" i="7"/>
  <c r="C541" i="7"/>
  <c r="C581" i="7"/>
  <c r="C645" i="7"/>
  <c r="C746" i="7"/>
  <c r="C863" i="7"/>
  <c r="C927" i="7"/>
  <c r="C991" i="7"/>
  <c r="C768" i="7"/>
  <c r="C800" i="7"/>
  <c r="C861" i="7"/>
  <c r="C925" i="7"/>
  <c r="C989" i="7"/>
  <c r="C31" i="7"/>
  <c r="C87" i="7"/>
  <c r="C50" i="7"/>
  <c r="C167" i="7"/>
  <c r="C161" i="7"/>
  <c r="C285" i="7"/>
  <c r="C202" i="7"/>
  <c r="C299" i="7"/>
  <c r="C374" i="7"/>
  <c r="C211" i="7"/>
  <c r="C391" i="7"/>
  <c r="C456" i="7"/>
  <c r="C510" i="7"/>
  <c r="C606" i="7"/>
  <c r="C670" i="7"/>
  <c r="C712" i="7"/>
  <c r="C263" i="7"/>
  <c r="C419" i="7"/>
  <c r="C500" i="7"/>
  <c r="C548" i="7"/>
  <c r="C596" i="7"/>
  <c r="C660" i="7"/>
  <c r="C812" i="7"/>
  <c r="C876" i="7"/>
  <c r="C940" i="7"/>
  <c r="C735" i="7"/>
  <c r="C775" i="7"/>
  <c r="C810" i="7"/>
  <c r="C874" i="7"/>
  <c r="C938" i="7"/>
  <c r="C18" i="7"/>
  <c r="C59" i="7"/>
  <c r="C102" i="7"/>
  <c r="C93" i="7"/>
  <c r="C180" i="7"/>
  <c r="C190" i="7"/>
  <c r="C298" i="7"/>
  <c r="C217" i="7"/>
  <c r="C325" i="7"/>
  <c r="C381" i="7"/>
  <c r="C239" i="7"/>
  <c r="C413" i="7"/>
  <c r="C463" i="7"/>
  <c r="C523" i="7"/>
  <c r="C619" i="7"/>
  <c r="C683" i="7"/>
  <c r="C719" i="7"/>
  <c r="C316" i="7"/>
  <c r="C432" i="7"/>
  <c r="C513" i="7"/>
  <c r="C555" i="7"/>
  <c r="C609" i="7"/>
  <c r="C673" i="7"/>
  <c r="C827" i="7"/>
  <c r="C891" i="7"/>
  <c r="C955" i="7"/>
  <c r="C748" i="7"/>
  <c r="C782" i="7"/>
  <c r="C825" i="7"/>
  <c r="C889" i="7"/>
  <c r="C953" i="7"/>
  <c r="C29" i="7"/>
  <c r="C72" i="7"/>
  <c r="C115" i="7"/>
  <c r="C120" i="7"/>
  <c r="C193" i="7"/>
  <c r="C249" i="7"/>
  <c r="C313" i="7"/>
  <c r="C230" i="7"/>
  <c r="C338" i="7"/>
  <c r="C390" i="7"/>
  <c r="C292" i="7"/>
  <c r="C426" i="7"/>
  <c r="C474" i="7"/>
  <c r="C570" i="7"/>
  <c r="C634" i="7"/>
  <c r="C694" i="7"/>
  <c r="C726" i="7"/>
  <c r="C352" i="7"/>
  <c r="C447" i="7"/>
  <c r="C528" i="7"/>
  <c r="C562" i="7"/>
  <c r="C624" i="7"/>
  <c r="C688" i="7"/>
  <c r="C840" i="7"/>
  <c r="C904" i="7"/>
  <c r="C968" i="7"/>
  <c r="C757" i="7"/>
  <c r="C789" i="7"/>
  <c r="C838" i="7"/>
  <c r="C902" i="7"/>
  <c r="C966" i="7"/>
  <c r="C44" i="7"/>
  <c r="C54" i="7"/>
  <c r="C145" i="7"/>
  <c r="C135" i="7"/>
  <c r="C89" i="7"/>
  <c r="C262" i="7"/>
  <c r="C100" i="7"/>
  <c r="C256" i="7"/>
  <c r="C353" i="7"/>
  <c r="C19" i="7"/>
  <c r="C335" i="7"/>
  <c r="C441" i="7"/>
  <c r="C487" i="7"/>
  <c r="C583" i="7"/>
  <c r="C647" i="7"/>
  <c r="C701" i="7"/>
  <c r="C204" i="7"/>
  <c r="C392" i="7"/>
  <c r="C477" i="7"/>
  <c r="C537" i="7"/>
  <c r="C573" i="7"/>
  <c r="C637" i="7"/>
  <c r="C738" i="7"/>
  <c r="C855" i="7"/>
  <c r="C919" i="7"/>
  <c r="C983" i="7"/>
  <c r="C764" i="7"/>
  <c r="C796" i="7"/>
  <c r="C853" i="7"/>
  <c r="C917" i="7"/>
  <c r="C981" i="7"/>
  <c r="C56" i="7"/>
  <c r="C79" i="7"/>
  <c r="C158" i="7"/>
  <c r="C159" i="7"/>
  <c r="C134" i="7"/>
  <c r="C277" i="7"/>
  <c r="C181" i="7"/>
  <c r="C283" i="7"/>
  <c r="C366" i="7"/>
  <c r="C189" i="7"/>
  <c r="C364" i="7"/>
  <c r="C452" i="7"/>
  <c r="C502" i="7"/>
  <c r="C598" i="7"/>
  <c r="C662" i="7"/>
  <c r="C708" i="7"/>
  <c r="C231" i="7"/>
  <c r="C411" i="7"/>
  <c r="C492" i="7"/>
  <c r="C544" i="7"/>
  <c r="C588" i="7"/>
  <c r="C652" i="7"/>
  <c r="C804" i="7"/>
  <c r="C868" i="7"/>
  <c r="C932" i="7"/>
  <c r="C996" i="7"/>
  <c r="C771" i="7"/>
  <c r="C803" i="7"/>
  <c r="C866" i="7"/>
  <c r="C930" i="7"/>
  <c r="C994" i="7"/>
  <c r="C42" i="7"/>
  <c r="C94" i="7"/>
  <c r="C75" i="7"/>
  <c r="C172" i="7"/>
  <c r="C174" i="7"/>
  <c r="C290" i="7"/>
  <c r="C209" i="7"/>
  <c r="C312" i="7"/>
  <c r="C377" i="7"/>
  <c r="C224" i="7"/>
  <c r="C405" i="7"/>
  <c r="C459" i="7"/>
  <c r="C515" i="7"/>
  <c r="C611" i="7"/>
  <c r="C675" i="7"/>
  <c r="C715" i="7"/>
  <c r="C284" i="7"/>
  <c r="C424" i="7"/>
  <c r="C505" i="7"/>
  <c r="C551" i="7"/>
  <c r="C601" i="7"/>
  <c r="C665" i="7"/>
  <c r="C819" i="7"/>
  <c r="C883" i="7"/>
  <c r="C947" i="7"/>
  <c r="C740" i="7"/>
  <c r="C778" i="7"/>
  <c r="C817" i="7"/>
  <c r="C881" i="7"/>
  <c r="C945" i="7"/>
  <c r="C25" i="7"/>
  <c r="C64" i="7"/>
  <c r="C107" i="7"/>
  <c r="C104" i="7"/>
  <c r="C187" i="7"/>
  <c r="C241" i="7"/>
  <c r="C305" i="7"/>
  <c r="C222" i="7"/>
  <c r="C330" i="7"/>
  <c r="C384" i="7"/>
  <c r="C260" i="7"/>
  <c r="C418" i="7"/>
  <c r="C466" i="7"/>
  <c r="C530" i="7"/>
  <c r="C626" i="7"/>
  <c r="C690" i="7"/>
  <c r="C722" i="7"/>
  <c r="C336" i="7"/>
  <c r="C439" i="7"/>
  <c r="C520" i="7"/>
  <c r="C558" i="7"/>
  <c r="C616" i="7"/>
  <c r="C680" i="7"/>
  <c r="C832" i="7"/>
  <c r="C896" i="7"/>
  <c r="C960" i="7"/>
  <c r="C753" i="7"/>
  <c r="C785" i="7"/>
  <c r="C830" i="7"/>
  <c r="C894" i="7"/>
  <c r="C958" i="7"/>
  <c r="C36" i="7"/>
  <c r="C77" i="7"/>
  <c r="C137" i="7"/>
  <c r="C127" i="7"/>
  <c r="C196" i="7"/>
  <c r="C254" i="7"/>
  <c r="C318" i="7"/>
  <c r="C240" i="7"/>
  <c r="C345" i="7"/>
  <c r="C397" i="7"/>
  <c r="C319" i="7"/>
  <c r="C433" i="7"/>
  <c r="C479" i="7"/>
  <c r="C575" i="7"/>
  <c r="C639" i="7"/>
  <c r="C697" i="7"/>
  <c r="C116" i="7"/>
  <c r="C363" i="7"/>
  <c r="C469" i="7"/>
  <c r="C533" i="7"/>
  <c r="C565" i="7"/>
  <c r="C629" i="7"/>
  <c r="C730" i="7"/>
  <c r="C847" i="7"/>
  <c r="C911" i="7"/>
  <c r="C975" i="7"/>
  <c r="C760" i="7"/>
  <c r="C792" i="7"/>
  <c r="C845" i="7"/>
  <c r="C909" i="7"/>
  <c r="C973" i="7"/>
  <c r="C49" i="7"/>
  <c r="C66" i="7"/>
  <c r="C150" i="7"/>
  <c r="C144" i="7"/>
  <c r="C108" i="7"/>
  <c r="C269" i="7"/>
  <c r="C130" i="7"/>
  <c r="C267" i="7"/>
  <c r="C358" i="7"/>
  <c r="C122" i="7"/>
  <c r="C348" i="7"/>
  <c r="C446" i="7"/>
  <c r="C494" i="7"/>
  <c r="C590" i="7"/>
  <c r="C654" i="7"/>
  <c r="C704" i="7"/>
  <c r="C215" i="7"/>
  <c r="C403" i="7"/>
  <c r="C484" i="7"/>
  <c r="C540" i="7"/>
  <c r="C580" i="7"/>
  <c r="C644" i="7"/>
  <c r="C745" i="7"/>
  <c r="C860" i="7"/>
  <c r="C924" i="7"/>
  <c r="C988" i="7"/>
  <c r="C767" i="7"/>
  <c r="C799" i="7"/>
  <c r="C858" i="7"/>
  <c r="C922" i="7"/>
  <c r="C986" i="7"/>
  <c r="C23" i="7"/>
  <c r="C86" i="7"/>
  <c r="C46" i="7"/>
  <c r="C164" i="7"/>
  <c r="C156" i="7"/>
  <c r="C282" i="7"/>
  <c r="C201" i="7"/>
  <c r="C296" i="7"/>
  <c r="C373" i="7"/>
  <c r="C208" i="7"/>
  <c r="C388" i="7"/>
  <c r="C455" i="7"/>
  <c r="C507" i="7"/>
  <c r="C603" i="7"/>
  <c r="C667" i="7"/>
  <c r="C711" i="7"/>
  <c r="C252" i="7"/>
  <c r="C416" i="7"/>
  <c r="C497" i="7"/>
  <c r="C547" i="7"/>
  <c r="C593" i="7"/>
  <c r="C657" i="7"/>
  <c r="C811" i="7"/>
  <c r="C875" i="7"/>
  <c r="C939" i="7"/>
  <c r="C732" i="7"/>
  <c r="C774" i="7"/>
  <c r="C809" i="7"/>
  <c r="C873" i="7"/>
  <c r="C937" i="7"/>
  <c r="C17" i="7"/>
  <c r="C57" i="7"/>
  <c r="C99" i="7"/>
  <c r="C88" i="7"/>
  <c r="C179" i="7"/>
  <c r="C185" i="7"/>
  <c r="C297" i="7"/>
  <c r="C214" i="7"/>
  <c r="C323" i="7"/>
  <c r="C380" i="7"/>
  <c r="C235" i="7"/>
  <c r="C410" i="7"/>
  <c r="C462" i="7"/>
  <c r="C522" i="7"/>
  <c r="C618" i="7"/>
  <c r="C682" i="7"/>
  <c r="C718" i="7"/>
  <c r="C311" i="7"/>
  <c r="C431" i="7"/>
  <c r="C512" i="7"/>
  <c r="C554" i="7"/>
  <c r="C608" i="7"/>
  <c r="C672" i="7"/>
  <c r="C824" i="7"/>
  <c r="C888" i="7"/>
  <c r="C952" i="7"/>
  <c r="C747" i="7"/>
  <c r="C781" i="7"/>
  <c r="C822" i="7"/>
  <c r="C886" i="7"/>
  <c r="C950" i="7"/>
  <c r="C28" i="7"/>
  <c r="C69" i="7"/>
  <c r="C114" i="7"/>
  <c r="C117" i="7"/>
  <c r="C192" i="7"/>
  <c r="C246" i="7"/>
  <c r="C310" i="7"/>
  <c r="C229" i="7"/>
  <c r="C337" i="7"/>
  <c r="C389" i="7"/>
  <c r="C287" i="7"/>
  <c r="C425" i="7"/>
  <c r="C471" i="7"/>
  <c r="C567" i="7"/>
  <c r="C631" i="7"/>
  <c r="C693" i="7"/>
  <c r="C725" i="7"/>
  <c r="C347" i="7"/>
  <c r="C444" i="7"/>
  <c r="C525" i="7"/>
  <c r="C561" i="7"/>
  <c r="C621" i="7"/>
  <c r="C685" i="7"/>
  <c r="C839" i="7"/>
  <c r="C903" i="7"/>
  <c r="C967" i="7"/>
  <c r="C756" i="7"/>
  <c r="C788" i="7"/>
  <c r="C837" i="7"/>
  <c r="C901" i="7"/>
  <c r="C965" i="7"/>
  <c r="C41" i="7"/>
  <c r="C43" i="7"/>
  <c r="C142" i="7"/>
  <c r="C132" i="7"/>
  <c r="C67" i="7"/>
  <c r="C261" i="7"/>
  <c r="C81" i="7"/>
  <c r="C251" i="7"/>
  <c r="C350" i="7"/>
  <c r="C402" i="7"/>
  <c r="C332" i="7"/>
  <c r="C438" i="7"/>
  <c r="C486" i="7"/>
  <c r="C582" i="7"/>
  <c r="C646" i="7"/>
  <c r="C700" i="7"/>
  <c r="C199" i="7"/>
  <c r="C387" i="7"/>
  <c r="C476" i="7"/>
  <c r="C536" i="7"/>
  <c r="C572" i="7"/>
  <c r="C636" i="7"/>
  <c r="C737" i="7"/>
  <c r="C852" i="7"/>
  <c r="C916" i="7"/>
  <c r="C980" i="7"/>
  <c r="C763" i="7"/>
  <c r="C795" i="7"/>
  <c r="C850" i="7"/>
  <c r="C914" i="7"/>
  <c r="C55" i="7"/>
  <c r="C78" i="7"/>
  <c r="C157" i="7"/>
  <c r="C155" i="7"/>
  <c r="C129" i="7"/>
  <c r="C274" i="7"/>
  <c r="C170" i="7"/>
  <c r="C280" i="7"/>
  <c r="C365" i="7"/>
  <c r="C178" i="7"/>
  <c r="C359" i="7"/>
  <c r="C451" i="7"/>
  <c r="C499" i="7"/>
  <c r="C595" i="7"/>
  <c r="C659" i="7"/>
  <c r="C707" i="7"/>
  <c r="C228" i="7"/>
  <c r="C408" i="7"/>
  <c r="C489" i="7"/>
  <c r="C543" i="7"/>
  <c r="C585" i="7"/>
  <c r="C649" i="7"/>
  <c r="C750" i="7"/>
  <c r="C867" i="7"/>
  <c r="C931" i="7"/>
  <c r="C995" i="7"/>
  <c r="C770" i="7"/>
  <c r="C802" i="7"/>
  <c r="C865" i="7"/>
  <c r="C929" i="7"/>
  <c r="C993" i="7"/>
  <c r="C39" i="7"/>
  <c r="C91" i="7"/>
  <c r="C70" i="7"/>
  <c r="C171" i="7"/>
  <c r="C169" i="7"/>
  <c r="C289" i="7"/>
  <c r="C206" i="7"/>
  <c r="C307" i="7"/>
  <c r="C376" i="7"/>
  <c r="C219" i="7"/>
  <c r="C399" i="7"/>
  <c r="C458" i="7"/>
  <c r="C514" i="7"/>
  <c r="C610" i="7"/>
  <c r="C674" i="7"/>
  <c r="C714" i="7"/>
  <c r="C279" i="7"/>
  <c r="C423" i="7"/>
  <c r="C504" i="7"/>
  <c r="C550" i="7"/>
  <c r="C600" i="7"/>
  <c r="C664" i="7"/>
  <c r="C816" i="7"/>
  <c r="C880" i="7"/>
  <c r="C944" i="7"/>
  <c r="C739" i="7"/>
  <c r="C777" i="7"/>
  <c r="C814" i="7"/>
  <c r="C878" i="7"/>
  <c r="C942" i="7"/>
  <c r="C22" i="7"/>
  <c r="C63" i="7"/>
  <c r="C106" i="7"/>
  <c r="C101" i="7"/>
  <c r="C184" i="7"/>
  <c r="C238" i="7"/>
  <c r="C302" i="7"/>
  <c r="C221" i="7"/>
  <c r="C329" i="7"/>
  <c r="C383" i="7"/>
  <c r="C255" i="7"/>
  <c r="C417" i="7"/>
  <c r="C465" i="7"/>
  <c r="C527" i="7"/>
  <c r="C623" i="7"/>
  <c r="C687" i="7"/>
  <c r="C721" i="7"/>
  <c r="C331" i="7"/>
  <c r="C436" i="7"/>
  <c r="C517" i="7"/>
  <c r="C557" i="7"/>
  <c r="C613" i="7"/>
  <c r="C677" i="7"/>
  <c r="C831" i="7"/>
  <c r="C895" i="7"/>
  <c r="C959" i="7"/>
  <c r="C752" i="7"/>
  <c r="C784" i="7"/>
  <c r="C829" i="7"/>
  <c r="C893" i="7"/>
  <c r="C957" i="7"/>
  <c r="C33" i="7"/>
  <c r="C76" i="7"/>
  <c r="C119" i="7"/>
  <c r="C124" i="7"/>
  <c r="C195" i="7"/>
  <c r="C253" i="7"/>
  <c r="C317" i="7"/>
  <c r="C234" i="7"/>
  <c r="C342" i="7"/>
  <c r="C394" i="7"/>
  <c r="C308" i="7"/>
  <c r="C430" i="7"/>
  <c r="C478" i="7"/>
  <c r="C574" i="7"/>
  <c r="C638" i="7"/>
  <c r="C696" i="7"/>
  <c r="C728" i="7"/>
  <c r="C360" i="7"/>
  <c r="C468" i="7"/>
  <c r="C532" i="7"/>
  <c r="C564" i="7"/>
  <c r="C628" i="7"/>
  <c r="C729" i="7"/>
  <c r="C844" i="7"/>
  <c r="C908" i="7"/>
  <c r="C972" i="7"/>
  <c r="C759" i="7"/>
  <c r="C791" i="7"/>
  <c r="C842" i="7"/>
  <c r="C906" i="7"/>
  <c r="C970" i="7"/>
  <c r="C48" i="7"/>
  <c r="C61" i="7"/>
  <c r="C149" i="7"/>
  <c r="C139" i="7"/>
  <c r="C105" i="7"/>
  <c r="C266" i="7"/>
  <c r="C125" i="7"/>
  <c r="C264" i="7"/>
  <c r="C357" i="7"/>
  <c r="C97" i="7"/>
  <c r="C343" i="7"/>
  <c r="C445" i="7"/>
  <c r="C491" i="7"/>
  <c r="C587" i="7"/>
  <c r="C651" i="7"/>
  <c r="C703" i="7"/>
  <c r="C212" i="7"/>
  <c r="C400" i="7"/>
  <c r="C481" i="7"/>
  <c r="C539" i="7"/>
  <c r="C577" i="7"/>
  <c r="C641" i="7"/>
  <c r="C742" i="7"/>
  <c r="C859" i="7"/>
  <c r="C923" i="7"/>
  <c r="C987" i="7"/>
  <c r="C766" i="7"/>
  <c r="C798" i="7"/>
  <c r="C857" i="7"/>
  <c r="C921" i="7"/>
  <c r="C985" i="7"/>
  <c r="C20" i="7"/>
  <c r="C83" i="7"/>
  <c r="C35" i="7"/>
  <c r="C163" i="7"/>
  <c r="C151" i="7"/>
  <c r="C281" i="7"/>
  <c r="C198" i="7"/>
  <c r="C291" i="7"/>
  <c r="C370" i="7"/>
  <c r="C203" i="7"/>
  <c r="C372" i="7"/>
  <c r="C454" i="7"/>
  <c r="C506" i="7"/>
  <c r="C602" i="7"/>
  <c r="C666" i="7"/>
  <c r="C710" i="7"/>
  <c r="C247" i="7"/>
  <c r="C415" i="7"/>
  <c r="C496" i="7"/>
  <c r="C546" i="7"/>
  <c r="C592" i="7"/>
  <c r="C656" i="7"/>
  <c r="C808" i="7"/>
  <c r="C872" i="7"/>
  <c r="C936" i="7"/>
  <c r="C731" i="7"/>
  <c r="C773" i="7"/>
  <c r="C806" i="7"/>
  <c r="C870" i="7"/>
  <c r="C934" i="7"/>
  <c r="C998" i="7"/>
  <c r="C52" i="7"/>
  <c r="C98" i="7"/>
  <c r="C85" i="7"/>
  <c r="C176" i="7"/>
  <c r="C182" i="7"/>
  <c r="C294" i="7"/>
  <c r="C213" i="7"/>
  <c r="C320" i="7"/>
  <c r="C379" i="7"/>
  <c r="C232" i="7"/>
  <c r="C409" i="7"/>
  <c r="C461" i="7"/>
  <c r="C519" i="7"/>
  <c r="C615" i="7"/>
  <c r="C679" i="7"/>
  <c r="C717" i="7"/>
  <c r="C300" i="7"/>
  <c r="C428" i="7"/>
  <c r="C509" i="7"/>
  <c r="C553" i="7"/>
  <c r="C605" i="7"/>
  <c r="C669" i="7"/>
  <c r="C823" i="7"/>
  <c r="C887" i="7"/>
  <c r="C951" i="7"/>
  <c r="C744" i="7"/>
  <c r="C780" i="7"/>
  <c r="C821" i="7"/>
  <c r="C885" i="7"/>
  <c r="C949" i="7"/>
  <c r="C27" i="7"/>
  <c r="C68" i="7"/>
  <c r="C111" i="7"/>
  <c r="C112" i="7"/>
  <c r="C191" i="7"/>
  <c r="C245" i="7"/>
  <c r="C309" i="7"/>
  <c r="C226" i="7"/>
  <c r="C334" i="7"/>
  <c r="C386" i="7"/>
  <c r="C276" i="7"/>
  <c r="C422" i="7"/>
  <c r="C470" i="7"/>
  <c r="C566" i="7"/>
  <c r="C630" i="7"/>
  <c r="C692" i="7"/>
  <c r="C724" i="7"/>
  <c r="C344" i="7"/>
  <c r="C443" i="7"/>
  <c r="C524" i="7"/>
  <c r="C560" i="7"/>
  <c r="C620" i="7"/>
  <c r="C684" i="7"/>
  <c r="C836" i="7"/>
  <c r="C900" i="7"/>
  <c r="C964" i="7"/>
  <c r="C755" i="7"/>
  <c r="C787" i="7"/>
  <c r="C834" i="7"/>
  <c r="C898" i="7"/>
  <c r="C962" i="7"/>
  <c r="C40" i="7"/>
  <c r="C38" i="7"/>
  <c r="C141" i="7"/>
  <c r="C131" i="7"/>
  <c r="C30" i="7"/>
  <c r="C258" i="7"/>
  <c r="C322" i="7"/>
  <c r="C248" i="7"/>
  <c r="C349" i="7"/>
  <c r="C401" i="7"/>
  <c r="C327" i="7"/>
  <c r="C437" i="7"/>
  <c r="C483" i="7"/>
  <c r="C579" i="7"/>
  <c r="C643" i="7"/>
  <c r="C699" i="7"/>
  <c r="C173" i="7"/>
  <c r="C371" i="7"/>
  <c r="C473" i="7"/>
  <c r="C535" i="7"/>
  <c r="C569" i="7"/>
  <c r="C633" i="7"/>
  <c r="C734" i="7"/>
  <c r="C851" i="7"/>
  <c r="C915" i="7"/>
  <c r="C979" i="7"/>
  <c r="C762" i="7"/>
  <c r="C794" i="7"/>
  <c r="C849" i="7"/>
  <c r="C913" i="7"/>
  <c r="C977" i="7"/>
  <c r="C53" i="7"/>
  <c r="C74" i="7"/>
  <c r="C154" i="7"/>
  <c r="C152" i="7"/>
  <c r="C126" i="7"/>
  <c r="C273" i="7"/>
  <c r="C165" i="7"/>
  <c r="C275" i="7"/>
  <c r="C362" i="7"/>
  <c r="C148" i="7"/>
  <c r="C356" i="7"/>
  <c r="C450" i="7"/>
  <c r="C498" i="7"/>
  <c r="C594" i="7"/>
  <c r="C658" i="7"/>
  <c r="C706" i="7"/>
  <c r="C223" i="7"/>
  <c r="C407" i="7"/>
  <c r="C488" i="7"/>
  <c r="C542" i="7"/>
  <c r="C584" i="7"/>
  <c r="C648" i="7"/>
  <c r="C749" i="7"/>
  <c r="C864" i="7"/>
  <c r="C928" i="7"/>
  <c r="C992" i="7"/>
  <c r="C769" i="7"/>
  <c r="C801" i="7"/>
  <c r="C862" i="7"/>
  <c r="C926" i="7"/>
  <c r="C990" i="7"/>
  <c r="C34" i="7"/>
  <c r="C90" i="7"/>
  <c r="C62" i="7"/>
  <c r="C168" i="7"/>
  <c r="C166" i="7"/>
  <c r="C286" i="7"/>
  <c r="C205" i="7"/>
  <c r="C304" i="7"/>
  <c r="C375" i="7"/>
  <c r="C216" i="7"/>
  <c r="C396" i="7"/>
  <c r="C457" i="7"/>
  <c r="C511" i="7"/>
  <c r="C607" i="7"/>
  <c r="C671" i="7"/>
  <c r="C713" i="7"/>
  <c r="C268" i="7"/>
  <c r="C420" i="7"/>
  <c r="C501" i="7"/>
  <c r="C549" i="7"/>
  <c r="C597" i="7"/>
  <c r="C661" i="7"/>
  <c r="C815" i="7"/>
  <c r="C879" i="7"/>
  <c r="C943" i="7"/>
  <c r="C736" i="7"/>
  <c r="C776" i="7"/>
  <c r="C813" i="7"/>
  <c r="C877" i="7"/>
  <c r="C941" i="7"/>
  <c r="C21" i="7"/>
  <c r="C60" i="7"/>
  <c r="C103" i="7"/>
  <c r="C96" i="7"/>
  <c r="C183" i="7"/>
  <c r="C237" i="7"/>
  <c r="C301" i="7"/>
  <c r="C218" i="7"/>
  <c r="C326" i="7"/>
  <c r="C382" i="7"/>
  <c r="C244" i="7"/>
  <c r="C414" i="7"/>
  <c r="C464" i="7"/>
  <c r="C526" i="7"/>
  <c r="C622" i="7"/>
  <c r="C686" i="7"/>
  <c r="C720" i="7"/>
  <c r="C328" i="7"/>
  <c r="C435" i="7"/>
  <c r="C516" i="7"/>
  <c r="C556" i="7"/>
  <c r="C612" i="7"/>
  <c r="C676" i="7"/>
  <c r="C828" i="7"/>
  <c r="C892" i="7"/>
  <c r="C956" i="7"/>
  <c r="C751" i="7"/>
  <c r="C783" i="7"/>
  <c r="C826" i="7"/>
  <c r="C890" i="7"/>
  <c r="C954" i="7"/>
  <c r="C32" i="7"/>
  <c r="C73" i="7"/>
  <c r="C118" i="7"/>
  <c r="C123" i="7"/>
  <c r="C194" i="7"/>
  <c r="C250" i="7"/>
  <c r="C314" i="7"/>
  <c r="C233" i="7"/>
  <c r="C341" i="7"/>
  <c r="C393" i="7"/>
  <c r="C303" i="7"/>
  <c r="C429" i="7"/>
  <c r="C475" i="7"/>
  <c r="C571" i="7"/>
  <c r="C635" i="7"/>
  <c r="C695" i="7"/>
  <c r="C727" i="7"/>
  <c r="C355" i="7"/>
  <c r="C448" i="7"/>
  <c r="C529" i="7"/>
  <c r="C563" i="7"/>
  <c r="C625" i="7"/>
  <c r="C689" i="7"/>
  <c r="C843" i="7"/>
  <c r="C907" i="7"/>
  <c r="C971" i="7"/>
  <c r="C758" i="7"/>
  <c r="C790" i="7"/>
  <c r="C841" i="7"/>
  <c r="C905" i="7"/>
  <c r="C969" i="7"/>
  <c r="C45" i="7"/>
  <c r="C58" i="7"/>
  <c r="C146" i="7"/>
  <c r="C136" i="7"/>
  <c r="C92" i="7"/>
  <c r="C265" i="7"/>
  <c r="C113" i="7"/>
  <c r="C259" i="7"/>
  <c r="C354" i="7"/>
  <c r="C84" i="7"/>
  <c r="C340" i="7"/>
  <c r="C442" i="7"/>
  <c r="C490" i="7"/>
  <c r="C586" i="7"/>
  <c r="C650" i="7"/>
  <c r="C702" i="7"/>
  <c r="C207" i="7"/>
  <c r="C395" i="7"/>
  <c r="C480" i="7"/>
  <c r="C538" i="7"/>
  <c r="C576" i="7"/>
  <c r="C640" i="7"/>
  <c r="C741" i="7"/>
  <c r="C856" i="7"/>
  <c r="C920" i="7"/>
  <c r="C984" i="7"/>
  <c r="C765" i="7"/>
  <c r="C797" i="7"/>
  <c r="C854" i="7"/>
  <c r="C918" i="7"/>
  <c r="C982" i="7"/>
  <c r="C15" i="7"/>
  <c r="C82" i="7"/>
  <c r="C24" i="7"/>
  <c r="C160" i="7"/>
  <c r="C140" i="7"/>
  <c r="C278" i="7"/>
  <c r="C186" i="7"/>
  <c r="C288" i="7"/>
  <c r="C369" i="7"/>
  <c r="C200" i="7"/>
  <c r="C367" i="7"/>
  <c r="C453" i="7"/>
  <c r="C503" i="7"/>
  <c r="C599" i="7"/>
  <c r="C663" i="7"/>
  <c r="C709" i="7"/>
  <c r="C236" i="7"/>
  <c r="C412" i="7"/>
  <c r="C493" i="7"/>
  <c r="C545" i="7"/>
  <c r="C589" i="7"/>
  <c r="C653" i="7"/>
  <c r="C807" i="7"/>
  <c r="C871" i="7"/>
  <c r="C935" i="7"/>
  <c r="C999" i="7"/>
  <c r="C772" i="7"/>
  <c r="C805" i="7"/>
  <c r="C869" i="7"/>
  <c r="C933" i="7"/>
  <c r="C997" i="7"/>
  <c r="C47" i="7"/>
  <c r="C95" i="7"/>
  <c r="C80" i="7"/>
  <c r="C175" i="7"/>
  <c r="C177" i="7"/>
  <c r="C293" i="7"/>
  <c r="C210" i="7"/>
  <c r="C315" i="7"/>
  <c r="C378" i="7"/>
  <c r="C227" i="7"/>
  <c r="C406" i="7"/>
  <c r="C460" i="7"/>
  <c r="C518" i="7"/>
  <c r="C614" i="7"/>
  <c r="C678" i="7"/>
  <c r="C716" i="7"/>
  <c r="C295" i="7"/>
  <c r="C427" i="7"/>
  <c r="C508" i="7"/>
  <c r="C552" i="7"/>
  <c r="C604" i="7"/>
  <c r="C668" i="7"/>
  <c r="C820" i="7"/>
  <c r="C884" i="7"/>
  <c r="C948" i="7"/>
  <c r="C743" i="7"/>
  <c r="C779" i="7"/>
  <c r="C818" i="7"/>
  <c r="C882" i="7"/>
  <c r="C946" i="7"/>
  <c r="C10" i="7"/>
  <c r="C8" i="7"/>
  <c r="J8" i="7" s="1" a="1"/>
  <c r="J8" i="7" s="1"/>
  <c r="C9" i="7"/>
  <c r="C12" i="7"/>
  <c r="C11" i="7"/>
  <c r="C13" i="7"/>
  <c r="F8" i="7" l="1" a="1"/>
  <c r="F8" i="7" s="1"/>
  <c r="D8" i="7" a="1"/>
  <c r="D8" i="7" s="1"/>
  <c r="E8" i="7" a="1"/>
  <c r="E8" i="7" s="1"/>
  <c r="B8" i="7" s="1"/>
  <c r="J946" i="7" a="1"/>
  <c r="J946" i="7" s="1"/>
  <c r="D946" i="7" a="1"/>
  <c r="D946" i="7" s="1"/>
  <c r="F946" i="7" a="1"/>
  <c r="F946" i="7" s="1"/>
  <c r="E946" i="7" a="1"/>
  <c r="E946" i="7" s="1"/>
  <c r="J818" i="7" a="1"/>
  <c r="J818" i="7" s="1"/>
  <c r="D818" i="7" a="1"/>
  <c r="D818" i="7" s="1"/>
  <c r="F818" i="7" a="1"/>
  <c r="F818" i="7" s="1"/>
  <c r="E818" i="7" a="1"/>
  <c r="E818" i="7" s="1"/>
  <c r="D743" i="7" a="1"/>
  <c r="D743" i="7" s="1"/>
  <c r="F743" i="7" a="1"/>
  <c r="F743" i="7" s="1"/>
  <c r="E743" i="7" a="1"/>
  <c r="E743" i="7" s="1"/>
  <c r="J743" i="7" a="1"/>
  <c r="J743" i="7" s="1"/>
  <c r="J884" i="7" a="1"/>
  <c r="J884" i="7" s="1"/>
  <c r="D884" i="7" a="1"/>
  <c r="D884" i="7" s="1"/>
  <c r="F884" i="7" a="1"/>
  <c r="F884" i="7" s="1"/>
  <c r="E884" i="7" a="1"/>
  <c r="E884" i="7" s="1"/>
  <c r="J668" i="7" a="1"/>
  <c r="J668" i="7" s="1"/>
  <c r="E668" i="7" a="1"/>
  <c r="E668" i="7" s="1"/>
  <c r="F668" i="7" a="1"/>
  <c r="F668" i="7" s="1"/>
  <c r="D668" i="7" a="1"/>
  <c r="D668" i="7" s="1"/>
  <c r="D552" i="7" a="1"/>
  <c r="D552" i="7" s="1"/>
  <c r="J552" i="7" a="1"/>
  <c r="J552" i="7" s="1"/>
  <c r="E552" i="7" a="1"/>
  <c r="E552" i="7" s="1"/>
  <c r="F552" i="7" a="1"/>
  <c r="F552" i="7" s="1"/>
  <c r="D427" i="7" a="1"/>
  <c r="D427" i="7" s="1"/>
  <c r="F427" i="7" a="1"/>
  <c r="F427" i="7" s="1"/>
  <c r="E427" i="7" a="1"/>
  <c r="E427" i="7" s="1"/>
  <c r="J427" i="7" a="1"/>
  <c r="J427" i="7" s="1"/>
  <c r="D716" i="7" a="1"/>
  <c r="D716" i="7" s="1"/>
  <c r="J716" i="7" a="1"/>
  <c r="J716" i="7" s="1"/>
  <c r="E716" i="7" a="1"/>
  <c r="E716" i="7" s="1"/>
  <c r="F716" i="7" a="1"/>
  <c r="F716" i="7" s="1"/>
  <c r="J614" i="7" a="1"/>
  <c r="J614" i="7" s="1"/>
  <c r="D614" i="7" a="1"/>
  <c r="D614" i="7" s="1"/>
  <c r="F614" i="7" a="1"/>
  <c r="F614" i="7" s="1"/>
  <c r="E614" i="7" a="1"/>
  <c r="E614" i="7" s="1"/>
  <c r="D460" i="7" a="1"/>
  <c r="D460" i="7" s="1"/>
  <c r="J460" i="7" a="1"/>
  <c r="J460" i="7" s="1"/>
  <c r="F460" i="7" a="1"/>
  <c r="F460" i="7" s="1"/>
  <c r="E460" i="7" a="1"/>
  <c r="E460" i="7" s="1"/>
  <c r="D227" i="7" a="1"/>
  <c r="D227" i="7" s="1"/>
  <c r="F227" i="7" a="1"/>
  <c r="F227" i="7" s="1"/>
  <c r="E227" i="7" a="1"/>
  <c r="E227" i="7" s="1"/>
  <c r="J227" i="7" a="1"/>
  <c r="J227" i="7" s="1"/>
  <c r="D315" i="7" a="1"/>
  <c r="D315" i="7" s="1"/>
  <c r="F315" i="7" a="1"/>
  <c r="F315" i="7" s="1"/>
  <c r="E315" i="7" a="1"/>
  <c r="E315" i="7" s="1"/>
  <c r="J315" i="7" a="1"/>
  <c r="J315" i="7" s="1"/>
  <c r="E293" i="7" a="1"/>
  <c r="E293" i="7" s="1"/>
  <c r="F293" i="7" a="1"/>
  <c r="F293" i="7" s="1"/>
  <c r="D293" i="7" a="1"/>
  <c r="D293" i="7" s="1"/>
  <c r="J293" i="7" a="1"/>
  <c r="J293" i="7" s="1"/>
  <c r="E175" i="7" a="1"/>
  <c r="E175" i="7" s="1"/>
  <c r="D175" i="7" a="1"/>
  <c r="D175" i="7" s="1"/>
  <c r="F175" i="7" a="1"/>
  <c r="F175" i="7" s="1"/>
  <c r="J175" i="7" a="1"/>
  <c r="J175" i="7" s="1"/>
  <c r="E95" i="7" a="1"/>
  <c r="E95" i="7" s="1"/>
  <c r="J95" i="7" a="1"/>
  <c r="J95" i="7" s="1"/>
  <c r="D95" i="7" a="1"/>
  <c r="D95" i="7" s="1"/>
  <c r="F95" i="7" a="1"/>
  <c r="F95" i="7" s="1"/>
  <c r="D997" i="7" a="1"/>
  <c r="D997" i="7" s="1"/>
  <c r="F997" i="7" a="1"/>
  <c r="F997" i="7" s="1"/>
  <c r="E997" i="7" a="1"/>
  <c r="E997" i="7" s="1"/>
  <c r="J997" i="7" a="1"/>
  <c r="J997" i="7" s="1"/>
  <c r="D869" i="7" a="1"/>
  <c r="D869" i="7" s="1"/>
  <c r="F869" i="7" a="1"/>
  <c r="F869" i="7" s="1"/>
  <c r="E869" i="7" a="1"/>
  <c r="E869" i="7" s="1"/>
  <c r="J869" i="7" a="1"/>
  <c r="J869" i="7" s="1"/>
  <c r="D772" i="7" a="1"/>
  <c r="D772" i="7" s="1"/>
  <c r="J772" i="7" a="1"/>
  <c r="J772" i="7" s="1"/>
  <c r="E772" i="7" a="1"/>
  <c r="E772" i="7" s="1"/>
  <c r="F772" i="7" a="1"/>
  <c r="F772" i="7" s="1"/>
  <c r="E935" i="7" a="1"/>
  <c r="E935" i="7" s="1"/>
  <c r="D935" i="7" a="1"/>
  <c r="D935" i="7" s="1"/>
  <c r="F935" i="7" a="1"/>
  <c r="F935" i="7" s="1"/>
  <c r="J935" i="7" a="1"/>
  <c r="J935" i="7" s="1"/>
  <c r="E807" i="7" a="1"/>
  <c r="E807" i="7" s="1"/>
  <c r="D807" i="7" a="1"/>
  <c r="D807" i="7" s="1"/>
  <c r="F807" i="7" a="1"/>
  <c r="F807" i="7" s="1"/>
  <c r="J807" i="7" a="1"/>
  <c r="J807" i="7" s="1"/>
  <c r="E589" i="7" a="1"/>
  <c r="E589" i="7" s="1"/>
  <c r="F589" i="7" a="1"/>
  <c r="F589" i="7" s="1"/>
  <c r="J589" i="7" a="1"/>
  <c r="J589" i="7" s="1"/>
  <c r="D589" i="7" a="1"/>
  <c r="D589" i="7" s="1"/>
  <c r="E493" i="7" a="1"/>
  <c r="E493" i="7" s="1"/>
  <c r="F493" i="7" a="1"/>
  <c r="F493" i="7" s="1"/>
  <c r="D493" i="7" a="1"/>
  <c r="D493" i="7" s="1"/>
  <c r="J493" i="7" a="1"/>
  <c r="J493" i="7" s="1"/>
  <c r="D236" i="7" a="1"/>
  <c r="D236" i="7" s="1"/>
  <c r="J236" i="7" a="1"/>
  <c r="J236" i="7" s="1"/>
  <c r="E236" i="7" a="1"/>
  <c r="E236" i="7" s="1"/>
  <c r="F236" i="7" a="1"/>
  <c r="F236" i="7" s="1"/>
  <c r="E663" i="7" a="1"/>
  <c r="E663" i="7" s="1"/>
  <c r="D663" i="7" a="1"/>
  <c r="D663" i="7" s="1"/>
  <c r="F663" i="7" a="1"/>
  <c r="F663" i="7" s="1"/>
  <c r="J663" i="7" a="1"/>
  <c r="J663" i="7" s="1"/>
  <c r="E503" i="7" a="1"/>
  <c r="E503" i="7" s="1"/>
  <c r="F503" i="7" a="1"/>
  <c r="F503" i="7" s="1"/>
  <c r="J503" i="7" a="1"/>
  <c r="J503" i="7" s="1"/>
  <c r="D367" i="7" a="1"/>
  <c r="D367" i="7" s="1"/>
  <c r="F367" i="7" a="1"/>
  <c r="F367" i="7" s="1"/>
  <c r="E367" i="7" a="1"/>
  <c r="E367" i="7" s="1"/>
  <c r="J367" i="7" a="1"/>
  <c r="J367" i="7" s="1"/>
  <c r="E369" i="7" a="1"/>
  <c r="E369" i="7" s="1"/>
  <c r="F369" i="7" a="1"/>
  <c r="F369" i="7" s="1"/>
  <c r="D369" i="7" a="1"/>
  <c r="D369" i="7" s="1"/>
  <c r="J369" i="7" a="1"/>
  <c r="J369" i="7" s="1"/>
  <c r="J186" i="7" a="1"/>
  <c r="J186" i="7" s="1"/>
  <c r="E186" i="7" a="1"/>
  <c r="E186" i="7" s="1"/>
  <c r="F186" i="7" a="1"/>
  <c r="F186" i="7" s="1"/>
  <c r="D186" i="7" a="1"/>
  <c r="D186" i="7" s="1"/>
  <c r="J140" i="7" a="1"/>
  <c r="J140" i="7" s="1"/>
  <c r="D140" i="7" a="1"/>
  <c r="D140" i="7" s="1"/>
  <c r="F140" i="7" a="1"/>
  <c r="F140" i="7" s="1"/>
  <c r="E140" i="7" a="1"/>
  <c r="E140" i="7" s="1"/>
  <c r="J24" i="7" a="1"/>
  <c r="J24" i="7" s="1"/>
  <c r="E24" i="7" a="1"/>
  <c r="E24" i="7" s="1"/>
  <c r="F24" i="7" a="1"/>
  <c r="F24" i="7" s="1"/>
  <c r="D24" i="7" a="1"/>
  <c r="D24" i="7" s="1"/>
  <c r="D15" i="7" a="1"/>
  <c r="D15" i="7" s="1"/>
  <c r="F15" i="7" a="1"/>
  <c r="F15" i="7" s="1"/>
  <c r="E15" i="7" a="1"/>
  <c r="E15" i="7" s="1"/>
  <c r="J15" i="7" a="1"/>
  <c r="J15" i="7" s="1"/>
  <c r="J918" i="7" a="1"/>
  <c r="J918" i="7" s="1"/>
  <c r="D918" i="7" a="1"/>
  <c r="D918" i="7" s="1"/>
  <c r="F918" i="7" a="1"/>
  <c r="F918" i="7" s="1"/>
  <c r="E918" i="7" a="1"/>
  <c r="E918" i="7" s="1"/>
  <c r="D797" i="7" a="1"/>
  <c r="D797" i="7" s="1"/>
  <c r="F797" i="7" a="1"/>
  <c r="F797" i="7" s="1"/>
  <c r="E797" i="7" a="1"/>
  <c r="E797" i="7" s="1"/>
  <c r="J797" i="7" a="1"/>
  <c r="J797" i="7" s="1"/>
  <c r="J984" i="7" a="1"/>
  <c r="J984" i="7" s="1"/>
  <c r="D984" i="7" a="1"/>
  <c r="D984" i="7" s="1"/>
  <c r="F984" i="7" a="1"/>
  <c r="F984" i="7" s="1"/>
  <c r="E984" i="7" a="1"/>
  <c r="E984" i="7" s="1"/>
  <c r="J856" i="7" a="1"/>
  <c r="J856" i="7" s="1"/>
  <c r="D856" i="7" a="1"/>
  <c r="D856" i="7" s="1"/>
  <c r="F856" i="7" a="1"/>
  <c r="F856" i="7" s="1"/>
  <c r="E856" i="7" a="1"/>
  <c r="E856" i="7" s="1"/>
  <c r="J640" i="7" a="1"/>
  <c r="J640" i="7" s="1"/>
  <c r="E640" i="7" a="1"/>
  <c r="E640" i="7" s="1"/>
  <c r="D640" i="7" a="1"/>
  <c r="D640" i="7" s="1"/>
  <c r="F640" i="7" a="1"/>
  <c r="F640" i="7" s="1"/>
  <c r="D538" i="7" a="1"/>
  <c r="D538" i="7" s="1"/>
  <c r="J538" i="7" a="1"/>
  <c r="J538" i="7" s="1"/>
  <c r="E538" i="7" a="1"/>
  <c r="E538" i="7" s="1"/>
  <c r="F538" i="7" a="1"/>
  <c r="F538" i="7" s="1"/>
  <c r="D395" i="7" a="1"/>
  <c r="D395" i="7" s="1"/>
  <c r="F395" i="7" a="1"/>
  <c r="F395" i="7" s="1"/>
  <c r="E395" i="7" a="1"/>
  <c r="E395" i="7" s="1"/>
  <c r="J395" i="7" a="1"/>
  <c r="J395" i="7" s="1"/>
  <c r="D702" i="7" a="1"/>
  <c r="D702" i="7" s="1"/>
  <c r="J702" i="7" a="1"/>
  <c r="J702" i="7" s="1"/>
  <c r="F702" i="7" a="1"/>
  <c r="F702" i="7" s="1"/>
  <c r="E702" i="7" a="1"/>
  <c r="E702" i="7" s="1"/>
  <c r="J586" i="7" a="1"/>
  <c r="J586" i="7" s="1"/>
  <c r="D586" i="7" a="1"/>
  <c r="D586" i="7" s="1"/>
  <c r="F586" i="7" a="1"/>
  <c r="F586" i="7" s="1"/>
  <c r="E586" i="7" a="1"/>
  <c r="E586" i="7" s="1"/>
  <c r="J442" i="7" a="1"/>
  <c r="J442" i="7" s="1"/>
  <c r="D442" i="7" a="1"/>
  <c r="D442" i="7" s="1"/>
  <c r="F442" i="7" a="1"/>
  <c r="F442" i="7" s="1"/>
  <c r="E442" i="7" a="1"/>
  <c r="E442" i="7" s="1"/>
  <c r="J84" i="7" a="1"/>
  <c r="J84" i="7" s="1"/>
  <c r="D84" i="7" a="1"/>
  <c r="D84" i="7" s="1"/>
  <c r="F84" i="7" a="1"/>
  <c r="F84" i="7" s="1"/>
  <c r="E84" i="7" a="1"/>
  <c r="E84" i="7" s="1"/>
  <c r="D259" i="7" a="1"/>
  <c r="D259" i="7" s="1"/>
  <c r="F259" i="7" a="1"/>
  <c r="F259" i="7" s="1"/>
  <c r="E259" i="7" a="1"/>
  <c r="E259" i="7" s="1"/>
  <c r="J259" i="7" a="1"/>
  <c r="J259" i="7" s="1"/>
  <c r="E265" i="7" a="1"/>
  <c r="E265" i="7" s="1"/>
  <c r="D265" i="7" a="1"/>
  <c r="D265" i="7" s="1"/>
  <c r="F265" i="7" a="1"/>
  <c r="F265" i="7" s="1"/>
  <c r="J265" i="7" a="1"/>
  <c r="J265" i="7" s="1"/>
  <c r="D136" i="7" a="1"/>
  <c r="D136" i="7" s="1"/>
  <c r="J136" i="7" a="1"/>
  <c r="J136" i="7" s="1"/>
  <c r="E136" i="7" a="1"/>
  <c r="E136" i="7" s="1"/>
  <c r="F136" i="7" a="1"/>
  <c r="F136" i="7" s="1"/>
  <c r="E58" i="7" a="1"/>
  <c r="E58" i="7" s="1"/>
  <c r="F58" i="7" a="1"/>
  <c r="F58" i="7" s="1"/>
  <c r="J58" i="7" a="1"/>
  <c r="J58" i="7" s="1"/>
  <c r="D58" i="7" a="1"/>
  <c r="D58" i="7" s="1"/>
  <c r="D969" i="7" a="1"/>
  <c r="D969" i="7" s="1"/>
  <c r="F969" i="7" a="1"/>
  <c r="F969" i="7" s="1"/>
  <c r="E969" i="7" a="1"/>
  <c r="E969" i="7" s="1"/>
  <c r="J969" i="7" a="1"/>
  <c r="J969" i="7" s="1"/>
  <c r="D841" i="7" a="1"/>
  <c r="D841" i="7" s="1"/>
  <c r="F841" i="7" a="1"/>
  <c r="F841" i="7" s="1"/>
  <c r="E841" i="7" a="1"/>
  <c r="E841" i="7" s="1"/>
  <c r="J841" i="7" a="1"/>
  <c r="J841" i="7" s="1"/>
  <c r="D758" i="7" a="1"/>
  <c r="D758" i="7" s="1"/>
  <c r="J758" i="7" a="1"/>
  <c r="J758" i="7" s="1"/>
  <c r="F758" i="7" a="1"/>
  <c r="F758" i="7" s="1"/>
  <c r="E758" i="7" a="1"/>
  <c r="E758" i="7" s="1"/>
  <c r="E907" i="7" a="1"/>
  <c r="E907" i="7" s="1"/>
  <c r="D907" i="7" a="1"/>
  <c r="D907" i="7" s="1"/>
  <c r="F907" i="7" a="1"/>
  <c r="F907" i="7" s="1"/>
  <c r="J907" i="7" a="1"/>
  <c r="J907" i="7" s="1"/>
  <c r="E689" i="7" a="1"/>
  <c r="E689" i="7" s="1"/>
  <c r="J689" i="7" a="1"/>
  <c r="J689" i="7" s="1"/>
  <c r="F689" i="7" a="1"/>
  <c r="F689" i="7" s="1"/>
  <c r="D689" i="7" a="1"/>
  <c r="D689" i="7" s="1"/>
  <c r="D563" i="7" a="1"/>
  <c r="D563" i="7" s="1"/>
  <c r="F563" i="7" a="1"/>
  <c r="F563" i="7" s="1"/>
  <c r="E563" i="7" a="1"/>
  <c r="E563" i="7" s="1"/>
  <c r="J563" i="7" a="1"/>
  <c r="J563" i="7" s="1"/>
  <c r="J448" i="7" a="1"/>
  <c r="J448" i="7" s="1"/>
  <c r="E448" i="7" a="1"/>
  <c r="E448" i="7" s="1"/>
  <c r="F448" i="7" a="1"/>
  <c r="F448" i="7" s="1"/>
  <c r="D448" i="7" a="1"/>
  <c r="D448" i="7" s="1"/>
  <c r="E727" i="7" a="1"/>
  <c r="E727" i="7" s="1"/>
  <c r="D727" i="7" a="1"/>
  <c r="D727" i="7" s="1"/>
  <c r="F727" i="7" a="1"/>
  <c r="F727" i="7" s="1"/>
  <c r="J727" i="7" a="1"/>
  <c r="J727" i="7" s="1"/>
  <c r="E635" i="7" a="1"/>
  <c r="E635" i="7" s="1"/>
  <c r="D635" i="7" a="1"/>
  <c r="D635" i="7" s="1"/>
  <c r="F635" i="7" a="1"/>
  <c r="F635" i="7" s="1"/>
  <c r="J635" i="7" a="1"/>
  <c r="J635" i="7" s="1"/>
  <c r="E475" i="7" a="1"/>
  <c r="E475" i="7" s="1"/>
  <c r="D475" i="7" a="1"/>
  <c r="D475" i="7" s="1"/>
  <c r="J475" i="7" a="1"/>
  <c r="J475" i="7" s="1"/>
  <c r="F475" i="7" a="1"/>
  <c r="F475" i="7" s="1"/>
  <c r="D303" i="7" a="1"/>
  <c r="D303" i="7" s="1"/>
  <c r="F303" i="7" a="1"/>
  <c r="F303" i="7" s="1"/>
  <c r="E303" i="7" a="1"/>
  <c r="E303" i="7" s="1"/>
  <c r="J303" i="7" a="1"/>
  <c r="J303" i="7" s="1"/>
  <c r="E341" i="7" a="1"/>
  <c r="E341" i="7" s="1"/>
  <c r="D341" i="7" a="1"/>
  <c r="D341" i="7" s="1"/>
  <c r="F341" i="7" a="1"/>
  <c r="F341" i="7" s="1"/>
  <c r="J341" i="7" a="1"/>
  <c r="J341" i="7" s="1"/>
  <c r="J314" i="7" a="1"/>
  <c r="J314" i="7" s="1"/>
  <c r="E314" i="7" a="1"/>
  <c r="E314" i="7" s="1"/>
  <c r="F314" i="7" a="1"/>
  <c r="F314" i="7" s="1"/>
  <c r="D314" i="7" a="1"/>
  <c r="D314" i="7" s="1"/>
  <c r="D194" i="7" a="1"/>
  <c r="D194" i="7" s="1"/>
  <c r="J194" i="7" a="1"/>
  <c r="J194" i="7" s="1"/>
  <c r="F194" i="7" a="1"/>
  <c r="F194" i="7" s="1"/>
  <c r="E194" i="7" a="1"/>
  <c r="E194" i="7" s="1"/>
  <c r="J118" i="7" a="1"/>
  <c r="J118" i="7" s="1"/>
  <c r="E118" i="7" a="1"/>
  <c r="E118" i="7" s="1"/>
  <c r="F118" i="7" a="1"/>
  <c r="F118" i="7" s="1"/>
  <c r="D118" i="7" a="1"/>
  <c r="D118" i="7" s="1"/>
  <c r="E32" i="7" a="1"/>
  <c r="E32" i="7" s="1"/>
  <c r="D32" i="7" a="1"/>
  <c r="D32" i="7" s="1"/>
  <c r="F32" i="7" a="1"/>
  <c r="F32" i="7" s="1"/>
  <c r="J32" i="7" a="1"/>
  <c r="J32" i="7" s="1"/>
  <c r="J890" i="7" a="1"/>
  <c r="J890" i="7" s="1"/>
  <c r="D890" i="7" a="1"/>
  <c r="D890" i="7" s="1"/>
  <c r="F890" i="7" a="1"/>
  <c r="F890" i="7" s="1"/>
  <c r="E890" i="7" a="1"/>
  <c r="E890" i="7" s="1"/>
  <c r="D783" i="7" a="1"/>
  <c r="D783" i="7" s="1"/>
  <c r="F783" i="7" a="1"/>
  <c r="F783" i="7" s="1"/>
  <c r="E783" i="7" a="1"/>
  <c r="E783" i="7" s="1"/>
  <c r="J783" i="7" a="1"/>
  <c r="J783" i="7" s="1"/>
  <c r="J956" i="7" a="1"/>
  <c r="J956" i="7" s="1"/>
  <c r="D956" i="7" a="1"/>
  <c r="D956" i="7" s="1"/>
  <c r="F956" i="7" a="1"/>
  <c r="F956" i="7" s="1"/>
  <c r="E956" i="7" a="1"/>
  <c r="E956" i="7" s="1"/>
  <c r="J828" i="7" a="1"/>
  <c r="J828" i="7" s="1"/>
  <c r="D828" i="7" a="1"/>
  <c r="D828" i="7" s="1"/>
  <c r="F828" i="7" a="1"/>
  <c r="F828" i="7" s="1"/>
  <c r="E828" i="7" a="1"/>
  <c r="E828" i="7" s="1"/>
  <c r="J612" i="7" a="1"/>
  <c r="J612" i="7" s="1"/>
  <c r="E612" i="7" a="1"/>
  <c r="E612" i="7" s="1"/>
  <c r="F612" i="7" a="1"/>
  <c r="F612" i="7" s="1"/>
  <c r="D612" i="7" a="1"/>
  <c r="D612" i="7" s="1"/>
  <c r="D527" i="7" a="1"/>
  <c r="D527" i="7" s="1"/>
  <c r="J516" i="7" a="1"/>
  <c r="J516" i="7" s="1"/>
  <c r="E516" i="7" a="1"/>
  <c r="E516" i="7" s="1"/>
  <c r="D516" i="7" a="1"/>
  <c r="D516" i="7" s="1"/>
  <c r="F516" i="7" a="1"/>
  <c r="F516" i="7" s="1"/>
  <c r="J328" i="7" a="1"/>
  <c r="J328" i="7" s="1"/>
  <c r="D328" i="7" a="1"/>
  <c r="D328" i="7" s="1"/>
  <c r="F328" i="7" a="1"/>
  <c r="F328" i="7" s="1"/>
  <c r="E328" i="7" a="1"/>
  <c r="E328" i="7" s="1"/>
  <c r="J686" i="7" a="1"/>
  <c r="J686" i="7" s="1"/>
  <c r="D686" i="7" a="1"/>
  <c r="D686" i="7" s="1"/>
  <c r="F686" i="7" a="1"/>
  <c r="F686" i="7" s="1"/>
  <c r="E686" i="7" a="1"/>
  <c r="E686" i="7" s="1"/>
  <c r="J541" i="7" a="1"/>
  <c r="J541" i="7" s="1"/>
  <c r="J526" i="7" a="1"/>
  <c r="J526" i="7" s="1"/>
  <c r="D526" i="7" a="1"/>
  <c r="D526" i="7" s="1"/>
  <c r="F526" i="7" a="1"/>
  <c r="F526" i="7" s="1"/>
  <c r="E526" i="7" a="1"/>
  <c r="E526" i="7" s="1"/>
  <c r="J414" i="7" a="1"/>
  <c r="J414" i="7" s="1"/>
  <c r="D414" i="7" a="1"/>
  <c r="D414" i="7" s="1"/>
  <c r="F414" i="7" a="1"/>
  <c r="F414" i="7" s="1"/>
  <c r="E414" i="7" a="1"/>
  <c r="E414" i="7" s="1"/>
  <c r="D382" i="7" a="1"/>
  <c r="D382" i="7" s="1"/>
  <c r="J382" i="7" a="1"/>
  <c r="J382" i="7" s="1"/>
  <c r="F382" i="7" a="1"/>
  <c r="F382" i="7" s="1"/>
  <c r="E382" i="7" a="1"/>
  <c r="E382" i="7" s="1"/>
  <c r="D218" i="7" a="1"/>
  <c r="D218" i="7" s="1"/>
  <c r="J218" i="7" a="1"/>
  <c r="J218" i="7" s="1"/>
  <c r="F218" i="7" a="1"/>
  <c r="F218" i="7" s="1"/>
  <c r="E218" i="7" a="1"/>
  <c r="E218" i="7" s="1"/>
  <c r="E237" i="7" a="1"/>
  <c r="E237" i="7" s="1"/>
  <c r="F237" i="7" a="1"/>
  <c r="F237" i="7" s="1"/>
  <c r="D237" i="7" a="1"/>
  <c r="D237" i="7" s="1"/>
  <c r="J237" i="7" a="1"/>
  <c r="J237" i="7" s="1"/>
  <c r="J96" i="7" a="1"/>
  <c r="J96" i="7" s="1"/>
  <c r="D96" i="7" a="1"/>
  <c r="D96" i="7" s="1"/>
  <c r="F96" i="7" a="1"/>
  <c r="F96" i="7" s="1"/>
  <c r="E96" i="7" a="1"/>
  <c r="E96" i="7" s="1"/>
  <c r="E60" i="7" a="1"/>
  <c r="E60" i="7" s="1"/>
  <c r="D60" i="7" a="1"/>
  <c r="D60" i="7" s="1"/>
  <c r="F60" i="7" a="1"/>
  <c r="F60" i="7" s="1"/>
  <c r="J60" i="7" a="1"/>
  <c r="J60" i="7" s="1"/>
  <c r="D941" i="7" a="1"/>
  <c r="D941" i="7" s="1"/>
  <c r="F941" i="7" a="1"/>
  <c r="F941" i="7" s="1"/>
  <c r="E941" i="7" a="1"/>
  <c r="E941" i="7" s="1"/>
  <c r="J941" i="7" a="1"/>
  <c r="J941" i="7" s="1"/>
  <c r="D813" i="7" a="1"/>
  <c r="D813" i="7" s="1"/>
  <c r="F813" i="7" a="1"/>
  <c r="F813" i="7" s="1"/>
  <c r="E813" i="7" a="1"/>
  <c r="E813" i="7" s="1"/>
  <c r="J813" i="7" a="1"/>
  <c r="J813" i="7" s="1"/>
  <c r="D736" i="7" a="1"/>
  <c r="D736" i="7" s="1"/>
  <c r="J736" i="7" a="1"/>
  <c r="J736" i="7" s="1"/>
  <c r="E736" i="7" a="1"/>
  <c r="E736" i="7" s="1"/>
  <c r="F736" i="7" a="1"/>
  <c r="F736" i="7" s="1"/>
  <c r="E879" i="7" a="1"/>
  <c r="E879" i="7" s="1"/>
  <c r="D879" i="7" a="1"/>
  <c r="D879" i="7" s="1"/>
  <c r="F879" i="7" a="1"/>
  <c r="F879" i="7" s="1"/>
  <c r="J879" i="7" a="1"/>
  <c r="J879" i="7" s="1"/>
  <c r="E661" i="7" a="1"/>
  <c r="E661" i="7" s="1"/>
  <c r="F661" i="7" a="1"/>
  <c r="F661" i="7" s="1"/>
  <c r="J661" i="7" a="1"/>
  <c r="J661" i="7" s="1"/>
  <c r="D661" i="7" a="1"/>
  <c r="D661" i="7" s="1"/>
  <c r="D549" i="7" a="1"/>
  <c r="D549" i="7" s="1"/>
  <c r="F549" i="7" a="1"/>
  <c r="F549" i="7" s="1"/>
  <c r="E549" i="7" a="1"/>
  <c r="E549" i="7" s="1"/>
  <c r="J420" i="7" a="1"/>
  <c r="J420" i="7" s="1"/>
  <c r="E420" i="7" a="1"/>
  <c r="E420" i="7" s="1"/>
  <c r="D420" i="7" a="1"/>
  <c r="D420" i="7" s="1"/>
  <c r="F420" i="7" a="1"/>
  <c r="F420" i="7" s="1"/>
  <c r="E713" i="7" a="1"/>
  <c r="E713" i="7" s="1"/>
  <c r="D713" i="7" a="1"/>
  <c r="D713" i="7" s="1"/>
  <c r="F713" i="7" a="1"/>
  <c r="F713" i="7" s="1"/>
  <c r="J713" i="7" a="1"/>
  <c r="J713" i="7" s="1"/>
  <c r="E607" i="7" a="1"/>
  <c r="E607" i="7" s="1"/>
  <c r="D607" i="7" a="1"/>
  <c r="D607" i="7" s="1"/>
  <c r="F607" i="7" a="1"/>
  <c r="F607" i="7" s="1"/>
  <c r="J607" i="7" a="1"/>
  <c r="J607" i="7" s="1"/>
  <c r="E457" i="7" a="1"/>
  <c r="E457" i="7" s="1"/>
  <c r="D457" i="7" a="1"/>
  <c r="D457" i="7" s="1"/>
  <c r="F457" i="7" a="1"/>
  <c r="F457" i="7" s="1"/>
  <c r="J457" i="7" a="1"/>
  <c r="J457" i="7" s="1"/>
  <c r="D216" i="7" a="1"/>
  <c r="D216" i="7" s="1"/>
  <c r="J216" i="7" a="1"/>
  <c r="J216" i="7" s="1"/>
  <c r="E216" i="7" a="1"/>
  <c r="E216" i="7" s="1"/>
  <c r="F216" i="7" a="1"/>
  <c r="F216" i="7" s="1"/>
  <c r="J304" i="7" a="1"/>
  <c r="J304" i="7" s="1"/>
  <c r="D304" i="7" a="1"/>
  <c r="D304" i="7" s="1"/>
  <c r="F304" i="7" a="1"/>
  <c r="F304" i="7" s="1"/>
  <c r="E304" i="7" a="1"/>
  <c r="E304" i="7" s="1"/>
  <c r="J286" i="7" a="1"/>
  <c r="J286" i="7" s="1"/>
  <c r="E286" i="7" a="1"/>
  <c r="E286" i="7" s="1"/>
  <c r="D286" i="7" a="1"/>
  <c r="D286" i="7" s="1"/>
  <c r="F286" i="7" a="1"/>
  <c r="F286" i="7" s="1"/>
  <c r="J168" i="7" a="1"/>
  <c r="J168" i="7" s="1"/>
  <c r="D168" i="7" a="1"/>
  <c r="D168" i="7" s="1"/>
  <c r="F168" i="7" a="1"/>
  <c r="F168" i="7" s="1"/>
  <c r="E168" i="7" a="1"/>
  <c r="E168" i="7" s="1"/>
  <c r="J90" i="7" a="1"/>
  <c r="J90" i="7" s="1"/>
  <c r="E90" i="7" a="1"/>
  <c r="E90" i="7" s="1"/>
  <c r="D90" i="7" a="1"/>
  <c r="D90" i="7" s="1"/>
  <c r="F90" i="7" a="1"/>
  <c r="F90" i="7" s="1"/>
  <c r="J990" i="7" a="1"/>
  <c r="J990" i="7" s="1"/>
  <c r="D990" i="7" a="1"/>
  <c r="D990" i="7" s="1"/>
  <c r="F990" i="7" a="1"/>
  <c r="F990" i="7" s="1"/>
  <c r="E990" i="7" a="1"/>
  <c r="E990" i="7" s="1"/>
  <c r="J862" i="7" a="1"/>
  <c r="J862" i="7" s="1"/>
  <c r="D862" i="7" a="1"/>
  <c r="D862" i="7" s="1"/>
  <c r="F862" i="7" a="1"/>
  <c r="F862" i="7" s="1"/>
  <c r="E862" i="7" a="1"/>
  <c r="E862" i="7" s="1"/>
  <c r="D769" i="7" a="1"/>
  <c r="D769" i="7" s="1"/>
  <c r="F769" i="7" a="1"/>
  <c r="F769" i="7" s="1"/>
  <c r="E769" i="7" a="1"/>
  <c r="E769" i="7" s="1"/>
  <c r="J769" i="7" a="1"/>
  <c r="J769" i="7" s="1"/>
  <c r="J928" i="7" a="1"/>
  <c r="J928" i="7" s="1"/>
  <c r="D928" i="7" a="1"/>
  <c r="D928" i="7" s="1"/>
  <c r="F928" i="7" a="1"/>
  <c r="F928" i="7" s="1"/>
  <c r="E928" i="7" a="1"/>
  <c r="E928" i="7" s="1"/>
  <c r="D749" i="7" a="1"/>
  <c r="D749" i="7" s="1"/>
  <c r="F749" i="7" a="1"/>
  <c r="F749" i="7" s="1"/>
  <c r="E749" i="7" a="1"/>
  <c r="E749" i="7" s="1"/>
  <c r="J749" i="7" a="1"/>
  <c r="J749" i="7" s="1"/>
  <c r="J584" i="7" a="1"/>
  <c r="J584" i="7" s="1"/>
  <c r="E584" i="7" a="1"/>
  <c r="E584" i="7" s="1"/>
  <c r="D584" i="7" a="1"/>
  <c r="D584" i="7" s="1"/>
  <c r="F584" i="7" a="1"/>
  <c r="F584" i="7" s="1"/>
  <c r="D497" i="7" a="1"/>
  <c r="D497" i="7" s="1"/>
  <c r="J488" i="7" a="1"/>
  <c r="J488" i="7" s="1"/>
  <c r="E488" i="7" a="1"/>
  <c r="E488" i="7" s="1"/>
  <c r="F488" i="7" a="1"/>
  <c r="F488" i="7" s="1"/>
  <c r="D488" i="7" a="1"/>
  <c r="D488" i="7" s="1"/>
  <c r="D223" i="7" a="1"/>
  <c r="D223" i="7" s="1"/>
  <c r="F223" i="7" a="1"/>
  <c r="F223" i="7" s="1"/>
  <c r="E223" i="7" a="1"/>
  <c r="E223" i="7" s="1"/>
  <c r="J223" i="7" a="1"/>
  <c r="J223" i="7" s="1"/>
  <c r="J658" i="7" a="1"/>
  <c r="J658" i="7" s="1"/>
  <c r="D658" i="7" a="1"/>
  <c r="D658" i="7" s="1"/>
  <c r="F658" i="7" a="1"/>
  <c r="F658" i="7" s="1"/>
  <c r="E658" i="7" a="1"/>
  <c r="E658" i="7" s="1"/>
  <c r="D507" i="7" a="1"/>
  <c r="D507" i="7" s="1"/>
  <c r="J498" i="7" a="1"/>
  <c r="J498" i="7" s="1"/>
  <c r="D498" i="7" a="1"/>
  <c r="D498" i="7" s="1"/>
  <c r="F498" i="7" a="1"/>
  <c r="F498" i="7" s="1"/>
  <c r="E498" i="7" a="1"/>
  <c r="E498" i="7" s="1"/>
  <c r="J356" i="7" a="1"/>
  <c r="J356" i="7" s="1"/>
  <c r="D356" i="7" a="1"/>
  <c r="D356" i="7" s="1"/>
  <c r="F356" i="7" a="1"/>
  <c r="F356" i="7" s="1"/>
  <c r="E356" i="7" a="1"/>
  <c r="E356" i="7" s="1"/>
  <c r="J362" i="7" a="1"/>
  <c r="J362" i="7" s="1"/>
  <c r="E362" i="7" a="1"/>
  <c r="E362" i="7" s="1"/>
  <c r="F362" i="7" a="1"/>
  <c r="F362" i="7" s="1"/>
  <c r="D362" i="7" a="1"/>
  <c r="D362" i="7" s="1"/>
  <c r="D165" i="7" a="1"/>
  <c r="D165" i="7" s="1"/>
  <c r="F165" i="7" a="1"/>
  <c r="F165" i="7" s="1"/>
  <c r="E165" i="7" a="1"/>
  <c r="E165" i="7" s="1"/>
  <c r="J165" i="7" a="1"/>
  <c r="J165" i="7" s="1"/>
  <c r="D126" i="7" a="1"/>
  <c r="D126" i="7" s="1"/>
  <c r="J126" i="7" a="1"/>
  <c r="J126" i="7" s="1"/>
  <c r="F126" i="7" a="1"/>
  <c r="F126" i="7" s="1"/>
  <c r="E126" i="7" a="1"/>
  <c r="E126" i="7" s="1"/>
  <c r="J154" i="7" a="1"/>
  <c r="J154" i="7" s="1"/>
  <c r="E154" i="7" a="1"/>
  <c r="E154" i="7" s="1"/>
  <c r="D154" i="7" a="1"/>
  <c r="D154" i="7" s="1"/>
  <c r="F154" i="7" a="1"/>
  <c r="F154" i="7" s="1"/>
  <c r="E53" i="7" a="1"/>
  <c r="E53" i="7" s="1"/>
  <c r="J53" i="7" a="1"/>
  <c r="J53" i="7" s="1"/>
  <c r="F53" i="7" a="1"/>
  <c r="F53" i="7" s="1"/>
  <c r="D53" i="7" a="1"/>
  <c r="D53" i="7" s="1"/>
  <c r="D913" i="7" a="1"/>
  <c r="D913" i="7" s="1"/>
  <c r="F913" i="7" a="1"/>
  <c r="F913" i="7" s="1"/>
  <c r="E913" i="7" a="1"/>
  <c r="E913" i="7" s="1"/>
  <c r="J913" i="7" a="1"/>
  <c r="J913" i="7" s="1"/>
  <c r="D794" i="7" a="1"/>
  <c r="D794" i="7" s="1"/>
  <c r="J794" i="7" a="1"/>
  <c r="J794" i="7" s="1"/>
  <c r="F794" i="7" a="1"/>
  <c r="F794" i="7" s="1"/>
  <c r="E794" i="7" a="1"/>
  <c r="E794" i="7" s="1"/>
  <c r="E979" i="7" a="1"/>
  <c r="E979" i="7" s="1"/>
  <c r="D979" i="7" a="1"/>
  <c r="D979" i="7" s="1"/>
  <c r="F979" i="7" a="1"/>
  <c r="F979" i="7" s="1"/>
  <c r="J979" i="7" a="1"/>
  <c r="J979" i="7" s="1"/>
  <c r="E851" i="7" a="1"/>
  <c r="E851" i="7" s="1"/>
  <c r="D851" i="7" a="1"/>
  <c r="D851" i="7" s="1"/>
  <c r="F851" i="7" a="1"/>
  <c r="F851" i="7" s="1"/>
  <c r="J851" i="7" a="1"/>
  <c r="J851" i="7" s="1"/>
  <c r="E633" i="7" a="1"/>
  <c r="E633" i="7" s="1"/>
  <c r="F633" i="7" a="1"/>
  <c r="F633" i="7" s="1"/>
  <c r="J633" i="7" a="1"/>
  <c r="J633" i="7" s="1"/>
  <c r="D633" i="7" a="1"/>
  <c r="D633" i="7" s="1"/>
  <c r="D535" i="7" a="1"/>
  <c r="D535" i="7" s="1"/>
  <c r="F535" i="7" a="1"/>
  <c r="F535" i="7" s="1"/>
  <c r="E535" i="7" a="1"/>
  <c r="E535" i="7" s="1"/>
  <c r="J535" i="7" a="1"/>
  <c r="J535" i="7" s="1"/>
  <c r="D371" i="7" a="1"/>
  <c r="D371" i="7" s="1"/>
  <c r="F371" i="7" a="1"/>
  <c r="F371" i="7" s="1"/>
  <c r="E371" i="7" a="1"/>
  <c r="E371" i="7" s="1"/>
  <c r="J371" i="7" a="1"/>
  <c r="J371" i="7" s="1"/>
  <c r="E699" i="7" a="1"/>
  <c r="E699" i="7" s="1"/>
  <c r="D699" i="7" a="1"/>
  <c r="D699" i="7" s="1"/>
  <c r="F699" i="7" a="1"/>
  <c r="F699" i="7" s="1"/>
  <c r="J699" i="7" a="1"/>
  <c r="J699" i="7" s="1"/>
  <c r="E579" i="7" a="1"/>
  <c r="E579" i="7" s="1"/>
  <c r="D579" i="7" a="1"/>
  <c r="D579" i="7" s="1"/>
  <c r="F579" i="7" a="1"/>
  <c r="F579" i="7" s="1"/>
  <c r="J579" i="7" a="1"/>
  <c r="J579" i="7" s="1"/>
  <c r="E437" i="7" a="1"/>
  <c r="E437" i="7" s="1"/>
  <c r="D437" i="7" a="1"/>
  <c r="D437" i="7" s="1"/>
  <c r="F437" i="7" a="1"/>
  <c r="F437" i="7" s="1"/>
  <c r="J437" i="7" a="1"/>
  <c r="J437" i="7" s="1"/>
  <c r="E401" i="7" a="1"/>
  <c r="E401" i="7" s="1"/>
  <c r="F401" i="7" a="1"/>
  <c r="F401" i="7" s="1"/>
  <c r="D401" i="7" a="1"/>
  <c r="D401" i="7" s="1"/>
  <c r="J401" i="7" a="1"/>
  <c r="J401" i="7" s="1"/>
  <c r="J248" i="7" a="1"/>
  <c r="J248" i="7" s="1"/>
  <c r="D248" i="7" a="1"/>
  <c r="D248" i="7" s="1"/>
  <c r="F248" i="7" a="1"/>
  <c r="F248" i="7" s="1"/>
  <c r="E248" i="7" a="1"/>
  <c r="E248" i="7" s="1"/>
  <c r="J258" i="7" a="1"/>
  <c r="J258" i="7" s="1"/>
  <c r="E258" i="7" a="1"/>
  <c r="E258" i="7" s="1"/>
  <c r="F258" i="7" a="1"/>
  <c r="F258" i="7" s="1"/>
  <c r="D258" i="7" a="1"/>
  <c r="D258" i="7" s="1"/>
  <c r="D131" i="7" a="1"/>
  <c r="D131" i="7" s="1"/>
  <c r="F131" i="7" a="1"/>
  <c r="F131" i="7" s="1"/>
  <c r="E131" i="7" a="1"/>
  <c r="E131" i="7" s="1"/>
  <c r="J131" i="7" a="1"/>
  <c r="J131" i="7" s="1"/>
  <c r="D38" i="7" a="1"/>
  <c r="D38" i="7" s="1"/>
  <c r="F38" i="7" a="1"/>
  <c r="F38" i="7" s="1"/>
  <c r="E38" i="7" a="1"/>
  <c r="E38" i="7" s="1"/>
  <c r="J38" i="7" a="1"/>
  <c r="J38" i="7" s="1"/>
  <c r="J962" i="7" a="1"/>
  <c r="J962" i="7" s="1"/>
  <c r="D962" i="7" a="1"/>
  <c r="D962" i="7" s="1"/>
  <c r="F962" i="7" a="1"/>
  <c r="F962" i="7" s="1"/>
  <c r="E962" i="7" a="1"/>
  <c r="E962" i="7" s="1"/>
  <c r="J834" i="7" a="1"/>
  <c r="J834" i="7" s="1"/>
  <c r="D834" i="7" a="1"/>
  <c r="D834" i="7" s="1"/>
  <c r="F834" i="7" a="1"/>
  <c r="F834" i="7" s="1"/>
  <c r="E834" i="7" a="1"/>
  <c r="E834" i="7" s="1"/>
  <c r="D755" i="7" a="1"/>
  <c r="D755" i="7" s="1"/>
  <c r="F755" i="7" a="1"/>
  <c r="F755" i="7" s="1"/>
  <c r="E755" i="7" a="1"/>
  <c r="E755" i="7" s="1"/>
  <c r="J755" i="7" a="1"/>
  <c r="J755" i="7" s="1"/>
  <c r="J900" i="7" a="1"/>
  <c r="J900" i="7" s="1"/>
  <c r="D900" i="7" a="1"/>
  <c r="D900" i="7" s="1"/>
  <c r="F900" i="7" a="1"/>
  <c r="F900" i="7" s="1"/>
  <c r="E900" i="7" a="1"/>
  <c r="E900" i="7" s="1"/>
  <c r="J684" i="7" a="1"/>
  <c r="J684" i="7" s="1"/>
  <c r="E684" i="7" a="1"/>
  <c r="E684" i="7" s="1"/>
  <c r="F684" i="7" a="1"/>
  <c r="F684" i="7" s="1"/>
  <c r="D684" i="7" a="1"/>
  <c r="D684" i="7" s="1"/>
  <c r="D560" i="7" a="1"/>
  <c r="D560" i="7" s="1"/>
  <c r="J560" i="7" a="1"/>
  <c r="J560" i="7" s="1"/>
  <c r="E560" i="7" a="1"/>
  <c r="E560" i="7" s="1"/>
  <c r="F560" i="7" a="1"/>
  <c r="F560" i="7" s="1"/>
  <c r="D443" i="7" a="1"/>
  <c r="D443" i="7" s="1"/>
  <c r="F443" i="7" a="1"/>
  <c r="F443" i="7" s="1"/>
  <c r="E443" i="7" a="1"/>
  <c r="E443" i="7" s="1"/>
  <c r="J443" i="7" a="1"/>
  <c r="J443" i="7" s="1"/>
  <c r="D724" i="7" a="1"/>
  <c r="D724" i="7" s="1"/>
  <c r="J724" i="7" a="1"/>
  <c r="J724" i="7" s="1"/>
  <c r="E724" i="7" a="1"/>
  <c r="E724" i="7" s="1"/>
  <c r="F724" i="7" a="1"/>
  <c r="F724" i="7" s="1"/>
  <c r="J630" i="7" a="1"/>
  <c r="J630" i="7" s="1"/>
  <c r="D630" i="7" a="1"/>
  <c r="D630" i="7" s="1"/>
  <c r="F630" i="7" a="1"/>
  <c r="F630" i="7" s="1"/>
  <c r="E630" i="7" a="1"/>
  <c r="E630" i="7" s="1"/>
  <c r="F477" i="7" a="1"/>
  <c r="F477" i="7" s="1"/>
  <c r="J470" i="7" a="1"/>
  <c r="J470" i="7" s="1"/>
  <c r="D470" i="7" a="1"/>
  <c r="D470" i="7" s="1"/>
  <c r="F470" i="7" a="1"/>
  <c r="F470" i="7" s="1"/>
  <c r="E470" i="7" a="1"/>
  <c r="E470" i="7" s="1"/>
  <c r="J276" i="7" a="1"/>
  <c r="J276" i="7" s="1"/>
  <c r="D276" i="7" a="1"/>
  <c r="D276" i="7" s="1"/>
  <c r="F276" i="7" a="1"/>
  <c r="F276" i="7" s="1"/>
  <c r="E276" i="7" a="1"/>
  <c r="E276" i="7" s="1"/>
  <c r="J334" i="7" a="1"/>
  <c r="J334" i="7" s="1"/>
  <c r="E334" i="7" a="1"/>
  <c r="E334" i="7" s="1"/>
  <c r="D334" i="7" a="1"/>
  <c r="D334" i="7" s="1"/>
  <c r="F334" i="7" a="1"/>
  <c r="F334" i="7" s="1"/>
  <c r="E309" i="7" a="1"/>
  <c r="E309" i="7" s="1"/>
  <c r="F309" i="7" a="1"/>
  <c r="F309" i="7" s="1"/>
  <c r="D309" i="7" a="1"/>
  <c r="D309" i="7" s="1"/>
  <c r="J309" i="7" a="1"/>
  <c r="J309" i="7" s="1"/>
  <c r="E191" i="7" a="1"/>
  <c r="E191" i="7" s="1"/>
  <c r="D191" i="7" a="1"/>
  <c r="D191" i="7" s="1"/>
  <c r="F191" i="7" a="1"/>
  <c r="F191" i="7" s="1"/>
  <c r="J191" i="7" a="1"/>
  <c r="J191" i="7" s="1"/>
  <c r="E111" i="7" a="1"/>
  <c r="E111" i="7" s="1"/>
  <c r="J111" i="7" a="1"/>
  <c r="J111" i="7" s="1"/>
  <c r="D111" i="7" a="1"/>
  <c r="D111" i="7" s="1"/>
  <c r="F111" i="7" a="1"/>
  <c r="F111" i="7" s="1"/>
  <c r="D27" i="7" a="1"/>
  <c r="D27" i="7" s="1"/>
  <c r="J27" i="7" a="1"/>
  <c r="J27" i="7" s="1"/>
  <c r="E27" i="7" a="1"/>
  <c r="E27" i="7" s="1"/>
  <c r="F27" i="7" a="1"/>
  <c r="F27" i="7" s="1"/>
  <c r="D885" i="7" a="1"/>
  <c r="D885" i="7" s="1"/>
  <c r="F885" i="7" a="1"/>
  <c r="F885" i="7" s="1"/>
  <c r="E885" i="7" a="1"/>
  <c r="E885" i="7" s="1"/>
  <c r="J885" i="7" a="1"/>
  <c r="J885" i="7" s="1"/>
  <c r="D780" i="7" a="1"/>
  <c r="D780" i="7" s="1"/>
  <c r="J780" i="7" a="1"/>
  <c r="J780" i="7" s="1"/>
  <c r="E780" i="7" a="1"/>
  <c r="E780" i="7" s="1"/>
  <c r="F780" i="7" a="1"/>
  <c r="F780" i="7" s="1"/>
  <c r="E951" i="7" a="1"/>
  <c r="E951" i="7" s="1"/>
  <c r="D951" i="7" a="1"/>
  <c r="D951" i="7" s="1"/>
  <c r="F951" i="7" a="1"/>
  <c r="F951" i="7" s="1"/>
  <c r="J951" i="7" a="1"/>
  <c r="J951" i="7" s="1"/>
  <c r="E823" i="7" a="1"/>
  <c r="E823" i="7" s="1"/>
  <c r="D823" i="7" a="1"/>
  <c r="D823" i="7" s="1"/>
  <c r="F823" i="7" a="1"/>
  <c r="F823" i="7" s="1"/>
  <c r="J823" i="7" a="1"/>
  <c r="J823" i="7" s="1"/>
  <c r="E605" i="7" a="1"/>
  <c r="E605" i="7" s="1"/>
  <c r="F605" i="7" a="1"/>
  <c r="F605" i="7" s="1"/>
  <c r="J605" i="7" a="1"/>
  <c r="J605" i="7" s="1"/>
  <c r="D605" i="7" a="1"/>
  <c r="D605" i="7" s="1"/>
  <c r="E509" i="7" a="1"/>
  <c r="E509" i="7" s="1"/>
  <c r="D509" i="7" a="1"/>
  <c r="D509" i="7" s="1"/>
  <c r="J509" i="7" a="1"/>
  <c r="J509" i="7" s="1"/>
  <c r="J300" i="7" a="1"/>
  <c r="J300" i="7" s="1"/>
  <c r="D300" i="7" a="1"/>
  <c r="D300" i="7" s="1"/>
  <c r="F300" i="7" a="1"/>
  <c r="F300" i="7" s="1"/>
  <c r="E300" i="7" a="1"/>
  <c r="E300" i="7" s="1"/>
  <c r="E679" i="7" a="1"/>
  <c r="E679" i="7" s="1"/>
  <c r="D679" i="7" a="1"/>
  <c r="D679" i="7" s="1"/>
  <c r="F679" i="7" a="1"/>
  <c r="F679" i="7" s="1"/>
  <c r="J679" i="7" a="1"/>
  <c r="J679" i="7" s="1"/>
  <c r="E519" i="7" a="1"/>
  <c r="E519" i="7" s="1"/>
  <c r="D519" i="7" a="1"/>
  <c r="D519" i="7" s="1"/>
  <c r="J519" i="7" a="1"/>
  <c r="J519" i="7" s="1"/>
  <c r="E409" i="7" a="1"/>
  <c r="E409" i="7" s="1"/>
  <c r="D409" i="7" a="1"/>
  <c r="D409" i="7" s="1"/>
  <c r="F409" i="7" a="1"/>
  <c r="F409" i="7" s="1"/>
  <c r="J409" i="7" a="1"/>
  <c r="J409" i="7" s="1"/>
  <c r="E379" i="7" a="1"/>
  <c r="E379" i="7" s="1"/>
  <c r="F379" i="7" a="1"/>
  <c r="F379" i="7" s="1"/>
  <c r="D379" i="7" a="1"/>
  <c r="D379" i="7" s="1"/>
  <c r="J379" i="7" a="1"/>
  <c r="J379" i="7" s="1"/>
  <c r="D213" i="7" a="1"/>
  <c r="D213" i="7" s="1"/>
  <c r="F213" i="7" a="1"/>
  <c r="F213" i="7" s="1"/>
  <c r="E213" i="7" a="1"/>
  <c r="E213" i="7" s="1"/>
  <c r="J213" i="7" a="1"/>
  <c r="J213" i="7" s="1"/>
  <c r="J182" i="7" a="1"/>
  <c r="J182" i="7" s="1"/>
  <c r="E182" i="7" a="1"/>
  <c r="E182" i="7" s="1"/>
  <c r="D182" i="7" a="1"/>
  <c r="D182" i="7" s="1"/>
  <c r="F182" i="7" a="1"/>
  <c r="F182" i="7" s="1"/>
  <c r="E85" i="7" a="1"/>
  <c r="E85" i="7" s="1"/>
  <c r="F85" i="7" a="1"/>
  <c r="F85" i="7" s="1"/>
  <c r="J85" i="7" a="1"/>
  <c r="J85" i="7" s="1"/>
  <c r="D85" i="7" a="1"/>
  <c r="D85" i="7" s="1"/>
  <c r="J52" i="7" a="1"/>
  <c r="J52" i="7" s="1"/>
  <c r="E52" i="7" a="1"/>
  <c r="E52" i="7" s="1"/>
  <c r="F52" i="7" a="1"/>
  <c r="F52" i="7" s="1"/>
  <c r="D52" i="7" a="1"/>
  <c r="D52" i="7" s="1"/>
  <c r="J934" i="7" a="1"/>
  <c r="J934" i="7" s="1"/>
  <c r="D934" i="7" a="1"/>
  <c r="D934" i="7" s="1"/>
  <c r="F934" i="7" a="1"/>
  <c r="F934" i="7" s="1"/>
  <c r="E934" i="7" a="1"/>
  <c r="E934" i="7" s="1"/>
  <c r="J806" i="7" a="1"/>
  <c r="J806" i="7" s="1"/>
  <c r="D806" i="7" a="1"/>
  <c r="D806" i="7" s="1"/>
  <c r="F806" i="7" a="1"/>
  <c r="F806" i="7" s="1"/>
  <c r="E806" i="7" a="1"/>
  <c r="E806" i="7" s="1"/>
  <c r="D731" i="7" a="1"/>
  <c r="D731" i="7" s="1"/>
  <c r="F731" i="7" a="1"/>
  <c r="F731" i="7" s="1"/>
  <c r="E731" i="7" a="1"/>
  <c r="E731" i="7" s="1"/>
  <c r="J731" i="7" a="1"/>
  <c r="J731" i="7" s="1"/>
  <c r="J872" i="7" a="1"/>
  <c r="J872" i="7" s="1"/>
  <c r="D872" i="7" a="1"/>
  <c r="D872" i="7" s="1"/>
  <c r="F872" i="7" a="1"/>
  <c r="F872" i="7" s="1"/>
  <c r="E872" i="7" a="1"/>
  <c r="E872" i="7" s="1"/>
  <c r="J656" i="7" a="1"/>
  <c r="J656" i="7" s="1"/>
  <c r="E656" i="7" a="1"/>
  <c r="E656" i="7" s="1"/>
  <c r="D656" i="7" a="1"/>
  <c r="D656" i="7" s="1"/>
  <c r="F656" i="7" a="1"/>
  <c r="F656" i="7" s="1"/>
  <c r="D546" i="7" a="1"/>
  <c r="D546" i="7" s="1"/>
  <c r="J546" i="7" a="1"/>
  <c r="J546" i="7" s="1"/>
  <c r="E546" i="7" a="1"/>
  <c r="E546" i="7" s="1"/>
  <c r="F546" i="7" a="1"/>
  <c r="F546" i="7" s="1"/>
  <c r="D415" i="7" a="1"/>
  <c r="D415" i="7" s="1"/>
  <c r="F415" i="7" a="1"/>
  <c r="F415" i="7" s="1"/>
  <c r="E415" i="7" a="1"/>
  <c r="E415" i="7" s="1"/>
  <c r="J415" i="7" a="1"/>
  <c r="J415" i="7" s="1"/>
  <c r="D710" i="7" a="1"/>
  <c r="D710" i="7" s="1"/>
  <c r="J710" i="7" a="1"/>
  <c r="J710" i="7" s="1"/>
  <c r="F710" i="7" a="1"/>
  <c r="F710" i="7" s="1"/>
  <c r="E710" i="7" a="1"/>
  <c r="E710" i="7" s="1"/>
  <c r="J602" i="7" a="1"/>
  <c r="J602" i="7" s="1"/>
  <c r="D602" i="7" a="1"/>
  <c r="D602" i="7" s="1"/>
  <c r="F602" i="7" a="1"/>
  <c r="F602" i="7" s="1"/>
  <c r="E602" i="7" a="1"/>
  <c r="E602" i="7" s="1"/>
  <c r="D454" i="7" a="1"/>
  <c r="D454" i="7" s="1"/>
  <c r="J454" i="7" a="1"/>
  <c r="J454" i="7" s="1"/>
  <c r="E454" i="7" a="1"/>
  <c r="E454" i="7" s="1"/>
  <c r="F454" i="7" a="1"/>
  <c r="F454" i="7" s="1"/>
  <c r="D203" i="7" a="1"/>
  <c r="D203" i="7" s="1"/>
  <c r="F203" i="7" a="1"/>
  <c r="F203" i="7" s="1"/>
  <c r="E203" i="7" a="1"/>
  <c r="E203" i="7" s="1"/>
  <c r="J203" i="7" a="1"/>
  <c r="J203" i="7" s="1"/>
  <c r="D291" i="7" a="1"/>
  <c r="D291" i="7" s="1"/>
  <c r="F291" i="7" a="1"/>
  <c r="F291" i="7" s="1"/>
  <c r="E291" i="7" a="1"/>
  <c r="E291" i="7" s="1"/>
  <c r="J291" i="7" a="1"/>
  <c r="J291" i="7" s="1"/>
  <c r="E281" i="7" a="1"/>
  <c r="E281" i="7" s="1"/>
  <c r="D281" i="7" a="1"/>
  <c r="D281" i="7" s="1"/>
  <c r="F281" i="7" a="1"/>
  <c r="F281" i="7" s="1"/>
  <c r="J281" i="7" a="1"/>
  <c r="J281" i="7" s="1"/>
  <c r="E163" i="7" a="1"/>
  <c r="E163" i="7" s="1"/>
  <c r="F163" i="7" a="1"/>
  <c r="F163" i="7" s="1"/>
  <c r="D163" i="7" a="1"/>
  <c r="D163" i="7" s="1"/>
  <c r="J163" i="7" a="1"/>
  <c r="J163" i="7" s="1"/>
  <c r="E83" i="7" a="1"/>
  <c r="E83" i="7" s="1"/>
  <c r="J83" i="7" a="1"/>
  <c r="J83" i="7" s="1"/>
  <c r="D83" i="7" a="1"/>
  <c r="D83" i="7" s="1"/>
  <c r="F83" i="7" a="1"/>
  <c r="F83" i="7" s="1"/>
  <c r="D985" i="7" a="1"/>
  <c r="D985" i="7" s="1"/>
  <c r="F985" i="7" a="1"/>
  <c r="F985" i="7" s="1"/>
  <c r="E985" i="7" a="1"/>
  <c r="E985" i="7" s="1"/>
  <c r="J985" i="7" a="1"/>
  <c r="J985" i="7" s="1"/>
  <c r="D857" i="7" a="1"/>
  <c r="D857" i="7" s="1"/>
  <c r="F857" i="7" a="1"/>
  <c r="F857" i="7" s="1"/>
  <c r="E857" i="7" a="1"/>
  <c r="E857" i="7" s="1"/>
  <c r="J857" i="7" a="1"/>
  <c r="J857" i="7" s="1"/>
  <c r="D766" i="7" a="1"/>
  <c r="D766" i="7" s="1"/>
  <c r="J766" i="7" a="1"/>
  <c r="J766" i="7" s="1"/>
  <c r="F766" i="7" a="1"/>
  <c r="F766" i="7" s="1"/>
  <c r="E766" i="7" a="1"/>
  <c r="E766" i="7" s="1"/>
  <c r="E923" i="7" a="1"/>
  <c r="E923" i="7" s="1"/>
  <c r="D923" i="7" a="1"/>
  <c r="D923" i="7" s="1"/>
  <c r="F923" i="7" a="1"/>
  <c r="F923" i="7" s="1"/>
  <c r="J923" i="7" a="1"/>
  <c r="J923" i="7" s="1"/>
  <c r="D742" i="7" a="1"/>
  <c r="D742" i="7" s="1"/>
  <c r="J742" i="7" a="1"/>
  <c r="J742" i="7" s="1"/>
  <c r="F742" i="7" a="1"/>
  <c r="F742" i="7" s="1"/>
  <c r="E742" i="7" a="1"/>
  <c r="E742" i="7" s="1"/>
  <c r="E577" i="7" a="1"/>
  <c r="E577" i="7" s="1"/>
  <c r="F577" i="7" a="1"/>
  <c r="F577" i="7" s="1"/>
  <c r="J577" i="7" a="1"/>
  <c r="J577" i="7" s="1"/>
  <c r="D577" i="7" a="1"/>
  <c r="D577" i="7" s="1"/>
  <c r="E481" i="7" a="1"/>
  <c r="E481" i="7" s="1"/>
  <c r="D481" i="7" a="1"/>
  <c r="D481" i="7" s="1"/>
  <c r="J481" i="7" a="1"/>
  <c r="J481" i="7" s="1"/>
  <c r="D212" i="7" a="1"/>
  <c r="D212" i="7" s="1"/>
  <c r="J212" i="7" a="1"/>
  <c r="J212" i="7" s="1"/>
  <c r="E212" i="7" a="1"/>
  <c r="E212" i="7" s="1"/>
  <c r="F212" i="7" a="1"/>
  <c r="F212" i="7" s="1"/>
  <c r="E651" i="7" a="1"/>
  <c r="E651" i="7" s="1"/>
  <c r="D651" i="7" a="1"/>
  <c r="D651" i="7" s="1"/>
  <c r="F651" i="7" a="1"/>
  <c r="F651" i="7" s="1"/>
  <c r="J651" i="7" a="1"/>
  <c r="J651" i="7" s="1"/>
  <c r="E491" i="7" a="1"/>
  <c r="E491" i="7" s="1"/>
  <c r="J491" i="7" a="1"/>
  <c r="J491" i="7" s="1"/>
  <c r="D491" i="7" a="1"/>
  <c r="D491" i="7" s="1"/>
  <c r="D343" i="7" a="1"/>
  <c r="D343" i="7" s="1"/>
  <c r="F343" i="7" a="1"/>
  <c r="F343" i="7" s="1"/>
  <c r="E343" i="7" a="1"/>
  <c r="E343" i="7" s="1"/>
  <c r="J343" i="7" a="1"/>
  <c r="J343" i="7" s="1"/>
  <c r="E357" i="7" a="1"/>
  <c r="E357" i="7" s="1"/>
  <c r="D357" i="7" a="1"/>
  <c r="D357" i="7" s="1"/>
  <c r="F357" i="7" a="1"/>
  <c r="F357" i="7" s="1"/>
  <c r="J357" i="7" a="1"/>
  <c r="J357" i="7" s="1"/>
  <c r="D125" i="7" a="1"/>
  <c r="D125" i="7" s="1"/>
  <c r="F125" i="7" a="1"/>
  <c r="F125" i="7" s="1"/>
  <c r="E125" i="7" a="1"/>
  <c r="E125" i="7" s="1"/>
  <c r="J125" i="7" a="1"/>
  <c r="J125" i="7" s="1"/>
  <c r="E105" i="7" a="1"/>
  <c r="E105" i="7" s="1"/>
  <c r="F105" i="7" a="1"/>
  <c r="F105" i="7" s="1"/>
  <c r="J105" i="7" a="1"/>
  <c r="J105" i="7" s="1"/>
  <c r="D105" i="7" a="1"/>
  <c r="D105" i="7" s="1"/>
  <c r="E149" i="7" a="1"/>
  <c r="E149" i="7" s="1"/>
  <c r="F149" i="7" a="1"/>
  <c r="F149" i="7" s="1"/>
  <c r="D149" i="7" a="1"/>
  <c r="D149" i="7" s="1"/>
  <c r="J149" i="7" a="1"/>
  <c r="J149" i="7" s="1"/>
  <c r="D48" i="7" a="1"/>
  <c r="D48" i="7" s="1"/>
  <c r="J48" i="7" a="1"/>
  <c r="J48" i="7" s="1"/>
  <c r="F48" i="7" a="1"/>
  <c r="F48" i="7" s="1"/>
  <c r="E48" i="7" a="1"/>
  <c r="E48" i="7" s="1"/>
  <c r="J906" i="7" a="1"/>
  <c r="J906" i="7" s="1"/>
  <c r="D906" i="7" a="1"/>
  <c r="D906" i="7" s="1"/>
  <c r="F906" i="7" a="1"/>
  <c r="F906" i="7" s="1"/>
  <c r="E906" i="7" a="1"/>
  <c r="E906" i="7" s="1"/>
  <c r="D791" i="7" a="1"/>
  <c r="D791" i="7" s="1"/>
  <c r="F791" i="7" a="1"/>
  <c r="F791" i="7" s="1"/>
  <c r="E791" i="7" a="1"/>
  <c r="E791" i="7" s="1"/>
  <c r="J791" i="7" a="1"/>
  <c r="J791" i="7" s="1"/>
  <c r="J972" i="7" a="1"/>
  <c r="J972" i="7" s="1"/>
  <c r="D972" i="7" a="1"/>
  <c r="D972" i="7" s="1"/>
  <c r="F972" i="7" a="1"/>
  <c r="F972" i="7" s="1"/>
  <c r="E972" i="7" a="1"/>
  <c r="E972" i="7" s="1"/>
  <c r="J844" i="7" a="1"/>
  <c r="J844" i="7" s="1"/>
  <c r="D844" i="7" a="1"/>
  <c r="D844" i="7" s="1"/>
  <c r="F844" i="7" a="1"/>
  <c r="F844" i="7" s="1"/>
  <c r="E844" i="7" a="1"/>
  <c r="E844" i="7" s="1"/>
  <c r="J628" i="7" a="1"/>
  <c r="J628" i="7" s="1"/>
  <c r="E628" i="7" a="1"/>
  <c r="E628" i="7" s="1"/>
  <c r="F628" i="7" a="1"/>
  <c r="F628" i="7" s="1"/>
  <c r="D628" i="7" a="1"/>
  <c r="D628" i="7" s="1"/>
  <c r="F532" i="7" a="1"/>
  <c r="F532" i="7" s="1"/>
  <c r="J532" i="7" a="1"/>
  <c r="J532" i="7" s="1"/>
  <c r="D532" i="7" a="1"/>
  <c r="D532" i="7" s="1"/>
  <c r="E532" i="7" a="1"/>
  <c r="E532" i="7" s="1"/>
  <c r="J360" i="7" a="1"/>
  <c r="J360" i="7" s="1"/>
  <c r="D360" i="7" a="1"/>
  <c r="D360" i="7" s="1"/>
  <c r="F360" i="7" a="1"/>
  <c r="F360" i="7" s="1"/>
  <c r="E360" i="7" a="1"/>
  <c r="E360" i="7" s="1"/>
  <c r="D696" i="7" a="1"/>
  <c r="D696" i="7" s="1"/>
  <c r="J696" i="7" a="1"/>
  <c r="J696" i="7" s="1"/>
  <c r="E696" i="7" a="1"/>
  <c r="E696" i="7" s="1"/>
  <c r="F696" i="7" a="1"/>
  <c r="F696" i="7" s="1"/>
  <c r="J574" i="7" a="1"/>
  <c r="J574" i="7" s="1"/>
  <c r="D574" i="7" a="1"/>
  <c r="D574" i="7" s="1"/>
  <c r="F574" i="7" a="1"/>
  <c r="F574" i="7" s="1"/>
  <c r="E574" i="7" a="1"/>
  <c r="E574" i="7" s="1"/>
  <c r="J430" i="7" a="1"/>
  <c r="J430" i="7" s="1"/>
  <c r="D430" i="7" a="1"/>
  <c r="D430" i="7" s="1"/>
  <c r="F430" i="7" a="1"/>
  <c r="F430" i="7" s="1"/>
  <c r="E430" i="7" a="1"/>
  <c r="E430" i="7" s="1"/>
  <c r="J394" i="7" a="1"/>
  <c r="J394" i="7" s="1"/>
  <c r="D394" i="7" a="1"/>
  <c r="D394" i="7" s="1"/>
  <c r="F394" i="7" a="1"/>
  <c r="F394" i="7" s="1"/>
  <c r="E394" i="7" a="1"/>
  <c r="E394" i="7" s="1"/>
  <c r="D234" i="7" a="1"/>
  <c r="D234" i="7" s="1"/>
  <c r="J234" i="7" a="1"/>
  <c r="J234" i="7" s="1"/>
  <c r="F234" i="7" a="1"/>
  <c r="F234" i="7" s="1"/>
  <c r="E234" i="7" a="1"/>
  <c r="E234" i="7" s="1"/>
  <c r="E253" i="7" a="1"/>
  <c r="E253" i="7" s="1"/>
  <c r="F253" i="7" a="1"/>
  <c r="F253" i="7" s="1"/>
  <c r="D253" i="7" a="1"/>
  <c r="D253" i="7" s="1"/>
  <c r="J253" i="7" a="1"/>
  <c r="J253" i="7" s="1"/>
  <c r="D124" i="7" a="1"/>
  <c r="D124" i="7" s="1"/>
  <c r="J124" i="7" a="1"/>
  <c r="J124" i="7" s="1"/>
  <c r="E124" i="7" a="1"/>
  <c r="E124" i="7" s="1"/>
  <c r="F124" i="7" a="1"/>
  <c r="F124" i="7" s="1"/>
  <c r="E76" i="7" a="1"/>
  <c r="E76" i="7" s="1"/>
  <c r="J76" i="7" a="1"/>
  <c r="J76" i="7" s="1"/>
  <c r="F76" i="7" a="1"/>
  <c r="F76" i="7" s="1"/>
  <c r="D76" i="7" a="1"/>
  <c r="D76" i="7" s="1"/>
  <c r="D957" i="7" a="1"/>
  <c r="D957" i="7" s="1"/>
  <c r="F957" i="7" a="1"/>
  <c r="F957" i="7" s="1"/>
  <c r="E957" i="7" a="1"/>
  <c r="E957" i="7" s="1"/>
  <c r="J957" i="7" a="1"/>
  <c r="J957" i="7" s="1"/>
  <c r="D829" i="7" a="1"/>
  <c r="D829" i="7" s="1"/>
  <c r="F829" i="7" a="1"/>
  <c r="F829" i="7" s="1"/>
  <c r="E829" i="7" a="1"/>
  <c r="E829" i="7" s="1"/>
  <c r="J829" i="7" a="1"/>
  <c r="J829" i="7" s="1"/>
  <c r="D752" i="7" a="1"/>
  <c r="D752" i="7" s="1"/>
  <c r="J752" i="7" a="1"/>
  <c r="J752" i="7" s="1"/>
  <c r="E752" i="7" a="1"/>
  <c r="E752" i="7" s="1"/>
  <c r="F752" i="7" a="1"/>
  <c r="F752" i="7" s="1"/>
  <c r="E895" i="7" a="1"/>
  <c r="E895" i="7" s="1"/>
  <c r="D895" i="7" a="1"/>
  <c r="D895" i="7" s="1"/>
  <c r="F895" i="7" a="1"/>
  <c r="F895" i="7" s="1"/>
  <c r="J895" i="7" a="1"/>
  <c r="J895" i="7" s="1"/>
  <c r="E677" i="7" a="1"/>
  <c r="E677" i="7" s="1"/>
  <c r="F677" i="7" a="1"/>
  <c r="F677" i="7" s="1"/>
  <c r="J677" i="7" a="1"/>
  <c r="J677" i="7" s="1"/>
  <c r="D677" i="7" a="1"/>
  <c r="D677" i="7" s="1"/>
  <c r="D557" i="7" a="1"/>
  <c r="D557" i="7" s="1"/>
  <c r="F557" i="7" a="1"/>
  <c r="F557" i="7" s="1"/>
  <c r="E557" i="7" a="1"/>
  <c r="E557" i="7" s="1"/>
  <c r="J557" i="7" a="1"/>
  <c r="J557" i="7" s="1"/>
  <c r="J436" i="7" a="1"/>
  <c r="J436" i="7" s="1"/>
  <c r="E436" i="7" a="1"/>
  <c r="E436" i="7" s="1"/>
  <c r="D436" i="7" a="1"/>
  <c r="D436" i="7" s="1"/>
  <c r="F436" i="7" a="1"/>
  <c r="F436" i="7" s="1"/>
  <c r="E721" i="7" a="1"/>
  <c r="E721" i="7" s="1"/>
  <c r="D721" i="7" a="1"/>
  <c r="D721" i="7" s="1"/>
  <c r="F721" i="7" a="1"/>
  <c r="F721" i="7" s="1"/>
  <c r="J721" i="7" a="1"/>
  <c r="J721" i="7" s="1"/>
  <c r="E623" i="7" a="1"/>
  <c r="E623" i="7" s="1"/>
  <c r="D623" i="7" a="1"/>
  <c r="D623" i="7" s="1"/>
  <c r="F623" i="7" a="1"/>
  <c r="F623" i="7" s="1"/>
  <c r="J623" i="7" a="1"/>
  <c r="J623" i="7" s="1"/>
  <c r="E465" i="7" a="1"/>
  <c r="E465" i="7" s="1"/>
  <c r="D465" i="7" a="1"/>
  <c r="D465" i="7" s="1"/>
  <c r="F465" i="7" a="1"/>
  <c r="F465" i="7" s="1"/>
  <c r="J465" i="7" a="1"/>
  <c r="J465" i="7" s="1"/>
  <c r="D255" i="7" a="1"/>
  <c r="D255" i="7" s="1"/>
  <c r="F255" i="7" a="1"/>
  <c r="F255" i="7" s="1"/>
  <c r="E255" i="7" a="1"/>
  <c r="E255" i="7" s="1"/>
  <c r="J255" i="7" a="1"/>
  <c r="J255" i="7" s="1"/>
  <c r="E329" i="7" a="1"/>
  <c r="E329" i="7" s="1"/>
  <c r="F329" i="7" a="1"/>
  <c r="F329" i="7" s="1"/>
  <c r="D329" i="7" a="1"/>
  <c r="D329" i="7" s="1"/>
  <c r="J329" i="7" a="1"/>
  <c r="J329" i="7" s="1"/>
  <c r="J302" i="7" a="1"/>
  <c r="J302" i="7" s="1"/>
  <c r="E302" i="7" a="1"/>
  <c r="E302" i="7" s="1"/>
  <c r="D302" i="7" a="1"/>
  <c r="D302" i="7" s="1"/>
  <c r="F302" i="7" a="1"/>
  <c r="F302" i="7" s="1"/>
  <c r="J184" i="7" a="1"/>
  <c r="J184" i="7" s="1"/>
  <c r="D184" i="7" a="1"/>
  <c r="D184" i="7" s="1"/>
  <c r="F184" i="7" a="1"/>
  <c r="F184" i="7" s="1"/>
  <c r="E184" i="7" a="1"/>
  <c r="E184" i="7" s="1"/>
  <c r="J106" i="7" a="1"/>
  <c r="J106" i="7" s="1"/>
  <c r="E106" i="7" a="1"/>
  <c r="E106" i="7" s="1"/>
  <c r="D106" i="7" a="1"/>
  <c r="D106" i="7" s="1"/>
  <c r="F106" i="7" a="1"/>
  <c r="F106" i="7" s="1"/>
  <c r="J22" i="7" a="1"/>
  <c r="J22" i="7" s="1"/>
  <c r="D22" i="7" a="1"/>
  <c r="D22" i="7" s="1"/>
  <c r="F22" i="7" a="1"/>
  <c r="F22" i="7" s="1"/>
  <c r="E22" i="7" a="1"/>
  <c r="E22" i="7" s="1"/>
  <c r="J878" i="7" a="1"/>
  <c r="J878" i="7" s="1"/>
  <c r="D878" i="7" a="1"/>
  <c r="D878" i="7" s="1"/>
  <c r="F878" i="7" a="1"/>
  <c r="F878" i="7" s="1"/>
  <c r="E878" i="7" a="1"/>
  <c r="E878" i="7" s="1"/>
  <c r="D777" i="7" a="1"/>
  <c r="D777" i="7" s="1"/>
  <c r="F777" i="7" a="1"/>
  <c r="F777" i="7" s="1"/>
  <c r="E777" i="7" a="1"/>
  <c r="E777" i="7" s="1"/>
  <c r="J777" i="7" a="1"/>
  <c r="J777" i="7" s="1"/>
  <c r="J944" i="7" a="1"/>
  <c r="J944" i="7" s="1"/>
  <c r="D944" i="7" a="1"/>
  <c r="D944" i="7" s="1"/>
  <c r="F944" i="7" a="1"/>
  <c r="F944" i="7" s="1"/>
  <c r="E944" i="7" a="1"/>
  <c r="E944" i="7" s="1"/>
  <c r="J816" i="7" a="1"/>
  <c r="J816" i="7" s="1"/>
  <c r="D816" i="7" a="1"/>
  <c r="D816" i="7" s="1"/>
  <c r="F816" i="7" a="1"/>
  <c r="F816" i="7" s="1"/>
  <c r="E816" i="7" a="1"/>
  <c r="E816" i="7" s="1"/>
  <c r="J600" i="7" a="1"/>
  <c r="J600" i="7" s="1"/>
  <c r="E600" i="7" a="1"/>
  <c r="E600" i="7" s="1"/>
  <c r="D600" i="7" a="1"/>
  <c r="D600" i="7" s="1"/>
  <c r="F600" i="7" a="1"/>
  <c r="F600" i="7" s="1"/>
  <c r="F513" i="7" a="1"/>
  <c r="F513" i="7" s="1"/>
  <c r="J504" i="7" a="1"/>
  <c r="J504" i="7" s="1"/>
  <c r="E504" i="7" a="1"/>
  <c r="E504" i="7" s="1"/>
  <c r="F504" i="7" a="1"/>
  <c r="F504" i="7" s="1"/>
  <c r="D504" i="7" a="1"/>
  <c r="D504" i="7" s="1"/>
  <c r="D279" i="7" a="1"/>
  <c r="D279" i="7" s="1"/>
  <c r="F279" i="7" a="1"/>
  <c r="F279" i="7" s="1"/>
  <c r="E279" i="7" a="1"/>
  <c r="E279" i="7" s="1"/>
  <c r="J279" i="7" a="1"/>
  <c r="J279" i="7" s="1"/>
  <c r="J674" i="7" a="1"/>
  <c r="J674" i="7" s="1"/>
  <c r="D674" i="7" a="1"/>
  <c r="D674" i="7" s="1"/>
  <c r="F674" i="7" a="1"/>
  <c r="F674" i="7" s="1"/>
  <c r="E674" i="7" a="1"/>
  <c r="E674" i="7" s="1"/>
  <c r="D525" i="7" a="1"/>
  <c r="D525" i="7" s="1"/>
  <c r="J514" i="7" a="1"/>
  <c r="J514" i="7" s="1"/>
  <c r="D514" i="7" a="1"/>
  <c r="D514" i="7" s="1"/>
  <c r="F514" i="7" a="1"/>
  <c r="F514" i="7" s="1"/>
  <c r="E514" i="7" a="1"/>
  <c r="E514" i="7" s="1"/>
  <c r="D399" i="7" a="1"/>
  <c r="D399" i="7" s="1"/>
  <c r="F399" i="7" a="1"/>
  <c r="F399" i="7" s="1"/>
  <c r="E399" i="7" a="1"/>
  <c r="E399" i="7" s="1"/>
  <c r="J399" i="7" a="1"/>
  <c r="J399" i="7" s="1"/>
  <c r="D376" i="7" a="1"/>
  <c r="D376" i="7" s="1"/>
  <c r="J376" i="7" a="1"/>
  <c r="J376" i="7" s="1"/>
  <c r="E376" i="7" a="1"/>
  <c r="E376" i="7" s="1"/>
  <c r="F376" i="7" a="1"/>
  <c r="F376" i="7" s="1"/>
  <c r="D206" i="7" a="1"/>
  <c r="D206" i="7" s="1"/>
  <c r="J206" i="7" a="1"/>
  <c r="J206" i="7" s="1"/>
  <c r="F206" i="7" a="1"/>
  <c r="F206" i="7" s="1"/>
  <c r="E206" i="7" a="1"/>
  <c r="E206" i="7" s="1"/>
  <c r="D169" i="7" a="1"/>
  <c r="D169" i="7" s="1"/>
  <c r="F169" i="7" a="1"/>
  <c r="F169" i="7" s="1"/>
  <c r="E169" i="7" a="1"/>
  <c r="E169" i="7" s="1"/>
  <c r="J169" i="7" a="1"/>
  <c r="J169" i="7" s="1"/>
  <c r="D70" i="7" a="1"/>
  <c r="D70" i="7" s="1"/>
  <c r="F70" i="7" a="1"/>
  <c r="F70" i="7" s="1"/>
  <c r="E70" i="7" a="1"/>
  <c r="E70" i="7" s="1"/>
  <c r="J70" i="7" a="1"/>
  <c r="J70" i="7" s="1"/>
  <c r="J39" i="7" a="1"/>
  <c r="J39" i="7" s="1"/>
  <c r="D39" i="7" a="1"/>
  <c r="D39" i="7" s="1"/>
  <c r="F39" i="7" a="1"/>
  <c r="F39" i="7" s="1"/>
  <c r="E39" i="7" a="1"/>
  <c r="E39" i="7" s="1"/>
  <c r="D929" i="7" a="1"/>
  <c r="D929" i="7" s="1"/>
  <c r="F929" i="7" a="1"/>
  <c r="F929" i="7" s="1"/>
  <c r="E929" i="7" a="1"/>
  <c r="E929" i="7" s="1"/>
  <c r="J929" i="7" a="1"/>
  <c r="J929" i="7" s="1"/>
  <c r="D802" i="7" a="1"/>
  <c r="D802" i="7" s="1"/>
  <c r="J802" i="7" a="1"/>
  <c r="J802" i="7" s="1"/>
  <c r="F802" i="7" a="1"/>
  <c r="F802" i="7" s="1"/>
  <c r="E802" i="7" a="1"/>
  <c r="E802" i="7" s="1"/>
  <c r="E995" i="7" a="1"/>
  <c r="E995" i="7" s="1"/>
  <c r="D995" i="7" a="1"/>
  <c r="D995" i="7" s="1"/>
  <c r="F995" i="7" a="1"/>
  <c r="F995" i="7" s="1"/>
  <c r="J995" i="7" a="1"/>
  <c r="J995" i="7" s="1"/>
  <c r="E867" i="7" a="1"/>
  <c r="E867" i="7" s="1"/>
  <c r="D867" i="7" a="1"/>
  <c r="D867" i="7" s="1"/>
  <c r="F867" i="7" a="1"/>
  <c r="F867" i="7" s="1"/>
  <c r="J867" i="7" a="1"/>
  <c r="J867" i="7" s="1"/>
  <c r="E649" i="7" a="1"/>
  <c r="E649" i="7" s="1"/>
  <c r="F649" i="7" a="1"/>
  <c r="F649" i="7" s="1"/>
  <c r="J649" i="7" a="1"/>
  <c r="J649" i="7" s="1"/>
  <c r="D649" i="7" a="1"/>
  <c r="D649" i="7" s="1"/>
  <c r="D543" i="7" a="1"/>
  <c r="D543" i="7" s="1"/>
  <c r="F543" i="7" a="1"/>
  <c r="F543" i="7" s="1"/>
  <c r="E543" i="7" a="1"/>
  <c r="E543" i="7" s="1"/>
  <c r="J543" i="7" a="1"/>
  <c r="J543" i="7" s="1"/>
  <c r="J408" i="7" a="1"/>
  <c r="J408" i="7" s="1"/>
  <c r="E408" i="7" a="1"/>
  <c r="E408" i="7" s="1"/>
  <c r="F408" i="7" a="1"/>
  <c r="F408" i="7" s="1"/>
  <c r="D408" i="7" a="1"/>
  <c r="D408" i="7" s="1"/>
  <c r="E707" i="7" a="1"/>
  <c r="E707" i="7" s="1"/>
  <c r="D707" i="7" a="1"/>
  <c r="D707" i="7" s="1"/>
  <c r="F707" i="7" a="1"/>
  <c r="F707" i="7" s="1"/>
  <c r="J707" i="7" a="1"/>
  <c r="J707" i="7" s="1"/>
  <c r="E595" i="7" a="1"/>
  <c r="E595" i="7" s="1"/>
  <c r="D595" i="7" a="1"/>
  <c r="D595" i="7" s="1"/>
  <c r="F595" i="7" a="1"/>
  <c r="F595" i="7" s="1"/>
  <c r="J595" i="7" a="1"/>
  <c r="J595" i="7" s="1"/>
  <c r="E451" i="7" a="1"/>
  <c r="E451" i="7" s="1"/>
  <c r="D451" i="7" a="1"/>
  <c r="D451" i="7" s="1"/>
  <c r="F451" i="7" a="1"/>
  <c r="F451" i="7" s="1"/>
  <c r="J451" i="7" a="1"/>
  <c r="J451" i="7" s="1"/>
  <c r="J178" i="7" a="1"/>
  <c r="J178" i="7" s="1"/>
  <c r="E178" i="7" a="1"/>
  <c r="E178" i="7" s="1"/>
  <c r="D178" i="7" a="1"/>
  <c r="D178" i="7" s="1"/>
  <c r="F178" i="7" a="1"/>
  <c r="F178" i="7" s="1"/>
  <c r="J280" i="7" a="1"/>
  <c r="J280" i="7" s="1"/>
  <c r="D280" i="7" a="1"/>
  <c r="D280" i="7" s="1"/>
  <c r="F280" i="7" a="1"/>
  <c r="F280" i="7" s="1"/>
  <c r="E280" i="7" a="1"/>
  <c r="E280" i="7" s="1"/>
  <c r="J274" i="7" a="1"/>
  <c r="J274" i="7" s="1"/>
  <c r="E274" i="7" a="1"/>
  <c r="E274" i="7" s="1"/>
  <c r="F274" i="7" a="1"/>
  <c r="F274" i="7" s="1"/>
  <c r="D274" i="7" a="1"/>
  <c r="D274" i="7" s="1"/>
  <c r="D155" i="7" a="1"/>
  <c r="D155" i="7" s="1"/>
  <c r="F155" i="7" a="1"/>
  <c r="F155" i="7" s="1"/>
  <c r="E155" i="7" a="1"/>
  <c r="E155" i="7" s="1"/>
  <c r="J155" i="7" a="1"/>
  <c r="J155" i="7" s="1"/>
  <c r="J78" i="7" a="1"/>
  <c r="J78" i="7" s="1"/>
  <c r="E78" i="7" a="1"/>
  <c r="E78" i="7" s="1"/>
  <c r="D78" i="7" a="1"/>
  <c r="D78" i="7" s="1"/>
  <c r="F78" i="7" a="1"/>
  <c r="F78" i="7" s="1"/>
  <c r="J914" i="7" a="1"/>
  <c r="J914" i="7" s="1"/>
  <c r="D914" i="7" a="1"/>
  <c r="D914" i="7" s="1"/>
  <c r="F914" i="7" a="1"/>
  <c r="F914" i="7" s="1"/>
  <c r="E914" i="7" a="1"/>
  <c r="E914" i="7" s="1"/>
  <c r="D795" i="7" a="1"/>
  <c r="D795" i="7" s="1"/>
  <c r="F795" i="7" a="1"/>
  <c r="F795" i="7" s="1"/>
  <c r="E795" i="7" a="1"/>
  <c r="E795" i="7" s="1"/>
  <c r="J795" i="7" a="1"/>
  <c r="J795" i="7" s="1"/>
  <c r="J980" i="7" a="1"/>
  <c r="J980" i="7" s="1"/>
  <c r="D980" i="7" a="1"/>
  <c r="D980" i="7" s="1"/>
  <c r="F980" i="7" a="1"/>
  <c r="F980" i="7" s="1"/>
  <c r="E980" i="7" a="1"/>
  <c r="E980" i="7" s="1"/>
  <c r="J852" i="7" a="1"/>
  <c r="J852" i="7" s="1"/>
  <c r="D852" i="7" a="1"/>
  <c r="D852" i="7" s="1"/>
  <c r="F852" i="7" a="1"/>
  <c r="F852" i="7" s="1"/>
  <c r="E852" i="7" a="1"/>
  <c r="E852" i="7" s="1"/>
  <c r="J636" i="7" a="1"/>
  <c r="J636" i="7" s="1"/>
  <c r="E636" i="7" a="1"/>
  <c r="E636" i="7" s="1"/>
  <c r="F636" i="7" a="1"/>
  <c r="F636" i="7" s="1"/>
  <c r="D636" i="7" a="1"/>
  <c r="D636" i="7" s="1"/>
  <c r="D536" i="7" a="1"/>
  <c r="D536" i="7" s="1"/>
  <c r="J536" i="7" a="1"/>
  <c r="J536" i="7" s="1"/>
  <c r="E536" i="7" a="1"/>
  <c r="E536" i="7" s="1"/>
  <c r="F536" i="7" a="1"/>
  <c r="F536" i="7" s="1"/>
  <c r="D387" i="7" a="1"/>
  <c r="D387" i="7" s="1"/>
  <c r="F387" i="7" a="1"/>
  <c r="F387" i="7" s="1"/>
  <c r="E387" i="7" a="1"/>
  <c r="E387" i="7" s="1"/>
  <c r="J387" i="7" a="1"/>
  <c r="J387" i="7" s="1"/>
  <c r="D700" i="7" a="1"/>
  <c r="D700" i="7" s="1"/>
  <c r="J700" i="7" a="1"/>
  <c r="J700" i="7" s="1"/>
  <c r="E700" i="7" a="1"/>
  <c r="E700" i="7" s="1"/>
  <c r="F700" i="7" a="1"/>
  <c r="F700" i="7" s="1"/>
  <c r="J582" i="7" a="1"/>
  <c r="J582" i="7" s="1"/>
  <c r="D582" i="7" a="1"/>
  <c r="D582" i="7" s="1"/>
  <c r="F582" i="7" a="1"/>
  <c r="F582" i="7" s="1"/>
  <c r="E582" i="7" a="1"/>
  <c r="E582" i="7" s="1"/>
  <c r="J438" i="7" a="1"/>
  <c r="J438" i="7" s="1"/>
  <c r="D438" i="7" a="1"/>
  <c r="D438" i="7" s="1"/>
  <c r="F438" i="7" a="1"/>
  <c r="F438" i="7" s="1"/>
  <c r="E438" i="7" a="1"/>
  <c r="E438" i="7" s="1"/>
  <c r="J402" i="7" a="1"/>
  <c r="J402" i="7" s="1"/>
  <c r="D402" i="7" a="1"/>
  <c r="D402" i="7" s="1"/>
  <c r="F402" i="7" a="1"/>
  <c r="F402" i="7" s="1"/>
  <c r="E402" i="7" a="1"/>
  <c r="E402" i="7" s="1"/>
  <c r="D251" i="7" a="1"/>
  <c r="D251" i="7" s="1"/>
  <c r="F251" i="7" a="1"/>
  <c r="F251" i="7" s="1"/>
  <c r="E251" i="7" a="1"/>
  <c r="E251" i="7" s="1"/>
  <c r="J251" i="7" a="1"/>
  <c r="J251" i="7" s="1"/>
  <c r="E261" i="7" a="1"/>
  <c r="E261" i="7" s="1"/>
  <c r="F261" i="7" a="1"/>
  <c r="F261" i="7" s="1"/>
  <c r="D261" i="7" a="1"/>
  <c r="D261" i="7" s="1"/>
  <c r="J261" i="7" a="1"/>
  <c r="J261" i="7" s="1"/>
  <c r="D132" i="7" a="1"/>
  <c r="D132" i="7" s="1"/>
  <c r="J132" i="7" a="1"/>
  <c r="J132" i="7" s="1"/>
  <c r="E132" i="7" a="1"/>
  <c r="E132" i="7" s="1"/>
  <c r="F132" i="7" a="1"/>
  <c r="F132" i="7" s="1"/>
  <c r="J43" i="7" a="1"/>
  <c r="J43" i="7" s="1"/>
  <c r="D43" i="7" a="1"/>
  <c r="D43" i="7" s="1"/>
  <c r="F43" i="7" a="1"/>
  <c r="F43" i="7" s="1"/>
  <c r="E43" i="7" a="1"/>
  <c r="E43" i="7" s="1"/>
  <c r="D965" i="7" a="1"/>
  <c r="D965" i="7" s="1"/>
  <c r="F965" i="7" a="1"/>
  <c r="F965" i="7" s="1"/>
  <c r="E965" i="7" a="1"/>
  <c r="E965" i="7" s="1"/>
  <c r="J965" i="7" a="1"/>
  <c r="J965" i="7" s="1"/>
  <c r="D837" i="7" a="1"/>
  <c r="D837" i="7" s="1"/>
  <c r="F837" i="7" a="1"/>
  <c r="F837" i="7" s="1"/>
  <c r="E837" i="7" a="1"/>
  <c r="E837" i="7" s="1"/>
  <c r="J837" i="7" a="1"/>
  <c r="J837" i="7" s="1"/>
  <c r="D756" i="7" a="1"/>
  <c r="D756" i="7" s="1"/>
  <c r="J756" i="7" a="1"/>
  <c r="J756" i="7" s="1"/>
  <c r="E756" i="7" a="1"/>
  <c r="E756" i="7" s="1"/>
  <c r="F756" i="7" a="1"/>
  <c r="F756" i="7" s="1"/>
  <c r="E903" i="7" a="1"/>
  <c r="E903" i="7" s="1"/>
  <c r="D903" i="7" a="1"/>
  <c r="D903" i="7" s="1"/>
  <c r="F903" i="7" a="1"/>
  <c r="F903" i="7" s="1"/>
  <c r="J903" i="7" a="1"/>
  <c r="J903" i="7" s="1"/>
  <c r="E685" i="7" a="1"/>
  <c r="E685" i="7" s="1"/>
  <c r="J685" i="7" a="1"/>
  <c r="J685" i="7" s="1"/>
  <c r="F685" i="7" a="1"/>
  <c r="F685" i="7" s="1"/>
  <c r="D685" i="7" a="1"/>
  <c r="D685" i="7" s="1"/>
  <c r="D561" i="7" a="1"/>
  <c r="D561" i="7" s="1"/>
  <c r="F561" i="7" a="1"/>
  <c r="F561" i="7" s="1"/>
  <c r="E561" i="7" a="1"/>
  <c r="E561" i="7" s="1"/>
  <c r="J561" i="7" a="1"/>
  <c r="J561" i="7" s="1"/>
  <c r="J444" i="7" a="1"/>
  <c r="J444" i="7" s="1"/>
  <c r="E444" i="7" a="1"/>
  <c r="E444" i="7" s="1"/>
  <c r="D444" i="7" a="1"/>
  <c r="D444" i="7" s="1"/>
  <c r="F444" i="7" a="1"/>
  <c r="F444" i="7" s="1"/>
  <c r="E725" i="7" a="1"/>
  <c r="E725" i="7" s="1"/>
  <c r="D725" i="7" a="1"/>
  <c r="D725" i="7" s="1"/>
  <c r="F725" i="7" a="1"/>
  <c r="F725" i="7" s="1"/>
  <c r="J725" i="7" a="1"/>
  <c r="J725" i="7" s="1"/>
  <c r="E631" i="7" a="1"/>
  <c r="E631" i="7" s="1"/>
  <c r="D631" i="7" a="1"/>
  <c r="D631" i="7" s="1"/>
  <c r="F631" i="7" a="1"/>
  <c r="F631" i="7" s="1"/>
  <c r="J631" i="7" a="1"/>
  <c r="J631" i="7" s="1"/>
  <c r="E471" i="7" a="1"/>
  <c r="E471" i="7" s="1"/>
  <c r="D471" i="7" a="1"/>
  <c r="D471" i="7" s="1"/>
  <c r="J471" i="7" a="1"/>
  <c r="J471" i="7" s="1"/>
  <c r="F471" i="7" a="1"/>
  <c r="F471" i="7" s="1"/>
  <c r="D287" i="7" a="1"/>
  <c r="D287" i="7" s="1"/>
  <c r="F287" i="7" a="1"/>
  <c r="F287" i="7" s="1"/>
  <c r="E287" i="7" a="1"/>
  <c r="E287" i="7" s="1"/>
  <c r="J287" i="7" a="1"/>
  <c r="J287" i="7" s="1"/>
  <c r="E337" i="7" a="1"/>
  <c r="E337" i="7" s="1"/>
  <c r="F337" i="7" a="1"/>
  <c r="F337" i="7" s="1"/>
  <c r="D337" i="7" a="1"/>
  <c r="D337" i="7" s="1"/>
  <c r="J337" i="7" a="1"/>
  <c r="J337" i="7" s="1"/>
  <c r="J310" i="7" a="1"/>
  <c r="J310" i="7" s="1"/>
  <c r="E310" i="7" a="1"/>
  <c r="E310" i="7" s="1"/>
  <c r="D310" i="7" a="1"/>
  <c r="D310" i="7" s="1"/>
  <c r="F310" i="7" a="1"/>
  <c r="F310" i="7" s="1"/>
  <c r="J192" i="7" a="1"/>
  <c r="J192" i="7" s="1"/>
  <c r="D192" i="7" a="1"/>
  <c r="D192" i="7" s="1"/>
  <c r="F192" i="7" a="1"/>
  <c r="F192" i="7" s="1"/>
  <c r="E192" i="7" a="1"/>
  <c r="E192" i="7" s="1"/>
  <c r="J114" i="7" a="1"/>
  <c r="J114" i="7" s="1"/>
  <c r="E114" i="7" a="1"/>
  <c r="E114" i="7" s="1"/>
  <c r="F114" i="7" a="1"/>
  <c r="F114" i="7" s="1"/>
  <c r="D114" i="7" a="1"/>
  <c r="D114" i="7" s="1"/>
  <c r="E28" i="7" a="1"/>
  <c r="E28" i="7" s="1"/>
  <c r="D28" i="7" a="1"/>
  <c r="D28" i="7" s="1"/>
  <c r="F28" i="7" a="1"/>
  <c r="F28" i="7" s="1"/>
  <c r="J28" i="7" a="1"/>
  <c r="J28" i="7" s="1"/>
  <c r="J886" i="7" a="1"/>
  <c r="J886" i="7" s="1"/>
  <c r="D886" i="7" a="1"/>
  <c r="D886" i="7" s="1"/>
  <c r="F886" i="7" a="1"/>
  <c r="F886" i="7" s="1"/>
  <c r="E886" i="7" a="1"/>
  <c r="E886" i="7" s="1"/>
  <c r="D781" i="7" a="1"/>
  <c r="D781" i="7" s="1"/>
  <c r="F781" i="7" a="1"/>
  <c r="F781" i="7" s="1"/>
  <c r="E781" i="7" a="1"/>
  <c r="E781" i="7" s="1"/>
  <c r="J781" i="7" a="1"/>
  <c r="J781" i="7" s="1"/>
  <c r="J952" i="7" a="1"/>
  <c r="J952" i="7" s="1"/>
  <c r="D952" i="7" a="1"/>
  <c r="D952" i="7" s="1"/>
  <c r="F952" i="7" a="1"/>
  <c r="F952" i="7" s="1"/>
  <c r="E952" i="7" a="1"/>
  <c r="E952" i="7" s="1"/>
  <c r="J824" i="7" a="1"/>
  <c r="J824" i="7" s="1"/>
  <c r="D824" i="7" a="1"/>
  <c r="D824" i="7" s="1"/>
  <c r="F824" i="7" a="1"/>
  <c r="F824" i="7" s="1"/>
  <c r="E824" i="7" a="1"/>
  <c r="E824" i="7" s="1"/>
  <c r="J608" i="7" a="1"/>
  <c r="J608" i="7" s="1"/>
  <c r="E608" i="7" a="1"/>
  <c r="E608" i="7" s="1"/>
  <c r="D608" i="7" a="1"/>
  <c r="D608" i="7" s="1"/>
  <c r="F608" i="7" a="1"/>
  <c r="F608" i="7" s="1"/>
  <c r="F521" i="7" a="1"/>
  <c r="F521" i="7" s="1"/>
  <c r="J512" i="7" a="1"/>
  <c r="J512" i="7" s="1"/>
  <c r="E512" i="7" a="1"/>
  <c r="E512" i="7" s="1"/>
  <c r="F512" i="7" a="1"/>
  <c r="F512" i="7" s="1"/>
  <c r="D512" i="7" a="1"/>
  <c r="D512" i="7" s="1"/>
  <c r="D311" i="7" a="1"/>
  <c r="D311" i="7" s="1"/>
  <c r="F311" i="7" a="1"/>
  <c r="F311" i="7" s="1"/>
  <c r="E311" i="7" a="1"/>
  <c r="E311" i="7" s="1"/>
  <c r="J311" i="7" a="1"/>
  <c r="J311" i="7" s="1"/>
  <c r="J682" i="7" a="1"/>
  <c r="J682" i="7" s="1"/>
  <c r="D682" i="7" a="1"/>
  <c r="D682" i="7" s="1"/>
  <c r="F682" i="7" a="1"/>
  <c r="F682" i="7" s="1"/>
  <c r="E682" i="7" a="1"/>
  <c r="E682" i="7" s="1"/>
  <c r="J533" i="7" a="1"/>
  <c r="J533" i="7" s="1"/>
  <c r="J522" i="7" a="1"/>
  <c r="J522" i="7" s="1"/>
  <c r="D522" i="7" a="1"/>
  <c r="D522" i="7" s="1"/>
  <c r="F522" i="7" a="1"/>
  <c r="F522" i="7" s="1"/>
  <c r="E522" i="7" a="1"/>
  <c r="E522" i="7" s="1"/>
  <c r="J410" i="7" a="1"/>
  <c r="J410" i="7" s="1"/>
  <c r="D410" i="7" a="1"/>
  <c r="D410" i="7" s="1"/>
  <c r="F410" i="7" a="1"/>
  <c r="F410" i="7" s="1"/>
  <c r="E410" i="7" a="1"/>
  <c r="E410" i="7" s="1"/>
  <c r="D380" i="7" a="1"/>
  <c r="D380" i="7" s="1"/>
  <c r="J380" i="7" a="1"/>
  <c r="J380" i="7" s="1"/>
  <c r="E380" i="7" a="1"/>
  <c r="E380" i="7" s="1"/>
  <c r="F380" i="7" a="1"/>
  <c r="F380" i="7" s="1"/>
  <c r="D214" i="7" a="1"/>
  <c r="D214" i="7" s="1"/>
  <c r="J214" i="7" a="1"/>
  <c r="J214" i="7" s="1"/>
  <c r="F214" i="7" a="1"/>
  <c r="F214" i="7" s="1"/>
  <c r="E214" i="7" a="1"/>
  <c r="E214" i="7" s="1"/>
  <c r="D185" i="7" a="1"/>
  <c r="D185" i="7" s="1"/>
  <c r="F185" i="7" a="1"/>
  <c r="F185" i="7" s="1"/>
  <c r="E185" i="7" a="1"/>
  <c r="E185" i="7" s="1"/>
  <c r="J185" i="7" a="1"/>
  <c r="J185" i="7" s="1"/>
  <c r="J88" i="7" a="1"/>
  <c r="J88" i="7" s="1"/>
  <c r="D88" i="7" a="1"/>
  <c r="D88" i="7" s="1"/>
  <c r="F88" i="7" a="1"/>
  <c r="F88" i="7" s="1"/>
  <c r="E88" i="7" a="1"/>
  <c r="E88" i="7" s="1"/>
  <c r="J57" i="7" a="1"/>
  <c r="J57" i="7" s="1"/>
  <c r="E57" i="7" a="1"/>
  <c r="E57" i="7" s="1"/>
  <c r="D57" i="7" a="1"/>
  <c r="D57" i="7" s="1"/>
  <c r="F57" i="7" a="1"/>
  <c r="F57" i="7" s="1"/>
  <c r="D937" i="7" a="1"/>
  <c r="D937" i="7" s="1"/>
  <c r="F937" i="7" a="1"/>
  <c r="F937" i="7" s="1"/>
  <c r="E937" i="7" a="1"/>
  <c r="E937" i="7" s="1"/>
  <c r="J937" i="7" a="1"/>
  <c r="J937" i="7" s="1"/>
  <c r="D809" i="7" a="1"/>
  <c r="D809" i="7" s="1"/>
  <c r="F809" i="7" a="1"/>
  <c r="F809" i="7" s="1"/>
  <c r="E809" i="7" a="1"/>
  <c r="E809" i="7" s="1"/>
  <c r="J809" i="7" a="1"/>
  <c r="J809" i="7" s="1"/>
  <c r="D732" i="7" a="1"/>
  <c r="D732" i="7" s="1"/>
  <c r="J732" i="7" a="1"/>
  <c r="J732" i="7" s="1"/>
  <c r="E732" i="7" a="1"/>
  <c r="E732" i="7" s="1"/>
  <c r="F732" i="7" a="1"/>
  <c r="F732" i="7" s="1"/>
  <c r="E875" i="7" a="1"/>
  <c r="E875" i="7" s="1"/>
  <c r="D875" i="7" a="1"/>
  <c r="D875" i="7" s="1"/>
  <c r="F875" i="7" a="1"/>
  <c r="F875" i="7" s="1"/>
  <c r="J875" i="7" a="1"/>
  <c r="J875" i="7" s="1"/>
  <c r="E657" i="7" a="1"/>
  <c r="E657" i="7" s="1"/>
  <c r="F657" i="7" a="1"/>
  <c r="F657" i="7" s="1"/>
  <c r="J657" i="7" a="1"/>
  <c r="J657" i="7" s="1"/>
  <c r="D657" i="7" a="1"/>
  <c r="D657" i="7" s="1"/>
  <c r="D547" i="7" a="1"/>
  <c r="D547" i="7" s="1"/>
  <c r="F547" i="7" a="1"/>
  <c r="F547" i="7" s="1"/>
  <c r="E547" i="7" a="1"/>
  <c r="E547" i="7" s="1"/>
  <c r="J547" i="7" a="1"/>
  <c r="J547" i="7" s="1"/>
  <c r="J416" i="7" a="1"/>
  <c r="J416" i="7" s="1"/>
  <c r="E416" i="7" a="1"/>
  <c r="E416" i="7" s="1"/>
  <c r="F416" i="7" a="1"/>
  <c r="F416" i="7" s="1"/>
  <c r="D416" i="7" a="1"/>
  <c r="D416" i="7" s="1"/>
  <c r="E711" i="7" a="1"/>
  <c r="E711" i="7" s="1"/>
  <c r="D711" i="7" a="1"/>
  <c r="D711" i="7" s="1"/>
  <c r="F711" i="7" a="1"/>
  <c r="F711" i="7" s="1"/>
  <c r="J711" i="7" a="1"/>
  <c r="J711" i="7" s="1"/>
  <c r="E603" i="7" a="1"/>
  <c r="E603" i="7" s="1"/>
  <c r="D603" i="7" a="1"/>
  <c r="D603" i="7" s="1"/>
  <c r="F603" i="7" a="1"/>
  <c r="F603" i="7" s="1"/>
  <c r="J603" i="7" a="1"/>
  <c r="J603" i="7" s="1"/>
  <c r="E455" i="7" a="1"/>
  <c r="E455" i="7" s="1"/>
  <c r="D455" i="7" a="1"/>
  <c r="D455" i="7" s="1"/>
  <c r="F455" i="7" a="1"/>
  <c r="F455" i="7" s="1"/>
  <c r="J455" i="7" a="1"/>
  <c r="J455" i="7" s="1"/>
  <c r="D208" i="7" a="1"/>
  <c r="D208" i="7" s="1"/>
  <c r="J208" i="7" a="1"/>
  <c r="J208" i="7" s="1"/>
  <c r="E208" i="7" a="1"/>
  <c r="E208" i="7" s="1"/>
  <c r="F208" i="7" a="1"/>
  <c r="F208" i="7" s="1"/>
  <c r="J296" i="7" a="1"/>
  <c r="J296" i="7" s="1"/>
  <c r="D296" i="7" a="1"/>
  <c r="D296" i="7" s="1"/>
  <c r="F296" i="7" a="1"/>
  <c r="F296" i="7" s="1"/>
  <c r="E296" i="7" a="1"/>
  <c r="E296" i="7" s="1"/>
  <c r="J282" i="7" a="1"/>
  <c r="J282" i="7" s="1"/>
  <c r="E282" i="7" a="1"/>
  <c r="E282" i="7" s="1"/>
  <c r="F282" i="7" a="1"/>
  <c r="F282" i="7" s="1"/>
  <c r="D282" i="7" a="1"/>
  <c r="D282" i="7" s="1"/>
  <c r="J164" i="7" a="1"/>
  <c r="J164" i="7" s="1"/>
  <c r="D164" i="7" a="1"/>
  <c r="D164" i="7" s="1"/>
  <c r="F164" i="7" a="1"/>
  <c r="F164" i="7" s="1"/>
  <c r="E164" i="7" a="1"/>
  <c r="E164" i="7" s="1"/>
  <c r="J86" i="7" a="1"/>
  <c r="J86" i="7" s="1"/>
  <c r="E86" i="7" a="1"/>
  <c r="E86" i="7" s="1"/>
  <c r="F86" i="7" a="1"/>
  <c r="F86" i="7" s="1"/>
  <c r="D86" i="7" a="1"/>
  <c r="D86" i="7" s="1"/>
  <c r="J986" i="7" a="1"/>
  <c r="J986" i="7" s="1"/>
  <c r="D986" i="7" a="1"/>
  <c r="D986" i="7" s="1"/>
  <c r="F986" i="7" a="1"/>
  <c r="F986" i="7" s="1"/>
  <c r="E986" i="7" a="1"/>
  <c r="E986" i="7" s="1"/>
  <c r="J858" i="7" a="1"/>
  <c r="J858" i="7" s="1"/>
  <c r="D858" i="7" a="1"/>
  <c r="D858" i="7" s="1"/>
  <c r="F858" i="7" a="1"/>
  <c r="F858" i="7" s="1"/>
  <c r="E858" i="7" a="1"/>
  <c r="E858" i="7" s="1"/>
  <c r="D767" i="7" a="1"/>
  <c r="D767" i="7" s="1"/>
  <c r="F767" i="7" a="1"/>
  <c r="F767" i="7" s="1"/>
  <c r="E767" i="7" a="1"/>
  <c r="E767" i="7" s="1"/>
  <c r="J767" i="7" a="1"/>
  <c r="J767" i="7" s="1"/>
  <c r="J924" i="7" a="1"/>
  <c r="J924" i="7" s="1"/>
  <c r="D924" i="7" a="1"/>
  <c r="D924" i="7" s="1"/>
  <c r="F924" i="7" a="1"/>
  <c r="F924" i="7" s="1"/>
  <c r="E924" i="7" a="1"/>
  <c r="E924" i="7" s="1"/>
  <c r="D745" i="7" a="1"/>
  <c r="D745" i="7" s="1"/>
  <c r="F745" i="7" a="1"/>
  <c r="F745" i="7" s="1"/>
  <c r="E745" i="7" a="1"/>
  <c r="E745" i="7" s="1"/>
  <c r="J745" i="7" a="1"/>
  <c r="J745" i="7" s="1"/>
  <c r="J580" i="7" a="1"/>
  <c r="J580" i="7" s="1"/>
  <c r="E580" i="7" a="1"/>
  <c r="E580" i="7" s="1"/>
  <c r="F580" i="7" a="1"/>
  <c r="F580" i="7" s="1"/>
  <c r="D580" i="7" a="1"/>
  <c r="D580" i="7" s="1"/>
  <c r="F491" i="7" a="1"/>
  <c r="F491" i="7" s="1"/>
  <c r="J484" i="7" a="1"/>
  <c r="J484" i="7" s="1"/>
  <c r="E484" i="7" a="1"/>
  <c r="E484" i="7" s="1"/>
  <c r="D484" i="7" a="1"/>
  <c r="D484" i="7" s="1"/>
  <c r="F484" i="7" a="1"/>
  <c r="F484" i="7" s="1"/>
  <c r="D215" i="7" a="1"/>
  <c r="D215" i="7" s="1"/>
  <c r="F215" i="7" a="1"/>
  <c r="F215" i="7" s="1"/>
  <c r="E215" i="7" a="1"/>
  <c r="E215" i="7" s="1"/>
  <c r="J215" i="7" a="1"/>
  <c r="J215" i="7" s="1"/>
  <c r="J654" i="7" a="1"/>
  <c r="J654" i="7" s="1"/>
  <c r="D654" i="7" a="1"/>
  <c r="D654" i="7" s="1"/>
  <c r="F654" i="7" a="1"/>
  <c r="F654" i="7" s="1"/>
  <c r="E654" i="7" a="1"/>
  <c r="E654" i="7" s="1"/>
  <c r="D503" i="7" a="1"/>
  <c r="D503" i="7" s="1"/>
  <c r="J494" i="7" a="1"/>
  <c r="J494" i="7" s="1"/>
  <c r="D494" i="7" a="1"/>
  <c r="D494" i="7" s="1"/>
  <c r="F494" i="7" a="1"/>
  <c r="F494" i="7" s="1"/>
  <c r="E494" i="7" a="1"/>
  <c r="E494" i="7" s="1"/>
  <c r="J348" i="7" a="1"/>
  <c r="J348" i="7" s="1"/>
  <c r="D348" i="7" a="1"/>
  <c r="D348" i="7" s="1"/>
  <c r="F348" i="7" a="1"/>
  <c r="F348" i="7" s="1"/>
  <c r="E348" i="7" a="1"/>
  <c r="E348" i="7" s="1"/>
  <c r="J358" i="7" a="1"/>
  <c r="J358" i="7" s="1"/>
  <c r="E358" i="7" a="1"/>
  <c r="E358" i="7" s="1"/>
  <c r="D358" i="7" a="1"/>
  <c r="D358" i="7" s="1"/>
  <c r="F358" i="7" a="1"/>
  <c r="F358" i="7" s="1"/>
  <c r="D130" i="7" a="1"/>
  <c r="D130" i="7" s="1"/>
  <c r="J130" i="7" a="1"/>
  <c r="J130" i="7" s="1"/>
  <c r="F130" i="7" a="1"/>
  <c r="F130" i="7" s="1"/>
  <c r="E130" i="7" a="1"/>
  <c r="E130" i="7" s="1"/>
  <c r="J108" i="7" a="1"/>
  <c r="J108" i="7" s="1"/>
  <c r="D108" i="7" a="1"/>
  <c r="D108" i="7" s="1"/>
  <c r="F108" i="7" a="1"/>
  <c r="F108" i="7" s="1"/>
  <c r="E108" i="7" a="1"/>
  <c r="E108" i="7" s="1"/>
  <c r="J150" i="7" a="1"/>
  <c r="J150" i="7" s="1"/>
  <c r="E150" i="7" a="1"/>
  <c r="E150" i="7" s="1"/>
  <c r="D150" i="7" a="1"/>
  <c r="D150" i="7" s="1"/>
  <c r="F150" i="7" a="1"/>
  <c r="F150" i="7" s="1"/>
  <c r="E49" i="7" a="1"/>
  <c r="E49" i="7" s="1"/>
  <c r="F49" i="7" a="1"/>
  <c r="F49" i="7" s="1"/>
  <c r="D49" i="7" a="1"/>
  <c r="D49" i="7" s="1"/>
  <c r="J49" i="7" a="1"/>
  <c r="J49" i="7" s="1"/>
  <c r="D909" i="7" a="1"/>
  <c r="D909" i="7" s="1"/>
  <c r="F909" i="7" a="1"/>
  <c r="F909" i="7" s="1"/>
  <c r="E909" i="7" a="1"/>
  <c r="E909" i="7" s="1"/>
  <c r="J909" i="7" a="1"/>
  <c r="J909" i="7" s="1"/>
  <c r="D792" i="7" a="1"/>
  <c r="D792" i="7" s="1"/>
  <c r="J792" i="7" a="1"/>
  <c r="J792" i="7" s="1"/>
  <c r="E792" i="7" a="1"/>
  <c r="E792" i="7" s="1"/>
  <c r="F792" i="7" a="1"/>
  <c r="F792" i="7" s="1"/>
  <c r="E975" i="7" a="1"/>
  <c r="E975" i="7" s="1"/>
  <c r="D975" i="7" a="1"/>
  <c r="D975" i="7" s="1"/>
  <c r="F975" i="7" a="1"/>
  <c r="F975" i="7" s="1"/>
  <c r="J975" i="7" a="1"/>
  <c r="J975" i="7" s="1"/>
  <c r="E847" i="7" a="1"/>
  <c r="E847" i="7" s="1"/>
  <c r="D847" i="7" a="1"/>
  <c r="D847" i="7" s="1"/>
  <c r="F847" i="7" a="1"/>
  <c r="F847" i="7" s="1"/>
  <c r="J847" i="7" a="1"/>
  <c r="J847" i="7" s="1"/>
  <c r="E629" i="7" a="1"/>
  <c r="E629" i="7" s="1"/>
  <c r="F629" i="7" a="1"/>
  <c r="F629" i="7" s="1"/>
  <c r="J629" i="7" a="1"/>
  <c r="J629" i="7" s="1"/>
  <c r="D629" i="7" a="1"/>
  <c r="D629" i="7" s="1"/>
  <c r="D533" i="7" a="1"/>
  <c r="D533" i="7" s="1"/>
  <c r="F533" i="7" a="1"/>
  <c r="F533" i="7" s="1"/>
  <c r="E533" i="7" a="1"/>
  <c r="E533" i="7" s="1"/>
  <c r="D363" i="7" a="1"/>
  <c r="D363" i="7" s="1"/>
  <c r="F363" i="7" a="1"/>
  <c r="F363" i="7" s="1"/>
  <c r="E363" i="7" a="1"/>
  <c r="E363" i="7" s="1"/>
  <c r="J363" i="7" a="1"/>
  <c r="J363" i="7" s="1"/>
  <c r="E697" i="7" a="1"/>
  <c r="E697" i="7" s="1"/>
  <c r="D697" i="7" a="1"/>
  <c r="D697" i="7" s="1"/>
  <c r="F697" i="7" a="1"/>
  <c r="F697" i="7" s="1"/>
  <c r="J697" i="7" a="1"/>
  <c r="J697" i="7" s="1"/>
  <c r="E575" i="7" a="1"/>
  <c r="E575" i="7" s="1"/>
  <c r="D575" i="7" a="1"/>
  <c r="D575" i="7" s="1"/>
  <c r="F575" i="7" a="1"/>
  <c r="F575" i="7" s="1"/>
  <c r="J575" i="7" a="1"/>
  <c r="J575" i="7" s="1"/>
  <c r="E433" i="7" a="1"/>
  <c r="E433" i="7" s="1"/>
  <c r="D433" i="7" a="1"/>
  <c r="D433" i="7" s="1"/>
  <c r="F433" i="7" a="1"/>
  <c r="F433" i="7" s="1"/>
  <c r="J433" i="7" a="1"/>
  <c r="J433" i="7" s="1"/>
  <c r="E397" i="7" a="1"/>
  <c r="E397" i="7" s="1"/>
  <c r="D397" i="7" a="1"/>
  <c r="D397" i="7" s="1"/>
  <c r="F397" i="7" a="1"/>
  <c r="F397" i="7" s="1"/>
  <c r="J397" i="7" a="1"/>
  <c r="J397" i="7" s="1"/>
  <c r="J240" i="7" a="1"/>
  <c r="J240" i="7" s="1"/>
  <c r="D240" i="7" a="1"/>
  <c r="D240" i="7" s="1"/>
  <c r="F240" i="7" a="1"/>
  <c r="F240" i="7" s="1"/>
  <c r="E240" i="7" a="1"/>
  <c r="E240" i="7" s="1"/>
  <c r="J254" i="7" a="1"/>
  <c r="J254" i="7" s="1"/>
  <c r="E254" i="7" a="1"/>
  <c r="E254" i="7" s="1"/>
  <c r="D254" i="7" a="1"/>
  <c r="D254" i="7" s="1"/>
  <c r="F254" i="7" a="1"/>
  <c r="F254" i="7" s="1"/>
  <c r="D127" i="7" a="1"/>
  <c r="D127" i="7" s="1"/>
  <c r="F127" i="7" a="1"/>
  <c r="F127" i="7" s="1"/>
  <c r="E127" i="7" a="1"/>
  <c r="E127" i="7" s="1"/>
  <c r="J127" i="7" a="1"/>
  <c r="J127" i="7" s="1"/>
  <c r="E77" i="7" a="1"/>
  <c r="E77" i="7" s="1"/>
  <c r="J77" i="7" a="1"/>
  <c r="J77" i="7" s="1"/>
  <c r="D77" i="7" a="1"/>
  <c r="D77" i="7" s="1"/>
  <c r="F77" i="7" a="1"/>
  <c r="F77" i="7" s="1"/>
  <c r="J958" i="7" a="1"/>
  <c r="J958" i="7" s="1"/>
  <c r="D958" i="7" a="1"/>
  <c r="D958" i="7" s="1"/>
  <c r="F958" i="7" a="1"/>
  <c r="F958" i="7" s="1"/>
  <c r="E958" i="7" a="1"/>
  <c r="E958" i="7" s="1"/>
  <c r="J830" i="7" a="1"/>
  <c r="J830" i="7" s="1"/>
  <c r="D830" i="7" a="1"/>
  <c r="D830" i="7" s="1"/>
  <c r="F830" i="7" a="1"/>
  <c r="F830" i="7" s="1"/>
  <c r="E830" i="7" a="1"/>
  <c r="E830" i="7" s="1"/>
  <c r="D753" i="7" a="1"/>
  <c r="D753" i="7" s="1"/>
  <c r="F753" i="7" a="1"/>
  <c r="F753" i="7" s="1"/>
  <c r="E753" i="7" a="1"/>
  <c r="E753" i="7" s="1"/>
  <c r="J753" i="7" a="1"/>
  <c r="J753" i="7" s="1"/>
  <c r="J896" i="7" a="1"/>
  <c r="J896" i="7" s="1"/>
  <c r="D896" i="7" a="1"/>
  <c r="D896" i="7" s="1"/>
  <c r="F896" i="7" a="1"/>
  <c r="F896" i="7" s="1"/>
  <c r="E896" i="7" a="1"/>
  <c r="E896" i="7" s="1"/>
  <c r="J680" i="7" a="1"/>
  <c r="J680" i="7" s="1"/>
  <c r="E680" i="7" a="1"/>
  <c r="E680" i="7" s="1"/>
  <c r="D680" i="7" a="1"/>
  <c r="D680" i="7" s="1"/>
  <c r="F680" i="7" a="1"/>
  <c r="F680" i="7" s="1"/>
  <c r="D558" i="7" a="1"/>
  <c r="D558" i="7" s="1"/>
  <c r="J558" i="7" a="1"/>
  <c r="J558" i="7" s="1"/>
  <c r="F558" i="7" a="1"/>
  <c r="F558" i="7" s="1"/>
  <c r="E558" i="7" a="1"/>
  <c r="E558" i="7" s="1"/>
  <c r="D439" i="7" a="1"/>
  <c r="D439" i="7" s="1"/>
  <c r="F439" i="7" a="1"/>
  <c r="F439" i="7" s="1"/>
  <c r="E439" i="7" a="1"/>
  <c r="E439" i="7" s="1"/>
  <c r="J439" i="7" a="1"/>
  <c r="J439" i="7" s="1"/>
  <c r="D722" i="7" a="1"/>
  <c r="D722" i="7" s="1"/>
  <c r="J722" i="7" a="1"/>
  <c r="J722" i="7" s="1"/>
  <c r="F722" i="7" a="1"/>
  <c r="F722" i="7" s="1"/>
  <c r="E722" i="7" a="1"/>
  <c r="E722" i="7" s="1"/>
  <c r="J626" i="7" a="1"/>
  <c r="J626" i="7" s="1"/>
  <c r="D626" i="7" a="1"/>
  <c r="D626" i="7" s="1"/>
  <c r="F626" i="7" a="1"/>
  <c r="F626" i="7" s="1"/>
  <c r="E626" i="7" a="1"/>
  <c r="E626" i="7" s="1"/>
  <c r="D466" i="7" a="1"/>
  <c r="D466" i="7" s="1"/>
  <c r="J466" i="7" a="1"/>
  <c r="J466" i="7" s="1"/>
  <c r="E466" i="7" a="1"/>
  <c r="E466" i="7" s="1"/>
  <c r="F466" i="7" a="1"/>
  <c r="F466" i="7" s="1"/>
  <c r="J260" i="7" a="1"/>
  <c r="J260" i="7" s="1"/>
  <c r="D260" i="7" a="1"/>
  <c r="D260" i="7" s="1"/>
  <c r="F260" i="7" a="1"/>
  <c r="F260" i="7" s="1"/>
  <c r="E260" i="7" a="1"/>
  <c r="E260" i="7" s="1"/>
  <c r="J330" i="7" a="1"/>
  <c r="J330" i="7" s="1"/>
  <c r="E330" i="7" a="1"/>
  <c r="E330" i="7" s="1"/>
  <c r="F330" i="7" a="1"/>
  <c r="F330" i="7" s="1"/>
  <c r="D330" i="7" a="1"/>
  <c r="D330" i="7" s="1"/>
  <c r="E305" i="7" a="1"/>
  <c r="E305" i="7" s="1"/>
  <c r="D305" i="7" a="1"/>
  <c r="D305" i="7" s="1"/>
  <c r="F305" i="7" a="1"/>
  <c r="F305" i="7" s="1"/>
  <c r="J305" i="7" a="1"/>
  <c r="J305" i="7" s="1"/>
  <c r="E187" i="7" a="1"/>
  <c r="E187" i="7" s="1"/>
  <c r="F187" i="7" a="1"/>
  <c r="F187" i="7" s="1"/>
  <c r="D187" i="7" a="1"/>
  <c r="D187" i="7" s="1"/>
  <c r="J187" i="7" a="1"/>
  <c r="J187" i="7" s="1"/>
  <c r="E107" i="7" a="1"/>
  <c r="E107" i="7" s="1"/>
  <c r="J107" i="7" a="1"/>
  <c r="J107" i="7" s="1"/>
  <c r="D107" i="7" a="1"/>
  <c r="D107" i="7" s="1"/>
  <c r="F107" i="7" a="1"/>
  <c r="F107" i="7" s="1"/>
  <c r="E25" i="7" a="1"/>
  <c r="E25" i="7" s="1"/>
  <c r="F25" i="7" a="1"/>
  <c r="F25" i="7" s="1"/>
  <c r="D25" i="7" a="1"/>
  <c r="D25" i="7" s="1"/>
  <c r="J25" i="7" a="1"/>
  <c r="J25" i="7" s="1"/>
  <c r="D881" i="7" a="1"/>
  <c r="D881" i="7" s="1"/>
  <c r="F881" i="7" a="1"/>
  <c r="F881" i="7" s="1"/>
  <c r="E881" i="7" a="1"/>
  <c r="E881" i="7" s="1"/>
  <c r="J881" i="7" a="1"/>
  <c r="J881" i="7" s="1"/>
  <c r="D778" i="7" a="1"/>
  <c r="D778" i="7" s="1"/>
  <c r="J778" i="7" a="1"/>
  <c r="J778" i="7" s="1"/>
  <c r="F778" i="7" a="1"/>
  <c r="F778" i="7" s="1"/>
  <c r="E778" i="7" a="1"/>
  <c r="E778" i="7" s="1"/>
  <c r="E947" i="7" a="1"/>
  <c r="E947" i="7" s="1"/>
  <c r="D947" i="7" a="1"/>
  <c r="D947" i="7" s="1"/>
  <c r="F947" i="7" a="1"/>
  <c r="F947" i="7" s="1"/>
  <c r="J947" i="7" a="1"/>
  <c r="J947" i="7" s="1"/>
  <c r="E819" i="7" a="1"/>
  <c r="E819" i="7" s="1"/>
  <c r="D819" i="7" a="1"/>
  <c r="D819" i="7" s="1"/>
  <c r="F819" i="7" a="1"/>
  <c r="F819" i="7" s="1"/>
  <c r="J819" i="7" a="1"/>
  <c r="J819" i="7" s="1"/>
  <c r="E601" i="7" a="1"/>
  <c r="E601" i="7" s="1"/>
  <c r="F601" i="7" a="1"/>
  <c r="F601" i="7" s="1"/>
  <c r="J601" i="7" a="1"/>
  <c r="J601" i="7" s="1"/>
  <c r="D601" i="7" a="1"/>
  <c r="D601" i="7" s="1"/>
  <c r="E505" i="7" a="1"/>
  <c r="E505" i="7" s="1"/>
  <c r="F505" i="7" a="1"/>
  <c r="F505" i="7" s="1"/>
  <c r="J505" i="7" a="1"/>
  <c r="J505" i="7" s="1"/>
  <c r="J284" i="7" a="1"/>
  <c r="J284" i="7" s="1"/>
  <c r="D284" i="7" a="1"/>
  <c r="D284" i="7" s="1"/>
  <c r="F284" i="7" a="1"/>
  <c r="F284" i="7" s="1"/>
  <c r="E284" i="7" a="1"/>
  <c r="E284" i="7" s="1"/>
  <c r="E675" i="7" a="1"/>
  <c r="E675" i="7" s="1"/>
  <c r="D675" i="7" a="1"/>
  <c r="D675" i="7" s="1"/>
  <c r="F675" i="7" a="1"/>
  <c r="F675" i="7" s="1"/>
  <c r="J675" i="7" a="1"/>
  <c r="J675" i="7" s="1"/>
  <c r="E515" i="7" a="1"/>
  <c r="E515" i="7" s="1"/>
  <c r="D515" i="7" a="1"/>
  <c r="D515" i="7" s="1"/>
  <c r="J515" i="7" a="1"/>
  <c r="J515" i="7" s="1"/>
  <c r="E405" i="7" a="1"/>
  <c r="E405" i="7" s="1"/>
  <c r="D405" i="7" a="1"/>
  <c r="D405" i="7" s="1"/>
  <c r="F405" i="7" a="1"/>
  <c r="F405" i="7" s="1"/>
  <c r="J405" i="7" a="1"/>
  <c r="J405" i="7" s="1"/>
  <c r="E377" i="7" a="1"/>
  <c r="E377" i="7" s="1"/>
  <c r="D377" i="7" a="1"/>
  <c r="D377" i="7" s="1"/>
  <c r="F377" i="7" a="1"/>
  <c r="F377" i="7" s="1"/>
  <c r="J377" i="7" a="1"/>
  <c r="J377" i="7" s="1"/>
  <c r="D209" i="7" a="1"/>
  <c r="D209" i="7" s="1"/>
  <c r="F209" i="7" a="1"/>
  <c r="F209" i="7" s="1"/>
  <c r="E209" i="7" a="1"/>
  <c r="E209" i="7" s="1"/>
  <c r="J209" i="7" a="1"/>
  <c r="J209" i="7" s="1"/>
  <c r="J174" i="7" a="1"/>
  <c r="J174" i="7" s="1"/>
  <c r="E174" i="7" a="1"/>
  <c r="E174" i="7" s="1"/>
  <c r="D174" i="7" a="1"/>
  <c r="D174" i="7" s="1"/>
  <c r="F174" i="7" a="1"/>
  <c r="F174" i="7" s="1"/>
  <c r="J75" i="7" a="1"/>
  <c r="J75" i="7" s="1"/>
  <c r="D75" i="7" a="1"/>
  <c r="D75" i="7" s="1"/>
  <c r="F75" i="7" a="1"/>
  <c r="F75" i="7" s="1"/>
  <c r="E75" i="7" a="1"/>
  <c r="E75" i="7" s="1"/>
  <c r="D42" i="7" a="1"/>
  <c r="D42" i="7" s="1"/>
  <c r="F42" i="7" a="1"/>
  <c r="F42" i="7" s="1"/>
  <c r="E42" i="7" a="1"/>
  <c r="E42" i="7" s="1"/>
  <c r="J42" i="7" a="1"/>
  <c r="J42" i="7" s="1"/>
  <c r="J930" i="7" a="1"/>
  <c r="J930" i="7" s="1"/>
  <c r="D930" i="7" a="1"/>
  <c r="D930" i="7" s="1"/>
  <c r="F930" i="7" a="1"/>
  <c r="F930" i="7" s="1"/>
  <c r="E930" i="7" a="1"/>
  <c r="E930" i="7" s="1"/>
  <c r="D803" i="7" a="1"/>
  <c r="D803" i="7" s="1"/>
  <c r="F803" i="7" a="1"/>
  <c r="F803" i="7" s="1"/>
  <c r="E803" i="7" a="1"/>
  <c r="E803" i="7" s="1"/>
  <c r="J803" i="7" a="1"/>
  <c r="J803" i="7" s="1"/>
  <c r="J996" i="7" a="1"/>
  <c r="J996" i="7" s="1"/>
  <c r="D996" i="7" a="1"/>
  <c r="D996" i="7" s="1"/>
  <c r="F996" i="7" a="1"/>
  <c r="F996" i="7" s="1"/>
  <c r="E996" i="7" a="1"/>
  <c r="E996" i="7" s="1"/>
  <c r="J868" i="7" a="1"/>
  <c r="J868" i="7" s="1"/>
  <c r="D868" i="7" a="1"/>
  <c r="D868" i="7" s="1"/>
  <c r="F868" i="7" a="1"/>
  <c r="F868" i="7" s="1"/>
  <c r="E868" i="7" a="1"/>
  <c r="E868" i="7" s="1"/>
  <c r="J652" i="7" a="1"/>
  <c r="J652" i="7" s="1"/>
  <c r="E652" i="7" a="1"/>
  <c r="E652" i="7" s="1"/>
  <c r="F652" i="7" a="1"/>
  <c r="F652" i="7" s="1"/>
  <c r="D652" i="7" a="1"/>
  <c r="D652" i="7" s="1"/>
  <c r="D544" i="7" a="1"/>
  <c r="D544" i="7" s="1"/>
  <c r="J544" i="7" a="1"/>
  <c r="J544" i="7" s="1"/>
  <c r="E544" i="7" a="1"/>
  <c r="E544" i="7" s="1"/>
  <c r="F544" i="7" a="1"/>
  <c r="F544" i="7" s="1"/>
  <c r="D411" i="7" a="1"/>
  <c r="D411" i="7" s="1"/>
  <c r="F411" i="7" a="1"/>
  <c r="F411" i="7" s="1"/>
  <c r="E411" i="7" a="1"/>
  <c r="E411" i="7" s="1"/>
  <c r="J411" i="7" a="1"/>
  <c r="J411" i="7" s="1"/>
  <c r="D708" i="7" a="1"/>
  <c r="D708" i="7" s="1"/>
  <c r="J708" i="7" a="1"/>
  <c r="J708" i="7" s="1"/>
  <c r="E708" i="7" a="1"/>
  <c r="E708" i="7" s="1"/>
  <c r="F708" i="7" a="1"/>
  <c r="F708" i="7" s="1"/>
  <c r="J598" i="7" a="1"/>
  <c r="J598" i="7" s="1"/>
  <c r="D598" i="7" a="1"/>
  <c r="D598" i="7" s="1"/>
  <c r="F598" i="7" a="1"/>
  <c r="F598" i="7" s="1"/>
  <c r="E598" i="7" a="1"/>
  <c r="E598" i="7" s="1"/>
  <c r="D452" i="7" a="1"/>
  <c r="D452" i="7" s="1"/>
  <c r="J452" i="7" a="1"/>
  <c r="J452" i="7" s="1"/>
  <c r="F452" i="7" a="1"/>
  <c r="F452" i="7" s="1"/>
  <c r="E452" i="7" a="1"/>
  <c r="E452" i="7" s="1"/>
  <c r="D189" i="7" a="1"/>
  <c r="D189" i="7" s="1"/>
  <c r="F189" i="7" a="1"/>
  <c r="F189" i="7" s="1"/>
  <c r="E189" i="7" a="1"/>
  <c r="E189" i="7" s="1"/>
  <c r="J189" i="7" a="1"/>
  <c r="J189" i="7" s="1"/>
  <c r="D283" i="7" a="1"/>
  <c r="D283" i="7" s="1"/>
  <c r="F283" i="7" a="1"/>
  <c r="F283" i="7" s="1"/>
  <c r="E283" i="7" a="1"/>
  <c r="E283" i="7" s="1"/>
  <c r="J283" i="7" a="1"/>
  <c r="J283" i="7" s="1"/>
  <c r="E277" i="7" a="1"/>
  <c r="E277" i="7" s="1"/>
  <c r="F277" i="7" a="1"/>
  <c r="F277" i="7" s="1"/>
  <c r="D277" i="7" a="1"/>
  <c r="D277" i="7" s="1"/>
  <c r="J277" i="7" a="1"/>
  <c r="J277" i="7" s="1"/>
  <c r="E159" i="7" a="1"/>
  <c r="E159" i="7" s="1"/>
  <c r="D159" i="7" a="1"/>
  <c r="D159" i="7" s="1"/>
  <c r="F159" i="7" a="1"/>
  <c r="F159" i="7" s="1"/>
  <c r="J159" i="7" a="1"/>
  <c r="J159" i="7" s="1"/>
  <c r="E79" i="7" a="1"/>
  <c r="E79" i="7" s="1"/>
  <c r="J79" i="7" a="1"/>
  <c r="J79" i="7" s="1"/>
  <c r="D79" i="7" a="1"/>
  <c r="D79" i="7" s="1"/>
  <c r="F79" i="7" a="1"/>
  <c r="F79" i="7" s="1"/>
  <c r="D981" i="7" a="1"/>
  <c r="D981" i="7" s="1"/>
  <c r="F981" i="7" a="1"/>
  <c r="F981" i="7" s="1"/>
  <c r="E981" i="7" a="1"/>
  <c r="E981" i="7" s="1"/>
  <c r="J981" i="7" a="1"/>
  <c r="J981" i="7" s="1"/>
  <c r="D853" i="7" a="1"/>
  <c r="D853" i="7" s="1"/>
  <c r="F853" i="7" a="1"/>
  <c r="F853" i="7" s="1"/>
  <c r="E853" i="7" a="1"/>
  <c r="E853" i="7" s="1"/>
  <c r="J853" i="7" a="1"/>
  <c r="J853" i="7" s="1"/>
  <c r="D764" i="7" a="1"/>
  <c r="D764" i="7" s="1"/>
  <c r="J764" i="7" a="1"/>
  <c r="J764" i="7" s="1"/>
  <c r="E764" i="7" a="1"/>
  <c r="E764" i="7" s="1"/>
  <c r="F764" i="7" a="1"/>
  <c r="F764" i="7" s="1"/>
  <c r="E919" i="7" a="1"/>
  <c r="E919" i="7" s="1"/>
  <c r="D919" i="7" a="1"/>
  <c r="D919" i="7" s="1"/>
  <c r="F919" i="7" a="1"/>
  <c r="F919" i="7" s="1"/>
  <c r="J919" i="7" a="1"/>
  <c r="J919" i="7" s="1"/>
  <c r="D738" i="7" a="1"/>
  <c r="D738" i="7" s="1"/>
  <c r="J738" i="7" a="1"/>
  <c r="J738" i="7" s="1"/>
  <c r="F738" i="7" a="1"/>
  <c r="F738" i="7" s="1"/>
  <c r="E738" i="7" a="1"/>
  <c r="E738" i="7" s="1"/>
  <c r="E573" i="7" a="1"/>
  <c r="E573" i="7" s="1"/>
  <c r="F573" i="7" a="1"/>
  <c r="F573" i="7" s="1"/>
  <c r="J573" i="7" a="1"/>
  <c r="J573" i="7" s="1"/>
  <c r="D573" i="7" a="1"/>
  <c r="D573" i="7" s="1"/>
  <c r="E477" i="7" a="1"/>
  <c r="E477" i="7" s="1"/>
  <c r="D477" i="7" a="1"/>
  <c r="D477" i="7" s="1"/>
  <c r="J477" i="7" a="1"/>
  <c r="J477" i="7" s="1"/>
  <c r="D204" i="7" a="1"/>
  <c r="D204" i="7" s="1"/>
  <c r="J204" i="7" a="1"/>
  <c r="J204" i="7" s="1"/>
  <c r="E204" i="7" a="1"/>
  <c r="E204" i="7" s="1"/>
  <c r="F204" i="7" a="1"/>
  <c r="F204" i="7" s="1"/>
  <c r="E647" i="7" a="1"/>
  <c r="E647" i="7" s="1"/>
  <c r="D647" i="7" a="1"/>
  <c r="D647" i="7" s="1"/>
  <c r="F647" i="7" a="1"/>
  <c r="F647" i="7" s="1"/>
  <c r="J647" i="7" a="1"/>
  <c r="J647" i="7" s="1"/>
  <c r="E487" i="7" a="1"/>
  <c r="E487" i="7" s="1"/>
  <c r="J487" i="7" a="1"/>
  <c r="J487" i="7" s="1"/>
  <c r="D487" i="7" a="1"/>
  <c r="D487" i="7" s="1"/>
  <c r="D335" i="7" a="1"/>
  <c r="D335" i="7" s="1"/>
  <c r="F335" i="7" a="1"/>
  <c r="F335" i="7" s="1"/>
  <c r="E335" i="7" a="1"/>
  <c r="E335" i="7" s="1"/>
  <c r="J335" i="7" a="1"/>
  <c r="J335" i="7" s="1"/>
  <c r="E353" i="7" a="1"/>
  <c r="E353" i="7" s="1"/>
  <c r="F353" i="7" a="1"/>
  <c r="F353" i="7" s="1"/>
  <c r="D353" i="7" a="1"/>
  <c r="D353" i="7" s="1"/>
  <c r="J353" i="7" a="1"/>
  <c r="J353" i="7" s="1"/>
  <c r="J100" i="7" a="1"/>
  <c r="J100" i="7" s="1"/>
  <c r="D100" i="7" a="1"/>
  <c r="D100" i="7" s="1"/>
  <c r="F100" i="7" a="1"/>
  <c r="F100" i="7" s="1"/>
  <c r="E100" i="7" a="1"/>
  <c r="E100" i="7" s="1"/>
  <c r="E89" i="7" a="1"/>
  <c r="E89" i="7" s="1"/>
  <c r="F89" i="7" a="1"/>
  <c r="F89" i="7" s="1"/>
  <c r="J89" i="7" a="1"/>
  <c r="J89" i="7" s="1"/>
  <c r="D89" i="7" a="1"/>
  <c r="D89" i="7" s="1"/>
  <c r="E145" i="7" a="1"/>
  <c r="E145" i="7" s="1"/>
  <c r="D145" i="7" a="1"/>
  <c r="D145" i="7" s="1"/>
  <c r="F145" i="7" a="1"/>
  <c r="F145" i="7" s="1"/>
  <c r="J145" i="7" a="1"/>
  <c r="J145" i="7" s="1"/>
  <c r="E44" i="7" a="1"/>
  <c r="E44" i="7" s="1"/>
  <c r="F44" i="7" a="1"/>
  <c r="F44" i="7" s="1"/>
  <c r="D44" i="7" a="1"/>
  <c r="D44" i="7" s="1"/>
  <c r="J44" i="7" a="1"/>
  <c r="J44" i="7" s="1"/>
  <c r="J902" i="7" a="1"/>
  <c r="J902" i="7" s="1"/>
  <c r="D902" i="7" a="1"/>
  <c r="D902" i="7" s="1"/>
  <c r="F902" i="7" a="1"/>
  <c r="F902" i="7" s="1"/>
  <c r="E902" i="7" a="1"/>
  <c r="E902" i="7" s="1"/>
  <c r="D789" i="7" a="1"/>
  <c r="D789" i="7" s="1"/>
  <c r="F789" i="7" a="1"/>
  <c r="F789" i="7" s="1"/>
  <c r="E789" i="7" a="1"/>
  <c r="E789" i="7" s="1"/>
  <c r="J789" i="7" a="1"/>
  <c r="J789" i="7" s="1"/>
  <c r="J968" i="7" a="1"/>
  <c r="J968" i="7" s="1"/>
  <c r="D968" i="7" a="1"/>
  <c r="D968" i="7" s="1"/>
  <c r="F968" i="7" a="1"/>
  <c r="F968" i="7" s="1"/>
  <c r="E968" i="7" a="1"/>
  <c r="E968" i="7" s="1"/>
  <c r="J840" i="7" a="1"/>
  <c r="J840" i="7" s="1"/>
  <c r="D840" i="7" a="1"/>
  <c r="D840" i="7" s="1"/>
  <c r="F840" i="7" a="1"/>
  <c r="F840" i="7" s="1"/>
  <c r="E840" i="7" a="1"/>
  <c r="E840" i="7" s="1"/>
  <c r="J624" i="7" a="1"/>
  <c r="J624" i="7" s="1"/>
  <c r="E624" i="7" a="1"/>
  <c r="E624" i="7" s="1"/>
  <c r="D624" i="7" a="1"/>
  <c r="D624" i="7" s="1"/>
  <c r="F624" i="7" a="1"/>
  <c r="F624" i="7" s="1"/>
  <c r="J545" i="7" a="1"/>
  <c r="J545" i="7" s="1"/>
  <c r="J528" i="7" a="1"/>
  <c r="J528" i="7" s="1"/>
  <c r="E528" i="7" a="1"/>
  <c r="E528" i="7" s="1"/>
  <c r="F528" i="7" a="1"/>
  <c r="F528" i="7" s="1"/>
  <c r="D528" i="7" a="1"/>
  <c r="D528" i="7" s="1"/>
  <c r="J352" i="7" a="1"/>
  <c r="J352" i="7" s="1"/>
  <c r="D352" i="7" a="1"/>
  <c r="D352" i="7" s="1"/>
  <c r="F352" i="7" a="1"/>
  <c r="F352" i="7" s="1"/>
  <c r="E352" i="7" a="1"/>
  <c r="E352" i="7" s="1"/>
  <c r="D694" i="7" a="1"/>
  <c r="D694" i="7" s="1"/>
  <c r="J694" i="7" a="1"/>
  <c r="J694" i="7" s="1"/>
  <c r="F694" i="7" a="1"/>
  <c r="F694" i="7" s="1"/>
  <c r="E694" i="7" a="1"/>
  <c r="E694" i="7" s="1"/>
  <c r="J570" i="7" a="1"/>
  <c r="J570" i="7" s="1"/>
  <c r="D570" i="7" a="1"/>
  <c r="D570" i="7" s="1"/>
  <c r="F570" i="7" a="1"/>
  <c r="F570" i="7" s="1"/>
  <c r="E570" i="7" a="1"/>
  <c r="E570" i="7" s="1"/>
  <c r="J426" i="7" a="1"/>
  <c r="J426" i="7" s="1"/>
  <c r="D426" i="7" a="1"/>
  <c r="D426" i="7" s="1"/>
  <c r="F426" i="7" a="1"/>
  <c r="F426" i="7" s="1"/>
  <c r="E426" i="7" a="1"/>
  <c r="E426" i="7" s="1"/>
  <c r="J390" i="7" a="1"/>
  <c r="J390" i="7" s="1"/>
  <c r="D390" i="7" a="1"/>
  <c r="D390" i="7" s="1"/>
  <c r="F390" i="7" a="1"/>
  <c r="F390" i="7" s="1"/>
  <c r="E390" i="7" a="1"/>
  <c r="E390" i="7" s="1"/>
  <c r="D230" i="7" a="1"/>
  <c r="D230" i="7" s="1"/>
  <c r="J230" i="7" a="1"/>
  <c r="J230" i="7" s="1"/>
  <c r="F230" i="7" a="1"/>
  <c r="F230" i="7" s="1"/>
  <c r="E230" i="7" a="1"/>
  <c r="E230" i="7" s="1"/>
  <c r="E249" i="7" a="1"/>
  <c r="E249" i="7" s="1"/>
  <c r="D249" i="7" a="1"/>
  <c r="D249" i="7" s="1"/>
  <c r="F249" i="7" a="1"/>
  <c r="F249" i="7" s="1"/>
  <c r="J249" i="7" a="1"/>
  <c r="J249" i="7" s="1"/>
  <c r="D120" i="7" a="1"/>
  <c r="D120" i="7" s="1"/>
  <c r="J120" i="7" a="1"/>
  <c r="J120" i="7" s="1"/>
  <c r="E120" i="7" a="1"/>
  <c r="E120" i="7" s="1"/>
  <c r="F120" i="7" a="1"/>
  <c r="F120" i="7" s="1"/>
  <c r="E72" i="7" a="1"/>
  <c r="E72" i="7" s="1"/>
  <c r="D72" i="7" a="1"/>
  <c r="D72" i="7" s="1"/>
  <c r="F72" i="7" a="1"/>
  <c r="F72" i="7" s="1"/>
  <c r="J72" i="7" a="1"/>
  <c r="J72" i="7" s="1"/>
  <c r="D953" i="7" a="1"/>
  <c r="D953" i="7" s="1"/>
  <c r="F953" i="7" a="1"/>
  <c r="F953" i="7" s="1"/>
  <c r="E953" i="7" a="1"/>
  <c r="E953" i="7" s="1"/>
  <c r="J953" i="7" a="1"/>
  <c r="J953" i="7" s="1"/>
  <c r="D825" i="7" a="1"/>
  <c r="D825" i="7" s="1"/>
  <c r="F825" i="7" a="1"/>
  <c r="F825" i="7" s="1"/>
  <c r="E825" i="7" a="1"/>
  <c r="E825" i="7" s="1"/>
  <c r="J825" i="7" a="1"/>
  <c r="J825" i="7" s="1"/>
  <c r="D748" i="7" a="1"/>
  <c r="D748" i="7" s="1"/>
  <c r="J748" i="7" a="1"/>
  <c r="J748" i="7" s="1"/>
  <c r="E748" i="7" a="1"/>
  <c r="E748" i="7" s="1"/>
  <c r="F748" i="7" a="1"/>
  <c r="F748" i="7" s="1"/>
  <c r="E891" i="7" a="1"/>
  <c r="E891" i="7" s="1"/>
  <c r="D891" i="7" a="1"/>
  <c r="D891" i="7" s="1"/>
  <c r="F891" i="7" a="1"/>
  <c r="F891" i="7" s="1"/>
  <c r="J891" i="7" a="1"/>
  <c r="J891" i="7" s="1"/>
  <c r="E673" i="7" a="1"/>
  <c r="E673" i="7" s="1"/>
  <c r="F673" i="7" a="1"/>
  <c r="F673" i="7" s="1"/>
  <c r="J673" i="7" a="1"/>
  <c r="J673" i="7" s="1"/>
  <c r="D673" i="7" a="1"/>
  <c r="D673" i="7" s="1"/>
  <c r="D555" i="7" a="1"/>
  <c r="D555" i="7" s="1"/>
  <c r="F555" i="7" a="1"/>
  <c r="F555" i="7" s="1"/>
  <c r="E555" i="7" a="1"/>
  <c r="E555" i="7" s="1"/>
  <c r="J555" i="7" a="1"/>
  <c r="J555" i="7" s="1"/>
  <c r="J432" i="7" a="1"/>
  <c r="J432" i="7" s="1"/>
  <c r="E432" i="7" a="1"/>
  <c r="E432" i="7" s="1"/>
  <c r="F432" i="7" a="1"/>
  <c r="F432" i="7" s="1"/>
  <c r="D432" i="7" a="1"/>
  <c r="D432" i="7" s="1"/>
  <c r="E719" i="7" a="1"/>
  <c r="E719" i="7" s="1"/>
  <c r="D719" i="7" a="1"/>
  <c r="D719" i="7" s="1"/>
  <c r="F719" i="7" a="1"/>
  <c r="F719" i="7" s="1"/>
  <c r="J719" i="7" a="1"/>
  <c r="J719" i="7" s="1"/>
  <c r="E619" i="7" a="1"/>
  <c r="E619" i="7" s="1"/>
  <c r="D619" i="7" a="1"/>
  <c r="D619" i="7" s="1"/>
  <c r="F619" i="7" a="1"/>
  <c r="F619" i="7" s="1"/>
  <c r="J619" i="7" a="1"/>
  <c r="J619" i="7" s="1"/>
  <c r="E463" i="7" a="1"/>
  <c r="E463" i="7" s="1"/>
  <c r="D463" i="7" a="1"/>
  <c r="D463" i="7" s="1"/>
  <c r="F463" i="7" a="1"/>
  <c r="F463" i="7" s="1"/>
  <c r="J463" i="7" a="1"/>
  <c r="J463" i="7" s="1"/>
  <c r="D239" i="7" a="1"/>
  <c r="D239" i="7" s="1"/>
  <c r="F239" i="7" a="1"/>
  <c r="F239" i="7" s="1"/>
  <c r="E239" i="7" a="1"/>
  <c r="E239" i="7" s="1"/>
  <c r="J239" i="7" a="1"/>
  <c r="J239" i="7" s="1"/>
  <c r="E325" i="7" a="1"/>
  <c r="E325" i="7" s="1"/>
  <c r="D325" i="7" a="1"/>
  <c r="D325" i="7" s="1"/>
  <c r="F325" i="7" a="1"/>
  <c r="F325" i="7" s="1"/>
  <c r="J325" i="7" a="1"/>
  <c r="J325" i="7" s="1"/>
  <c r="J298" i="7" a="1"/>
  <c r="J298" i="7" s="1"/>
  <c r="E298" i="7" a="1"/>
  <c r="E298" i="7" s="1"/>
  <c r="F298" i="7" a="1"/>
  <c r="F298" i="7" s="1"/>
  <c r="D298" i="7" a="1"/>
  <c r="D298" i="7" s="1"/>
  <c r="J180" i="7" a="1"/>
  <c r="J180" i="7" s="1"/>
  <c r="D180" i="7" a="1"/>
  <c r="D180" i="7" s="1"/>
  <c r="F180" i="7" a="1"/>
  <c r="F180" i="7" s="1"/>
  <c r="E180" i="7" a="1"/>
  <c r="E180" i="7" s="1"/>
  <c r="J102" i="7" a="1"/>
  <c r="J102" i="7" s="1"/>
  <c r="E102" i="7" a="1"/>
  <c r="E102" i="7" s="1"/>
  <c r="F102" i="7" a="1"/>
  <c r="F102" i="7" s="1"/>
  <c r="D102" i="7" a="1"/>
  <c r="D102" i="7" s="1"/>
  <c r="J18" i="7" a="1"/>
  <c r="J18" i="7" s="1"/>
  <c r="D18" i="7" a="1"/>
  <c r="D18" i="7" s="1"/>
  <c r="F18" i="7" a="1"/>
  <c r="F18" i="7" s="1"/>
  <c r="E18" i="7" a="1"/>
  <c r="E18" i="7" s="1"/>
  <c r="J874" i="7" a="1"/>
  <c r="J874" i="7" s="1"/>
  <c r="D874" i="7" a="1"/>
  <c r="D874" i="7" s="1"/>
  <c r="F874" i="7" a="1"/>
  <c r="F874" i="7" s="1"/>
  <c r="E874" i="7" a="1"/>
  <c r="E874" i="7" s="1"/>
  <c r="D775" i="7" a="1"/>
  <c r="D775" i="7" s="1"/>
  <c r="F775" i="7" a="1"/>
  <c r="F775" i="7" s="1"/>
  <c r="E775" i="7" a="1"/>
  <c r="E775" i="7" s="1"/>
  <c r="J775" i="7" a="1"/>
  <c r="J775" i="7" s="1"/>
  <c r="J940" i="7" a="1"/>
  <c r="J940" i="7" s="1"/>
  <c r="D940" i="7" a="1"/>
  <c r="D940" i="7" s="1"/>
  <c r="F940" i="7" a="1"/>
  <c r="F940" i="7" s="1"/>
  <c r="E940" i="7" a="1"/>
  <c r="E940" i="7" s="1"/>
  <c r="J812" i="7" a="1"/>
  <c r="J812" i="7" s="1"/>
  <c r="D812" i="7" a="1"/>
  <c r="D812" i="7" s="1"/>
  <c r="F812" i="7" a="1"/>
  <c r="F812" i="7" s="1"/>
  <c r="E812" i="7" a="1"/>
  <c r="E812" i="7" s="1"/>
  <c r="J596" i="7" a="1"/>
  <c r="J596" i="7" s="1"/>
  <c r="E596" i="7" a="1"/>
  <c r="E596" i="7" s="1"/>
  <c r="F596" i="7" a="1"/>
  <c r="F596" i="7" s="1"/>
  <c r="D596" i="7" a="1"/>
  <c r="D596" i="7" s="1"/>
  <c r="F509" i="7" a="1"/>
  <c r="F509" i="7" s="1"/>
  <c r="J500" i="7" a="1"/>
  <c r="J500" i="7" s="1"/>
  <c r="E500" i="7" a="1"/>
  <c r="E500" i="7" s="1"/>
  <c r="D500" i="7" a="1"/>
  <c r="D500" i="7" s="1"/>
  <c r="F500" i="7" a="1"/>
  <c r="F500" i="7" s="1"/>
  <c r="D263" i="7" a="1"/>
  <c r="D263" i="7" s="1"/>
  <c r="F263" i="7" a="1"/>
  <c r="F263" i="7" s="1"/>
  <c r="E263" i="7" a="1"/>
  <c r="E263" i="7" s="1"/>
  <c r="J263" i="7" a="1"/>
  <c r="J263" i="7" s="1"/>
  <c r="J670" i="7" a="1"/>
  <c r="J670" i="7" s="1"/>
  <c r="D670" i="7" a="1"/>
  <c r="D670" i="7" s="1"/>
  <c r="F670" i="7" a="1"/>
  <c r="F670" i="7" s="1"/>
  <c r="E670" i="7" a="1"/>
  <c r="E670" i="7" s="1"/>
  <c r="F519" i="7" a="1"/>
  <c r="F519" i="7" s="1"/>
  <c r="J510" i="7" a="1"/>
  <c r="J510" i="7" s="1"/>
  <c r="D510" i="7" a="1"/>
  <c r="D510" i="7" s="1"/>
  <c r="F510" i="7" a="1"/>
  <c r="F510" i="7" s="1"/>
  <c r="E510" i="7" a="1"/>
  <c r="E510" i="7" s="1"/>
  <c r="D391" i="7" a="1"/>
  <c r="D391" i="7" s="1"/>
  <c r="F391" i="7" a="1"/>
  <c r="F391" i="7" s="1"/>
  <c r="E391" i="7" a="1"/>
  <c r="E391" i="7" s="1"/>
  <c r="J391" i="7" a="1"/>
  <c r="J391" i="7" s="1"/>
  <c r="J374" i="7" a="1"/>
  <c r="J374" i="7" s="1"/>
  <c r="E374" i="7" a="1"/>
  <c r="E374" i="7" s="1"/>
  <c r="D374" i="7" a="1"/>
  <c r="D374" i="7" s="1"/>
  <c r="F374" i="7" a="1"/>
  <c r="F374" i="7" s="1"/>
  <c r="D202" i="7" a="1"/>
  <c r="D202" i="7" s="1"/>
  <c r="J202" i="7" a="1"/>
  <c r="J202" i="7" s="1"/>
  <c r="F202" i="7" a="1"/>
  <c r="F202" i="7" s="1"/>
  <c r="E202" i="7" a="1"/>
  <c r="E202" i="7" s="1"/>
  <c r="D161" i="7" a="1"/>
  <c r="D161" i="7" s="1"/>
  <c r="F161" i="7" a="1"/>
  <c r="F161" i="7" s="1"/>
  <c r="E161" i="7" a="1"/>
  <c r="E161" i="7" s="1"/>
  <c r="J161" i="7" a="1"/>
  <c r="J161" i="7" s="1"/>
  <c r="J50" i="7" a="1"/>
  <c r="J50" i="7" s="1"/>
  <c r="D50" i="7" a="1"/>
  <c r="D50" i="7" s="1"/>
  <c r="F50" i="7" a="1"/>
  <c r="F50" i="7" s="1"/>
  <c r="E50" i="7" a="1"/>
  <c r="E50" i="7" s="1"/>
  <c r="J31" i="7" a="1"/>
  <c r="J31" i="7" s="1"/>
  <c r="D31" i="7" a="1"/>
  <c r="D31" i="7" s="1"/>
  <c r="F31" i="7" a="1"/>
  <c r="F31" i="7" s="1"/>
  <c r="E31" i="7" a="1"/>
  <c r="E31" i="7" s="1"/>
  <c r="D925" i="7" a="1"/>
  <c r="D925" i="7" s="1"/>
  <c r="F925" i="7" a="1"/>
  <c r="F925" i="7" s="1"/>
  <c r="E925" i="7" a="1"/>
  <c r="E925" i="7" s="1"/>
  <c r="J925" i="7" a="1"/>
  <c r="J925" i="7" s="1"/>
  <c r="D800" i="7" a="1"/>
  <c r="D800" i="7" s="1"/>
  <c r="J800" i="7" a="1"/>
  <c r="J800" i="7" s="1"/>
  <c r="E800" i="7" a="1"/>
  <c r="E800" i="7" s="1"/>
  <c r="F800" i="7" a="1"/>
  <c r="F800" i="7" s="1"/>
  <c r="E991" i="7" a="1"/>
  <c r="E991" i="7" s="1"/>
  <c r="D991" i="7" a="1"/>
  <c r="D991" i="7" s="1"/>
  <c r="F991" i="7" a="1"/>
  <c r="F991" i="7" s="1"/>
  <c r="J991" i="7" a="1"/>
  <c r="J991" i="7" s="1"/>
  <c r="E863" i="7" a="1"/>
  <c r="E863" i="7" s="1"/>
  <c r="D863" i="7" a="1"/>
  <c r="D863" i="7" s="1"/>
  <c r="F863" i="7" a="1"/>
  <c r="F863" i="7" s="1"/>
  <c r="J863" i="7" a="1"/>
  <c r="J863" i="7" s="1"/>
  <c r="E645" i="7" a="1"/>
  <c r="E645" i="7" s="1"/>
  <c r="F645" i="7" a="1"/>
  <c r="F645" i="7" s="1"/>
  <c r="J645" i="7" a="1"/>
  <c r="J645" i="7" s="1"/>
  <c r="D645" i="7" a="1"/>
  <c r="D645" i="7" s="1"/>
  <c r="D541" i="7" a="1"/>
  <c r="D541" i="7" s="1"/>
  <c r="F541" i="7" a="1"/>
  <c r="F541" i="7" s="1"/>
  <c r="E541" i="7" a="1"/>
  <c r="E541" i="7" s="1"/>
  <c r="J404" i="7" a="1"/>
  <c r="J404" i="7" s="1"/>
  <c r="E404" i="7" a="1"/>
  <c r="E404" i="7" s="1"/>
  <c r="D404" i="7" a="1"/>
  <c r="D404" i="7" s="1"/>
  <c r="F404" i="7" a="1"/>
  <c r="F404" i="7" s="1"/>
  <c r="E705" i="7" a="1"/>
  <c r="E705" i="7" s="1"/>
  <c r="D705" i="7" a="1"/>
  <c r="D705" i="7" s="1"/>
  <c r="F705" i="7" a="1"/>
  <c r="F705" i="7" s="1"/>
  <c r="J705" i="7" a="1"/>
  <c r="J705" i="7" s="1"/>
  <c r="E591" i="7" a="1"/>
  <c r="E591" i="7" s="1"/>
  <c r="D591" i="7" a="1"/>
  <c r="D591" i="7" s="1"/>
  <c r="F591" i="7" a="1"/>
  <c r="F591" i="7" s="1"/>
  <c r="J591" i="7" a="1"/>
  <c r="J591" i="7" s="1"/>
  <c r="E449" i="7" a="1"/>
  <c r="E449" i="7" s="1"/>
  <c r="D449" i="7" a="1"/>
  <c r="D449" i="7" s="1"/>
  <c r="F449" i="7" a="1"/>
  <c r="F449" i="7" s="1"/>
  <c r="J449" i="7" a="1"/>
  <c r="J449" i="7" s="1"/>
  <c r="D133" i="7" a="1"/>
  <c r="D133" i="7" s="1"/>
  <c r="F133" i="7" a="1"/>
  <c r="F133" i="7" s="1"/>
  <c r="E133" i="7" a="1"/>
  <c r="E133" i="7" s="1"/>
  <c r="J133" i="7" a="1"/>
  <c r="J133" i="7" s="1"/>
  <c r="J272" i="7" a="1"/>
  <c r="J272" i="7" s="1"/>
  <c r="D272" i="7" a="1"/>
  <c r="D272" i="7" s="1"/>
  <c r="F272" i="7" a="1"/>
  <c r="F272" i="7" s="1"/>
  <c r="E272" i="7" a="1"/>
  <c r="E272" i="7" s="1"/>
  <c r="J270" i="7" a="1"/>
  <c r="J270" i="7" s="1"/>
  <c r="E270" i="7" a="1"/>
  <c r="E270" i="7" s="1"/>
  <c r="D270" i="7" a="1"/>
  <c r="D270" i="7" s="1"/>
  <c r="F270" i="7" a="1"/>
  <c r="F270" i="7" s="1"/>
  <c r="D147" i="7" a="1"/>
  <c r="D147" i="7" s="1"/>
  <c r="F147" i="7" a="1"/>
  <c r="F147" i="7" s="1"/>
  <c r="E147" i="7" a="1"/>
  <c r="E147" i="7" s="1"/>
  <c r="J147" i="7" a="1"/>
  <c r="J147" i="7" s="1"/>
  <c r="J71" i="7" a="1"/>
  <c r="J71" i="7" s="1"/>
  <c r="D71" i="7" a="1"/>
  <c r="D71" i="7" s="1"/>
  <c r="F71" i="7" a="1"/>
  <c r="F71" i="7" s="1"/>
  <c r="E71" i="7" a="1"/>
  <c r="E71" i="7" s="1"/>
  <c r="J974" i="7" a="1"/>
  <c r="J974" i="7" s="1"/>
  <c r="D974" i="7" a="1"/>
  <c r="D974" i="7" s="1"/>
  <c r="F974" i="7" a="1"/>
  <c r="F974" i="7" s="1"/>
  <c r="E974" i="7" a="1"/>
  <c r="E974" i="7" s="1"/>
  <c r="J846" i="7" a="1"/>
  <c r="J846" i="7" s="1"/>
  <c r="D846" i="7" a="1"/>
  <c r="D846" i="7" s="1"/>
  <c r="F846" i="7" a="1"/>
  <c r="F846" i="7" s="1"/>
  <c r="E846" i="7" a="1"/>
  <c r="E846" i="7" s="1"/>
  <c r="D761" i="7" a="1"/>
  <c r="D761" i="7" s="1"/>
  <c r="F761" i="7" a="1"/>
  <c r="F761" i="7" s="1"/>
  <c r="E761" i="7" a="1"/>
  <c r="E761" i="7" s="1"/>
  <c r="J761" i="7" a="1"/>
  <c r="J761" i="7" s="1"/>
  <c r="J912" i="7" a="1"/>
  <c r="J912" i="7" s="1"/>
  <c r="D912" i="7" a="1"/>
  <c r="D912" i="7" s="1"/>
  <c r="F912" i="7" a="1"/>
  <c r="F912" i="7" s="1"/>
  <c r="E912" i="7" a="1"/>
  <c r="E912" i="7" s="1"/>
  <c r="D733" i="7" a="1"/>
  <c r="D733" i="7" s="1"/>
  <c r="F733" i="7" a="1"/>
  <c r="F733" i="7" s="1"/>
  <c r="E733" i="7" a="1"/>
  <c r="E733" i="7" s="1"/>
  <c r="J733" i="7" a="1"/>
  <c r="J733" i="7" s="1"/>
  <c r="J568" i="7" a="1"/>
  <c r="J568" i="7" s="1"/>
  <c r="E568" i="7" a="1"/>
  <c r="E568" i="7" s="1"/>
  <c r="D568" i="7" a="1"/>
  <c r="D568" i="7" s="1"/>
  <c r="F568" i="7" a="1"/>
  <c r="F568" i="7" s="1"/>
  <c r="F479" i="7" a="1"/>
  <c r="F479" i="7" s="1"/>
  <c r="J472" i="7" a="1"/>
  <c r="J472" i="7" s="1"/>
  <c r="E472" i="7" a="1"/>
  <c r="E472" i="7" s="1"/>
  <c r="F472" i="7" a="1"/>
  <c r="F472" i="7" s="1"/>
  <c r="D472" i="7" a="1"/>
  <c r="D472" i="7" s="1"/>
  <c r="J162" i="7" a="1"/>
  <c r="J162" i="7" s="1"/>
  <c r="E162" i="7" a="1"/>
  <c r="E162" i="7" s="1"/>
  <c r="F162" i="7" a="1"/>
  <c r="F162" i="7" s="1"/>
  <c r="D162" i="7" a="1"/>
  <c r="D162" i="7" s="1"/>
  <c r="J642" i="7" a="1"/>
  <c r="J642" i="7" s="1"/>
  <c r="D642" i="7" a="1"/>
  <c r="D642" i="7" s="1"/>
  <c r="F642" i="7" a="1"/>
  <c r="F642" i="7" s="1"/>
  <c r="E642" i="7" a="1"/>
  <c r="E642" i="7" s="1"/>
  <c r="F489" i="7" a="1"/>
  <c r="F489" i="7" s="1"/>
  <c r="J482" i="7" a="1"/>
  <c r="J482" i="7" s="1"/>
  <c r="D482" i="7" a="1"/>
  <c r="D482" i="7" s="1"/>
  <c r="F482" i="7" a="1"/>
  <c r="F482" i="7" s="1"/>
  <c r="E482" i="7" a="1"/>
  <c r="E482" i="7" s="1"/>
  <c r="J324" i="7" a="1"/>
  <c r="J324" i="7" s="1"/>
  <c r="D324" i="7" a="1"/>
  <c r="D324" i="7" s="1"/>
  <c r="F324" i="7" a="1"/>
  <c r="F324" i="7" s="1"/>
  <c r="E324" i="7" a="1"/>
  <c r="E324" i="7" s="1"/>
  <c r="J346" i="7" a="1"/>
  <c r="J346" i="7" s="1"/>
  <c r="E346" i="7" a="1"/>
  <c r="E346" i="7" s="1"/>
  <c r="F346" i="7" a="1"/>
  <c r="F346" i="7" s="1"/>
  <c r="D346" i="7" a="1"/>
  <c r="D346" i="7" s="1"/>
  <c r="E321" i="7" a="1"/>
  <c r="E321" i="7" s="1"/>
  <c r="D321" i="7" a="1"/>
  <c r="D321" i="7" s="1"/>
  <c r="F321" i="7" a="1"/>
  <c r="F321" i="7" s="1"/>
  <c r="J321" i="7" a="1"/>
  <c r="J321" i="7" s="1"/>
  <c r="E197" i="7" a="1"/>
  <c r="E197" i="7" s="1"/>
  <c r="F197" i="7" a="1"/>
  <c r="F197" i="7" s="1"/>
  <c r="D197" i="7" a="1"/>
  <c r="D197" i="7" s="1"/>
  <c r="J197" i="7" a="1"/>
  <c r="J197" i="7" s="1"/>
  <c r="J138" i="7" a="1"/>
  <c r="J138" i="7" s="1"/>
  <c r="E138" i="7" a="1"/>
  <c r="E138" i="7" s="1"/>
  <c r="D138" i="7" a="1"/>
  <c r="D138" i="7" s="1"/>
  <c r="F138" i="7" a="1"/>
  <c r="F138" i="7" s="1"/>
  <c r="J37" i="7" a="1"/>
  <c r="J37" i="7" s="1"/>
  <c r="E37" i="7" a="1"/>
  <c r="E37" i="7" s="1"/>
  <c r="D37" i="7" a="1"/>
  <c r="D37" i="7" s="1"/>
  <c r="F37" i="7" a="1"/>
  <c r="F37" i="7" s="1"/>
  <c r="D897" i="7" a="1"/>
  <c r="D897" i="7" s="1"/>
  <c r="F897" i="7" a="1"/>
  <c r="F897" i="7" s="1"/>
  <c r="E897" i="7" a="1"/>
  <c r="E897" i="7" s="1"/>
  <c r="J897" i="7" a="1"/>
  <c r="J897" i="7" s="1"/>
  <c r="D786" i="7" a="1"/>
  <c r="D786" i="7" s="1"/>
  <c r="J786" i="7" a="1"/>
  <c r="J786" i="7" s="1"/>
  <c r="F786" i="7" a="1"/>
  <c r="F786" i="7" s="1"/>
  <c r="E786" i="7" a="1"/>
  <c r="E786" i="7" s="1"/>
  <c r="E963" i="7" a="1"/>
  <c r="E963" i="7" s="1"/>
  <c r="D963" i="7" a="1"/>
  <c r="D963" i="7" s="1"/>
  <c r="F963" i="7" a="1"/>
  <c r="F963" i="7" s="1"/>
  <c r="J963" i="7" a="1"/>
  <c r="J963" i="7" s="1"/>
  <c r="E835" i="7" a="1"/>
  <c r="E835" i="7" s="1"/>
  <c r="D835" i="7" a="1"/>
  <c r="D835" i="7" s="1"/>
  <c r="F835" i="7" a="1"/>
  <c r="F835" i="7" s="1"/>
  <c r="J835" i="7" a="1"/>
  <c r="J835" i="7" s="1"/>
  <c r="E617" i="7" a="1"/>
  <c r="E617" i="7" s="1"/>
  <c r="F617" i="7" a="1"/>
  <c r="F617" i="7" s="1"/>
  <c r="J617" i="7" a="1"/>
  <c r="J617" i="7" s="1"/>
  <c r="D617" i="7" a="1"/>
  <c r="D617" i="7" s="1"/>
  <c r="E521" i="7" a="1"/>
  <c r="E521" i="7" s="1"/>
  <c r="D521" i="7" a="1"/>
  <c r="D521" i="7" s="1"/>
  <c r="J521" i="7" a="1"/>
  <c r="J521" i="7" s="1"/>
  <c r="D339" i="7" a="1"/>
  <c r="D339" i="7" s="1"/>
  <c r="F339" i="7" a="1"/>
  <c r="F339" i="7" s="1"/>
  <c r="E339" i="7" a="1"/>
  <c r="E339" i="7" s="1"/>
  <c r="J339" i="7" a="1"/>
  <c r="J339" i="7" s="1"/>
  <c r="E691" i="7" a="1"/>
  <c r="E691" i="7" s="1"/>
  <c r="D691" i="7" a="1"/>
  <c r="D691" i="7" s="1"/>
  <c r="F691" i="7" a="1"/>
  <c r="F691" i="7" s="1"/>
  <c r="J691" i="7" a="1"/>
  <c r="J691" i="7" s="1"/>
  <c r="E531" i="7" a="1"/>
  <c r="E531" i="7" s="1"/>
  <c r="F531" i="7" a="1"/>
  <c r="F531" i="7" s="1"/>
  <c r="J531" i="7" a="1"/>
  <c r="J531" i="7" s="1"/>
  <c r="E421" i="7" a="1"/>
  <c r="E421" i="7" s="1"/>
  <c r="D421" i="7" a="1"/>
  <c r="D421" i="7" s="1"/>
  <c r="F421" i="7" a="1"/>
  <c r="F421" i="7" s="1"/>
  <c r="J421" i="7" a="1"/>
  <c r="J421" i="7" s="1"/>
  <c r="E385" i="7" a="1"/>
  <c r="E385" i="7" s="1"/>
  <c r="D385" i="7" a="1"/>
  <c r="D385" i="7" s="1"/>
  <c r="F385" i="7" a="1"/>
  <c r="F385" i="7" s="1"/>
  <c r="J385" i="7" a="1"/>
  <c r="J385" i="7" s="1"/>
  <c r="D225" i="7" a="1"/>
  <c r="D225" i="7" s="1"/>
  <c r="F225" i="7" a="1"/>
  <c r="F225" i="7" s="1"/>
  <c r="E225" i="7" a="1"/>
  <c r="E225" i="7" s="1"/>
  <c r="J225" i="7" a="1"/>
  <c r="J225" i="7" s="1"/>
  <c r="J242" i="7" a="1"/>
  <c r="J242" i="7" s="1"/>
  <c r="E242" i="7" a="1"/>
  <c r="E242" i="7" s="1"/>
  <c r="F242" i="7" a="1"/>
  <c r="F242" i="7" s="1"/>
  <c r="D242" i="7" a="1"/>
  <c r="D242" i="7" s="1"/>
  <c r="E109" i="7" a="1"/>
  <c r="E109" i="7" s="1"/>
  <c r="F109" i="7" a="1"/>
  <c r="F109" i="7" s="1"/>
  <c r="D109" i="7" a="1"/>
  <c r="D109" i="7" s="1"/>
  <c r="J109" i="7" a="1"/>
  <c r="J109" i="7" s="1"/>
  <c r="J65" i="7" a="1"/>
  <c r="J65" i="7" s="1"/>
  <c r="E65" i="7" a="1"/>
  <c r="E65" i="7" s="1"/>
  <c r="F65" i="7" a="1"/>
  <c r="F65" i="7" s="1"/>
  <c r="D65" i="7" a="1"/>
  <c r="D65" i="7" s="1"/>
  <c r="E26" i="7" a="1"/>
  <c r="E26" i="7" s="1"/>
  <c r="J26" i="7" a="1"/>
  <c r="J26" i="7" s="1"/>
  <c r="D26" i="7" a="1"/>
  <c r="D26" i="7" s="1"/>
  <c r="F26" i="7" a="1"/>
  <c r="F26" i="7" s="1"/>
  <c r="J882" i="7" a="1"/>
  <c r="J882" i="7" s="1"/>
  <c r="D882" i="7" a="1"/>
  <c r="D882" i="7" s="1"/>
  <c r="F882" i="7" a="1"/>
  <c r="F882" i="7" s="1"/>
  <c r="E882" i="7" a="1"/>
  <c r="E882" i="7" s="1"/>
  <c r="D779" i="7" a="1"/>
  <c r="D779" i="7" s="1"/>
  <c r="F779" i="7" a="1"/>
  <c r="F779" i="7" s="1"/>
  <c r="E779" i="7" a="1"/>
  <c r="E779" i="7" s="1"/>
  <c r="J779" i="7" a="1"/>
  <c r="J779" i="7" s="1"/>
  <c r="J948" i="7" a="1"/>
  <c r="J948" i="7" s="1"/>
  <c r="D948" i="7" a="1"/>
  <c r="D948" i="7" s="1"/>
  <c r="F948" i="7" a="1"/>
  <c r="F948" i="7" s="1"/>
  <c r="E948" i="7" a="1"/>
  <c r="E948" i="7" s="1"/>
  <c r="J820" i="7" a="1"/>
  <c r="J820" i="7" s="1"/>
  <c r="D820" i="7" a="1"/>
  <c r="D820" i="7" s="1"/>
  <c r="F820" i="7" a="1"/>
  <c r="F820" i="7" s="1"/>
  <c r="E820" i="7" a="1"/>
  <c r="E820" i="7" s="1"/>
  <c r="J604" i="7" a="1"/>
  <c r="J604" i="7" s="1"/>
  <c r="E604" i="7" a="1"/>
  <c r="E604" i="7" s="1"/>
  <c r="F604" i="7" a="1"/>
  <c r="F604" i="7" s="1"/>
  <c r="D604" i="7" a="1"/>
  <c r="D604" i="7" s="1"/>
  <c r="F517" i="7" a="1"/>
  <c r="F517" i="7" s="1"/>
  <c r="J508" i="7" a="1"/>
  <c r="J508" i="7" s="1"/>
  <c r="E508" i="7" a="1"/>
  <c r="E508" i="7" s="1"/>
  <c r="D508" i="7" a="1"/>
  <c r="D508" i="7" s="1"/>
  <c r="F508" i="7" a="1"/>
  <c r="F508" i="7" s="1"/>
  <c r="D295" i="7" a="1"/>
  <c r="D295" i="7" s="1"/>
  <c r="F295" i="7" a="1"/>
  <c r="F295" i="7" s="1"/>
  <c r="E295" i="7" a="1"/>
  <c r="E295" i="7" s="1"/>
  <c r="J295" i="7" a="1"/>
  <c r="J295" i="7" s="1"/>
  <c r="J678" i="7" a="1"/>
  <c r="J678" i="7" s="1"/>
  <c r="D678" i="7" a="1"/>
  <c r="D678" i="7" s="1"/>
  <c r="F678" i="7" a="1"/>
  <c r="F678" i="7" s="1"/>
  <c r="E678" i="7" a="1"/>
  <c r="E678" i="7" s="1"/>
  <c r="D529" i="7" a="1"/>
  <c r="D529" i="7" s="1"/>
  <c r="J518" i="7" a="1"/>
  <c r="J518" i="7" s="1"/>
  <c r="D518" i="7" a="1"/>
  <c r="D518" i="7" s="1"/>
  <c r="F518" i="7" a="1"/>
  <c r="F518" i="7" s="1"/>
  <c r="E518" i="7" a="1"/>
  <c r="E518" i="7" s="1"/>
  <c r="J406" i="7" a="1"/>
  <c r="J406" i="7" s="1"/>
  <c r="D406" i="7" a="1"/>
  <c r="D406" i="7" s="1"/>
  <c r="F406" i="7" a="1"/>
  <c r="F406" i="7" s="1"/>
  <c r="E406" i="7" a="1"/>
  <c r="E406" i="7" s="1"/>
  <c r="D378" i="7" a="1"/>
  <c r="D378" i="7" s="1"/>
  <c r="J378" i="7" a="1"/>
  <c r="J378" i="7" s="1"/>
  <c r="F378" i="7" a="1"/>
  <c r="F378" i="7" s="1"/>
  <c r="E378" i="7" a="1"/>
  <c r="E378" i="7" s="1"/>
  <c r="D210" i="7" a="1"/>
  <c r="D210" i="7" s="1"/>
  <c r="J210" i="7" a="1"/>
  <c r="J210" i="7" s="1"/>
  <c r="F210" i="7" a="1"/>
  <c r="F210" i="7" s="1"/>
  <c r="E210" i="7" a="1"/>
  <c r="E210" i="7" s="1"/>
  <c r="D177" i="7" a="1"/>
  <c r="D177" i="7" s="1"/>
  <c r="F177" i="7" a="1"/>
  <c r="F177" i="7" s="1"/>
  <c r="E177" i="7" a="1"/>
  <c r="E177" i="7" s="1"/>
  <c r="J177" i="7" a="1"/>
  <c r="J177" i="7" s="1"/>
  <c r="J80" i="7" a="1"/>
  <c r="J80" i="7" s="1"/>
  <c r="D80" i="7" a="1"/>
  <c r="D80" i="7" s="1"/>
  <c r="F80" i="7" a="1"/>
  <c r="F80" i="7" s="1"/>
  <c r="E80" i="7" a="1"/>
  <c r="E80" i="7" s="1"/>
  <c r="J47" i="7" a="1"/>
  <c r="J47" i="7" s="1"/>
  <c r="D47" i="7" a="1"/>
  <c r="D47" i="7" s="1"/>
  <c r="F47" i="7" a="1"/>
  <c r="F47" i="7" s="1"/>
  <c r="E47" i="7" a="1"/>
  <c r="E47" i="7" s="1"/>
  <c r="D933" i="7" a="1"/>
  <c r="D933" i="7" s="1"/>
  <c r="F933" i="7" a="1"/>
  <c r="F933" i="7" s="1"/>
  <c r="E933" i="7" a="1"/>
  <c r="E933" i="7" s="1"/>
  <c r="J933" i="7" a="1"/>
  <c r="J933" i="7" s="1"/>
  <c r="D805" i="7" a="1"/>
  <c r="D805" i="7" s="1"/>
  <c r="F805" i="7" a="1"/>
  <c r="F805" i="7" s="1"/>
  <c r="E805" i="7" a="1"/>
  <c r="E805" i="7" s="1"/>
  <c r="J805" i="7" a="1"/>
  <c r="J805" i="7" s="1"/>
  <c r="E999" i="7" a="1"/>
  <c r="E999" i="7" s="1"/>
  <c r="D999" i="7" a="1"/>
  <c r="D999" i="7" s="1"/>
  <c r="F999" i="7" a="1"/>
  <c r="F999" i="7" s="1"/>
  <c r="J999" i="7" a="1"/>
  <c r="J999" i="7" s="1"/>
  <c r="E871" i="7" a="1"/>
  <c r="E871" i="7" s="1"/>
  <c r="D871" i="7" a="1"/>
  <c r="D871" i="7" s="1"/>
  <c r="F871" i="7" a="1"/>
  <c r="F871" i="7" s="1"/>
  <c r="J871" i="7" a="1"/>
  <c r="J871" i="7" s="1"/>
  <c r="E653" i="7" a="1"/>
  <c r="E653" i="7" s="1"/>
  <c r="F653" i="7" a="1"/>
  <c r="F653" i="7" s="1"/>
  <c r="J653" i="7" a="1"/>
  <c r="J653" i="7" s="1"/>
  <c r="D653" i="7" a="1"/>
  <c r="D653" i="7" s="1"/>
  <c r="D545" i="7" a="1"/>
  <c r="D545" i="7" s="1"/>
  <c r="F545" i="7" a="1"/>
  <c r="F545" i="7" s="1"/>
  <c r="E545" i="7" a="1"/>
  <c r="E545" i="7" s="1"/>
  <c r="J412" i="7" a="1"/>
  <c r="J412" i="7" s="1"/>
  <c r="E412" i="7" a="1"/>
  <c r="E412" i="7" s="1"/>
  <c r="D412" i="7" a="1"/>
  <c r="D412" i="7" s="1"/>
  <c r="F412" i="7" a="1"/>
  <c r="F412" i="7" s="1"/>
  <c r="E709" i="7" a="1"/>
  <c r="E709" i="7" s="1"/>
  <c r="D709" i="7" a="1"/>
  <c r="D709" i="7" s="1"/>
  <c r="F709" i="7" a="1"/>
  <c r="F709" i="7" s="1"/>
  <c r="J709" i="7" a="1"/>
  <c r="J709" i="7" s="1"/>
  <c r="E599" i="7" a="1"/>
  <c r="E599" i="7" s="1"/>
  <c r="D599" i="7" a="1"/>
  <c r="D599" i="7" s="1"/>
  <c r="F599" i="7" a="1"/>
  <c r="F599" i="7" s="1"/>
  <c r="J599" i="7" a="1"/>
  <c r="J599" i="7" s="1"/>
  <c r="E453" i="7" a="1"/>
  <c r="E453" i="7" s="1"/>
  <c r="D453" i="7" a="1"/>
  <c r="D453" i="7" s="1"/>
  <c r="F453" i="7" a="1"/>
  <c r="F453" i="7" s="1"/>
  <c r="J453" i="7" a="1"/>
  <c r="J453" i="7" s="1"/>
  <c r="D200" i="7" a="1"/>
  <c r="D200" i="7" s="1"/>
  <c r="J200" i="7" a="1"/>
  <c r="J200" i="7" s="1"/>
  <c r="E200" i="7" a="1"/>
  <c r="E200" i="7" s="1"/>
  <c r="F200" i="7" a="1"/>
  <c r="F200" i="7" s="1"/>
  <c r="J288" i="7" a="1"/>
  <c r="J288" i="7" s="1"/>
  <c r="D288" i="7" a="1"/>
  <c r="D288" i="7" s="1"/>
  <c r="F288" i="7" a="1"/>
  <c r="F288" i="7" s="1"/>
  <c r="E288" i="7" a="1"/>
  <c r="E288" i="7" s="1"/>
  <c r="J278" i="7" a="1"/>
  <c r="J278" i="7" s="1"/>
  <c r="E278" i="7" a="1"/>
  <c r="E278" i="7" s="1"/>
  <c r="F278" i="7" a="1"/>
  <c r="F278" i="7" s="1"/>
  <c r="D278" i="7" a="1"/>
  <c r="D278" i="7" s="1"/>
  <c r="J160" i="7" a="1"/>
  <c r="J160" i="7" s="1"/>
  <c r="D160" i="7" a="1"/>
  <c r="D160" i="7" s="1"/>
  <c r="F160" i="7" a="1"/>
  <c r="F160" i="7" s="1"/>
  <c r="E160" i="7" a="1"/>
  <c r="E160" i="7" s="1"/>
  <c r="J82" i="7" a="1"/>
  <c r="J82" i="7" s="1"/>
  <c r="E82" i="7" a="1"/>
  <c r="E82" i="7" s="1"/>
  <c r="F82" i="7" a="1"/>
  <c r="F82" i="7" s="1"/>
  <c r="D82" i="7" a="1"/>
  <c r="D82" i="7" s="1"/>
  <c r="J982" i="7" a="1"/>
  <c r="J982" i="7" s="1"/>
  <c r="D982" i="7" a="1"/>
  <c r="D982" i="7" s="1"/>
  <c r="F982" i="7" a="1"/>
  <c r="F982" i="7" s="1"/>
  <c r="E982" i="7" a="1"/>
  <c r="E982" i="7" s="1"/>
  <c r="J854" i="7" a="1"/>
  <c r="J854" i="7" s="1"/>
  <c r="D854" i="7" a="1"/>
  <c r="D854" i="7" s="1"/>
  <c r="F854" i="7" a="1"/>
  <c r="F854" i="7" s="1"/>
  <c r="E854" i="7" a="1"/>
  <c r="E854" i="7" s="1"/>
  <c r="D765" i="7" a="1"/>
  <c r="D765" i="7" s="1"/>
  <c r="F765" i="7" a="1"/>
  <c r="F765" i="7" s="1"/>
  <c r="E765" i="7" a="1"/>
  <c r="E765" i="7" s="1"/>
  <c r="J765" i="7" a="1"/>
  <c r="J765" i="7" s="1"/>
  <c r="J920" i="7" a="1"/>
  <c r="J920" i="7" s="1"/>
  <c r="D920" i="7" a="1"/>
  <c r="D920" i="7" s="1"/>
  <c r="F920" i="7" a="1"/>
  <c r="F920" i="7" s="1"/>
  <c r="E920" i="7" a="1"/>
  <c r="E920" i="7" s="1"/>
  <c r="D741" i="7" a="1"/>
  <c r="D741" i="7" s="1"/>
  <c r="F741" i="7" a="1"/>
  <c r="F741" i="7" s="1"/>
  <c r="E741" i="7" a="1"/>
  <c r="E741" i="7" s="1"/>
  <c r="J741" i="7" a="1"/>
  <c r="J741" i="7" s="1"/>
  <c r="J576" i="7" a="1"/>
  <c r="J576" i="7" s="1"/>
  <c r="E576" i="7" a="1"/>
  <c r="E576" i="7" s="1"/>
  <c r="D576" i="7" a="1"/>
  <c r="D576" i="7" s="1"/>
  <c r="F576" i="7" a="1"/>
  <c r="F576" i="7" s="1"/>
  <c r="F487" i="7" a="1"/>
  <c r="F487" i="7" s="1"/>
  <c r="J480" i="7" a="1"/>
  <c r="J480" i="7" s="1"/>
  <c r="E480" i="7" a="1"/>
  <c r="E480" i="7" s="1"/>
  <c r="F480" i="7" a="1"/>
  <c r="F480" i="7" s="1"/>
  <c r="D480" i="7" a="1"/>
  <c r="D480" i="7" s="1"/>
  <c r="D207" i="7" a="1"/>
  <c r="D207" i="7" s="1"/>
  <c r="F207" i="7" a="1"/>
  <c r="F207" i="7" s="1"/>
  <c r="E207" i="7" a="1"/>
  <c r="E207" i="7" s="1"/>
  <c r="J207" i="7" a="1"/>
  <c r="J207" i="7" s="1"/>
  <c r="J650" i="7" a="1"/>
  <c r="J650" i="7" s="1"/>
  <c r="D650" i="7" a="1"/>
  <c r="D650" i="7" s="1"/>
  <c r="F650" i="7" a="1"/>
  <c r="F650" i="7" s="1"/>
  <c r="E650" i="7" a="1"/>
  <c r="E650" i="7" s="1"/>
  <c r="D499" i="7" a="1"/>
  <c r="D499" i="7" s="1"/>
  <c r="J490" i="7" a="1"/>
  <c r="J490" i="7" s="1"/>
  <c r="D490" i="7" a="1"/>
  <c r="D490" i="7" s="1"/>
  <c r="F490" i="7" a="1"/>
  <c r="F490" i="7" s="1"/>
  <c r="E490" i="7" a="1"/>
  <c r="E490" i="7" s="1"/>
  <c r="J340" i="7" a="1"/>
  <c r="J340" i="7" s="1"/>
  <c r="D340" i="7" a="1"/>
  <c r="D340" i="7" s="1"/>
  <c r="F340" i="7" a="1"/>
  <c r="F340" i="7" s="1"/>
  <c r="E340" i="7" a="1"/>
  <c r="E340" i="7" s="1"/>
  <c r="J354" i="7" a="1"/>
  <c r="J354" i="7" s="1"/>
  <c r="E354" i="7" a="1"/>
  <c r="E354" i="7" s="1"/>
  <c r="F354" i="7" a="1"/>
  <c r="F354" i="7" s="1"/>
  <c r="D354" i="7" a="1"/>
  <c r="D354" i="7" s="1"/>
  <c r="E113" i="7" a="1"/>
  <c r="E113" i="7" s="1"/>
  <c r="F113" i="7" a="1"/>
  <c r="F113" i="7" s="1"/>
  <c r="J113" i="7" a="1"/>
  <c r="J113" i="7" s="1"/>
  <c r="D113" i="7" a="1"/>
  <c r="D113" i="7" s="1"/>
  <c r="J92" i="7" a="1"/>
  <c r="J92" i="7" s="1"/>
  <c r="D92" i="7" a="1"/>
  <c r="D92" i="7" s="1"/>
  <c r="F92" i="7" a="1"/>
  <c r="F92" i="7" s="1"/>
  <c r="E92" i="7" a="1"/>
  <c r="E92" i="7" s="1"/>
  <c r="J146" i="7" a="1"/>
  <c r="J146" i="7" s="1"/>
  <c r="E146" i="7" a="1"/>
  <c r="E146" i="7" s="1"/>
  <c r="F146" i="7" a="1"/>
  <c r="F146" i="7" s="1"/>
  <c r="D146" i="7" a="1"/>
  <c r="D146" i="7" s="1"/>
  <c r="J45" i="7" a="1"/>
  <c r="J45" i="7" s="1"/>
  <c r="E45" i="7" a="1"/>
  <c r="E45" i="7" s="1"/>
  <c r="F45" i="7" a="1"/>
  <c r="F45" i="7" s="1"/>
  <c r="D45" i="7" a="1"/>
  <c r="D45" i="7" s="1"/>
  <c r="D905" i="7" a="1"/>
  <c r="D905" i="7" s="1"/>
  <c r="F905" i="7" a="1"/>
  <c r="F905" i="7" s="1"/>
  <c r="E905" i="7" a="1"/>
  <c r="E905" i="7" s="1"/>
  <c r="J905" i="7" a="1"/>
  <c r="J905" i="7" s="1"/>
  <c r="D790" i="7" a="1"/>
  <c r="D790" i="7" s="1"/>
  <c r="J790" i="7" a="1"/>
  <c r="J790" i="7" s="1"/>
  <c r="F790" i="7" a="1"/>
  <c r="F790" i="7" s="1"/>
  <c r="E790" i="7" a="1"/>
  <c r="E790" i="7" s="1"/>
  <c r="E971" i="7" a="1"/>
  <c r="E971" i="7" s="1"/>
  <c r="D971" i="7" a="1"/>
  <c r="D971" i="7" s="1"/>
  <c r="F971" i="7" a="1"/>
  <c r="F971" i="7" s="1"/>
  <c r="J971" i="7" a="1"/>
  <c r="J971" i="7" s="1"/>
  <c r="E843" i="7" a="1"/>
  <c r="E843" i="7" s="1"/>
  <c r="D843" i="7" a="1"/>
  <c r="D843" i="7" s="1"/>
  <c r="F843" i="7" a="1"/>
  <c r="F843" i="7" s="1"/>
  <c r="J843" i="7" a="1"/>
  <c r="J843" i="7" s="1"/>
  <c r="E625" i="7" a="1"/>
  <c r="E625" i="7" s="1"/>
  <c r="F625" i="7" a="1"/>
  <c r="F625" i="7" s="1"/>
  <c r="J625" i="7" a="1"/>
  <c r="J625" i="7" s="1"/>
  <c r="D625" i="7" a="1"/>
  <c r="D625" i="7" s="1"/>
  <c r="E529" i="7" a="1"/>
  <c r="E529" i="7" s="1"/>
  <c r="J529" i="7" a="1"/>
  <c r="J529" i="7" s="1"/>
  <c r="F529" i="7" a="1"/>
  <c r="F529" i="7" s="1"/>
  <c r="D355" i="7" a="1"/>
  <c r="D355" i="7" s="1"/>
  <c r="F355" i="7" a="1"/>
  <c r="F355" i="7" s="1"/>
  <c r="E355" i="7" a="1"/>
  <c r="E355" i="7" s="1"/>
  <c r="J355" i="7" a="1"/>
  <c r="J355" i="7" s="1"/>
  <c r="E695" i="7" a="1"/>
  <c r="E695" i="7" s="1"/>
  <c r="D695" i="7" a="1"/>
  <c r="D695" i="7" s="1"/>
  <c r="F695" i="7" a="1"/>
  <c r="F695" i="7" s="1"/>
  <c r="J695" i="7" a="1"/>
  <c r="J695" i="7" s="1"/>
  <c r="E571" i="7" a="1"/>
  <c r="E571" i="7" s="1"/>
  <c r="D571" i="7" a="1"/>
  <c r="D571" i="7" s="1"/>
  <c r="F571" i="7" a="1"/>
  <c r="F571" i="7" s="1"/>
  <c r="J571" i="7" a="1"/>
  <c r="J571" i="7" s="1"/>
  <c r="E429" i="7" a="1"/>
  <c r="E429" i="7" s="1"/>
  <c r="D429" i="7" a="1"/>
  <c r="D429" i="7" s="1"/>
  <c r="F429" i="7" a="1"/>
  <c r="F429" i="7" s="1"/>
  <c r="J429" i="7" a="1"/>
  <c r="J429" i="7" s="1"/>
  <c r="E393" i="7" a="1"/>
  <c r="E393" i="7" s="1"/>
  <c r="F393" i="7" a="1"/>
  <c r="F393" i="7" s="1"/>
  <c r="D393" i="7" a="1"/>
  <c r="D393" i="7" s="1"/>
  <c r="J393" i="7" a="1"/>
  <c r="J393" i="7" s="1"/>
  <c r="D233" i="7" a="1"/>
  <c r="D233" i="7" s="1"/>
  <c r="F233" i="7" a="1"/>
  <c r="F233" i="7" s="1"/>
  <c r="E233" i="7" a="1"/>
  <c r="E233" i="7" s="1"/>
  <c r="J233" i="7" a="1"/>
  <c r="J233" i="7" s="1"/>
  <c r="J250" i="7" a="1"/>
  <c r="J250" i="7" s="1"/>
  <c r="E250" i="7" a="1"/>
  <c r="E250" i="7" s="1"/>
  <c r="F250" i="7" a="1"/>
  <c r="F250" i="7" s="1"/>
  <c r="D250" i="7" a="1"/>
  <c r="D250" i="7" s="1"/>
  <c r="D123" i="7" a="1"/>
  <c r="D123" i="7" s="1"/>
  <c r="F123" i="7" a="1"/>
  <c r="F123" i="7" s="1"/>
  <c r="E123" i="7" a="1"/>
  <c r="E123" i="7" s="1"/>
  <c r="J123" i="7" a="1"/>
  <c r="J123" i="7" s="1"/>
  <c r="J73" i="7" a="1"/>
  <c r="J73" i="7" s="1"/>
  <c r="E73" i="7" a="1"/>
  <c r="E73" i="7" s="1"/>
  <c r="D73" i="7" a="1"/>
  <c r="D73" i="7" s="1"/>
  <c r="F73" i="7" a="1"/>
  <c r="F73" i="7" s="1"/>
  <c r="J954" i="7" a="1"/>
  <c r="J954" i="7" s="1"/>
  <c r="D954" i="7" a="1"/>
  <c r="D954" i="7" s="1"/>
  <c r="F954" i="7" a="1"/>
  <c r="F954" i="7" s="1"/>
  <c r="E954" i="7" a="1"/>
  <c r="E954" i="7" s="1"/>
  <c r="J826" i="7" a="1"/>
  <c r="J826" i="7" s="1"/>
  <c r="D826" i="7" a="1"/>
  <c r="D826" i="7" s="1"/>
  <c r="F826" i="7" a="1"/>
  <c r="F826" i="7" s="1"/>
  <c r="E826" i="7" a="1"/>
  <c r="E826" i="7" s="1"/>
  <c r="D751" i="7" a="1"/>
  <c r="D751" i="7" s="1"/>
  <c r="F751" i="7" a="1"/>
  <c r="F751" i="7" s="1"/>
  <c r="E751" i="7" a="1"/>
  <c r="E751" i="7" s="1"/>
  <c r="J751" i="7" a="1"/>
  <c r="J751" i="7" s="1"/>
  <c r="J892" i="7" a="1"/>
  <c r="J892" i="7" s="1"/>
  <c r="D892" i="7" a="1"/>
  <c r="D892" i="7" s="1"/>
  <c r="F892" i="7" a="1"/>
  <c r="F892" i="7" s="1"/>
  <c r="E892" i="7" a="1"/>
  <c r="E892" i="7" s="1"/>
  <c r="J676" i="7" a="1"/>
  <c r="J676" i="7" s="1"/>
  <c r="E676" i="7" a="1"/>
  <c r="E676" i="7" s="1"/>
  <c r="F676" i="7" a="1"/>
  <c r="F676" i="7" s="1"/>
  <c r="D676" i="7" a="1"/>
  <c r="D676" i="7" s="1"/>
  <c r="D556" i="7" a="1"/>
  <c r="D556" i="7" s="1"/>
  <c r="J556" i="7" a="1"/>
  <c r="J556" i="7" s="1"/>
  <c r="E556" i="7" a="1"/>
  <c r="E556" i="7" s="1"/>
  <c r="F556" i="7" a="1"/>
  <c r="F556" i="7" s="1"/>
  <c r="D435" i="7" a="1"/>
  <c r="D435" i="7" s="1"/>
  <c r="F435" i="7" a="1"/>
  <c r="F435" i="7" s="1"/>
  <c r="E435" i="7" a="1"/>
  <c r="E435" i="7" s="1"/>
  <c r="J435" i="7" a="1"/>
  <c r="J435" i="7" s="1"/>
  <c r="D720" i="7" a="1"/>
  <c r="D720" i="7" s="1"/>
  <c r="J720" i="7" a="1"/>
  <c r="J720" i="7" s="1"/>
  <c r="E720" i="7" a="1"/>
  <c r="E720" i="7" s="1"/>
  <c r="F720" i="7" a="1"/>
  <c r="F720" i="7" s="1"/>
  <c r="J622" i="7" a="1"/>
  <c r="J622" i="7" s="1"/>
  <c r="D622" i="7" a="1"/>
  <c r="D622" i="7" s="1"/>
  <c r="F622" i="7" a="1"/>
  <c r="F622" i="7" s="1"/>
  <c r="E622" i="7" a="1"/>
  <c r="E622" i="7" s="1"/>
  <c r="D464" i="7" a="1"/>
  <c r="D464" i="7" s="1"/>
  <c r="J464" i="7" a="1"/>
  <c r="J464" i="7" s="1"/>
  <c r="F464" i="7" a="1"/>
  <c r="F464" i="7" s="1"/>
  <c r="E464" i="7" a="1"/>
  <c r="E464" i="7" s="1"/>
  <c r="J244" i="7" a="1"/>
  <c r="J244" i="7" s="1"/>
  <c r="D244" i="7" a="1"/>
  <c r="D244" i="7" s="1"/>
  <c r="F244" i="7" a="1"/>
  <c r="F244" i="7" s="1"/>
  <c r="E244" i="7" a="1"/>
  <c r="E244" i="7" s="1"/>
  <c r="J326" i="7" a="1"/>
  <c r="J326" i="7" s="1"/>
  <c r="E326" i="7" a="1"/>
  <c r="E326" i="7" s="1"/>
  <c r="D326" i="7" a="1"/>
  <c r="D326" i="7" s="1"/>
  <c r="F326" i="7" a="1"/>
  <c r="F326" i="7" s="1"/>
  <c r="E301" i="7" a="1"/>
  <c r="E301" i="7" s="1"/>
  <c r="F301" i="7" a="1"/>
  <c r="F301" i="7" s="1"/>
  <c r="D301" i="7" a="1"/>
  <c r="D301" i="7" s="1"/>
  <c r="J301" i="7" a="1"/>
  <c r="J301" i="7" s="1"/>
  <c r="E183" i="7" a="1"/>
  <c r="E183" i="7" s="1"/>
  <c r="D183" i="7" a="1"/>
  <c r="D183" i="7" s="1"/>
  <c r="F183" i="7" a="1"/>
  <c r="F183" i="7" s="1"/>
  <c r="J183" i="7" a="1"/>
  <c r="J183" i="7" s="1"/>
  <c r="E103" i="7" a="1"/>
  <c r="E103" i="7" s="1"/>
  <c r="J103" i="7" a="1"/>
  <c r="J103" i="7" s="1"/>
  <c r="D103" i="7" a="1"/>
  <c r="D103" i="7" s="1"/>
  <c r="F103" i="7" a="1"/>
  <c r="F103" i="7" s="1"/>
  <c r="E21" i="7" a="1"/>
  <c r="E21" i="7" s="1"/>
  <c r="D21" i="7" a="1"/>
  <c r="D21" i="7" s="1"/>
  <c r="F21" i="7" a="1"/>
  <c r="F21" i="7" s="1"/>
  <c r="J21" i="7" a="1"/>
  <c r="J21" i="7" s="1"/>
  <c r="D877" i="7" a="1"/>
  <c r="D877" i="7" s="1"/>
  <c r="F877" i="7" a="1"/>
  <c r="F877" i="7" s="1"/>
  <c r="E877" i="7" a="1"/>
  <c r="E877" i="7" s="1"/>
  <c r="J877" i="7" a="1"/>
  <c r="J877" i="7" s="1"/>
  <c r="D776" i="7" a="1"/>
  <c r="D776" i="7" s="1"/>
  <c r="J776" i="7" a="1"/>
  <c r="J776" i="7" s="1"/>
  <c r="E776" i="7" a="1"/>
  <c r="E776" i="7" s="1"/>
  <c r="F776" i="7" a="1"/>
  <c r="F776" i="7" s="1"/>
  <c r="E943" i="7" a="1"/>
  <c r="E943" i="7" s="1"/>
  <c r="D943" i="7" a="1"/>
  <c r="D943" i="7" s="1"/>
  <c r="F943" i="7" a="1"/>
  <c r="F943" i="7" s="1"/>
  <c r="J943" i="7" a="1"/>
  <c r="J943" i="7" s="1"/>
  <c r="E815" i="7" a="1"/>
  <c r="E815" i="7" s="1"/>
  <c r="D815" i="7" a="1"/>
  <c r="D815" i="7" s="1"/>
  <c r="F815" i="7" a="1"/>
  <c r="F815" i="7" s="1"/>
  <c r="J815" i="7" a="1"/>
  <c r="J815" i="7" s="1"/>
  <c r="E597" i="7" a="1"/>
  <c r="E597" i="7" s="1"/>
  <c r="F597" i="7" a="1"/>
  <c r="F597" i="7" s="1"/>
  <c r="J597" i="7" a="1"/>
  <c r="J597" i="7" s="1"/>
  <c r="D597" i="7" a="1"/>
  <c r="D597" i="7" s="1"/>
  <c r="E501" i="7" a="1"/>
  <c r="E501" i="7" s="1"/>
  <c r="F501" i="7" a="1"/>
  <c r="F501" i="7" s="1"/>
  <c r="J501" i="7" a="1"/>
  <c r="J501" i="7" s="1"/>
  <c r="J268" i="7" a="1"/>
  <c r="J268" i="7" s="1"/>
  <c r="D268" i="7" a="1"/>
  <c r="D268" i="7" s="1"/>
  <c r="F268" i="7" a="1"/>
  <c r="F268" i="7" s="1"/>
  <c r="E268" i="7" a="1"/>
  <c r="E268" i="7" s="1"/>
  <c r="E671" i="7" a="1"/>
  <c r="E671" i="7" s="1"/>
  <c r="D671" i="7" a="1"/>
  <c r="D671" i="7" s="1"/>
  <c r="F671" i="7" a="1"/>
  <c r="F671" i="7" s="1"/>
  <c r="J671" i="7" a="1"/>
  <c r="J671" i="7" s="1"/>
  <c r="E511" i="7" a="1"/>
  <c r="E511" i="7" s="1"/>
  <c r="D511" i="7" a="1"/>
  <c r="D511" i="7" s="1"/>
  <c r="J511" i="7" a="1"/>
  <c r="J511" i="7" s="1"/>
  <c r="J396" i="7" a="1"/>
  <c r="J396" i="7" s="1"/>
  <c r="E396" i="7" a="1"/>
  <c r="E396" i="7" s="1"/>
  <c r="D396" i="7" a="1"/>
  <c r="D396" i="7" s="1"/>
  <c r="F396" i="7" a="1"/>
  <c r="F396" i="7" s="1"/>
  <c r="E375" i="7" a="1"/>
  <c r="E375" i="7" s="1"/>
  <c r="J375" i="7" a="1"/>
  <c r="J375" i="7" s="1"/>
  <c r="D375" i="7" a="1"/>
  <c r="D375" i="7" s="1"/>
  <c r="F375" i="7" a="1"/>
  <c r="F375" i="7" s="1"/>
  <c r="D205" i="7" a="1"/>
  <c r="D205" i="7" s="1"/>
  <c r="F205" i="7" a="1"/>
  <c r="F205" i="7" s="1"/>
  <c r="E205" i="7" a="1"/>
  <c r="E205" i="7" s="1"/>
  <c r="J205" i="7" a="1"/>
  <c r="J205" i="7" s="1"/>
  <c r="J166" i="7" a="1"/>
  <c r="J166" i="7" s="1"/>
  <c r="E166" i="7" a="1"/>
  <c r="E166" i="7" s="1"/>
  <c r="D166" i="7" a="1"/>
  <c r="D166" i="7" s="1"/>
  <c r="F166" i="7" a="1"/>
  <c r="F166" i="7" s="1"/>
  <c r="E62" i="7" a="1"/>
  <c r="E62" i="7" s="1"/>
  <c r="F62" i="7" a="1"/>
  <c r="F62" i="7" s="1"/>
  <c r="J62" i="7" a="1"/>
  <c r="J62" i="7" s="1"/>
  <c r="D62" i="7" a="1"/>
  <c r="D62" i="7" s="1"/>
  <c r="D34" i="7" a="1"/>
  <c r="D34" i="7" s="1"/>
  <c r="F34" i="7" a="1"/>
  <c r="F34" i="7" s="1"/>
  <c r="E34" i="7" a="1"/>
  <c r="E34" i="7" s="1"/>
  <c r="J34" i="7" a="1"/>
  <c r="J34" i="7" s="1"/>
  <c r="J926" i="7" a="1"/>
  <c r="J926" i="7" s="1"/>
  <c r="D926" i="7" a="1"/>
  <c r="D926" i="7" s="1"/>
  <c r="F926" i="7" a="1"/>
  <c r="F926" i="7" s="1"/>
  <c r="E926" i="7" a="1"/>
  <c r="E926" i="7" s="1"/>
  <c r="D801" i="7" a="1"/>
  <c r="D801" i="7" s="1"/>
  <c r="F801" i="7" a="1"/>
  <c r="F801" i="7" s="1"/>
  <c r="E801" i="7" a="1"/>
  <c r="E801" i="7" s="1"/>
  <c r="J801" i="7" a="1"/>
  <c r="J801" i="7" s="1"/>
  <c r="J992" i="7" a="1"/>
  <c r="J992" i="7" s="1"/>
  <c r="D992" i="7" a="1"/>
  <c r="D992" i="7" s="1"/>
  <c r="F992" i="7" a="1"/>
  <c r="F992" i="7" s="1"/>
  <c r="E992" i="7" a="1"/>
  <c r="E992" i="7" s="1"/>
  <c r="J864" i="7" a="1"/>
  <c r="J864" i="7" s="1"/>
  <c r="D864" i="7" a="1"/>
  <c r="D864" i="7" s="1"/>
  <c r="F864" i="7" a="1"/>
  <c r="F864" i="7" s="1"/>
  <c r="E864" i="7" a="1"/>
  <c r="E864" i="7" s="1"/>
  <c r="J648" i="7" a="1"/>
  <c r="J648" i="7" s="1"/>
  <c r="E648" i="7" a="1"/>
  <c r="E648" i="7" s="1"/>
  <c r="D648" i="7" a="1"/>
  <c r="D648" i="7" s="1"/>
  <c r="F648" i="7" a="1"/>
  <c r="F648" i="7" s="1"/>
  <c r="D542" i="7" a="1"/>
  <c r="D542" i="7" s="1"/>
  <c r="J542" i="7" a="1"/>
  <c r="J542" i="7" s="1"/>
  <c r="F542" i="7" a="1"/>
  <c r="F542" i="7" s="1"/>
  <c r="E542" i="7" a="1"/>
  <c r="E542" i="7" s="1"/>
  <c r="D407" i="7" a="1"/>
  <c r="D407" i="7" s="1"/>
  <c r="F407" i="7" a="1"/>
  <c r="F407" i="7" s="1"/>
  <c r="E407" i="7" a="1"/>
  <c r="E407" i="7" s="1"/>
  <c r="J407" i="7" a="1"/>
  <c r="J407" i="7" s="1"/>
  <c r="D706" i="7" a="1"/>
  <c r="D706" i="7" s="1"/>
  <c r="J706" i="7" a="1"/>
  <c r="J706" i="7" s="1"/>
  <c r="F706" i="7" a="1"/>
  <c r="F706" i="7" s="1"/>
  <c r="E706" i="7" a="1"/>
  <c r="E706" i="7" s="1"/>
  <c r="J594" i="7" a="1"/>
  <c r="J594" i="7" s="1"/>
  <c r="D594" i="7" a="1"/>
  <c r="D594" i="7" s="1"/>
  <c r="F594" i="7" a="1"/>
  <c r="F594" i="7" s="1"/>
  <c r="E594" i="7" a="1"/>
  <c r="E594" i="7" s="1"/>
  <c r="D450" i="7" a="1"/>
  <c r="D450" i="7" s="1"/>
  <c r="J450" i="7" a="1"/>
  <c r="J450" i="7" s="1"/>
  <c r="E450" i="7" a="1"/>
  <c r="E450" i="7" s="1"/>
  <c r="F450" i="7" a="1"/>
  <c r="F450" i="7" s="1"/>
  <c r="J148" i="7" a="1"/>
  <c r="J148" i="7" s="1"/>
  <c r="D148" i="7" a="1"/>
  <c r="D148" i="7" s="1"/>
  <c r="F148" i="7" a="1"/>
  <c r="F148" i="7" s="1"/>
  <c r="E148" i="7" a="1"/>
  <c r="E148" i="7" s="1"/>
  <c r="D275" i="7" a="1"/>
  <c r="D275" i="7" s="1"/>
  <c r="F275" i="7" a="1"/>
  <c r="F275" i="7" s="1"/>
  <c r="E275" i="7" a="1"/>
  <c r="E275" i="7" s="1"/>
  <c r="J275" i="7" a="1"/>
  <c r="J275" i="7" s="1"/>
  <c r="E273" i="7" a="1"/>
  <c r="E273" i="7" s="1"/>
  <c r="D273" i="7" a="1"/>
  <c r="D273" i="7" s="1"/>
  <c r="F273" i="7" a="1"/>
  <c r="F273" i="7" s="1"/>
  <c r="J273" i="7" a="1"/>
  <c r="J273" i="7" s="1"/>
  <c r="J152" i="7" a="1"/>
  <c r="J152" i="7" s="1"/>
  <c r="D152" i="7" a="1"/>
  <c r="D152" i="7" s="1"/>
  <c r="F152" i="7" a="1"/>
  <c r="F152" i="7" s="1"/>
  <c r="E152" i="7" a="1"/>
  <c r="E152" i="7" s="1"/>
  <c r="D74" i="7" a="1"/>
  <c r="D74" i="7" s="1"/>
  <c r="F74" i="7" a="1"/>
  <c r="F74" i="7" s="1"/>
  <c r="E74" i="7" a="1"/>
  <c r="E74" i="7" s="1"/>
  <c r="J74" i="7" a="1"/>
  <c r="J74" i="7" s="1"/>
  <c r="D977" i="7" a="1"/>
  <c r="D977" i="7" s="1"/>
  <c r="F977" i="7" a="1"/>
  <c r="F977" i="7" s="1"/>
  <c r="E977" i="7" a="1"/>
  <c r="E977" i="7" s="1"/>
  <c r="J977" i="7" a="1"/>
  <c r="J977" i="7" s="1"/>
  <c r="D849" i="7" a="1"/>
  <c r="D849" i="7" s="1"/>
  <c r="F849" i="7" a="1"/>
  <c r="F849" i="7" s="1"/>
  <c r="E849" i="7" a="1"/>
  <c r="E849" i="7" s="1"/>
  <c r="J849" i="7" a="1"/>
  <c r="J849" i="7" s="1"/>
  <c r="D762" i="7" a="1"/>
  <c r="D762" i="7" s="1"/>
  <c r="J762" i="7" a="1"/>
  <c r="J762" i="7" s="1"/>
  <c r="F762" i="7" a="1"/>
  <c r="F762" i="7" s="1"/>
  <c r="E762" i="7" a="1"/>
  <c r="E762" i="7" s="1"/>
  <c r="E915" i="7" a="1"/>
  <c r="E915" i="7" s="1"/>
  <c r="D915" i="7" a="1"/>
  <c r="D915" i="7" s="1"/>
  <c r="F915" i="7" a="1"/>
  <c r="F915" i="7" s="1"/>
  <c r="J915" i="7" a="1"/>
  <c r="J915" i="7" s="1"/>
  <c r="D734" i="7" a="1"/>
  <c r="D734" i="7" s="1"/>
  <c r="J734" i="7" a="1"/>
  <c r="J734" i="7" s="1"/>
  <c r="F734" i="7" a="1"/>
  <c r="F734" i="7" s="1"/>
  <c r="E734" i="7" a="1"/>
  <c r="E734" i="7" s="1"/>
  <c r="E569" i="7" a="1"/>
  <c r="E569" i="7" s="1"/>
  <c r="F569" i="7" a="1"/>
  <c r="F569" i="7" s="1"/>
  <c r="J569" i="7" a="1"/>
  <c r="J569" i="7" s="1"/>
  <c r="D569" i="7" a="1"/>
  <c r="D569" i="7" s="1"/>
  <c r="E473" i="7" a="1"/>
  <c r="E473" i="7" s="1"/>
  <c r="F473" i="7" a="1"/>
  <c r="F473" i="7" s="1"/>
  <c r="J473" i="7" a="1"/>
  <c r="J473" i="7" s="1"/>
  <c r="D473" i="7" a="1"/>
  <c r="D473" i="7" s="1"/>
  <c r="D173" i="7" a="1"/>
  <c r="D173" i="7" s="1"/>
  <c r="F173" i="7" a="1"/>
  <c r="F173" i="7" s="1"/>
  <c r="E173" i="7" a="1"/>
  <c r="E173" i="7" s="1"/>
  <c r="J173" i="7" a="1"/>
  <c r="J173" i="7" s="1"/>
  <c r="E643" i="7" a="1"/>
  <c r="E643" i="7" s="1"/>
  <c r="D643" i="7" a="1"/>
  <c r="D643" i="7" s="1"/>
  <c r="F643" i="7" a="1"/>
  <c r="F643" i="7" s="1"/>
  <c r="J643" i="7" a="1"/>
  <c r="J643" i="7" s="1"/>
  <c r="E483" i="7" a="1"/>
  <c r="E483" i="7" s="1"/>
  <c r="J483" i="7" a="1"/>
  <c r="J483" i="7" s="1"/>
  <c r="D483" i="7" a="1"/>
  <c r="D483" i="7" s="1"/>
  <c r="D327" i="7" a="1"/>
  <c r="D327" i="7" s="1"/>
  <c r="F327" i="7" a="1"/>
  <c r="F327" i="7" s="1"/>
  <c r="E327" i="7" a="1"/>
  <c r="E327" i="7" s="1"/>
  <c r="J327" i="7" a="1"/>
  <c r="J327" i="7" s="1"/>
  <c r="E349" i="7" a="1"/>
  <c r="E349" i="7" s="1"/>
  <c r="D349" i="7" a="1"/>
  <c r="D349" i="7" s="1"/>
  <c r="F349" i="7" a="1"/>
  <c r="F349" i="7" s="1"/>
  <c r="J349" i="7" a="1"/>
  <c r="J349" i="7" s="1"/>
  <c r="J322" i="7" a="1"/>
  <c r="J322" i="7" s="1"/>
  <c r="E322" i="7" a="1"/>
  <c r="E322" i="7" s="1"/>
  <c r="F322" i="7" a="1"/>
  <c r="F322" i="7" s="1"/>
  <c r="D322" i="7" a="1"/>
  <c r="D322" i="7" s="1"/>
  <c r="D30" i="7" a="1"/>
  <c r="D30" i="7" s="1"/>
  <c r="F30" i="7" a="1"/>
  <c r="F30" i="7" s="1"/>
  <c r="E30" i="7" a="1"/>
  <c r="E30" i="7" s="1"/>
  <c r="J30" i="7" a="1"/>
  <c r="J30" i="7" s="1"/>
  <c r="E141" i="7" a="1"/>
  <c r="E141" i="7" s="1"/>
  <c r="F141" i="7" a="1"/>
  <c r="F141" i="7" s="1"/>
  <c r="D141" i="7" a="1"/>
  <c r="D141" i="7" s="1"/>
  <c r="J141" i="7" a="1"/>
  <c r="J141" i="7" s="1"/>
  <c r="E40" i="7" a="1"/>
  <c r="E40" i="7" s="1"/>
  <c r="D40" i="7" a="1"/>
  <c r="D40" i="7" s="1"/>
  <c r="F40" i="7" a="1"/>
  <c r="F40" i="7" s="1"/>
  <c r="J40" i="7" a="1"/>
  <c r="J40" i="7" s="1"/>
  <c r="J898" i="7" a="1"/>
  <c r="J898" i="7" s="1"/>
  <c r="D898" i="7" a="1"/>
  <c r="D898" i="7" s="1"/>
  <c r="F898" i="7" a="1"/>
  <c r="F898" i="7" s="1"/>
  <c r="E898" i="7" a="1"/>
  <c r="E898" i="7" s="1"/>
  <c r="D787" i="7" a="1"/>
  <c r="D787" i="7" s="1"/>
  <c r="F787" i="7" a="1"/>
  <c r="F787" i="7" s="1"/>
  <c r="E787" i="7" a="1"/>
  <c r="E787" i="7" s="1"/>
  <c r="J787" i="7" a="1"/>
  <c r="J787" i="7" s="1"/>
  <c r="J964" i="7" a="1"/>
  <c r="J964" i="7" s="1"/>
  <c r="D964" i="7" a="1"/>
  <c r="D964" i="7" s="1"/>
  <c r="F964" i="7" a="1"/>
  <c r="F964" i="7" s="1"/>
  <c r="E964" i="7" a="1"/>
  <c r="E964" i="7" s="1"/>
  <c r="J836" i="7" a="1"/>
  <c r="J836" i="7" s="1"/>
  <c r="D836" i="7" a="1"/>
  <c r="D836" i="7" s="1"/>
  <c r="F836" i="7" a="1"/>
  <c r="F836" i="7" s="1"/>
  <c r="E836" i="7" a="1"/>
  <c r="E836" i="7" s="1"/>
  <c r="J620" i="7" a="1"/>
  <c r="J620" i="7" s="1"/>
  <c r="E620" i="7" a="1"/>
  <c r="E620" i="7" s="1"/>
  <c r="F620" i="7" a="1"/>
  <c r="F620" i="7" s="1"/>
  <c r="D620" i="7" a="1"/>
  <c r="D620" i="7" s="1"/>
  <c r="J537" i="7" a="1"/>
  <c r="J537" i="7" s="1"/>
  <c r="J524" i="7" a="1"/>
  <c r="J524" i="7" s="1"/>
  <c r="E524" i="7" a="1"/>
  <c r="E524" i="7" s="1"/>
  <c r="D524" i="7" a="1"/>
  <c r="D524" i="7" s="1"/>
  <c r="F524" i="7" a="1"/>
  <c r="F524" i="7" s="1"/>
  <c r="J344" i="7" a="1"/>
  <c r="J344" i="7" s="1"/>
  <c r="D344" i="7" a="1"/>
  <c r="D344" i="7" s="1"/>
  <c r="F344" i="7" a="1"/>
  <c r="F344" i="7" s="1"/>
  <c r="E344" i="7" a="1"/>
  <c r="E344" i="7" s="1"/>
  <c r="D692" i="7" a="1"/>
  <c r="D692" i="7" s="1"/>
  <c r="J692" i="7" a="1"/>
  <c r="J692" i="7" s="1"/>
  <c r="E692" i="7" a="1"/>
  <c r="E692" i="7" s="1"/>
  <c r="F692" i="7" a="1"/>
  <c r="F692" i="7" s="1"/>
  <c r="J566" i="7" a="1"/>
  <c r="J566" i="7" s="1"/>
  <c r="D566" i="7" a="1"/>
  <c r="D566" i="7" s="1"/>
  <c r="F566" i="7" a="1"/>
  <c r="F566" i="7" s="1"/>
  <c r="E566" i="7" a="1"/>
  <c r="E566" i="7" s="1"/>
  <c r="J422" i="7" a="1"/>
  <c r="J422" i="7" s="1"/>
  <c r="D422" i="7" a="1"/>
  <c r="D422" i="7" s="1"/>
  <c r="F422" i="7" a="1"/>
  <c r="F422" i="7" s="1"/>
  <c r="E422" i="7" a="1"/>
  <c r="E422" i="7" s="1"/>
  <c r="D386" i="7" a="1"/>
  <c r="D386" i="7" s="1"/>
  <c r="J386" i="7" a="1"/>
  <c r="J386" i="7" s="1"/>
  <c r="F386" i="7" a="1"/>
  <c r="F386" i="7" s="1"/>
  <c r="E386" i="7" a="1"/>
  <c r="E386" i="7" s="1"/>
  <c r="D226" i="7" a="1"/>
  <c r="D226" i="7" s="1"/>
  <c r="J226" i="7" a="1"/>
  <c r="J226" i="7" s="1"/>
  <c r="F226" i="7" a="1"/>
  <c r="F226" i="7" s="1"/>
  <c r="E226" i="7" a="1"/>
  <c r="E226" i="7" s="1"/>
  <c r="E245" i="7" a="1"/>
  <c r="E245" i="7" s="1"/>
  <c r="F245" i="7" a="1"/>
  <c r="F245" i="7" s="1"/>
  <c r="D245" i="7" a="1"/>
  <c r="D245" i="7" s="1"/>
  <c r="J245" i="7" a="1"/>
  <c r="J245" i="7" s="1"/>
  <c r="J112" i="7" a="1"/>
  <c r="J112" i="7" s="1"/>
  <c r="D112" i="7" a="1"/>
  <c r="D112" i="7" s="1"/>
  <c r="F112" i="7" a="1"/>
  <c r="F112" i="7" s="1"/>
  <c r="E112" i="7" a="1"/>
  <c r="E112" i="7" s="1"/>
  <c r="E68" i="7" a="1"/>
  <c r="E68" i="7" s="1"/>
  <c r="F68" i="7" a="1"/>
  <c r="F68" i="7" s="1"/>
  <c r="D68" i="7" a="1"/>
  <c r="D68" i="7" s="1"/>
  <c r="J68" i="7" a="1"/>
  <c r="J68" i="7" s="1"/>
  <c r="D949" i="7" a="1"/>
  <c r="D949" i="7" s="1"/>
  <c r="F949" i="7" a="1"/>
  <c r="F949" i="7" s="1"/>
  <c r="E949" i="7" a="1"/>
  <c r="E949" i="7" s="1"/>
  <c r="J949" i="7" a="1"/>
  <c r="J949" i="7" s="1"/>
  <c r="D821" i="7" a="1"/>
  <c r="D821" i="7" s="1"/>
  <c r="F821" i="7" a="1"/>
  <c r="F821" i="7" s="1"/>
  <c r="E821" i="7" a="1"/>
  <c r="E821" i="7" s="1"/>
  <c r="J821" i="7" a="1"/>
  <c r="J821" i="7" s="1"/>
  <c r="D744" i="7" a="1"/>
  <c r="D744" i="7" s="1"/>
  <c r="J744" i="7" a="1"/>
  <c r="J744" i="7" s="1"/>
  <c r="E744" i="7" a="1"/>
  <c r="E744" i="7" s="1"/>
  <c r="F744" i="7" a="1"/>
  <c r="F744" i="7" s="1"/>
  <c r="E887" i="7" a="1"/>
  <c r="E887" i="7" s="1"/>
  <c r="D887" i="7" a="1"/>
  <c r="D887" i="7" s="1"/>
  <c r="F887" i="7" a="1"/>
  <c r="F887" i="7" s="1"/>
  <c r="J887" i="7" a="1"/>
  <c r="J887" i="7" s="1"/>
  <c r="E669" i="7" a="1"/>
  <c r="E669" i="7" s="1"/>
  <c r="F669" i="7" a="1"/>
  <c r="F669" i="7" s="1"/>
  <c r="J669" i="7" a="1"/>
  <c r="J669" i="7" s="1"/>
  <c r="D669" i="7" a="1"/>
  <c r="D669" i="7" s="1"/>
  <c r="D553" i="7" a="1"/>
  <c r="D553" i="7" s="1"/>
  <c r="F553" i="7" a="1"/>
  <c r="F553" i="7" s="1"/>
  <c r="E553" i="7" a="1"/>
  <c r="E553" i="7" s="1"/>
  <c r="J553" i="7" a="1"/>
  <c r="J553" i="7" s="1"/>
  <c r="J428" i="7" a="1"/>
  <c r="J428" i="7" s="1"/>
  <c r="E428" i="7" a="1"/>
  <c r="E428" i="7" s="1"/>
  <c r="D428" i="7" a="1"/>
  <c r="D428" i="7" s="1"/>
  <c r="F428" i="7" a="1"/>
  <c r="F428" i="7" s="1"/>
  <c r="E717" i="7" a="1"/>
  <c r="E717" i="7" s="1"/>
  <c r="D717" i="7" a="1"/>
  <c r="D717" i="7" s="1"/>
  <c r="F717" i="7" a="1"/>
  <c r="F717" i="7" s="1"/>
  <c r="J717" i="7" a="1"/>
  <c r="J717" i="7" s="1"/>
  <c r="E615" i="7" a="1"/>
  <c r="E615" i="7" s="1"/>
  <c r="D615" i="7" a="1"/>
  <c r="D615" i="7" s="1"/>
  <c r="F615" i="7" a="1"/>
  <c r="F615" i="7" s="1"/>
  <c r="J615" i="7" a="1"/>
  <c r="J615" i="7" s="1"/>
  <c r="E461" i="7" a="1"/>
  <c r="E461" i="7" s="1"/>
  <c r="D461" i="7" a="1"/>
  <c r="D461" i="7" s="1"/>
  <c r="F461" i="7" a="1"/>
  <c r="F461" i="7" s="1"/>
  <c r="J461" i="7" a="1"/>
  <c r="J461" i="7" s="1"/>
  <c r="D232" i="7" a="1"/>
  <c r="D232" i="7" s="1"/>
  <c r="J232" i="7" a="1"/>
  <c r="J232" i="7" s="1"/>
  <c r="E232" i="7" a="1"/>
  <c r="E232" i="7" s="1"/>
  <c r="F232" i="7" a="1"/>
  <c r="F232" i="7" s="1"/>
  <c r="J320" i="7" a="1"/>
  <c r="J320" i="7" s="1"/>
  <c r="D320" i="7" a="1"/>
  <c r="D320" i="7" s="1"/>
  <c r="F320" i="7" a="1"/>
  <c r="F320" i="7" s="1"/>
  <c r="E320" i="7" a="1"/>
  <c r="E320" i="7" s="1"/>
  <c r="J294" i="7" a="1"/>
  <c r="J294" i="7" s="1"/>
  <c r="E294" i="7" a="1"/>
  <c r="E294" i="7" s="1"/>
  <c r="D294" i="7" a="1"/>
  <c r="D294" i="7" s="1"/>
  <c r="F294" i="7" a="1"/>
  <c r="F294" i="7" s="1"/>
  <c r="J176" i="7" a="1"/>
  <c r="J176" i="7" s="1"/>
  <c r="D176" i="7" a="1"/>
  <c r="D176" i="7" s="1"/>
  <c r="F176" i="7" a="1"/>
  <c r="F176" i="7" s="1"/>
  <c r="E176" i="7" a="1"/>
  <c r="E176" i="7" s="1"/>
  <c r="J98" i="7" a="1"/>
  <c r="J98" i="7" s="1"/>
  <c r="E98" i="7" a="1"/>
  <c r="E98" i="7" s="1"/>
  <c r="F98" i="7" a="1"/>
  <c r="F98" i="7" s="1"/>
  <c r="D98" i="7" a="1"/>
  <c r="D98" i="7" s="1"/>
  <c r="J998" i="7" a="1"/>
  <c r="J998" i="7" s="1"/>
  <c r="E998" i="7" a="1"/>
  <c r="E998" i="7" s="1"/>
  <c r="D998" i="7" a="1"/>
  <c r="D998" i="7" s="1"/>
  <c r="F998" i="7" a="1"/>
  <c r="F998" i="7" s="1"/>
  <c r="J870" i="7" a="1"/>
  <c r="J870" i="7" s="1"/>
  <c r="D870" i="7" a="1"/>
  <c r="D870" i="7" s="1"/>
  <c r="F870" i="7" a="1"/>
  <c r="F870" i="7" s="1"/>
  <c r="E870" i="7" a="1"/>
  <c r="E870" i="7" s="1"/>
  <c r="D773" i="7" a="1"/>
  <c r="D773" i="7" s="1"/>
  <c r="F773" i="7" a="1"/>
  <c r="F773" i="7" s="1"/>
  <c r="E773" i="7" a="1"/>
  <c r="E773" i="7" s="1"/>
  <c r="J773" i="7" a="1"/>
  <c r="J773" i="7" s="1"/>
  <c r="J936" i="7" a="1"/>
  <c r="J936" i="7" s="1"/>
  <c r="D936" i="7" a="1"/>
  <c r="D936" i="7" s="1"/>
  <c r="F936" i="7" a="1"/>
  <c r="F936" i="7" s="1"/>
  <c r="E936" i="7" a="1"/>
  <c r="E936" i="7" s="1"/>
  <c r="J808" i="7" a="1"/>
  <c r="J808" i="7" s="1"/>
  <c r="D808" i="7" a="1"/>
  <c r="D808" i="7" s="1"/>
  <c r="F808" i="7" a="1"/>
  <c r="F808" i="7" s="1"/>
  <c r="E808" i="7" a="1"/>
  <c r="E808" i="7" s="1"/>
  <c r="J592" i="7" a="1"/>
  <c r="J592" i="7" s="1"/>
  <c r="E592" i="7" a="1"/>
  <c r="E592" i="7" s="1"/>
  <c r="D592" i="7" a="1"/>
  <c r="D592" i="7" s="1"/>
  <c r="F592" i="7" a="1"/>
  <c r="F592" i="7" s="1"/>
  <c r="D505" i="7" a="1"/>
  <c r="D505" i="7" s="1"/>
  <c r="J496" i="7" a="1"/>
  <c r="J496" i="7" s="1"/>
  <c r="E496" i="7" a="1"/>
  <c r="E496" i="7" s="1"/>
  <c r="F496" i="7" a="1"/>
  <c r="F496" i="7" s="1"/>
  <c r="D496" i="7" a="1"/>
  <c r="D496" i="7" s="1"/>
  <c r="D247" i="7" a="1"/>
  <c r="D247" i="7" s="1"/>
  <c r="F247" i="7" a="1"/>
  <c r="F247" i="7" s="1"/>
  <c r="E247" i="7" a="1"/>
  <c r="E247" i="7" s="1"/>
  <c r="J247" i="7" a="1"/>
  <c r="J247" i="7" s="1"/>
  <c r="J666" i="7" a="1"/>
  <c r="J666" i="7" s="1"/>
  <c r="D666" i="7" a="1"/>
  <c r="D666" i="7" s="1"/>
  <c r="F666" i="7" a="1"/>
  <c r="F666" i="7" s="1"/>
  <c r="E666" i="7" a="1"/>
  <c r="E666" i="7" s="1"/>
  <c r="F515" i="7" a="1"/>
  <c r="F515" i="7" s="1"/>
  <c r="J506" i="7" a="1"/>
  <c r="J506" i="7" s="1"/>
  <c r="D506" i="7" a="1"/>
  <c r="D506" i="7" s="1"/>
  <c r="F506" i="7" a="1"/>
  <c r="F506" i="7" s="1"/>
  <c r="E506" i="7" a="1"/>
  <c r="E506" i="7" s="1"/>
  <c r="J372" i="7" a="1"/>
  <c r="J372" i="7" s="1"/>
  <c r="D372" i="7" a="1"/>
  <c r="D372" i="7" s="1"/>
  <c r="F372" i="7" a="1"/>
  <c r="F372" i="7" s="1"/>
  <c r="E372" i="7" a="1"/>
  <c r="E372" i="7" s="1"/>
  <c r="J370" i="7" a="1"/>
  <c r="J370" i="7" s="1"/>
  <c r="E370" i="7" a="1"/>
  <c r="E370" i="7" s="1"/>
  <c r="F370" i="7" a="1"/>
  <c r="F370" i="7" s="1"/>
  <c r="D370" i="7" a="1"/>
  <c r="D370" i="7" s="1"/>
  <c r="D198" i="7" a="1"/>
  <c r="D198" i="7" s="1"/>
  <c r="J198" i="7" a="1"/>
  <c r="J198" i="7" s="1"/>
  <c r="F198" i="7" a="1"/>
  <c r="F198" i="7" s="1"/>
  <c r="E198" i="7" a="1"/>
  <c r="E198" i="7" s="1"/>
  <c r="D151" i="7" a="1"/>
  <c r="D151" i="7" s="1"/>
  <c r="F151" i="7" a="1"/>
  <c r="F151" i="7" s="1"/>
  <c r="E151" i="7" a="1"/>
  <c r="E151" i="7" s="1"/>
  <c r="J151" i="7" a="1"/>
  <c r="J151" i="7" s="1"/>
  <c r="J35" i="7" a="1"/>
  <c r="J35" i="7" s="1"/>
  <c r="D35" i="7" a="1"/>
  <c r="D35" i="7" s="1"/>
  <c r="F35" i="7" a="1"/>
  <c r="F35" i="7" s="1"/>
  <c r="E35" i="7" a="1"/>
  <c r="E35" i="7" s="1"/>
  <c r="J20" i="7" a="1"/>
  <c r="J20" i="7" s="1"/>
  <c r="E20" i="7" a="1"/>
  <c r="E20" i="7" s="1"/>
  <c r="F20" i="7" a="1"/>
  <c r="F20" i="7" s="1"/>
  <c r="D20" i="7" a="1"/>
  <c r="D20" i="7" s="1"/>
  <c r="D921" i="7" a="1"/>
  <c r="D921" i="7" s="1"/>
  <c r="F921" i="7" a="1"/>
  <c r="F921" i="7" s="1"/>
  <c r="E921" i="7" a="1"/>
  <c r="E921" i="7" s="1"/>
  <c r="J921" i="7" a="1"/>
  <c r="J921" i="7" s="1"/>
  <c r="D798" i="7" a="1"/>
  <c r="D798" i="7" s="1"/>
  <c r="J798" i="7" a="1"/>
  <c r="J798" i="7" s="1"/>
  <c r="F798" i="7" a="1"/>
  <c r="F798" i="7" s="1"/>
  <c r="E798" i="7" a="1"/>
  <c r="E798" i="7" s="1"/>
  <c r="E987" i="7" a="1"/>
  <c r="E987" i="7" s="1"/>
  <c r="D987" i="7" a="1"/>
  <c r="D987" i="7" s="1"/>
  <c r="F987" i="7" a="1"/>
  <c r="F987" i="7" s="1"/>
  <c r="J987" i="7" a="1"/>
  <c r="J987" i="7" s="1"/>
  <c r="E859" i="7" a="1"/>
  <c r="E859" i="7" s="1"/>
  <c r="D859" i="7" a="1"/>
  <c r="D859" i="7" s="1"/>
  <c r="F859" i="7" a="1"/>
  <c r="F859" i="7" s="1"/>
  <c r="J859" i="7" a="1"/>
  <c r="J859" i="7" s="1"/>
  <c r="E641" i="7" a="1"/>
  <c r="E641" i="7" s="1"/>
  <c r="F641" i="7" a="1"/>
  <c r="F641" i="7" s="1"/>
  <c r="J641" i="7" a="1"/>
  <c r="J641" i="7" s="1"/>
  <c r="D641" i="7" a="1"/>
  <c r="D641" i="7" s="1"/>
  <c r="D539" i="7" a="1"/>
  <c r="D539" i="7" s="1"/>
  <c r="F539" i="7" a="1"/>
  <c r="F539" i="7" s="1"/>
  <c r="E539" i="7" a="1"/>
  <c r="E539" i="7" s="1"/>
  <c r="J539" i="7" a="1"/>
  <c r="J539" i="7" s="1"/>
  <c r="J400" i="7" a="1"/>
  <c r="J400" i="7" s="1"/>
  <c r="E400" i="7" a="1"/>
  <c r="E400" i="7" s="1"/>
  <c r="F400" i="7" a="1"/>
  <c r="F400" i="7" s="1"/>
  <c r="D400" i="7" a="1"/>
  <c r="D400" i="7" s="1"/>
  <c r="E703" i="7" a="1"/>
  <c r="E703" i="7" s="1"/>
  <c r="D703" i="7" a="1"/>
  <c r="D703" i="7" s="1"/>
  <c r="F703" i="7" a="1"/>
  <c r="F703" i="7" s="1"/>
  <c r="J703" i="7" a="1"/>
  <c r="J703" i="7" s="1"/>
  <c r="E587" i="7" a="1"/>
  <c r="E587" i="7" s="1"/>
  <c r="D587" i="7" a="1"/>
  <c r="D587" i="7" s="1"/>
  <c r="F587" i="7" a="1"/>
  <c r="F587" i="7" s="1"/>
  <c r="J587" i="7" a="1"/>
  <c r="J587" i="7" s="1"/>
  <c r="E445" i="7" a="1"/>
  <c r="E445" i="7" s="1"/>
  <c r="D445" i="7" a="1"/>
  <c r="D445" i="7" s="1"/>
  <c r="F445" i="7" a="1"/>
  <c r="F445" i="7" s="1"/>
  <c r="J445" i="7" a="1"/>
  <c r="J445" i="7" s="1"/>
  <c r="E97" i="7" a="1"/>
  <c r="E97" i="7" s="1"/>
  <c r="F97" i="7" a="1"/>
  <c r="F97" i="7" s="1"/>
  <c r="J97" i="7" a="1"/>
  <c r="J97" i="7" s="1"/>
  <c r="D97" i="7" a="1"/>
  <c r="D97" i="7" s="1"/>
  <c r="J264" i="7" a="1"/>
  <c r="J264" i="7" s="1"/>
  <c r="D264" i="7" a="1"/>
  <c r="D264" i="7" s="1"/>
  <c r="F264" i="7" a="1"/>
  <c r="F264" i="7" s="1"/>
  <c r="E264" i="7" a="1"/>
  <c r="E264" i="7" s="1"/>
  <c r="J266" i="7" a="1"/>
  <c r="J266" i="7" s="1"/>
  <c r="E266" i="7" a="1"/>
  <c r="E266" i="7" s="1"/>
  <c r="F266" i="7" a="1"/>
  <c r="F266" i="7" s="1"/>
  <c r="D266" i="7" a="1"/>
  <c r="D266" i="7" s="1"/>
  <c r="D139" i="7" a="1"/>
  <c r="D139" i="7" s="1"/>
  <c r="F139" i="7" a="1"/>
  <c r="F139" i="7" s="1"/>
  <c r="E139" i="7" a="1"/>
  <c r="E139" i="7" s="1"/>
  <c r="J139" i="7" a="1"/>
  <c r="J139" i="7" s="1"/>
  <c r="J61" i="7" a="1"/>
  <c r="J61" i="7" s="1"/>
  <c r="E61" i="7" a="1"/>
  <c r="E61" i="7" s="1"/>
  <c r="D61" i="7" a="1"/>
  <c r="D61" i="7" s="1"/>
  <c r="F61" i="7" a="1"/>
  <c r="F61" i="7" s="1"/>
  <c r="J970" i="7" a="1"/>
  <c r="J970" i="7" s="1"/>
  <c r="D970" i="7" a="1"/>
  <c r="D970" i="7" s="1"/>
  <c r="F970" i="7" a="1"/>
  <c r="F970" i="7" s="1"/>
  <c r="E970" i="7" a="1"/>
  <c r="E970" i="7" s="1"/>
  <c r="J842" i="7" a="1"/>
  <c r="J842" i="7" s="1"/>
  <c r="D842" i="7" a="1"/>
  <c r="D842" i="7" s="1"/>
  <c r="F842" i="7" a="1"/>
  <c r="F842" i="7" s="1"/>
  <c r="E842" i="7" a="1"/>
  <c r="E842" i="7" s="1"/>
  <c r="D759" i="7" a="1"/>
  <c r="D759" i="7" s="1"/>
  <c r="F759" i="7" a="1"/>
  <c r="F759" i="7" s="1"/>
  <c r="E759" i="7" a="1"/>
  <c r="E759" i="7" s="1"/>
  <c r="J759" i="7" a="1"/>
  <c r="J759" i="7" s="1"/>
  <c r="J908" i="7" a="1"/>
  <c r="J908" i="7" s="1"/>
  <c r="D908" i="7" a="1"/>
  <c r="D908" i="7" s="1"/>
  <c r="F908" i="7" a="1"/>
  <c r="F908" i="7" s="1"/>
  <c r="E908" i="7" a="1"/>
  <c r="E908" i="7" s="1"/>
  <c r="D729" i="7" a="1"/>
  <c r="D729" i="7" s="1"/>
  <c r="F729" i="7" a="1"/>
  <c r="F729" i="7" s="1"/>
  <c r="E729" i="7" a="1"/>
  <c r="E729" i="7" s="1"/>
  <c r="J729" i="7" a="1"/>
  <c r="J729" i="7" s="1"/>
  <c r="D564" i="7" a="1"/>
  <c r="D564" i="7" s="1"/>
  <c r="J564" i="7" a="1"/>
  <c r="J564" i="7" s="1"/>
  <c r="E564" i="7" a="1"/>
  <c r="E564" i="7" s="1"/>
  <c r="F564" i="7" a="1"/>
  <c r="F564" i="7" s="1"/>
  <c r="D469" i="7" a="1"/>
  <c r="D469" i="7" s="1"/>
  <c r="J468" i="7" a="1"/>
  <c r="J468" i="7" s="1"/>
  <c r="E468" i="7" a="1"/>
  <c r="E468" i="7" s="1"/>
  <c r="D468" i="7" a="1"/>
  <c r="D468" i="7" s="1"/>
  <c r="F468" i="7" a="1"/>
  <c r="F468" i="7" s="1"/>
  <c r="D728" i="7" a="1"/>
  <c r="D728" i="7" s="1"/>
  <c r="J728" i="7" a="1"/>
  <c r="J728" i="7" s="1"/>
  <c r="E728" i="7" a="1"/>
  <c r="E728" i="7" s="1"/>
  <c r="F728" i="7" a="1"/>
  <c r="F728" i="7" s="1"/>
  <c r="J638" i="7" a="1"/>
  <c r="J638" i="7" s="1"/>
  <c r="D638" i="7" a="1"/>
  <c r="D638" i="7" s="1"/>
  <c r="F638" i="7" a="1"/>
  <c r="F638" i="7" s="1"/>
  <c r="E638" i="7" a="1"/>
  <c r="E638" i="7" s="1"/>
  <c r="F485" i="7" a="1"/>
  <c r="F485" i="7" s="1"/>
  <c r="J478" i="7" a="1"/>
  <c r="J478" i="7" s="1"/>
  <c r="D478" i="7" a="1"/>
  <c r="D478" i="7" s="1"/>
  <c r="F478" i="7" a="1"/>
  <c r="F478" i="7" s="1"/>
  <c r="E478" i="7" a="1"/>
  <c r="E478" i="7" s="1"/>
  <c r="J308" i="7" a="1"/>
  <c r="J308" i="7" s="1"/>
  <c r="D308" i="7" a="1"/>
  <c r="D308" i="7" s="1"/>
  <c r="F308" i="7" a="1"/>
  <c r="F308" i="7" s="1"/>
  <c r="E308" i="7" a="1"/>
  <c r="E308" i="7" s="1"/>
  <c r="J342" i="7" a="1"/>
  <c r="J342" i="7" s="1"/>
  <c r="E342" i="7" a="1"/>
  <c r="E342" i="7" s="1"/>
  <c r="D342" i="7" a="1"/>
  <c r="D342" i="7" s="1"/>
  <c r="F342" i="7" a="1"/>
  <c r="F342" i="7" s="1"/>
  <c r="E317" i="7" a="1"/>
  <c r="E317" i="7" s="1"/>
  <c r="F317" i="7" a="1"/>
  <c r="F317" i="7" s="1"/>
  <c r="D317" i="7" a="1"/>
  <c r="D317" i="7" s="1"/>
  <c r="J317" i="7" a="1"/>
  <c r="J317" i="7" s="1"/>
  <c r="E195" i="7" a="1"/>
  <c r="E195" i="7" s="1"/>
  <c r="D195" i="7" a="1"/>
  <c r="D195" i="7" s="1"/>
  <c r="F195" i="7" a="1"/>
  <c r="F195" i="7" s="1"/>
  <c r="J195" i="7" a="1"/>
  <c r="J195" i="7" s="1"/>
  <c r="E119" i="7" a="1"/>
  <c r="E119" i="7" s="1"/>
  <c r="D119" i="7" a="1"/>
  <c r="D119" i="7" s="1"/>
  <c r="J119" i="7" a="1"/>
  <c r="J119" i="7" s="1"/>
  <c r="F119" i="7" a="1"/>
  <c r="F119" i="7" s="1"/>
  <c r="J33" i="7" a="1"/>
  <c r="J33" i="7" s="1"/>
  <c r="E33" i="7" a="1"/>
  <c r="E33" i="7" s="1"/>
  <c r="D33" i="7" a="1"/>
  <c r="D33" i="7" s="1"/>
  <c r="F33" i="7" a="1"/>
  <c r="F33" i="7" s="1"/>
  <c r="D893" i="7" a="1"/>
  <c r="D893" i="7" s="1"/>
  <c r="F893" i="7" a="1"/>
  <c r="F893" i="7" s="1"/>
  <c r="E893" i="7" a="1"/>
  <c r="E893" i="7" s="1"/>
  <c r="J893" i="7" a="1"/>
  <c r="J893" i="7" s="1"/>
  <c r="D784" i="7" a="1"/>
  <c r="D784" i="7" s="1"/>
  <c r="J784" i="7" a="1"/>
  <c r="J784" i="7" s="1"/>
  <c r="E784" i="7" a="1"/>
  <c r="E784" i="7" s="1"/>
  <c r="F784" i="7" a="1"/>
  <c r="F784" i="7" s="1"/>
  <c r="E959" i="7" a="1"/>
  <c r="E959" i="7" s="1"/>
  <c r="D959" i="7" a="1"/>
  <c r="D959" i="7" s="1"/>
  <c r="F959" i="7" a="1"/>
  <c r="F959" i="7" s="1"/>
  <c r="J959" i="7" a="1"/>
  <c r="J959" i="7" s="1"/>
  <c r="E831" i="7" a="1"/>
  <c r="E831" i="7" s="1"/>
  <c r="D831" i="7" a="1"/>
  <c r="D831" i="7" s="1"/>
  <c r="F831" i="7" a="1"/>
  <c r="F831" i="7" s="1"/>
  <c r="J831" i="7" a="1"/>
  <c r="J831" i="7" s="1"/>
  <c r="E613" i="7" a="1"/>
  <c r="E613" i="7" s="1"/>
  <c r="F613" i="7" a="1"/>
  <c r="F613" i="7" s="1"/>
  <c r="J613" i="7" a="1"/>
  <c r="J613" i="7" s="1"/>
  <c r="D613" i="7" a="1"/>
  <c r="D613" i="7" s="1"/>
  <c r="E517" i="7" a="1"/>
  <c r="E517" i="7" s="1"/>
  <c r="D517" i="7" a="1"/>
  <c r="D517" i="7" s="1"/>
  <c r="J517" i="7" a="1"/>
  <c r="J517" i="7" s="1"/>
  <c r="D331" i="7" a="1"/>
  <c r="D331" i="7" s="1"/>
  <c r="F331" i="7" a="1"/>
  <c r="F331" i="7" s="1"/>
  <c r="E331" i="7" a="1"/>
  <c r="E331" i="7" s="1"/>
  <c r="J331" i="7" a="1"/>
  <c r="J331" i="7" s="1"/>
  <c r="E687" i="7" a="1"/>
  <c r="E687" i="7" s="1"/>
  <c r="D687" i="7" a="1"/>
  <c r="D687" i="7" s="1"/>
  <c r="J687" i="7" a="1"/>
  <c r="J687" i="7" s="1"/>
  <c r="F687" i="7" a="1"/>
  <c r="F687" i="7" s="1"/>
  <c r="E527" i="7" a="1"/>
  <c r="E527" i="7" s="1"/>
  <c r="F527" i="7" a="1"/>
  <c r="F527" i="7" s="1"/>
  <c r="J527" i="7" a="1"/>
  <c r="J527" i="7" s="1"/>
  <c r="E417" i="7" a="1"/>
  <c r="E417" i="7" s="1"/>
  <c r="D417" i="7" a="1"/>
  <c r="D417" i="7" s="1"/>
  <c r="F417" i="7" a="1"/>
  <c r="F417" i="7" s="1"/>
  <c r="J417" i="7" a="1"/>
  <c r="J417" i="7" s="1"/>
  <c r="E383" i="7" a="1"/>
  <c r="E383" i="7" s="1"/>
  <c r="F383" i="7" a="1"/>
  <c r="F383" i="7" s="1"/>
  <c r="D383" i="7" a="1"/>
  <c r="D383" i="7" s="1"/>
  <c r="J383" i="7" a="1"/>
  <c r="J383" i="7" s="1"/>
  <c r="D221" i="7" a="1"/>
  <c r="D221" i="7" s="1"/>
  <c r="F221" i="7" a="1"/>
  <c r="F221" i="7" s="1"/>
  <c r="E221" i="7" a="1"/>
  <c r="E221" i="7" s="1"/>
  <c r="J221" i="7" a="1"/>
  <c r="J221" i="7" s="1"/>
  <c r="J238" i="7" a="1"/>
  <c r="J238" i="7" s="1"/>
  <c r="E238" i="7" a="1"/>
  <c r="E238" i="7" s="1"/>
  <c r="D238" i="7" a="1"/>
  <c r="D238" i="7" s="1"/>
  <c r="F238" i="7" a="1"/>
  <c r="F238" i="7" s="1"/>
  <c r="E101" i="7" a="1"/>
  <c r="E101" i="7" s="1"/>
  <c r="F101" i="7" a="1"/>
  <c r="F101" i="7" s="1"/>
  <c r="J101" i="7" a="1"/>
  <c r="J101" i="7" s="1"/>
  <c r="D101" i="7" a="1"/>
  <c r="D101" i="7" s="1"/>
  <c r="J63" i="7" a="1"/>
  <c r="J63" i="7" s="1"/>
  <c r="D63" i="7" a="1"/>
  <c r="D63" i="7" s="1"/>
  <c r="F63" i="7" a="1"/>
  <c r="F63" i="7" s="1"/>
  <c r="E63" i="7" a="1"/>
  <c r="E63" i="7" s="1"/>
  <c r="J942" i="7" a="1"/>
  <c r="J942" i="7" s="1"/>
  <c r="D942" i="7" a="1"/>
  <c r="D942" i="7" s="1"/>
  <c r="F942" i="7" a="1"/>
  <c r="F942" i="7" s="1"/>
  <c r="E942" i="7" a="1"/>
  <c r="E942" i="7" s="1"/>
  <c r="J814" i="7" a="1"/>
  <c r="J814" i="7" s="1"/>
  <c r="D814" i="7" a="1"/>
  <c r="D814" i="7" s="1"/>
  <c r="F814" i="7" a="1"/>
  <c r="F814" i="7" s="1"/>
  <c r="E814" i="7" a="1"/>
  <c r="E814" i="7" s="1"/>
  <c r="D739" i="7" a="1"/>
  <c r="D739" i="7" s="1"/>
  <c r="F739" i="7" a="1"/>
  <c r="F739" i="7" s="1"/>
  <c r="E739" i="7" a="1"/>
  <c r="E739" i="7" s="1"/>
  <c r="J739" i="7" a="1"/>
  <c r="J739" i="7" s="1"/>
  <c r="J880" i="7" a="1"/>
  <c r="J880" i="7" s="1"/>
  <c r="D880" i="7" a="1"/>
  <c r="D880" i="7" s="1"/>
  <c r="F880" i="7" a="1"/>
  <c r="F880" i="7" s="1"/>
  <c r="E880" i="7" a="1"/>
  <c r="E880" i="7" s="1"/>
  <c r="J664" i="7" a="1"/>
  <c r="J664" i="7" s="1"/>
  <c r="E664" i="7" a="1"/>
  <c r="E664" i="7" s="1"/>
  <c r="D664" i="7" a="1"/>
  <c r="D664" i="7" s="1"/>
  <c r="F664" i="7" a="1"/>
  <c r="F664" i="7" s="1"/>
  <c r="D550" i="7" a="1"/>
  <c r="D550" i="7" s="1"/>
  <c r="J550" i="7" a="1"/>
  <c r="J550" i="7" s="1"/>
  <c r="F550" i="7" a="1"/>
  <c r="F550" i="7" s="1"/>
  <c r="E550" i="7" a="1"/>
  <c r="E550" i="7" s="1"/>
  <c r="D423" i="7" a="1"/>
  <c r="D423" i="7" s="1"/>
  <c r="F423" i="7" a="1"/>
  <c r="F423" i="7" s="1"/>
  <c r="E423" i="7" a="1"/>
  <c r="E423" i="7" s="1"/>
  <c r="J423" i="7" a="1"/>
  <c r="J423" i="7" s="1"/>
  <c r="D714" i="7" a="1"/>
  <c r="D714" i="7" s="1"/>
  <c r="J714" i="7" a="1"/>
  <c r="J714" i="7" s="1"/>
  <c r="F714" i="7" a="1"/>
  <c r="F714" i="7" s="1"/>
  <c r="E714" i="7" a="1"/>
  <c r="E714" i="7" s="1"/>
  <c r="J610" i="7" a="1"/>
  <c r="J610" i="7" s="1"/>
  <c r="D610" i="7" a="1"/>
  <c r="D610" i="7" s="1"/>
  <c r="F610" i="7" a="1"/>
  <c r="F610" i="7" s="1"/>
  <c r="E610" i="7" a="1"/>
  <c r="E610" i="7" s="1"/>
  <c r="D458" i="7" a="1"/>
  <c r="D458" i="7" s="1"/>
  <c r="J458" i="7" a="1"/>
  <c r="J458" i="7" s="1"/>
  <c r="E458" i="7" a="1"/>
  <c r="E458" i="7" s="1"/>
  <c r="F458" i="7" a="1"/>
  <c r="F458" i="7" s="1"/>
  <c r="D219" i="7" a="1"/>
  <c r="D219" i="7" s="1"/>
  <c r="F219" i="7" a="1"/>
  <c r="F219" i="7" s="1"/>
  <c r="E219" i="7" a="1"/>
  <c r="E219" i="7" s="1"/>
  <c r="J219" i="7" a="1"/>
  <c r="J219" i="7" s="1"/>
  <c r="D307" i="7" a="1"/>
  <c r="D307" i="7" s="1"/>
  <c r="F307" i="7" a="1"/>
  <c r="F307" i="7" s="1"/>
  <c r="E307" i="7" a="1"/>
  <c r="E307" i="7" s="1"/>
  <c r="J307" i="7" a="1"/>
  <c r="J307" i="7" s="1"/>
  <c r="E289" i="7" a="1"/>
  <c r="E289" i="7" s="1"/>
  <c r="D289" i="7" a="1"/>
  <c r="D289" i="7" s="1"/>
  <c r="F289" i="7" a="1"/>
  <c r="F289" i="7" s="1"/>
  <c r="J289" i="7" a="1"/>
  <c r="J289" i="7" s="1"/>
  <c r="E171" i="7" a="1"/>
  <c r="E171" i="7" s="1"/>
  <c r="F171" i="7" a="1"/>
  <c r="F171" i="7" s="1"/>
  <c r="D171" i="7" a="1"/>
  <c r="D171" i="7" s="1"/>
  <c r="J171" i="7" a="1"/>
  <c r="J171" i="7" s="1"/>
  <c r="E91" i="7" a="1"/>
  <c r="E91" i="7" s="1"/>
  <c r="J91" i="7" a="1"/>
  <c r="J91" i="7" s="1"/>
  <c r="D91" i="7" a="1"/>
  <c r="D91" i="7" s="1"/>
  <c r="F91" i="7" a="1"/>
  <c r="F91" i="7" s="1"/>
  <c r="D993" i="7" a="1"/>
  <c r="D993" i="7" s="1"/>
  <c r="F993" i="7" a="1"/>
  <c r="F993" i="7" s="1"/>
  <c r="E993" i="7" a="1"/>
  <c r="E993" i="7" s="1"/>
  <c r="J993" i="7" a="1"/>
  <c r="J993" i="7" s="1"/>
  <c r="D865" i="7" a="1"/>
  <c r="D865" i="7" s="1"/>
  <c r="F865" i="7" a="1"/>
  <c r="F865" i="7" s="1"/>
  <c r="E865" i="7" a="1"/>
  <c r="E865" i="7" s="1"/>
  <c r="J865" i="7" a="1"/>
  <c r="J865" i="7" s="1"/>
  <c r="D770" i="7" a="1"/>
  <c r="D770" i="7" s="1"/>
  <c r="J770" i="7" a="1"/>
  <c r="J770" i="7" s="1"/>
  <c r="F770" i="7" a="1"/>
  <c r="F770" i="7" s="1"/>
  <c r="E770" i="7" a="1"/>
  <c r="E770" i="7" s="1"/>
  <c r="E931" i="7" a="1"/>
  <c r="E931" i="7" s="1"/>
  <c r="D931" i="7" a="1"/>
  <c r="D931" i="7" s="1"/>
  <c r="F931" i="7" a="1"/>
  <c r="F931" i="7" s="1"/>
  <c r="J931" i="7" a="1"/>
  <c r="J931" i="7" s="1"/>
  <c r="D750" i="7" a="1"/>
  <c r="D750" i="7" s="1"/>
  <c r="J750" i="7" a="1"/>
  <c r="J750" i="7" s="1"/>
  <c r="F750" i="7" a="1"/>
  <c r="F750" i="7" s="1"/>
  <c r="E750" i="7" a="1"/>
  <c r="E750" i="7" s="1"/>
  <c r="E585" i="7" a="1"/>
  <c r="E585" i="7" s="1"/>
  <c r="F585" i="7" a="1"/>
  <c r="F585" i="7" s="1"/>
  <c r="J585" i="7" a="1"/>
  <c r="J585" i="7" s="1"/>
  <c r="D585" i="7" a="1"/>
  <c r="D585" i="7" s="1"/>
  <c r="E489" i="7" a="1"/>
  <c r="E489" i="7" s="1"/>
  <c r="D489" i="7" a="1"/>
  <c r="D489" i="7" s="1"/>
  <c r="J489" i="7" a="1"/>
  <c r="J489" i="7" s="1"/>
  <c r="D228" i="7" a="1"/>
  <c r="D228" i="7" s="1"/>
  <c r="J228" i="7" a="1"/>
  <c r="J228" i="7" s="1"/>
  <c r="E228" i="7" a="1"/>
  <c r="E228" i="7" s="1"/>
  <c r="F228" i="7" a="1"/>
  <c r="F228" i="7" s="1"/>
  <c r="E659" i="7" a="1"/>
  <c r="E659" i="7" s="1"/>
  <c r="D659" i="7" a="1"/>
  <c r="D659" i="7" s="1"/>
  <c r="F659" i="7" a="1"/>
  <c r="F659" i="7" s="1"/>
  <c r="J659" i="7" a="1"/>
  <c r="J659" i="7" s="1"/>
  <c r="E499" i="7" a="1"/>
  <c r="E499" i="7" s="1"/>
  <c r="F499" i="7" a="1"/>
  <c r="F499" i="7" s="1"/>
  <c r="J499" i="7" a="1"/>
  <c r="J499" i="7" s="1"/>
  <c r="D359" i="7" a="1"/>
  <c r="D359" i="7" s="1"/>
  <c r="F359" i="7" a="1"/>
  <c r="F359" i="7" s="1"/>
  <c r="E359" i="7" a="1"/>
  <c r="E359" i="7" s="1"/>
  <c r="J359" i="7" a="1"/>
  <c r="J359" i="7" s="1"/>
  <c r="E365" i="7" a="1"/>
  <c r="E365" i="7" s="1"/>
  <c r="D365" i="7" a="1"/>
  <c r="D365" i="7" s="1"/>
  <c r="F365" i="7" a="1"/>
  <c r="F365" i="7" s="1"/>
  <c r="J365" i="7" a="1"/>
  <c r="J365" i="7" s="1"/>
  <c r="J170" i="7" a="1"/>
  <c r="J170" i="7" s="1"/>
  <c r="E170" i="7" a="1"/>
  <c r="E170" i="7" s="1"/>
  <c r="F170" i="7" a="1"/>
  <c r="F170" i="7" s="1"/>
  <c r="D170" i="7" a="1"/>
  <c r="D170" i="7" s="1"/>
  <c r="D129" i="7" a="1"/>
  <c r="D129" i="7" s="1"/>
  <c r="F129" i="7" a="1"/>
  <c r="F129" i="7" s="1"/>
  <c r="E129" i="7" a="1"/>
  <c r="E129" i="7" s="1"/>
  <c r="J129" i="7" a="1"/>
  <c r="J129" i="7" s="1"/>
  <c r="E157" i="7" a="1"/>
  <c r="E157" i="7" s="1"/>
  <c r="F157" i="7" a="1"/>
  <c r="F157" i="7" s="1"/>
  <c r="D157" i="7" a="1"/>
  <c r="D157" i="7" s="1"/>
  <c r="J157" i="7" a="1"/>
  <c r="J157" i="7" s="1"/>
  <c r="J55" i="7" a="1"/>
  <c r="J55" i="7" s="1"/>
  <c r="F55" i="7" a="1"/>
  <c r="F55" i="7" s="1"/>
  <c r="E55" i="7" a="1"/>
  <c r="E55" i="7" s="1"/>
  <c r="D55" i="7" a="1"/>
  <c r="D55" i="7" s="1"/>
  <c r="J850" i="7" a="1"/>
  <c r="J850" i="7" s="1"/>
  <c r="D850" i="7" a="1"/>
  <c r="D850" i="7" s="1"/>
  <c r="F850" i="7" a="1"/>
  <c r="F850" i="7" s="1"/>
  <c r="E850" i="7" a="1"/>
  <c r="E850" i="7" s="1"/>
  <c r="D763" i="7" a="1"/>
  <c r="D763" i="7" s="1"/>
  <c r="F763" i="7" a="1"/>
  <c r="F763" i="7" s="1"/>
  <c r="E763" i="7" a="1"/>
  <c r="E763" i="7" s="1"/>
  <c r="J763" i="7" a="1"/>
  <c r="J763" i="7" s="1"/>
  <c r="J916" i="7" a="1"/>
  <c r="J916" i="7" s="1"/>
  <c r="D916" i="7" a="1"/>
  <c r="D916" i="7" s="1"/>
  <c r="F916" i="7" a="1"/>
  <c r="F916" i="7" s="1"/>
  <c r="E916" i="7" a="1"/>
  <c r="E916" i="7" s="1"/>
  <c r="D737" i="7" a="1"/>
  <c r="D737" i="7" s="1"/>
  <c r="F737" i="7" a="1"/>
  <c r="F737" i="7" s="1"/>
  <c r="E737" i="7" a="1"/>
  <c r="E737" i="7" s="1"/>
  <c r="J737" i="7" a="1"/>
  <c r="J737" i="7" s="1"/>
  <c r="J572" i="7" a="1"/>
  <c r="J572" i="7" s="1"/>
  <c r="E572" i="7" a="1"/>
  <c r="E572" i="7" s="1"/>
  <c r="F572" i="7" a="1"/>
  <c r="F572" i="7" s="1"/>
  <c r="D572" i="7" a="1"/>
  <c r="D572" i="7" s="1"/>
  <c r="F483" i="7" a="1"/>
  <c r="F483" i="7" s="1"/>
  <c r="J476" i="7" a="1"/>
  <c r="J476" i="7" s="1"/>
  <c r="E476" i="7" a="1"/>
  <c r="E476" i="7" s="1"/>
  <c r="D476" i="7" a="1"/>
  <c r="D476" i="7" s="1"/>
  <c r="F476" i="7" a="1"/>
  <c r="F476" i="7" s="1"/>
  <c r="D199" i="7" a="1"/>
  <c r="D199" i="7" s="1"/>
  <c r="F199" i="7" a="1"/>
  <c r="F199" i="7" s="1"/>
  <c r="E199" i="7" a="1"/>
  <c r="E199" i="7" s="1"/>
  <c r="J199" i="7" a="1"/>
  <c r="J199" i="7" s="1"/>
  <c r="J646" i="7" a="1"/>
  <c r="J646" i="7" s="1"/>
  <c r="D646" i="7" a="1"/>
  <c r="D646" i="7" s="1"/>
  <c r="F646" i="7" a="1"/>
  <c r="F646" i="7" s="1"/>
  <c r="E646" i="7" a="1"/>
  <c r="E646" i="7" s="1"/>
  <c r="D495" i="7" a="1"/>
  <c r="D495" i="7" s="1"/>
  <c r="J486" i="7" a="1"/>
  <c r="J486" i="7" s="1"/>
  <c r="D486" i="7" a="1"/>
  <c r="D486" i="7" s="1"/>
  <c r="F486" i="7" a="1"/>
  <c r="F486" i="7" s="1"/>
  <c r="E486" i="7" a="1"/>
  <c r="E486" i="7" s="1"/>
  <c r="J332" i="7" a="1"/>
  <c r="J332" i="7" s="1"/>
  <c r="D332" i="7" a="1"/>
  <c r="D332" i="7" s="1"/>
  <c r="F332" i="7" a="1"/>
  <c r="F332" i="7" s="1"/>
  <c r="E332" i="7" a="1"/>
  <c r="E332" i="7" s="1"/>
  <c r="J350" i="7" a="1"/>
  <c r="J350" i="7" s="1"/>
  <c r="E350" i="7" a="1"/>
  <c r="E350" i="7" s="1"/>
  <c r="D350" i="7" a="1"/>
  <c r="D350" i="7" s="1"/>
  <c r="F350" i="7" a="1"/>
  <c r="F350" i="7" s="1"/>
  <c r="E81" i="7" a="1"/>
  <c r="E81" i="7" s="1"/>
  <c r="F81" i="7" a="1"/>
  <c r="F81" i="7" s="1"/>
  <c r="J81" i="7" a="1"/>
  <c r="J81" i="7" s="1"/>
  <c r="D81" i="7" a="1"/>
  <c r="D81" i="7" s="1"/>
  <c r="J67" i="7" a="1"/>
  <c r="J67" i="7" s="1"/>
  <c r="D67" i="7" a="1"/>
  <c r="D67" i="7" s="1"/>
  <c r="F67" i="7" a="1"/>
  <c r="F67" i="7" s="1"/>
  <c r="E67" i="7" a="1"/>
  <c r="E67" i="7" s="1"/>
  <c r="J142" i="7" a="1"/>
  <c r="J142" i="7" s="1"/>
  <c r="E142" i="7" a="1"/>
  <c r="E142" i="7" s="1"/>
  <c r="F142" i="7" a="1"/>
  <c r="F142" i="7" s="1"/>
  <c r="D142" i="7" a="1"/>
  <c r="D142" i="7" s="1"/>
  <c r="J41" i="7" a="1"/>
  <c r="J41" i="7" s="1"/>
  <c r="E41" i="7" a="1"/>
  <c r="E41" i="7" s="1"/>
  <c r="F41" i="7" a="1"/>
  <c r="F41" i="7" s="1"/>
  <c r="D41" i="7" a="1"/>
  <c r="D41" i="7" s="1"/>
  <c r="D901" i="7" a="1"/>
  <c r="D901" i="7" s="1"/>
  <c r="F901" i="7" a="1"/>
  <c r="F901" i="7" s="1"/>
  <c r="E901" i="7" a="1"/>
  <c r="E901" i="7" s="1"/>
  <c r="J901" i="7" a="1"/>
  <c r="J901" i="7" s="1"/>
  <c r="D788" i="7" a="1"/>
  <c r="D788" i="7" s="1"/>
  <c r="J788" i="7" a="1"/>
  <c r="J788" i="7" s="1"/>
  <c r="E788" i="7" a="1"/>
  <c r="E788" i="7" s="1"/>
  <c r="F788" i="7" a="1"/>
  <c r="F788" i="7" s="1"/>
  <c r="E967" i="7" a="1"/>
  <c r="E967" i="7" s="1"/>
  <c r="D967" i="7" a="1"/>
  <c r="D967" i="7" s="1"/>
  <c r="F967" i="7" a="1"/>
  <c r="F967" i="7" s="1"/>
  <c r="J967" i="7" a="1"/>
  <c r="J967" i="7" s="1"/>
  <c r="E839" i="7" a="1"/>
  <c r="E839" i="7" s="1"/>
  <c r="D839" i="7" a="1"/>
  <c r="D839" i="7" s="1"/>
  <c r="F839" i="7" a="1"/>
  <c r="F839" i="7" s="1"/>
  <c r="J839" i="7" a="1"/>
  <c r="J839" i="7" s="1"/>
  <c r="E621" i="7" a="1"/>
  <c r="E621" i="7" s="1"/>
  <c r="F621" i="7" a="1"/>
  <c r="F621" i="7" s="1"/>
  <c r="J621" i="7" a="1"/>
  <c r="J621" i="7" s="1"/>
  <c r="D621" i="7" a="1"/>
  <c r="D621" i="7" s="1"/>
  <c r="E525" i="7" a="1"/>
  <c r="E525" i="7" s="1"/>
  <c r="J525" i="7" a="1"/>
  <c r="J525" i="7" s="1"/>
  <c r="F525" i="7" a="1"/>
  <c r="F525" i="7" s="1"/>
  <c r="D347" i="7" a="1"/>
  <c r="D347" i="7" s="1"/>
  <c r="F347" i="7" a="1"/>
  <c r="F347" i="7" s="1"/>
  <c r="E347" i="7" a="1"/>
  <c r="E347" i="7" s="1"/>
  <c r="J347" i="7" a="1"/>
  <c r="J347" i="7" s="1"/>
  <c r="E693" i="7" a="1"/>
  <c r="E693" i="7" s="1"/>
  <c r="D693" i="7" a="1"/>
  <c r="D693" i="7" s="1"/>
  <c r="F693" i="7" a="1"/>
  <c r="F693" i="7" s="1"/>
  <c r="J693" i="7" a="1"/>
  <c r="J693" i="7" s="1"/>
  <c r="E567" i="7" a="1"/>
  <c r="E567" i="7" s="1"/>
  <c r="D567" i="7" a="1"/>
  <c r="D567" i="7" s="1"/>
  <c r="F567" i="7" a="1"/>
  <c r="F567" i="7" s="1"/>
  <c r="J567" i="7" a="1"/>
  <c r="J567" i="7" s="1"/>
  <c r="E425" i="7" a="1"/>
  <c r="E425" i="7" s="1"/>
  <c r="D425" i="7" a="1"/>
  <c r="D425" i="7" s="1"/>
  <c r="F425" i="7" a="1"/>
  <c r="F425" i="7" s="1"/>
  <c r="J425" i="7" a="1"/>
  <c r="J425" i="7" s="1"/>
  <c r="E389" i="7" a="1"/>
  <c r="E389" i="7" s="1"/>
  <c r="D389" i="7" a="1"/>
  <c r="D389" i="7" s="1"/>
  <c r="F389" i="7" a="1"/>
  <c r="F389" i="7" s="1"/>
  <c r="J389" i="7" a="1"/>
  <c r="J389" i="7" s="1"/>
  <c r="D229" i="7" a="1"/>
  <c r="D229" i="7" s="1"/>
  <c r="F229" i="7" a="1"/>
  <c r="F229" i="7" s="1"/>
  <c r="E229" i="7" a="1"/>
  <c r="E229" i="7" s="1"/>
  <c r="J229" i="7" a="1"/>
  <c r="J229" i="7" s="1"/>
  <c r="J246" i="7" a="1"/>
  <c r="J246" i="7" s="1"/>
  <c r="E246" i="7" a="1"/>
  <c r="E246" i="7" s="1"/>
  <c r="D246" i="7" a="1"/>
  <c r="D246" i="7" s="1"/>
  <c r="F246" i="7" a="1"/>
  <c r="F246" i="7" s="1"/>
  <c r="E117" i="7" a="1"/>
  <c r="E117" i="7" s="1"/>
  <c r="F117" i="7" a="1"/>
  <c r="F117" i="7" s="1"/>
  <c r="J117" i="7" a="1"/>
  <c r="J117" i="7" s="1"/>
  <c r="D117" i="7" a="1"/>
  <c r="D117" i="7" s="1"/>
  <c r="J69" i="7" a="1"/>
  <c r="J69" i="7" s="1"/>
  <c r="E69" i="7" a="1"/>
  <c r="E69" i="7" s="1"/>
  <c r="F69" i="7" a="1"/>
  <c r="F69" i="7" s="1"/>
  <c r="D69" i="7" a="1"/>
  <c r="D69" i="7" s="1"/>
  <c r="J950" i="7" a="1"/>
  <c r="J950" i="7" s="1"/>
  <c r="D950" i="7" a="1"/>
  <c r="D950" i="7" s="1"/>
  <c r="F950" i="7" a="1"/>
  <c r="F950" i="7" s="1"/>
  <c r="E950" i="7" a="1"/>
  <c r="E950" i="7" s="1"/>
  <c r="J822" i="7" a="1"/>
  <c r="J822" i="7" s="1"/>
  <c r="D822" i="7" a="1"/>
  <c r="D822" i="7" s="1"/>
  <c r="F822" i="7" a="1"/>
  <c r="F822" i="7" s="1"/>
  <c r="E822" i="7" a="1"/>
  <c r="E822" i="7" s="1"/>
  <c r="D747" i="7" a="1"/>
  <c r="D747" i="7" s="1"/>
  <c r="F747" i="7" a="1"/>
  <c r="F747" i="7" s="1"/>
  <c r="E747" i="7" a="1"/>
  <c r="E747" i="7" s="1"/>
  <c r="J747" i="7" a="1"/>
  <c r="J747" i="7" s="1"/>
  <c r="J888" i="7" a="1"/>
  <c r="J888" i="7" s="1"/>
  <c r="D888" i="7" a="1"/>
  <c r="D888" i="7" s="1"/>
  <c r="F888" i="7" a="1"/>
  <c r="F888" i="7" s="1"/>
  <c r="E888" i="7" a="1"/>
  <c r="E888" i="7" s="1"/>
  <c r="J672" i="7" a="1"/>
  <c r="J672" i="7" s="1"/>
  <c r="E672" i="7" a="1"/>
  <c r="E672" i="7" s="1"/>
  <c r="D672" i="7" a="1"/>
  <c r="D672" i="7" s="1"/>
  <c r="F672" i="7" a="1"/>
  <c r="F672" i="7" s="1"/>
  <c r="D554" i="7" a="1"/>
  <c r="D554" i="7" s="1"/>
  <c r="J554" i="7" a="1"/>
  <c r="J554" i="7" s="1"/>
  <c r="F554" i="7" a="1"/>
  <c r="F554" i="7" s="1"/>
  <c r="E554" i="7" a="1"/>
  <c r="E554" i="7" s="1"/>
  <c r="D431" i="7" a="1"/>
  <c r="D431" i="7" s="1"/>
  <c r="F431" i="7" a="1"/>
  <c r="F431" i="7" s="1"/>
  <c r="E431" i="7" a="1"/>
  <c r="E431" i="7" s="1"/>
  <c r="J431" i="7" a="1"/>
  <c r="J431" i="7" s="1"/>
  <c r="D718" i="7" a="1"/>
  <c r="D718" i="7" s="1"/>
  <c r="J718" i="7" a="1"/>
  <c r="J718" i="7" s="1"/>
  <c r="F718" i="7" a="1"/>
  <c r="F718" i="7" s="1"/>
  <c r="E718" i="7" a="1"/>
  <c r="E718" i="7" s="1"/>
  <c r="J618" i="7" a="1"/>
  <c r="J618" i="7" s="1"/>
  <c r="D618" i="7" a="1"/>
  <c r="D618" i="7" s="1"/>
  <c r="F618" i="7" a="1"/>
  <c r="F618" i="7" s="1"/>
  <c r="E618" i="7" a="1"/>
  <c r="E618" i="7" s="1"/>
  <c r="D462" i="7" a="1"/>
  <c r="D462" i="7" s="1"/>
  <c r="J462" i="7" a="1"/>
  <c r="J462" i="7" s="1"/>
  <c r="E462" i="7" a="1"/>
  <c r="E462" i="7" s="1"/>
  <c r="F462" i="7" a="1"/>
  <c r="F462" i="7" s="1"/>
  <c r="D235" i="7" a="1"/>
  <c r="D235" i="7" s="1"/>
  <c r="F235" i="7" a="1"/>
  <c r="F235" i="7" s="1"/>
  <c r="E235" i="7" a="1"/>
  <c r="E235" i="7" s="1"/>
  <c r="J235" i="7" a="1"/>
  <c r="J235" i="7" s="1"/>
  <c r="D323" i="7" a="1"/>
  <c r="D323" i="7" s="1"/>
  <c r="F323" i="7" a="1"/>
  <c r="F323" i="7" s="1"/>
  <c r="E323" i="7" a="1"/>
  <c r="E323" i="7" s="1"/>
  <c r="J323" i="7" a="1"/>
  <c r="J323" i="7" s="1"/>
  <c r="E297" i="7" a="1"/>
  <c r="E297" i="7" s="1"/>
  <c r="D297" i="7" a="1"/>
  <c r="D297" i="7" s="1"/>
  <c r="F297" i="7" a="1"/>
  <c r="F297" i="7" s="1"/>
  <c r="J297" i="7" a="1"/>
  <c r="J297" i="7" s="1"/>
  <c r="E179" i="7" a="1"/>
  <c r="E179" i="7" s="1"/>
  <c r="F179" i="7" a="1"/>
  <c r="F179" i="7" s="1"/>
  <c r="D179" i="7" a="1"/>
  <c r="D179" i="7" s="1"/>
  <c r="J179" i="7" a="1"/>
  <c r="J179" i="7" s="1"/>
  <c r="E99" i="7" a="1"/>
  <c r="E99" i="7" s="1"/>
  <c r="J99" i="7" a="1"/>
  <c r="J99" i="7" s="1"/>
  <c r="D99" i="7" a="1"/>
  <c r="D99" i="7" s="1"/>
  <c r="F99" i="7" a="1"/>
  <c r="F99" i="7" s="1"/>
  <c r="E17" i="7" a="1"/>
  <c r="E17" i="7" s="1"/>
  <c r="F17" i="7" a="1"/>
  <c r="F17" i="7" s="1"/>
  <c r="D17" i="7" a="1"/>
  <c r="D17" i="7" s="1"/>
  <c r="J17" i="7" a="1"/>
  <c r="J17" i="7" s="1"/>
  <c r="D873" i="7" a="1"/>
  <c r="D873" i="7" s="1"/>
  <c r="F873" i="7" a="1"/>
  <c r="F873" i="7" s="1"/>
  <c r="E873" i="7" a="1"/>
  <c r="E873" i="7" s="1"/>
  <c r="J873" i="7" a="1"/>
  <c r="J873" i="7" s="1"/>
  <c r="D774" i="7" a="1"/>
  <c r="D774" i="7" s="1"/>
  <c r="J774" i="7" a="1"/>
  <c r="J774" i="7" s="1"/>
  <c r="F774" i="7" a="1"/>
  <c r="F774" i="7" s="1"/>
  <c r="E774" i="7" a="1"/>
  <c r="E774" i="7" s="1"/>
  <c r="E939" i="7" a="1"/>
  <c r="E939" i="7" s="1"/>
  <c r="D939" i="7" a="1"/>
  <c r="D939" i="7" s="1"/>
  <c r="F939" i="7" a="1"/>
  <c r="F939" i="7" s="1"/>
  <c r="J939" i="7" a="1"/>
  <c r="J939" i="7" s="1"/>
  <c r="E811" i="7" a="1"/>
  <c r="E811" i="7" s="1"/>
  <c r="D811" i="7" a="1"/>
  <c r="D811" i="7" s="1"/>
  <c r="F811" i="7" a="1"/>
  <c r="F811" i="7" s="1"/>
  <c r="J811" i="7" a="1"/>
  <c r="J811" i="7" s="1"/>
  <c r="E593" i="7" a="1"/>
  <c r="E593" i="7" s="1"/>
  <c r="F593" i="7" a="1"/>
  <c r="F593" i="7" s="1"/>
  <c r="J593" i="7" a="1"/>
  <c r="J593" i="7" s="1"/>
  <c r="D593" i="7" a="1"/>
  <c r="D593" i="7" s="1"/>
  <c r="E497" i="7" a="1"/>
  <c r="E497" i="7" s="1"/>
  <c r="F497" i="7" a="1"/>
  <c r="F497" i="7" s="1"/>
  <c r="J497" i="7" a="1"/>
  <c r="J497" i="7" s="1"/>
  <c r="J252" i="7" a="1"/>
  <c r="J252" i="7" s="1"/>
  <c r="D252" i="7" a="1"/>
  <c r="D252" i="7" s="1"/>
  <c r="F252" i="7" a="1"/>
  <c r="F252" i="7" s="1"/>
  <c r="E252" i="7" a="1"/>
  <c r="E252" i="7" s="1"/>
  <c r="E667" i="7" a="1"/>
  <c r="E667" i="7" s="1"/>
  <c r="D667" i="7" a="1"/>
  <c r="D667" i="7" s="1"/>
  <c r="F667" i="7" a="1"/>
  <c r="F667" i="7" s="1"/>
  <c r="J667" i="7" a="1"/>
  <c r="J667" i="7" s="1"/>
  <c r="E507" i="7" a="1"/>
  <c r="E507" i="7" s="1"/>
  <c r="F507" i="7" a="1"/>
  <c r="F507" i="7" s="1"/>
  <c r="J507" i="7" a="1"/>
  <c r="J507" i="7" s="1"/>
  <c r="J388" i="7" a="1"/>
  <c r="J388" i="7" s="1"/>
  <c r="E388" i="7" a="1"/>
  <c r="E388" i="7" s="1"/>
  <c r="D388" i="7" a="1"/>
  <c r="D388" i="7" s="1"/>
  <c r="F388" i="7" a="1"/>
  <c r="F388" i="7" s="1"/>
  <c r="E373" i="7" a="1"/>
  <c r="E373" i="7" s="1"/>
  <c r="D373" i="7" a="1"/>
  <c r="D373" i="7" s="1"/>
  <c r="F373" i="7" a="1"/>
  <c r="F373" i="7" s="1"/>
  <c r="J373" i="7" a="1"/>
  <c r="J373" i="7" s="1"/>
  <c r="D201" i="7" a="1"/>
  <c r="D201" i="7" s="1"/>
  <c r="F201" i="7" a="1"/>
  <c r="F201" i="7" s="1"/>
  <c r="E201" i="7" a="1"/>
  <c r="E201" i="7" s="1"/>
  <c r="J201" i="7" a="1"/>
  <c r="J201" i="7" s="1"/>
  <c r="J156" i="7" a="1"/>
  <c r="J156" i="7" s="1"/>
  <c r="D156" i="7" a="1"/>
  <c r="D156" i="7" s="1"/>
  <c r="F156" i="7" a="1"/>
  <c r="F156" i="7" s="1"/>
  <c r="E156" i="7" a="1"/>
  <c r="E156" i="7" s="1"/>
  <c r="D46" i="7" a="1"/>
  <c r="D46" i="7" s="1"/>
  <c r="F46" i="7" a="1"/>
  <c r="F46" i="7" s="1"/>
  <c r="E46" i="7" a="1"/>
  <c r="E46" i="7" s="1"/>
  <c r="J46" i="7" a="1"/>
  <c r="J46" i="7" s="1"/>
  <c r="D23" i="7" a="1"/>
  <c r="D23" i="7" s="1"/>
  <c r="F23" i="7" a="1"/>
  <c r="F23" i="7" s="1"/>
  <c r="E23" i="7" a="1"/>
  <c r="E23" i="7" s="1"/>
  <c r="J23" i="7" a="1"/>
  <c r="J23" i="7" s="1"/>
  <c r="J922" i="7" a="1"/>
  <c r="J922" i="7" s="1"/>
  <c r="D922" i="7" a="1"/>
  <c r="D922" i="7" s="1"/>
  <c r="F922" i="7" a="1"/>
  <c r="F922" i="7" s="1"/>
  <c r="E922" i="7" a="1"/>
  <c r="E922" i="7" s="1"/>
  <c r="D799" i="7" a="1"/>
  <c r="D799" i="7" s="1"/>
  <c r="F799" i="7" a="1"/>
  <c r="F799" i="7" s="1"/>
  <c r="E799" i="7" a="1"/>
  <c r="E799" i="7" s="1"/>
  <c r="J799" i="7" a="1"/>
  <c r="J799" i="7" s="1"/>
  <c r="J988" i="7" a="1"/>
  <c r="J988" i="7" s="1"/>
  <c r="D988" i="7" a="1"/>
  <c r="D988" i="7" s="1"/>
  <c r="F988" i="7" a="1"/>
  <c r="F988" i="7" s="1"/>
  <c r="E988" i="7" a="1"/>
  <c r="E988" i="7" s="1"/>
  <c r="J860" i="7" a="1"/>
  <c r="J860" i="7" s="1"/>
  <c r="D860" i="7" a="1"/>
  <c r="D860" i="7" s="1"/>
  <c r="F860" i="7" a="1"/>
  <c r="F860" i="7" s="1"/>
  <c r="E860" i="7" a="1"/>
  <c r="E860" i="7" s="1"/>
  <c r="J644" i="7" a="1"/>
  <c r="J644" i="7" s="1"/>
  <c r="E644" i="7" a="1"/>
  <c r="E644" i="7" s="1"/>
  <c r="F644" i="7" a="1"/>
  <c r="F644" i="7" s="1"/>
  <c r="D644" i="7" a="1"/>
  <c r="D644" i="7" s="1"/>
  <c r="D540" i="7" a="1"/>
  <c r="D540" i="7" s="1"/>
  <c r="J540" i="7" a="1"/>
  <c r="J540" i="7" s="1"/>
  <c r="F540" i="7" a="1"/>
  <c r="F540" i="7" s="1"/>
  <c r="E540" i="7" a="1"/>
  <c r="E540" i="7" s="1"/>
  <c r="D403" i="7" a="1"/>
  <c r="D403" i="7" s="1"/>
  <c r="F403" i="7" a="1"/>
  <c r="F403" i="7" s="1"/>
  <c r="E403" i="7" a="1"/>
  <c r="E403" i="7" s="1"/>
  <c r="J403" i="7" a="1"/>
  <c r="J403" i="7" s="1"/>
  <c r="D704" i="7" a="1"/>
  <c r="D704" i="7" s="1"/>
  <c r="J704" i="7" a="1"/>
  <c r="J704" i="7" s="1"/>
  <c r="E704" i="7" a="1"/>
  <c r="E704" i="7" s="1"/>
  <c r="F704" i="7" a="1"/>
  <c r="F704" i="7" s="1"/>
  <c r="J590" i="7" a="1"/>
  <c r="J590" i="7" s="1"/>
  <c r="D590" i="7" a="1"/>
  <c r="D590" i="7" s="1"/>
  <c r="F590" i="7" a="1"/>
  <c r="F590" i="7" s="1"/>
  <c r="E590" i="7" a="1"/>
  <c r="E590" i="7" s="1"/>
  <c r="J446" i="7" a="1"/>
  <c r="J446" i="7" s="1"/>
  <c r="D446" i="7" a="1"/>
  <c r="D446" i="7" s="1"/>
  <c r="F446" i="7" a="1"/>
  <c r="F446" i="7" s="1"/>
  <c r="E446" i="7" a="1"/>
  <c r="E446" i="7" s="1"/>
  <c r="D122" i="7" a="1"/>
  <c r="D122" i="7" s="1"/>
  <c r="J122" i="7" a="1"/>
  <c r="J122" i="7" s="1"/>
  <c r="F122" i="7" a="1"/>
  <c r="F122" i="7" s="1"/>
  <c r="E122" i="7" a="1"/>
  <c r="E122" i="7" s="1"/>
  <c r="D267" i="7" a="1"/>
  <c r="D267" i="7" s="1"/>
  <c r="F267" i="7" a="1"/>
  <c r="F267" i="7" s="1"/>
  <c r="E267" i="7" a="1"/>
  <c r="E267" i="7" s="1"/>
  <c r="J267" i="7" a="1"/>
  <c r="J267" i="7" s="1"/>
  <c r="E269" i="7" a="1"/>
  <c r="E269" i="7" s="1"/>
  <c r="F269" i="7" a="1"/>
  <c r="F269" i="7" s="1"/>
  <c r="D269" i="7" a="1"/>
  <c r="D269" i="7" s="1"/>
  <c r="J269" i="7" a="1"/>
  <c r="J269" i="7" s="1"/>
  <c r="J144" i="7" a="1"/>
  <c r="J144" i="7" s="1"/>
  <c r="D144" i="7" a="1"/>
  <c r="D144" i="7" s="1"/>
  <c r="F144" i="7" a="1"/>
  <c r="F144" i="7" s="1"/>
  <c r="E144" i="7" a="1"/>
  <c r="E144" i="7" s="1"/>
  <c r="D66" i="7" a="1"/>
  <c r="D66" i="7" s="1"/>
  <c r="F66" i="7" a="1"/>
  <c r="F66" i="7" s="1"/>
  <c r="E66" i="7" a="1"/>
  <c r="E66" i="7" s="1"/>
  <c r="J66" i="7" a="1"/>
  <c r="J66" i="7" s="1"/>
  <c r="D973" i="7" a="1"/>
  <c r="D973" i="7" s="1"/>
  <c r="F973" i="7" a="1"/>
  <c r="F973" i="7" s="1"/>
  <c r="E973" i="7" a="1"/>
  <c r="E973" i="7" s="1"/>
  <c r="J973" i="7" a="1"/>
  <c r="J973" i="7" s="1"/>
  <c r="D845" i="7" a="1"/>
  <c r="D845" i="7" s="1"/>
  <c r="F845" i="7" a="1"/>
  <c r="F845" i="7" s="1"/>
  <c r="E845" i="7" a="1"/>
  <c r="E845" i="7" s="1"/>
  <c r="J845" i="7" a="1"/>
  <c r="J845" i="7" s="1"/>
  <c r="D760" i="7" a="1"/>
  <c r="D760" i="7" s="1"/>
  <c r="J760" i="7" a="1"/>
  <c r="J760" i="7" s="1"/>
  <c r="E760" i="7" a="1"/>
  <c r="E760" i="7" s="1"/>
  <c r="F760" i="7" a="1"/>
  <c r="F760" i="7" s="1"/>
  <c r="E911" i="7" a="1"/>
  <c r="E911" i="7" s="1"/>
  <c r="D911" i="7" a="1"/>
  <c r="D911" i="7" s="1"/>
  <c r="F911" i="7" a="1"/>
  <c r="F911" i="7" s="1"/>
  <c r="J911" i="7" a="1"/>
  <c r="J911" i="7" s="1"/>
  <c r="D730" i="7" a="1"/>
  <c r="D730" i="7" s="1"/>
  <c r="J730" i="7" a="1"/>
  <c r="J730" i="7" s="1"/>
  <c r="F730" i="7" a="1"/>
  <c r="F730" i="7" s="1"/>
  <c r="E730" i="7" a="1"/>
  <c r="E730" i="7" s="1"/>
  <c r="D565" i="7" a="1"/>
  <c r="D565" i="7" s="1"/>
  <c r="F565" i="7" a="1"/>
  <c r="F565" i="7" s="1"/>
  <c r="E565" i="7" a="1"/>
  <c r="E565" i="7" s="1"/>
  <c r="J565" i="7" a="1"/>
  <c r="J565" i="7" s="1"/>
  <c r="E469" i="7" a="1"/>
  <c r="E469" i="7" s="1"/>
  <c r="F469" i="7" a="1"/>
  <c r="F469" i="7" s="1"/>
  <c r="J469" i="7" a="1"/>
  <c r="J469" i="7" s="1"/>
  <c r="J116" i="7" a="1"/>
  <c r="J116" i="7" s="1"/>
  <c r="D116" i="7" a="1"/>
  <c r="D116" i="7" s="1"/>
  <c r="F116" i="7" a="1"/>
  <c r="F116" i="7" s="1"/>
  <c r="E116" i="7" a="1"/>
  <c r="E116" i="7" s="1"/>
  <c r="E639" i="7" a="1"/>
  <c r="E639" i="7" s="1"/>
  <c r="D639" i="7" a="1"/>
  <c r="D639" i="7" s="1"/>
  <c r="F639" i="7" a="1"/>
  <c r="F639" i="7" s="1"/>
  <c r="J639" i="7" a="1"/>
  <c r="J639" i="7" s="1"/>
  <c r="E479" i="7" a="1"/>
  <c r="E479" i="7" s="1"/>
  <c r="J479" i="7" a="1"/>
  <c r="J479" i="7" s="1"/>
  <c r="D479" i="7" a="1"/>
  <c r="D479" i="7" s="1"/>
  <c r="D319" i="7" a="1"/>
  <c r="D319" i="7" s="1"/>
  <c r="F319" i="7" a="1"/>
  <c r="F319" i="7" s="1"/>
  <c r="E319" i="7" a="1"/>
  <c r="E319" i="7" s="1"/>
  <c r="J319" i="7" a="1"/>
  <c r="J319" i="7" s="1"/>
  <c r="E345" i="7" a="1"/>
  <c r="E345" i="7" s="1"/>
  <c r="F345" i="7" a="1"/>
  <c r="F345" i="7" s="1"/>
  <c r="D345" i="7" a="1"/>
  <c r="D345" i="7" s="1"/>
  <c r="J345" i="7" a="1"/>
  <c r="J345" i="7" s="1"/>
  <c r="J318" i="7" a="1"/>
  <c r="J318" i="7" s="1"/>
  <c r="E318" i="7" a="1"/>
  <c r="E318" i="7" s="1"/>
  <c r="D318" i="7" a="1"/>
  <c r="D318" i="7" s="1"/>
  <c r="F318" i="7" a="1"/>
  <c r="F318" i="7" s="1"/>
  <c r="D196" i="7" a="1"/>
  <c r="D196" i="7" s="1"/>
  <c r="J196" i="7" a="1"/>
  <c r="J196" i="7" s="1"/>
  <c r="E196" i="7" a="1"/>
  <c r="E196" i="7" s="1"/>
  <c r="F196" i="7" a="1"/>
  <c r="F196" i="7" s="1"/>
  <c r="E137" i="7" a="1"/>
  <c r="E137" i="7" s="1"/>
  <c r="D137" i="7" a="1"/>
  <c r="D137" i="7" s="1"/>
  <c r="F137" i="7" a="1"/>
  <c r="F137" i="7" s="1"/>
  <c r="J137" i="7" a="1"/>
  <c r="J137" i="7" s="1"/>
  <c r="E36" i="7" a="1"/>
  <c r="E36" i="7" s="1"/>
  <c r="F36" i="7" a="1"/>
  <c r="F36" i="7" s="1"/>
  <c r="D36" i="7" a="1"/>
  <c r="D36" i="7" s="1"/>
  <c r="J36" i="7" a="1"/>
  <c r="J36" i="7" s="1"/>
  <c r="J894" i="7" a="1"/>
  <c r="J894" i="7" s="1"/>
  <c r="D894" i="7" a="1"/>
  <c r="D894" i="7" s="1"/>
  <c r="F894" i="7" a="1"/>
  <c r="F894" i="7" s="1"/>
  <c r="E894" i="7" a="1"/>
  <c r="E894" i="7" s="1"/>
  <c r="D785" i="7" a="1"/>
  <c r="D785" i="7" s="1"/>
  <c r="F785" i="7" a="1"/>
  <c r="F785" i="7" s="1"/>
  <c r="E785" i="7" a="1"/>
  <c r="E785" i="7" s="1"/>
  <c r="J785" i="7" a="1"/>
  <c r="J785" i="7" s="1"/>
  <c r="J960" i="7" a="1"/>
  <c r="J960" i="7" s="1"/>
  <c r="D960" i="7" a="1"/>
  <c r="D960" i="7" s="1"/>
  <c r="F960" i="7" a="1"/>
  <c r="F960" i="7" s="1"/>
  <c r="E960" i="7" a="1"/>
  <c r="E960" i="7" s="1"/>
  <c r="J832" i="7" a="1"/>
  <c r="J832" i="7" s="1"/>
  <c r="D832" i="7" a="1"/>
  <c r="D832" i="7" s="1"/>
  <c r="F832" i="7" a="1"/>
  <c r="F832" i="7" s="1"/>
  <c r="E832" i="7" a="1"/>
  <c r="E832" i="7" s="1"/>
  <c r="J616" i="7" a="1"/>
  <c r="J616" i="7" s="1"/>
  <c r="E616" i="7" a="1"/>
  <c r="E616" i="7" s="1"/>
  <c r="D616" i="7" a="1"/>
  <c r="D616" i="7" s="1"/>
  <c r="F616" i="7" a="1"/>
  <c r="F616" i="7" s="1"/>
  <c r="D531" i="7" a="1"/>
  <c r="D531" i="7" s="1"/>
  <c r="J520" i="7" a="1"/>
  <c r="J520" i="7" s="1"/>
  <c r="E520" i="7" a="1"/>
  <c r="E520" i="7" s="1"/>
  <c r="F520" i="7" a="1"/>
  <c r="F520" i="7" s="1"/>
  <c r="D520" i="7" a="1"/>
  <c r="D520" i="7" s="1"/>
  <c r="J336" i="7" a="1"/>
  <c r="J336" i="7" s="1"/>
  <c r="D336" i="7" a="1"/>
  <c r="D336" i="7" s="1"/>
  <c r="F336" i="7" a="1"/>
  <c r="F336" i="7" s="1"/>
  <c r="E336" i="7" a="1"/>
  <c r="E336" i="7" s="1"/>
  <c r="J690" i="7" a="1"/>
  <c r="J690" i="7" s="1"/>
  <c r="E690" i="7" a="1"/>
  <c r="E690" i="7" s="1"/>
  <c r="F690" i="7" a="1"/>
  <c r="F690" i="7" s="1"/>
  <c r="D690" i="7" a="1"/>
  <c r="D690" i="7" s="1"/>
  <c r="J549" i="7" a="1"/>
  <c r="J549" i="7" s="1"/>
  <c r="J530" i="7" a="1"/>
  <c r="J530" i="7" s="1"/>
  <c r="D530" i="7" a="1"/>
  <c r="D530" i="7" s="1"/>
  <c r="F530" i="7" a="1"/>
  <c r="F530" i="7" s="1"/>
  <c r="E530" i="7" a="1"/>
  <c r="E530" i="7" s="1"/>
  <c r="J418" i="7" a="1"/>
  <c r="J418" i="7" s="1"/>
  <c r="D418" i="7" a="1"/>
  <c r="D418" i="7" s="1"/>
  <c r="F418" i="7" a="1"/>
  <c r="F418" i="7" s="1"/>
  <c r="E418" i="7" a="1"/>
  <c r="E418" i="7" s="1"/>
  <c r="D384" i="7" a="1"/>
  <c r="D384" i="7" s="1"/>
  <c r="J384" i="7" a="1"/>
  <c r="J384" i="7" s="1"/>
  <c r="E384" i="7" a="1"/>
  <c r="E384" i="7" s="1"/>
  <c r="F384" i="7" a="1"/>
  <c r="F384" i="7" s="1"/>
  <c r="D222" i="7" a="1"/>
  <c r="D222" i="7" s="1"/>
  <c r="J222" i="7" a="1"/>
  <c r="J222" i="7" s="1"/>
  <c r="F222" i="7" a="1"/>
  <c r="F222" i="7" s="1"/>
  <c r="E222" i="7" a="1"/>
  <c r="E222" i="7" s="1"/>
  <c r="E241" i="7" a="1"/>
  <c r="E241" i="7" s="1"/>
  <c r="D241" i="7" a="1"/>
  <c r="D241" i="7" s="1"/>
  <c r="F241" i="7" a="1"/>
  <c r="F241" i="7" s="1"/>
  <c r="J241" i="7" a="1"/>
  <c r="J241" i="7" s="1"/>
  <c r="J104" i="7" a="1"/>
  <c r="J104" i="7" s="1"/>
  <c r="D104" i="7" a="1"/>
  <c r="D104" i="7" s="1"/>
  <c r="F104" i="7" a="1"/>
  <c r="F104" i="7" s="1"/>
  <c r="E104" i="7" a="1"/>
  <c r="E104" i="7" s="1"/>
  <c r="E64" i="7" a="1"/>
  <c r="E64" i="7" s="1"/>
  <c r="D64" i="7" a="1"/>
  <c r="D64" i="7" s="1"/>
  <c r="F64" i="7" a="1"/>
  <c r="F64" i="7" s="1"/>
  <c r="J64" i="7" a="1"/>
  <c r="J64" i="7" s="1"/>
  <c r="D945" i="7" a="1"/>
  <c r="D945" i="7" s="1"/>
  <c r="F945" i="7" a="1"/>
  <c r="F945" i="7" s="1"/>
  <c r="E945" i="7" a="1"/>
  <c r="E945" i="7" s="1"/>
  <c r="J945" i="7" a="1"/>
  <c r="J945" i="7" s="1"/>
  <c r="D817" i="7" a="1"/>
  <c r="D817" i="7" s="1"/>
  <c r="F817" i="7" a="1"/>
  <c r="F817" i="7" s="1"/>
  <c r="E817" i="7" a="1"/>
  <c r="E817" i="7" s="1"/>
  <c r="J817" i="7" a="1"/>
  <c r="J817" i="7" s="1"/>
  <c r="D740" i="7" a="1"/>
  <c r="D740" i="7" s="1"/>
  <c r="J740" i="7" a="1"/>
  <c r="J740" i="7" s="1"/>
  <c r="E740" i="7" a="1"/>
  <c r="E740" i="7" s="1"/>
  <c r="F740" i="7" a="1"/>
  <c r="F740" i="7" s="1"/>
  <c r="E883" i="7" a="1"/>
  <c r="E883" i="7" s="1"/>
  <c r="D883" i="7" a="1"/>
  <c r="D883" i="7" s="1"/>
  <c r="F883" i="7" a="1"/>
  <c r="F883" i="7" s="1"/>
  <c r="J883" i="7" a="1"/>
  <c r="J883" i="7" s="1"/>
  <c r="E665" i="7" a="1"/>
  <c r="E665" i="7" s="1"/>
  <c r="F665" i="7" a="1"/>
  <c r="F665" i="7" s="1"/>
  <c r="J665" i="7" a="1"/>
  <c r="J665" i="7" s="1"/>
  <c r="D665" i="7" a="1"/>
  <c r="D665" i="7" s="1"/>
  <c r="D551" i="7" a="1"/>
  <c r="D551" i="7" s="1"/>
  <c r="F551" i="7" a="1"/>
  <c r="F551" i="7" s="1"/>
  <c r="E551" i="7" a="1"/>
  <c r="E551" i="7" s="1"/>
  <c r="J551" i="7" a="1"/>
  <c r="J551" i="7" s="1"/>
  <c r="J424" i="7" a="1"/>
  <c r="J424" i="7" s="1"/>
  <c r="E424" i="7" a="1"/>
  <c r="E424" i="7" s="1"/>
  <c r="F424" i="7" a="1"/>
  <c r="F424" i="7" s="1"/>
  <c r="D424" i="7" a="1"/>
  <c r="D424" i="7" s="1"/>
  <c r="E715" i="7" a="1"/>
  <c r="E715" i="7" s="1"/>
  <c r="D715" i="7" a="1"/>
  <c r="D715" i="7" s="1"/>
  <c r="F715" i="7" a="1"/>
  <c r="F715" i="7" s="1"/>
  <c r="J715" i="7" a="1"/>
  <c r="J715" i="7" s="1"/>
  <c r="E611" i="7" a="1"/>
  <c r="E611" i="7" s="1"/>
  <c r="D611" i="7" a="1"/>
  <c r="D611" i="7" s="1"/>
  <c r="F611" i="7" a="1"/>
  <c r="F611" i="7" s="1"/>
  <c r="J611" i="7" a="1"/>
  <c r="J611" i="7" s="1"/>
  <c r="E459" i="7" a="1"/>
  <c r="E459" i="7" s="1"/>
  <c r="D459" i="7" a="1"/>
  <c r="D459" i="7" s="1"/>
  <c r="F459" i="7" a="1"/>
  <c r="F459" i="7" s="1"/>
  <c r="J459" i="7" a="1"/>
  <c r="J459" i="7" s="1"/>
  <c r="D224" i="7" a="1"/>
  <c r="D224" i="7" s="1"/>
  <c r="J224" i="7" a="1"/>
  <c r="J224" i="7" s="1"/>
  <c r="E224" i="7" a="1"/>
  <c r="E224" i="7" s="1"/>
  <c r="F224" i="7" a="1"/>
  <c r="F224" i="7" s="1"/>
  <c r="J312" i="7" a="1"/>
  <c r="J312" i="7" s="1"/>
  <c r="D312" i="7" a="1"/>
  <c r="D312" i="7" s="1"/>
  <c r="F312" i="7" a="1"/>
  <c r="F312" i="7" s="1"/>
  <c r="E312" i="7" a="1"/>
  <c r="E312" i="7" s="1"/>
  <c r="J290" i="7" a="1"/>
  <c r="J290" i="7" s="1"/>
  <c r="E290" i="7" a="1"/>
  <c r="E290" i="7" s="1"/>
  <c r="F290" i="7" a="1"/>
  <c r="F290" i="7" s="1"/>
  <c r="D290" i="7" a="1"/>
  <c r="D290" i="7" s="1"/>
  <c r="J172" i="7" a="1"/>
  <c r="J172" i="7" s="1"/>
  <c r="D172" i="7" a="1"/>
  <c r="D172" i="7" s="1"/>
  <c r="F172" i="7" a="1"/>
  <c r="F172" i="7" s="1"/>
  <c r="E172" i="7" a="1"/>
  <c r="E172" i="7" s="1"/>
  <c r="J94" i="7" a="1"/>
  <c r="J94" i="7" s="1"/>
  <c r="E94" i="7" a="1"/>
  <c r="E94" i="7" s="1"/>
  <c r="D94" i="7" a="1"/>
  <c r="D94" i="7" s="1"/>
  <c r="F94" i="7" a="1"/>
  <c r="F94" i="7" s="1"/>
  <c r="J994" i="7" a="1"/>
  <c r="J994" i="7" s="1"/>
  <c r="D994" i="7" a="1"/>
  <c r="D994" i="7" s="1"/>
  <c r="F994" i="7" a="1"/>
  <c r="F994" i="7" s="1"/>
  <c r="E994" i="7" a="1"/>
  <c r="E994" i="7" s="1"/>
  <c r="J866" i="7" a="1"/>
  <c r="J866" i="7" s="1"/>
  <c r="D866" i="7" a="1"/>
  <c r="D866" i="7" s="1"/>
  <c r="F866" i="7" a="1"/>
  <c r="F866" i="7" s="1"/>
  <c r="E866" i="7" a="1"/>
  <c r="E866" i="7" s="1"/>
  <c r="D771" i="7" a="1"/>
  <c r="D771" i="7" s="1"/>
  <c r="F771" i="7" a="1"/>
  <c r="F771" i="7" s="1"/>
  <c r="E771" i="7" a="1"/>
  <c r="E771" i="7" s="1"/>
  <c r="J771" i="7" a="1"/>
  <c r="J771" i="7" s="1"/>
  <c r="J932" i="7" a="1"/>
  <c r="J932" i="7" s="1"/>
  <c r="D932" i="7" a="1"/>
  <c r="D932" i="7" s="1"/>
  <c r="F932" i="7" a="1"/>
  <c r="F932" i="7" s="1"/>
  <c r="E932" i="7" a="1"/>
  <c r="E932" i="7" s="1"/>
  <c r="J804" i="7" a="1"/>
  <c r="J804" i="7" s="1"/>
  <c r="D804" i="7" a="1"/>
  <c r="D804" i="7" s="1"/>
  <c r="F804" i="7" a="1"/>
  <c r="F804" i="7" s="1"/>
  <c r="E804" i="7" a="1"/>
  <c r="E804" i="7" s="1"/>
  <c r="J588" i="7" a="1"/>
  <c r="J588" i="7" s="1"/>
  <c r="E588" i="7" a="1"/>
  <c r="E588" i="7" s="1"/>
  <c r="F588" i="7" a="1"/>
  <c r="F588" i="7" s="1"/>
  <c r="D588" i="7" a="1"/>
  <c r="D588" i="7" s="1"/>
  <c r="D501" i="7" a="1"/>
  <c r="D501" i="7" s="1"/>
  <c r="J492" i="7" a="1"/>
  <c r="J492" i="7" s="1"/>
  <c r="E492" i="7" a="1"/>
  <c r="E492" i="7" s="1"/>
  <c r="D492" i="7" a="1"/>
  <c r="D492" i="7" s="1"/>
  <c r="F492" i="7" a="1"/>
  <c r="F492" i="7" s="1"/>
  <c r="D231" i="7" a="1"/>
  <c r="D231" i="7" s="1"/>
  <c r="F231" i="7" a="1"/>
  <c r="F231" i="7" s="1"/>
  <c r="E231" i="7" a="1"/>
  <c r="E231" i="7" s="1"/>
  <c r="J231" i="7" a="1"/>
  <c r="J231" i="7" s="1"/>
  <c r="J662" i="7" a="1"/>
  <c r="J662" i="7" s="1"/>
  <c r="D662" i="7" a="1"/>
  <c r="D662" i="7" s="1"/>
  <c r="F662" i="7" a="1"/>
  <c r="F662" i="7" s="1"/>
  <c r="E662" i="7" a="1"/>
  <c r="E662" i="7" s="1"/>
  <c r="F511" i="7" a="1"/>
  <c r="F511" i="7" s="1"/>
  <c r="J502" i="7" a="1"/>
  <c r="J502" i="7" s="1"/>
  <c r="D502" i="7" a="1"/>
  <c r="D502" i="7" s="1"/>
  <c r="F502" i="7" a="1"/>
  <c r="F502" i="7" s="1"/>
  <c r="E502" i="7" a="1"/>
  <c r="E502" i="7" s="1"/>
  <c r="J364" i="7" a="1"/>
  <c r="J364" i="7" s="1"/>
  <c r="D364" i="7" a="1"/>
  <c r="D364" i="7" s="1"/>
  <c r="F364" i="7" a="1"/>
  <c r="F364" i="7" s="1"/>
  <c r="E364" i="7" a="1"/>
  <c r="E364" i="7" s="1"/>
  <c r="J366" i="7" a="1"/>
  <c r="J366" i="7" s="1"/>
  <c r="E366" i="7" a="1"/>
  <c r="E366" i="7" s="1"/>
  <c r="D366" i="7" a="1"/>
  <c r="D366" i="7" s="1"/>
  <c r="F366" i="7" a="1"/>
  <c r="F366" i="7" s="1"/>
  <c r="D181" i="7" a="1"/>
  <c r="D181" i="7" s="1"/>
  <c r="F181" i="7" a="1"/>
  <c r="F181" i="7" s="1"/>
  <c r="E181" i="7" a="1"/>
  <c r="E181" i="7" s="1"/>
  <c r="J181" i="7" a="1"/>
  <c r="J181" i="7" s="1"/>
  <c r="D134" i="7" a="1"/>
  <c r="D134" i="7" s="1"/>
  <c r="J134" i="7" a="1"/>
  <c r="J134" i="7" s="1"/>
  <c r="F134" i="7" a="1"/>
  <c r="F134" i="7" s="1"/>
  <c r="E134" i="7" a="1"/>
  <c r="E134" i="7" s="1"/>
  <c r="J158" i="7" a="1"/>
  <c r="J158" i="7" s="1"/>
  <c r="E158" i="7" a="1"/>
  <c r="E158" i="7" s="1"/>
  <c r="F158" i="7" a="1"/>
  <c r="F158" i="7" s="1"/>
  <c r="D158" i="7" a="1"/>
  <c r="D158" i="7" s="1"/>
  <c r="E56" i="7" a="1"/>
  <c r="E56" i="7" s="1"/>
  <c r="D56" i="7" a="1"/>
  <c r="D56" i="7" s="1"/>
  <c r="F56" i="7" a="1"/>
  <c r="F56" i="7" s="1"/>
  <c r="J56" i="7" a="1"/>
  <c r="J56" i="7" s="1"/>
  <c r="D917" i="7" a="1"/>
  <c r="D917" i="7" s="1"/>
  <c r="F917" i="7" a="1"/>
  <c r="F917" i="7" s="1"/>
  <c r="E917" i="7" a="1"/>
  <c r="E917" i="7" s="1"/>
  <c r="J917" i="7" a="1"/>
  <c r="J917" i="7" s="1"/>
  <c r="D796" i="7" a="1"/>
  <c r="D796" i="7" s="1"/>
  <c r="J796" i="7" a="1"/>
  <c r="J796" i="7" s="1"/>
  <c r="E796" i="7" a="1"/>
  <c r="E796" i="7" s="1"/>
  <c r="F796" i="7" a="1"/>
  <c r="F796" i="7" s="1"/>
  <c r="E983" i="7" a="1"/>
  <c r="E983" i="7" s="1"/>
  <c r="D983" i="7" a="1"/>
  <c r="D983" i="7" s="1"/>
  <c r="F983" i="7" a="1"/>
  <c r="F983" i="7" s="1"/>
  <c r="J983" i="7" a="1"/>
  <c r="J983" i="7" s="1"/>
  <c r="E855" i="7" a="1"/>
  <c r="E855" i="7" s="1"/>
  <c r="D855" i="7" a="1"/>
  <c r="D855" i="7" s="1"/>
  <c r="F855" i="7" a="1"/>
  <c r="F855" i="7" s="1"/>
  <c r="J855" i="7" a="1"/>
  <c r="J855" i="7" s="1"/>
  <c r="E637" i="7" a="1"/>
  <c r="E637" i="7" s="1"/>
  <c r="F637" i="7" a="1"/>
  <c r="F637" i="7" s="1"/>
  <c r="J637" i="7" a="1"/>
  <c r="J637" i="7" s="1"/>
  <c r="D637" i="7" a="1"/>
  <c r="D637" i="7" s="1"/>
  <c r="D537" i="7" a="1"/>
  <c r="D537" i="7" s="1"/>
  <c r="F537" i="7" a="1"/>
  <c r="F537" i="7" s="1"/>
  <c r="E537" i="7" a="1"/>
  <c r="E537" i="7" s="1"/>
  <c r="J392" i="7" a="1"/>
  <c r="J392" i="7" s="1"/>
  <c r="E392" i="7" a="1"/>
  <c r="E392" i="7" s="1"/>
  <c r="F392" i="7" a="1"/>
  <c r="F392" i="7" s="1"/>
  <c r="D392" i="7" a="1"/>
  <c r="D392" i="7" s="1"/>
  <c r="E701" i="7" a="1"/>
  <c r="E701" i="7" s="1"/>
  <c r="D701" i="7" a="1"/>
  <c r="D701" i="7" s="1"/>
  <c r="F701" i="7" a="1"/>
  <c r="F701" i="7" s="1"/>
  <c r="J701" i="7" a="1"/>
  <c r="J701" i="7" s="1"/>
  <c r="E583" i="7" a="1"/>
  <c r="E583" i="7" s="1"/>
  <c r="D583" i="7" a="1"/>
  <c r="D583" i="7" s="1"/>
  <c r="F583" i="7" a="1"/>
  <c r="F583" i="7" s="1"/>
  <c r="J583" i="7" a="1"/>
  <c r="J583" i="7" s="1"/>
  <c r="E441" i="7" a="1"/>
  <c r="E441" i="7" s="1"/>
  <c r="D441" i="7" a="1"/>
  <c r="D441" i="7" s="1"/>
  <c r="F441" i="7" a="1"/>
  <c r="F441" i="7" s="1"/>
  <c r="J441" i="7" a="1"/>
  <c r="J441" i="7" s="1"/>
  <c r="D19" i="7" a="1"/>
  <c r="D19" i="7" s="1"/>
  <c r="F19" i="7" a="1"/>
  <c r="F19" i="7" s="1"/>
  <c r="E19" i="7" a="1"/>
  <c r="E19" i="7" s="1"/>
  <c r="J19" i="7" a="1"/>
  <c r="J19" i="7" s="1"/>
  <c r="J256" i="7" a="1"/>
  <c r="J256" i="7" s="1"/>
  <c r="D256" i="7" a="1"/>
  <c r="D256" i="7" s="1"/>
  <c r="F256" i="7" a="1"/>
  <c r="F256" i="7" s="1"/>
  <c r="E256" i="7" a="1"/>
  <c r="E256" i="7" s="1"/>
  <c r="J262" i="7" a="1"/>
  <c r="J262" i="7" s="1"/>
  <c r="E262" i="7" a="1"/>
  <c r="E262" i="7" s="1"/>
  <c r="D262" i="7" a="1"/>
  <c r="D262" i="7" s="1"/>
  <c r="F262" i="7" a="1"/>
  <c r="F262" i="7" s="1"/>
  <c r="D135" i="7" a="1"/>
  <c r="D135" i="7" s="1"/>
  <c r="F135" i="7" a="1"/>
  <c r="F135" i="7" s="1"/>
  <c r="E135" i="7" a="1"/>
  <c r="E135" i="7" s="1"/>
  <c r="J135" i="7" a="1"/>
  <c r="J135" i="7" s="1"/>
  <c r="J54" i="7" a="1"/>
  <c r="J54" i="7" s="1"/>
  <c r="D54" i="7" a="1"/>
  <c r="D54" i="7" s="1"/>
  <c r="F54" i="7" a="1"/>
  <c r="F54" i="7" s="1"/>
  <c r="E54" i="7" a="1"/>
  <c r="E54" i="7" s="1"/>
  <c r="J966" i="7" a="1"/>
  <c r="J966" i="7" s="1"/>
  <c r="D966" i="7" a="1"/>
  <c r="D966" i="7" s="1"/>
  <c r="F966" i="7" a="1"/>
  <c r="F966" i="7" s="1"/>
  <c r="E966" i="7" a="1"/>
  <c r="E966" i="7" s="1"/>
  <c r="J838" i="7" a="1"/>
  <c r="J838" i="7" s="1"/>
  <c r="D838" i="7" a="1"/>
  <c r="D838" i="7" s="1"/>
  <c r="F838" i="7" a="1"/>
  <c r="F838" i="7" s="1"/>
  <c r="E838" i="7" a="1"/>
  <c r="E838" i="7" s="1"/>
  <c r="D757" i="7" a="1"/>
  <c r="D757" i="7" s="1"/>
  <c r="F757" i="7" a="1"/>
  <c r="F757" i="7" s="1"/>
  <c r="E757" i="7" a="1"/>
  <c r="E757" i="7" s="1"/>
  <c r="J757" i="7" a="1"/>
  <c r="J757" i="7" s="1"/>
  <c r="J904" i="7" a="1"/>
  <c r="J904" i="7" s="1"/>
  <c r="D904" i="7" a="1"/>
  <c r="D904" i="7" s="1"/>
  <c r="F904" i="7" a="1"/>
  <c r="F904" i="7" s="1"/>
  <c r="E904" i="7" a="1"/>
  <c r="E904" i="7" s="1"/>
  <c r="J688" i="7" a="1"/>
  <c r="J688" i="7" s="1"/>
  <c r="E688" i="7" a="1"/>
  <c r="E688" i="7" s="1"/>
  <c r="D688" i="7" a="1"/>
  <c r="D688" i="7" s="1"/>
  <c r="F688" i="7" a="1"/>
  <c r="F688" i="7" s="1"/>
  <c r="D562" i="7" a="1"/>
  <c r="D562" i="7" s="1"/>
  <c r="J562" i="7" a="1"/>
  <c r="J562" i="7" s="1"/>
  <c r="F562" i="7" a="1"/>
  <c r="F562" i="7" s="1"/>
  <c r="E562" i="7" a="1"/>
  <c r="E562" i="7" s="1"/>
  <c r="D447" i="7" a="1"/>
  <c r="D447" i="7" s="1"/>
  <c r="F447" i="7" a="1"/>
  <c r="F447" i="7" s="1"/>
  <c r="E447" i="7" a="1"/>
  <c r="E447" i="7" s="1"/>
  <c r="J447" i="7" a="1"/>
  <c r="J447" i="7" s="1"/>
  <c r="D726" i="7" a="1"/>
  <c r="D726" i="7" s="1"/>
  <c r="J726" i="7" a="1"/>
  <c r="J726" i="7" s="1"/>
  <c r="F726" i="7" a="1"/>
  <c r="F726" i="7" s="1"/>
  <c r="E726" i="7" a="1"/>
  <c r="E726" i="7" s="1"/>
  <c r="J634" i="7" a="1"/>
  <c r="J634" i="7" s="1"/>
  <c r="D634" i="7" a="1"/>
  <c r="D634" i="7" s="1"/>
  <c r="F634" i="7" a="1"/>
  <c r="F634" i="7" s="1"/>
  <c r="E634" i="7" a="1"/>
  <c r="E634" i="7" s="1"/>
  <c r="F481" i="7" a="1"/>
  <c r="F481" i="7" s="1"/>
  <c r="J474" i="7" a="1"/>
  <c r="J474" i="7" s="1"/>
  <c r="D474" i="7" a="1"/>
  <c r="D474" i="7" s="1"/>
  <c r="F474" i="7" a="1"/>
  <c r="F474" i="7" s="1"/>
  <c r="E474" i="7" a="1"/>
  <c r="E474" i="7" s="1"/>
  <c r="J292" i="7" a="1"/>
  <c r="J292" i="7" s="1"/>
  <c r="D292" i="7" a="1"/>
  <c r="D292" i="7" s="1"/>
  <c r="F292" i="7" a="1"/>
  <c r="F292" i="7" s="1"/>
  <c r="E292" i="7" a="1"/>
  <c r="E292" i="7" s="1"/>
  <c r="J338" i="7" a="1"/>
  <c r="J338" i="7" s="1"/>
  <c r="E338" i="7" a="1"/>
  <c r="E338" i="7" s="1"/>
  <c r="F338" i="7" a="1"/>
  <c r="F338" i="7" s="1"/>
  <c r="D338" i="7" a="1"/>
  <c r="D338" i="7" s="1"/>
  <c r="E313" i="7" a="1"/>
  <c r="E313" i="7" s="1"/>
  <c r="D313" i="7" a="1"/>
  <c r="D313" i="7" s="1"/>
  <c r="F313" i="7" a="1"/>
  <c r="F313" i="7" s="1"/>
  <c r="J313" i="7" a="1"/>
  <c r="J313" i="7" s="1"/>
  <c r="E193" i="7" a="1"/>
  <c r="E193" i="7" s="1"/>
  <c r="J193" i="7" a="1"/>
  <c r="J193" i="7" s="1"/>
  <c r="D193" i="7" a="1"/>
  <c r="D193" i="7" s="1"/>
  <c r="F193" i="7" a="1"/>
  <c r="F193" i="7" s="1"/>
  <c r="E115" i="7" a="1"/>
  <c r="E115" i="7" s="1"/>
  <c r="J115" i="7" a="1"/>
  <c r="J115" i="7" s="1"/>
  <c r="D115" i="7" a="1"/>
  <c r="D115" i="7" s="1"/>
  <c r="F115" i="7" a="1"/>
  <c r="F115" i="7" s="1"/>
  <c r="D29" i="7" a="1"/>
  <c r="D29" i="7" s="1"/>
  <c r="J29" i="7" a="1"/>
  <c r="J29" i="7" s="1"/>
  <c r="F29" i="7" a="1"/>
  <c r="F29" i="7" s="1"/>
  <c r="E29" i="7" a="1"/>
  <c r="E29" i="7" s="1"/>
  <c r="D889" i="7" a="1"/>
  <c r="D889" i="7" s="1"/>
  <c r="F889" i="7" a="1"/>
  <c r="F889" i="7" s="1"/>
  <c r="E889" i="7" a="1"/>
  <c r="E889" i="7" s="1"/>
  <c r="J889" i="7" a="1"/>
  <c r="J889" i="7" s="1"/>
  <c r="D782" i="7" a="1"/>
  <c r="D782" i="7" s="1"/>
  <c r="J782" i="7" a="1"/>
  <c r="J782" i="7" s="1"/>
  <c r="F782" i="7" a="1"/>
  <c r="F782" i="7" s="1"/>
  <c r="E782" i="7" a="1"/>
  <c r="E782" i="7" s="1"/>
  <c r="E955" i="7" a="1"/>
  <c r="E955" i="7" s="1"/>
  <c r="D955" i="7" a="1"/>
  <c r="D955" i="7" s="1"/>
  <c r="F955" i="7" a="1"/>
  <c r="F955" i="7" s="1"/>
  <c r="J955" i="7" a="1"/>
  <c r="J955" i="7" s="1"/>
  <c r="E827" i="7" a="1"/>
  <c r="E827" i="7" s="1"/>
  <c r="D827" i="7" a="1"/>
  <c r="D827" i="7" s="1"/>
  <c r="F827" i="7" a="1"/>
  <c r="F827" i="7" s="1"/>
  <c r="J827" i="7" a="1"/>
  <c r="J827" i="7" s="1"/>
  <c r="E609" i="7" a="1"/>
  <c r="E609" i="7" s="1"/>
  <c r="F609" i="7" a="1"/>
  <c r="F609" i="7" s="1"/>
  <c r="J609" i="7" a="1"/>
  <c r="J609" i="7" s="1"/>
  <c r="D609" i="7" a="1"/>
  <c r="D609" i="7" s="1"/>
  <c r="E513" i="7" a="1"/>
  <c r="E513" i="7" s="1"/>
  <c r="D513" i="7" a="1"/>
  <c r="D513" i="7" s="1"/>
  <c r="J513" i="7" a="1"/>
  <c r="J513" i="7" s="1"/>
  <c r="J316" i="7" a="1"/>
  <c r="J316" i="7" s="1"/>
  <c r="D316" i="7" a="1"/>
  <c r="D316" i="7" s="1"/>
  <c r="F316" i="7" a="1"/>
  <c r="F316" i="7" s="1"/>
  <c r="E316" i="7" a="1"/>
  <c r="E316" i="7" s="1"/>
  <c r="E683" i="7" a="1"/>
  <c r="E683" i="7" s="1"/>
  <c r="D683" i="7" a="1"/>
  <c r="D683" i="7" s="1"/>
  <c r="F683" i="7" a="1"/>
  <c r="F683" i="7" s="1"/>
  <c r="J683" i="7" a="1"/>
  <c r="J683" i="7" s="1"/>
  <c r="E523" i="7" a="1"/>
  <c r="E523" i="7" s="1"/>
  <c r="D523" i="7" a="1"/>
  <c r="D523" i="7" s="1"/>
  <c r="J523" i="7" a="1"/>
  <c r="J523" i="7" s="1"/>
  <c r="F523" i="7" a="1"/>
  <c r="F523" i="7" s="1"/>
  <c r="E413" i="7" a="1"/>
  <c r="E413" i="7" s="1"/>
  <c r="D413" i="7" a="1"/>
  <c r="D413" i="7" s="1"/>
  <c r="F413" i="7" a="1"/>
  <c r="F413" i="7" s="1"/>
  <c r="J413" i="7" a="1"/>
  <c r="J413" i="7" s="1"/>
  <c r="E381" i="7" a="1"/>
  <c r="E381" i="7" s="1"/>
  <c r="D381" i="7" a="1"/>
  <c r="D381" i="7" s="1"/>
  <c r="F381" i="7" a="1"/>
  <c r="F381" i="7" s="1"/>
  <c r="J381" i="7" a="1"/>
  <c r="J381" i="7" s="1"/>
  <c r="D217" i="7" a="1"/>
  <c r="D217" i="7" s="1"/>
  <c r="F217" i="7" a="1"/>
  <c r="F217" i="7" s="1"/>
  <c r="E217" i="7" a="1"/>
  <c r="E217" i="7" s="1"/>
  <c r="J217" i="7" a="1"/>
  <c r="J217" i="7" s="1"/>
  <c r="J190" i="7" a="1"/>
  <c r="J190" i="7" s="1"/>
  <c r="E190" i="7" a="1"/>
  <c r="E190" i="7" s="1"/>
  <c r="D190" i="7" a="1"/>
  <c r="D190" i="7" s="1"/>
  <c r="F190" i="7" a="1"/>
  <c r="F190" i="7" s="1"/>
  <c r="E93" i="7" a="1"/>
  <c r="E93" i="7" s="1"/>
  <c r="F93" i="7" a="1"/>
  <c r="F93" i="7" s="1"/>
  <c r="D93" i="7" a="1"/>
  <c r="D93" i="7" s="1"/>
  <c r="J93" i="7" a="1"/>
  <c r="J93" i="7" s="1"/>
  <c r="J59" i="7" a="1"/>
  <c r="J59" i="7" s="1"/>
  <c r="D59" i="7" a="1"/>
  <c r="D59" i="7" s="1"/>
  <c r="F59" i="7" a="1"/>
  <c r="F59" i="7" s="1"/>
  <c r="E59" i="7" a="1"/>
  <c r="E59" i="7" s="1"/>
  <c r="J938" i="7" a="1"/>
  <c r="J938" i="7" s="1"/>
  <c r="D938" i="7" a="1"/>
  <c r="D938" i="7" s="1"/>
  <c r="F938" i="7" a="1"/>
  <c r="F938" i="7" s="1"/>
  <c r="E938" i="7" a="1"/>
  <c r="E938" i="7" s="1"/>
  <c r="J810" i="7" a="1"/>
  <c r="J810" i="7" s="1"/>
  <c r="D810" i="7" a="1"/>
  <c r="D810" i="7" s="1"/>
  <c r="F810" i="7" a="1"/>
  <c r="F810" i="7" s="1"/>
  <c r="E810" i="7" a="1"/>
  <c r="E810" i="7" s="1"/>
  <c r="D735" i="7" a="1"/>
  <c r="D735" i="7" s="1"/>
  <c r="F735" i="7" a="1"/>
  <c r="F735" i="7" s="1"/>
  <c r="E735" i="7" a="1"/>
  <c r="E735" i="7" s="1"/>
  <c r="J735" i="7" a="1"/>
  <c r="J735" i="7" s="1"/>
  <c r="J876" i="7" a="1"/>
  <c r="J876" i="7" s="1"/>
  <c r="D876" i="7" a="1"/>
  <c r="D876" i="7" s="1"/>
  <c r="F876" i="7" a="1"/>
  <c r="F876" i="7" s="1"/>
  <c r="E876" i="7" a="1"/>
  <c r="E876" i="7" s="1"/>
  <c r="J660" i="7" a="1"/>
  <c r="J660" i="7" s="1"/>
  <c r="E660" i="7" a="1"/>
  <c r="E660" i="7" s="1"/>
  <c r="F660" i="7" a="1"/>
  <c r="F660" i="7" s="1"/>
  <c r="D660" i="7" a="1"/>
  <c r="D660" i="7" s="1"/>
  <c r="D548" i="7" a="1"/>
  <c r="D548" i="7" s="1"/>
  <c r="J548" i="7" a="1"/>
  <c r="J548" i="7" s="1"/>
  <c r="F548" i="7" a="1"/>
  <c r="F548" i="7" s="1"/>
  <c r="E548" i="7" a="1"/>
  <c r="E548" i="7" s="1"/>
  <c r="D419" i="7" a="1"/>
  <c r="D419" i="7" s="1"/>
  <c r="F419" i="7" a="1"/>
  <c r="F419" i="7" s="1"/>
  <c r="E419" i="7" a="1"/>
  <c r="E419" i="7" s="1"/>
  <c r="J419" i="7" a="1"/>
  <c r="J419" i="7" s="1"/>
  <c r="D712" i="7" a="1"/>
  <c r="D712" i="7" s="1"/>
  <c r="J712" i="7" a="1"/>
  <c r="J712" i="7" s="1"/>
  <c r="E712" i="7" a="1"/>
  <c r="E712" i="7" s="1"/>
  <c r="F712" i="7" a="1"/>
  <c r="F712" i="7" s="1"/>
  <c r="J606" i="7" a="1"/>
  <c r="J606" i="7" s="1"/>
  <c r="D606" i="7" a="1"/>
  <c r="D606" i="7" s="1"/>
  <c r="F606" i="7" a="1"/>
  <c r="F606" i="7" s="1"/>
  <c r="E606" i="7" a="1"/>
  <c r="E606" i="7" s="1"/>
  <c r="D456" i="7" a="1"/>
  <c r="D456" i="7" s="1"/>
  <c r="J456" i="7" a="1"/>
  <c r="J456" i="7" s="1"/>
  <c r="F456" i="7" a="1"/>
  <c r="F456" i="7" s="1"/>
  <c r="E456" i="7" a="1"/>
  <c r="E456" i="7" s="1"/>
  <c r="D211" i="7" a="1"/>
  <c r="D211" i="7" s="1"/>
  <c r="F211" i="7" a="1"/>
  <c r="F211" i="7" s="1"/>
  <c r="E211" i="7" a="1"/>
  <c r="E211" i="7" s="1"/>
  <c r="J211" i="7" a="1"/>
  <c r="J211" i="7" s="1"/>
  <c r="D299" i="7" a="1"/>
  <c r="D299" i="7" s="1"/>
  <c r="F299" i="7" a="1"/>
  <c r="F299" i="7" s="1"/>
  <c r="E299" i="7" a="1"/>
  <c r="E299" i="7" s="1"/>
  <c r="J299" i="7" a="1"/>
  <c r="J299" i="7" s="1"/>
  <c r="E285" i="7" a="1"/>
  <c r="E285" i="7" s="1"/>
  <c r="F285" i="7" a="1"/>
  <c r="F285" i="7" s="1"/>
  <c r="D285" i="7" a="1"/>
  <c r="D285" i="7" s="1"/>
  <c r="J285" i="7" a="1"/>
  <c r="J285" i="7" s="1"/>
  <c r="E167" i="7" a="1"/>
  <c r="E167" i="7" s="1"/>
  <c r="D167" i="7" a="1"/>
  <c r="D167" i="7" s="1"/>
  <c r="F167" i="7" a="1"/>
  <c r="F167" i="7" s="1"/>
  <c r="J167" i="7" a="1"/>
  <c r="J167" i="7" s="1"/>
  <c r="E87" i="7" a="1"/>
  <c r="E87" i="7" s="1"/>
  <c r="J87" i="7" a="1"/>
  <c r="J87" i="7" s="1"/>
  <c r="D87" i="7" a="1"/>
  <c r="D87" i="7" s="1"/>
  <c r="F87" i="7" a="1"/>
  <c r="F87" i="7" s="1"/>
  <c r="D989" i="7" a="1"/>
  <c r="D989" i="7" s="1"/>
  <c r="F989" i="7" a="1"/>
  <c r="F989" i="7" s="1"/>
  <c r="E989" i="7" a="1"/>
  <c r="E989" i="7" s="1"/>
  <c r="J989" i="7" a="1"/>
  <c r="J989" i="7" s="1"/>
  <c r="D861" i="7" a="1"/>
  <c r="D861" i="7" s="1"/>
  <c r="F861" i="7" a="1"/>
  <c r="F861" i="7" s="1"/>
  <c r="E861" i="7" a="1"/>
  <c r="E861" i="7" s="1"/>
  <c r="J861" i="7" a="1"/>
  <c r="J861" i="7" s="1"/>
  <c r="D768" i="7" a="1"/>
  <c r="D768" i="7" s="1"/>
  <c r="J768" i="7" a="1"/>
  <c r="J768" i="7" s="1"/>
  <c r="E768" i="7" a="1"/>
  <c r="E768" i="7" s="1"/>
  <c r="F768" i="7" a="1"/>
  <c r="F768" i="7" s="1"/>
  <c r="E927" i="7" a="1"/>
  <c r="E927" i="7" s="1"/>
  <c r="D927" i="7" a="1"/>
  <c r="D927" i="7" s="1"/>
  <c r="F927" i="7" a="1"/>
  <c r="F927" i="7" s="1"/>
  <c r="J927" i="7" a="1"/>
  <c r="J927" i="7" s="1"/>
  <c r="D746" i="7" a="1"/>
  <c r="D746" i="7" s="1"/>
  <c r="J746" i="7" a="1"/>
  <c r="J746" i="7" s="1"/>
  <c r="F746" i="7" a="1"/>
  <c r="F746" i="7" s="1"/>
  <c r="E746" i="7" a="1"/>
  <c r="E746" i="7" s="1"/>
  <c r="E581" i="7" a="1"/>
  <c r="E581" i="7" s="1"/>
  <c r="F581" i="7" a="1"/>
  <c r="F581" i="7" s="1"/>
  <c r="J581" i="7" a="1"/>
  <c r="J581" i="7" s="1"/>
  <c r="D581" i="7" a="1"/>
  <c r="D581" i="7" s="1"/>
  <c r="E485" i="7" a="1"/>
  <c r="E485" i="7" s="1"/>
  <c r="D485" i="7" a="1"/>
  <c r="D485" i="7" s="1"/>
  <c r="J485" i="7" a="1"/>
  <c r="J485" i="7" s="1"/>
  <c r="D220" i="7" a="1"/>
  <c r="D220" i="7" s="1"/>
  <c r="J220" i="7" a="1"/>
  <c r="J220" i="7" s="1"/>
  <c r="E220" i="7" a="1"/>
  <c r="E220" i="7" s="1"/>
  <c r="F220" i="7" a="1"/>
  <c r="F220" i="7" s="1"/>
  <c r="E655" i="7" a="1"/>
  <c r="E655" i="7" s="1"/>
  <c r="D655" i="7" a="1"/>
  <c r="D655" i="7" s="1"/>
  <c r="F655" i="7" a="1"/>
  <c r="F655" i="7" s="1"/>
  <c r="J655" i="7" a="1"/>
  <c r="J655" i="7" s="1"/>
  <c r="E495" i="7" a="1"/>
  <c r="E495" i="7" s="1"/>
  <c r="F495" i="7" a="1"/>
  <c r="F495" i="7" s="1"/>
  <c r="J495" i="7" a="1"/>
  <c r="J495" i="7" s="1"/>
  <c r="D351" i="7" a="1"/>
  <c r="D351" i="7" s="1"/>
  <c r="F351" i="7" a="1"/>
  <c r="F351" i="7" s="1"/>
  <c r="E351" i="7" a="1"/>
  <c r="E351" i="7" s="1"/>
  <c r="J351" i="7" a="1"/>
  <c r="J351" i="7" s="1"/>
  <c r="E361" i="7" a="1"/>
  <c r="E361" i="7" s="1"/>
  <c r="F361" i="7" a="1"/>
  <c r="F361" i="7" s="1"/>
  <c r="D361" i="7" a="1"/>
  <c r="D361" i="7" s="1"/>
  <c r="J361" i="7" a="1"/>
  <c r="J361" i="7" s="1"/>
  <c r="D143" i="7" a="1"/>
  <c r="D143" i="7" s="1"/>
  <c r="F143" i="7" a="1"/>
  <c r="F143" i="7" s="1"/>
  <c r="E143" i="7" a="1"/>
  <c r="E143" i="7" s="1"/>
  <c r="J143" i="7" a="1"/>
  <c r="J143" i="7" s="1"/>
  <c r="D121" i="7" a="1"/>
  <c r="D121" i="7" s="1"/>
  <c r="F121" i="7" a="1"/>
  <c r="F121" i="7" s="1"/>
  <c r="E121" i="7" a="1"/>
  <c r="E121" i="7" s="1"/>
  <c r="J121" i="7" a="1"/>
  <c r="J121" i="7" s="1"/>
  <c r="E153" i="7" a="1"/>
  <c r="E153" i="7" s="1"/>
  <c r="D153" i="7" a="1"/>
  <c r="D153" i="7" s="1"/>
  <c r="F153" i="7" a="1"/>
  <c r="F153" i="7" s="1"/>
  <c r="J153" i="7" a="1"/>
  <c r="J153" i="7" s="1"/>
  <c r="F51" i="7" a="1"/>
  <c r="F51" i="7" s="1"/>
  <c r="D51" i="7" a="1"/>
  <c r="D51" i="7" s="1"/>
  <c r="E51" i="7" a="1"/>
  <c r="E51" i="7" s="1"/>
  <c r="J51" i="7" a="1"/>
  <c r="J51" i="7" s="1"/>
  <c r="J910" i="7" a="1"/>
  <c r="J910" i="7" s="1"/>
  <c r="D910" i="7" a="1"/>
  <c r="D910" i="7" s="1"/>
  <c r="F910" i="7" a="1"/>
  <c r="F910" i="7" s="1"/>
  <c r="E910" i="7" a="1"/>
  <c r="E910" i="7" s="1"/>
  <c r="D793" i="7" a="1"/>
  <c r="D793" i="7" s="1"/>
  <c r="F793" i="7" a="1"/>
  <c r="F793" i="7" s="1"/>
  <c r="E793" i="7" a="1"/>
  <c r="E793" i="7" s="1"/>
  <c r="J793" i="7" a="1"/>
  <c r="J793" i="7" s="1"/>
  <c r="J976" i="7" a="1"/>
  <c r="J976" i="7" s="1"/>
  <c r="D976" i="7" a="1"/>
  <c r="D976" i="7" s="1"/>
  <c r="F976" i="7" a="1"/>
  <c r="F976" i="7" s="1"/>
  <c r="E976" i="7" a="1"/>
  <c r="E976" i="7" s="1"/>
  <c r="J848" i="7" a="1"/>
  <c r="J848" i="7" s="1"/>
  <c r="D848" i="7" a="1"/>
  <c r="D848" i="7" s="1"/>
  <c r="F848" i="7" a="1"/>
  <c r="F848" i="7" s="1"/>
  <c r="E848" i="7" a="1"/>
  <c r="E848" i="7" s="1"/>
  <c r="J632" i="7" a="1"/>
  <c r="J632" i="7" s="1"/>
  <c r="E632" i="7" a="1"/>
  <c r="E632" i="7" s="1"/>
  <c r="D632" i="7" a="1"/>
  <c r="D632" i="7" s="1"/>
  <c r="F632" i="7" a="1"/>
  <c r="F632" i="7" s="1"/>
  <c r="D534" i="7" a="1"/>
  <c r="D534" i="7" s="1"/>
  <c r="J534" i="7" a="1"/>
  <c r="J534" i="7" s="1"/>
  <c r="F534" i="7" a="1"/>
  <c r="F534" i="7" s="1"/>
  <c r="E534" i="7" a="1"/>
  <c r="E534" i="7" s="1"/>
  <c r="J368" i="7" a="1"/>
  <c r="J368" i="7" s="1"/>
  <c r="D368" i="7" a="1"/>
  <c r="D368" i="7" s="1"/>
  <c r="F368" i="7" a="1"/>
  <c r="F368" i="7" s="1"/>
  <c r="E368" i="7" a="1"/>
  <c r="E368" i="7" s="1"/>
  <c r="D698" i="7" a="1"/>
  <c r="D698" i="7" s="1"/>
  <c r="J698" i="7" a="1"/>
  <c r="J698" i="7" s="1"/>
  <c r="F698" i="7" a="1"/>
  <c r="F698" i="7" s="1"/>
  <c r="E698" i="7" a="1"/>
  <c r="E698" i="7" s="1"/>
  <c r="J578" i="7" a="1"/>
  <c r="J578" i="7" s="1"/>
  <c r="D578" i="7" a="1"/>
  <c r="D578" i="7" s="1"/>
  <c r="F578" i="7" a="1"/>
  <c r="F578" i="7" s="1"/>
  <c r="E578" i="7" a="1"/>
  <c r="E578" i="7" s="1"/>
  <c r="J434" i="7" a="1"/>
  <c r="J434" i="7" s="1"/>
  <c r="D434" i="7" a="1"/>
  <c r="D434" i="7" s="1"/>
  <c r="F434" i="7" a="1"/>
  <c r="F434" i="7" s="1"/>
  <c r="E434" i="7" a="1"/>
  <c r="E434" i="7" s="1"/>
  <c r="J398" i="7" a="1"/>
  <c r="J398" i="7" s="1"/>
  <c r="D398" i="7" a="1"/>
  <c r="D398" i="7" s="1"/>
  <c r="F398" i="7" a="1"/>
  <c r="F398" i="7" s="1"/>
  <c r="E398" i="7" a="1"/>
  <c r="E398" i="7" s="1"/>
  <c r="D243" i="7" a="1"/>
  <c r="D243" i="7" s="1"/>
  <c r="F243" i="7" a="1"/>
  <c r="F243" i="7" s="1"/>
  <c r="E243" i="7" a="1"/>
  <c r="E243" i="7" s="1"/>
  <c r="J243" i="7" a="1"/>
  <c r="J243" i="7" s="1"/>
  <c r="E257" i="7" a="1"/>
  <c r="E257" i="7" s="1"/>
  <c r="D257" i="7" a="1"/>
  <c r="D257" i="7" s="1"/>
  <c r="F257" i="7" a="1"/>
  <c r="F257" i="7" s="1"/>
  <c r="J257" i="7" a="1"/>
  <c r="J257" i="7" s="1"/>
  <c r="D128" i="7" a="1"/>
  <c r="D128" i="7" s="1"/>
  <c r="J128" i="7" a="1"/>
  <c r="J128" i="7" s="1"/>
  <c r="E128" i="7" a="1"/>
  <c r="E128" i="7" s="1"/>
  <c r="F128" i="7" a="1"/>
  <c r="F128" i="7" s="1"/>
  <c r="J16" i="7" a="1"/>
  <c r="J16" i="7" s="1"/>
  <c r="E16" i="7" a="1"/>
  <c r="E16" i="7" s="1"/>
  <c r="D16" i="7" a="1"/>
  <c r="D16" i="7" s="1"/>
  <c r="F16" i="7" a="1"/>
  <c r="F16" i="7" s="1"/>
  <c r="D961" i="7" a="1"/>
  <c r="D961" i="7" s="1"/>
  <c r="F961" i="7" a="1"/>
  <c r="F961" i="7" s="1"/>
  <c r="E961" i="7" a="1"/>
  <c r="E961" i="7" s="1"/>
  <c r="J961" i="7" a="1"/>
  <c r="J961" i="7" s="1"/>
  <c r="D833" i="7" a="1"/>
  <c r="D833" i="7" s="1"/>
  <c r="F833" i="7" a="1"/>
  <c r="F833" i="7" s="1"/>
  <c r="E833" i="7" a="1"/>
  <c r="E833" i="7" s="1"/>
  <c r="J833" i="7" a="1"/>
  <c r="J833" i="7" s="1"/>
  <c r="D754" i="7" a="1"/>
  <c r="D754" i="7" s="1"/>
  <c r="J754" i="7" a="1"/>
  <c r="J754" i="7" s="1"/>
  <c r="F754" i="7" a="1"/>
  <c r="F754" i="7" s="1"/>
  <c r="E754" i="7" a="1"/>
  <c r="E754" i="7" s="1"/>
  <c r="E899" i="7" a="1"/>
  <c r="E899" i="7" s="1"/>
  <c r="D899" i="7" a="1"/>
  <c r="D899" i="7" s="1"/>
  <c r="F899" i="7" a="1"/>
  <c r="F899" i="7" s="1"/>
  <c r="J899" i="7" a="1"/>
  <c r="J899" i="7" s="1"/>
  <c r="E681" i="7" a="1"/>
  <c r="E681" i="7" s="1"/>
  <c r="F681" i="7" a="1"/>
  <c r="F681" i="7" s="1"/>
  <c r="J681" i="7" a="1"/>
  <c r="J681" i="7" s="1"/>
  <c r="D681" i="7" a="1"/>
  <c r="D681" i="7" s="1"/>
  <c r="D559" i="7" a="1"/>
  <c r="D559" i="7" s="1"/>
  <c r="F559" i="7" a="1"/>
  <c r="F559" i="7" s="1"/>
  <c r="E559" i="7" a="1"/>
  <c r="E559" i="7" s="1"/>
  <c r="J559" i="7" a="1"/>
  <c r="J559" i="7" s="1"/>
  <c r="J440" i="7" a="1"/>
  <c r="J440" i="7" s="1"/>
  <c r="E440" i="7" a="1"/>
  <c r="E440" i="7" s="1"/>
  <c r="F440" i="7" a="1"/>
  <c r="F440" i="7" s="1"/>
  <c r="D440" i="7" a="1"/>
  <c r="D440" i="7" s="1"/>
  <c r="E723" i="7" a="1"/>
  <c r="E723" i="7" s="1"/>
  <c r="D723" i="7" a="1"/>
  <c r="D723" i="7" s="1"/>
  <c r="F723" i="7" a="1"/>
  <c r="F723" i="7" s="1"/>
  <c r="J723" i="7" a="1"/>
  <c r="J723" i="7" s="1"/>
  <c r="E627" i="7" a="1"/>
  <c r="E627" i="7" s="1"/>
  <c r="D627" i="7" a="1"/>
  <c r="D627" i="7" s="1"/>
  <c r="F627" i="7" a="1"/>
  <c r="F627" i="7" s="1"/>
  <c r="J627" i="7" a="1"/>
  <c r="J627" i="7" s="1"/>
  <c r="E467" i="7" a="1"/>
  <c r="E467" i="7" s="1"/>
  <c r="D467" i="7" a="1"/>
  <c r="D467" i="7" s="1"/>
  <c r="F467" i="7" a="1"/>
  <c r="F467" i="7" s="1"/>
  <c r="J467" i="7" a="1"/>
  <c r="J467" i="7" s="1"/>
  <c r="D271" i="7" a="1"/>
  <c r="D271" i="7" s="1"/>
  <c r="F271" i="7" a="1"/>
  <c r="F271" i="7" s="1"/>
  <c r="E271" i="7" a="1"/>
  <c r="E271" i="7" s="1"/>
  <c r="J271" i="7" a="1"/>
  <c r="J271" i="7" s="1"/>
  <c r="E333" i="7" a="1"/>
  <c r="E333" i="7" s="1"/>
  <c r="D333" i="7" a="1"/>
  <c r="D333" i="7" s="1"/>
  <c r="F333" i="7" a="1"/>
  <c r="F333" i="7" s="1"/>
  <c r="J333" i="7" a="1"/>
  <c r="J333" i="7" s="1"/>
  <c r="J306" i="7" a="1"/>
  <c r="J306" i="7" s="1"/>
  <c r="E306" i="7" a="1"/>
  <c r="E306" i="7" s="1"/>
  <c r="F306" i="7" a="1"/>
  <c r="F306" i="7" s="1"/>
  <c r="D306" i="7" a="1"/>
  <c r="D306" i="7" s="1"/>
  <c r="J188" i="7" a="1"/>
  <c r="J188" i="7" s="1"/>
  <c r="D188" i="7" a="1"/>
  <c r="D188" i="7" s="1"/>
  <c r="F188" i="7" a="1"/>
  <c r="F188" i="7" s="1"/>
  <c r="E188" i="7" a="1"/>
  <c r="E188" i="7" s="1"/>
  <c r="J110" i="7" a="1"/>
  <c r="J110" i="7" s="1"/>
  <c r="E110" i="7" a="1"/>
  <c r="E110" i="7" s="1"/>
  <c r="D110" i="7" a="1"/>
  <c r="D110" i="7" s="1"/>
  <c r="F110" i="7" a="1"/>
  <c r="F110" i="7" s="1"/>
  <c r="J978" i="7" a="1"/>
  <c r="J978" i="7" s="1"/>
  <c r="D978" i="7" a="1"/>
  <c r="D978" i="7" s="1"/>
  <c r="F978" i="7" a="1"/>
  <c r="F978" i="7" s="1"/>
  <c r="E978" i="7" a="1"/>
  <c r="E978" i="7" s="1"/>
  <c r="J14" i="7" a="1"/>
  <c r="J14" i="7" s="1"/>
  <c r="D14" i="7" a="1"/>
  <c r="D14" i="7" s="1"/>
  <c r="F14" i="7" a="1"/>
  <c r="F14" i="7" s="1"/>
  <c r="E14" i="7" a="1"/>
  <c r="E14" i="7" s="1"/>
  <c r="J11" i="7" a="1"/>
  <c r="J11" i="7" s="1"/>
  <c r="E11" i="7" a="1"/>
  <c r="E11" i="7" s="1"/>
  <c r="D11" i="7" a="1"/>
  <c r="D11" i="7" s="1"/>
  <c r="F11" i="7" a="1"/>
  <c r="F11" i="7" s="1"/>
  <c r="J12" i="7" a="1"/>
  <c r="J12" i="7" s="1"/>
  <c r="F12" i="7" a="1"/>
  <c r="F12" i="7" s="1"/>
  <c r="D12" i="7" a="1"/>
  <c r="D12" i="7" s="1"/>
  <c r="E12" i="7" a="1"/>
  <c r="E12" i="7" s="1"/>
  <c r="J13" i="7" a="1"/>
  <c r="J13" i="7" s="1"/>
  <c r="D13" i="7" a="1"/>
  <c r="D13" i="7" s="1"/>
  <c r="F13" i="7" a="1"/>
  <c r="F13" i="7" s="1"/>
  <c r="E13" i="7" a="1"/>
  <c r="E13" i="7" s="1"/>
  <c r="J9" i="7" a="1"/>
  <c r="J9" i="7" s="1"/>
  <c r="D9" i="7" a="1"/>
  <c r="D9" i="7" s="1"/>
  <c r="E9" i="7" a="1"/>
  <c r="E9" i="7" s="1"/>
  <c r="B9" i="7" s="1"/>
  <c r="F9" i="7" a="1"/>
  <c r="F9" i="7" s="1"/>
  <c r="J10" i="7" a="1"/>
  <c r="J10" i="7" s="1"/>
  <c r="D10" i="7" a="1"/>
  <c r="D10" i="7" s="1"/>
  <c r="E10" i="7" a="1"/>
  <c r="E10" i="7" s="1"/>
  <c r="F10" i="7" a="1"/>
  <c r="F10" i="7" s="1"/>
  <c r="G8" i="7" a="1"/>
  <c r="G8" i="7" s="1"/>
  <c r="H8" i="7" a="1"/>
  <c r="H8" i="7" s="1"/>
  <c r="B271" i="7" l="1"/>
  <c r="H271" i="7" a="1"/>
  <c r="H271" i="7" s="1"/>
  <c r="G271" i="7" a="1"/>
  <c r="G271" i="7" s="1"/>
  <c r="G559" i="7" a="1"/>
  <c r="G559" i="7" s="1"/>
  <c r="B559" i="7"/>
  <c r="H559" i="7" a="1"/>
  <c r="H559" i="7" s="1"/>
  <c r="B833" i="7"/>
  <c r="H833" i="7" a="1"/>
  <c r="H833" i="7" s="1"/>
  <c r="G833" i="7" a="1"/>
  <c r="G833" i="7" s="1"/>
  <c r="B961" i="7"/>
  <c r="H961" i="7" a="1"/>
  <c r="H961" i="7" s="1"/>
  <c r="G961" i="7" a="1"/>
  <c r="G961" i="7" s="1"/>
  <c r="B128" i="7"/>
  <c r="H128" i="7" a="1"/>
  <c r="H128" i="7" s="1"/>
  <c r="G128" i="7" a="1"/>
  <c r="G128" i="7" s="1"/>
  <c r="B243" i="7"/>
  <c r="H243" i="7" a="1"/>
  <c r="H243" i="7" s="1"/>
  <c r="G243" i="7" a="1"/>
  <c r="G243" i="7" s="1"/>
  <c r="H14" i="7" a="1"/>
  <c r="H14" i="7" s="1"/>
  <c r="G14" i="7" a="1"/>
  <c r="G14" i="7" s="1"/>
  <c r="B978" i="7"/>
  <c r="G978" i="7" a="1"/>
  <c r="G978" i="7" s="1"/>
  <c r="H978" i="7" a="1"/>
  <c r="H978" i="7" s="1"/>
  <c r="G110" i="7" a="1"/>
  <c r="G110" i="7" s="1"/>
  <c r="B110" i="7"/>
  <c r="H110" i="7" a="1"/>
  <c r="H110" i="7" s="1"/>
  <c r="G188" i="7" a="1"/>
  <c r="G188" i="7" s="1"/>
  <c r="B188" i="7"/>
  <c r="H188" i="7" a="1"/>
  <c r="H188" i="7" s="1"/>
  <c r="B306" i="7"/>
  <c r="H306" i="7" a="1"/>
  <c r="H306" i="7" s="1"/>
  <c r="G306" i="7" a="1"/>
  <c r="G306" i="7" s="1"/>
  <c r="G440" i="7" a="1"/>
  <c r="G440" i="7" s="1"/>
  <c r="B440" i="7"/>
  <c r="H440" i="7" a="1"/>
  <c r="H440" i="7" s="1"/>
  <c r="G754" i="7" a="1"/>
  <c r="G754" i="7" s="1"/>
  <c r="B754" i="7"/>
  <c r="H754" i="7" a="1"/>
  <c r="H754" i="7" s="1"/>
  <c r="G16" i="7" a="1"/>
  <c r="G16" i="7" s="1"/>
  <c r="H16" i="7" a="1"/>
  <c r="H16" i="7" s="1"/>
  <c r="B398" i="7"/>
  <c r="H398" i="7" a="1"/>
  <c r="H398" i="7" s="1"/>
  <c r="G398" i="7" a="1"/>
  <c r="G398" i="7" s="1"/>
  <c r="B434" i="7"/>
  <c r="H434" i="7" a="1"/>
  <c r="H434" i="7" s="1"/>
  <c r="G434" i="7" a="1"/>
  <c r="G434" i="7" s="1"/>
  <c r="B578" i="7"/>
  <c r="H578" i="7" a="1"/>
  <c r="H578" i="7" s="1"/>
  <c r="G578" i="7" a="1"/>
  <c r="G578" i="7" s="1"/>
  <c r="G698" i="7" a="1"/>
  <c r="G698" i="7" s="1"/>
  <c r="B698" i="7"/>
  <c r="H698" i="7" a="1"/>
  <c r="H698" i="7" s="1"/>
  <c r="G368" i="7" a="1"/>
  <c r="G368" i="7" s="1"/>
  <c r="B368" i="7"/>
  <c r="H368" i="7" a="1"/>
  <c r="H368" i="7" s="1"/>
  <c r="B534" i="7"/>
  <c r="H534" i="7" a="1"/>
  <c r="H534" i="7" s="1"/>
  <c r="G534" i="7" a="1"/>
  <c r="G534" i="7" s="1"/>
  <c r="G632" i="7" a="1"/>
  <c r="G632" i="7" s="1"/>
  <c r="B632" i="7"/>
  <c r="H632" i="7" a="1"/>
  <c r="H632" i="7" s="1"/>
  <c r="B848" i="7"/>
  <c r="G848" i="7" a="1"/>
  <c r="G848" i="7" s="1"/>
  <c r="H848" i="7" a="1"/>
  <c r="H848" i="7" s="1"/>
  <c r="B976" i="7"/>
  <c r="G976" i="7" a="1"/>
  <c r="G976" i="7" s="1"/>
  <c r="H976" i="7" a="1"/>
  <c r="H976" i="7" s="1"/>
  <c r="B910" i="7"/>
  <c r="G910" i="7" a="1"/>
  <c r="G910" i="7" s="1"/>
  <c r="H910" i="7" a="1"/>
  <c r="H910" i="7" s="1"/>
  <c r="B495" i="7"/>
  <c r="G495" i="7" a="1"/>
  <c r="G495" i="7" s="1"/>
  <c r="H495" i="7" a="1"/>
  <c r="H495" i="7" s="1"/>
  <c r="B655" i="7"/>
  <c r="G655" i="7" a="1"/>
  <c r="G655" i="7" s="1"/>
  <c r="H655" i="7" a="1"/>
  <c r="H655" i="7" s="1"/>
  <c r="G220" i="7" a="1"/>
  <c r="G220" i="7" s="1"/>
  <c r="B220" i="7"/>
  <c r="H220" i="7" a="1"/>
  <c r="H220" i="7" s="1"/>
  <c r="G746" i="7" a="1"/>
  <c r="G746" i="7" s="1"/>
  <c r="B746" i="7"/>
  <c r="H746" i="7" a="1"/>
  <c r="H746" i="7" s="1"/>
  <c r="G456" i="7" a="1"/>
  <c r="G456" i="7" s="1"/>
  <c r="B456" i="7"/>
  <c r="H456" i="7" a="1"/>
  <c r="H456" i="7" s="1"/>
  <c r="B606" i="7"/>
  <c r="H606" i="7" a="1"/>
  <c r="H606" i="7" s="1"/>
  <c r="G606" i="7" a="1"/>
  <c r="G606" i="7" s="1"/>
  <c r="G548" i="7" a="1"/>
  <c r="G548" i="7" s="1"/>
  <c r="B548" i="7"/>
  <c r="H548" i="7" a="1"/>
  <c r="H548" i="7" s="1"/>
  <c r="G660" i="7" a="1"/>
  <c r="G660" i="7" s="1"/>
  <c r="B660" i="7"/>
  <c r="H660" i="7" a="1"/>
  <c r="H660" i="7" s="1"/>
  <c r="B876" i="7"/>
  <c r="G876" i="7" a="1"/>
  <c r="G876" i="7" s="1"/>
  <c r="H876" i="7" a="1"/>
  <c r="H876" i="7" s="1"/>
  <c r="B810" i="7"/>
  <c r="G810" i="7" a="1"/>
  <c r="G810" i="7" s="1"/>
  <c r="H810" i="7" a="1"/>
  <c r="H810" i="7" s="1"/>
  <c r="B938" i="7"/>
  <c r="G938" i="7" a="1"/>
  <c r="G938" i="7" s="1"/>
  <c r="H938" i="7" a="1"/>
  <c r="H938" i="7" s="1"/>
  <c r="B59" i="7"/>
  <c r="H59" i="7" a="1"/>
  <c r="H59" i="7" s="1"/>
  <c r="G59" i="7" a="1"/>
  <c r="G59" i="7" s="1"/>
  <c r="B190" i="7"/>
  <c r="H190" i="7" a="1"/>
  <c r="H190" i="7" s="1"/>
  <c r="G190" i="7" a="1"/>
  <c r="G190" i="7" s="1"/>
  <c r="G316" i="7" a="1"/>
  <c r="G316" i="7" s="1"/>
  <c r="B316" i="7"/>
  <c r="H316" i="7" a="1"/>
  <c r="H316" i="7" s="1"/>
  <c r="B513" i="7"/>
  <c r="G513" i="7" a="1"/>
  <c r="G513" i="7" s="1"/>
  <c r="H513" i="7" a="1"/>
  <c r="H513" i="7" s="1"/>
  <c r="B609" i="7"/>
  <c r="G609" i="7" a="1"/>
  <c r="G609" i="7" s="1"/>
  <c r="H609" i="7" a="1"/>
  <c r="H609" i="7" s="1"/>
  <c r="G827" i="7" a="1"/>
  <c r="G827" i="7" s="1"/>
  <c r="B827" i="7"/>
  <c r="H827" i="7" a="1"/>
  <c r="H827" i="7" s="1"/>
  <c r="G955" i="7" a="1"/>
  <c r="G955" i="7" s="1"/>
  <c r="B955" i="7"/>
  <c r="H955" i="7" a="1"/>
  <c r="H955" i="7" s="1"/>
  <c r="B889" i="7"/>
  <c r="H889" i="7" a="1"/>
  <c r="H889" i="7" s="1"/>
  <c r="G889" i="7" a="1"/>
  <c r="G889" i="7" s="1"/>
  <c r="B115" i="7"/>
  <c r="G115" i="7" a="1"/>
  <c r="G115" i="7" s="1"/>
  <c r="H115" i="7" a="1"/>
  <c r="H115" i="7" s="1"/>
  <c r="B193" i="7"/>
  <c r="H193" i="7" a="1"/>
  <c r="H193" i="7" s="1"/>
  <c r="G193" i="7" a="1"/>
  <c r="G193" i="7" s="1"/>
  <c r="G313" i="7" a="1"/>
  <c r="G313" i="7" s="1"/>
  <c r="H313" i="7" a="1"/>
  <c r="H313" i="7" s="1"/>
  <c r="B313" i="7"/>
  <c r="B634" i="7"/>
  <c r="H634" i="7" a="1"/>
  <c r="H634" i="7" s="1"/>
  <c r="G634" i="7" a="1"/>
  <c r="G634" i="7" s="1"/>
  <c r="G726" i="7" a="1"/>
  <c r="G726" i="7" s="1"/>
  <c r="B726" i="7"/>
  <c r="H726" i="7" a="1"/>
  <c r="H726" i="7" s="1"/>
  <c r="B562" i="7"/>
  <c r="H562" i="7" a="1"/>
  <c r="H562" i="7" s="1"/>
  <c r="G562" i="7" a="1"/>
  <c r="G562" i="7" s="1"/>
  <c r="G688" i="7" a="1"/>
  <c r="G688" i="7" s="1"/>
  <c r="B688" i="7"/>
  <c r="H688" i="7" a="1"/>
  <c r="H688" i="7" s="1"/>
  <c r="B904" i="7"/>
  <c r="G904" i="7" a="1"/>
  <c r="G904" i="7" s="1"/>
  <c r="H904" i="7" a="1"/>
  <c r="H904" i="7" s="1"/>
  <c r="B838" i="7"/>
  <c r="G838" i="7" a="1"/>
  <c r="G838" i="7" s="1"/>
  <c r="H838" i="7" a="1"/>
  <c r="H838" i="7" s="1"/>
  <c r="B966" i="7"/>
  <c r="G966" i="7" a="1"/>
  <c r="G966" i="7" s="1"/>
  <c r="H966" i="7" a="1"/>
  <c r="H966" i="7" s="1"/>
  <c r="B54" i="7"/>
  <c r="H54" i="7" a="1"/>
  <c r="H54" i="7" s="1"/>
  <c r="G54" i="7" a="1"/>
  <c r="G54" i="7" s="1"/>
  <c r="B262" i="7"/>
  <c r="H262" i="7" a="1"/>
  <c r="H262" i="7" s="1"/>
  <c r="G262" i="7" a="1"/>
  <c r="G262" i="7" s="1"/>
  <c r="G256" i="7" a="1"/>
  <c r="G256" i="7" s="1"/>
  <c r="B256" i="7"/>
  <c r="H256" i="7" a="1"/>
  <c r="H256" i="7" s="1"/>
  <c r="G392" i="7" a="1"/>
  <c r="G392" i="7" s="1"/>
  <c r="B392" i="7"/>
  <c r="H392" i="7" a="1"/>
  <c r="H392" i="7" s="1"/>
  <c r="B537" i="7"/>
  <c r="H537" i="7" a="1"/>
  <c r="H537" i="7" s="1"/>
  <c r="G537" i="7" a="1"/>
  <c r="G537" i="7" s="1"/>
  <c r="B637" i="7"/>
  <c r="G637" i="7" a="1"/>
  <c r="G637" i="7" s="1"/>
  <c r="H637" i="7" a="1"/>
  <c r="H637" i="7" s="1"/>
  <c r="G855" i="7" a="1"/>
  <c r="G855" i="7" s="1"/>
  <c r="B855" i="7"/>
  <c r="H855" i="7" a="1"/>
  <c r="H855" i="7" s="1"/>
  <c r="G983" i="7" a="1"/>
  <c r="G983" i="7" s="1"/>
  <c r="B983" i="7"/>
  <c r="H983" i="7" a="1"/>
  <c r="H983" i="7" s="1"/>
  <c r="B796" i="7"/>
  <c r="H796" i="7" a="1"/>
  <c r="H796" i="7" s="1"/>
  <c r="G796" i="7" a="1"/>
  <c r="G796" i="7" s="1"/>
  <c r="B917" i="7"/>
  <c r="H917" i="7" a="1"/>
  <c r="H917" i="7" s="1"/>
  <c r="G917" i="7" a="1"/>
  <c r="G917" i="7" s="1"/>
  <c r="B56" i="7"/>
  <c r="G56" i="7" a="1"/>
  <c r="G56" i="7" s="1"/>
  <c r="H56" i="7" a="1"/>
  <c r="H56" i="7" s="1"/>
  <c r="B181" i="7"/>
  <c r="H181" i="7" a="1"/>
  <c r="H181" i="7" s="1"/>
  <c r="G181" i="7" a="1"/>
  <c r="G181" i="7" s="1"/>
  <c r="B662" i="7"/>
  <c r="H662" i="7" a="1"/>
  <c r="H662" i="7" s="1"/>
  <c r="G662" i="7" a="1"/>
  <c r="G662" i="7" s="1"/>
  <c r="G492" i="7" a="1"/>
  <c r="G492" i="7" s="1"/>
  <c r="B492" i="7"/>
  <c r="H492" i="7" a="1"/>
  <c r="H492" i="7" s="1"/>
  <c r="B771" i="7"/>
  <c r="H771" i="7" a="1"/>
  <c r="H771" i="7" s="1"/>
  <c r="G771" i="7" a="1"/>
  <c r="G771" i="7" s="1"/>
  <c r="G224" i="7" a="1"/>
  <c r="G224" i="7" s="1"/>
  <c r="B224" i="7"/>
  <c r="H224" i="7" a="1"/>
  <c r="H224" i="7" s="1"/>
  <c r="G459" i="7" a="1"/>
  <c r="G459" i="7" s="1"/>
  <c r="B459" i="7"/>
  <c r="H459" i="7" a="1"/>
  <c r="H459" i="7" s="1"/>
  <c r="B611" i="7"/>
  <c r="G611" i="7" a="1"/>
  <c r="G611" i="7" s="1"/>
  <c r="H611" i="7" a="1"/>
  <c r="H611" i="7" s="1"/>
  <c r="B715" i="7"/>
  <c r="H715" i="7" a="1"/>
  <c r="H715" i="7" s="1"/>
  <c r="G715" i="7" a="1"/>
  <c r="G715" i="7" s="1"/>
  <c r="G551" i="7" a="1"/>
  <c r="G551" i="7" s="1"/>
  <c r="B551" i="7"/>
  <c r="H551" i="7" a="1"/>
  <c r="H551" i="7" s="1"/>
  <c r="B665" i="7"/>
  <c r="G665" i="7" a="1"/>
  <c r="G665" i="7" s="1"/>
  <c r="H665" i="7" a="1"/>
  <c r="H665" i="7" s="1"/>
  <c r="G883" i="7" a="1"/>
  <c r="G883" i="7" s="1"/>
  <c r="B883" i="7"/>
  <c r="H883" i="7" a="1"/>
  <c r="H883" i="7" s="1"/>
  <c r="B740" i="7"/>
  <c r="H740" i="7" a="1"/>
  <c r="H740" i="7" s="1"/>
  <c r="G740" i="7" a="1"/>
  <c r="G740" i="7" s="1"/>
  <c r="B817" i="7"/>
  <c r="H817" i="7" a="1"/>
  <c r="H817" i="7" s="1"/>
  <c r="G817" i="7" a="1"/>
  <c r="G817" i="7" s="1"/>
  <c r="B945" i="7"/>
  <c r="H945" i="7" a="1"/>
  <c r="H945" i="7" s="1"/>
  <c r="G945" i="7" a="1"/>
  <c r="G945" i="7" s="1"/>
  <c r="B64" i="7"/>
  <c r="G64" i="7" a="1"/>
  <c r="G64" i="7" s="1"/>
  <c r="H64" i="7" a="1"/>
  <c r="H64" i="7" s="1"/>
  <c r="G241" i="7" a="1"/>
  <c r="G241" i="7" s="1"/>
  <c r="H241" i="7" a="1"/>
  <c r="H241" i="7" s="1"/>
  <c r="B241" i="7"/>
  <c r="G384" i="7" a="1"/>
  <c r="G384" i="7" s="1"/>
  <c r="B384" i="7"/>
  <c r="H384" i="7" a="1"/>
  <c r="H384" i="7" s="1"/>
  <c r="B690" i="7"/>
  <c r="H690" i="7" a="1"/>
  <c r="H690" i="7" s="1"/>
  <c r="G690" i="7" a="1"/>
  <c r="G690" i="7" s="1"/>
  <c r="G336" i="7" a="1"/>
  <c r="G336" i="7" s="1"/>
  <c r="B336" i="7"/>
  <c r="H336" i="7" a="1"/>
  <c r="H336" i="7" s="1"/>
  <c r="G520" i="7" a="1"/>
  <c r="G520" i="7" s="1"/>
  <c r="B520" i="7"/>
  <c r="H520" i="7" a="1"/>
  <c r="H520" i="7" s="1"/>
  <c r="G785" i="7" a="1"/>
  <c r="G785" i="7" s="1"/>
  <c r="H785" i="7" a="1"/>
  <c r="H785" i="7" s="1"/>
  <c r="B785" i="7"/>
  <c r="G36" i="7" a="1"/>
  <c r="G36" i="7" s="1"/>
  <c r="B36" i="7"/>
  <c r="H36" i="7" a="1"/>
  <c r="H36" i="7" s="1"/>
  <c r="G137" i="7" a="1"/>
  <c r="G137" i="7" s="1"/>
  <c r="H137" i="7" a="1"/>
  <c r="H137" i="7" s="1"/>
  <c r="B137" i="7"/>
  <c r="G196" i="7" a="1"/>
  <c r="G196" i="7" s="1"/>
  <c r="B196" i="7"/>
  <c r="H196" i="7" a="1"/>
  <c r="H196" i="7" s="1"/>
  <c r="G345" i="7" a="1"/>
  <c r="G345" i="7" s="1"/>
  <c r="B345" i="7"/>
  <c r="H345" i="7" a="1"/>
  <c r="H345" i="7" s="1"/>
  <c r="B319" i="7"/>
  <c r="H319" i="7" a="1"/>
  <c r="H319" i="7" s="1"/>
  <c r="G319" i="7" a="1"/>
  <c r="G319" i="7" s="1"/>
  <c r="B116" i="7"/>
  <c r="H116" i="7" a="1"/>
  <c r="H116" i="7" s="1"/>
  <c r="G116" i="7" a="1"/>
  <c r="G116" i="7" s="1"/>
  <c r="B469" i="7"/>
  <c r="G469" i="7" a="1"/>
  <c r="G469" i="7" s="1"/>
  <c r="H469" i="7" a="1"/>
  <c r="H469" i="7" s="1"/>
  <c r="B565" i="7"/>
  <c r="G565" i="7" a="1"/>
  <c r="G565" i="7" s="1"/>
  <c r="H565" i="7" a="1"/>
  <c r="H565" i="7" s="1"/>
  <c r="G911" i="7" a="1"/>
  <c r="G911" i="7" s="1"/>
  <c r="B911" i="7"/>
  <c r="H911" i="7" a="1"/>
  <c r="H911" i="7" s="1"/>
  <c r="B760" i="7"/>
  <c r="H760" i="7" a="1"/>
  <c r="H760" i="7" s="1"/>
  <c r="G760" i="7" a="1"/>
  <c r="G760" i="7" s="1"/>
  <c r="B845" i="7"/>
  <c r="H845" i="7" a="1"/>
  <c r="H845" i="7" s="1"/>
  <c r="G845" i="7" a="1"/>
  <c r="G845" i="7" s="1"/>
  <c r="B973" i="7"/>
  <c r="H973" i="7" a="1"/>
  <c r="H973" i="7" s="1"/>
  <c r="G973" i="7" a="1"/>
  <c r="G973" i="7" s="1"/>
  <c r="B66" i="7"/>
  <c r="H66" i="7" a="1"/>
  <c r="H66" i="7" s="1"/>
  <c r="G66" i="7" a="1"/>
  <c r="G66" i="7" s="1"/>
  <c r="G269" i="7" a="1"/>
  <c r="G269" i="7" s="1"/>
  <c r="B269" i="7"/>
  <c r="H269" i="7" a="1"/>
  <c r="H269" i="7" s="1"/>
  <c r="B267" i="7"/>
  <c r="H267" i="7" a="1"/>
  <c r="H267" i="7" s="1"/>
  <c r="G267" i="7" a="1"/>
  <c r="G267" i="7" s="1"/>
  <c r="B704" i="7"/>
  <c r="H704" i="7" a="1"/>
  <c r="H704" i="7" s="1"/>
  <c r="G704" i="7" a="1"/>
  <c r="G704" i="7" s="1"/>
  <c r="B403" i="7"/>
  <c r="H403" i="7" a="1"/>
  <c r="H403" i="7" s="1"/>
  <c r="G403" i="7" a="1"/>
  <c r="G403" i="7" s="1"/>
  <c r="G799" i="7" a="1"/>
  <c r="G799" i="7" s="1"/>
  <c r="B799" i="7"/>
  <c r="H799" i="7" a="1"/>
  <c r="H799" i="7" s="1"/>
  <c r="B23" i="7"/>
  <c r="H23" i="7" a="1"/>
  <c r="H23" i="7" s="1"/>
  <c r="G23" i="7" a="1"/>
  <c r="G23" i="7" s="1"/>
  <c r="B46" i="7"/>
  <c r="H46" i="7" a="1"/>
  <c r="H46" i="7" s="1"/>
  <c r="G46" i="7" a="1"/>
  <c r="G46" i="7" s="1"/>
  <c r="B201" i="7"/>
  <c r="H201" i="7" a="1"/>
  <c r="H201" i="7" s="1"/>
  <c r="G201" i="7" a="1"/>
  <c r="G201" i="7" s="1"/>
  <c r="G373" i="7" a="1"/>
  <c r="G373" i="7" s="1"/>
  <c r="H373" i="7" a="1"/>
  <c r="H373" i="7" s="1"/>
  <c r="B373" i="7"/>
  <c r="G252" i="7" a="1"/>
  <c r="G252" i="7" s="1"/>
  <c r="B252" i="7"/>
  <c r="H252" i="7" a="1"/>
  <c r="H252" i="7" s="1"/>
  <c r="B497" i="7"/>
  <c r="G497" i="7" a="1"/>
  <c r="G497" i="7" s="1"/>
  <c r="H497" i="7" a="1"/>
  <c r="H497" i="7" s="1"/>
  <c r="B593" i="7"/>
  <c r="G593" i="7" a="1"/>
  <c r="G593" i="7" s="1"/>
  <c r="H593" i="7" a="1"/>
  <c r="H593" i="7" s="1"/>
  <c r="G811" i="7" a="1"/>
  <c r="G811" i="7" s="1"/>
  <c r="B811" i="7"/>
  <c r="H811" i="7" a="1"/>
  <c r="H811" i="7" s="1"/>
  <c r="G939" i="7" a="1"/>
  <c r="G939" i="7" s="1"/>
  <c r="B939" i="7"/>
  <c r="H939" i="7" a="1"/>
  <c r="H939" i="7" s="1"/>
  <c r="B873" i="7"/>
  <c r="H873" i="7" a="1"/>
  <c r="H873" i="7" s="1"/>
  <c r="G873" i="7" a="1"/>
  <c r="G873" i="7" s="1"/>
  <c r="G17" i="7" a="1"/>
  <c r="G17" i="7" s="1"/>
  <c r="H17" i="7" a="1"/>
  <c r="H17" i="7" s="1"/>
  <c r="B99" i="7"/>
  <c r="G99" i="7" a="1"/>
  <c r="G99" i="7" s="1"/>
  <c r="H99" i="7" a="1"/>
  <c r="H99" i="7" s="1"/>
  <c r="G179" i="7" a="1"/>
  <c r="G179" i="7" s="1"/>
  <c r="B179" i="7"/>
  <c r="H179" i="7" a="1"/>
  <c r="H179" i="7" s="1"/>
  <c r="G297" i="7" a="1"/>
  <c r="G297" i="7" s="1"/>
  <c r="H297" i="7" a="1"/>
  <c r="H297" i="7" s="1"/>
  <c r="B297" i="7"/>
  <c r="B323" i="7"/>
  <c r="H323" i="7" a="1"/>
  <c r="H323" i="7" s="1"/>
  <c r="G323" i="7" a="1"/>
  <c r="G323" i="7" s="1"/>
  <c r="G235" i="7" a="1"/>
  <c r="G235" i="7" s="1"/>
  <c r="H235" i="7" a="1"/>
  <c r="H235" i="7" s="1"/>
  <c r="B235" i="7"/>
  <c r="B462" i="7"/>
  <c r="H462" i="7" a="1"/>
  <c r="H462" i="7" s="1"/>
  <c r="G462" i="7" a="1"/>
  <c r="G462" i="7" s="1"/>
  <c r="B431" i="7"/>
  <c r="H431" i="7" a="1"/>
  <c r="H431" i="7" s="1"/>
  <c r="G431" i="7" a="1"/>
  <c r="G431" i="7" s="1"/>
  <c r="B747" i="7"/>
  <c r="H747" i="7" a="1"/>
  <c r="H747" i="7" s="1"/>
  <c r="G747" i="7" a="1"/>
  <c r="G747" i="7" s="1"/>
  <c r="B117" i="7"/>
  <c r="G117" i="7" a="1"/>
  <c r="G117" i="7" s="1"/>
  <c r="H117" i="7" a="1"/>
  <c r="H117" i="7" s="1"/>
  <c r="B229" i="7"/>
  <c r="H229" i="7" a="1"/>
  <c r="H229" i="7" s="1"/>
  <c r="G229" i="7" a="1"/>
  <c r="G229" i="7" s="1"/>
  <c r="G389" i="7" a="1"/>
  <c r="G389" i="7" s="1"/>
  <c r="H389" i="7" a="1"/>
  <c r="H389" i="7" s="1"/>
  <c r="B389" i="7"/>
  <c r="G425" i="7" a="1"/>
  <c r="G425" i="7" s="1"/>
  <c r="B425" i="7"/>
  <c r="H425" i="7" a="1"/>
  <c r="H425" i="7" s="1"/>
  <c r="B567" i="7"/>
  <c r="G567" i="7" a="1"/>
  <c r="G567" i="7" s="1"/>
  <c r="H567" i="7" a="1"/>
  <c r="H567" i="7" s="1"/>
  <c r="G693" i="7" a="1"/>
  <c r="G693" i="7" s="1"/>
  <c r="B693" i="7"/>
  <c r="H693" i="7" a="1"/>
  <c r="H693" i="7" s="1"/>
  <c r="B347" i="7"/>
  <c r="H347" i="7" a="1"/>
  <c r="H347" i="7" s="1"/>
  <c r="G347" i="7" a="1"/>
  <c r="G347" i="7" s="1"/>
  <c r="G41" i="7" a="1"/>
  <c r="G41" i="7" s="1"/>
  <c r="B41" i="7"/>
  <c r="H41" i="7" a="1"/>
  <c r="H41" i="7" s="1"/>
  <c r="B142" i="7"/>
  <c r="H142" i="7" a="1"/>
  <c r="H142" i="7" s="1"/>
  <c r="G142" i="7" a="1"/>
  <c r="G142" i="7" s="1"/>
  <c r="B67" i="7"/>
  <c r="H67" i="7" a="1"/>
  <c r="H67" i="7" s="1"/>
  <c r="G67" i="7" a="1"/>
  <c r="G67" i="7" s="1"/>
  <c r="B350" i="7"/>
  <c r="H350" i="7" a="1"/>
  <c r="H350" i="7" s="1"/>
  <c r="G350" i="7" a="1"/>
  <c r="G350" i="7" s="1"/>
  <c r="G332" i="7" a="1"/>
  <c r="G332" i="7" s="1"/>
  <c r="B332" i="7"/>
  <c r="H332" i="7" a="1"/>
  <c r="H332" i="7" s="1"/>
  <c r="B486" i="7"/>
  <c r="H486" i="7" a="1"/>
  <c r="H486" i="7" s="1"/>
  <c r="G486" i="7" a="1"/>
  <c r="G486" i="7" s="1"/>
  <c r="G199" i="7" a="1"/>
  <c r="G199" i="7" s="1"/>
  <c r="B199" i="7"/>
  <c r="H199" i="7" a="1"/>
  <c r="H199" i="7" s="1"/>
  <c r="G572" i="7" a="1"/>
  <c r="G572" i="7" s="1"/>
  <c r="B572" i="7"/>
  <c r="H572" i="7" a="1"/>
  <c r="H572" i="7" s="1"/>
  <c r="B916" i="7"/>
  <c r="G916" i="7" a="1"/>
  <c r="G916" i="7" s="1"/>
  <c r="H916" i="7" a="1"/>
  <c r="H916" i="7" s="1"/>
  <c r="B850" i="7"/>
  <c r="G850" i="7" a="1"/>
  <c r="G850" i="7" s="1"/>
  <c r="H850" i="7" a="1"/>
  <c r="H850" i="7" s="1"/>
  <c r="B170" i="7"/>
  <c r="H170" i="7" a="1"/>
  <c r="H170" i="7" s="1"/>
  <c r="G170" i="7" a="1"/>
  <c r="G170" i="7" s="1"/>
  <c r="B499" i="7"/>
  <c r="G499" i="7" a="1"/>
  <c r="G499" i="7" s="1"/>
  <c r="H499" i="7" a="1"/>
  <c r="H499" i="7" s="1"/>
  <c r="B659" i="7"/>
  <c r="G659" i="7" a="1"/>
  <c r="G659" i="7" s="1"/>
  <c r="H659" i="7" a="1"/>
  <c r="H659" i="7" s="1"/>
  <c r="G228" i="7" a="1"/>
  <c r="G228" i="7" s="1"/>
  <c r="B228" i="7"/>
  <c r="H228" i="7" a="1"/>
  <c r="H228" i="7" s="1"/>
  <c r="G750" i="7" a="1"/>
  <c r="G750" i="7" s="1"/>
  <c r="B750" i="7"/>
  <c r="H750" i="7" a="1"/>
  <c r="H750" i="7" s="1"/>
  <c r="G770" i="7" a="1"/>
  <c r="G770" i="7" s="1"/>
  <c r="B770" i="7"/>
  <c r="H770" i="7" a="1"/>
  <c r="H770" i="7" s="1"/>
  <c r="B610" i="7"/>
  <c r="H610" i="7" a="1"/>
  <c r="H610" i="7" s="1"/>
  <c r="G610" i="7" a="1"/>
  <c r="G610" i="7" s="1"/>
  <c r="G714" i="7" a="1"/>
  <c r="G714" i="7" s="1"/>
  <c r="B714" i="7"/>
  <c r="H714" i="7" a="1"/>
  <c r="H714" i="7" s="1"/>
  <c r="B550" i="7"/>
  <c r="H550" i="7" a="1"/>
  <c r="H550" i="7" s="1"/>
  <c r="G550" i="7" a="1"/>
  <c r="G550" i="7" s="1"/>
  <c r="G664" i="7" a="1"/>
  <c r="G664" i="7" s="1"/>
  <c r="B664" i="7"/>
  <c r="H664" i="7" a="1"/>
  <c r="H664" i="7" s="1"/>
  <c r="B880" i="7"/>
  <c r="G880" i="7" a="1"/>
  <c r="G880" i="7" s="1"/>
  <c r="H880" i="7" a="1"/>
  <c r="H880" i="7" s="1"/>
  <c r="B814" i="7"/>
  <c r="G814" i="7" a="1"/>
  <c r="G814" i="7" s="1"/>
  <c r="H814" i="7" a="1"/>
  <c r="H814" i="7" s="1"/>
  <c r="B942" i="7"/>
  <c r="G942" i="7" a="1"/>
  <c r="G942" i="7" s="1"/>
  <c r="H942" i="7" a="1"/>
  <c r="H942" i="7" s="1"/>
  <c r="B63" i="7"/>
  <c r="H63" i="7" a="1"/>
  <c r="H63" i="7" s="1"/>
  <c r="G63" i="7" a="1"/>
  <c r="G63" i="7" s="1"/>
  <c r="B238" i="7"/>
  <c r="H238" i="7" a="1"/>
  <c r="H238" i="7" s="1"/>
  <c r="G238" i="7" a="1"/>
  <c r="G238" i="7" s="1"/>
  <c r="B527" i="7"/>
  <c r="G527" i="7" a="1"/>
  <c r="G527" i="7" s="1"/>
  <c r="H527" i="7" a="1"/>
  <c r="H527" i="7" s="1"/>
  <c r="B687" i="7"/>
  <c r="G687" i="7" a="1"/>
  <c r="G687" i="7" s="1"/>
  <c r="H687" i="7" a="1"/>
  <c r="H687" i="7" s="1"/>
  <c r="B331" i="7"/>
  <c r="H331" i="7" a="1"/>
  <c r="H331" i="7" s="1"/>
  <c r="G331" i="7" a="1"/>
  <c r="G331" i="7" s="1"/>
  <c r="G33" i="7" a="1"/>
  <c r="G33" i="7" s="1"/>
  <c r="B33" i="7"/>
  <c r="H33" i="7" a="1"/>
  <c r="H33" i="7" s="1"/>
  <c r="B342" i="7"/>
  <c r="H342" i="7" a="1"/>
  <c r="H342" i="7" s="1"/>
  <c r="G342" i="7" a="1"/>
  <c r="G342" i="7" s="1"/>
  <c r="G308" i="7" a="1"/>
  <c r="G308" i="7" s="1"/>
  <c r="B308" i="7"/>
  <c r="H308" i="7" a="1"/>
  <c r="H308" i="7" s="1"/>
  <c r="B478" i="7"/>
  <c r="H478" i="7" a="1"/>
  <c r="H478" i="7" s="1"/>
  <c r="G478" i="7" a="1"/>
  <c r="G478" i="7" s="1"/>
  <c r="B728" i="7"/>
  <c r="H728" i="7" a="1"/>
  <c r="H728" i="7" s="1"/>
  <c r="G728" i="7" a="1"/>
  <c r="G728" i="7" s="1"/>
  <c r="B908" i="7"/>
  <c r="G908" i="7" a="1"/>
  <c r="G908" i="7" s="1"/>
  <c r="H908" i="7" a="1"/>
  <c r="H908" i="7" s="1"/>
  <c r="B842" i="7"/>
  <c r="G842" i="7" a="1"/>
  <c r="G842" i="7" s="1"/>
  <c r="H842" i="7" a="1"/>
  <c r="H842" i="7" s="1"/>
  <c r="B970" i="7"/>
  <c r="G970" i="7" a="1"/>
  <c r="G970" i="7" s="1"/>
  <c r="H970" i="7" a="1"/>
  <c r="H970" i="7" s="1"/>
  <c r="G61" i="7" a="1"/>
  <c r="G61" i="7" s="1"/>
  <c r="B61" i="7"/>
  <c r="H61" i="7" a="1"/>
  <c r="H61" i="7" s="1"/>
  <c r="B266" i="7"/>
  <c r="H266" i="7" a="1"/>
  <c r="H266" i="7" s="1"/>
  <c r="G266" i="7" a="1"/>
  <c r="G266" i="7" s="1"/>
  <c r="G264" i="7" a="1"/>
  <c r="G264" i="7" s="1"/>
  <c r="B264" i="7"/>
  <c r="H264" i="7" a="1"/>
  <c r="H264" i="7" s="1"/>
  <c r="G400" i="7" a="1"/>
  <c r="G400" i="7" s="1"/>
  <c r="B400" i="7"/>
  <c r="H400" i="7" a="1"/>
  <c r="H400" i="7" s="1"/>
  <c r="G798" i="7" a="1"/>
  <c r="G798" i="7" s="1"/>
  <c r="B798" i="7"/>
  <c r="H798" i="7" a="1"/>
  <c r="H798" i="7" s="1"/>
  <c r="G20" i="7" a="1"/>
  <c r="G20" i="7" s="1"/>
  <c r="B20" i="7"/>
  <c r="H20" i="7" a="1"/>
  <c r="H20" i="7" s="1"/>
  <c r="B35" i="7"/>
  <c r="H35" i="7" a="1"/>
  <c r="H35" i="7" s="1"/>
  <c r="G35" i="7" a="1"/>
  <c r="G35" i="7" s="1"/>
  <c r="B198" i="7"/>
  <c r="H198" i="7" a="1"/>
  <c r="H198" i="7" s="1"/>
  <c r="G198" i="7" a="1"/>
  <c r="G198" i="7" s="1"/>
  <c r="B370" i="7"/>
  <c r="H370" i="7" a="1"/>
  <c r="H370" i="7" s="1"/>
  <c r="G370" i="7" a="1"/>
  <c r="G370" i="7" s="1"/>
  <c r="G372" i="7" a="1"/>
  <c r="G372" i="7" s="1"/>
  <c r="B372" i="7"/>
  <c r="H372" i="7" a="1"/>
  <c r="H372" i="7" s="1"/>
  <c r="B506" i="7"/>
  <c r="H506" i="7" a="1"/>
  <c r="H506" i="7" s="1"/>
  <c r="G506" i="7" a="1"/>
  <c r="G506" i="7" s="1"/>
  <c r="B247" i="7"/>
  <c r="H247" i="7" a="1"/>
  <c r="H247" i="7" s="1"/>
  <c r="G247" i="7" a="1"/>
  <c r="G247" i="7" s="1"/>
  <c r="G592" i="7" a="1"/>
  <c r="G592" i="7" s="1"/>
  <c r="B592" i="7"/>
  <c r="H592" i="7" a="1"/>
  <c r="H592" i="7" s="1"/>
  <c r="B808" i="7"/>
  <c r="G808" i="7" a="1"/>
  <c r="G808" i="7" s="1"/>
  <c r="H808" i="7" a="1"/>
  <c r="H808" i="7" s="1"/>
  <c r="B936" i="7"/>
  <c r="G936" i="7" a="1"/>
  <c r="G936" i="7" s="1"/>
  <c r="H936" i="7" a="1"/>
  <c r="H936" i="7" s="1"/>
  <c r="B870" i="7"/>
  <c r="G870" i="7" a="1"/>
  <c r="G870" i="7" s="1"/>
  <c r="H870" i="7" a="1"/>
  <c r="H870" i="7" s="1"/>
  <c r="B998" i="7"/>
  <c r="G998" i="7" a="1"/>
  <c r="G998" i="7" s="1"/>
  <c r="H998" i="7" a="1"/>
  <c r="H998" i="7" s="1"/>
  <c r="G98" i="7" a="1"/>
  <c r="G98" i="7" s="1"/>
  <c r="B98" i="7"/>
  <c r="H98" i="7" a="1"/>
  <c r="H98" i="7" s="1"/>
  <c r="G176" i="7" a="1"/>
  <c r="G176" i="7" s="1"/>
  <c r="B176" i="7"/>
  <c r="H176" i="7" a="1"/>
  <c r="H176" i="7" s="1"/>
  <c r="B294" i="7"/>
  <c r="H294" i="7" a="1"/>
  <c r="H294" i="7" s="1"/>
  <c r="G294" i="7" a="1"/>
  <c r="G294" i="7" s="1"/>
  <c r="G320" i="7" a="1"/>
  <c r="G320" i="7" s="1"/>
  <c r="B320" i="7"/>
  <c r="H320" i="7" a="1"/>
  <c r="H320" i="7" s="1"/>
  <c r="G428" i="7" a="1"/>
  <c r="G428" i="7" s="1"/>
  <c r="B428" i="7"/>
  <c r="H428" i="7" a="1"/>
  <c r="H428" i="7" s="1"/>
  <c r="B112" i="7"/>
  <c r="H112" i="7" a="1"/>
  <c r="H112" i="7" s="1"/>
  <c r="G112" i="7" a="1"/>
  <c r="G112" i="7" s="1"/>
  <c r="B226" i="7"/>
  <c r="H226" i="7" a="1"/>
  <c r="H226" i="7" s="1"/>
  <c r="G226" i="7" a="1"/>
  <c r="G226" i="7" s="1"/>
  <c r="B386" i="7"/>
  <c r="H386" i="7" a="1"/>
  <c r="H386" i="7" s="1"/>
  <c r="G386" i="7" a="1"/>
  <c r="G386" i="7" s="1"/>
  <c r="B422" i="7"/>
  <c r="H422" i="7" a="1"/>
  <c r="H422" i="7" s="1"/>
  <c r="G422" i="7" a="1"/>
  <c r="G422" i="7" s="1"/>
  <c r="B566" i="7"/>
  <c r="H566" i="7" a="1"/>
  <c r="H566" i="7" s="1"/>
  <c r="G566" i="7" a="1"/>
  <c r="G566" i="7" s="1"/>
  <c r="G344" i="7" a="1"/>
  <c r="G344" i="7" s="1"/>
  <c r="B344" i="7"/>
  <c r="H344" i="7" a="1"/>
  <c r="H344" i="7" s="1"/>
  <c r="G524" i="7" a="1"/>
  <c r="G524" i="7" s="1"/>
  <c r="B524" i="7"/>
  <c r="H524" i="7" a="1"/>
  <c r="H524" i="7" s="1"/>
  <c r="B787" i="7"/>
  <c r="H787" i="7" a="1"/>
  <c r="H787" i="7" s="1"/>
  <c r="G787" i="7" a="1"/>
  <c r="G787" i="7" s="1"/>
  <c r="G40" i="7" a="1"/>
  <c r="G40" i="7" s="1"/>
  <c r="H40" i="7" a="1"/>
  <c r="H40" i="7" s="1"/>
  <c r="B40" i="7"/>
  <c r="G141" i="7" a="1"/>
  <c r="G141" i="7" s="1"/>
  <c r="B141" i="7"/>
  <c r="H141" i="7" a="1"/>
  <c r="H141" i="7" s="1"/>
  <c r="B30" i="7"/>
  <c r="H30" i="7" a="1"/>
  <c r="H30" i="7" s="1"/>
  <c r="G30" i="7" a="1"/>
  <c r="G30" i="7" s="1"/>
  <c r="G349" i="7" a="1"/>
  <c r="G349" i="7" s="1"/>
  <c r="H349" i="7" a="1"/>
  <c r="H349" i="7" s="1"/>
  <c r="B349" i="7"/>
  <c r="B327" i="7"/>
  <c r="H327" i="7" a="1"/>
  <c r="H327" i="7" s="1"/>
  <c r="G327" i="7" a="1"/>
  <c r="G327" i="7" s="1"/>
  <c r="G734" i="7" a="1"/>
  <c r="G734" i="7" s="1"/>
  <c r="B734" i="7"/>
  <c r="H734" i="7" a="1"/>
  <c r="H734" i="7" s="1"/>
  <c r="G762" i="7" a="1"/>
  <c r="G762" i="7" s="1"/>
  <c r="B762" i="7"/>
  <c r="H762" i="7" a="1"/>
  <c r="H762" i="7" s="1"/>
  <c r="G152" i="7" a="1"/>
  <c r="G152" i="7" s="1"/>
  <c r="B152" i="7"/>
  <c r="H152" i="7" a="1"/>
  <c r="H152" i="7" s="1"/>
  <c r="G148" i="7" a="1"/>
  <c r="G148" i="7" s="1"/>
  <c r="B148" i="7"/>
  <c r="H148" i="7" a="1"/>
  <c r="H148" i="7" s="1"/>
  <c r="B594" i="7"/>
  <c r="H594" i="7" a="1"/>
  <c r="H594" i="7" s="1"/>
  <c r="G594" i="7" a="1"/>
  <c r="G594" i="7" s="1"/>
  <c r="G706" i="7" a="1"/>
  <c r="G706" i="7" s="1"/>
  <c r="B706" i="7"/>
  <c r="H706" i="7" a="1"/>
  <c r="H706" i="7" s="1"/>
  <c r="B542" i="7"/>
  <c r="H542" i="7" a="1"/>
  <c r="H542" i="7" s="1"/>
  <c r="G542" i="7" a="1"/>
  <c r="G542" i="7" s="1"/>
  <c r="G648" i="7" a="1"/>
  <c r="G648" i="7" s="1"/>
  <c r="B648" i="7"/>
  <c r="H648" i="7" a="1"/>
  <c r="H648" i="7" s="1"/>
  <c r="B864" i="7"/>
  <c r="G864" i="7" a="1"/>
  <c r="G864" i="7" s="1"/>
  <c r="H864" i="7" a="1"/>
  <c r="H864" i="7" s="1"/>
  <c r="B992" i="7"/>
  <c r="G992" i="7" a="1"/>
  <c r="G992" i="7" s="1"/>
  <c r="H992" i="7" a="1"/>
  <c r="H992" i="7" s="1"/>
  <c r="B926" i="7"/>
  <c r="G926" i="7" a="1"/>
  <c r="G926" i="7" s="1"/>
  <c r="H926" i="7" a="1"/>
  <c r="H926" i="7" s="1"/>
  <c r="B166" i="7"/>
  <c r="H166" i="7" a="1"/>
  <c r="H166" i="7" s="1"/>
  <c r="G166" i="7" a="1"/>
  <c r="G166" i="7" s="1"/>
  <c r="G396" i="7" a="1"/>
  <c r="G396" i="7" s="1"/>
  <c r="B396" i="7"/>
  <c r="H396" i="7" a="1"/>
  <c r="H396" i="7" s="1"/>
  <c r="B511" i="7"/>
  <c r="G511" i="7" a="1"/>
  <c r="G511" i="7" s="1"/>
  <c r="H511" i="7" a="1"/>
  <c r="H511" i="7" s="1"/>
  <c r="B671" i="7"/>
  <c r="G671" i="7" a="1"/>
  <c r="G671" i="7" s="1"/>
  <c r="H671" i="7" a="1"/>
  <c r="H671" i="7" s="1"/>
  <c r="B326" i="7"/>
  <c r="H326" i="7" a="1"/>
  <c r="H326" i="7" s="1"/>
  <c r="G326" i="7" a="1"/>
  <c r="G326" i="7" s="1"/>
  <c r="G244" i="7" a="1"/>
  <c r="G244" i="7" s="1"/>
  <c r="B244" i="7"/>
  <c r="H244" i="7" a="1"/>
  <c r="H244" i="7" s="1"/>
  <c r="G464" i="7" a="1"/>
  <c r="G464" i="7" s="1"/>
  <c r="B464" i="7"/>
  <c r="H464" i="7" a="1"/>
  <c r="H464" i="7" s="1"/>
  <c r="B622" i="7"/>
  <c r="H622" i="7" a="1"/>
  <c r="H622" i="7" s="1"/>
  <c r="G622" i="7" a="1"/>
  <c r="G622" i="7" s="1"/>
  <c r="G676" i="7" a="1"/>
  <c r="G676" i="7" s="1"/>
  <c r="B676" i="7"/>
  <c r="H676" i="7" a="1"/>
  <c r="H676" i="7" s="1"/>
  <c r="B892" i="7"/>
  <c r="G892" i="7" a="1"/>
  <c r="G892" i="7" s="1"/>
  <c r="H892" i="7" a="1"/>
  <c r="H892" i="7" s="1"/>
  <c r="B826" i="7"/>
  <c r="G826" i="7" a="1"/>
  <c r="G826" i="7" s="1"/>
  <c r="H826" i="7" a="1"/>
  <c r="H826" i="7" s="1"/>
  <c r="B954" i="7"/>
  <c r="G954" i="7" a="1"/>
  <c r="G954" i="7" s="1"/>
  <c r="H954" i="7" a="1"/>
  <c r="H954" i="7" s="1"/>
  <c r="G73" i="7" a="1"/>
  <c r="G73" i="7" s="1"/>
  <c r="B73" i="7"/>
  <c r="H73" i="7" a="1"/>
  <c r="H73" i="7" s="1"/>
  <c r="B250" i="7"/>
  <c r="H250" i="7" a="1"/>
  <c r="H250" i="7" s="1"/>
  <c r="G250" i="7" a="1"/>
  <c r="G250" i="7" s="1"/>
  <c r="B529" i="7"/>
  <c r="G529" i="7" a="1"/>
  <c r="G529" i="7" s="1"/>
  <c r="H529" i="7" a="1"/>
  <c r="H529" i="7" s="1"/>
  <c r="B625" i="7"/>
  <c r="G625" i="7" a="1"/>
  <c r="G625" i="7" s="1"/>
  <c r="H625" i="7" a="1"/>
  <c r="H625" i="7" s="1"/>
  <c r="G843" i="7" a="1"/>
  <c r="G843" i="7" s="1"/>
  <c r="B843" i="7"/>
  <c r="H843" i="7" a="1"/>
  <c r="H843" i="7" s="1"/>
  <c r="G971" i="7" a="1"/>
  <c r="G971" i="7" s="1"/>
  <c r="B971" i="7"/>
  <c r="H971" i="7" a="1"/>
  <c r="H971" i="7" s="1"/>
  <c r="B905" i="7"/>
  <c r="H905" i="7" a="1"/>
  <c r="H905" i="7" s="1"/>
  <c r="G905" i="7" a="1"/>
  <c r="G905" i="7" s="1"/>
  <c r="B113" i="7"/>
  <c r="G113" i="7" a="1"/>
  <c r="G113" i="7" s="1"/>
  <c r="H113" i="7" a="1"/>
  <c r="H113" i="7" s="1"/>
  <c r="B650" i="7"/>
  <c r="H650" i="7" a="1"/>
  <c r="H650" i="7" s="1"/>
  <c r="G650" i="7" a="1"/>
  <c r="G650" i="7" s="1"/>
  <c r="G480" i="7" a="1"/>
  <c r="G480" i="7" s="1"/>
  <c r="B480" i="7"/>
  <c r="H480" i="7" a="1"/>
  <c r="H480" i="7" s="1"/>
  <c r="G741" i="7" a="1"/>
  <c r="G741" i="7" s="1"/>
  <c r="B741" i="7"/>
  <c r="H741" i="7" a="1"/>
  <c r="H741" i="7" s="1"/>
  <c r="G765" i="7" a="1"/>
  <c r="G765" i="7" s="1"/>
  <c r="B765" i="7"/>
  <c r="H765" i="7" a="1"/>
  <c r="H765" i="7" s="1"/>
  <c r="G200" i="7" a="1"/>
  <c r="G200" i="7" s="1"/>
  <c r="B200" i="7"/>
  <c r="H200" i="7" a="1"/>
  <c r="H200" i="7" s="1"/>
  <c r="B453" i="7"/>
  <c r="H453" i="7" a="1"/>
  <c r="H453" i="7" s="1"/>
  <c r="G453" i="7" a="1"/>
  <c r="G453" i="7" s="1"/>
  <c r="B599" i="7"/>
  <c r="G599" i="7" a="1"/>
  <c r="G599" i="7" s="1"/>
  <c r="H599" i="7" a="1"/>
  <c r="H599" i="7" s="1"/>
  <c r="G709" i="7" a="1"/>
  <c r="G709" i="7" s="1"/>
  <c r="B709" i="7"/>
  <c r="H709" i="7" a="1"/>
  <c r="H709" i="7" s="1"/>
  <c r="B47" i="7"/>
  <c r="H47" i="7" a="1"/>
  <c r="H47" i="7" s="1"/>
  <c r="G47" i="7" a="1"/>
  <c r="G47" i="7" s="1"/>
  <c r="B80" i="7"/>
  <c r="H80" i="7" a="1"/>
  <c r="H80" i="7" s="1"/>
  <c r="G80" i="7" a="1"/>
  <c r="G80" i="7" s="1"/>
  <c r="B210" i="7"/>
  <c r="H210" i="7" a="1"/>
  <c r="H210" i="7" s="1"/>
  <c r="G210" i="7" a="1"/>
  <c r="G210" i="7" s="1"/>
  <c r="B378" i="7"/>
  <c r="H378" i="7" a="1"/>
  <c r="H378" i="7" s="1"/>
  <c r="G378" i="7" a="1"/>
  <c r="G378" i="7" s="1"/>
  <c r="B406" i="7"/>
  <c r="H406" i="7" a="1"/>
  <c r="H406" i="7" s="1"/>
  <c r="G406" i="7" a="1"/>
  <c r="G406" i="7" s="1"/>
  <c r="B518" i="7"/>
  <c r="H518" i="7" a="1"/>
  <c r="H518" i="7" s="1"/>
  <c r="G518" i="7" a="1"/>
  <c r="G518" i="7" s="1"/>
  <c r="B295" i="7"/>
  <c r="H295" i="7" a="1"/>
  <c r="H295" i="7" s="1"/>
  <c r="G295" i="7" a="1"/>
  <c r="G295" i="7" s="1"/>
  <c r="G604" i="7" a="1"/>
  <c r="G604" i="7" s="1"/>
  <c r="B604" i="7"/>
  <c r="H604" i="7" a="1"/>
  <c r="H604" i="7" s="1"/>
  <c r="B820" i="7"/>
  <c r="G820" i="7" a="1"/>
  <c r="G820" i="7" s="1"/>
  <c r="H820" i="7" a="1"/>
  <c r="H820" i="7" s="1"/>
  <c r="B948" i="7"/>
  <c r="G948" i="7" a="1"/>
  <c r="G948" i="7" s="1"/>
  <c r="H948" i="7" a="1"/>
  <c r="H948" i="7" s="1"/>
  <c r="B882" i="7"/>
  <c r="G882" i="7" a="1"/>
  <c r="G882" i="7" s="1"/>
  <c r="H882" i="7" a="1"/>
  <c r="H882" i="7" s="1"/>
  <c r="G65" i="7" a="1"/>
  <c r="G65" i="7" s="1"/>
  <c r="B65" i="7"/>
  <c r="H65" i="7" a="1"/>
  <c r="H65" i="7" s="1"/>
  <c r="B242" i="7"/>
  <c r="H242" i="7" a="1"/>
  <c r="H242" i="7" s="1"/>
  <c r="G242" i="7" a="1"/>
  <c r="G242" i="7" s="1"/>
  <c r="B531" i="7"/>
  <c r="G531" i="7" a="1"/>
  <c r="G531" i="7" s="1"/>
  <c r="H531" i="7" a="1"/>
  <c r="H531" i="7" s="1"/>
  <c r="B691" i="7"/>
  <c r="H691" i="7" a="1"/>
  <c r="H691" i="7" s="1"/>
  <c r="G691" i="7" a="1"/>
  <c r="G691" i="7" s="1"/>
  <c r="B339" i="7"/>
  <c r="H339" i="7" a="1"/>
  <c r="H339" i="7" s="1"/>
  <c r="G339" i="7" a="1"/>
  <c r="G339" i="7" s="1"/>
  <c r="G786" i="7" a="1"/>
  <c r="G786" i="7" s="1"/>
  <c r="B786" i="7"/>
  <c r="H786" i="7" a="1"/>
  <c r="H786" i="7" s="1"/>
  <c r="G37" i="7" a="1"/>
  <c r="G37" i="7" s="1"/>
  <c r="B37" i="7"/>
  <c r="H37" i="7" a="1"/>
  <c r="H37" i="7" s="1"/>
  <c r="B138" i="7"/>
  <c r="H138" i="7" a="1"/>
  <c r="H138" i="7" s="1"/>
  <c r="G138" i="7" a="1"/>
  <c r="G138" i="7" s="1"/>
  <c r="B346" i="7"/>
  <c r="H346" i="7" a="1"/>
  <c r="H346" i="7" s="1"/>
  <c r="G346" i="7" a="1"/>
  <c r="G346" i="7" s="1"/>
  <c r="G324" i="7" a="1"/>
  <c r="G324" i="7" s="1"/>
  <c r="B324" i="7"/>
  <c r="H324" i="7" a="1"/>
  <c r="H324" i="7" s="1"/>
  <c r="B482" i="7"/>
  <c r="H482" i="7" a="1"/>
  <c r="H482" i="7" s="1"/>
  <c r="G482" i="7" a="1"/>
  <c r="G482" i="7" s="1"/>
  <c r="G568" i="7" a="1"/>
  <c r="G568" i="7" s="1"/>
  <c r="B568" i="7"/>
  <c r="H568" i="7" a="1"/>
  <c r="H568" i="7" s="1"/>
  <c r="B912" i="7"/>
  <c r="G912" i="7" a="1"/>
  <c r="G912" i="7" s="1"/>
  <c r="H912" i="7" a="1"/>
  <c r="H912" i="7" s="1"/>
  <c r="B846" i="7"/>
  <c r="G846" i="7" a="1"/>
  <c r="G846" i="7" s="1"/>
  <c r="H846" i="7" a="1"/>
  <c r="H846" i="7" s="1"/>
  <c r="B974" i="7"/>
  <c r="G974" i="7" a="1"/>
  <c r="G974" i="7" s="1"/>
  <c r="H974" i="7" a="1"/>
  <c r="H974" i="7" s="1"/>
  <c r="B71" i="7"/>
  <c r="H71" i="7" a="1"/>
  <c r="H71" i="7" s="1"/>
  <c r="G71" i="7" a="1"/>
  <c r="G71" i="7" s="1"/>
  <c r="B270" i="7"/>
  <c r="H270" i="7" a="1"/>
  <c r="H270" i="7" s="1"/>
  <c r="G270" i="7" a="1"/>
  <c r="G270" i="7" s="1"/>
  <c r="G272" i="7" a="1"/>
  <c r="G272" i="7" s="1"/>
  <c r="B272" i="7"/>
  <c r="H272" i="7" a="1"/>
  <c r="H272" i="7" s="1"/>
  <c r="G404" i="7" a="1"/>
  <c r="G404" i="7" s="1"/>
  <c r="B404" i="7"/>
  <c r="H404" i="7" a="1"/>
  <c r="H404" i="7" s="1"/>
  <c r="B541" i="7"/>
  <c r="H541" i="7" a="1"/>
  <c r="H541" i="7" s="1"/>
  <c r="G541" i="7" a="1"/>
  <c r="G541" i="7" s="1"/>
  <c r="B645" i="7"/>
  <c r="G645" i="7" a="1"/>
  <c r="G645" i="7" s="1"/>
  <c r="H645" i="7" a="1"/>
  <c r="H645" i="7" s="1"/>
  <c r="G863" i="7" a="1"/>
  <c r="G863" i="7" s="1"/>
  <c r="B863" i="7"/>
  <c r="H863" i="7" a="1"/>
  <c r="H863" i="7" s="1"/>
  <c r="G991" i="7" a="1"/>
  <c r="G991" i="7" s="1"/>
  <c r="B991" i="7"/>
  <c r="H991" i="7" a="1"/>
  <c r="H991" i="7" s="1"/>
  <c r="B800" i="7"/>
  <c r="H800" i="7" a="1"/>
  <c r="H800" i="7" s="1"/>
  <c r="G800" i="7" a="1"/>
  <c r="G800" i="7" s="1"/>
  <c r="B925" i="7"/>
  <c r="H925" i="7" a="1"/>
  <c r="H925" i="7" s="1"/>
  <c r="G925" i="7" a="1"/>
  <c r="G925" i="7" s="1"/>
  <c r="B161" i="7"/>
  <c r="H161" i="7" a="1"/>
  <c r="H161" i="7" s="1"/>
  <c r="G161" i="7" a="1"/>
  <c r="G161" i="7" s="1"/>
  <c r="B391" i="7"/>
  <c r="H391" i="7" a="1"/>
  <c r="H391" i="7" s="1"/>
  <c r="G391" i="7" a="1"/>
  <c r="G391" i="7" s="1"/>
  <c r="B670" i="7"/>
  <c r="H670" i="7" a="1"/>
  <c r="H670" i="7" s="1"/>
  <c r="G670" i="7" a="1"/>
  <c r="G670" i="7" s="1"/>
  <c r="G500" i="7" a="1"/>
  <c r="G500" i="7" s="1"/>
  <c r="B500" i="7"/>
  <c r="H500" i="7" a="1"/>
  <c r="H500" i="7" s="1"/>
  <c r="B775" i="7"/>
  <c r="H775" i="7" a="1"/>
  <c r="H775" i="7" s="1"/>
  <c r="G775" i="7" a="1"/>
  <c r="G775" i="7" s="1"/>
  <c r="G325" i="7" a="1"/>
  <c r="G325" i="7" s="1"/>
  <c r="H325" i="7" a="1"/>
  <c r="H325" i="7" s="1"/>
  <c r="B325" i="7"/>
  <c r="B239" i="7"/>
  <c r="H239" i="7" a="1"/>
  <c r="H239" i="7" s="1"/>
  <c r="G239" i="7" a="1"/>
  <c r="G239" i="7" s="1"/>
  <c r="G463" i="7" a="1"/>
  <c r="G463" i="7" s="1"/>
  <c r="H463" i="7" a="1"/>
  <c r="H463" i="7" s="1"/>
  <c r="B463" i="7"/>
  <c r="B619" i="7"/>
  <c r="G619" i="7" a="1"/>
  <c r="G619" i="7" s="1"/>
  <c r="H619" i="7" a="1"/>
  <c r="H619" i="7" s="1"/>
  <c r="B719" i="7"/>
  <c r="H719" i="7" a="1"/>
  <c r="H719" i="7" s="1"/>
  <c r="G719" i="7" a="1"/>
  <c r="G719" i="7" s="1"/>
  <c r="G555" i="7" a="1"/>
  <c r="G555" i="7" s="1"/>
  <c r="H555" i="7" a="1"/>
  <c r="H555" i="7" s="1"/>
  <c r="B555" i="7"/>
  <c r="B673" i="7"/>
  <c r="G673" i="7" a="1"/>
  <c r="G673" i="7" s="1"/>
  <c r="H673" i="7" a="1"/>
  <c r="H673" i="7" s="1"/>
  <c r="G891" i="7" a="1"/>
  <c r="G891" i="7" s="1"/>
  <c r="B891" i="7"/>
  <c r="H891" i="7" a="1"/>
  <c r="H891" i="7" s="1"/>
  <c r="B748" i="7"/>
  <c r="H748" i="7" a="1"/>
  <c r="H748" i="7" s="1"/>
  <c r="G748" i="7" a="1"/>
  <c r="G748" i="7" s="1"/>
  <c r="B825" i="7"/>
  <c r="H825" i="7" a="1"/>
  <c r="H825" i="7" s="1"/>
  <c r="G825" i="7" a="1"/>
  <c r="G825" i="7" s="1"/>
  <c r="B953" i="7"/>
  <c r="H953" i="7" a="1"/>
  <c r="H953" i="7" s="1"/>
  <c r="G953" i="7" a="1"/>
  <c r="G953" i="7" s="1"/>
  <c r="G72" i="7" a="1"/>
  <c r="G72" i="7" s="1"/>
  <c r="H72" i="7" a="1"/>
  <c r="H72" i="7" s="1"/>
  <c r="B72" i="7"/>
  <c r="B120" i="7"/>
  <c r="H120" i="7" a="1"/>
  <c r="H120" i="7" s="1"/>
  <c r="G120" i="7" a="1"/>
  <c r="G120" i="7" s="1"/>
  <c r="G249" i="7" a="1"/>
  <c r="G249" i="7" s="1"/>
  <c r="H249" i="7" a="1"/>
  <c r="H249" i="7" s="1"/>
  <c r="B249" i="7"/>
  <c r="G624" i="7" a="1"/>
  <c r="G624" i="7" s="1"/>
  <c r="B624" i="7"/>
  <c r="H624" i="7" a="1"/>
  <c r="H624" i="7" s="1"/>
  <c r="B840" i="7"/>
  <c r="G840" i="7" a="1"/>
  <c r="G840" i="7" s="1"/>
  <c r="H840" i="7" a="1"/>
  <c r="H840" i="7" s="1"/>
  <c r="B968" i="7"/>
  <c r="G968" i="7" a="1"/>
  <c r="G968" i="7" s="1"/>
  <c r="H968" i="7" a="1"/>
  <c r="H968" i="7" s="1"/>
  <c r="B902" i="7"/>
  <c r="G902" i="7" a="1"/>
  <c r="G902" i="7" s="1"/>
  <c r="H902" i="7" a="1"/>
  <c r="H902" i="7" s="1"/>
  <c r="B100" i="7"/>
  <c r="H100" i="7" a="1"/>
  <c r="H100" i="7" s="1"/>
  <c r="G100" i="7" a="1"/>
  <c r="G100" i="7" s="1"/>
  <c r="B487" i="7"/>
  <c r="G487" i="7" a="1"/>
  <c r="G487" i="7" s="1"/>
  <c r="H487" i="7" a="1"/>
  <c r="H487" i="7" s="1"/>
  <c r="B647" i="7"/>
  <c r="G647" i="7" a="1"/>
  <c r="G647" i="7" s="1"/>
  <c r="H647" i="7" a="1"/>
  <c r="H647" i="7" s="1"/>
  <c r="G204" i="7" a="1"/>
  <c r="G204" i="7" s="1"/>
  <c r="B204" i="7"/>
  <c r="H204" i="7" a="1"/>
  <c r="H204" i="7" s="1"/>
  <c r="G738" i="7" a="1"/>
  <c r="G738" i="7" s="1"/>
  <c r="B738" i="7"/>
  <c r="H738" i="7" a="1"/>
  <c r="H738" i="7" s="1"/>
  <c r="G452" i="7" a="1"/>
  <c r="G452" i="7" s="1"/>
  <c r="B452" i="7"/>
  <c r="H452" i="7" a="1"/>
  <c r="H452" i="7" s="1"/>
  <c r="B598" i="7"/>
  <c r="H598" i="7" a="1"/>
  <c r="H598" i="7" s="1"/>
  <c r="G598" i="7" a="1"/>
  <c r="G598" i="7" s="1"/>
  <c r="G652" i="7" a="1"/>
  <c r="G652" i="7" s="1"/>
  <c r="B652" i="7"/>
  <c r="H652" i="7" a="1"/>
  <c r="H652" i="7" s="1"/>
  <c r="B868" i="7"/>
  <c r="G868" i="7" a="1"/>
  <c r="G868" i="7" s="1"/>
  <c r="H868" i="7" a="1"/>
  <c r="H868" i="7" s="1"/>
  <c r="B996" i="7"/>
  <c r="G996" i="7" a="1"/>
  <c r="G996" i="7" s="1"/>
  <c r="H996" i="7" a="1"/>
  <c r="H996" i="7" s="1"/>
  <c r="B930" i="7"/>
  <c r="G930" i="7" a="1"/>
  <c r="G930" i="7" s="1"/>
  <c r="H930" i="7" a="1"/>
  <c r="H930" i="7" s="1"/>
  <c r="B75" i="7"/>
  <c r="H75" i="7" a="1"/>
  <c r="H75" i="7" s="1"/>
  <c r="G75" i="7" a="1"/>
  <c r="G75" i="7" s="1"/>
  <c r="B174" i="7"/>
  <c r="H174" i="7" a="1"/>
  <c r="H174" i="7" s="1"/>
  <c r="G174" i="7" a="1"/>
  <c r="G174" i="7" s="1"/>
  <c r="B515" i="7"/>
  <c r="G515" i="7" a="1"/>
  <c r="G515" i="7" s="1"/>
  <c r="H515" i="7" a="1"/>
  <c r="H515" i="7" s="1"/>
  <c r="B675" i="7"/>
  <c r="G675" i="7" a="1"/>
  <c r="G675" i="7" s="1"/>
  <c r="H675" i="7" a="1"/>
  <c r="H675" i="7" s="1"/>
  <c r="G778" i="7" a="1"/>
  <c r="G778" i="7" s="1"/>
  <c r="B778" i="7"/>
  <c r="H778" i="7" a="1"/>
  <c r="H778" i="7" s="1"/>
  <c r="B330" i="7"/>
  <c r="H330" i="7" a="1"/>
  <c r="H330" i="7" s="1"/>
  <c r="G330" i="7" a="1"/>
  <c r="G330" i="7" s="1"/>
  <c r="G260" i="7" a="1"/>
  <c r="G260" i="7" s="1"/>
  <c r="B260" i="7"/>
  <c r="H260" i="7" a="1"/>
  <c r="H260" i="7" s="1"/>
  <c r="B626" i="7"/>
  <c r="H626" i="7" a="1"/>
  <c r="H626" i="7" s="1"/>
  <c r="G626" i="7" a="1"/>
  <c r="G626" i="7" s="1"/>
  <c r="G722" i="7" a="1"/>
  <c r="G722" i="7" s="1"/>
  <c r="B722" i="7"/>
  <c r="H722" i="7" a="1"/>
  <c r="H722" i="7" s="1"/>
  <c r="B558" i="7"/>
  <c r="H558" i="7" a="1"/>
  <c r="H558" i="7" s="1"/>
  <c r="G558" i="7" a="1"/>
  <c r="G558" i="7" s="1"/>
  <c r="G680" i="7" a="1"/>
  <c r="G680" i="7" s="1"/>
  <c r="B680" i="7"/>
  <c r="H680" i="7" a="1"/>
  <c r="H680" i="7" s="1"/>
  <c r="B896" i="7"/>
  <c r="G896" i="7" a="1"/>
  <c r="G896" i="7" s="1"/>
  <c r="H896" i="7" a="1"/>
  <c r="H896" i="7" s="1"/>
  <c r="B830" i="7"/>
  <c r="G830" i="7" a="1"/>
  <c r="G830" i="7" s="1"/>
  <c r="H830" i="7" a="1"/>
  <c r="H830" i="7" s="1"/>
  <c r="B958" i="7"/>
  <c r="G958" i="7" a="1"/>
  <c r="G958" i="7" s="1"/>
  <c r="H958" i="7" a="1"/>
  <c r="H958" i="7" s="1"/>
  <c r="B254" i="7"/>
  <c r="H254" i="7" a="1"/>
  <c r="H254" i="7" s="1"/>
  <c r="G254" i="7" a="1"/>
  <c r="G254" i="7" s="1"/>
  <c r="G240" i="7" a="1"/>
  <c r="G240" i="7" s="1"/>
  <c r="B240" i="7"/>
  <c r="H240" i="7" a="1"/>
  <c r="H240" i="7" s="1"/>
  <c r="B533" i="7"/>
  <c r="H533" i="7" a="1"/>
  <c r="H533" i="7" s="1"/>
  <c r="G533" i="7" a="1"/>
  <c r="G533" i="7" s="1"/>
  <c r="B629" i="7"/>
  <c r="G629" i="7" a="1"/>
  <c r="G629" i="7" s="1"/>
  <c r="H629" i="7" a="1"/>
  <c r="H629" i="7" s="1"/>
  <c r="G847" i="7" a="1"/>
  <c r="G847" i="7" s="1"/>
  <c r="B847" i="7"/>
  <c r="H847" i="7" a="1"/>
  <c r="H847" i="7" s="1"/>
  <c r="G975" i="7" a="1"/>
  <c r="G975" i="7" s="1"/>
  <c r="B975" i="7"/>
  <c r="H975" i="7" a="1"/>
  <c r="H975" i="7" s="1"/>
  <c r="B792" i="7"/>
  <c r="H792" i="7" a="1"/>
  <c r="H792" i="7" s="1"/>
  <c r="G792" i="7" a="1"/>
  <c r="G792" i="7" s="1"/>
  <c r="B909" i="7"/>
  <c r="H909" i="7" a="1"/>
  <c r="H909" i="7" s="1"/>
  <c r="G909" i="7" a="1"/>
  <c r="G909" i="7" s="1"/>
  <c r="G49" i="7" a="1"/>
  <c r="G49" i="7" s="1"/>
  <c r="H49" i="7" a="1"/>
  <c r="H49" i="7" s="1"/>
  <c r="B49" i="7"/>
  <c r="B654" i="7"/>
  <c r="H654" i="7" a="1"/>
  <c r="H654" i="7" s="1"/>
  <c r="G654" i="7" a="1"/>
  <c r="G654" i="7" s="1"/>
  <c r="G484" i="7" a="1"/>
  <c r="G484" i="7" s="1"/>
  <c r="B484" i="7"/>
  <c r="H484" i="7" a="1"/>
  <c r="H484" i="7" s="1"/>
  <c r="G745" i="7" a="1"/>
  <c r="G745" i="7" s="1"/>
  <c r="H745" i="7" a="1"/>
  <c r="H745" i="7" s="1"/>
  <c r="B745" i="7"/>
  <c r="B767" i="7"/>
  <c r="H767" i="7" a="1"/>
  <c r="H767" i="7" s="1"/>
  <c r="G767" i="7" a="1"/>
  <c r="G767" i="7" s="1"/>
  <c r="G208" i="7" a="1"/>
  <c r="G208" i="7" s="1"/>
  <c r="B208" i="7"/>
  <c r="H208" i="7" a="1"/>
  <c r="H208" i="7" s="1"/>
  <c r="G455" i="7" a="1"/>
  <c r="G455" i="7" s="1"/>
  <c r="H455" i="7" a="1"/>
  <c r="H455" i="7" s="1"/>
  <c r="B455" i="7"/>
  <c r="B603" i="7"/>
  <c r="G603" i="7" a="1"/>
  <c r="G603" i="7" s="1"/>
  <c r="H603" i="7" a="1"/>
  <c r="H603" i="7" s="1"/>
  <c r="B711" i="7"/>
  <c r="H711" i="7" a="1"/>
  <c r="H711" i="7" s="1"/>
  <c r="G711" i="7" a="1"/>
  <c r="G711" i="7" s="1"/>
  <c r="G547" i="7" a="1"/>
  <c r="G547" i="7" s="1"/>
  <c r="H547" i="7" a="1"/>
  <c r="H547" i="7" s="1"/>
  <c r="B547" i="7"/>
  <c r="B657" i="7"/>
  <c r="G657" i="7" a="1"/>
  <c r="G657" i="7" s="1"/>
  <c r="H657" i="7" a="1"/>
  <c r="H657" i="7" s="1"/>
  <c r="G875" i="7" a="1"/>
  <c r="G875" i="7" s="1"/>
  <c r="B875" i="7"/>
  <c r="H875" i="7" a="1"/>
  <c r="H875" i="7" s="1"/>
  <c r="B732" i="7"/>
  <c r="H732" i="7" a="1"/>
  <c r="H732" i="7" s="1"/>
  <c r="G732" i="7" a="1"/>
  <c r="G732" i="7" s="1"/>
  <c r="B809" i="7"/>
  <c r="H809" i="7" a="1"/>
  <c r="H809" i="7" s="1"/>
  <c r="G809" i="7" a="1"/>
  <c r="G809" i="7" s="1"/>
  <c r="B937" i="7"/>
  <c r="H937" i="7" a="1"/>
  <c r="H937" i="7" s="1"/>
  <c r="G937" i="7" a="1"/>
  <c r="G937" i="7" s="1"/>
  <c r="B185" i="7"/>
  <c r="H185" i="7" a="1"/>
  <c r="H185" i="7" s="1"/>
  <c r="G185" i="7" a="1"/>
  <c r="G185" i="7" s="1"/>
  <c r="G380" i="7" a="1"/>
  <c r="G380" i="7" s="1"/>
  <c r="B380" i="7"/>
  <c r="H380" i="7" a="1"/>
  <c r="H380" i="7" s="1"/>
  <c r="B682" i="7"/>
  <c r="H682" i="7" a="1"/>
  <c r="H682" i="7" s="1"/>
  <c r="G682" i="7" a="1"/>
  <c r="G682" i="7" s="1"/>
  <c r="G512" i="7" a="1"/>
  <c r="G512" i="7" s="1"/>
  <c r="B512" i="7"/>
  <c r="H512" i="7" a="1"/>
  <c r="H512" i="7" s="1"/>
  <c r="G781" i="7" a="1"/>
  <c r="G781" i="7" s="1"/>
  <c r="B781" i="7"/>
  <c r="H781" i="7" a="1"/>
  <c r="H781" i="7" s="1"/>
  <c r="B28" i="7"/>
  <c r="H28" i="7" a="1"/>
  <c r="H28" i="7" s="1"/>
  <c r="G28" i="7" a="1"/>
  <c r="G28" i="7" s="1"/>
  <c r="G337" i="7" a="1"/>
  <c r="G337" i="7" s="1"/>
  <c r="B337" i="7"/>
  <c r="H337" i="7" a="1"/>
  <c r="H337" i="7" s="1"/>
  <c r="B287" i="7"/>
  <c r="H287" i="7" a="1"/>
  <c r="H287" i="7" s="1"/>
  <c r="G287" i="7" a="1"/>
  <c r="G287" i="7" s="1"/>
  <c r="B471" i="7"/>
  <c r="G471" i="7" a="1"/>
  <c r="G471" i="7" s="1"/>
  <c r="H471" i="7" a="1"/>
  <c r="H471" i="7" s="1"/>
  <c r="B631" i="7"/>
  <c r="G631" i="7" a="1"/>
  <c r="G631" i="7" s="1"/>
  <c r="H631" i="7" a="1"/>
  <c r="H631" i="7" s="1"/>
  <c r="G725" i="7" a="1"/>
  <c r="G725" i="7" s="1"/>
  <c r="B725" i="7"/>
  <c r="H725" i="7" a="1"/>
  <c r="H725" i="7" s="1"/>
  <c r="B561" i="7"/>
  <c r="H561" i="7" a="1"/>
  <c r="H561" i="7" s="1"/>
  <c r="G561" i="7" a="1"/>
  <c r="G561" i="7" s="1"/>
  <c r="B685" i="7"/>
  <c r="G685" i="7" a="1"/>
  <c r="G685" i="7" s="1"/>
  <c r="H685" i="7" a="1"/>
  <c r="H685" i="7" s="1"/>
  <c r="G903" i="7" a="1"/>
  <c r="G903" i="7" s="1"/>
  <c r="B903" i="7"/>
  <c r="H903" i="7" a="1"/>
  <c r="H903" i="7" s="1"/>
  <c r="B756" i="7"/>
  <c r="H756" i="7" a="1"/>
  <c r="H756" i="7" s="1"/>
  <c r="G756" i="7" a="1"/>
  <c r="G756" i="7" s="1"/>
  <c r="B837" i="7"/>
  <c r="H837" i="7" a="1"/>
  <c r="H837" i="7" s="1"/>
  <c r="G837" i="7" a="1"/>
  <c r="G837" i="7" s="1"/>
  <c r="B965" i="7"/>
  <c r="H965" i="7" a="1"/>
  <c r="H965" i="7" s="1"/>
  <c r="G965" i="7" a="1"/>
  <c r="G965" i="7" s="1"/>
  <c r="B132" i="7"/>
  <c r="H132" i="7" a="1"/>
  <c r="H132" i="7" s="1"/>
  <c r="G132" i="7" a="1"/>
  <c r="G132" i="7" s="1"/>
  <c r="G261" i="7" a="1"/>
  <c r="G261" i="7" s="1"/>
  <c r="B261" i="7"/>
  <c r="H261" i="7" a="1"/>
  <c r="H261" i="7" s="1"/>
  <c r="B251" i="7"/>
  <c r="H251" i="7" a="1"/>
  <c r="H251" i="7" s="1"/>
  <c r="G251" i="7" a="1"/>
  <c r="G251" i="7" s="1"/>
  <c r="B700" i="7"/>
  <c r="H700" i="7" a="1"/>
  <c r="H700" i="7" s="1"/>
  <c r="G700" i="7" a="1"/>
  <c r="G700" i="7" s="1"/>
  <c r="B387" i="7"/>
  <c r="H387" i="7" a="1"/>
  <c r="H387" i="7" s="1"/>
  <c r="G387" i="7" a="1"/>
  <c r="G387" i="7" s="1"/>
  <c r="G536" i="7" a="1"/>
  <c r="G536" i="7" s="1"/>
  <c r="B536" i="7"/>
  <c r="H536" i="7" a="1"/>
  <c r="H536" i="7" s="1"/>
  <c r="G795" i="7" a="1"/>
  <c r="G795" i="7" s="1"/>
  <c r="B795" i="7"/>
  <c r="H795" i="7" a="1"/>
  <c r="H795" i="7" s="1"/>
  <c r="B155" i="7"/>
  <c r="H155" i="7" a="1"/>
  <c r="H155" i="7" s="1"/>
  <c r="G155" i="7" a="1"/>
  <c r="G155" i="7" s="1"/>
  <c r="G451" i="7" a="1"/>
  <c r="G451" i="7" s="1"/>
  <c r="B451" i="7"/>
  <c r="H451" i="7" a="1"/>
  <c r="H451" i="7" s="1"/>
  <c r="B595" i="7"/>
  <c r="G595" i="7" a="1"/>
  <c r="G595" i="7" s="1"/>
  <c r="H595" i="7" a="1"/>
  <c r="H595" i="7" s="1"/>
  <c r="B707" i="7"/>
  <c r="H707" i="7" a="1"/>
  <c r="H707" i="7" s="1"/>
  <c r="G707" i="7" a="1"/>
  <c r="G707" i="7" s="1"/>
  <c r="G543" i="7" a="1"/>
  <c r="G543" i="7" s="1"/>
  <c r="B543" i="7"/>
  <c r="H543" i="7" a="1"/>
  <c r="H543" i="7" s="1"/>
  <c r="B649" i="7"/>
  <c r="G649" i="7" a="1"/>
  <c r="G649" i="7" s="1"/>
  <c r="H649" i="7" a="1"/>
  <c r="H649" i="7" s="1"/>
  <c r="G867" i="7" a="1"/>
  <c r="G867" i="7" s="1"/>
  <c r="B867" i="7"/>
  <c r="H867" i="7" a="1"/>
  <c r="H867" i="7" s="1"/>
  <c r="G995" i="7" a="1"/>
  <c r="G995" i="7" s="1"/>
  <c r="B995" i="7"/>
  <c r="H995" i="7" a="1"/>
  <c r="H995" i="7" s="1"/>
  <c r="B929" i="7"/>
  <c r="H929" i="7" a="1"/>
  <c r="H929" i="7" s="1"/>
  <c r="G929" i="7" a="1"/>
  <c r="G929" i="7" s="1"/>
  <c r="B70" i="7"/>
  <c r="H70" i="7" a="1"/>
  <c r="H70" i="7" s="1"/>
  <c r="G70" i="7" a="1"/>
  <c r="G70" i="7" s="1"/>
  <c r="B169" i="7"/>
  <c r="H169" i="7" a="1"/>
  <c r="H169" i="7" s="1"/>
  <c r="G169" i="7" a="1"/>
  <c r="G169" i="7" s="1"/>
  <c r="G376" i="7" a="1"/>
  <c r="G376" i="7" s="1"/>
  <c r="B376" i="7"/>
  <c r="H376" i="7" a="1"/>
  <c r="H376" i="7" s="1"/>
  <c r="B399" i="7"/>
  <c r="H399" i="7" a="1"/>
  <c r="H399" i="7" s="1"/>
  <c r="G399" i="7" a="1"/>
  <c r="G399" i="7" s="1"/>
  <c r="B674" i="7"/>
  <c r="H674" i="7" a="1"/>
  <c r="H674" i="7" s="1"/>
  <c r="G674" i="7" a="1"/>
  <c r="G674" i="7" s="1"/>
  <c r="G504" i="7" a="1"/>
  <c r="G504" i="7" s="1"/>
  <c r="B504" i="7"/>
  <c r="H504" i="7" a="1"/>
  <c r="H504" i="7" s="1"/>
  <c r="G777" i="7" a="1"/>
  <c r="G777" i="7" s="1"/>
  <c r="H777" i="7" a="1"/>
  <c r="H777" i="7" s="1"/>
  <c r="B777" i="7"/>
  <c r="G329" i="7" a="1"/>
  <c r="G329" i="7" s="1"/>
  <c r="B329" i="7"/>
  <c r="H329" i="7" a="1"/>
  <c r="H329" i="7" s="1"/>
  <c r="B255" i="7"/>
  <c r="H255" i="7" a="1"/>
  <c r="H255" i="7" s="1"/>
  <c r="G255" i="7" a="1"/>
  <c r="G255" i="7" s="1"/>
  <c r="B465" i="7"/>
  <c r="H465" i="7" a="1"/>
  <c r="H465" i="7" s="1"/>
  <c r="G465" i="7" a="1"/>
  <c r="G465" i="7" s="1"/>
  <c r="B623" i="7"/>
  <c r="G623" i="7" a="1"/>
  <c r="G623" i="7" s="1"/>
  <c r="H623" i="7" a="1"/>
  <c r="H623" i="7" s="1"/>
  <c r="G721" i="7" a="1"/>
  <c r="G721" i="7" s="1"/>
  <c r="H721" i="7" a="1"/>
  <c r="H721" i="7" s="1"/>
  <c r="B721" i="7"/>
  <c r="B557" i="7"/>
  <c r="H557" i="7" a="1"/>
  <c r="H557" i="7" s="1"/>
  <c r="G557" i="7" a="1"/>
  <c r="G557" i="7" s="1"/>
  <c r="B677" i="7"/>
  <c r="G677" i="7" a="1"/>
  <c r="G677" i="7" s="1"/>
  <c r="H677" i="7" a="1"/>
  <c r="H677" i="7" s="1"/>
  <c r="G895" i="7" a="1"/>
  <c r="G895" i="7" s="1"/>
  <c r="B895" i="7"/>
  <c r="H895" i="7" a="1"/>
  <c r="H895" i="7" s="1"/>
  <c r="B752" i="7"/>
  <c r="H752" i="7" a="1"/>
  <c r="H752" i="7" s="1"/>
  <c r="G752" i="7" a="1"/>
  <c r="G752" i="7" s="1"/>
  <c r="B829" i="7"/>
  <c r="H829" i="7" a="1"/>
  <c r="H829" i="7" s="1"/>
  <c r="G829" i="7" a="1"/>
  <c r="G829" i="7" s="1"/>
  <c r="B957" i="7"/>
  <c r="H957" i="7" a="1"/>
  <c r="H957" i="7" s="1"/>
  <c r="G957" i="7" a="1"/>
  <c r="G957" i="7" s="1"/>
  <c r="G76" i="7" a="1"/>
  <c r="G76" i="7" s="1"/>
  <c r="H76" i="7" a="1"/>
  <c r="H76" i="7" s="1"/>
  <c r="B76" i="7"/>
  <c r="B124" i="7"/>
  <c r="H124" i="7" a="1"/>
  <c r="H124" i="7" s="1"/>
  <c r="G124" i="7" a="1"/>
  <c r="G124" i="7" s="1"/>
  <c r="G253" i="7" a="1"/>
  <c r="G253" i="7" s="1"/>
  <c r="B253" i="7"/>
  <c r="H253" i="7" a="1"/>
  <c r="H253" i="7" s="1"/>
  <c r="B696" i="7"/>
  <c r="H696" i="7" a="1"/>
  <c r="H696" i="7" s="1"/>
  <c r="G696" i="7" a="1"/>
  <c r="G696" i="7" s="1"/>
  <c r="G791" i="7" a="1"/>
  <c r="G791" i="7" s="1"/>
  <c r="B791" i="7"/>
  <c r="H791" i="7" a="1"/>
  <c r="H791" i="7" s="1"/>
  <c r="G149" i="7" a="1"/>
  <c r="G149" i="7" s="1"/>
  <c r="B149" i="7"/>
  <c r="H149" i="7" a="1"/>
  <c r="H149" i="7" s="1"/>
  <c r="B105" i="7"/>
  <c r="G105" i="7" a="1"/>
  <c r="G105" i="7" s="1"/>
  <c r="H105" i="7" a="1"/>
  <c r="H105" i="7" s="1"/>
  <c r="B125" i="7"/>
  <c r="H125" i="7" a="1"/>
  <c r="H125" i="7" s="1"/>
  <c r="G125" i="7" a="1"/>
  <c r="G125" i="7" s="1"/>
  <c r="G357" i="7" a="1"/>
  <c r="G357" i="7" s="1"/>
  <c r="H357" i="7" a="1"/>
  <c r="H357" i="7" s="1"/>
  <c r="B357" i="7"/>
  <c r="B343" i="7"/>
  <c r="H343" i="7" a="1"/>
  <c r="H343" i="7" s="1"/>
  <c r="G343" i="7" a="1"/>
  <c r="G343" i="7" s="1"/>
  <c r="B481" i="7"/>
  <c r="G481" i="7" a="1"/>
  <c r="G481" i="7" s="1"/>
  <c r="H481" i="7" a="1"/>
  <c r="H481" i="7" s="1"/>
  <c r="B577" i="7"/>
  <c r="G577" i="7" a="1"/>
  <c r="G577" i="7" s="1"/>
  <c r="H577" i="7" a="1"/>
  <c r="H577" i="7" s="1"/>
  <c r="G923" i="7" a="1"/>
  <c r="G923" i="7" s="1"/>
  <c r="B923" i="7"/>
  <c r="H923" i="7" a="1"/>
  <c r="H923" i="7" s="1"/>
  <c r="B857" i="7"/>
  <c r="H857" i="7" a="1"/>
  <c r="H857" i="7" s="1"/>
  <c r="G857" i="7" a="1"/>
  <c r="G857" i="7" s="1"/>
  <c r="B985" i="7"/>
  <c r="H985" i="7" a="1"/>
  <c r="H985" i="7" s="1"/>
  <c r="G985" i="7" a="1"/>
  <c r="G985" i="7" s="1"/>
  <c r="B83" i="7"/>
  <c r="G83" i="7" a="1"/>
  <c r="G83" i="7" s="1"/>
  <c r="H83" i="7" a="1"/>
  <c r="H83" i="7" s="1"/>
  <c r="G163" i="7" a="1"/>
  <c r="G163" i="7" s="1"/>
  <c r="B163" i="7"/>
  <c r="H163" i="7" a="1"/>
  <c r="H163" i="7" s="1"/>
  <c r="G281" i="7" a="1"/>
  <c r="G281" i="7" s="1"/>
  <c r="H281" i="7" a="1"/>
  <c r="H281" i="7" s="1"/>
  <c r="B281" i="7"/>
  <c r="B291" i="7"/>
  <c r="H291" i="7" a="1"/>
  <c r="H291" i="7" s="1"/>
  <c r="G291" i="7" a="1"/>
  <c r="G291" i="7" s="1"/>
  <c r="G203" i="7" a="1"/>
  <c r="G203" i="7" s="1"/>
  <c r="H203" i="7" a="1"/>
  <c r="H203" i="7" s="1"/>
  <c r="B203" i="7"/>
  <c r="B454" i="7"/>
  <c r="H454" i="7" a="1"/>
  <c r="H454" i="7" s="1"/>
  <c r="G454" i="7" a="1"/>
  <c r="G454" i="7" s="1"/>
  <c r="B415" i="7"/>
  <c r="H415" i="7" a="1"/>
  <c r="H415" i="7" s="1"/>
  <c r="G415" i="7" a="1"/>
  <c r="G415" i="7" s="1"/>
  <c r="B546" i="7"/>
  <c r="H546" i="7" a="1"/>
  <c r="H546" i="7" s="1"/>
  <c r="G546" i="7" a="1"/>
  <c r="G546" i="7" s="1"/>
  <c r="B731" i="7"/>
  <c r="H731" i="7" a="1"/>
  <c r="H731" i="7" s="1"/>
  <c r="G731" i="7" a="1"/>
  <c r="G731" i="7" s="1"/>
  <c r="B85" i="7"/>
  <c r="G85" i="7" a="1"/>
  <c r="G85" i="7" s="1"/>
  <c r="H85" i="7" a="1"/>
  <c r="H85" i="7" s="1"/>
  <c r="B213" i="7"/>
  <c r="H213" i="7" a="1"/>
  <c r="H213" i="7" s="1"/>
  <c r="G213" i="7" a="1"/>
  <c r="G213" i="7" s="1"/>
  <c r="B379" i="7"/>
  <c r="H379" i="7" a="1"/>
  <c r="H379" i="7" s="1"/>
  <c r="G379" i="7" a="1"/>
  <c r="G379" i="7" s="1"/>
  <c r="G409" i="7" a="1"/>
  <c r="G409" i="7" s="1"/>
  <c r="B409" i="7"/>
  <c r="H409" i="7" a="1"/>
  <c r="H409" i="7" s="1"/>
  <c r="G300" i="7" a="1"/>
  <c r="G300" i="7" s="1"/>
  <c r="B300" i="7"/>
  <c r="H300" i="7" a="1"/>
  <c r="H300" i="7" s="1"/>
  <c r="B509" i="7"/>
  <c r="G509" i="7" a="1"/>
  <c r="G509" i="7" s="1"/>
  <c r="H509" i="7" a="1"/>
  <c r="H509" i="7" s="1"/>
  <c r="B605" i="7"/>
  <c r="G605" i="7" a="1"/>
  <c r="G605" i="7" s="1"/>
  <c r="H605" i="7" a="1"/>
  <c r="H605" i="7" s="1"/>
  <c r="G823" i="7" a="1"/>
  <c r="G823" i="7" s="1"/>
  <c r="B823" i="7"/>
  <c r="H823" i="7" a="1"/>
  <c r="H823" i="7" s="1"/>
  <c r="G951" i="7" a="1"/>
  <c r="G951" i="7" s="1"/>
  <c r="B951" i="7"/>
  <c r="H951" i="7" a="1"/>
  <c r="H951" i="7" s="1"/>
  <c r="B780" i="7"/>
  <c r="H780" i="7" a="1"/>
  <c r="H780" i="7" s="1"/>
  <c r="G780" i="7" a="1"/>
  <c r="G780" i="7" s="1"/>
  <c r="B885" i="7"/>
  <c r="H885" i="7" a="1"/>
  <c r="H885" i="7" s="1"/>
  <c r="G885" i="7" a="1"/>
  <c r="G885" i="7" s="1"/>
  <c r="B27" i="7"/>
  <c r="H27" i="7" a="1"/>
  <c r="H27" i="7" s="1"/>
  <c r="G27" i="7" a="1"/>
  <c r="G27" i="7" s="1"/>
  <c r="B111" i="7"/>
  <c r="G111" i="7" a="1"/>
  <c r="G111" i="7" s="1"/>
  <c r="H111" i="7" a="1"/>
  <c r="H111" i="7" s="1"/>
  <c r="G191" i="7" a="1"/>
  <c r="G191" i="7" s="1"/>
  <c r="H191" i="7" a="1"/>
  <c r="H191" i="7" s="1"/>
  <c r="B191" i="7"/>
  <c r="G309" i="7" a="1"/>
  <c r="G309" i="7" s="1"/>
  <c r="B309" i="7"/>
  <c r="H309" i="7" a="1"/>
  <c r="H309" i="7" s="1"/>
  <c r="B630" i="7"/>
  <c r="H630" i="7" a="1"/>
  <c r="H630" i="7" s="1"/>
  <c r="G630" i="7" a="1"/>
  <c r="G630" i="7" s="1"/>
  <c r="G684" i="7" a="1"/>
  <c r="G684" i="7" s="1"/>
  <c r="B684" i="7"/>
  <c r="H684" i="7" a="1"/>
  <c r="H684" i="7" s="1"/>
  <c r="B900" i="7"/>
  <c r="G900" i="7" a="1"/>
  <c r="G900" i="7" s="1"/>
  <c r="H900" i="7" a="1"/>
  <c r="H900" i="7" s="1"/>
  <c r="B834" i="7"/>
  <c r="G834" i="7" a="1"/>
  <c r="G834" i="7" s="1"/>
  <c r="H834" i="7" a="1"/>
  <c r="H834" i="7" s="1"/>
  <c r="B962" i="7"/>
  <c r="G962" i="7" a="1"/>
  <c r="G962" i="7" s="1"/>
  <c r="H962" i="7" a="1"/>
  <c r="H962" i="7" s="1"/>
  <c r="B258" i="7"/>
  <c r="H258" i="7" a="1"/>
  <c r="H258" i="7" s="1"/>
  <c r="G258" i="7" a="1"/>
  <c r="G258" i="7" s="1"/>
  <c r="G248" i="7" a="1"/>
  <c r="G248" i="7" s="1"/>
  <c r="B248" i="7"/>
  <c r="H248" i="7" a="1"/>
  <c r="H248" i="7" s="1"/>
  <c r="G794" i="7" a="1"/>
  <c r="G794" i="7" s="1"/>
  <c r="B794" i="7"/>
  <c r="H794" i="7" a="1"/>
  <c r="H794" i="7" s="1"/>
  <c r="B154" i="7"/>
  <c r="H154" i="7" a="1"/>
  <c r="H154" i="7" s="1"/>
  <c r="G154" i="7" a="1"/>
  <c r="G154" i="7" s="1"/>
  <c r="G126" i="7" a="1"/>
  <c r="G126" i="7" s="1"/>
  <c r="B126" i="7"/>
  <c r="H126" i="7" a="1"/>
  <c r="H126" i="7" s="1"/>
  <c r="B362" i="7"/>
  <c r="H362" i="7" a="1"/>
  <c r="H362" i="7" s="1"/>
  <c r="G362" i="7" a="1"/>
  <c r="G362" i="7" s="1"/>
  <c r="G356" i="7" a="1"/>
  <c r="G356" i="7" s="1"/>
  <c r="B356" i="7"/>
  <c r="H356" i="7" a="1"/>
  <c r="H356" i="7" s="1"/>
  <c r="B498" i="7"/>
  <c r="H498" i="7" a="1"/>
  <c r="H498" i="7" s="1"/>
  <c r="G498" i="7" a="1"/>
  <c r="G498" i="7" s="1"/>
  <c r="G223" i="7" a="1"/>
  <c r="G223" i="7" s="1"/>
  <c r="B223" i="7"/>
  <c r="H223" i="7" a="1"/>
  <c r="H223" i="7" s="1"/>
  <c r="G584" i="7" a="1"/>
  <c r="G584" i="7" s="1"/>
  <c r="B584" i="7"/>
  <c r="H584" i="7" a="1"/>
  <c r="H584" i="7" s="1"/>
  <c r="B928" i="7"/>
  <c r="G928" i="7" a="1"/>
  <c r="G928" i="7" s="1"/>
  <c r="H928" i="7" a="1"/>
  <c r="H928" i="7" s="1"/>
  <c r="B862" i="7"/>
  <c r="G862" i="7" a="1"/>
  <c r="G862" i="7" s="1"/>
  <c r="H862" i="7" a="1"/>
  <c r="H862" i="7" s="1"/>
  <c r="B990" i="7"/>
  <c r="G990" i="7" a="1"/>
  <c r="G990" i="7" s="1"/>
  <c r="H990" i="7" a="1"/>
  <c r="H990" i="7" s="1"/>
  <c r="G90" i="7" a="1"/>
  <c r="G90" i="7" s="1"/>
  <c r="B90" i="7"/>
  <c r="H90" i="7" a="1"/>
  <c r="H90" i="7" s="1"/>
  <c r="G168" i="7" a="1"/>
  <c r="G168" i="7" s="1"/>
  <c r="B168" i="7"/>
  <c r="H168" i="7" a="1"/>
  <c r="H168" i="7" s="1"/>
  <c r="B286" i="7"/>
  <c r="H286" i="7" a="1"/>
  <c r="H286" i="7" s="1"/>
  <c r="G286" i="7" a="1"/>
  <c r="G286" i="7" s="1"/>
  <c r="G304" i="7" a="1"/>
  <c r="G304" i="7" s="1"/>
  <c r="B304" i="7"/>
  <c r="H304" i="7" a="1"/>
  <c r="H304" i="7" s="1"/>
  <c r="G420" i="7" a="1"/>
  <c r="G420" i="7" s="1"/>
  <c r="B420" i="7"/>
  <c r="H420" i="7" a="1"/>
  <c r="H420" i="7" s="1"/>
  <c r="B549" i="7"/>
  <c r="H549" i="7" a="1"/>
  <c r="H549" i="7" s="1"/>
  <c r="G549" i="7" a="1"/>
  <c r="G549" i="7" s="1"/>
  <c r="B661" i="7"/>
  <c r="G661" i="7" a="1"/>
  <c r="G661" i="7" s="1"/>
  <c r="H661" i="7" a="1"/>
  <c r="H661" i="7" s="1"/>
  <c r="G879" i="7" a="1"/>
  <c r="G879" i="7" s="1"/>
  <c r="B879" i="7"/>
  <c r="H879" i="7" a="1"/>
  <c r="H879" i="7" s="1"/>
  <c r="B736" i="7"/>
  <c r="H736" i="7" a="1"/>
  <c r="H736" i="7" s="1"/>
  <c r="G736" i="7" a="1"/>
  <c r="G736" i="7" s="1"/>
  <c r="B813" i="7"/>
  <c r="H813" i="7" a="1"/>
  <c r="H813" i="7" s="1"/>
  <c r="G813" i="7" a="1"/>
  <c r="G813" i="7" s="1"/>
  <c r="B941" i="7"/>
  <c r="H941" i="7" a="1"/>
  <c r="H941" i="7" s="1"/>
  <c r="G941" i="7" a="1"/>
  <c r="G941" i="7" s="1"/>
  <c r="B60" i="7"/>
  <c r="G60" i="7" a="1"/>
  <c r="G60" i="7" s="1"/>
  <c r="H60" i="7" a="1"/>
  <c r="H60" i="7" s="1"/>
  <c r="G237" i="7" a="1"/>
  <c r="G237" i="7" s="1"/>
  <c r="B237" i="7"/>
  <c r="H237" i="7" a="1"/>
  <c r="H237" i="7" s="1"/>
  <c r="B686" i="7"/>
  <c r="H686" i="7" a="1"/>
  <c r="H686" i="7" s="1"/>
  <c r="G686" i="7" a="1"/>
  <c r="G686" i="7" s="1"/>
  <c r="G328" i="7" a="1"/>
  <c r="G328" i="7" s="1"/>
  <c r="B328" i="7"/>
  <c r="H328" i="7" a="1"/>
  <c r="H328" i="7" s="1"/>
  <c r="G516" i="7" a="1"/>
  <c r="G516" i="7" s="1"/>
  <c r="B516" i="7"/>
  <c r="H516" i="7" a="1"/>
  <c r="H516" i="7" s="1"/>
  <c r="B783" i="7"/>
  <c r="H783" i="7" a="1"/>
  <c r="H783" i="7" s="1"/>
  <c r="G783" i="7" a="1"/>
  <c r="G783" i="7" s="1"/>
  <c r="G32" i="7" a="1"/>
  <c r="G32" i="7" s="1"/>
  <c r="H32" i="7" a="1"/>
  <c r="H32" i="7" s="1"/>
  <c r="B32" i="7"/>
  <c r="G341" i="7" a="1"/>
  <c r="G341" i="7" s="1"/>
  <c r="H341" i="7" a="1"/>
  <c r="H341" i="7" s="1"/>
  <c r="B341" i="7"/>
  <c r="B303" i="7"/>
  <c r="H303" i="7" a="1"/>
  <c r="H303" i="7" s="1"/>
  <c r="G303" i="7" a="1"/>
  <c r="G303" i="7" s="1"/>
  <c r="B475" i="7"/>
  <c r="G475" i="7" a="1"/>
  <c r="G475" i="7" s="1"/>
  <c r="H475" i="7" a="1"/>
  <c r="H475" i="7" s="1"/>
  <c r="B635" i="7"/>
  <c r="G635" i="7" a="1"/>
  <c r="G635" i="7" s="1"/>
  <c r="H635" i="7" a="1"/>
  <c r="H635" i="7" s="1"/>
  <c r="B727" i="7"/>
  <c r="H727" i="7" a="1"/>
  <c r="H727" i="7" s="1"/>
  <c r="G727" i="7" a="1"/>
  <c r="G727" i="7" s="1"/>
  <c r="G563" i="7" a="1"/>
  <c r="G563" i="7" s="1"/>
  <c r="H563" i="7" a="1"/>
  <c r="H563" i="7" s="1"/>
  <c r="B563" i="7"/>
  <c r="B689" i="7"/>
  <c r="G689" i="7" a="1"/>
  <c r="G689" i="7" s="1"/>
  <c r="H689" i="7" a="1"/>
  <c r="H689" i="7" s="1"/>
  <c r="G907" i="7" a="1"/>
  <c r="G907" i="7" s="1"/>
  <c r="B907" i="7"/>
  <c r="H907" i="7" a="1"/>
  <c r="H907" i="7" s="1"/>
  <c r="B841" i="7"/>
  <c r="H841" i="7" a="1"/>
  <c r="H841" i="7" s="1"/>
  <c r="G841" i="7" a="1"/>
  <c r="G841" i="7" s="1"/>
  <c r="B969" i="7"/>
  <c r="H969" i="7" a="1"/>
  <c r="H969" i="7" s="1"/>
  <c r="G969" i="7" a="1"/>
  <c r="G969" i="7" s="1"/>
  <c r="B58" i="7"/>
  <c r="G58" i="7" a="1"/>
  <c r="G58" i="7" s="1"/>
  <c r="H58" i="7" a="1"/>
  <c r="H58" i="7" s="1"/>
  <c r="B136" i="7"/>
  <c r="H136" i="7" a="1"/>
  <c r="H136" i="7" s="1"/>
  <c r="G136" i="7" a="1"/>
  <c r="G136" i="7" s="1"/>
  <c r="G265" i="7" a="1"/>
  <c r="G265" i="7" s="1"/>
  <c r="H265" i="7" a="1"/>
  <c r="H265" i="7" s="1"/>
  <c r="B265" i="7"/>
  <c r="B259" i="7"/>
  <c r="H259" i="7" a="1"/>
  <c r="H259" i="7" s="1"/>
  <c r="G259" i="7" a="1"/>
  <c r="G259" i="7" s="1"/>
  <c r="B395" i="7"/>
  <c r="H395" i="7" a="1"/>
  <c r="H395" i="7" s="1"/>
  <c r="G395" i="7" a="1"/>
  <c r="G395" i="7" s="1"/>
  <c r="B538" i="7"/>
  <c r="H538" i="7" a="1"/>
  <c r="H538" i="7" s="1"/>
  <c r="G538" i="7" a="1"/>
  <c r="G538" i="7" s="1"/>
  <c r="H797" i="7" a="1"/>
  <c r="H797" i="7" s="1"/>
  <c r="G797" i="7" a="1"/>
  <c r="G797" i="7" s="1"/>
  <c r="B797" i="7"/>
  <c r="H15" i="7" a="1"/>
  <c r="H15" i="7" s="1"/>
  <c r="G15" i="7" a="1"/>
  <c r="G15" i="7" s="1"/>
  <c r="G369" i="7" a="1"/>
  <c r="G369" i="7" s="1"/>
  <c r="B369" i="7"/>
  <c r="H369" i="7" a="1"/>
  <c r="H369" i="7" s="1"/>
  <c r="B367" i="7"/>
  <c r="H367" i="7" a="1"/>
  <c r="H367" i="7" s="1"/>
  <c r="G367" i="7" a="1"/>
  <c r="G367" i="7" s="1"/>
  <c r="G460" i="7" a="1"/>
  <c r="G460" i="7" s="1"/>
  <c r="B460" i="7"/>
  <c r="H460" i="7" a="1"/>
  <c r="H460" i="7" s="1"/>
  <c r="B614" i="7"/>
  <c r="H614" i="7" a="1"/>
  <c r="H614" i="7" s="1"/>
  <c r="G614" i="7" a="1"/>
  <c r="G614" i="7" s="1"/>
  <c r="G668" i="7" a="1"/>
  <c r="G668" i="7" s="1"/>
  <c r="B668" i="7"/>
  <c r="H668" i="7" a="1"/>
  <c r="H668" i="7" s="1"/>
  <c r="B884" i="7"/>
  <c r="G884" i="7" a="1"/>
  <c r="G884" i="7" s="1"/>
  <c r="H884" i="7" a="1"/>
  <c r="H884" i="7" s="1"/>
  <c r="B818" i="7"/>
  <c r="G818" i="7" a="1"/>
  <c r="G818" i="7" s="1"/>
  <c r="H818" i="7" a="1"/>
  <c r="H818" i="7" s="1"/>
  <c r="B946" i="7"/>
  <c r="G946" i="7" a="1"/>
  <c r="G946" i="7" s="1"/>
  <c r="H946" i="7" a="1"/>
  <c r="H946" i="7" s="1"/>
  <c r="G333" i="7" a="1"/>
  <c r="G333" i="7" s="1"/>
  <c r="H333" i="7" a="1"/>
  <c r="H333" i="7" s="1"/>
  <c r="B333" i="7"/>
  <c r="B467" i="7"/>
  <c r="G467" i="7" a="1"/>
  <c r="G467" i="7" s="1"/>
  <c r="H467" i="7" a="1"/>
  <c r="H467" i="7" s="1"/>
  <c r="B627" i="7"/>
  <c r="G627" i="7" a="1"/>
  <c r="G627" i="7" s="1"/>
  <c r="H627" i="7" a="1"/>
  <c r="H627" i="7" s="1"/>
  <c r="B723" i="7"/>
  <c r="H723" i="7" a="1"/>
  <c r="H723" i="7" s="1"/>
  <c r="G723" i="7" a="1"/>
  <c r="G723" i="7" s="1"/>
  <c r="B681" i="7"/>
  <c r="G681" i="7" a="1"/>
  <c r="G681" i="7" s="1"/>
  <c r="H681" i="7" a="1"/>
  <c r="H681" i="7" s="1"/>
  <c r="G899" i="7" a="1"/>
  <c r="G899" i="7" s="1"/>
  <c r="B899" i="7"/>
  <c r="H899" i="7" a="1"/>
  <c r="H899" i="7" s="1"/>
  <c r="G257" i="7" a="1"/>
  <c r="G257" i="7" s="1"/>
  <c r="H257" i="7" a="1"/>
  <c r="H257" i="7" s="1"/>
  <c r="B257" i="7"/>
  <c r="H793" i="7" a="1"/>
  <c r="H793" i="7" s="1"/>
  <c r="B793" i="7"/>
  <c r="G793" i="7" a="1"/>
  <c r="G793" i="7" s="1"/>
  <c r="H51" i="7" a="1"/>
  <c r="H51" i="7" s="1"/>
  <c r="B51" i="7"/>
  <c r="G51" i="7" a="1"/>
  <c r="G51" i="7" s="1"/>
  <c r="G153" i="7" a="1"/>
  <c r="G153" i="7" s="1"/>
  <c r="H153" i="7" a="1"/>
  <c r="H153" i="7" s="1"/>
  <c r="B153" i="7"/>
  <c r="B121" i="7"/>
  <c r="H121" i="7" a="1"/>
  <c r="H121" i="7" s="1"/>
  <c r="G121" i="7" a="1"/>
  <c r="G121" i="7" s="1"/>
  <c r="B143" i="7"/>
  <c r="H143" i="7" a="1"/>
  <c r="H143" i="7" s="1"/>
  <c r="G143" i="7" a="1"/>
  <c r="G143" i="7" s="1"/>
  <c r="G361" i="7" a="1"/>
  <c r="G361" i="7" s="1"/>
  <c r="B361" i="7"/>
  <c r="H361" i="7" a="1"/>
  <c r="H361" i="7" s="1"/>
  <c r="B351" i="7"/>
  <c r="H351" i="7" a="1"/>
  <c r="H351" i="7" s="1"/>
  <c r="G351" i="7" a="1"/>
  <c r="G351" i="7" s="1"/>
  <c r="B485" i="7"/>
  <c r="G485" i="7" a="1"/>
  <c r="G485" i="7" s="1"/>
  <c r="H485" i="7" a="1"/>
  <c r="H485" i="7" s="1"/>
  <c r="B581" i="7"/>
  <c r="G581" i="7" a="1"/>
  <c r="G581" i="7" s="1"/>
  <c r="H581" i="7" a="1"/>
  <c r="H581" i="7" s="1"/>
  <c r="G927" i="7" a="1"/>
  <c r="G927" i="7" s="1"/>
  <c r="B927" i="7"/>
  <c r="H927" i="7" a="1"/>
  <c r="H927" i="7" s="1"/>
  <c r="B768" i="7"/>
  <c r="H768" i="7" a="1"/>
  <c r="H768" i="7" s="1"/>
  <c r="G768" i="7" a="1"/>
  <c r="G768" i="7" s="1"/>
  <c r="B861" i="7"/>
  <c r="H861" i="7" a="1"/>
  <c r="H861" i="7" s="1"/>
  <c r="G861" i="7" a="1"/>
  <c r="G861" i="7" s="1"/>
  <c r="B989" i="7"/>
  <c r="H989" i="7" a="1"/>
  <c r="H989" i="7" s="1"/>
  <c r="G989" i="7" a="1"/>
  <c r="G989" i="7" s="1"/>
  <c r="B87" i="7"/>
  <c r="G87" i="7" a="1"/>
  <c r="G87" i="7" s="1"/>
  <c r="H87" i="7" a="1"/>
  <c r="H87" i="7" s="1"/>
  <c r="G167" i="7" a="1"/>
  <c r="G167" i="7" s="1"/>
  <c r="H167" i="7" a="1"/>
  <c r="H167" i="7" s="1"/>
  <c r="B167" i="7"/>
  <c r="G285" i="7" a="1"/>
  <c r="G285" i="7" s="1"/>
  <c r="B285" i="7"/>
  <c r="H285" i="7" a="1"/>
  <c r="H285" i="7" s="1"/>
  <c r="B299" i="7"/>
  <c r="H299" i="7" a="1"/>
  <c r="H299" i="7" s="1"/>
  <c r="G299" i="7" a="1"/>
  <c r="G299" i="7" s="1"/>
  <c r="G211" i="7" a="1"/>
  <c r="G211" i="7" s="1"/>
  <c r="H211" i="7" a="1"/>
  <c r="H211" i="7" s="1"/>
  <c r="B211" i="7"/>
  <c r="B712" i="7"/>
  <c r="H712" i="7" a="1"/>
  <c r="H712" i="7" s="1"/>
  <c r="G712" i="7" a="1"/>
  <c r="G712" i="7" s="1"/>
  <c r="B419" i="7"/>
  <c r="H419" i="7" a="1"/>
  <c r="H419" i="7" s="1"/>
  <c r="G419" i="7" a="1"/>
  <c r="G419" i="7" s="1"/>
  <c r="B735" i="7"/>
  <c r="H735" i="7" a="1"/>
  <c r="H735" i="7" s="1"/>
  <c r="G735" i="7" a="1"/>
  <c r="G735" i="7" s="1"/>
  <c r="B93" i="7"/>
  <c r="G93" i="7" a="1"/>
  <c r="G93" i="7" s="1"/>
  <c r="H93" i="7" a="1"/>
  <c r="H93" i="7" s="1"/>
  <c r="B217" i="7"/>
  <c r="H217" i="7" a="1"/>
  <c r="H217" i="7" s="1"/>
  <c r="G217" i="7" a="1"/>
  <c r="G217" i="7" s="1"/>
  <c r="G381" i="7" a="1"/>
  <c r="G381" i="7" s="1"/>
  <c r="H381" i="7" a="1"/>
  <c r="H381" i="7" s="1"/>
  <c r="B381" i="7"/>
  <c r="G413" i="7" a="1"/>
  <c r="G413" i="7" s="1"/>
  <c r="B413" i="7"/>
  <c r="H413" i="7" a="1"/>
  <c r="H413" i="7" s="1"/>
  <c r="B523" i="7"/>
  <c r="G523" i="7" a="1"/>
  <c r="G523" i="7" s="1"/>
  <c r="H523" i="7" a="1"/>
  <c r="H523" i="7" s="1"/>
  <c r="B683" i="7"/>
  <c r="G683" i="7" a="1"/>
  <c r="G683" i="7" s="1"/>
  <c r="H683" i="7" a="1"/>
  <c r="H683" i="7" s="1"/>
  <c r="G782" i="7" a="1"/>
  <c r="G782" i="7" s="1"/>
  <c r="B782" i="7"/>
  <c r="H782" i="7" a="1"/>
  <c r="H782" i="7" s="1"/>
  <c r="G29" i="7" a="1"/>
  <c r="G29" i="7" s="1"/>
  <c r="B29" i="7"/>
  <c r="H29" i="7" a="1"/>
  <c r="H29" i="7" s="1"/>
  <c r="B338" i="7"/>
  <c r="H338" i="7" a="1"/>
  <c r="H338" i="7" s="1"/>
  <c r="G338" i="7" a="1"/>
  <c r="G338" i="7" s="1"/>
  <c r="G292" i="7" a="1"/>
  <c r="G292" i="7" s="1"/>
  <c r="B292" i="7"/>
  <c r="H292" i="7" a="1"/>
  <c r="H292" i="7" s="1"/>
  <c r="B474" i="7"/>
  <c r="H474" i="7" a="1"/>
  <c r="H474" i="7" s="1"/>
  <c r="G474" i="7" a="1"/>
  <c r="G474" i="7" s="1"/>
  <c r="B447" i="7"/>
  <c r="H447" i="7" a="1"/>
  <c r="H447" i="7" s="1"/>
  <c r="G447" i="7" a="1"/>
  <c r="G447" i="7" s="1"/>
  <c r="G757" i="7" a="1"/>
  <c r="G757" i="7" s="1"/>
  <c r="B757" i="7"/>
  <c r="H757" i="7" a="1"/>
  <c r="H757" i="7" s="1"/>
  <c r="G135" i="7" a="1"/>
  <c r="G135" i="7" s="1"/>
  <c r="B135" i="7"/>
  <c r="H135" i="7" a="1"/>
  <c r="H135" i="7" s="1"/>
  <c r="B19" i="7"/>
  <c r="H19" i="7" a="1"/>
  <c r="H19" i="7" s="1"/>
  <c r="G19" i="7" a="1"/>
  <c r="G19" i="7" s="1"/>
  <c r="G441" i="7" a="1"/>
  <c r="G441" i="7" s="1"/>
  <c r="B441" i="7"/>
  <c r="H441" i="7" a="1"/>
  <c r="H441" i="7" s="1"/>
  <c r="B583" i="7"/>
  <c r="G583" i="7" a="1"/>
  <c r="G583" i="7" s="1"/>
  <c r="H583" i="7" a="1"/>
  <c r="H583" i="7" s="1"/>
  <c r="G701" i="7" a="1"/>
  <c r="G701" i="7" s="1"/>
  <c r="B701" i="7"/>
  <c r="H701" i="7" a="1"/>
  <c r="H701" i="7" s="1"/>
  <c r="B158" i="7"/>
  <c r="H158" i="7" a="1"/>
  <c r="H158" i="7" s="1"/>
  <c r="G158" i="7" a="1"/>
  <c r="G158" i="7" s="1"/>
  <c r="G134" i="7" a="1"/>
  <c r="G134" i="7" s="1"/>
  <c r="B134" i="7"/>
  <c r="H134" i="7" a="1"/>
  <c r="H134" i="7" s="1"/>
  <c r="B366" i="7"/>
  <c r="H366" i="7" a="1"/>
  <c r="H366" i="7" s="1"/>
  <c r="G366" i="7" a="1"/>
  <c r="G366" i="7" s="1"/>
  <c r="G364" i="7" a="1"/>
  <c r="G364" i="7" s="1"/>
  <c r="B364" i="7"/>
  <c r="H364" i="7" a="1"/>
  <c r="H364" i="7" s="1"/>
  <c r="B502" i="7"/>
  <c r="H502" i="7" a="1"/>
  <c r="H502" i="7" s="1"/>
  <c r="G502" i="7" a="1"/>
  <c r="G502" i="7" s="1"/>
  <c r="G231" i="7" a="1"/>
  <c r="G231" i="7" s="1"/>
  <c r="B231" i="7"/>
  <c r="H231" i="7" a="1"/>
  <c r="H231" i="7" s="1"/>
  <c r="G588" i="7" a="1"/>
  <c r="G588" i="7" s="1"/>
  <c r="B588" i="7"/>
  <c r="H588" i="7" a="1"/>
  <c r="H588" i="7" s="1"/>
  <c r="B804" i="7"/>
  <c r="G804" i="7" a="1"/>
  <c r="G804" i="7" s="1"/>
  <c r="H804" i="7" a="1"/>
  <c r="H804" i="7" s="1"/>
  <c r="B932" i="7"/>
  <c r="G932" i="7" a="1"/>
  <c r="G932" i="7" s="1"/>
  <c r="H932" i="7" a="1"/>
  <c r="H932" i="7" s="1"/>
  <c r="B866" i="7"/>
  <c r="G866" i="7" a="1"/>
  <c r="G866" i="7" s="1"/>
  <c r="H866" i="7" a="1"/>
  <c r="H866" i="7" s="1"/>
  <c r="B994" i="7"/>
  <c r="G994" i="7" a="1"/>
  <c r="G994" i="7" s="1"/>
  <c r="H994" i="7" a="1"/>
  <c r="H994" i="7" s="1"/>
  <c r="G94" i="7" a="1"/>
  <c r="G94" i="7" s="1"/>
  <c r="B94" i="7"/>
  <c r="H94" i="7" a="1"/>
  <c r="H94" i="7" s="1"/>
  <c r="G172" i="7" a="1"/>
  <c r="G172" i="7" s="1"/>
  <c r="B172" i="7"/>
  <c r="H172" i="7" a="1"/>
  <c r="H172" i="7" s="1"/>
  <c r="B290" i="7"/>
  <c r="H290" i="7" a="1"/>
  <c r="H290" i="7" s="1"/>
  <c r="G290" i="7" a="1"/>
  <c r="G290" i="7" s="1"/>
  <c r="G312" i="7" a="1"/>
  <c r="G312" i="7" s="1"/>
  <c r="B312" i="7"/>
  <c r="H312" i="7" a="1"/>
  <c r="H312" i="7" s="1"/>
  <c r="G424" i="7" a="1"/>
  <c r="G424" i="7" s="1"/>
  <c r="B424" i="7"/>
  <c r="H424" i="7" a="1"/>
  <c r="H424" i="7" s="1"/>
  <c r="B104" i="7"/>
  <c r="H104" i="7" a="1"/>
  <c r="H104" i="7" s="1"/>
  <c r="G104" i="7" a="1"/>
  <c r="G104" i="7" s="1"/>
  <c r="B222" i="7"/>
  <c r="H222" i="7" a="1"/>
  <c r="H222" i="7" s="1"/>
  <c r="G222" i="7" a="1"/>
  <c r="G222" i="7" s="1"/>
  <c r="B418" i="7"/>
  <c r="H418" i="7" a="1"/>
  <c r="H418" i="7" s="1"/>
  <c r="G418" i="7" a="1"/>
  <c r="G418" i="7" s="1"/>
  <c r="B530" i="7"/>
  <c r="H530" i="7" a="1"/>
  <c r="H530" i="7" s="1"/>
  <c r="G530" i="7" a="1"/>
  <c r="G530" i="7" s="1"/>
  <c r="G616" i="7" a="1"/>
  <c r="G616" i="7" s="1"/>
  <c r="B616" i="7"/>
  <c r="H616" i="7" a="1"/>
  <c r="H616" i="7" s="1"/>
  <c r="B832" i="7"/>
  <c r="G832" i="7" a="1"/>
  <c r="G832" i="7" s="1"/>
  <c r="H832" i="7" a="1"/>
  <c r="H832" i="7" s="1"/>
  <c r="B960" i="7"/>
  <c r="G960" i="7" a="1"/>
  <c r="G960" i="7" s="1"/>
  <c r="H960" i="7" a="1"/>
  <c r="H960" i="7" s="1"/>
  <c r="B894" i="7"/>
  <c r="G894" i="7" a="1"/>
  <c r="G894" i="7" s="1"/>
  <c r="H894" i="7" a="1"/>
  <c r="H894" i="7" s="1"/>
  <c r="B318" i="7"/>
  <c r="H318" i="7" a="1"/>
  <c r="H318" i="7" s="1"/>
  <c r="G318" i="7" a="1"/>
  <c r="G318" i="7" s="1"/>
  <c r="B479" i="7"/>
  <c r="G479" i="7" a="1"/>
  <c r="G479" i="7" s="1"/>
  <c r="H479" i="7" a="1"/>
  <c r="H479" i="7" s="1"/>
  <c r="B639" i="7"/>
  <c r="G639" i="7" a="1"/>
  <c r="G639" i="7" s="1"/>
  <c r="H639" i="7" a="1"/>
  <c r="H639" i="7" s="1"/>
  <c r="G730" i="7" a="1"/>
  <c r="G730" i="7" s="1"/>
  <c r="B730" i="7"/>
  <c r="H730" i="7" a="1"/>
  <c r="H730" i="7" s="1"/>
  <c r="G144" i="7" a="1"/>
  <c r="G144" i="7" s="1"/>
  <c r="B144" i="7"/>
  <c r="H144" i="7" a="1"/>
  <c r="H144" i="7" s="1"/>
  <c r="G122" i="7" a="1"/>
  <c r="G122" i="7" s="1"/>
  <c r="B122" i="7"/>
  <c r="H122" i="7" a="1"/>
  <c r="H122" i="7" s="1"/>
  <c r="B446" i="7"/>
  <c r="H446" i="7" a="1"/>
  <c r="H446" i="7" s="1"/>
  <c r="G446" i="7" a="1"/>
  <c r="G446" i="7" s="1"/>
  <c r="B590" i="7"/>
  <c r="H590" i="7" a="1"/>
  <c r="H590" i="7" s="1"/>
  <c r="G590" i="7" a="1"/>
  <c r="G590" i="7" s="1"/>
  <c r="G540" i="7" a="1"/>
  <c r="G540" i="7" s="1"/>
  <c r="B540" i="7"/>
  <c r="H540" i="7" a="1"/>
  <c r="H540" i="7" s="1"/>
  <c r="G644" i="7" a="1"/>
  <c r="G644" i="7" s="1"/>
  <c r="B644" i="7"/>
  <c r="H644" i="7" a="1"/>
  <c r="H644" i="7" s="1"/>
  <c r="B860" i="7"/>
  <c r="G860" i="7" a="1"/>
  <c r="G860" i="7" s="1"/>
  <c r="H860" i="7" a="1"/>
  <c r="H860" i="7" s="1"/>
  <c r="B988" i="7"/>
  <c r="G988" i="7" a="1"/>
  <c r="G988" i="7" s="1"/>
  <c r="H988" i="7" a="1"/>
  <c r="H988" i="7" s="1"/>
  <c r="B922" i="7"/>
  <c r="G922" i="7" a="1"/>
  <c r="G922" i="7" s="1"/>
  <c r="H922" i="7" a="1"/>
  <c r="H922" i="7" s="1"/>
  <c r="G156" i="7" a="1"/>
  <c r="G156" i="7" s="1"/>
  <c r="B156" i="7"/>
  <c r="H156" i="7" a="1"/>
  <c r="H156" i="7" s="1"/>
  <c r="G388" i="7" a="1"/>
  <c r="G388" i="7" s="1"/>
  <c r="B388" i="7"/>
  <c r="H388" i="7" a="1"/>
  <c r="H388" i="7" s="1"/>
  <c r="B507" i="7"/>
  <c r="G507" i="7" a="1"/>
  <c r="G507" i="7" s="1"/>
  <c r="H507" i="7" a="1"/>
  <c r="H507" i="7" s="1"/>
  <c r="B667" i="7"/>
  <c r="G667" i="7" a="1"/>
  <c r="G667" i="7" s="1"/>
  <c r="H667" i="7" a="1"/>
  <c r="H667" i="7" s="1"/>
  <c r="G774" i="7" a="1"/>
  <c r="G774" i="7" s="1"/>
  <c r="B774" i="7"/>
  <c r="H774" i="7" a="1"/>
  <c r="H774" i="7" s="1"/>
  <c r="B618" i="7"/>
  <c r="H618" i="7" a="1"/>
  <c r="H618" i="7" s="1"/>
  <c r="G618" i="7" a="1"/>
  <c r="G618" i="7" s="1"/>
  <c r="G718" i="7" a="1"/>
  <c r="G718" i="7" s="1"/>
  <c r="B718" i="7"/>
  <c r="H718" i="7" a="1"/>
  <c r="H718" i="7" s="1"/>
  <c r="B554" i="7"/>
  <c r="H554" i="7" a="1"/>
  <c r="H554" i="7" s="1"/>
  <c r="G554" i="7" a="1"/>
  <c r="G554" i="7" s="1"/>
  <c r="G672" i="7" a="1"/>
  <c r="G672" i="7" s="1"/>
  <c r="B672" i="7"/>
  <c r="H672" i="7" a="1"/>
  <c r="H672" i="7" s="1"/>
  <c r="B888" i="7"/>
  <c r="G888" i="7" a="1"/>
  <c r="G888" i="7" s="1"/>
  <c r="H888" i="7" a="1"/>
  <c r="H888" i="7" s="1"/>
  <c r="B822" i="7"/>
  <c r="G822" i="7" a="1"/>
  <c r="G822" i="7" s="1"/>
  <c r="H822" i="7" a="1"/>
  <c r="H822" i="7" s="1"/>
  <c r="B950" i="7"/>
  <c r="G950" i="7" a="1"/>
  <c r="G950" i="7" s="1"/>
  <c r="H950" i="7" a="1"/>
  <c r="H950" i="7" s="1"/>
  <c r="G69" i="7" a="1"/>
  <c r="G69" i="7" s="1"/>
  <c r="B69" i="7"/>
  <c r="H69" i="7" a="1"/>
  <c r="H69" i="7" s="1"/>
  <c r="B246" i="7"/>
  <c r="H246" i="7" a="1"/>
  <c r="H246" i="7" s="1"/>
  <c r="G246" i="7" a="1"/>
  <c r="G246" i="7" s="1"/>
  <c r="B525" i="7"/>
  <c r="G525" i="7" a="1"/>
  <c r="G525" i="7" s="1"/>
  <c r="H525" i="7" a="1"/>
  <c r="H525" i="7" s="1"/>
  <c r="B621" i="7"/>
  <c r="G621" i="7" a="1"/>
  <c r="G621" i="7" s="1"/>
  <c r="H621" i="7" a="1"/>
  <c r="H621" i="7" s="1"/>
  <c r="G839" i="7" a="1"/>
  <c r="G839" i="7" s="1"/>
  <c r="B839" i="7"/>
  <c r="H839" i="7" a="1"/>
  <c r="H839" i="7" s="1"/>
  <c r="G967" i="7" a="1"/>
  <c r="G967" i="7" s="1"/>
  <c r="B967" i="7"/>
  <c r="H967" i="7" a="1"/>
  <c r="H967" i="7" s="1"/>
  <c r="B788" i="7"/>
  <c r="H788" i="7" a="1"/>
  <c r="H788" i="7" s="1"/>
  <c r="G788" i="7" a="1"/>
  <c r="G788" i="7" s="1"/>
  <c r="B901" i="7"/>
  <c r="H901" i="7" a="1"/>
  <c r="H901" i="7" s="1"/>
  <c r="G901" i="7" a="1"/>
  <c r="G901" i="7" s="1"/>
  <c r="B81" i="7"/>
  <c r="G81" i="7" a="1"/>
  <c r="G81" i="7" s="1"/>
  <c r="H81" i="7" a="1"/>
  <c r="H81" i="7" s="1"/>
  <c r="B646" i="7"/>
  <c r="H646" i="7" a="1"/>
  <c r="H646" i="7" s="1"/>
  <c r="G646" i="7" a="1"/>
  <c r="G646" i="7" s="1"/>
  <c r="G476" i="7" a="1"/>
  <c r="G476" i="7" s="1"/>
  <c r="B476" i="7"/>
  <c r="H476" i="7" a="1"/>
  <c r="H476" i="7" s="1"/>
  <c r="G737" i="7" a="1"/>
  <c r="G737" i="7" s="1"/>
  <c r="H737" i="7" a="1"/>
  <c r="H737" i="7" s="1"/>
  <c r="B737" i="7"/>
  <c r="B763" i="7"/>
  <c r="H763" i="7" a="1"/>
  <c r="H763" i="7" s="1"/>
  <c r="G763" i="7" a="1"/>
  <c r="G763" i="7" s="1"/>
  <c r="H55" i="7" a="1"/>
  <c r="H55" i="7" s="1"/>
  <c r="B55" i="7"/>
  <c r="G55" i="7" a="1"/>
  <c r="G55" i="7" s="1"/>
  <c r="G157" i="7" a="1"/>
  <c r="G157" i="7" s="1"/>
  <c r="B157" i="7"/>
  <c r="H157" i="7" a="1"/>
  <c r="H157" i="7" s="1"/>
  <c r="B129" i="7"/>
  <c r="H129" i="7" a="1"/>
  <c r="H129" i="7" s="1"/>
  <c r="G129" i="7" a="1"/>
  <c r="G129" i="7" s="1"/>
  <c r="G365" i="7" a="1"/>
  <c r="G365" i="7" s="1"/>
  <c r="H365" i="7" a="1"/>
  <c r="H365" i="7" s="1"/>
  <c r="B365" i="7"/>
  <c r="B359" i="7"/>
  <c r="H359" i="7" a="1"/>
  <c r="H359" i="7" s="1"/>
  <c r="G359" i="7" a="1"/>
  <c r="G359" i="7" s="1"/>
  <c r="B489" i="7"/>
  <c r="G489" i="7" a="1"/>
  <c r="G489" i="7" s="1"/>
  <c r="H489" i="7" a="1"/>
  <c r="H489" i="7" s="1"/>
  <c r="B585" i="7"/>
  <c r="G585" i="7" a="1"/>
  <c r="G585" i="7" s="1"/>
  <c r="H585" i="7" a="1"/>
  <c r="H585" i="7" s="1"/>
  <c r="G931" i="7" a="1"/>
  <c r="G931" i="7" s="1"/>
  <c r="B931" i="7"/>
  <c r="H931" i="7" a="1"/>
  <c r="H931" i="7" s="1"/>
  <c r="B865" i="7"/>
  <c r="H865" i="7" a="1"/>
  <c r="H865" i="7" s="1"/>
  <c r="G865" i="7" a="1"/>
  <c r="G865" i="7" s="1"/>
  <c r="B993" i="7"/>
  <c r="H993" i="7" a="1"/>
  <c r="H993" i="7" s="1"/>
  <c r="G993" i="7" a="1"/>
  <c r="G993" i="7" s="1"/>
  <c r="B91" i="7"/>
  <c r="G91" i="7" a="1"/>
  <c r="G91" i="7" s="1"/>
  <c r="H91" i="7" a="1"/>
  <c r="H91" i="7" s="1"/>
  <c r="G171" i="7" a="1"/>
  <c r="G171" i="7" s="1"/>
  <c r="B171" i="7"/>
  <c r="H171" i="7" a="1"/>
  <c r="H171" i="7" s="1"/>
  <c r="G289" i="7" a="1"/>
  <c r="G289" i="7" s="1"/>
  <c r="H289" i="7" a="1"/>
  <c r="H289" i="7" s="1"/>
  <c r="B289" i="7"/>
  <c r="B307" i="7"/>
  <c r="H307" i="7" a="1"/>
  <c r="H307" i="7" s="1"/>
  <c r="G307" i="7" a="1"/>
  <c r="G307" i="7" s="1"/>
  <c r="G219" i="7" a="1"/>
  <c r="G219" i="7" s="1"/>
  <c r="H219" i="7" a="1"/>
  <c r="H219" i="7" s="1"/>
  <c r="B219" i="7"/>
  <c r="B458" i="7"/>
  <c r="H458" i="7" a="1"/>
  <c r="H458" i="7" s="1"/>
  <c r="G458" i="7" a="1"/>
  <c r="G458" i="7" s="1"/>
  <c r="B423" i="7"/>
  <c r="H423" i="7" a="1"/>
  <c r="H423" i="7" s="1"/>
  <c r="G423" i="7" a="1"/>
  <c r="G423" i="7" s="1"/>
  <c r="B739" i="7"/>
  <c r="H739" i="7" a="1"/>
  <c r="H739" i="7" s="1"/>
  <c r="G739" i="7" a="1"/>
  <c r="G739" i="7" s="1"/>
  <c r="B101" i="7"/>
  <c r="G101" i="7" a="1"/>
  <c r="G101" i="7" s="1"/>
  <c r="H101" i="7" a="1"/>
  <c r="H101" i="7" s="1"/>
  <c r="B221" i="7"/>
  <c r="H221" i="7" a="1"/>
  <c r="H221" i="7" s="1"/>
  <c r="G221" i="7" a="1"/>
  <c r="G221" i="7" s="1"/>
  <c r="B383" i="7"/>
  <c r="H383" i="7" a="1"/>
  <c r="H383" i="7" s="1"/>
  <c r="G383" i="7" a="1"/>
  <c r="G383" i="7" s="1"/>
  <c r="G417" i="7" a="1"/>
  <c r="G417" i="7" s="1"/>
  <c r="B417" i="7"/>
  <c r="H417" i="7" a="1"/>
  <c r="H417" i="7" s="1"/>
  <c r="B517" i="7"/>
  <c r="G517" i="7" a="1"/>
  <c r="G517" i="7" s="1"/>
  <c r="H517" i="7" a="1"/>
  <c r="H517" i="7" s="1"/>
  <c r="B613" i="7"/>
  <c r="G613" i="7" a="1"/>
  <c r="G613" i="7" s="1"/>
  <c r="H613" i="7" a="1"/>
  <c r="H613" i="7" s="1"/>
  <c r="G831" i="7" a="1"/>
  <c r="G831" i="7" s="1"/>
  <c r="B831" i="7"/>
  <c r="H831" i="7" a="1"/>
  <c r="H831" i="7" s="1"/>
  <c r="G959" i="7" a="1"/>
  <c r="G959" i="7" s="1"/>
  <c r="B959" i="7"/>
  <c r="H959" i="7" a="1"/>
  <c r="H959" i="7" s="1"/>
  <c r="B784" i="7"/>
  <c r="H784" i="7" a="1"/>
  <c r="H784" i="7" s="1"/>
  <c r="G784" i="7" a="1"/>
  <c r="G784" i="7" s="1"/>
  <c r="B893" i="7"/>
  <c r="H893" i="7" a="1"/>
  <c r="H893" i="7" s="1"/>
  <c r="G893" i="7" a="1"/>
  <c r="G893" i="7" s="1"/>
  <c r="B119" i="7"/>
  <c r="G119" i="7" a="1"/>
  <c r="G119" i="7" s="1"/>
  <c r="H119" i="7" a="1"/>
  <c r="H119" i="7" s="1"/>
  <c r="G195" i="7" a="1"/>
  <c r="G195" i="7" s="1"/>
  <c r="H195" i="7" a="1"/>
  <c r="H195" i="7" s="1"/>
  <c r="B195" i="7"/>
  <c r="G317" i="7" a="1"/>
  <c r="G317" i="7" s="1"/>
  <c r="B317" i="7"/>
  <c r="H317" i="7" a="1"/>
  <c r="H317" i="7" s="1"/>
  <c r="B638" i="7"/>
  <c r="H638" i="7" a="1"/>
  <c r="H638" i="7" s="1"/>
  <c r="G638" i="7" a="1"/>
  <c r="G638" i="7" s="1"/>
  <c r="G468" i="7" a="1"/>
  <c r="G468" i="7" s="1"/>
  <c r="B468" i="7"/>
  <c r="H468" i="7" a="1"/>
  <c r="H468" i="7" s="1"/>
  <c r="G564" i="7" a="1"/>
  <c r="G564" i="7" s="1"/>
  <c r="B564" i="7"/>
  <c r="H564" i="7" a="1"/>
  <c r="H564" i="7" s="1"/>
  <c r="G729" i="7" a="1"/>
  <c r="G729" i="7" s="1"/>
  <c r="H729" i="7" a="1"/>
  <c r="H729" i="7" s="1"/>
  <c r="B729" i="7"/>
  <c r="B759" i="7"/>
  <c r="H759" i="7" a="1"/>
  <c r="H759" i="7" s="1"/>
  <c r="G759" i="7" a="1"/>
  <c r="G759" i="7" s="1"/>
  <c r="B139" i="7"/>
  <c r="H139" i="7" a="1"/>
  <c r="H139" i="7" s="1"/>
  <c r="G139" i="7" a="1"/>
  <c r="G139" i="7" s="1"/>
  <c r="B97" i="7"/>
  <c r="G97" i="7" a="1"/>
  <c r="G97" i="7" s="1"/>
  <c r="H97" i="7" a="1"/>
  <c r="H97" i="7" s="1"/>
  <c r="G445" i="7" a="1"/>
  <c r="G445" i="7" s="1"/>
  <c r="B445" i="7"/>
  <c r="H445" i="7" a="1"/>
  <c r="H445" i="7" s="1"/>
  <c r="B587" i="7"/>
  <c r="G587" i="7" a="1"/>
  <c r="G587" i="7" s="1"/>
  <c r="H587" i="7" a="1"/>
  <c r="H587" i="7" s="1"/>
  <c r="B703" i="7"/>
  <c r="H703" i="7" a="1"/>
  <c r="H703" i="7" s="1"/>
  <c r="G703" i="7" a="1"/>
  <c r="G703" i="7" s="1"/>
  <c r="G539" i="7" a="1"/>
  <c r="G539" i="7" s="1"/>
  <c r="H539" i="7" a="1"/>
  <c r="H539" i="7" s="1"/>
  <c r="B539" i="7"/>
  <c r="B641" i="7"/>
  <c r="G641" i="7" a="1"/>
  <c r="G641" i="7" s="1"/>
  <c r="H641" i="7" a="1"/>
  <c r="H641" i="7" s="1"/>
  <c r="G859" i="7" a="1"/>
  <c r="G859" i="7" s="1"/>
  <c r="B859" i="7"/>
  <c r="H859" i="7" a="1"/>
  <c r="H859" i="7" s="1"/>
  <c r="G987" i="7" a="1"/>
  <c r="G987" i="7" s="1"/>
  <c r="B987" i="7"/>
  <c r="H987" i="7" a="1"/>
  <c r="H987" i="7" s="1"/>
  <c r="B921" i="7"/>
  <c r="H921" i="7" a="1"/>
  <c r="H921" i="7" s="1"/>
  <c r="G921" i="7" a="1"/>
  <c r="G921" i="7" s="1"/>
  <c r="B151" i="7"/>
  <c r="H151" i="7" a="1"/>
  <c r="H151" i="7" s="1"/>
  <c r="G151" i="7" a="1"/>
  <c r="G151" i="7" s="1"/>
  <c r="B666" i="7"/>
  <c r="H666" i="7" a="1"/>
  <c r="H666" i="7" s="1"/>
  <c r="G666" i="7" a="1"/>
  <c r="G666" i="7" s="1"/>
  <c r="G496" i="7" a="1"/>
  <c r="G496" i="7" s="1"/>
  <c r="B496" i="7"/>
  <c r="H496" i="7" a="1"/>
  <c r="H496" i="7" s="1"/>
  <c r="G773" i="7" a="1"/>
  <c r="G773" i="7" s="1"/>
  <c r="B773" i="7"/>
  <c r="H773" i="7" a="1"/>
  <c r="H773" i="7" s="1"/>
  <c r="G232" i="7" a="1"/>
  <c r="G232" i="7" s="1"/>
  <c r="B232" i="7"/>
  <c r="H232" i="7" a="1"/>
  <c r="H232" i="7" s="1"/>
  <c r="B461" i="7"/>
  <c r="H461" i="7" a="1"/>
  <c r="H461" i="7" s="1"/>
  <c r="G461" i="7" a="1"/>
  <c r="G461" i="7" s="1"/>
  <c r="B615" i="7"/>
  <c r="G615" i="7" a="1"/>
  <c r="G615" i="7" s="1"/>
  <c r="H615" i="7" a="1"/>
  <c r="H615" i="7" s="1"/>
  <c r="G717" i="7" a="1"/>
  <c r="G717" i="7" s="1"/>
  <c r="B717" i="7"/>
  <c r="H717" i="7" a="1"/>
  <c r="H717" i="7" s="1"/>
  <c r="B553" i="7"/>
  <c r="H553" i="7" a="1"/>
  <c r="H553" i="7" s="1"/>
  <c r="G553" i="7" a="1"/>
  <c r="G553" i="7" s="1"/>
  <c r="B669" i="7"/>
  <c r="G669" i="7" a="1"/>
  <c r="G669" i="7" s="1"/>
  <c r="H669" i="7" a="1"/>
  <c r="H669" i="7" s="1"/>
  <c r="G887" i="7" a="1"/>
  <c r="G887" i="7" s="1"/>
  <c r="B887" i="7"/>
  <c r="H887" i="7" a="1"/>
  <c r="H887" i="7" s="1"/>
  <c r="B744" i="7"/>
  <c r="H744" i="7" a="1"/>
  <c r="H744" i="7" s="1"/>
  <c r="G744" i="7" a="1"/>
  <c r="G744" i="7" s="1"/>
  <c r="B821" i="7"/>
  <c r="H821" i="7" a="1"/>
  <c r="H821" i="7" s="1"/>
  <c r="G821" i="7" a="1"/>
  <c r="G821" i="7" s="1"/>
  <c r="B949" i="7"/>
  <c r="H949" i="7" a="1"/>
  <c r="H949" i="7" s="1"/>
  <c r="G949" i="7" a="1"/>
  <c r="G949" i="7" s="1"/>
  <c r="G68" i="7" a="1"/>
  <c r="G68" i="7" s="1"/>
  <c r="B68" i="7"/>
  <c r="H68" i="7" a="1"/>
  <c r="H68" i="7" s="1"/>
  <c r="G245" i="7" a="1"/>
  <c r="G245" i="7" s="1"/>
  <c r="B245" i="7"/>
  <c r="H245" i="7" a="1"/>
  <c r="H245" i="7" s="1"/>
  <c r="B692" i="7"/>
  <c r="H692" i="7" a="1"/>
  <c r="H692" i="7" s="1"/>
  <c r="G692" i="7" a="1"/>
  <c r="G692" i="7" s="1"/>
  <c r="G620" i="7" a="1"/>
  <c r="G620" i="7" s="1"/>
  <c r="B620" i="7"/>
  <c r="H620" i="7" a="1"/>
  <c r="H620" i="7" s="1"/>
  <c r="B836" i="7"/>
  <c r="G836" i="7" a="1"/>
  <c r="G836" i="7" s="1"/>
  <c r="H836" i="7" a="1"/>
  <c r="H836" i="7" s="1"/>
  <c r="B964" i="7"/>
  <c r="G964" i="7" a="1"/>
  <c r="G964" i="7" s="1"/>
  <c r="H964" i="7" a="1"/>
  <c r="H964" i="7" s="1"/>
  <c r="B898" i="7"/>
  <c r="G898" i="7" a="1"/>
  <c r="G898" i="7" s="1"/>
  <c r="H898" i="7" a="1"/>
  <c r="H898" i="7" s="1"/>
  <c r="B322" i="7"/>
  <c r="H322" i="7" a="1"/>
  <c r="H322" i="7" s="1"/>
  <c r="G322" i="7" a="1"/>
  <c r="G322" i="7" s="1"/>
  <c r="B483" i="7"/>
  <c r="G483" i="7" a="1"/>
  <c r="G483" i="7" s="1"/>
  <c r="H483" i="7" a="1"/>
  <c r="H483" i="7" s="1"/>
  <c r="B643" i="7"/>
  <c r="G643" i="7" a="1"/>
  <c r="G643" i="7" s="1"/>
  <c r="H643" i="7" a="1"/>
  <c r="H643" i="7" s="1"/>
  <c r="B173" i="7"/>
  <c r="H173" i="7" a="1"/>
  <c r="H173" i="7" s="1"/>
  <c r="G173" i="7" a="1"/>
  <c r="G173" i="7" s="1"/>
  <c r="B473" i="7"/>
  <c r="G473" i="7" a="1"/>
  <c r="G473" i="7" s="1"/>
  <c r="H473" i="7" a="1"/>
  <c r="H473" i="7" s="1"/>
  <c r="B569" i="7"/>
  <c r="G569" i="7" a="1"/>
  <c r="G569" i="7" s="1"/>
  <c r="H569" i="7" a="1"/>
  <c r="H569" i="7" s="1"/>
  <c r="G915" i="7" a="1"/>
  <c r="G915" i="7" s="1"/>
  <c r="B915" i="7"/>
  <c r="H915" i="7" a="1"/>
  <c r="H915" i="7" s="1"/>
  <c r="B849" i="7"/>
  <c r="H849" i="7" a="1"/>
  <c r="H849" i="7" s="1"/>
  <c r="G849" i="7" a="1"/>
  <c r="G849" i="7" s="1"/>
  <c r="B977" i="7"/>
  <c r="H977" i="7" a="1"/>
  <c r="H977" i="7" s="1"/>
  <c r="G977" i="7" a="1"/>
  <c r="G977" i="7" s="1"/>
  <c r="B74" i="7"/>
  <c r="H74" i="7" a="1"/>
  <c r="H74" i="7" s="1"/>
  <c r="G74" i="7" a="1"/>
  <c r="G74" i="7" s="1"/>
  <c r="G273" i="7" a="1"/>
  <c r="G273" i="7" s="1"/>
  <c r="H273" i="7" a="1"/>
  <c r="H273" i="7" s="1"/>
  <c r="B273" i="7"/>
  <c r="B275" i="7"/>
  <c r="H275" i="7" a="1"/>
  <c r="H275" i="7" s="1"/>
  <c r="G275" i="7" a="1"/>
  <c r="G275" i="7" s="1"/>
  <c r="B450" i="7"/>
  <c r="H450" i="7" a="1"/>
  <c r="H450" i="7" s="1"/>
  <c r="G450" i="7" a="1"/>
  <c r="G450" i="7" s="1"/>
  <c r="B407" i="7"/>
  <c r="H407" i="7" a="1"/>
  <c r="H407" i="7" s="1"/>
  <c r="G407" i="7" a="1"/>
  <c r="G407" i="7" s="1"/>
  <c r="H801" i="7" a="1"/>
  <c r="H801" i="7" s="1"/>
  <c r="B801" i="7"/>
  <c r="G801" i="7" a="1"/>
  <c r="G801" i="7" s="1"/>
  <c r="B34" i="7"/>
  <c r="H34" i="7" a="1"/>
  <c r="H34" i="7" s="1"/>
  <c r="G34" i="7" a="1"/>
  <c r="G34" i="7" s="1"/>
  <c r="B62" i="7"/>
  <c r="G62" i="7" a="1"/>
  <c r="G62" i="7" s="1"/>
  <c r="H62" i="7" a="1"/>
  <c r="H62" i="7" s="1"/>
  <c r="B205" i="7"/>
  <c r="H205" i="7" a="1"/>
  <c r="H205" i="7" s="1"/>
  <c r="G205" i="7" a="1"/>
  <c r="G205" i="7" s="1"/>
  <c r="B375" i="7"/>
  <c r="H375" i="7" a="1"/>
  <c r="H375" i="7" s="1"/>
  <c r="G375" i="7" a="1"/>
  <c r="G375" i="7" s="1"/>
  <c r="G268" i="7" a="1"/>
  <c r="G268" i="7" s="1"/>
  <c r="B268" i="7"/>
  <c r="H268" i="7" a="1"/>
  <c r="H268" i="7" s="1"/>
  <c r="B501" i="7"/>
  <c r="G501" i="7" a="1"/>
  <c r="G501" i="7" s="1"/>
  <c r="H501" i="7" a="1"/>
  <c r="H501" i="7" s="1"/>
  <c r="B597" i="7"/>
  <c r="G597" i="7" a="1"/>
  <c r="G597" i="7" s="1"/>
  <c r="H597" i="7" a="1"/>
  <c r="H597" i="7" s="1"/>
  <c r="G815" i="7" a="1"/>
  <c r="G815" i="7" s="1"/>
  <c r="B815" i="7"/>
  <c r="H815" i="7" a="1"/>
  <c r="H815" i="7" s="1"/>
  <c r="G943" i="7" a="1"/>
  <c r="G943" i="7" s="1"/>
  <c r="B943" i="7"/>
  <c r="H943" i="7" a="1"/>
  <c r="H943" i="7" s="1"/>
  <c r="B776" i="7"/>
  <c r="H776" i="7" a="1"/>
  <c r="H776" i="7" s="1"/>
  <c r="G776" i="7" a="1"/>
  <c r="G776" i="7" s="1"/>
  <c r="B877" i="7"/>
  <c r="H877" i="7" a="1"/>
  <c r="H877" i="7" s="1"/>
  <c r="G877" i="7" a="1"/>
  <c r="G877" i="7" s="1"/>
  <c r="G21" i="7" a="1"/>
  <c r="G21" i="7" s="1"/>
  <c r="H21" i="7" a="1"/>
  <c r="H21" i="7" s="1"/>
  <c r="B21" i="7"/>
  <c r="B103" i="7"/>
  <c r="G103" i="7" a="1"/>
  <c r="G103" i="7" s="1"/>
  <c r="H103" i="7" a="1"/>
  <c r="H103" i="7" s="1"/>
  <c r="G183" i="7" a="1"/>
  <c r="G183" i="7" s="1"/>
  <c r="H183" i="7" a="1"/>
  <c r="H183" i="7" s="1"/>
  <c r="B183" i="7"/>
  <c r="G301" i="7" a="1"/>
  <c r="G301" i="7" s="1"/>
  <c r="B301" i="7"/>
  <c r="H301" i="7" a="1"/>
  <c r="H301" i="7" s="1"/>
  <c r="B720" i="7"/>
  <c r="H720" i="7" a="1"/>
  <c r="H720" i="7" s="1"/>
  <c r="G720" i="7" a="1"/>
  <c r="G720" i="7" s="1"/>
  <c r="B435" i="7"/>
  <c r="H435" i="7" a="1"/>
  <c r="H435" i="7" s="1"/>
  <c r="G435" i="7" a="1"/>
  <c r="G435" i="7" s="1"/>
  <c r="G556" i="7" a="1"/>
  <c r="G556" i="7" s="1"/>
  <c r="B556" i="7"/>
  <c r="H556" i="7" a="1"/>
  <c r="H556" i="7" s="1"/>
  <c r="B751" i="7"/>
  <c r="H751" i="7" a="1"/>
  <c r="H751" i="7" s="1"/>
  <c r="G751" i="7" a="1"/>
  <c r="G751" i="7" s="1"/>
  <c r="G123" i="7" a="1"/>
  <c r="G123" i="7" s="1"/>
  <c r="H123" i="7" a="1"/>
  <c r="H123" i="7" s="1"/>
  <c r="B123" i="7"/>
  <c r="B233" i="7"/>
  <c r="H233" i="7" a="1"/>
  <c r="H233" i="7" s="1"/>
  <c r="G233" i="7" a="1"/>
  <c r="G233" i="7" s="1"/>
  <c r="G393" i="7" a="1"/>
  <c r="G393" i="7" s="1"/>
  <c r="B393" i="7"/>
  <c r="H393" i="7" a="1"/>
  <c r="H393" i="7" s="1"/>
  <c r="G429" i="7" a="1"/>
  <c r="G429" i="7" s="1"/>
  <c r="B429" i="7"/>
  <c r="H429" i="7" a="1"/>
  <c r="H429" i="7" s="1"/>
  <c r="B571" i="7"/>
  <c r="G571" i="7" a="1"/>
  <c r="G571" i="7" s="1"/>
  <c r="H571" i="7" a="1"/>
  <c r="H571" i="7" s="1"/>
  <c r="B695" i="7"/>
  <c r="H695" i="7" a="1"/>
  <c r="H695" i="7" s="1"/>
  <c r="G695" i="7" a="1"/>
  <c r="G695" i="7" s="1"/>
  <c r="B355" i="7"/>
  <c r="H355" i="7" a="1"/>
  <c r="H355" i="7" s="1"/>
  <c r="G355" i="7" a="1"/>
  <c r="G355" i="7" s="1"/>
  <c r="G790" i="7" a="1"/>
  <c r="G790" i="7" s="1"/>
  <c r="B790" i="7"/>
  <c r="H790" i="7" a="1"/>
  <c r="H790" i="7" s="1"/>
  <c r="G45" i="7" a="1"/>
  <c r="G45" i="7" s="1"/>
  <c r="B45" i="7"/>
  <c r="H45" i="7" a="1"/>
  <c r="H45" i="7" s="1"/>
  <c r="B146" i="7"/>
  <c r="H146" i="7" a="1"/>
  <c r="H146" i="7" s="1"/>
  <c r="G146" i="7" a="1"/>
  <c r="G146" i="7" s="1"/>
  <c r="B92" i="7"/>
  <c r="H92" i="7" a="1"/>
  <c r="H92" i="7" s="1"/>
  <c r="G92" i="7" a="1"/>
  <c r="G92" i="7" s="1"/>
  <c r="B354" i="7"/>
  <c r="H354" i="7" a="1"/>
  <c r="H354" i="7" s="1"/>
  <c r="G354" i="7" a="1"/>
  <c r="G354" i="7" s="1"/>
  <c r="G340" i="7" a="1"/>
  <c r="G340" i="7" s="1"/>
  <c r="B340" i="7"/>
  <c r="H340" i="7" a="1"/>
  <c r="H340" i="7" s="1"/>
  <c r="B490" i="7"/>
  <c r="H490" i="7" a="1"/>
  <c r="H490" i="7" s="1"/>
  <c r="G490" i="7" a="1"/>
  <c r="G490" i="7" s="1"/>
  <c r="G207" i="7" a="1"/>
  <c r="G207" i="7" s="1"/>
  <c r="B207" i="7"/>
  <c r="H207" i="7" a="1"/>
  <c r="H207" i="7" s="1"/>
  <c r="G576" i="7" a="1"/>
  <c r="G576" i="7" s="1"/>
  <c r="B576" i="7"/>
  <c r="H576" i="7" a="1"/>
  <c r="H576" i="7" s="1"/>
  <c r="B920" i="7"/>
  <c r="G920" i="7" a="1"/>
  <c r="G920" i="7" s="1"/>
  <c r="H920" i="7" a="1"/>
  <c r="H920" i="7" s="1"/>
  <c r="B854" i="7"/>
  <c r="G854" i="7" a="1"/>
  <c r="G854" i="7" s="1"/>
  <c r="H854" i="7" a="1"/>
  <c r="H854" i="7" s="1"/>
  <c r="B982" i="7"/>
  <c r="G982" i="7" a="1"/>
  <c r="G982" i="7" s="1"/>
  <c r="H982" i="7" a="1"/>
  <c r="H982" i="7" s="1"/>
  <c r="G82" i="7" a="1"/>
  <c r="G82" i="7" s="1"/>
  <c r="B82" i="7"/>
  <c r="H82" i="7" a="1"/>
  <c r="H82" i="7" s="1"/>
  <c r="G160" i="7" a="1"/>
  <c r="G160" i="7" s="1"/>
  <c r="B160" i="7"/>
  <c r="H160" i="7" a="1"/>
  <c r="H160" i="7" s="1"/>
  <c r="B278" i="7"/>
  <c r="H278" i="7" a="1"/>
  <c r="H278" i="7" s="1"/>
  <c r="G278" i="7" a="1"/>
  <c r="G278" i="7" s="1"/>
  <c r="G288" i="7" a="1"/>
  <c r="G288" i="7" s="1"/>
  <c r="B288" i="7"/>
  <c r="H288" i="7" a="1"/>
  <c r="H288" i="7" s="1"/>
  <c r="G412" i="7" a="1"/>
  <c r="G412" i="7" s="1"/>
  <c r="B412" i="7"/>
  <c r="H412" i="7" a="1"/>
  <c r="H412" i="7" s="1"/>
  <c r="B545" i="7"/>
  <c r="H545" i="7" a="1"/>
  <c r="H545" i="7" s="1"/>
  <c r="G545" i="7" a="1"/>
  <c r="G545" i="7" s="1"/>
  <c r="B653" i="7"/>
  <c r="G653" i="7" a="1"/>
  <c r="G653" i="7" s="1"/>
  <c r="H653" i="7" a="1"/>
  <c r="H653" i="7" s="1"/>
  <c r="G871" i="7" a="1"/>
  <c r="G871" i="7" s="1"/>
  <c r="B871" i="7"/>
  <c r="H871" i="7" a="1"/>
  <c r="H871" i="7" s="1"/>
  <c r="G999" i="7" a="1"/>
  <c r="G999" i="7" s="1"/>
  <c r="B999" i="7"/>
  <c r="H999" i="7" a="1"/>
  <c r="H999" i="7" s="1"/>
  <c r="B805" i="7"/>
  <c r="H805" i="7" a="1"/>
  <c r="H805" i="7" s="1"/>
  <c r="G805" i="7" a="1"/>
  <c r="G805" i="7" s="1"/>
  <c r="B933" i="7"/>
  <c r="H933" i="7" a="1"/>
  <c r="H933" i="7" s="1"/>
  <c r="G933" i="7" a="1"/>
  <c r="G933" i="7" s="1"/>
  <c r="B177" i="7"/>
  <c r="H177" i="7" a="1"/>
  <c r="H177" i="7" s="1"/>
  <c r="G177" i="7" a="1"/>
  <c r="G177" i="7" s="1"/>
  <c r="B678" i="7"/>
  <c r="H678" i="7" a="1"/>
  <c r="H678" i="7" s="1"/>
  <c r="G678" i="7" a="1"/>
  <c r="G678" i="7" s="1"/>
  <c r="G508" i="7" a="1"/>
  <c r="G508" i="7" s="1"/>
  <c r="B508" i="7"/>
  <c r="H508" i="7" a="1"/>
  <c r="H508" i="7" s="1"/>
  <c r="B779" i="7"/>
  <c r="H779" i="7" a="1"/>
  <c r="H779" i="7" s="1"/>
  <c r="G779" i="7" a="1"/>
  <c r="G779" i="7" s="1"/>
  <c r="G26" i="7" a="1"/>
  <c r="G26" i="7" s="1"/>
  <c r="H26" i="7" a="1"/>
  <c r="H26" i="7" s="1"/>
  <c r="B26" i="7"/>
  <c r="B109" i="7"/>
  <c r="G109" i="7" a="1"/>
  <c r="G109" i="7" s="1"/>
  <c r="H109" i="7" a="1"/>
  <c r="H109" i="7" s="1"/>
  <c r="B225" i="7"/>
  <c r="H225" i="7" a="1"/>
  <c r="H225" i="7" s="1"/>
  <c r="G225" i="7" a="1"/>
  <c r="G225" i="7" s="1"/>
  <c r="G385" i="7" a="1"/>
  <c r="G385" i="7" s="1"/>
  <c r="B385" i="7"/>
  <c r="H385" i="7" a="1"/>
  <c r="H385" i="7" s="1"/>
  <c r="G421" i="7" a="1"/>
  <c r="G421" i="7" s="1"/>
  <c r="B421" i="7"/>
  <c r="H421" i="7" a="1"/>
  <c r="H421" i="7" s="1"/>
  <c r="B521" i="7"/>
  <c r="G521" i="7" a="1"/>
  <c r="G521" i="7" s="1"/>
  <c r="H521" i="7" a="1"/>
  <c r="H521" i="7" s="1"/>
  <c r="B617" i="7"/>
  <c r="G617" i="7" a="1"/>
  <c r="G617" i="7" s="1"/>
  <c r="H617" i="7" a="1"/>
  <c r="H617" i="7" s="1"/>
  <c r="G835" i="7" a="1"/>
  <c r="G835" i="7" s="1"/>
  <c r="B835" i="7"/>
  <c r="H835" i="7" a="1"/>
  <c r="H835" i="7" s="1"/>
  <c r="G963" i="7" a="1"/>
  <c r="G963" i="7" s="1"/>
  <c r="B963" i="7"/>
  <c r="H963" i="7" a="1"/>
  <c r="H963" i="7" s="1"/>
  <c r="B897" i="7"/>
  <c r="H897" i="7" a="1"/>
  <c r="H897" i="7" s="1"/>
  <c r="G897" i="7" a="1"/>
  <c r="G897" i="7" s="1"/>
  <c r="B197" i="7"/>
  <c r="H197" i="7" a="1"/>
  <c r="H197" i="7" s="1"/>
  <c r="G197" i="7" a="1"/>
  <c r="G197" i="7" s="1"/>
  <c r="G321" i="7" a="1"/>
  <c r="G321" i="7" s="1"/>
  <c r="H321" i="7" a="1"/>
  <c r="H321" i="7" s="1"/>
  <c r="B321" i="7"/>
  <c r="B642" i="7"/>
  <c r="H642" i="7" a="1"/>
  <c r="H642" i="7" s="1"/>
  <c r="G642" i="7" a="1"/>
  <c r="G642" i="7" s="1"/>
  <c r="B162" i="7"/>
  <c r="H162" i="7" a="1"/>
  <c r="H162" i="7" s="1"/>
  <c r="G162" i="7" a="1"/>
  <c r="G162" i="7" s="1"/>
  <c r="G472" i="7" a="1"/>
  <c r="G472" i="7" s="1"/>
  <c r="B472" i="7"/>
  <c r="H472" i="7" a="1"/>
  <c r="H472" i="7" s="1"/>
  <c r="G733" i="7" a="1"/>
  <c r="G733" i="7" s="1"/>
  <c r="B733" i="7"/>
  <c r="H733" i="7" a="1"/>
  <c r="H733" i="7" s="1"/>
  <c r="G761" i="7" a="1"/>
  <c r="G761" i="7" s="1"/>
  <c r="H761" i="7" a="1"/>
  <c r="H761" i="7" s="1"/>
  <c r="B761" i="7"/>
  <c r="B147" i="7"/>
  <c r="H147" i="7" a="1"/>
  <c r="H147" i="7" s="1"/>
  <c r="G147" i="7" a="1"/>
  <c r="G147" i="7" s="1"/>
  <c r="B133" i="7"/>
  <c r="H133" i="7" a="1"/>
  <c r="H133" i="7" s="1"/>
  <c r="G133" i="7" a="1"/>
  <c r="G133" i="7" s="1"/>
  <c r="G449" i="7" a="1"/>
  <c r="G449" i="7" s="1"/>
  <c r="B449" i="7"/>
  <c r="H449" i="7" a="1"/>
  <c r="H449" i="7" s="1"/>
  <c r="B591" i="7"/>
  <c r="G591" i="7" a="1"/>
  <c r="G591" i="7" s="1"/>
  <c r="H591" i="7" a="1"/>
  <c r="H591" i="7" s="1"/>
  <c r="G705" i="7" a="1"/>
  <c r="G705" i="7" s="1"/>
  <c r="H705" i="7" a="1"/>
  <c r="H705" i="7" s="1"/>
  <c r="B705" i="7"/>
  <c r="B31" i="7"/>
  <c r="H31" i="7" a="1"/>
  <c r="H31" i="7" s="1"/>
  <c r="G31" i="7" a="1"/>
  <c r="G31" i="7" s="1"/>
  <c r="B50" i="7"/>
  <c r="H50" i="7" a="1"/>
  <c r="H50" i="7" s="1"/>
  <c r="G50" i="7" a="1"/>
  <c r="G50" i="7" s="1"/>
  <c r="B202" i="7"/>
  <c r="H202" i="7" a="1"/>
  <c r="H202" i="7" s="1"/>
  <c r="G202" i="7" a="1"/>
  <c r="G202" i="7" s="1"/>
  <c r="B374" i="7"/>
  <c r="H374" i="7" a="1"/>
  <c r="H374" i="7" s="1"/>
  <c r="G374" i="7" a="1"/>
  <c r="G374" i="7" s="1"/>
  <c r="B510" i="7"/>
  <c r="H510" i="7" a="1"/>
  <c r="H510" i="7" s="1"/>
  <c r="G510" i="7" a="1"/>
  <c r="G510" i="7" s="1"/>
  <c r="B263" i="7"/>
  <c r="H263" i="7" a="1"/>
  <c r="H263" i="7" s="1"/>
  <c r="G263" i="7" a="1"/>
  <c r="G263" i="7" s="1"/>
  <c r="G596" i="7" a="1"/>
  <c r="G596" i="7" s="1"/>
  <c r="B596" i="7"/>
  <c r="H596" i="7" a="1"/>
  <c r="H596" i="7" s="1"/>
  <c r="B812" i="7"/>
  <c r="G812" i="7" a="1"/>
  <c r="G812" i="7" s="1"/>
  <c r="H812" i="7" a="1"/>
  <c r="H812" i="7" s="1"/>
  <c r="B940" i="7"/>
  <c r="G940" i="7" a="1"/>
  <c r="G940" i="7" s="1"/>
  <c r="H940" i="7" a="1"/>
  <c r="H940" i="7" s="1"/>
  <c r="B874" i="7"/>
  <c r="G874" i="7" a="1"/>
  <c r="G874" i="7" s="1"/>
  <c r="H874" i="7" a="1"/>
  <c r="H874" i="7" s="1"/>
  <c r="B18" i="7"/>
  <c r="H18" i="7" a="1"/>
  <c r="H18" i="7" s="1"/>
  <c r="G18" i="7" a="1"/>
  <c r="G18" i="7" s="1"/>
  <c r="G102" i="7" a="1"/>
  <c r="G102" i="7" s="1"/>
  <c r="B102" i="7"/>
  <c r="H102" i="7" a="1"/>
  <c r="H102" i="7" s="1"/>
  <c r="G180" i="7" a="1"/>
  <c r="G180" i="7" s="1"/>
  <c r="B180" i="7"/>
  <c r="H180" i="7" a="1"/>
  <c r="H180" i="7" s="1"/>
  <c r="B298" i="7"/>
  <c r="H298" i="7" a="1"/>
  <c r="H298" i="7" s="1"/>
  <c r="G298" i="7" a="1"/>
  <c r="G298" i="7" s="1"/>
  <c r="G432" i="7" a="1"/>
  <c r="G432" i="7" s="1"/>
  <c r="B432" i="7"/>
  <c r="H432" i="7" a="1"/>
  <c r="H432" i="7" s="1"/>
  <c r="B230" i="7"/>
  <c r="H230" i="7" a="1"/>
  <c r="H230" i="7" s="1"/>
  <c r="G230" i="7" a="1"/>
  <c r="G230" i="7" s="1"/>
  <c r="B390" i="7"/>
  <c r="H390" i="7" a="1"/>
  <c r="H390" i="7" s="1"/>
  <c r="G390" i="7" a="1"/>
  <c r="G390" i="7" s="1"/>
  <c r="B426" i="7"/>
  <c r="H426" i="7" a="1"/>
  <c r="H426" i="7" s="1"/>
  <c r="G426" i="7" a="1"/>
  <c r="G426" i="7" s="1"/>
  <c r="B570" i="7"/>
  <c r="H570" i="7" a="1"/>
  <c r="H570" i="7" s="1"/>
  <c r="G570" i="7" a="1"/>
  <c r="G570" i="7" s="1"/>
  <c r="G694" i="7" a="1"/>
  <c r="G694" i="7" s="1"/>
  <c r="B694" i="7"/>
  <c r="H694" i="7" a="1"/>
  <c r="H694" i="7" s="1"/>
  <c r="G352" i="7" a="1"/>
  <c r="G352" i="7" s="1"/>
  <c r="B352" i="7"/>
  <c r="H352" i="7" a="1"/>
  <c r="H352" i="7" s="1"/>
  <c r="G528" i="7" a="1"/>
  <c r="G528" i="7" s="1"/>
  <c r="B528" i="7"/>
  <c r="H528" i="7" a="1"/>
  <c r="H528" i="7" s="1"/>
  <c r="H789" i="7" a="1"/>
  <c r="H789" i="7" s="1"/>
  <c r="G789" i="7" a="1"/>
  <c r="G789" i="7" s="1"/>
  <c r="B789" i="7"/>
  <c r="G44" i="7" a="1"/>
  <c r="G44" i="7" s="1"/>
  <c r="B44" i="7"/>
  <c r="H44" i="7" a="1"/>
  <c r="H44" i="7" s="1"/>
  <c r="G145" i="7" a="1"/>
  <c r="G145" i="7" s="1"/>
  <c r="H145" i="7" a="1"/>
  <c r="H145" i="7" s="1"/>
  <c r="B145" i="7"/>
  <c r="B89" i="7"/>
  <c r="G89" i="7" a="1"/>
  <c r="G89" i="7" s="1"/>
  <c r="H89" i="7" a="1"/>
  <c r="H89" i="7" s="1"/>
  <c r="G353" i="7" a="1"/>
  <c r="G353" i="7" s="1"/>
  <c r="B353" i="7"/>
  <c r="H353" i="7" a="1"/>
  <c r="H353" i="7" s="1"/>
  <c r="B335" i="7"/>
  <c r="H335" i="7" a="1"/>
  <c r="H335" i="7" s="1"/>
  <c r="G335" i="7" a="1"/>
  <c r="G335" i="7" s="1"/>
  <c r="B477" i="7"/>
  <c r="G477" i="7" a="1"/>
  <c r="G477" i="7" s="1"/>
  <c r="H477" i="7" a="1"/>
  <c r="H477" i="7" s="1"/>
  <c r="B573" i="7"/>
  <c r="G573" i="7" a="1"/>
  <c r="G573" i="7" s="1"/>
  <c r="H573" i="7" a="1"/>
  <c r="H573" i="7" s="1"/>
  <c r="G919" i="7" a="1"/>
  <c r="G919" i="7" s="1"/>
  <c r="B919" i="7"/>
  <c r="H919" i="7" a="1"/>
  <c r="H919" i="7" s="1"/>
  <c r="B764" i="7"/>
  <c r="H764" i="7" a="1"/>
  <c r="H764" i="7" s="1"/>
  <c r="G764" i="7" a="1"/>
  <c r="G764" i="7" s="1"/>
  <c r="B853" i="7"/>
  <c r="H853" i="7" a="1"/>
  <c r="H853" i="7" s="1"/>
  <c r="G853" i="7" a="1"/>
  <c r="G853" i="7" s="1"/>
  <c r="B981" i="7"/>
  <c r="H981" i="7" a="1"/>
  <c r="H981" i="7" s="1"/>
  <c r="G981" i="7" a="1"/>
  <c r="G981" i="7" s="1"/>
  <c r="B79" i="7"/>
  <c r="G79" i="7" a="1"/>
  <c r="G79" i="7" s="1"/>
  <c r="H79" i="7" a="1"/>
  <c r="H79" i="7" s="1"/>
  <c r="G159" i="7" a="1"/>
  <c r="G159" i="7" s="1"/>
  <c r="H159" i="7" a="1"/>
  <c r="H159" i="7" s="1"/>
  <c r="B159" i="7"/>
  <c r="G277" i="7" a="1"/>
  <c r="G277" i="7" s="1"/>
  <c r="B277" i="7"/>
  <c r="H277" i="7" a="1"/>
  <c r="H277" i="7" s="1"/>
  <c r="B283" i="7"/>
  <c r="H283" i="7" a="1"/>
  <c r="H283" i="7" s="1"/>
  <c r="G283" i="7" a="1"/>
  <c r="G283" i="7" s="1"/>
  <c r="B189" i="7"/>
  <c r="H189" i="7" a="1"/>
  <c r="H189" i="7" s="1"/>
  <c r="G189" i="7" a="1"/>
  <c r="G189" i="7" s="1"/>
  <c r="B708" i="7"/>
  <c r="H708" i="7" a="1"/>
  <c r="H708" i="7" s="1"/>
  <c r="G708" i="7" a="1"/>
  <c r="G708" i="7" s="1"/>
  <c r="B411" i="7"/>
  <c r="H411" i="7" a="1"/>
  <c r="H411" i="7" s="1"/>
  <c r="G411" i="7" a="1"/>
  <c r="G411" i="7" s="1"/>
  <c r="G544" i="7" a="1"/>
  <c r="G544" i="7" s="1"/>
  <c r="B544" i="7"/>
  <c r="H544" i="7" a="1"/>
  <c r="H544" i="7" s="1"/>
  <c r="H803" i="7" a="1"/>
  <c r="H803" i="7" s="1"/>
  <c r="B803" i="7"/>
  <c r="G803" i="7" a="1"/>
  <c r="G803" i="7" s="1"/>
  <c r="B42" i="7"/>
  <c r="H42" i="7" a="1"/>
  <c r="H42" i="7" s="1"/>
  <c r="G42" i="7" a="1"/>
  <c r="G42" i="7" s="1"/>
  <c r="B209" i="7"/>
  <c r="H209" i="7" a="1"/>
  <c r="H209" i="7" s="1"/>
  <c r="G209" i="7" a="1"/>
  <c r="G209" i="7" s="1"/>
  <c r="G377" i="7" a="1"/>
  <c r="G377" i="7" s="1"/>
  <c r="B377" i="7"/>
  <c r="H377" i="7" a="1"/>
  <c r="H377" i="7" s="1"/>
  <c r="G405" i="7" a="1"/>
  <c r="G405" i="7" s="1"/>
  <c r="B405" i="7"/>
  <c r="H405" i="7" a="1"/>
  <c r="H405" i="7" s="1"/>
  <c r="G284" i="7" a="1"/>
  <c r="G284" i="7" s="1"/>
  <c r="B284" i="7"/>
  <c r="H284" i="7" a="1"/>
  <c r="H284" i="7" s="1"/>
  <c r="B505" i="7"/>
  <c r="G505" i="7" a="1"/>
  <c r="G505" i="7" s="1"/>
  <c r="H505" i="7" a="1"/>
  <c r="H505" i="7" s="1"/>
  <c r="B601" i="7"/>
  <c r="G601" i="7" a="1"/>
  <c r="G601" i="7" s="1"/>
  <c r="H601" i="7" a="1"/>
  <c r="H601" i="7" s="1"/>
  <c r="G819" i="7" a="1"/>
  <c r="G819" i="7" s="1"/>
  <c r="B819" i="7"/>
  <c r="H819" i="7" a="1"/>
  <c r="H819" i="7" s="1"/>
  <c r="G947" i="7" a="1"/>
  <c r="G947" i="7" s="1"/>
  <c r="B947" i="7"/>
  <c r="H947" i="7" a="1"/>
  <c r="H947" i="7" s="1"/>
  <c r="B881" i="7"/>
  <c r="H881" i="7" a="1"/>
  <c r="H881" i="7" s="1"/>
  <c r="G881" i="7" a="1"/>
  <c r="G881" i="7" s="1"/>
  <c r="G25" i="7" a="1"/>
  <c r="G25" i="7" s="1"/>
  <c r="B25" i="7"/>
  <c r="H25" i="7" a="1"/>
  <c r="H25" i="7" s="1"/>
  <c r="B107" i="7"/>
  <c r="G107" i="7" a="1"/>
  <c r="G107" i="7" s="1"/>
  <c r="H107" i="7" a="1"/>
  <c r="H107" i="7" s="1"/>
  <c r="G187" i="7" a="1"/>
  <c r="G187" i="7" s="1"/>
  <c r="B187" i="7"/>
  <c r="H187" i="7" a="1"/>
  <c r="H187" i="7" s="1"/>
  <c r="G305" i="7" a="1"/>
  <c r="G305" i="7" s="1"/>
  <c r="H305" i="7" a="1"/>
  <c r="H305" i="7" s="1"/>
  <c r="B305" i="7"/>
  <c r="B466" i="7"/>
  <c r="H466" i="7" a="1"/>
  <c r="H466" i="7" s="1"/>
  <c r="G466" i="7" a="1"/>
  <c r="G466" i="7" s="1"/>
  <c r="B439" i="7"/>
  <c r="H439" i="7" a="1"/>
  <c r="H439" i="7" s="1"/>
  <c r="G439" i="7" a="1"/>
  <c r="G439" i="7" s="1"/>
  <c r="G753" i="7" a="1"/>
  <c r="G753" i="7" s="1"/>
  <c r="H753" i="7" a="1"/>
  <c r="H753" i="7" s="1"/>
  <c r="B753" i="7"/>
  <c r="G77" i="7" a="1"/>
  <c r="G77" i="7" s="1"/>
  <c r="H77" i="7" a="1"/>
  <c r="H77" i="7" s="1"/>
  <c r="B77" i="7"/>
  <c r="G127" i="7" a="1"/>
  <c r="G127" i="7" s="1"/>
  <c r="B127" i="7"/>
  <c r="H127" i="7" a="1"/>
  <c r="H127" i="7" s="1"/>
  <c r="G397" i="7" a="1"/>
  <c r="G397" i="7" s="1"/>
  <c r="H397" i="7" a="1"/>
  <c r="H397" i="7" s="1"/>
  <c r="B397" i="7"/>
  <c r="G433" i="7" a="1"/>
  <c r="G433" i="7" s="1"/>
  <c r="B433" i="7"/>
  <c r="H433" i="7" a="1"/>
  <c r="H433" i="7" s="1"/>
  <c r="B575" i="7"/>
  <c r="G575" i="7" a="1"/>
  <c r="G575" i="7" s="1"/>
  <c r="H575" i="7" a="1"/>
  <c r="H575" i="7" s="1"/>
  <c r="G697" i="7" a="1"/>
  <c r="G697" i="7" s="1"/>
  <c r="H697" i="7" a="1"/>
  <c r="H697" i="7" s="1"/>
  <c r="B697" i="7"/>
  <c r="B363" i="7"/>
  <c r="H363" i="7" a="1"/>
  <c r="H363" i="7" s="1"/>
  <c r="G363" i="7" a="1"/>
  <c r="G363" i="7" s="1"/>
  <c r="B150" i="7"/>
  <c r="H150" i="7" a="1"/>
  <c r="H150" i="7" s="1"/>
  <c r="G150" i="7" a="1"/>
  <c r="G150" i="7" s="1"/>
  <c r="B108" i="7"/>
  <c r="H108" i="7" a="1"/>
  <c r="H108" i="7" s="1"/>
  <c r="G108" i="7" a="1"/>
  <c r="G108" i="7" s="1"/>
  <c r="G130" i="7" a="1"/>
  <c r="G130" i="7" s="1"/>
  <c r="B130" i="7"/>
  <c r="H130" i="7" a="1"/>
  <c r="H130" i="7" s="1"/>
  <c r="B358" i="7"/>
  <c r="H358" i="7" a="1"/>
  <c r="H358" i="7" s="1"/>
  <c r="G358" i="7" a="1"/>
  <c r="G358" i="7" s="1"/>
  <c r="G348" i="7" a="1"/>
  <c r="G348" i="7" s="1"/>
  <c r="B348" i="7"/>
  <c r="H348" i="7" a="1"/>
  <c r="H348" i="7" s="1"/>
  <c r="B494" i="7"/>
  <c r="H494" i="7" a="1"/>
  <c r="H494" i="7" s="1"/>
  <c r="G494" i="7" a="1"/>
  <c r="G494" i="7" s="1"/>
  <c r="G215" i="7" a="1"/>
  <c r="G215" i="7" s="1"/>
  <c r="B215" i="7"/>
  <c r="H215" i="7" a="1"/>
  <c r="H215" i="7" s="1"/>
  <c r="G580" i="7" a="1"/>
  <c r="G580" i="7" s="1"/>
  <c r="B580" i="7"/>
  <c r="H580" i="7" a="1"/>
  <c r="H580" i="7" s="1"/>
  <c r="B924" i="7"/>
  <c r="G924" i="7" a="1"/>
  <c r="G924" i="7" s="1"/>
  <c r="H924" i="7" a="1"/>
  <c r="H924" i="7" s="1"/>
  <c r="B858" i="7"/>
  <c r="G858" i="7" a="1"/>
  <c r="G858" i="7" s="1"/>
  <c r="H858" i="7" a="1"/>
  <c r="H858" i="7" s="1"/>
  <c r="B986" i="7"/>
  <c r="G986" i="7" a="1"/>
  <c r="G986" i="7" s="1"/>
  <c r="H986" i="7" a="1"/>
  <c r="H986" i="7" s="1"/>
  <c r="G86" i="7" a="1"/>
  <c r="G86" i="7" s="1"/>
  <c r="B86" i="7"/>
  <c r="H86" i="7" a="1"/>
  <c r="H86" i="7" s="1"/>
  <c r="G164" i="7" a="1"/>
  <c r="G164" i="7" s="1"/>
  <c r="B164" i="7"/>
  <c r="H164" i="7" a="1"/>
  <c r="H164" i="7" s="1"/>
  <c r="B282" i="7"/>
  <c r="H282" i="7" a="1"/>
  <c r="H282" i="7" s="1"/>
  <c r="G282" i="7" a="1"/>
  <c r="G282" i="7" s="1"/>
  <c r="G296" i="7" a="1"/>
  <c r="G296" i="7" s="1"/>
  <c r="B296" i="7"/>
  <c r="H296" i="7" a="1"/>
  <c r="H296" i="7" s="1"/>
  <c r="G416" i="7" a="1"/>
  <c r="G416" i="7" s="1"/>
  <c r="B416" i="7"/>
  <c r="H416" i="7" a="1"/>
  <c r="H416" i="7" s="1"/>
  <c r="G57" i="7" a="1"/>
  <c r="G57" i="7" s="1"/>
  <c r="B57" i="7"/>
  <c r="H57" i="7" a="1"/>
  <c r="H57" i="7" s="1"/>
  <c r="B88" i="7"/>
  <c r="H88" i="7" a="1"/>
  <c r="H88" i="7" s="1"/>
  <c r="G88" i="7" a="1"/>
  <c r="G88" i="7" s="1"/>
  <c r="B214" i="7"/>
  <c r="H214" i="7" a="1"/>
  <c r="H214" i="7" s="1"/>
  <c r="G214" i="7" a="1"/>
  <c r="G214" i="7" s="1"/>
  <c r="B410" i="7"/>
  <c r="H410" i="7" a="1"/>
  <c r="H410" i="7" s="1"/>
  <c r="G410" i="7" a="1"/>
  <c r="G410" i="7" s="1"/>
  <c r="B522" i="7"/>
  <c r="H522" i="7" a="1"/>
  <c r="H522" i="7" s="1"/>
  <c r="G522" i="7" a="1"/>
  <c r="G522" i="7" s="1"/>
  <c r="B311" i="7"/>
  <c r="H311" i="7" a="1"/>
  <c r="H311" i="7" s="1"/>
  <c r="G311" i="7" a="1"/>
  <c r="G311" i="7" s="1"/>
  <c r="G608" i="7" a="1"/>
  <c r="G608" i="7" s="1"/>
  <c r="B608" i="7"/>
  <c r="H608" i="7" a="1"/>
  <c r="H608" i="7" s="1"/>
  <c r="B824" i="7"/>
  <c r="G824" i="7" a="1"/>
  <c r="G824" i="7" s="1"/>
  <c r="H824" i="7" a="1"/>
  <c r="H824" i="7" s="1"/>
  <c r="B952" i="7"/>
  <c r="G952" i="7" a="1"/>
  <c r="G952" i="7" s="1"/>
  <c r="H952" i="7" a="1"/>
  <c r="H952" i="7" s="1"/>
  <c r="B886" i="7"/>
  <c r="G886" i="7" a="1"/>
  <c r="G886" i="7" s="1"/>
  <c r="H886" i="7" a="1"/>
  <c r="H886" i="7" s="1"/>
  <c r="G114" i="7" a="1"/>
  <c r="G114" i="7" s="1"/>
  <c r="B114" i="7"/>
  <c r="H114" i="7" a="1"/>
  <c r="H114" i="7" s="1"/>
  <c r="G192" i="7" a="1"/>
  <c r="G192" i="7" s="1"/>
  <c r="B192" i="7"/>
  <c r="H192" i="7" a="1"/>
  <c r="H192" i="7" s="1"/>
  <c r="B310" i="7"/>
  <c r="H310" i="7" a="1"/>
  <c r="H310" i="7" s="1"/>
  <c r="G310" i="7" a="1"/>
  <c r="G310" i="7" s="1"/>
  <c r="G444" i="7" a="1"/>
  <c r="G444" i="7" s="1"/>
  <c r="B444" i="7"/>
  <c r="H444" i="7" a="1"/>
  <c r="H444" i="7" s="1"/>
  <c r="B43" i="7"/>
  <c r="H43" i="7" a="1"/>
  <c r="H43" i="7" s="1"/>
  <c r="G43" i="7" a="1"/>
  <c r="G43" i="7" s="1"/>
  <c r="B402" i="7"/>
  <c r="H402" i="7" a="1"/>
  <c r="H402" i="7" s="1"/>
  <c r="G402" i="7" a="1"/>
  <c r="G402" i="7" s="1"/>
  <c r="B438" i="7"/>
  <c r="H438" i="7" a="1"/>
  <c r="H438" i="7" s="1"/>
  <c r="G438" i="7" a="1"/>
  <c r="G438" i="7" s="1"/>
  <c r="B582" i="7"/>
  <c r="H582" i="7" a="1"/>
  <c r="H582" i="7" s="1"/>
  <c r="G582" i="7" a="1"/>
  <c r="G582" i="7" s="1"/>
  <c r="G636" i="7" a="1"/>
  <c r="G636" i="7" s="1"/>
  <c r="B636" i="7"/>
  <c r="H636" i="7" a="1"/>
  <c r="H636" i="7" s="1"/>
  <c r="B852" i="7"/>
  <c r="G852" i="7" a="1"/>
  <c r="G852" i="7" s="1"/>
  <c r="H852" i="7" a="1"/>
  <c r="H852" i="7" s="1"/>
  <c r="B980" i="7"/>
  <c r="G980" i="7" a="1"/>
  <c r="G980" i="7" s="1"/>
  <c r="H980" i="7" a="1"/>
  <c r="H980" i="7" s="1"/>
  <c r="B914" i="7"/>
  <c r="G914" i="7" a="1"/>
  <c r="G914" i="7" s="1"/>
  <c r="H914" i="7" a="1"/>
  <c r="H914" i="7" s="1"/>
  <c r="G78" i="7" a="1"/>
  <c r="G78" i="7" s="1"/>
  <c r="B78" i="7"/>
  <c r="H78" i="7" a="1"/>
  <c r="H78" i="7" s="1"/>
  <c r="B274" i="7"/>
  <c r="H274" i="7" a="1"/>
  <c r="H274" i="7" s="1"/>
  <c r="G274" i="7" a="1"/>
  <c r="G274" i="7" s="1"/>
  <c r="G280" i="7" a="1"/>
  <c r="G280" i="7" s="1"/>
  <c r="B280" i="7"/>
  <c r="H280" i="7" a="1"/>
  <c r="H280" i="7" s="1"/>
  <c r="B178" i="7"/>
  <c r="H178" i="7" a="1"/>
  <c r="H178" i="7" s="1"/>
  <c r="G178" i="7" a="1"/>
  <c r="G178" i="7" s="1"/>
  <c r="G408" i="7" a="1"/>
  <c r="G408" i="7" s="1"/>
  <c r="B408" i="7"/>
  <c r="H408" i="7" a="1"/>
  <c r="H408" i="7" s="1"/>
  <c r="G802" i="7" a="1"/>
  <c r="G802" i="7" s="1"/>
  <c r="B802" i="7"/>
  <c r="H802" i="7" a="1"/>
  <c r="H802" i="7" s="1"/>
  <c r="B39" i="7"/>
  <c r="H39" i="7" a="1"/>
  <c r="H39" i="7" s="1"/>
  <c r="G39" i="7" a="1"/>
  <c r="G39" i="7" s="1"/>
  <c r="B206" i="7"/>
  <c r="H206" i="7" a="1"/>
  <c r="H206" i="7" s="1"/>
  <c r="G206" i="7" a="1"/>
  <c r="G206" i="7" s="1"/>
  <c r="B514" i="7"/>
  <c r="H514" i="7" a="1"/>
  <c r="H514" i="7" s="1"/>
  <c r="G514" i="7" a="1"/>
  <c r="G514" i="7" s="1"/>
  <c r="B279" i="7"/>
  <c r="H279" i="7" a="1"/>
  <c r="H279" i="7" s="1"/>
  <c r="G279" i="7" a="1"/>
  <c r="G279" i="7" s="1"/>
  <c r="G600" i="7" a="1"/>
  <c r="G600" i="7" s="1"/>
  <c r="B600" i="7"/>
  <c r="H600" i="7" a="1"/>
  <c r="H600" i="7" s="1"/>
  <c r="B816" i="7"/>
  <c r="G816" i="7" a="1"/>
  <c r="G816" i="7" s="1"/>
  <c r="H816" i="7" a="1"/>
  <c r="H816" i="7" s="1"/>
  <c r="B944" i="7"/>
  <c r="G944" i="7" a="1"/>
  <c r="G944" i="7" s="1"/>
  <c r="H944" i="7" a="1"/>
  <c r="H944" i="7" s="1"/>
  <c r="B878" i="7"/>
  <c r="G878" i="7" a="1"/>
  <c r="G878" i="7" s="1"/>
  <c r="H878" i="7" a="1"/>
  <c r="H878" i="7" s="1"/>
  <c r="B22" i="7"/>
  <c r="H22" i="7" a="1"/>
  <c r="H22" i="7" s="1"/>
  <c r="G22" i="7" a="1"/>
  <c r="G22" i="7" s="1"/>
  <c r="G106" i="7" a="1"/>
  <c r="G106" i="7" s="1"/>
  <c r="B106" i="7"/>
  <c r="H106" i="7" a="1"/>
  <c r="H106" i="7" s="1"/>
  <c r="G184" i="7" a="1"/>
  <c r="G184" i="7" s="1"/>
  <c r="B184" i="7"/>
  <c r="H184" i="7" a="1"/>
  <c r="H184" i="7" s="1"/>
  <c r="B302" i="7"/>
  <c r="H302" i="7" a="1"/>
  <c r="H302" i="7" s="1"/>
  <c r="G302" i="7" a="1"/>
  <c r="G302" i="7" s="1"/>
  <c r="G436" i="7" a="1"/>
  <c r="G436" i="7" s="1"/>
  <c r="B436" i="7"/>
  <c r="H436" i="7" a="1"/>
  <c r="H436" i="7" s="1"/>
  <c r="B234" i="7"/>
  <c r="H234" i="7" a="1"/>
  <c r="H234" i="7" s="1"/>
  <c r="G234" i="7" a="1"/>
  <c r="G234" i="7" s="1"/>
  <c r="B394" i="7"/>
  <c r="H394" i="7" a="1"/>
  <c r="H394" i="7" s="1"/>
  <c r="G394" i="7" a="1"/>
  <c r="G394" i="7" s="1"/>
  <c r="B430" i="7"/>
  <c r="H430" i="7" a="1"/>
  <c r="H430" i="7" s="1"/>
  <c r="G430" i="7" a="1"/>
  <c r="G430" i="7" s="1"/>
  <c r="B574" i="7"/>
  <c r="H574" i="7" a="1"/>
  <c r="H574" i="7" s="1"/>
  <c r="G574" i="7" a="1"/>
  <c r="G574" i="7" s="1"/>
  <c r="G360" i="7" a="1"/>
  <c r="G360" i="7" s="1"/>
  <c r="B360" i="7"/>
  <c r="H360" i="7" a="1"/>
  <c r="H360" i="7" s="1"/>
  <c r="G532" i="7" a="1"/>
  <c r="G532" i="7" s="1"/>
  <c r="B532" i="7"/>
  <c r="H532" i="7" a="1"/>
  <c r="H532" i="7" s="1"/>
  <c r="G628" i="7" a="1"/>
  <c r="G628" i="7" s="1"/>
  <c r="B628" i="7"/>
  <c r="H628" i="7" a="1"/>
  <c r="H628" i="7" s="1"/>
  <c r="B844" i="7"/>
  <c r="G844" i="7" a="1"/>
  <c r="G844" i="7" s="1"/>
  <c r="H844" i="7" a="1"/>
  <c r="H844" i="7" s="1"/>
  <c r="B972" i="7"/>
  <c r="G972" i="7" a="1"/>
  <c r="G972" i="7" s="1"/>
  <c r="H972" i="7" a="1"/>
  <c r="H972" i="7" s="1"/>
  <c r="B906" i="7"/>
  <c r="G906" i="7" a="1"/>
  <c r="G906" i="7" s="1"/>
  <c r="H906" i="7" a="1"/>
  <c r="H906" i="7" s="1"/>
  <c r="G48" i="7" a="1"/>
  <c r="G48" i="7" s="1"/>
  <c r="B48" i="7"/>
  <c r="H48" i="7" a="1"/>
  <c r="H48" i="7" s="1"/>
  <c r="B491" i="7"/>
  <c r="G491" i="7" a="1"/>
  <c r="G491" i="7" s="1"/>
  <c r="H491" i="7" a="1"/>
  <c r="H491" i="7" s="1"/>
  <c r="B651" i="7"/>
  <c r="G651" i="7" a="1"/>
  <c r="G651" i="7" s="1"/>
  <c r="H651" i="7" a="1"/>
  <c r="H651" i="7" s="1"/>
  <c r="G212" i="7" a="1"/>
  <c r="G212" i="7" s="1"/>
  <c r="B212" i="7"/>
  <c r="H212" i="7" a="1"/>
  <c r="H212" i="7" s="1"/>
  <c r="G742" i="7" a="1"/>
  <c r="G742" i="7" s="1"/>
  <c r="B742" i="7"/>
  <c r="H742" i="7" a="1"/>
  <c r="H742" i="7" s="1"/>
  <c r="G766" i="7" a="1"/>
  <c r="G766" i="7" s="1"/>
  <c r="B766" i="7"/>
  <c r="H766" i="7" a="1"/>
  <c r="H766" i="7" s="1"/>
  <c r="B602" i="7"/>
  <c r="H602" i="7" a="1"/>
  <c r="H602" i="7" s="1"/>
  <c r="G602" i="7" a="1"/>
  <c r="G602" i="7" s="1"/>
  <c r="G710" i="7" a="1"/>
  <c r="G710" i="7" s="1"/>
  <c r="B710" i="7"/>
  <c r="H710" i="7" a="1"/>
  <c r="H710" i="7" s="1"/>
  <c r="G656" i="7" a="1"/>
  <c r="G656" i="7" s="1"/>
  <c r="B656" i="7"/>
  <c r="H656" i="7" a="1"/>
  <c r="H656" i="7" s="1"/>
  <c r="B872" i="7"/>
  <c r="G872" i="7" a="1"/>
  <c r="G872" i="7" s="1"/>
  <c r="H872" i="7" a="1"/>
  <c r="H872" i="7" s="1"/>
  <c r="B806" i="7"/>
  <c r="G806" i="7" a="1"/>
  <c r="G806" i="7" s="1"/>
  <c r="H806" i="7" a="1"/>
  <c r="H806" i="7" s="1"/>
  <c r="B934" i="7"/>
  <c r="G934" i="7" a="1"/>
  <c r="G934" i="7" s="1"/>
  <c r="H934" i="7" a="1"/>
  <c r="H934" i="7" s="1"/>
  <c r="G52" i="7" a="1"/>
  <c r="G52" i="7" s="1"/>
  <c r="B52" i="7"/>
  <c r="H52" i="7" a="1"/>
  <c r="H52" i="7" s="1"/>
  <c r="B182" i="7"/>
  <c r="H182" i="7" a="1"/>
  <c r="H182" i="7" s="1"/>
  <c r="G182" i="7" a="1"/>
  <c r="G182" i="7" s="1"/>
  <c r="B519" i="7"/>
  <c r="G519" i="7" a="1"/>
  <c r="G519" i="7" s="1"/>
  <c r="H519" i="7" a="1"/>
  <c r="H519" i="7" s="1"/>
  <c r="B679" i="7"/>
  <c r="G679" i="7" a="1"/>
  <c r="G679" i="7" s="1"/>
  <c r="H679" i="7" a="1"/>
  <c r="H679" i="7" s="1"/>
  <c r="B334" i="7"/>
  <c r="H334" i="7" a="1"/>
  <c r="H334" i="7" s="1"/>
  <c r="G334" i="7" a="1"/>
  <c r="G334" i="7" s="1"/>
  <c r="G276" i="7" a="1"/>
  <c r="G276" i="7" s="1"/>
  <c r="B276" i="7"/>
  <c r="H276" i="7" a="1"/>
  <c r="H276" i="7" s="1"/>
  <c r="B470" i="7"/>
  <c r="H470" i="7" a="1"/>
  <c r="H470" i="7" s="1"/>
  <c r="G470" i="7" a="1"/>
  <c r="G470" i="7" s="1"/>
  <c r="B724" i="7"/>
  <c r="H724" i="7" a="1"/>
  <c r="H724" i="7" s="1"/>
  <c r="G724" i="7" a="1"/>
  <c r="G724" i="7" s="1"/>
  <c r="B443" i="7"/>
  <c r="H443" i="7" a="1"/>
  <c r="H443" i="7" s="1"/>
  <c r="G443" i="7" a="1"/>
  <c r="G443" i="7" s="1"/>
  <c r="G560" i="7" a="1"/>
  <c r="G560" i="7" s="1"/>
  <c r="B560" i="7"/>
  <c r="H560" i="7" a="1"/>
  <c r="H560" i="7" s="1"/>
  <c r="B755" i="7"/>
  <c r="H755" i="7" a="1"/>
  <c r="H755" i="7" s="1"/>
  <c r="G755" i="7" a="1"/>
  <c r="G755" i="7" s="1"/>
  <c r="B38" i="7"/>
  <c r="H38" i="7" a="1"/>
  <c r="H38" i="7" s="1"/>
  <c r="G38" i="7" a="1"/>
  <c r="G38" i="7" s="1"/>
  <c r="G131" i="7" a="1"/>
  <c r="G131" i="7" s="1"/>
  <c r="H131" i="7" a="1"/>
  <c r="H131" i="7" s="1"/>
  <c r="B131" i="7"/>
  <c r="G401" i="7" a="1"/>
  <c r="G401" i="7" s="1"/>
  <c r="B401" i="7"/>
  <c r="H401" i="7" a="1"/>
  <c r="H401" i="7" s="1"/>
  <c r="G437" i="7" a="1"/>
  <c r="G437" i="7" s="1"/>
  <c r="B437" i="7"/>
  <c r="H437" i="7" a="1"/>
  <c r="H437" i="7" s="1"/>
  <c r="B579" i="7"/>
  <c r="G579" i="7" a="1"/>
  <c r="G579" i="7" s="1"/>
  <c r="H579" i="7" a="1"/>
  <c r="H579" i="7" s="1"/>
  <c r="B699" i="7"/>
  <c r="H699" i="7" a="1"/>
  <c r="H699" i="7" s="1"/>
  <c r="G699" i="7" a="1"/>
  <c r="G699" i="7" s="1"/>
  <c r="B371" i="7"/>
  <c r="H371" i="7" a="1"/>
  <c r="H371" i="7" s="1"/>
  <c r="G371" i="7" a="1"/>
  <c r="G371" i="7" s="1"/>
  <c r="G535" i="7" a="1"/>
  <c r="G535" i="7" s="1"/>
  <c r="B535" i="7"/>
  <c r="H535" i="7" a="1"/>
  <c r="H535" i="7" s="1"/>
  <c r="B633" i="7"/>
  <c r="G633" i="7" a="1"/>
  <c r="G633" i="7" s="1"/>
  <c r="H633" i="7" a="1"/>
  <c r="H633" i="7" s="1"/>
  <c r="G851" i="7" a="1"/>
  <c r="G851" i="7" s="1"/>
  <c r="B851" i="7"/>
  <c r="H851" i="7" a="1"/>
  <c r="H851" i="7" s="1"/>
  <c r="G979" i="7" a="1"/>
  <c r="G979" i="7" s="1"/>
  <c r="B979" i="7"/>
  <c r="H979" i="7" a="1"/>
  <c r="H979" i="7" s="1"/>
  <c r="B913" i="7"/>
  <c r="H913" i="7" a="1"/>
  <c r="H913" i="7" s="1"/>
  <c r="G913" i="7" a="1"/>
  <c r="G913" i="7" s="1"/>
  <c r="B53" i="7"/>
  <c r="G53" i="7" a="1"/>
  <c r="G53" i="7" s="1"/>
  <c r="H53" i="7" a="1"/>
  <c r="H53" i="7" s="1"/>
  <c r="B165" i="7"/>
  <c r="H165" i="7" a="1"/>
  <c r="H165" i="7" s="1"/>
  <c r="G165" i="7" a="1"/>
  <c r="G165" i="7" s="1"/>
  <c r="B658" i="7"/>
  <c r="H658" i="7" a="1"/>
  <c r="H658" i="7" s="1"/>
  <c r="G658" i="7" a="1"/>
  <c r="G658" i="7" s="1"/>
  <c r="G488" i="7" a="1"/>
  <c r="G488" i="7" s="1"/>
  <c r="B488" i="7"/>
  <c r="H488" i="7" a="1"/>
  <c r="H488" i="7" s="1"/>
  <c r="G749" i="7" a="1"/>
  <c r="G749" i="7" s="1"/>
  <c r="B749" i="7"/>
  <c r="H749" i="7" a="1"/>
  <c r="H749" i="7" s="1"/>
  <c r="G769" i="7" a="1"/>
  <c r="G769" i="7" s="1"/>
  <c r="H769" i="7" a="1"/>
  <c r="H769" i="7" s="1"/>
  <c r="B769" i="7"/>
  <c r="G216" i="7" a="1"/>
  <c r="G216" i="7" s="1"/>
  <c r="B216" i="7"/>
  <c r="H216" i="7" a="1"/>
  <c r="H216" i="7" s="1"/>
  <c r="B457" i="7"/>
  <c r="H457" i="7" a="1"/>
  <c r="H457" i="7" s="1"/>
  <c r="G457" i="7" a="1"/>
  <c r="G457" i="7" s="1"/>
  <c r="B607" i="7"/>
  <c r="G607" i="7" a="1"/>
  <c r="G607" i="7" s="1"/>
  <c r="H607" i="7" a="1"/>
  <c r="H607" i="7" s="1"/>
  <c r="G713" i="7" a="1"/>
  <c r="G713" i="7" s="1"/>
  <c r="H713" i="7" a="1"/>
  <c r="H713" i="7" s="1"/>
  <c r="B713" i="7"/>
  <c r="B96" i="7"/>
  <c r="H96" i="7" a="1"/>
  <c r="H96" i="7" s="1"/>
  <c r="G96" i="7" a="1"/>
  <c r="G96" i="7" s="1"/>
  <c r="B218" i="7"/>
  <c r="H218" i="7" a="1"/>
  <c r="H218" i="7" s="1"/>
  <c r="G218" i="7" a="1"/>
  <c r="G218" i="7" s="1"/>
  <c r="B382" i="7"/>
  <c r="H382" i="7" a="1"/>
  <c r="H382" i="7" s="1"/>
  <c r="G382" i="7" a="1"/>
  <c r="G382" i="7" s="1"/>
  <c r="B414" i="7"/>
  <c r="H414" i="7" a="1"/>
  <c r="H414" i="7" s="1"/>
  <c r="G414" i="7" a="1"/>
  <c r="G414" i="7" s="1"/>
  <c r="B526" i="7"/>
  <c r="H526" i="7" a="1"/>
  <c r="H526" i="7" s="1"/>
  <c r="G526" i="7" a="1"/>
  <c r="G526" i="7" s="1"/>
  <c r="G612" i="7" a="1"/>
  <c r="G612" i="7" s="1"/>
  <c r="B612" i="7"/>
  <c r="H612" i="7" a="1"/>
  <c r="H612" i="7" s="1"/>
  <c r="B828" i="7"/>
  <c r="G828" i="7" a="1"/>
  <c r="G828" i="7" s="1"/>
  <c r="H828" i="7" a="1"/>
  <c r="H828" i="7" s="1"/>
  <c r="B956" i="7"/>
  <c r="G956" i="7" a="1"/>
  <c r="G956" i="7" s="1"/>
  <c r="H956" i="7" a="1"/>
  <c r="H956" i="7" s="1"/>
  <c r="B890" i="7"/>
  <c r="G890" i="7" a="1"/>
  <c r="G890" i="7" s="1"/>
  <c r="H890" i="7" a="1"/>
  <c r="H890" i="7" s="1"/>
  <c r="G118" i="7" a="1"/>
  <c r="G118" i="7" s="1"/>
  <c r="B118" i="7"/>
  <c r="H118" i="7" a="1"/>
  <c r="H118" i="7" s="1"/>
  <c r="B194" i="7"/>
  <c r="H194" i="7" a="1"/>
  <c r="H194" i="7" s="1"/>
  <c r="G194" i="7" a="1"/>
  <c r="G194" i="7" s="1"/>
  <c r="B314" i="7"/>
  <c r="H314" i="7" a="1"/>
  <c r="H314" i="7" s="1"/>
  <c r="G314" i="7" a="1"/>
  <c r="G314" i="7" s="1"/>
  <c r="G448" i="7" a="1"/>
  <c r="G448" i="7" s="1"/>
  <c r="B448" i="7"/>
  <c r="H448" i="7" a="1"/>
  <c r="H448" i="7" s="1"/>
  <c r="G758" i="7" a="1"/>
  <c r="G758" i="7" s="1"/>
  <c r="B758" i="7"/>
  <c r="H758" i="7" a="1"/>
  <c r="H758" i="7" s="1"/>
  <c r="B84" i="7"/>
  <c r="H84" i="7" a="1"/>
  <c r="H84" i="7" s="1"/>
  <c r="G84" i="7" a="1"/>
  <c r="G84" i="7" s="1"/>
  <c r="B442" i="7"/>
  <c r="H442" i="7" a="1"/>
  <c r="H442" i="7" s="1"/>
  <c r="G442" i="7" a="1"/>
  <c r="G442" i="7" s="1"/>
  <c r="B586" i="7"/>
  <c r="H586" i="7" a="1"/>
  <c r="H586" i="7" s="1"/>
  <c r="G586" i="7" a="1"/>
  <c r="G586" i="7" s="1"/>
  <c r="G702" i="7" a="1"/>
  <c r="G702" i="7" s="1"/>
  <c r="B702" i="7"/>
  <c r="H702" i="7" a="1"/>
  <c r="H702" i="7" s="1"/>
  <c r="G640" i="7" a="1"/>
  <c r="G640" i="7" s="1"/>
  <c r="B640" i="7"/>
  <c r="H640" i="7" a="1"/>
  <c r="H640" i="7" s="1"/>
  <c r="B856" i="7"/>
  <c r="G856" i="7" a="1"/>
  <c r="G856" i="7" s="1"/>
  <c r="H856" i="7" a="1"/>
  <c r="H856" i="7" s="1"/>
  <c r="B984" i="7"/>
  <c r="G984" i="7" a="1"/>
  <c r="G984" i="7" s="1"/>
  <c r="H984" i="7" a="1"/>
  <c r="H984" i="7" s="1"/>
  <c r="B918" i="7"/>
  <c r="G918" i="7" a="1"/>
  <c r="G918" i="7" s="1"/>
  <c r="H918" i="7" a="1"/>
  <c r="H918" i="7" s="1"/>
  <c r="G24" i="7" a="1"/>
  <c r="G24" i="7" s="1"/>
  <c r="B24" i="7"/>
  <c r="H24" i="7" a="1"/>
  <c r="H24" i="7" s="1"/>
  <c r="G140" i="7" a="1"/>
  <c r="G140" i="7" s="1"/>
  <c r="B140" i="7"/>
  <c r="H140" i="7" a="1"/>
  <c r="H140" i="7" s="1"/>
  <c r="B186" i="7"/>
  <c r="H186" i="7" a="1"/>
  <c r="H186" i="7" s="1"/>
  <c r="G186" i="7" a="1"/>
  <c r="G186" i="7" s="1"/>
  <c r="B503" i="7"/>
  <c r="G503" i="7" a="1"/>
  <c r="G503" i="7" s="1"/>
  <c r="H503" i="7" a="1"/>
  <c r="H503" i="7" s="1"/>
  <c r="B663" i="7"/>
  <c r="G663" i="7" a="1"/>
  <c r="G663" i="7" s="1"/>
  <c r="H663" i="7" a="1"/>
  <c r="H663" i="7" s="1"/>
  <c r="G236" i="7" a="1"/>
  <c r="G236" i="7" s="1"/>
  <c r="B236" i="7"/>
  <c r="H236" i="7" a="1"/>
  <c r="H236" i="7" s="1"/>
  <c r="B493" i="7"/>
  <c r="G493" i="7" a="1"/>
  <c r="G493" i="7" s="1"/>
  <c r="H493" i="7" a="1"/>
  <c r="H493" i="7" s="1"/>
  <c r="B589" i="7"/>
  <c r="G589" i="7" a="1"/>
  <c r="G589" i="7" s="1"/>
  <c r="H589" i="7" a="1"/>
  <c r="H589" i="7" s="1"/>
  <c r="G807" i="7" a="1"/>
  <c r="G807" i="7" s="1"/>
  <c r="B807" i="7"/>
  <c r="H807" i="7" a="1"/>
  <c r="H807" i="7" s="1"/>
  <c r="G935" i="7" a="1"/>
  <c r="G935" i="7" s="1"/>
  <c r="B935" i="7"/>
  <c r="H935" i="7" a="1"/>
  <c r="H935" i="7" s="1"/>
  <c r="B772" i="7"/>
  <c r="H772" i="7" a="1"/>
  <c r="H772" i="7" s="1"/>
  <c r="G772" i="7" a="1"/>
  <c r="G772" i="7" s="1"/>
  <c r="B869" i="7"/>
  <c r="H869" i="7" a="1"/>
  <c r="H869" i="7" s="1"/>
  <c r="G869" i="7" a="1"/>
  <c r="G869" i="7" s="1"/>
  <c r="B997" i="7"/>
  <c r="H997" i="7" a="1"/>
  <c r="H997" i="7" s="1"/>
  <c r="G997" i="7" a="1"/>
  <c r="G997" i="7" s="1"/>
  <c r="B95" i="7"/>
  <c r="G95" i="7" a="1"/>
  <c r="G95" i="7" s="1"/>
  <c r="H95" i="7" a="1"/>
  <c r="H95" i="7" s="1"/>
  <c r="G175" i="7" a="1"/>
  <c r="G175" i="7" s="1"/>
  <c r="H175" i="7" a="1"/>
  <c r="H175" i="7" s="1"/>
  <c r="B175" i="7"/>
  <c r="G293" i="7" a="1"/>
  <c r="G293" i="7" s="1"/>
  <c r="B293" i="7"/>
  <c r="H293" i="7" a="1"/>
  <c r="H293" i="7" s="1"/>
  <c r="B315" i="7"/>
  <c r="H315" i="7" a="1"/>
  <c r="H315" i="7" s="1"/>
  <c r="G315" i="7" a="1"/>
  <c r="G315" i="7" s="1"/>
  <c r="G227" i="7" a="1"/>
  <c r="G227" i="7" s="1"/>
  <c r="H227" i="7" a="1"/>
  <c r="H227" i="7" s="1"/>
  <c r="B227" i="7"/>
  <c r="B716" i="7"/>
  <c r="H716" i="7" a="1"/>
  <c r="H716" i="7" s="1"/>
  <c r="G716" i="7" a="1"/>
  <c r="G716" i="7" s="1"/>
  <c r="B427" i="7"/>
  <c r="H427" i="7" a="1"/>
  <c r="H427" i="7" s="1"/>
  <c r="G427" i="7" a="1"/>
  <c r="G427" i="7" s="1"/>
  <c r="G552" i="7" a="1"/>
  <c r="G552" i="7" s="1"/>
  <c r="B552" i="7"/>
  <c r="H552" i="7" a="1"/>
  <c r="H552" i="7" s="1"/>
  <c r="B743" i="7"/>
  <c r="H743" i="7" a="1"/>
  <c r="H743" i="7" s="1"/>
  <c r="G743" i="7" a="1"/>
  <c r="G743" i="7" s="1"/>
  <c r="G10" i="7" a="1"/>
  <c r="G10" i="7" s="1"/>
  <c r="H10" i="7" a="1"/>
  <c r="H10" i="7" s="1"/>
  <c r="I8" i="7"/>
  <c r="G13" i="7" a="1"/>
  <c r="G13" i="7" s="1"/>
  <c r="H13" i="7" a="1"/>
  <c r="H13" i="7" s="1"/>
  <c r="G12" i="7" a="1"/>
  <c r="G12" i="7" s="1"/>
  <c r="H12" i="7" a="1"/>
  <c r="H12" i="7" s="1"/>
  <c r="G11" i="7" a="1"/>
  <c r="G11" i="7" s="1"/>
  <c r="H11" i="7" a="1"/>
  <c r="H11" i="7" s="1"/>
  <c r="B10" i="7"/>
  <c r="B11" i="7" s="1"/>
  <c r="B12" i="7" s="1"/>
  <c r="G9" i="7" a="1"/>
  <c r="G9" i="7" s="1"/>
  <c r="H9" i="7" a="1"/>
  <c r="H9" i="7" s="1"/>
  <c r="I9" i="7" l="1"/>
  <c r="I10" i="7" s="1"/>
  <c r="I11" i="7" s="1"/>
  <c r="I12" i="7" s="1"/>
  <c r="I13" i="7" s="1"/>
  <c r="I14" i="7" s="1"/>
  <c r="I15" i="7" s="1"/>
  <c r="I16" i="7" s="1"/>
  <c r="I17" i="7" s="1"/>
  <c r="I18" i="7" s="1"/>
  <c r="I19" i="7" s="1"/>
  <c r="I20" i="7" s="1"/>
  <c r="I21" i="7" s="1"/>
  <c r="I22" i="7" s="1"/>
  <c r="I23" i="7" s="1"/>
  <c r="I24" i="7" s="1"/>
  <c r="I25" i="7" s="1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I45" i="7" s="1"/>
  <c r="I46" i="7" s="1"/>
  <c r="I47" i="7" s="1"/>
  <c r="I48" i="7" s="1"/>
  <c r="I49" i="7" s="1"/>
  <c r="I50" i="7" s="1"/>
  <c r="I51" i="7" s="1"/>
  <c r="I52" i="7" s="1"/>
  <c r="I53" i="7" s="1"/>
  <c r="I54" i="7" s="1"/>
  <c r="I55" i="7" s="1"/>
  <c r="I56" i="7" s="1"/>
  <c r="I57" i="7" s="1"/>
  <c r="I58" i="7" s="1"/>
  <c r="I59" i="7" s="1"/>
  <c r="I60" i="7" s="1"/>
  <c r="I61" i="7" s="1"/>
  <c r="I62" i="7" s="1"/>
  <c r="I63" i="7" s="1"/>
  <c r="I64" i="7" s="1"/>
  <c r="I65" i="7" s="1"/>
  <c r="I66" i="7" s="1"/>
  <c r="I67" i="7" s="1"/>
  <c r="I68" i="7" s="1"/>
  <c r="I69" i="7" s="1"/>
  <c r="I70" i="7" s="1"/>
  <c r="I71" i="7" s="1"/>
  <c r="I72" i="7" s="1"/>
  <c r="I73" i="7" s="1"/>
  <c r="I74" i="7" s="1"/>
  <c r="I75" i="7" s="1"/>
  <c r="I76" i="7" s="1"/>
  <c r="I77" i="7" s="1"/>
  <c r="I78" i="7" s="1"/>
  <c r="I79" i="7" s="1"/>
  <c r="I80" i="7" s="1"/>
  <c r="I81" i="7" s="1"/>
  <c r="I82" i="7" s="1"/>
  <c r="I83" i="7" s="1"/>
  <c r="I84" i="7" s="1"/>
  <c r="I85" i="7" s="1"/>
  <c r="I86" i="7" s="1"/>
  <c r="I87" i="7" s="1"/>
  <c r="I88" i="7" s="1"/>
  <c r="I89" i="7" s="1"/>
  <c r="I90" i="7" s="1"/>
  <c r="I91" i="7" s="1"/>
  <c r="I92" i="7" s="1"/>
  <c r="I93" i="7" s="1"/>
  <c r="I94" i="7" s="1"/>
  <c r="I95" i="7" s="1"/>
  <c r="I96" i="7" s="1"/>
  <c r="I97" i="7" s="1"/>
  <c r="I98" i="7" s="1"/>
  <c r="I99" i="7" s="1"/>
  <c r="I100" i="7" s="1"/>
  <c r="I101" i="7" s="1"/>
  <c r="I102" i="7" s="1"/>
  <c r="I103" i="7" s="1"/>
  <c r="I104" i="7" s="1"/>
  <c r="I105" i="7" s="1"/>
  <c r="I106" i="7" s="1"/>
  <c r="I107" i="7" s="1"/>
  <c r="I108" i="7" s="1"/>
  <c r="I109" i="7" s="1"/>
  <c r="I110" i="7" s="1"/>
  <c r="I111" i="7" s="1"/>
  <c r="I112" i="7" s="1"/>
  <c r="I113" i="7" s="1"/>
  <c r="I114" i="7" s="1"/>
  <c r="I115" i="7" s="1"/>
  <c r="I116" i="7" s="1"/>
  <c r="I117" i="7" s="1"/>
  <c r="I118" i="7" s="1"/>
  <c r="I119" i="7" s="1"/>
  <c r="I120" i="7" s="1"/>
  <c r="I121" i="7" s="1"/>
  <c r="I122" i="7" s="1"/>
  <c r="I123" i="7" s="1"/>
  <c r="I124" i="7" s="1"/>
  <c r="I125" i="7" s="1"/>
  <c r="I126" i="7" s="1"/>
  <c r="I127" i="7" s="1"/>
  <c r="I128" i="7" s="1"/>
  <c r="I129" i="7" s="1"/>
  <c r="I130" i="7" s="1"/>
  <c r="I131" i="7" s="1"/>
  <c r="I132" i="7" s="1"/>
  <c r="I133" i="7" s="1"/>
  <c r="I134" i="7" s="1"/>
  <c r="I135" i="7" s="1"/>
  <c r="I136" i="7" s="1"/>
  <c r="I137" i="7" s="1"/>
  <c r="I138" i="7" s="1"/>
  <c r="I139" i="7" s="1"/>
  <c r="I140" i="7" s="1"/>
  <c r="I141" i="7" s="1"/>
  <c r="I142" i="7" s="1"/>
  <c r="I143" i="7" s="1"/>
  <c r="I144" i="7" s="1"/>
  <c r="I145" i="7" s="1"/>
  <c r="I146" i="7" s="1"/>
  <c r="I147" i="7" s="1"/>
  <c r="I148" i="7" s="1"/>
  <c r="I149" i="7" s="1"/>
  <c r="I150" i="7" s="1"/>
  <c r="I151" i="7" s="1"/>
  <c r="I152" i="7" s="1"/>
  <c r="I153" i="7" s="1"/>
  <c r="I154" i="7" s="1"/>
  <c r="I155" i="7" s="1"/>
  <c r="I156" i="7" s="1"/>
  <c r="I157" i="7" s="1"/>
  <c r="I158" i="7" s="1"/>
  <c r="I159" i="7" s="1"/>
  <c r="I160" i="7" s="1"/>
  <c r="I161" i="7" s="1"/>
  <c r="I162" i="7" s="1"/>
  <c r="I163" i="7" s="1"/>
  <c r="I164" i="7" s="1"/>
  <c r="I165" i="7" s="1"/>
  <c r="I166" i="7" s="1"/>
  <c r="I167" i="7" s="1"/>
  <c r="I168" i="7" s="1"/>
  <c r="I169" i="7" s="1"/>
  <c r="I170" i="7" s="1"/>
  <c r="I171" i="7" s="1"/>
  <c r="I172" i="7" s="1"/>
  <c r="I173" i="7" s="1"/>
  <c r="I174" i="7" s="1"/>
  <c r="I175" i="7" s="1"/>
  <c r="I176" i="7" s="1"/>
  <c r="I177" i="7" s="1"/>
  <c r="I178" i="7" s="1"/>
  <c r="I179" i="7" s="1"/>
  <c r="I180" i="7" s="1"/>
  <c r="I181" i="7" s="1"/>
  <c r="I182" i="7" s="1"/>
  <c r="I183" i="7" s="1"/>
  <c r="I184" i="7" s="1"/>
  <c r="I185" i="7" s="1"/>
  <c r="I186" i="7" s="1"/>
  <c r="I187" i="7" s="1"/>
  <c r="I188" i="7" s="1"/>
  <c r="I189" i="7" s="1"/>
  <c r="I190" i="7" s="1"/>
  <c r="I191" i="7" s="1"/>
  <c r="I192" i="7" s="1"/>
  <c r="I193" i="7" s="1"/>
  <c r="I194" i="7" s="1"/>
  <c r="I195" i="7" s="1"/>
  <c r="I196" i="7" s="1"/>
  <c r="I197" i="7" s="1"/>
  <c r="I198" i="7" s="1"/>
  <c r="I199" i="7" s="1"/>
  <c r="I200" i="7" s="1"/>
  <c r="I201" i="7" s="1"/>
  <c r="I202" i="7" s="1"/>
  <c r="I203" i="7" s="1"/>
  <c r="I204" i="7" s="1"/>
  <c r="I205" i="7" s="1"/>
  <c r="I206" i="7" s="1"/>
  <c r="I207" i="7" s="1"/>
  <c r="I208" i="7" s="1"/>
  <c r="I209" i="7" s="1"/>
  <c r="I210" i="7" s="1"/>
  <c r="I211" i="7" s="1"/>
  <c r="I212" i="7" s="1"/>
  <c r="I213" i="7" s="1"/>
  <c r="I214" i="7" s="1"/>
  <c r="I215" i="7" s="1"/>
  <c r="I216" i="7" s="1"/>
  <c r="I217" i="7" s="1"/>
  <c r="I218" i="7" s="1"/>
  <c r="I219" i="7" s="1"/>
  <c r="I220" i="7" s="1"/>
  <c r="I221" i="7" s="1"/>
  <c r="I222" i="7" s="1"/>
  <c r="I223" i="7" s="1"/>
  <c r="I224" i="7" s="1"/>
  <c r="I225" i="7" s="1"/>
  <c r="I226" i="7" s="1"/>
  <c r="I227" i="7" s="1"/>
  <c r="I228" i="7" s="1"/>
  <c r="I229" i="7" s="1"/>
  <c r="I230" i="7" s="1"/>
  <c r="I231" i="7" s="1"/>
  <c r="I232" i="7" s="1"/>
  <c r="I233" i="7" s="1"/>
  <c r="I234" i="7" s="1"/>
  <c r="I235" i="7" s="1"/>
  <c r="I236" i="7" s="1"/>
  <c r="I237" i="7" s="1"/>
  <c r="I238" i="7" s="1"/>
  <c r="I239" i="7" s="1"/>
  <c r="I240" i="7" s="1"/>
  <c r="I241" i="7" s="1"/>
  <c r="I242" i="7" s="1"/>
  <c r="I243" i="7" s="1"/>
  <c r="I244" i="7" s="1"/>
  <c r="I245" i="7" s="1"/>
  <c r="I246" i="7" s="1"/>
  <c r="I247" i="7" s="1"/>
  <c r="I248" i="7" s="1"/>
  <c r="I249" i="7" s="1"/>
  <c r="I250" i="7" s="1"/>
  <c r="I251" i="7" s="1"/>
  <c r="I252" i="7" s="1"/>
  <c r="I253" i="7" s="1"/>
  <c r="I254" i="7" s="1"/>
  <c r="I255" i="7" s="1"/>
  <c r="I256" i="7" s="1"/>
  <c r="I257" i="7" s="1"/>
  <c r="I258" i="7" s="1"/>
  <c r="I259" i="7" s="1"/>
  <c r="I260" i="7" s="1"/>
  <c r="I261" i="7" s="1"/>
  <c r="I262" i="7" s="1"/>
  <c r="I263" i="7" s="1"/>
  <c r="I264" i="7" s="1"/>
  <c r="I265" i="7" s="1"/>
  <c r="I266" i="7" s="1"/>
  <c r="I267" i="7" s="1"/>
  <c r="I268" i="7" s="1"/>
  <c r="I269" i="7" s="1"/>
  <c r="I270" i="7" s="1"/>
  <c r="I271" i="7" s="1"/>
  <c r="I272" i="7" s="1"/>
  <c r="I273" i="7" s="1"/>
  <c r="I274" i="7" s="1"/>
  <c r="I275" i="7" s="1"/>
  <c r="I276" i="7" s="1"/>
  <c r="I277" i="7" s="1"/>
  <c r="I278" i="7" s="1"/>
  <c r="I279" i="7" s="1"/>
  <c r="I280" i="7" s="1"/>
  <c r="I281" i="7" s="1"/>
  <c r="I282" i="7" s="1"/>
  <c r="I283" i="7" s="1"/>
  <c r="I284" i="7" s="1"/>
  <c r="I285" i="7" s="1"/>
  <c r="I286" i="7" s="1"/>
  <c r="I287" i="7" s="1"/>
  <c r="I288" i="7" s="1"/>
  <c r="I289" i="7" s="1"/>
  <c r="I290" i="7" s="1"/>
  <c r="I291" i="7" s="1"/>
  <c r="I292" i="7" s="1"/>
  <c r="I293" i="7" s="1"/>
  <c r="I294" i="7" s="1"/>
  <c r="I295" i="7" s="1"/>
  <c r="I296" i="7" s="1"/>
  <c r="I297" i="7" s="1"/>
  <c r="I298" i="7" s="1"/>
  <c r="I299" i="7" s="1"/>
  <c r="I300" i="7" s="1"/>
  <c r="I301" i="7" s="1"/>
  <c r="I302" i="7" s="1"/>
  <c r="I303" i="7" s="1"/>
  <c r="I304" i="7" s="1"/>
  <c r="I305" i="7" s="1"/>
  <c r="I306" i="7" s="1"/>
  <c r="I307" i="7" s="1"/>
  <c r="I308" i="7" s="1"/>
  <c r="I309" i="7" s="1"/>
  <c r="I310" i="7" s="1"/>
  <c r="I311" i="7" s="1"/>
  <c r="I312" i="7" s="1"/>
  <c r="I313" i="7" s="1"/>
  <c r="I314" i="7" s="1"/>
  <c r="I315" i="7" s="1"/>
  <c r="I316" i="7" s="1"/>
  <c r="I317" i="7" s="1"/>
  <c r="I318" i="7" s="1"/>
  <c r="I319" i="7" s="1"/>
  <c r="I320" i="7" s="1"/>
  <c r="I321" i="7" s="1"/>
  <c r="I322" i="7" s="1"/>
  <c r="I323" i="7" s="1"/>
  <c r="I324" i="7" s="1"/>
  <c r="I325" i="7" s="1"/>
  <c r="I326" i="7" s="1"/>
  <c r="I327" i="7" s="1"/>
  <c r="I328" i="7" s="1"/>
  <c r="I329" i="7" s="1"/>
  <c r="I330" i="7" s="1"/>
  <c r="I331" i="7" s="1"/>
  <c r="I332" i="7" s="1"/>
  <c r="I333" i="7" s="1"/>
  <c r="I334" i="7" s="1"/>
  <c r="I335" i="7" s="1"/>
  <c r="I336" i="7" s="1"/>
  <c r="I337" i="7" s="1"/>
  <c r="I338" i="7" s="1"/>
  <c r="I339" i="7" s="1"/>
  <c r="I340" i="7" s="1"/>
  <c r="I341" i="7" s="1"/>
  <c r="I342" i="7" s="1"/>
  <c r="I343" i="7" s="1"/>
  <c r="I344" i="7" s="1"/>
  <c r="I345" i="7" s="1"/>
  <c r="I346" i="7" s="1"/>
  <c r="I347" i="7" s="1"/>
  <c r="I348" i="7" s="1"/>
  <c r="I349" i="7" s="1"/>
  <c r="I350" i="7" s="1"/>
  <c r="I351" i="7" s="1"/>
  <c r="I352" i="7" s="1"/>
  <c r="I353" i="7" s="1"/>
  <c r="I354" i="7" s="1"/>
  <c r="I355" i="7" s="1"/>
  <c r="I356" i="7" s="1"/>
  <c r="I357" i="7" s="1"/>
  <c r="I358" i="7" s="1"/>
  <c r="I359" i="7" s="1"/>
  <c r="I360" i="7" s="1"/>
  <c r="I361" i="7" s="1"/>
  <c r="I362" i="7" s="1"/>
  <c r="I363" i="7" s="1"/>
  <c r="I364" i="7" s="1"/>
  <c r="I365" i="7" s="1"/>
  <c r="I366" i="7" s="1"/>
  <c r="I367" i="7" s="1"/>
  <c r="I368" i="7" s="1"/>
  <c r="I369" i="7" s="1"/>
  <c r="I370" i="7" s="1"/>
  <c r="I371" i="7" s="1"/>
  <c r="I372" i="7" s="1"/>
  <c r="I373" i="7" s="1"/>
  <c r="I374" i="7" s="1"/>
  <c r="I375" i="7" s="1"/>
  <c r="I376" i="7" s="1"/>
  <c r="I377" i="7" s="1"/>
  <c r="I378" i="7" s="1"/>
  <c r="I379" i="7" s="1"/>
  <c r="I380" i="7" s="1"/>
  <c r="I381" i="7" s="1"/>
  <c r="I382" i="7" s="1"/>
  <c r="I383" i="7" s="1"/>
  <c r="I384" i="7" s="1"/>
  <c r="I385" i="7" s="1"/>
  <c r="I386" i="7" s="1"/>
  <c r="I387" i="7" s="1"/>
  <c r="I388" i="7" s="1"/>
  <c r="I389" i="7" s="1"/>
  <c r="I390" i="7" s="1"/>
  <c r="I391" i="7" s="1"/>
  <c r="I392" i="7" s="1"/>
  <c r="I393" i="7" s="1"/>
  <c r="I394" i="7" s="1"/>
  <c r="I395" i="7" s="1"/>
  <c r="I396" i="7" s="1"/>
  <c r="I397" i="7" s="1"/>
  <c r="I398" i="7" s="1"/>
  <c r="I399" i="7" s="1"/>
  <c r="I400" i="7" s="1"/>
  <c r="I401" i="7" s="1"/>
  <c r="I402" i="7" s="1"/>
  <c r="I403" i="7" s="1"/>
  <c r="I404" i="7" s="1"/>
  <c r="I405" i="7" s="1"/>
  <c r="I406" i="7" s="1"/>
  <c r="I407" i="7" s="1"/>
  <c r="I408" i="7" s="1"/>
  <c r="I409" i="7" s="1"/>
  <c r="I410" i="7" s="1"/>
  <c r="I411" i="7" s="1"/>
  <c r="I412" i="7" s="1"/>
  <c r="I413" i="7" s="1"/>
  <c r="I414" i="7" s="1"/>
  <c r="I415" i="7" s="1"/>
  <c r="I416" i="7" s="1"/>
  <c r="I417" i="7" s="1"/>
  <c r="I418" i="7" s="1"/>
  <c r="I419" i="7" s="1"/>
  <c r="I420" i="7" s="1"/>
  <c r="I421" i="7" s="1"/>
  <c r="I422" i="7" s="1"/>
  <c r="I423" i="7" s="1"/>
  <c r="I424" i="7" s="1"/>
  <c r="I425" i="7" s="1"/>
  <c r="I426" i="7" s="1"/>
  <c r="I427" i="7" s="1"/>
  <c r="I428" i="7" s="1"/>
  <c r="I429" i="7" s="1"/>
  <c r="I430" i="7" s="1"/>
  <c r="I431" i="7" s="1"/>
  <c r="I432" i="7" s="1"/>
  <c r="I433" i="7" s="1"/>
  <c r="I434" i="7" s="1"/>
  <c r="I435" i="7" s="1"/>
  <c r="I436" i="7" s="1"/>
  <c r="I437" i="7" s="1"/>
  <c r="I438" i="7" s="1"/>
  <c r="I439" i="7" s="1"/>
  <c r="I440" i="7" s="1"/>
  <c r="I441" i="7" s="1"/>
  <c r="I442" i="7" s="1"/>
  <c r="I443" i="7" s="1"/>
  <c r="I444" i="7" s="1"/>
  <c r="I445" i="7" s="1"/>
  <c r="I446" i="7" s="1"/>
  <c r="I447" i="7" s="1"/>
  <c r="I448" i="7" s="1"/>
  <c r="I449" i="7" s="1"/>
  <c r="I450" i="7" s="1"/>
  <c r="I451" i="7" s="1"/>
  <c r="I452" i="7" s="1"/>
  <c r="I453" i="7" s="1"/>
  <c r="I454" i="7" s="1"/>
  <c r="I455" i="7" s="1"/>
  <c r="I456" i="7" s="1"/>
  <c r="I457" i="7" s="1"/>
  <c r="I458" i="7" s="1"/>
  <c r="I459" i="7" s="1"/>
  <c r="I460" i="7" s="1"/>
  <c r="I461" i="7" s="1"/>
  <c r="I462" i="7" s="1"/>
  <c r="I463" i="7" s="1"/>
  <c r="I464" i="7" s="1"/>
  <c r="I465" i="7" s="1"/>
  <c r="I466" i="7" s="1"/>
  <c r="I467" i="7" s="1"/>
  <c r="I468" i="7" s="1"/>
  <c r="I469" i="7" s="1"/>
  <c r="I470" i="7" s="1"/>
  <c r="I471" i="7" s="1"/>
  <c r="I472" i="7" s="1"/>
  <c r="I473" i="7" s="1"/>
  <c r="I474" i="7" s="1"/>
  <c r="I475" i="7" s="1"/>
  <c r="I476" i="7" s="1"/>
  <c r="I477" i="7" s="1"/>
  <c r="I478" i="7" s="1"/>
  <c r="I479" i="7" s="1"/>
  <c r="I480" i="7" s="1"/>
  <c r="I481" i="7" s="1"/>
  <c r="I482" i="7" s="1"/>
  <c r="I483" i="7" s="1"/>
  <c r="I484" i="7" s="1"/>
  <c r="I485" i="7" s="1"/>
  <c r="I486" i="7" s="1"/>
  <c r="I487" i="7" s="1"/>
  <c r="I488" i="7" s="1"/>
  <c r="I489" i="7" s="1"/>
  <c r="I490" i="7" s="1"/>
  <c r="I491" i="7" s="1"/>
  <c r="I492" i="7" s="1"/>
  <c r="I493" i="7" s="1"/>
  <c r="I494" i="7" s="1"/>
  <c r="I495" i="7" s="1"/>
  <c r="I496" i="7" s="1"/>
  <c r="I497" i="7" s="1"/>
  <c r="I498" i="7" s="1"/>
  <c r="I499" i="7" s="1"/>
  <c r="I500" i="7" s="1"/>
  <c r="I501" i="7" s="1"/>
  <c r="I502" i="7" s="1"/>
  <c r="I503" i="7" s="1"/>
  <c r="I504" i="7" s="1"/>
  <c r="I505" i="7" s="1"/>
  <c r="I506" i="7" s="1"/>
  <c r="I507" i="7" s="1"/>
  <c r="I508" i="7" s="1"/>
  <c r="I509" i="7" s="1"/>
  <c r="I510" i="7" s="1"/>
  <c r="I511" i="7" s="1"/>
  <c r="I512" i="7" s="1"/>
  <c r="I513" i="7" s="1"/>
  <c r="I514" i="7" s="1"/>
  <c r="I515" i="7" s="1"/>
  <c r="I516" i="7" s="1"/>
  <c r="I517" i="7" s="1"/>
  <c r="I518" i="7" s="1"/>
  <c r="I519" i="7" s="1"/>
  <c r="I520" i="7" s="1"/>
  <c r="I521" i="7" s="1"/>
  <c r="I522" i="7" s="1"/>
  <c r="I523" i="7" s="1"/>
  <c r="I524" i="7" s="1"/>
  <c r="I525" i="7" s="1"/>
  <c r="I526" i="7" s="1"/>
  <c r="I527" i="7" s="1"/>
  <c r="I528" i="7" s="1"/>
  <c r="I529" i="7" s="1"/>
  <c r="I530" i="7" s="1"/>
  <c r="I531" i="7" s="1"/>
  <c r="I532" i="7" s="1"/>
  <c r="I533" i="7" s="1"/>
  <c r="I534" i="7" s="1"/>
  <c r="I535" i="7" s="1"/>
  <c r="I536" i="7" s="1"/>
  <c r="I537" i="7" s="1"/>
  <c r="I538" i="7" s="1"/>
  <c r="I539" i="7" s="1"/>
  <c r="I540" i="7" s="1"/>
  <c r="I541" i="7" s="1"/>
  <c r="I542" i="7" s="1"/>
  <c r="I543" i="7" s="1"/>
  <c r="I544" i="7" s="1"/>
  <c r="I545" i="7" s="1"/>
  <c r="I546" i="7" s="1"/>
  <c r="I547" i="7" s="1"/>
  <c r="I548" i="7" s="1"/>
  <c r="I549" i="7" s="1"/>
  <c r="I550" i="7" s="1"/>
  <c r="I551" i="7" s="1"/>
  <c r="I552" i="7" s="1"/>
  <c r="I553" i="7" s="1"/>
  <c r="I554" i="7" s="1"/>
  <c r="I555" i="7" s="1"/>
  <c r="I556" i="7" s="1"/>
  <c r="I557" i="7" s="1"/>
  <c r="I558" i="7" s="1"/>
  <c r="I559" i="7" s="1"/>
  <c r="I560" i="7" s="1"/>
  <c r="I561" i="7" s="1"/>
  <c r="I562" i="7" s="1"/>
  <c r="I563" i="7" s="1"/>
  <c r="I564" i="7" s="1"/>
  <c r="I565" i="7" s="1"/>
  <c r="I566" i="7" s="1"/>
  <c r="I567" i="7" s="1"/>
  <c r="I568" i="7" s="1"/>
  <c r="I569" i="7" s="1"/>
  <c r="I570" i="7" s="1"/>
  <c r="I571" i="7" s="1"/>
  <c r="I572" i="7" s="1"/>
  <c r="I573" i="7" s="1"/>
  <c r="I574" i="7" s="1"/>
  <c r="I575" i="7" s="1"/>
  <c r="I576" i="7" s="1"/>
  <c r="I577" i="7" s="1"/>
  <c r="I578" i="7" s="1"/>
  <c r="I579" i="7" s="1"/>
  <c r="I580" i="7" s="1"/>
  <c r="I581" i="7" s="1"/>
  <c r="I582" i="7" s="1"/>
  <c r="I583" i="7" s="1"/>
  <c r="I584" i="7" s="1"/>
  <c r="I585" i="7" s="1"/>
  <c r="I586" i="7" s="1"/>
  <c r="I587" i="7" s="1"/>
  <c r="I588" i="7" s="1"/>
  <c r="I589" i="7" s="1"/>
  <c r="I590" i="7" s="1"/>
  <c r="I591" i="7" s="1"/>
  <c r="I592" i="7" s="1"/>
  <c r="I593" i="7" s="1"/>
  <c r="I594" i="7" s="1"/>
  <c r="I595" i="7" s="1"/>
  <c r="I596" i="7" s="1"/>
  <c r="I597" i="7" s="1"/>
  <c r="I598" i="7" s="1"/>
  <c r="I599" i="7" s="1"/>
  <c r="I600" i="7" s="1"/>
  <c r="I601" i="7" s="1"/>
  <c r="I602" i="7" s="1"/>
  <c r="I603" i="7" s="1"/>
  <c r="I604" i="7" s="1"/>
  <c r="I605" i="7" s="1"/>
  <c r="I606" i="7" s="1"/>
  <c r="I607" i="7" s="1"/>
  <c r="I608" i="7" s="1"/>
  <c r="I609" i="7" s="1"/>
  <c r="I610" i="7" s="1"/>
  <c r="I611" i="7" s="1"/>
  <c r="I612" i="7" s="1"/>
  <c r="I613" i="7" s="1"/>
  <c r="I614" i="7" s="1"/>
  <c r="I615" i="7" s="1"/>
  <c r="I616" i="7" s="1"/>
  <c r="I617" i="7" s="1"/>
  <c r="I618" i="7" s="1"/>
  <c r="I619" i="7" s="1"/>
  <c r="I620" i="7" s="1"/>
  <c r="I621" i="7" s="1"/>
  <c r="I622" i="7" s="1"/>
  <c r="I623" i="7" s="1"/>
  <c r="I624" i="7" s="1"/>
  <c r="I625" i="7" s="1"/>
  <c r="I626" i="7" s="1"/>
  <c r="I627" i="7" s="1"/>
  <c r="I628" i="7" s="1"/>
  <c r="I629" i="7" s="1"/>
  <c r="I630" i="7" s="1"/>
  <c r="I631" i="7" s="1"/>
  <c r="I632" i="7" s="1"/>
  <c r="I633" i="7" s="1"/>
  <c r="I634" i="7" s="1"/>
  <c r="I635" i="7" s="1"/>
  <c r="I636" i="7" s="1"/>
  <c r="I637" i="7" s="1"/>
  <c r="I638" i="7" s="1"/>
  <c r="I639" i="7" s="1"/>
  <c r="I640" i="7" s="1"/>
  <c r="I641" i="7" s="1"/>
  <c r="I642" i="7" s="1"/>
  <c r="I643" i="7" s="1"/>
  <c r="I644" i="7" s="1"/>
  <c r="I645" i="7" s="1"/>
  <c r="I646" i="7" s="1"/>
  <c r="I647" i="7" s="1"/>
  <c r="I648" i="7" s="1"/>
  <c r="I649" i="7" s="1"/>
  <c r="I650" i="7" s="1"/>
  <c r="I651" i="7" s="1"/>
  <c r="I652" i="7" s="1"/>
  <c r="I653" i="7" s="1"/>
  <c r="I654" i="7" s="1"/>
  <c r="I655" i="7" s="1"/>
  <c r="I656" i="7" s="1"/>
  <c r="I657" i="7" s="1"/>
  <c r="I658" i="7" s="1"/>
  <c r="I659" i="7" s="1"/>
  <c r="I660" i="7" s="1"/>
  <c r="I661" i="7" s="1"/>
  <c r="I662" i="7" s="1"/>
  <c r="I663" i="7" s="1"/>
  <c r="I664" i="7" s="1"/>
  <c r="I665" i="7" s="1"/>
  <c r="I666" i="7" s="1"/>
  <c r="I667" i="7" s="1"/>
  <c r="I668" i="7" s="1"/>
  <c r="I669" i="7" s="1"/>
  <c r="I670" i="7" s="1"/>
  <c r="I671" i="7" s="1"/>
  <c r="I672" i="7" s="1"/>
  <c r="I673" i="7" s="1"/>
  <c r="I674" i="7" s="1"/>
  <c r="I675" i="7" s="1"/>
  <c r="I676" i="7" s="1"/>
  <c r="I677" i="7" s="1"/>
  <c r="I678" i="7" s="1"/>
  <c r="I679" i="7" s="1"/>
  <c r="I680" i="7" s="1"/>
  <c r="I681" i="7" s="1"/>
  <c r="I682" i="7" s="1"/>
  <c r="I683" i="7" s="1"/>
  <c r="I684" i="7" s="1"/>
  <c r="I685" i="7" s="1"/>
  <c r="I686" i="7" s="1"/>
  <c r="I687" i="7" s="1"/>
  <c r="I688" i="7" s="1"/>
  <c r="I689" i="7" s="1"/>
  <c r="I690" i="7" s="1"/>
  <c r="I691" i="7" s="1"/>
  <c r="I692" i="7" s="1"/>
  <c r="I693" i="7" s="1"/>
  <c r="I694" i="7" s="1"/>
  <c r="I695" i="7" s="1"/>
  <c r="I696" i="7" s="1"/>
  <c r="I697" i="7" s="1"/>
  <c r="I698" i="7" s="1"/>
  <c r="I699" i="7" s="1"/>
  <c r="I700" i="7" s="1"/>
  <c r="I701" i="7" s="1"/>
  <c r="I702" i="7" s="1"/>
  <c r="I703" i="7" s="1"/>
  <c r="I704" i="7" s="1"/>
  <c r="I705" i="7" s="1"/>
  <c r="I706" i="7" s="1"/>
  <c r="I707" i="7" s="1"/>
  <c r="I708" i="7" s="1"/>
  <c r="I709" i="7" s="1"/>
  <c r="I710" i="7" s="1"/>
  <c r="I711" i="7" s="1"/>
  <c r="I712" i="7" s="1"/>
  <c r="I713" i="7" s="1"/>
  <c r="I714" i="7" s="1"/>
  <c r="I715" i="7" s="1"/>
  <c r="I716" i="7" s="1"/>
  <c r="I717" i="7" s="1"/>
  <c r="I718" i="7" s="1"/>
  <c r="I719" i="7" s="1"/>
  <c r="I720" i="7" s="1"/>
  <c r="I721" i="7" s="1"/>
  <c r="I722" i="7" s="1"/>
  <c r="I723" i="7" s="1"/>
  <c r="I724" i="7" s="1"/>
  <c r="I725" i="7" s="1"/>
  <c r="I726" i="7" s="1"/>
  <c r="I727" i="7" s="1"/>
  <c r="I728" i="7" s="1"/>
  <c r="I729" i="7" s="1"/>
  <c r="I730" i="7" s="1"/>
  <c r="I731" i="7" s="1"/>
  <c r="I732" i="7" s="1"/>
  <c r="I733" i="7" s="1"/>
  <c r="I734" i="7" s="1"/>
  <c r="I735" i="7" s="1"/>
  <c r="I736" i="7" s="1"/>
  <c r="I737" i="7" s="1"/>
  <c r="I738" i="7" s="1"/>
  <c r="I739" i="7" s="1"/>
  <c r="I740" i="7" s="1"/>
  <c r="I741" i="7" s="1"/>
  <c r="I742" i="7" s="1"/>
  <c r="I743" i="7" s="1"/>
  <c r="I744" i="7" s="1"/>
  <c r="I745" i="7" s="1"/>
  <c r="I746" i="7" s="1"/>
  <c r="I747" i="7" s="1"/>
  <c r="I748" i="7" s="1"/>
  <c r="I749" i="7" s="1"/>
  <c r="I750" i="7" s="1"/>
  <c r="I751" i="7" s="1"/>
  <c r="I752" i="7" s="1"/>
  <c r="I753" i="7" s="1"/>
  <c r="I754" i="7" s="1"/>
  <c r="I755" i="7" s="1"/>
  <c r="I756" i="7" s="1"/>
  <c r="I757" i="7" s="1"/>
  <c r="I758" i="7" s="1"/>
  <c r="I759" i="7" s="1"/>
  <c r="I760" i="7" s="1"/>
  <c r="I761" i="7" s="1"/>
  <c r="I762" i="7" s="1"/>
  <c r="I763" i="7" s="1"/>
  <c r="I764" i="7" s="1"/>
  <c r="I765" i="7" s="1"/>
  <c r="I766" i="7" s="1"/>
  <c r="I767" i="7" s="1"/>
  <c r="I768" i="7" s="1"/>
  <c r="I769" i="7" s="1"/>
  <c r="I770" i="7" s="1"/>
  <c r="I771" i="7" s="1"/>
  <c r="I772" i="7" s="1"/>
  <c r="I773" i="7" s="1"/>
  <c r="I774" i="7" s="1"/>
  <c r="I775" i="7" s="1"/>
  <c r="I776" i="7" s="1"/>
  <c r="I777" i="7" s="1"/>
  <c r="I778" i="7" s="1"/>
  <c r="I779" i="7" s="1"/>
  <c r="I780" i="7" s="1"/>
  <c r="I781" i="7" s="1"/>
  <c r="I782" i="7" s="1"/>
  <c r="I783" i="7" s="1"/>
  <c r="I784" i="7" s="1"/>
  <c r="I785" i="7" s="1"/>
  <c r="I786" i="7" s="1"/>
  <c r="I787" i="7" s="1"/>
  <c r="I788" i="7" s="1"/>
  <c r="I789" i="7" s="1"/>
  <c r="I790" i="7" s="1"/>
  <c r="I791" i="7" s="1"/>
  <c r="I792" i="7" s="1"/>
  <c r="I793" i="7" s="1"/>
  <c r="I794" i="7" s="1"/>
  <c r="I795" i="7" s="1"/>
  <c r="I796" i="7" s="1"/>
  <c r="I797" i="7" s="1"/>
  <c r="I798" i="7" s="1"/>
  <c r="I799" i="7" s="1"/>
  <c r="I800" i="7" s="1"/>
  <c r="I801" i="7" s="1"/>
  <c r="I802" i="7" s="1"/>
  <c r="I803" i="7" s="1"/>
  <c r="I804" i="7" s="1"/>
  <c r="I805" i="7" s="1"/>
  <c r="I806" i="7" s="1"/>
  <c r="I807" i="7" s="1"/>
  <c r="I808" i="7" s="1"/>
  <c r="I809" i="7" s="1"/>
  <c r="I810" i="7" s="1"/>
  <c r="I811" i="7" s="1"/>
  <c r="I812" i="7" s="1"/>
  <c r="I813" i="7" s="1"/>
  <c r="I814" i="7" s="1"/>
  <c r="I815" i="7" s="1"/>
  <c r="I816" i="7" s="1"/>
  <c r="I817" i="7" s="1"/>
  <c r="I818" i="7" s="1"/>
  <c r="I819" i="7" s="1"/>
  <c r="I820" i="7" s="1"/>
  <c r="I821" i="7" s="1"/>
  <c r="I822" i="7" s="1"/>
  <c r="I823" i="7" s="1"/>
  <c r="I824" i="7" s="1"/>
  <c r="I825" i="7" s="1"/>
  <c r="I826" i="7" s="1"/>
  <c r="I827" i="7" s="1"/>
  <c r="I828" i="7" s="1"/>
  <c r="I829" i="7" s="1"/>
  <c r="I830" i="7" s="1"/>
  <c r="I831" i="7" s="1"/>
  <c r="I832" i="7" s="1"/>
  <c r="I833" i="7" s="1"/>
  <c r="I834" i="7" s="1"/>
  <c r="I835" i="7" s="1"/>
  <c r="I836" i="7" s="1"/>
  <c r="I837" i="7" s="1"/>
  <c r="I838" i="7" s="1"/>
  <c r="I839" i="7" s="1"/>
  <c r="I840" i="7" s="1"/>
  <c r="I841" i="7" s="1"/>
  <c r="I842" i="7" s="1"/>
  <c r="I843" i="7" s="1"/>
  <c r="I844" i="7" s="1"/>
  <c r="I845" i="7" s="1"/>
  <c r="I846" i="7" s="1"/>
  <c r="I847" i="7" s="1"/>
  <c r="I848" i="7" s="1"/>
  <c r="I849" i="7" s="1"/>
  <c r="I850" i="7" s="1"/>
  <c r="I851" i="7" s="1"/>
  <c r="I852" i="7" s="1"/>
  <c r="I853" i="7" s="1"/>
  <c r="I854" i="7" s="1"/>
  <c r="I855" i="7" s="1"/>
  <c r="I856" i="7" s="1"/>
  <c r="I857" i="7" s="1"/>
  <c r="I858" i="7" s="1"/>
  <c r="I859" i="7" s="1"/>
  <c r="I860" i="7" s="1"/>
  <c r="I861" i="7" s="1"/>
  <c r="I862" i="7" s="1"/>
  <c r="I863" i="7" s="1"/>
  <c r="I864" i="7" s="1"/>
  <c r="I865" i="7" s="1"/>
  <c r="I866" i="7" s="1"/>
  <c r="I867" i="7" s="1"/>
  <c r="I868" i="7" s="1"/>
  <c r="I869" i="7" s="1"/>
  <c r="I870" i="7" s="1"/>
  <c r="I871" i="7" s="1"/>
  <c r="I872" i="7" s="1"/>
  <c r="I873" i="7" s="1"/>
  <c r="I874" i="7" s="1"/>
  <c r="I875" i="7" s="1"/>
  <c r="I876" i="7" s="1"/>
  <c r="I877" i="7" s="1"/>
  <c r="I878" i="7" s="1"/>
  <c r="I879" i="7" s="1"/>
  <c r="I880" i="7" s="1"/>
  <c r="I881" i="7" s="1"/>
  <c r="I882" i="7" s="1"/>
  <c r="I883" i="7" s="1"/>
  <c r="I884" i="7" s="1"/>
  <c r="I885" i="7" s="1"/>
  <c r="I886" i="7" s="1"/>
  <c r="I887" i="7" s="1"/>
  <c r="I888" i="7" s="1"/>
  <c r="I889" i="7" s="1"/>
  <c r="I890" i="7" s="1"/>
  <c r="I891" i="7" s="1"/>
  <c r="I892" i="7" s="1"/>
  <c r="I893" i="7" s="1"/>
  <c r="I894" i="7" s="1"/>
  <c r="I895" i="7" s="1"/>
  <c r="I896" i="7" s="1"/>
  <c r="I897" i="7" s="1"/>
  <c r="I898" i="7" s="1"/>
  <c r="I899" i="7" s="1"/>
  <c r="I900" i="7" s="1"/>
  <c r="I901" i="7" s="1"/>
  <c r="I902" i="7" s="1"/>
  <c r="I903" i="7" s="1"/>
  <c r="I904" i="7" s="1"/>
  <c r="I905" i="7" s="1"/>
  <c r="I906" i="7" s="1"/>
  <c r="I907" i="7" s="1"/>
  <c r="I908" i="7" s="1"/>
  <c r="I909" i="7" s="1"/>
  <c r="I910" i="7" s="1"/>
  <c r="I911" i="7" s="1"/>
  <c r="I912" i="7" s="1"/>
  <c r="I913" i="7" s="1"/>
  <c r="I914" i="7" s="1"/>
  <c r="I915" i="7" s="1"/>
  <c r="I916" i="7" s="1"/>
  <c r="I917" i="7" s="1"/>
  <c r="I918" i="7" s="1"/>
  <c r="I919" i="7" s="1"/>
  <c r="I920" i="7" s="1"/>
  <c r="I921" i="7" s="1"/>
  <c r="I922" i="7" s="1"/>
  <c r="I923" i="7" s="1"/>
  <c r="I924" i="7" s="1"/>
  <c r="I925" i="7" s="1"/>
  <c r="I926" i="7" s="1"/>
  <c r="I927" i="7" s="1"/>
  <c r="I928" i="7" s="1"/>
  <c r="I929" i="7" s="1"/>
  <c r="I930" i="7" s="1"/>
  <c r="I931" i="7" s="1"/>
  <c r="I932" i="7" s="1"/>
  <c r="I933" i="7" s="1"/>
  <c r="I934" i="7" s="1"/>
  <c r="I935" i="7" s="1"/>
  <c r="I936" i="7" s="1"/>
  <c r="I937" i="7" s="1"/>
  <c r="I938" i="7" s="1"/>
  <c r="I939" i="7" s="1"/>
  <c r="I940" i="7" s="1"/>
  <c r="I941" i="7" s="1"/>
  <c r="I942" i="7" s="1"/>
  <c r="I943" i="7" s="1"/>
  <c r="I944" i="7" s="1"/>
  <c r="I945" i="7" s="1"/>
  <c r="I946" i="7" s="1"/>
  <c r="I947" i="7" s="1"/>
  <c r="I948" i="7" s="1"/>
  <c r="I949" i="7" s="1"/>
  <c r="I950" i="7" s="1"/>
  <c r="I951" i="7" s="1"/>
  <c r="I952" i="7" s="1"/>
  <c r="I953" i="7" s="1"/>
  <c r="I954" i="7" s="1"/>
  <c r="I955" i="7" s="1"/>
  <c r="I956" i="7" s="1"/>
  <c r="I957" i="7" s="1"/>
  <c r="I958" i="7" s="1"/>
  <c r="I959" i="7" s="1"/>
  <c r="I960" i="7" s="1"/>
  <c r="I961" i="7" s="1"/>
  <c r="I962" i="7" s="1"/>
  <c r="I963" i="7" s="1"/>
  <c r="I964" i="7" s="1"/>
  <c r="I965" i="7" s="1"/>
  <c r="I966" i="7" s="1"/>
  <c r="I967" i="7" s="1"/>
  <c r="I968" i="7" s="1"/>
  <c r="I969" i="7" s="1"/>
  <c r="I970" i="7" s="1"/>
  <c r="I971" i="7" s="1"/>
  <c r="I972" i="7" s="1"/>
  <c r="I973" i="7" s="1"/>
  <c r="I974" i="7" s="1"/>
  <c r="I975" i="7" s="1"/>
  <c r="I976" i="7" s="1"/>
  <c r="I977" i="7" s="1"/>
  <c r="I978" i="7" s="1"/>
  <c r="I979" i="7" s="1"/>
  <c r="I980" i="7" s="1"/>
  <c r="I981" i="7" s="1"/>
  <c r="I982" i="7" s="1"/>
  <c r="I983" i="7" s="1"/>
  <c r="I984" i="7" s="1"/>
  <c r="I985" i="7" s="1"/>
  <c r="I986" i="7" s="1"/>
  <c r="I987" i="7" s="1"/>
  <c r="I988" i="7" s="1"/>
  <c r="I989" i="7" s="1"/>
  <c r="I990" i="7" s="1"/>
  <c r="I991" i="7" s="1"/>
  <c r="I992" i="7" s="1"/>
  <c r="I993" i="7" s="1"/>
  <c r="I994" i="7" s="1"/>
  <c r="I995" i="7" s="1"/>
  <c r="I996" i="7" s="1"/>
  <c r="I997" i="7" s="1"/>
  <c r="I998" i="7" s="1"/>
  <c r="I999" i="7" s="1"/>
  <c r="B13" i="7"/>
  <c r="B14" i="7" l="1"/>
  <c r="B15" i="7" s="1"/>
  <c r="B16" i="7" l="1"/>
  <c r="B17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AMIN:
ادخل اولا نوع المستند</t>
        </r>
      </text>
    </comment>
    <comment ref="D7" authorId="0" shapeId="0" xr:uid="{00000000-0006-0000-0600-000002000000}">
      <text>
        <r>
          <rPr>
            <b/>
            <i/>
            <sz val="9"/>
            <color indexed="81"/>
            <rFont val="Tahoma"/>
            <family val="2"/>
          </rPr>
          <t xml:space="preserve">AMIN:
</t>
        </r>
        <r>
          <rPr>
            <b/>
            <i/>
            <sz val="9"/>
            <color indexed="81"/>
            <rFont val="Calibri"/>
            <family val="2"/>
            <scheme val="minor"/>
          </rPr>
          <t>ادخل سريال المستند</t>
        </r>
      </text>
    </comment>
  </commentList>
</comments>
</file>

<file path=xl/sharedStrings.xml><?xml version="1.0" encoding="utf-8"?>
<sst xmlns="http://schemas.openxmlformats.org/spreadsheetml/2006/main" count="97" uniqueCount="52">
  <si>
    <t>ملاحظات</t>
  </si>
  <si>
    <t>مسلسل</t>
  </si>
  <si>
    <t>كود</t>
  </si>
  <si>
    <t xml:space="preserve">اسم الصنف </t>
  </si>
  <si>
    <t xml:space="preserve"> رصيد أول المدة</t>
  </si>
  <si>
    <t>الوارد</t>
  </si>
  <si>
    <t>المنصرف</t>
  </si>
  <si>
    <t>الرصيد</t>
  </si>
  <si>
    <t>م</t>
  </si>
  <si>
    <t>تاريخ</t>
  </si>
  <si>
    <t>كود الصنف</t>
  </si>
  <si>
    <t>حد الطلب</t>
  </si>
  <si>
    <t>بيان</t>
  </si>
  <si>
    <t>الحركة</t>
  </si>
  <si>
    <t xml:space="preserve">وارد - </t>
  </si>
  <si>
    <t xml:space="preserve">منصرف - </t>
  </si>
  <si>
    <t>اسماء الحركات</t>
  </si>
  <si>
    <t xml:space="preserve">عدد حركات </t>
  </si>
  <si>
    <t>مرتجع العملاء</t>
  </si>
  <si>
    <t>مرتجع الموردين</t>
  </si>
  <si>
    <t>الـــــــتـــــــــاريــخ</t>
  </si>
  <si>
    <t>رقــم المـسـتـنـد</t>
  </si>
  <si>
    <t>كـــــــود  الصـنــف</t>
  </si>
  <si>
    <t>اســــم الصـــنــف</t>
  </si>
  <si>
    <t>بــــــــــــــيــــــــــــــــان</t>
  </si>
  <si>
    <t>الـــكـــــمــــيـــة</t>
  </si>
  <si>
    <t>مرتجع عميل</t>
  </si>
  <si>
    <t>مرتجع لمورد</t>
  </si>
  <si>
    <t>رقم المستند</t>
  </si>
  <si>
    <t>تجربة مرتجع عميل</t>
  </si>
  <si>
    <t xml:space="preserve">مرتجع لمورد - </t>
  </si>
  <si>
    <t xml:space="preserve">مرتجع من عميل -  </t>
  </si>
  <si>
    <t>نوع المستند</t>
  </si>
  <si>
    <t>العدد</t>
  </si>
  <si>
    <t>التاريخ</t>
  </si>
  <si>
    <t>وارد</t>
  </si>
  <si>
    <t>منصرف</t>
  </si>
  <si>
    <t>رصيد</t>
  </si>
  <si>
    <t>اسم الصنف</t>
  </si>
  <si>
    <t>بــــــــيـــــــــــان</t>
  </si>
  <si>
    <t>مرتجع مورد</t>
  </si>
  <si>
    <t>صرف</t>
  </si>
  <si>
    <t xml:space="preserve"> </t>
  </si>
  <si>
    <t>استلام</t>
  </si>
  <si>
    <t>نوع المستند :</t>
  </si>
  <si>
    <t>عدد مدخلات المستند :</t>
  </si>
  <si>
    <t>رقم المستند :</t>
  </si>
  <si>
    <t>تاريخ الطباعة:</t>
  </si>
  <si>
    <t>تاريخ المستند :</t>
  </si>
  <si>
    <t>الـــعـدد</t>
  </si>
  <si>
    <t>Column1</t>
  </si>
  <si>
    <t>م. حد الطلب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</si>
</sst>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_-* #,##0.00\-;_-* &quot;-&quot;??_-;_-@_-"/>
    <numFmt numFmtId="165" formatCode="_-* #,##0_-;_-* #,##0\-;_-* &quot;-&quot;??_-;_-@_-"/>
    <numFmt numFmtId="166" formatCode="[$-F800]dddd\,\ mmmm\ dd\,\ yyyy"/>
    <numFmt numFmtId="167" formatCode="#"/>
    <numFmt numFmtId="168" formatCode="d\ \-\ mmm\ \-\ yyyy"/>
    <numFmt numFmtId="169" formatCode="[$]dddd\,\ \ d\ mmmm\ yyyy"/>
    <numFmt numFmtId="170" formatCode="[$-20B0000]d\ mmmm\ yyyy;@"/>
    <numFmt numFmtId="171" formatCode="[$-1010000]yyyy/mm/dd;@"/>
    <numFmt numFmtId="172" formatCode="[$-409]d\ /mmm/yyyy;@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178"/>
      <scheme val="minor"/>
    </font>
    <font>
      <b/>
      <sz val="12"/>
      <color theme="1"/>
      <name val="Calibri"/>
      <family val="2"/>
      <charset val="178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Arial Unicode MS"/>
      <family val="2"/>
    </font>
    <font>
      <sz val="11"/>
      <color theme="5" tint="-0.249977111117893"/>
      <name val="Calibri"/>
      <family val="2"/>
      <charset val="178"/>
      <scheme val="minor"/>
    </font>
    <font>
      <b/>
      <sz val="12"/>
      <color theme="7" tint="-0.499984740745262"/>
      <name val="Calibri"/>
      <family val="2"/>
      <scheme val="minor"/>
    </font>
    <font>
      <b/>
      <sz val="9"/>
      <color indexed="81"/>
      <name val="Tahoma"/>
      <family val="2"/>
    </font>
    <font>
      <b/>
      <i/>
      <sz val="9"/>
      <color indexed="81"/>
      <name val="Tahoma"/>
      <family val="2"/>
    </font>
    <font>
      <b/>
      <sz val="18"/>
      <name val="Calibri"/>
      <family val="2"/>
      <scheme val="minor"/>
    </font>
    <font>
      <b/>
      <i/>
      <sz val="9"/>
      <color indexed="81"/>
      <name val="Calibri"/>
      <family val="2"/>
      <scheme val="minor"/>
    </font>
    <font>
      <sz val="12"/>
      <color theme="0"/>
      <name val="Calibri"/>
      <family val="2"/>
      <charset val="178"/>
      <scheme val="minor"/>
    </font>
    <font>
      <b/>
      <sz val="14"/>
      <color theme="0"/>
      <name val="Calibri"/>
      <family val="2"/>
      <charset val="178"/>
      <scheme val="minor"/>
    </font>
    <font>
      <b/>
      <sz val="16"/>
      <color theme="0"/>
      <name val="Calibri"/>
      <family val="2"/>
      <charset val="178"/>
      <scheme val="minor"/>
    </font>
    <font>
      <b/>
      <u/>
      <sz val="14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gradientFill degree="90">
        <stop position="0">
          <color theme="0"/>
        </stop>
        <stop position="1">
          <color theme="6"/>
        </stop>
      </gradientFill>
    </fill>
    <fill>
      <gradientFill degree="90">
        <stop position="0">
          <color theme="0"/>
        </stop>
        <stop position="1">
          <color theme="8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5"/>
        </stop>
      </gradientFill>
    </fill>
    <fill>
      <gradientFill degree="90">
        <stop position="0">
          <color theme="0"/>
        </stop>
        <stop position="1">
          <color theme="5" tint="0.40000610370189521"/>
        </stop>
      </gradient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gradientFill degree="90">
        <stop position="0">
          <color theme="0"/>
        </stop>
        <stop position="1">
          <color theme="2" tint="-0.49803155613879818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medium">
        <color theme="3"/>
      </right>
      <top style="double">
        <color auto="1"/>
      </top>
      <bottom/>
      <diagonal/>
    </border>
    <border>
      <left style="medium">
        <color theme="3"/>
      </left>
      <right style="medium">
        <color theme="3"/>
      </right>
      <top style="double">
        <color auto="1"/>
      </top>
      <bottom/>
      <diagonal/>
    </border>
    <border>
      <left style="medium">
        <color theme="3"/>
      </left>
      <right style="double">
        <color auto="1"/>
      </right>
      <top style="double">
        <color auto="1"/>
      </top>
      <bottom/>
      <diagonal/>
    </border>
    <border>
      <left style="medium">
        <color theme="3"/>
      </left>
      <right style="medium">
        <color theme="3"/>
      </right>
      <top style="dashed">
        <color auto="1"/>
      </top>
      <bottom style="dashed">
        <color auto="1"/>
      </bottom>
      <diagonal/>
    </border>
    <border>
      <left style="double">
        <color auto="1"/>
      </left>
      <right style="medium">
        <color theme="3"/>
      </right>
      <top style="dashed">
        <color auto="1"/>
      </top>
      <bottom style="dashed">
        <color auto="1"/>
      </bottom>
      <diagonal/>
    </border>
    <border>
      <left style="medium">
        <color theme="3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3"/>
      </left>
      <right/>
      <top/>
      <bottom/>
      <diagonal/>
    </border>
    <border>
      <left style="thick">
        <color theme="3"/>
      </left>
      <right style="thick">
        <color theme="3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/>
      <right/>
      <top style="double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2" fillId="24" borderId="27" applyNumberFormat="0" applyAlignment="0" applyProtection="0"/>
    <xf numFmtId="0" fontId="23" fillId="25" borderId="28" applyNumberFormat="0" applyAlignment="0" applyProtection="0"/>
    <xf numFmtId="0" fontId="1" fillId="26" borderId="29" applyNumberFormat="0" applyFont="0" applyAlignment="0" applyProtection="0"/>
  </cellStyleXfs>
  <cellXfs count="117">
    <xf numFmtId="0" fontId="0" fillId="0" borderId="0" xfId="0"/>
    <xf numFmtId="0" fontId="4" fillId="0" borderId="0" xfId="0" applyFont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5" fillId="0" borderId="0" xfId="0" applyFont="1"/>
    <xf numFmtId="0" fontId="2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6" fontId="0" fillId="0" borderId="0" xfId="0" applyNumberFormat="1"/>
    <xf numFmtId="14" fontId="0" fillId="0" borderId="0" xfId="0" applyNumberFormat="1"/>
    <xf numFmtId="0" fontId="2" fillId="5" borderId="6" xfId="0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64" fontId="2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0" fontId="8" fillId="0" borderId="0" xfId="0" applyFont="1" applyProtection="1">
      <protection locked="0"/>
    </xf>
    <xf numFmtId="0" fontId="9" fillId="7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5" xfId="0" applyBorder="1" applyProtection="1">
      <protection locked="0"/>
    </xf>
    <xf numFmtId="165" fontId="0" fillId="0" borderId="0" xfId="1" applyNumberFormat="1" applyFont="1" applyAlignment="1" applyProtection="1">
      <alignment horizontal="center" vertical="center"/>
      <protection locked="0"/>
    </xf>
    <xf numFmtId="0" fontId="9" fillId="7" borderId="5" xfId="0" applyFont="1" applyFill="1" applyBorder="1" applyAlignment="1" applyProtection="1">
      <alignment horizontal="center" vertical="center"/>
      <protection locked="0"/>
    </xf>
    <xf numFmtId="0" fontId="3" fillId="14" borderId="2" xfId="0" applyFont="1" applyFill="1" applyBorder="1" applyAlignment="1">
      <alignment horizontal="center" vertical="center"/>
    </xf>
    <xf numFmtId="0" fontId="3" fillId="14" borderId="3" xfId="0" applyFont="1" applyFill="1" applyBorder="1" applyAlignment="1">
      <alignment horizontal="center" vertical="center"/>
    </xf>
    <xf numFmtId="0" fontId="3" fillId="14" borderId="3" xfId="0" applyFont="1" applyFill="1" applyBorder="1" applyAlignment="1">
      <alignment horizontal="center" vertical="center" wrapText="1"/>
    </xf>
    <xf numFmtId="0" fontId="3" fillId="14" borderId="4" xfId="0" applyFont="1" applyFill="1" applyBorder="1" applyAlignment="1">
      <alignment horizontal="center" vertical="center"/>
    </xf>
    <xf numFmtId="0" fontId="3" fillId="16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17" borderId="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15" borderId="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165" fontId="0" fillId="0" borderId="5" xfId="1" applyNumberFormat="1" applyFont="1" applyFill="1" applyBorder="1" applyAlignment="1" applyProtection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7" xfId="0" applyNumberFormat="1" applyBorder="1"/>
    <xf numFmtId="165" fontId="0" fillId="0" borderId="5" xfId="1" applyNumberFormat="1" applyFont="1" applyBorder="1" applyAlignment="1" applyProtection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12" fillId="7" borderId="0" xfId="0" applyFont="1" applyFill="1"/>
    <xf numFmtId="0" fontId="12" fillId="0" borderId="0" xfId="0" applyFont="1"/>
    <xf numFmtId="0" fontId="0" fillId="7" borderId="0" xfId="0" applyFill="1"/>
    <xf numFmtId="0" fontId="0" fillId="0" borderId="0" xfId="0" applyAlignment="1" applyProtection="1">
      <alignment horizontal="center"/>
      <protection locked="0"/>
    </xf>
    <xf numFmtId="0" fontId="13" fillId="20" borderId="12" xfId="0" applyFont="1" applyFill="1" applyBorder="1" applyAlignment="1" applyProtection="1">
      <alignment horizontal="center" vertical="center"/>
      <protection locked="0"/>
    </xf>
    <xf numFmtId="0" fontId="13" fillId="20" borderId="19" xfId="0" applyFont="1" applyFill="1" applyBorder="1" applyAlignment="1" applyProtection="1">
      <alignment horizontal="center" vertical="center"/>
      <protection locked="0"/>
    </xf>
    <xf numFmtId="0" fontId="13" fillId="20" borderId="13" xfId="0" applyFont="1" applyFill="1" applyBorder="1" applyAlignment="1" applyProtection="1">
      <alignment horizontal="center" vertical="center"/>
      <protection locked="0"/>
    </xf>
    <xf numFmtId="167" fontId="0" fillId="0" borderId="0" xfId="0" applyNumberFormat="1" applyAlignment="1" applyProtection="1">
      <alignment horizontal="center"/>
      <protection locked="0"/>
    </xf>
    <xf numFmtId="170" fontId="0" fillId="4" borderId="0" xfId="0" applyNumberFormat="1" applyFill="1" applyProtection="1">
      <protection locked="0"/>
    </xf>
    <xf numFmtId="170" fontId="9" fillId="7" borderId="5" xfId="0" applyNumberFormat="1" applyFont="1" applyFill="1" applyBorder="1" applyAlignment="1">
      <alignment horizontal="center" vertical="center"/>
    </xf>
    <xf numFmtId="0" fontId="8" fillId="4" borderId="0" xfId="0" applyFont="1" applyFill="1" applyProtection="1">
      <protection locked="0"/>
    </xf>
    <xf numFmtId="0" fontId="9" fillId="21" borderId="15" xfId="0" applyFont="1" applyFill="1" applyBorder="1" applyAlignment="1" applyProtection="1">
      <alignment horizontal="center" vertical="center"/>
      <protection locked="0"/>
    </xf>
    <xf numFmtId="0" fontId="6" fillId="0" borderId="0" xfId="0" applyFont="1" applyProtection="1">
      <protection locked="0"/>
    </xf>
    <xf numFmtId="0" fontId="5" fillId="18" borderId="1" xfId="0" applyFont="1" applyFill="1" applyBorder="1" applyAlignment="1" applyProtection="1">
      <alignment horizontal="center" vertical="center"/>
      <protection locked="0"/>
    </xf>
    <xf numFmtId="165" fontId="0" fillId="0" borderId="0" xfId="1" applyNumberFormat="1" applyFont="1" applyAlignment="1" applyProtection="1">
      <alignment horizontal="center"/>
      <protection locked="0"/>
    </xf>
    <xf numFmtId="0" fontId="0" fillId="0" borderId="0" xfId="1" applyNumberFormat="1" applyFont="1" applyAlignment="1" applyProtection="1">
      <alignment horizontal="center"/>
      <protection locked="0"/>
    </xf>
    <xf numFmtId="14" fontId="0" fillId="0" borderId="0" xfId="1" applyNumberFormat="1" applyFont="1" applyAlignment="1" applyProtection="1">
      <alignment horizontal="center"/>
      <protection locked="0"/>
    </xf>
    <xf numFmtId="0" fontId="9" fillId="21" borderId="15" xfId="0" applyFont="1" applyFill="1" applyBorder="1" applyAlignment="1">
      <alignment horizontal="center" vertical="center"/>
    </xf>
    <xf numFmtId="165" fontId="0" fillId="0" borderId="0" xfId="1" applyNumberFormat="1" applyFont="1" applyAlignment="1" applyProtection="1">
      <alignment horizontal="center"/>
    </xf>
    <xf numFmtId="0" fontId="0" fillId="0" borderId="0" xfId="1" applyNumberFormat="1" applyFont="1" applyAlignment="1" applyProtection="1">
      <alignment horizontal="center" vertical="center"/>
    </xf>
    <xf numFmtId="14" fontId="0" fillId="0" borderId="0" xfId="1" applyNumberFormat="1" applyFont="1" applyAlignment="1" applyProtection="1">
      <alignment horizontal="center"/>
    </xf>
    <xf numFmtId="0" fontId="0" fillId="0" borderId="0" xfId="1" applyNumberFormat="1" applyFont="1" applyAlignment="1" applyProtection="1">
      <alignment horizontal="center"/>
    </xf>
    <xf numFmtId="0" fontId="9" fillId="22" borderId="15" xfId="0" applyFont="1" applyFill="1" applyBorder="1" applyAlignment="1" applyProtection="1">
      <alignment horizontal="center" vertical="center"/>
      <protection locked="0"/>
    </xf>
    <xf numFmtId="0" fontId="9" fillId="3" borderId="18" xfId="0" applyFont="1" applyFill="1" applyBorder="1" applyAlignment="1" applyProtection="1">
      <alignment horizontal="center" vertical="center"/>
      <protection locked="0"/>
    </xf>
    <xf numFmtId="171" fontId="0" fillId="0" borderId="0" xfId="0" applyNumberFormat="1" applyAlignment="1">
      <alignment horizontal="center"/>
    </xf>
    <xf numFmtId="167" fontId="9" fillId="19" borderId="18" xfId="1" applyNumberFormat="1" applyFont="1" applyFill="1" applyBorder="1" applyAlignment="1" applyProtection="1">
      <alignment horizontal="center" vertical="center"/>
    </xf>
    <xf numFmtId="169" fontId="9" fillId="19" borderId="18" xfId="0" applyNumberFormat="1" applyFont="1" applyFill="1" applyBorder="1" applyAlignment="1">
      <alignment horizontal="center" vertical="center"/>
    </xf>
    <xf numFmtId="0" fontId="0" fillId="4" borderId="0" xfId="0" applyFill="1"/>
    <xf numFmtId="170" fontId="0" fillId="4" borderId="0" xfId="0" applyNumberFormat="1" applyFill="1"/>
    <xf numFmtId="0" fontId="16" fillId="3" borderId="11" xfId="0" applyFont="1" applyFill="1" applyBorder="1" applyAlignment="1" applyProtection="1">
      <alignment horizontal="center" vertical="center"/>
      <protection locked="0"/>
    </xf>
    <xf numFmtId="0" fontId="16" fillId="9" borderId="11" xfId="0" applyFont="1" applyFill="1" applyBorder="1" applyAlignment="1" applyProtection="1">
      <alignment horizontal="center" vertical="center"/>
      <protection locked="0"/>
    </xf>
    <xf numFmtId="0" fontId="16" fillId="10" borderId="3" xfId="0" applyFont="1" applyFill="1" applyBorder="1" applyAlignment="1" applyProtection="1">
      <alignment horizontal="center" vertical="center"/>
      <protection locked="0"/>
    </xf>
    <xf numFmtId="0" fontId="16" fillId="12" borderId="11" xfId="0" applyFont="1" applyFill="1" applyBorder="1" applyAlignment="1" applyProtection="1">
      <alignment horizontal="center" vertical="center"/>
      <protection locked="0"/>
    </xf>
    <xf numFmtId="0" fontId="16" fillId="11" borderId="3" xfId="0" applyFont="1" applyFill="1" applyBorder="1" applyAlignment="1" applyProtection="1">
      <alignment horizontal="center" vertical="center"/>
      <protection locked="0"/>
    </xf>
    <xf numFmtId="0" fontId="16" fillId="6" borderId="11" xfId="0" applyFont="1" applyFill="1" applyBorder="1" applyAlignment="1" applyProtection="1">
      <alignment horizontal="center" vertical="center"/>
      <protection locked="0"/>
    </xf>
    <xf numFmtId="0" fontId="16" fillId="2" borderId="11" xfId="0" applyFont="1" applyFill="1" applyBorder="1" applyAlignment="1" applyProtection="1">
      <alignment horizontal="center" vertical="center"/>
      <protection locked="0"/>
    </xf>
    <xf numFmtId="0" fontId="16" fillId="2" borderId="21" xfId="0" applyFont="1" applyFill="1" applyBorder="1" applyAlignment="1" applyProtection="1">
      <alignment horizontal="center" vertical="center"/>
      <protection locked="0"/>
    </xf>
    <xf numFmtId="165" fontId="10" fillId="0" borderId="20" xfId="1" applyNumberFormat="1" applyFont="1" applyBorder="1" applyProtection="1">
      <protection locked="0"/>
    </xf>
    <xf numFmtId="165" fontId="10" fillId="0" borderId="20" xfId="1" applyNumberFormat="1" applyFont="1" applyBorder="1" applyAlignment="1" applyProtection="1">
      <alignment horizontal="center" vertical="center"/>
      <protection locked="0"/>
    </xf>
    <xf numFmtId="165" fontId="10" fillId="0" borderId="20" xfId="1" applyNumberFormat="1" applyFont="1" applyBorder="1" applyProtection="1"/>
    <xf numFmtId="0" fontId="7" fillId="8" borderId="23" xfId="0" applyFont="1" applyFill="1" applyBorder="1" applyAlignment="1" applyProtection="1">
      <alignment horizontal="center" vertical="center"/>
      <protection locked="0"/>
    </xf>
    <xf numFmtId="0" fontId="18" fillId="23" borderId="22" xfId="0" applyFont="1" applyFill="1" applyBorder="1" applyAlignment="1" applyProtection="1">
      <alignment horizontal="center" vertical="center"/>
      <protection locked="0"/>
    </xf>
    <xf numFmtId="0" fontId="19" fillId="23" borderId="22" xfId="0" applyFont="1" applyFill="1" applyBorder="1" applyAlignment="1" applyProtection="1">
      <alignment horizontal="center" vertical="center"/>
      <protection locked="0"/>
    </xf>
    <xf numFmtId="165" fontId="20" fillId="23" borderId="22" xfId="1" applyNumberFormat="1" applyFont="1" applyFill="1" applyBorder="1" applyProtection="1">
      <protection locked="0"/>
    </xf>
    <xf numFmtId="165" fontId="10" fillId="0" borderId="25" xfId="1" applyNumberFormat="1" applyFont="1" applyBorder="1" applyAlignment="1" applyProtection="1">
      <alignment horizontal="center" vertical="center"/>
    </xf>
    <xf numFmtId="165" fontId="5" fillId="0" borderId="24" xfId="1" applyNumberFormat="1" applyFont="1" applyBorder="1" applyAlignment="1" applyProtection="1">
      <alignment horizontal="center" vertical="center"/>
      <protection locked="0"/>
    </xf>
    <xf numFmtId="0" fontId="10" fillId="0" borderId="20" xfId="1" applyNumberFormat="1" applyFont="1" applyBorder="1" applyAlignment="1" applyProtection="1">
      <alignment horizontal="center"/>
      <protection locked="0"/>
    </xf>
    <xf numFmtId="0" fontId="10" fillId="0" borderId="0" xfId="0" applyFont="1" applyAlignment="1">
      <alignment horizontal="center" vertical="center"/>
    </xf>
    <xf numFmtId="0" fontId="9" fillId="21" borderId="0" xfId="0" applyFont="1" applyFill="1" applyAlignment="1" applyProtection="1">
      <alignment horizontal="center" vertical="center"/>
      <protection locked="0"/>
    </xf>
    <xf numFmtId="172" fontId="0" fillId="0" borderId="0" xfId="0" applyNumberFormat="1" applyAlignment="1" applyProtection="1">
      <alignment horizontal="center" vertical="center"/>
      <protection locked="0"/>
    </xf>
    <xf numFmtId="0" fontId="5" fillId="13" borderId="12" xfId="0" applyFont="1" applyFill="1" applyBorder="1" applyAlignment="1" applyProtection="1">
      <alignment horizontal="center" vertical="center"/>
      <protection locked="0"/>
    </xf>
    <xf numFmtId="0" fontId="5" fillId="13" borderId="13" xfId="0" applyFont="1" applyFill="1" applyBorder="1" applyAlignment="1" applyProtection="1">
      <alignment horizontal="center" vertical="center"/>
      <protection locked="0"/>
    </xf>
    <xf numFmtId="0" fontId="5" fillId="13" borderId="14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Alignment="1">
      <alignment horizontal="center" vertical="center"/>
    </xf>
    <xf numFmtId="167" fontId="11" fillId="7" borderId="0" xfId="1" applyNumberFormat="1" applyFont="1" applyFill="1" applyAlignment="1">
      <alignment horizontal="center" vertical="center" readingOrder="1"/>
    </xf>
    <xf numFmtId="0" fontId="9" fillId="3" borderId="16" xfId="0" applyFont="1" applyFill="1" applyBorder="1" applyAlignment="1" applyProtection="1">
      <alignment horizontal="center" vertical="center"/>
      <protection locked="0"/>
    </xf>
    <xf numFmtId="0" fontId="9" fillId="3" borderId="17" xfId="0" applyFont="1" applyFill="1" applyBorder="1" applyAlignment="1" applyProtection="1">
      <alignment horizontal="center" vertical="center"/>
      <protection locked="0"/>
    </xf>
    <xf numFmtId="0" fontId="9" fillId="19" borderId="16" xfId="0" applyFont="1" applyFill="1" applyBorder="1" applyAlignment="1" applyProtection="1">
      <alignment horizontal="center" vertical="center"/>
      <protection locked="0"/>
    </xf>
    <xf numFmtId="0" fontId="9" fillId="19" borderId="17" xfId="0" applyFont="1" applyFill="1" applyBorder="1" applyAlignment="1" applyProtection="1">
      <alignment horizontal="center" vertical="center"/>
      <protection locked="0"/>
    </xf>
    <xf numFmtId="168" fontId="9" fillId="19" borderId="16" xfId="0" applyNumberFormat="1" applyFont="1" applyFill="1" applyBorder="1" applyAlignment="1">
      <alignment horizontal="center" vertical="center"/>
    </xf>
    <xf numFmtId="168" fontId="9" fillId="19" borderId="1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22" borderId="26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3" fillId="4" borderId="10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22" fillId="24" borderId="27" xfId="2" applyNumberFormat="1" applyProtection="1">
      <protection locked="0"/>
    </xf>
    <xf numFmtId="0" fontId="22" fillId="24" borderId="27" xfId="2" applyNumberFormat="1" applyAlignment="1" applyProtection="1">
      <alignment horizontal="center" vertical="center"/>
      <protection locked="0"/>
    </xf>
    <xf numFmtId="0" fontId="22" fillId="24" borderId="27" xfId="2" applyNumberFormat="1" applyAlignment="1">
      <alignment horizontal="center" vertical="center"/>
    </xf>
    <xf numFmtId="0" fontId="23" fillId="25" borderId="28" xfId="3" applyProtection="1">
      <protection locked="0"/>
    </xf>
    <xf numFmtId="0" fontId="23" fillId="25" borderId="28" xfId="3" applyAlignment="1" applyProtection="1">
      <alignment horizontal="center" vertical="center"/>
      <protection locked="0"/>
    </xf>
    <xf numFmtId="0" fontId="23" fillId="25" borderId="28" xfId="3" applyAlignment="1">
      <alignment horizontal="center" vertical="center"/>
    </xf>
    <xf numFmtId="172" fontId="23" fillId="25" borderId="28" xfId="3" applyNumberFormat="1" applyAlignment="1" applyProtection="1">
      <alignment horizontal="center" vertical="center"/>
      <protection locked="0"/>
    </xf>
    <xf numFmtId="165" fontId="23" fillId="25" borderId="28" xfId="3" applyNumberFormat="1" applyAlignment="1" applyProtection="1">
      <alignment horizontal="center" vertical="center"/>
      <protection locked="0"/>
    </xf>
    <xf numFmtId="0" fontId="0" fillId="26" borderId="29" xfId="4" applyFont="1" applyProtection="1">
      <protection locked="0"/>
    </xf>
    <xf numFmtId="0" fontId="21" fillId="26" borderId="29" xfId="4" applyFont="1" applyAlignment="1" applyProtection="1">
      <alignment horizontal="center" vertical="center"/>
      <protection locked="0"/>
    </xf>
    <xf numFmtId="0" fontId="0" fillId="26" borderId="29" xfId="4" applyFont="1" applyAlignment="1">
      <alignment horizontal="center" vertical="center"/>
    </xf>
    <xf numFmtId="172" fontId="0" fillId="26" borderId="29" xfId="4" applyNumberFormat="1" applyFont="1" applyAlignment="1" applyProtection="1">
      <alignment horizontal="center" vertical="center"/>
      <protection locked="0"/>
    </xf>
    <xf numFmtId="0" fontId="0" fillId="26" borderId="29" xfId="4" applyFont="1" applyAlignment="1" applyProtection="1">
      <alignment horizontal="center" vertical="center"/>
      <protection locked="0"/>
    </xf>
    <xf numFmtId="165" fontId="0" fillId="26" borderId="29" xfId="4" applyNumberFormat="1" applyFont="1" applyAlignment="1" applyProtection="1">
      <alignment horizontal="center" vertical="center"/>
      <protection locked="0"/>
    </xf>
  </cellXfs>
  <cellStyles count="5">
    <cellStyle name="Check Cell" xfId="3" builtinId="23"/>
    <cellStyle name="Comma" xfId="1" builtinId="3"/>
    <cellStyle name="Input" xfId="2" builtinId="20"/>
    <cellStyle name="Normal" xfId="0" builtinId="0"/>
    <cellStyle name="Note" xfId="4" builtinId="10"/>
  </cellStyles>
  <dxfs count="38">
    <dxf>
      <font>
        <b/>
        <i val="0"/>
      </font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color theme="0"/>
      </font>
    </dxf>
    <dxf>
      <font>
        <b/>
        <i val="0"/>
      </font>
      <fill>
        <gradientFill degree="90">
          <stop position="0">
            <color theme="0"/>
          </stop>
          <stop position="1">
            <color rgb="FFFF0000"/>
          </stop>
        </gradientFill>
      </fill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font>
        <b/>
        <i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ont>
        <b/>
        <i val="0"/>
      </font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border>
        <left style="thin">
          <color theme="1"/>
        </left>
        <right style="thin">
          <color theme="1"/>
        </right>
        <top style="dashed">
          <color theme="1" tint="0.24994659260841701"/>
        </top>
        <bottom style="dashed">
          <color theme="1" tint="0.24994659260841701"/>
        </bottom>
        <vertical/>
        <horizontal/>
      </border>
    </dxf>
    <dxf>
      <font>
        <b/>
        <i val="0"/>
      </font>
      <fill>
        <patternFill>
          <bgColor theme="9" tint="0.79998168889431442"/>
        </patternFill>
      </fill>
      <border>
        <left style="thin">
          <color theme="1"/>
        </left>
        <right style="thin">
          <color theme="1"/>
        </right>
        <top style="dashed">
          <color theme="1" tint="0.24994659260841701"/>
        </top>
        <bottom style="dashed">
          <color theme="1" tint="0.24994659260841701"/>
        </bottom>
        <vertical/>
        <horizontal/>
      </border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border>
        <left style="thin">
          <color theme="1"/>
        </left>
        <right style="thin">
          <color theme="1"/>
        </right>
        <top style="dashed">
          <color theme="1" tint="0.24994659260841701"/>
        </top>
        <bottom style="dashed">
          <color theme="1" tint="0.2499465926084170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  <border>
        <left style="thin">
          <color theme="1"/>
        </left>
        <right style="thin">
          <color theme="1"/>
        </right>
        <top style="dashed">
          <color theme="1" tint="0.24994659260841701"/>
        </top>
        <bottom style="dashed">
          <color theme="1" tint="0.24994659260841701"/>
        </bottom>
        <vertical/>
        <horizontal/>
      </border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border>
        <left style="thin">
          <color theme="1"/>
        </left>
        <right style="thin">
          <color theme="1"/>
        </right>
        <top style="dashed">
          <color theme="1" tint="0.24994659260841701"/>
        </top>
        <bottom style="dashed">
          <color theme="1" tint="0.2499465926084170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  <border>
        <left style="thin">
          <color theme="1"/>
        </left>
        <right style="thin">
          <color theme="1"/>
        </right>
        <top style="dashed">
          <color theme="1" tint="0.24994659260841701"/>
        </top>
        <bottom style="dashed">
          <color theme="1" tint="0.24994659260841701"/>
        </bottom>
        <vertical/>
        <horizontal/>
      </border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 val="0"/>
      </font>
      <border>
        <left style="thin">
          <color theme="1"/>
        </left>
        <right style="thin">
          <color theme="1"/>
        </right>
        <top style="dashed">
          <color theme="1" tint="0.24994659260841701"/>
        </top>
        <bottom style="dashed">
          <color theme="1" tint="0.24994659260841701"/>
        </bottom>
        <vertical/>
        <horizontal/>
      </border>
    </dxf>
    <dxf>
      <font>
        <b/>
        <i val="0"/>
      </font>
      <fill>
        <patternFill>
          <bgColor theme="6" tint="0.79998168889431442"/>
        </patternFill>
      </fill>
      <border>
        <left style="thin">
          <color theme="1"/>
        </left>
        <right style="thin">
          <color theme="1"/>
        </right>
        <top style="dashed">
          <color theme="1" tint="0.24994659260841701"/>
        </top>
        <bottom style="dashed">
          <color theme="1" tint="0.24994659260841701"/>
        </bottom>
        <vertical/>
        <horizontal/>
      </border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ont>
        <b/>
        <i/>
        <u val="none"/>
      </font>
      <fill>
        <gradientFill degree="90">
          <stop position="0">
            <color theme="0"/>
          </stop>
          <stop position="1">
            <color rgb="FFC00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strike val="0"/>
        <outline val="0"/>
        <shadow val="0"/>
        <u val="none"/>
        <vertAlign val="baseline"/>
        <sz val="16"/>
        <color theme="1"/>
        <name val="Arial"/>
        <scheme val="minor"/>
      </font>
      <numFmt numFmtId="165" formatCode="_-* #,##0_-;_-* #,##0\-;_-* &quot;-&quot;??_-;_-@_-"/>
      <alignment horizontal="center" vertical="center" textRotation="0" wrapText="0" indent="0" justifyLastLine="0" shrinkToFit="0" readingOrder="0"/>
      <border diagonalUp="0" diagonalDown="0">
        <left/>
        <right style="thin">
          <color theme="8"/>
        </right>
        <top/>
        <bottom style="thin">
          <color theme="8"/>
        </bottom>
        <vertical/>
        <horizontal/>
      </border>
      <protection locked="1" hidden="0"/>
    </dxf>
    <dxf>
      <font>
        <b/>
        <strike val="0"/>
        <outline val="0"/>
        <shadow val="0"/>
        <u val="none"/>
        <vertAlign val="baseline"/>
        <sz val="16"/>
        <color theme="0"/>
        <name val="Arial"/>
        <scheme val="minor"/>
      </font>
      <numFmt numFmtId="165" formatCode="_-* #,##0_-;_-* #,##0\-;_-* &quot;-&quot;??_-;_-@_-"/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/>
        <sz val="14"/>
      </font>
      <numFmt numFmtId="165" formatCode="_-* #,##0_-;_-* #,##0\-;_-* &quot;-&quot;??_-;_-@_-"/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/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16"/>
        <color theme="1"/>
        <name val="Arial"/>
        <scheme val="minor"/>
      </font>
      <numFmt numFmtId="165" formatCode="_-* #,##0_-;_-* #,##0\-;_-* &quot;-&quot;??_-;_-@_-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16"/>
        <color theme="1"/>
        <name val="Arial"/>
        <scheme val="minor"/>
      </font>
      <numFmt numFmtId="165" formatCode="_-* #,##0_-;_-* #,##0\-;_-* &quot;-&quot;??_-;_-@_-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1" hidden="0"/>
    </dxf>
    <dxf>
      <font>
        <b/>
        <strike val="0"/>
        <outline val="0"/>
        <shadow val="0"/>
        <u val="none"/>
        <vertAlign val="baseline"/>
        <sz val="16"/>
        <color theme="1"/>
        <name val="Arial"/>
        <scheme val="minor"/>
      </font>
      <numFmt numFmtId="165" formatCode="_-* #,##0_-;_-* #,##0\-;_-* &quot;-&quot;??_-;_-@_-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1" hidden="0"/>
    </dxf>
    <dxf>
      <font>
        <b/>
        <strike val="0"/>
        <outline val="0"/>
        <shadow val="0"/>
        <u val="none"/>
        <vertAlign val="baseline"/>
        <sz val="16"/>
        <color theme="1"/>
        <name val="Arial"/>
        <scheme val="minor"/>
      </font>
      <numFmt numFmtId="165" formatCode="_-* #,##0_-;_-* #,##0\-;_-* &quot;-&quot;??_-;_-@_-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1" hidden="0"/>
    </dxf>
    <dxf>
      <font>
        <b/>
        <strike val="0"/>
        <outline val="0"/>
        <shadow val="0"/>
        <u val="none"/>
        <vertAlign val="baseline"/>
        <sz val="16"/>
        <color theme="1"/>
        <name val="Arial"/>
        <scheme val="minor"/>
      </font>
      <numFmt numFmtId="165" formatCode="_-* #,##0_-;_-* #,##0\-;_-* &quot;-&quot;??_-;_-@_-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1" hidden="0"/>
    </dxf>
    <dxf>
      <font>
        <b/>
        <strike val="0"/>
        <outline val="0"/>
        <shadow val="0"/>
        <u val="none"/>
        <vertAlign val="baseline"/>
        <sz val="16"/>
        <color theme="1"/>
        <name val="Arial"/>
        <scheme val="minor"/>
      </font>
      <numFmt numFmtId="165" formatCode="_-* #,##0_-;_-* #,##0\-;_-* &quot;-&quot;??_-;_-@_-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1" hidden="0"/>
    </dxf>
    <dxf>
      <font>
        <b/>
        <strike val="0"/>
        <outline val="0"/>
        <shadow val="0"/>
        <u val="none"/>
        <vertAlign val="baseline"/>
        <sz val="16"/>
        <color theme="1"/>
        <name val="Arial"/>
        <scheme val="minor"/>
      </font>
      <numFmt numFmtId="165" formatCode="_-* #,##0_-;_-* #,##0\-;_-* &quot;-&quot;??_-;_-@_-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  <protection locked="0" hidden="0"/>
    </dxf>
    <dxf>
      <font>
        <b/>
        <strike val="0"/>
        <outline val="0"/>
        <shadow val="0"/>
        <u val="none"/>
        <vertAlign val="baseline"/>
        <sz val="16"/>
        <color theme="1"/>
        <name val="Arial"/>
        <scheme val="minor"/>
      </font>
      <numFmt numFmtId="165" formatCode="_-* #,##0_-;_-* #,##0\-;_-* &quot;-&quot;??_-;_-@_-"/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6"/>
        <color theme="1"/>
        <name val="Arial"/>
        <scheme val="minor"/>
      </font>
      <numFmt numFmtId="0" formatCode="General"/>
      <alignment horizont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6"/>
        <color theme="1"/>
        <name val="Arial"/>
        <scheme val="minor"/>
      </font>
      <numFmt numFmtId="165" formatCode="_-* #,##0_-;_-* #,##0\-;_-* &quot;-&quot;??_-;_-@_-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  <protection locked="1" hidden="0"/>
    </dxf>
    <dxf>
      <font>
        <b/>
        <strike val="0"/>
        <outline val="0"/>
        <shadow val="0"/>
        <u val="none"/>
        <vertAlign val="baseline"/>
        <sz val="14"/>
        <color auto="1"/>
        <name val="Arial"/>
        <scheme val="minor"/>
      </font>
      <protection locked="0" hidden="0"/>
    </dxf>
  </dxfs>
  <tableStyles count="0" defaultTableStyle="TableStyleMedium2" defaultPivotStyle="PivotStyleMedium9"/>
  <colors>
    <mruColors>
      <color rgb="FFFFC285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-Supplier'!A1"/><Relationship Id="rId3" Type="http://schemas.openxmlformats.org/officeDocument/2006/relationships/hyperlink" Target="#ADD!A1"/><Relationship Id="rId7" Type="http://schemas.openxmlformats.org/officeDocument/2006/relationships/hyperlink" Target="#OUT!A1"/><Relationship Id="rId2" Type="http://schemas.openxmlformats.org/officeDocument/2006/relationships/hyperlink" Target="https://form40.com/merchandise-inventory-form" TargetMode="External"/><Relationship Id="rId1" Type="http://schemas.openxmlformats.org/officeDocument/2006/relationships/image" Target="../media/image1.jpg"/><Relationship Id="rId6" Type="http://schemas.openxmlformats.org/officeDocument/2006/relationships/hyperlink" Target="#Rep!A1"/><Relationship Id="rId5" Type="http://schemas.openxmlformats.org/officeDocument/2006/relationships/hyperlink" Target="#'AAC-ITEM'!A1"/><Relationship Id="rId4" Type="http://schemas.openxmlformats.org/officeDocument/2006/relationships/hyperlink" Target="#STORE!A1"/><Relationship Id="rId9" Type="http://schemas.openxmlformats.org/officeDocument/2006/relationships/hyperlink" Target="#'RE-coustmer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&#1575;&#1604;&#1583;&#1604;&#1610;&#1604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&#1575;&#1604;&#1583;&#1604;&#1610;&#1604;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hyperlink" Target="#&#1575;&#1604;&#1583;&#1604;&#1610;&#1604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&#1575;&#1604;&#1583;&#1604;&#1610;&#1604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&#1575;&#1604;&#1583;&#1604;&#1610;&#1604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1575;&#1604;&#1583;&#1604;&#1610;&#1604;!A1"/><Relationship Id="rId1" Type="http://schemas.openxmlformats.org/officeDocument/2006/relationships/hyperlink" Target="#Main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&#1575;&#1604;&#1583;&#1604;&#1610;&#1604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&#1575;&#1604;&#1583;&#1604;&#1610;&#1604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23</xdr:row>
      <xdr:rowOff>9525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915400" cy="4171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0</xdr:colOff>
      <xdr:row>0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8915400" cy="417195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5</xdr:row>
      <xdr:rowOff>133348</xdr:rowOff>
    </xdr:from>
    <xdr:to>
      <xdr:col>11</xdr:col>
      <xdr:colOff>419100</xdr:colOff>
      <xdr:row>19</xdr:row>
      <xdr:rowOff>114299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52500" y="1038223"/>
          <a:ext cx="7077075" cy="2514601"/>
        </a:xfrm>
        <a:prstGeom prst="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EG" sz="1100"/>
        </a:p>
      </xdr:txBody>
    </xdr:sp>
    <xdr:clientData/>
  </xdr:twoCellAnchor>
  <xdr:twoCellAnchor>
    <xdr:from>
      <xdr:col>4</xdr:col>
      <xdr:colOff>123826</xdr:colOff>
      <xdr:row>1</xdr:row>
      <xdr:rowOff>28574</xdr:rowOff>
    </xdr:from>
    <xdr:to>
      <xdr:col>9</xdr:col>
      <xdr:colOff>76201</xdr:colOff>
      <xdr:row>4</xdr:row>
      <xdr:rowOff>131445</xdr:rowOff>
    </xdr:to>
    <xdr:sp macro="" textlink="">
      <xdr:nvSpPr>
        <xdr:cNvPr id="4" name="Folded Corne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666999" y="209549"/>
          <a:ext cx="3381375" cy="645796"/>
        </a:xfrm>
        <a:prstGeom prst="foldedCorner">
          <a:avLst/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ctr" rtl="1"/>
          <a:r>
            <a:rPr lang="ar-EG" sz="2800">
              <a:solidFill>
                <a:sysClr val="windowText" lastClr="000000"/>
              </a:solidFill>
            </a:rPr>
            <a:t>يومية</a:t>
          </a:r>
          <a:r>
            <a:rPr lang="ar-EG" sz="2800" baseline="0">
              <a:solidFill>
                <a:sysClr val="windowText" lastClr="000000"/>
              </a:solidFill>
            </a:rPr>
            <a:t> حركة المخزن</a:t>
          </a:r>
          <a:endParaRPr lang="ar-EG" sz="2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257180</xdr:colOff>
      <xdr:row>6</xdr:row>
      <xdr:rowOff>92833</xdr:rowOff>
    </xdr:from>
    <xdr:to>
      <xdr:col>3</xdr:col>
      <xdr:colOff>571503</xdr:colOff>
      <xdr:row>11</xdr:row>
      <xdr:rowOff>76200</xdr:rowOff>
    </xdr:to>
    <xdr:sp macro="" textlink="">
      <xdr:nvSpPr>
        <xdr:cNvPr id="7" name="Flowchart: Document 6">
          <a:hlinkClick xmlns:r="http://schemas.openxmlformats.org/officeDocument/2006/relationships" r:id="rId3" tooltip="أدخال اذن اضافة من مورد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 flipH="1">
          <a:off x="6286497" y="1178683"/>
          <a:ext cx="1685923" cy="888242"/>
        </a:xfrm>
        <a:prstGeom prst="flowChartDocumen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algn="ctr" rtl="1"/>
          <a:r>
            <a:rPr lang="ar-EG" sz="2000" b="1">
              <a:solidFill>
                <a:schemeClr val="tx1"/>
              </a:solidFill>
            </a:rPr>
            <a:t>أذن أضافة</a:t>
          </a:r>
        </a:p>
      </xdr:txBody>
    </xdr:sp>
    <xdr:clientData/>
  </xdr:twoCellAnchor>
  <xdr:twoCellAnchor>
    <xdr:from>
      <xdr:col>7</xdr:col>
      <xdr:colOff>504825</xdr:colOff>
      <xdr:row>14</xdr:row>
      <xdr:rowOff>76200</xdr:rowOff>
    </xdr:from>
    <xdr:to>
      <xdr:col>11</xdr:col>
      <xdr:colOff>247650</xdr:colOff>
      <xdr:row>19</xdr:row>
      <xdr:rowOff>28574</xdr:rowOff>
    </xdr:to>
    <xdr:sp macro="" textlink="">
      <xdr:nvSpPr>
        <xdr:cNvPr id="8" name="Rectangle 7">
          <a:hlinkClick xmlns:r="http://schemas.openxmlformats.org/officeDocument/2006/relationships" r:id="rId4" tooltip="أدخال أصناف - ومعرفة الرصيد لكل الاصناف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123950" y="2609850"/>
          <a:ext cx="2486025" cy="857249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ot="0" spcFirstLastPara="0" vertOverflow="clip" horzOverflow="clip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 rtl="1"/>
          <a:r>
            <a:rPr lang="ar-EG" sz="2000" b="1">
              <a:solidFill>
                <a:schemeClr val="tx1"/>
              </a:solidFill>
              <a:latin typeface="+mn-lt"/>
              <a:ea typeface="+mn-ea"/>
              <a:cs typeface="+mn-cs"/>
            </a:rPr>
            <a:t>المخزن</a:t>
          </a:r>
          <a:r>
            <a:rPr lang="ar-EG" sz="20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و</a:t>
          </a:r>
          <a:r>
            <a:rPr lang="ar-EG" sz="2000" b="1">
              <a:solidFill>
                <a:schemeClr val="tx1"/>
              </a:solidFill>
              <a:latin typeface="+mn-lt"/>
              <a:ea typeface="+mn-ea"/>
              <a:cs typeface="+mn-cs"/>
            </a:rPr>
            <a:t>تكويد الأصناف</a:t>
          </a:r>
        </a:p>
      </xdr:txBody>
    </xdr:sp>
    <xdr:clientData/>
  </xdr:twoCellAnchor>
  <xdr:twoCellAnchor>
    <xdr:from>
      <xdr:col>1</xdr:col>
      <xdr:colOff>333374</xdr:colOff>
      <xdr:row>14</xdr:row>
      <xdr:rowOff>114299</xdr:rowOff>
    </xdr:from>
    <xdr:to>
      <xdr:col>4</xdr:col>
      <xdr:colOff>276224</xdr:colOff>
      <xdr:row>19</xdr:row>
      <xdr:rowOff>38099</xdr:rowOff>
    </xdr:to>
    <xdr:sp macro="" textlink="">
      <xdr:nvSpPr>
        <xdr:cNvPr id="9" name="Rectangle 8">
          <a:hlinkClick xmlns:r="http://schemas.openxmlformats.org/officeDocument/2006/relationships" r:id="rId5" tooltip="كارتة صنف 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895976" y="2647949"/>
          <a:ext cx="2000250" cy="828675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ot="0" spcFirstLastPara="0" vertOverflow="clip" horzOverflow="clip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/>
          <a:r>
            <a:rPr lang="ar-EG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حركة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صنف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ar-EG" sz="2000">
            <a:effectLst/>
          </a:endParaRPr>
        </a:p>
        <a:p>
          <a:pPr algn="ctr" rtl="1"/>
          <a:r>
            <a:rPr lang="ar-EG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(طباعة كشف حساب صنف)</a:t>
          </a:r>
          <a:endParaRPr lang="ar-EG" sz="2000">
            <a:effectLst/>
          </a:endParaRPr>
        </a:p>
      </xdr:txBody>
    </xdr:sp>
    <xdr:clientData/>
  </xdr:twoCellAnchor>
  <xdr:twoCellAnchor>
    <xdr:from>
      <xdr:col>4</xdr:col>
      <xdr:colOff>428624</xdr:colOff>
      <xdr:row>14</xdr:row>
      <xdr:rowOff>95250</xdr:rowOff>
    </xdr:from>
    <xdr:to>
      <xdr:col>7</xdr:col>
      <xdr:colOff>371474</xdr:colOff>
      <xdr:row>19</xdr:row>
      <xdr:rowOff>28574</xdr:rowOff>
    </xdr:to>
    <xdr:sp macro="" textlink="">
      <xdr:nvSpPr>
        <xdr:cNvPr id="10" name="Rectangle 9">
          <a:hlinkClick xmlns:r="http://schemas.openxmlformats.org/officeDocument/2006/relationships" r:id="rId6" tooltip="ابحث عن مستند صرف - استلام - مرتجع عميل - مرتجع مورد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743326" y="2628900"/>
          <a:ext cx="2000250" cy="838199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rot="0" spcFirstLastPara="0" vertOverflow="clip" horzOverflow="clip" vert="horz" wrap="square" lIns="91440" tIns="45720" rIns="91440" bIns="45720" numCol="1" spcCol="0" rtlCol="1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/>
          <a:r>
            <a:rPr lang="ar-EG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الأستعلام عن مستند</a:t>
          </a:r>
          <a:endParaRPr lang="ar-EG" sz="1400" b="1">
            <a:effectLst/>
          </a:endParaRPr>
        </a:p>
        <a:p>
          <a:pPr algn="ctr" rtl="1"/>
          <a:r>
            <a:rPr lang="ar-EG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صرف - استلام  </a:t>
          </a:r>
          <a:r>
            <a:rPr lang="en-US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</a:p>
        <a:p>
          <a:pPr algn="ctr" rtl="1"/>
          <a:r>
            <a:rPr lang="ar-EG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05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مرتجع</a:t>
          </a:r>
          <a:r>
            <a:rPr lang="ar-EG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عميل</a:t>
          </a:r>
          <a:r>
            <a:rPr lang="ar-EG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05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مرتجع</a:t>
          </a:r>
          <a:r>
            <a:rPr lang="ar-EG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مورد</a:t>
          </a:r>
          <a:endParaRPr lang="ar-EG" sz="1050">
            <a:effectLst/>
          </a:endParaRPr>
        </a:p>
      </xdr:txBody>
    </xdr:sp>
    <xdr:clientData/>
  </xdr:twoCellAnchor>
  <xdr:twoCellAnchor>
    <xdr:from>
      <xdr:col>8</xdr:col>
      <xdr:colOff>371475</xdr:colOff>
      <xdr:row>6</xdr:row>
      <xdr:rowOff>85726</xdr:rowOff>
    </xdr:from>
    <xdr:to>
      <xdr:col>11</xdr:col>
      <xdr:colOff>238126</xdr:colOff>
      <xdr:row>11</xdr:row>
      <xdr:rowOff>76201</xdr:rowOff>
    </xdr:to>
    <xdr:sp macro="" textlink="">
      <xdr:nvSpPr>
        <xdr:cNvPr id="18" name="Flowchart: Document 17">
          <a:hlinkClick xmlns:r="http://schemas.openxmlformats.org/officeDocument/2006/relationships" r:id="rId7" tooltip="أدخال أذن صرف 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133474" y="1171576"/>
          <a:ext cx="1924051" cy="895350"/>
        </a:xfrm>
        <a:prstGeom prst="flowChartDocumen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marL="0" indent="0" algn="ctr" rtl="1"/>
          <a:r>
            <a:rPr lang="ar-EG" sz="2000" b="1">
              <a:solidFill>
                <a:schemeClr val="tx1"/>
              </a:solidFill>
              <a:latin typeface="+mn-lt"/>
              <a:ea typeface="+mn-ea"/>
              <a:cs typeface="+mn-cs"/>
            </a:rPr>
            <a:t>أذن صرف</a:t>
          </a:r>
        </a:p>
      </xdr:txBody>
    </xdr:sp>
    <xdr:clientData/>
  </xdr:twoCellAnchor>
  <xdr:twoCellAnchor>
    <xdr:from>
      <xdr:col>6</xdr:col>
      <xdr:colOff>133350</xdr:colOff>
      <xdr:row>6</xdr:row>
      <xdr:rowOff>85725</xdr:rowOff>
    </xdr:from>
    <xdr:to>
      <xdr:col>8</xdr:col>
      <xdr:colOff>361950</xdr:colOff>
      <xdr:row>10</xdr:row>
      <xdr:rowOff>76201</xdr:rowOff>
    </xdr:to>
    <xdr:sp macro="" textlink="">
      <xdr:nvSpPr>
        <xdr:cNvPr id="19" name="Flowchart: Process 18">
          <a:hlinkClick xmlns:r="http://schemas.openxmlformats.org/officeDocument/2006/relationships" r:id="rId8" tooltip="أدخال أذن مرتجع للمورد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067050" y="1171575"/>
          <a:ext cx="1600200" cy="714376"/>
        </a:xfrm>
        <a:prstGeom prst="flowChartProcess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marL="0" indent="0" algn="ctr" rtl="1"/>
          <a:r>
            <a:rPr lang="ar-EG" sz="2000" b="1">
              <a:solidFill>
                <a:schemeClr val="tx1"/>
              </a:solidFill>
              <a:latin typeface="+mn-lt"/>
              <a:ea typeface="+mn-ea"/>
              <a:cs typeface="+mn-cs"/>
            </a:rPr>
            <a:t>مرتجع</a:t>
          </a:r>
          <a:r>
            <a:rPr lang="ar-EG" sz="20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مورد</a:t>
          </a:r>
          <a:endParaRPr lang="ar-EG" sz="200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581025</xdr:colOff>
      <xdr:row>6</xdr:row>
      <xdr:rowOff>95250</xdr:rowOff>
    </xdr:from>
    <xdr:to>
      <xdr:col>6</xdr:col>
      <xdr:colOff>123825</xdr:colOff>
      <xdr:row>10</xdr:row>
      <xdr:rowOff>76201</xdr:rowOff>
    </xdr:to>
    <xdr:sp macro="" textlink="">
      <xdr:nvSpPr>
        <xdr:cNvPr id="20" name="Flowchart: Process 19">
          <a:hlinkClick xmlns:r="http://schemas.openxmlformats.org/officeDocument/2006/relationships" r:id="rId9" tooltip="أدخال اذن مرتجع من عميل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4676775" y="1181100"/>
          <a:ext cx="1600200" cy="704851"/>
        </a:xfrm>
        <a:prstGeom prst="flowChartProcess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marL="0" indent="0" algn="ctr" rtl="1"/>
          <a:r>
            <a:rPr lang="ar-EG" sz="2000" b="1">
              <a:solidFill>
                <a:schemeClr val="tx1"/>
              </a:solidFill>
              <a:latin typeface="+mn-lt"/>
              <a:ea typeface="+mn-ea"/>
              <a:cs typeface="+mn-cs"/>
            </a:rPr>
            <a:t>مرتجع عميل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10</xdr:col>
      <xdr:colOff>857250</xdr:colOff>
      <xdr:row>3</xdr:row>
      <xdr:rowOff>142875</xdr:rowOff>
    </xdr:to>
    <xdr:pic>
      <xdr:nvPicPr>
        <xdr:cNvPr id="2" name="Picture 1">
          <a:hlinkClick xmlns:r="http://schemas.openxmlformats.org/officeDocument/2006/relationships" r:id="rId1" tooltip="أذهب للرئيسية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85725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0</xdr:row>
      <xdr:rowOff>0</xdr:rowOff>
    </xdr:from>
    <xdr:to>
      <xdr:col>1</xdr:col>
      <xdr:colOff>476249</xdr:colOff>
      <xdr:row>3</xdr:row>
      <xdr:rowOff>34565</xdr:rowOff>
    </xdr:to>
    <xdr:pic>
      <xdr:nvPicPr>
        <xdr:cNvPr id="3" name="Picture 2">
          <a:hlinkClick xmlns:r="http://schemas.openxmlformats.org/officeDocument/2006/relationships" r:id="rId1" tooltip="أذهب للرئيسية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6200801" y="0"/>
          <a:ext cx="838200" cy="634640"/>
        </a:xfrm>
        <a:prstGeom prst="rect">
          <a:avLst/>
        </a:prstGeom>
      </xdr:spPr>
    </xdr:pic>
    <xdr:clientData/>
  </xdr:twoCellAnchor>
  <xdr:twoCellAnchor>
    <xdr:from>
      <xdr:col>4</xdr:col>
      <xdr:colOff>816429</xdr:colOff>
      <xdr:row>0</xdr:row>
      <xdr:rowOff>122464</xdr:rowOff>
    </xdr:from>
    <xdr:to>
      <xdr:col>6</xdr:col>
      <xdr:colOff>775607</xdr:colOff>
      <xdr:row>3</xdr:row>
      <xdr:rowOff>54428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1146454357" y="122464"/>
          <a:ext cx="2068285" cy="503464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algn="ctr" rtl="1"/>
          <a:r>
            <a:rPr lang="ar-EG" sz="2800"/>
            <a:t>المخزن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57149</xdr:colOff>
      <xdr:row>2</xdr:row>
      <xdr:rowOff>123824</xdr:rowOff>
    </xdr:to>
    <xdr:pic>
      <xdr:nvPicPr>
        <xdr:cNvPr id="3" name="Picture 2">
          <a:hlinkClick xmlns:r="http://schemas.openxmlformats.org/officeDocument/2006/relationships" r:id="rId1" tooltip="أذهب للرئيسية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033276" y="0"/>
          <a:ext cx="609599" cy="581024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0</xdr:row>
      <xdr:rowOff>28575</xdr:rowOff>
    </xdr:from>
    <xdr:to>
      <xdr:col>3</xdr:col>
      <xdr:colOff>742949</xdr:colOff>
      <xdr:row>1</xdr:row>
      <xdr:rowOff>171450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236785376" y="28575"/>
          <a:ext cx="2285999" cy="323850"/>
        </a:xfrm>
        <a:prstGeom prst="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400">
              <a:solidFill>
                <a:schemeClr val="tx1"/>
              </a:solidFill>
              <a:cs typeface="Akhbar MT" pitchFamily="2" charset="-78"/>
            </a:rPr>
            <a:t>أذون وارد- من الموردين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60511</xdr:colOff>
      <xdr:row>2</xdr:row>
      <xdr:rowOff>159124</xdr:rowOff>
    </xdr:to>
    <xdr:pic>
      <xdr:nvPicPr>
        <xdr:cNvPr id="5" name="Picture 4">
          <a:hlinkClick xmlns:r="http://schemas.openxmlformats.org/officeDocument/2006/relationships" r:id="rId1" tooltip="أذهب للرئيسية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029914" y="0"/>
          <a:ext cx="612961" cy="6163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19049</xdr:colOff>
      <xdr:row>2</xdr:row>
      <xdr:rowOff>198343</xdr:rowOff>
    </xdr:to>
    <xdr:pic>
      <xdr:nvPicPr>
        <xdr:cNvPr id="2" name="Picture 1">
          <a:hlinkClick xmlns:r="http://schemas.openxmlformats.org/officeDocument/2006/relationships" r:id="rId1" tooltip="أذهب للرئيسية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004701" y="0"/>
          <a:ext cx="609599" cy="581024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0</xdr:row>
      <xdr:rowOff>28575</xdr:rowOff>
    </xdr:from>
    <xdr:to>
      <xdr:col>3</xdr:col>
      <xdr:colOff>742949</xdr:colOff>
      <xdr:row>1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1236785376" y="28575"/>
          <a:ext cx="2257424" cy="323850"/>
        </a:xfrm>
        <a:prstGeom prst="rect">
          <a:avLst/>
        </a:prstGeom>
        <a:ln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400">
              <a:solidFill>
                <a:schemeClr val="tx1"/>
              </a:solidFill>
              <a:cs typeface="Akhbar MT" pitchFamily="2" charset="-78"/>
            </a:rPr>
            <a:t>أذون</a:t>
          </a:r>
          <a:r>
            <a:rPr lang="ar-EG" sz="2400" baseline="0">
              <a:solidFill>
                <a:schemeClr val="tx1"/>
              </a:solidFill>
              <a:cs typeface="Akhbar MT" pitchFamily="2" charset="-78"/>
            </a:rPr>
            <a:t> مرتجعات من العملاء</a:t>
          </a:r>
          <a:endParaRPr lang="ar-EG" sz="2400">
            <a:solidFill>
              <a:schemeClr val="tx1"/>
            </a:solidFill>
            <a:cs typeface="Akhbar MT" pitchFamily="2" charset="-78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22411</xdr:colOff>
      <xdr:row>2</xdr:row>
      <xdr:rowOff>233643</xdr:rowOff>
    </xdr:to>
    <xdr:pic>
      <xdr:nvPicPr>
        <xdr:cNvPr id="94" name="Picture 93">
          <a:hlinkClick xmlns:r="http://schemas.openxmlformats.org/officeDocument/2006/relationships" r:id="rId1" tooltip="أذهب للرئيسية"/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001339" y="0"/>
          <a:ext cx="612961" cy="6163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95249</xdr:colOff>
      <xdr:row>2</xdr:row>
      <xdr:rowOff>123824</xdr:rowOff>
    </xdr:to>
    <xdr:pic>
      <xdr:nvPicPr>
        <xdr:cNvPr id="3" name="Picture 2">
          <a:hlinkClick xmlns:r="http://schemas.openxmlformats.org/officeDocument/2006/relationships" r:id="rId1" tooltip="أذهب للرئيسية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8995176" y="0"/>
          <a:ext cx="647699" cy="581024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0</xdr:row>
      <xdr:rowOff>28575</xdr:rowOff>
    </xdr:from>
    <xdr:to>
      <xdr:col>3</xdr:col>
      <xdr:colOff>742949</xdr:colOff>
      <xdr:row>1</xdr:row>
      <xdr:rowOff>171450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1236785376" y="28575"/>
          <a:ext cx="2285999" cy="400050"/>
        </a:xfrm>
        <a:prstGeom prst="rect">
          <a:avLst/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400">
              <a:solidFill>
                <a:schemeClr val="tx1"/>
              </a:solidFill>
              <a:cs typeface="Akhbar MT" pitchFamily="2" charset="-78"/>
            </a:rPr>
            <a:t>منصرف للعملاء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98611</xdr:colOff>
      <xdr:row>2</xdr:row>
      <xdr:rowOff>159124</xdr:rowOff>
    </xdr:to>
    <xdr:pic>
      <xdr:nvPicPr>
        <xdr:cNvPr id="5" name="Picture 4">
          <a:hlinkClick xmlns:r="http://schemas.openxmlformats.org/officeDocument/2006/relationships" r:id="rId1" tooltip="أذهب للرئيسية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8991814" y="0"/>
          <a:ext cx="651061" cy="6163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19049</xdr:colOff>
      <xdr:row>2</xdr:row>
      <xdr:rowOff>168090</xdr:rowOff>
    </xdr:to>
    <xdr:pic>
      <xdr:nvPicPr>
        <xdr:cNvPr id="6" name="Picture 5">
          <a:hlinkClick xmlns:r="http://schemas.openxmlformats.org/officeDocument/2006/relationships" r:id="rId1" tooltip="أذهب للرئيسية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6988720" y="1"/>
          <a:ext cx="612530" cy="622788"/>
        </a:xfrm>
        <a:prstGeom prst="rect">
          <a:avLst/>
        </a:prstGeom>
      </xdr:spPr>
    </xdr:pic>
    <xdr:clientData/>
  </xdr:twoCellAnchor>
  <xdr:twoCellAnchor>
    <xdr:from>
      <xdr:col>0</xdr:col>
      <xdr:colOff>571500</xdr:colOff>
      <xdr:row>0</xdr:row>
      <xdr:rowOff>28575</xdr:rowOff>
    </xdr:from>
    <xdr:to>
      <xdr:col>3</xdr:col>
      <xdr:colOff>742949</xdr:colOff>
      <xdr:row>1</xdr:row>
      <xdr:rowOff>171450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236785376" y="28575"/>
          <a:ext cx="2257424" cy="32385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1" anchor="ctr"/>
        <a:lstStyle/>
        <a:p>
          <a:pPr algn="ctr" rtl="1"/>
          <a:r>
            <a:rPr lang="ar-EG" sz="2400">
              <a:solidFill>
                <a:schemeClr val="tx1"/>
              </a:solidFill>
              <a:cs typeface="Akhbar MT" pitchFamily="2" charset="-78"/>
            </a:rPr>
            <a:t>مرتجعات للموردين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171450</xdr:rowOff>
    </xdr:from>
    <xdr:to>
      <xdr:col>2</xdr:col>
      <xdr:colOff>476250</xdr:colOff>
      <xdr:row>3</xdr:row>
      <xdr:rowOff>0</xdr:rowOff>
    </xdr:to>
    <xdr:grpSp>
      <xdr:nvGrpSpPr>
        <xdr:cNvPr id="2" name="Group 1">
          <a:hlinkClick xmlns:r="http://schemas.openxmlformats.org/officeDocument/2006/relationships" r:id="rId1" tooltip="عودة للرئيسية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7486650" y="171450"/>
          <a:ext cx="1190625" cy="400050"/>
          <a:chOff x="771223" y="464728"/>
          <a:chExt cx="1381442" cy="506819"/>
        </a:xfrm>
      </xdr:grpSpPr>
      <xdr:sp macro="" textlink="">
        <xdr:nvSpPr>
          <xdr:cNvPr id="3" name="Rounded Rectangle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771223" y="464728"/>
            <a:ext cx="1381442" cy="506819"/>
          </a:xfrm>
          <a:prstGeom prst="roundRect">
            <a:avLst>
              <a:gd name="adj" fmla="val 50000"/>
            </a:avLst>
          </a:prstGeom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</xdr:sp>
      <xdr:sp macro="" textlink="">
        <xdr:nvSpPr>
          <xdr:cNvPr id="4" name="Rounded Rectangle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/>
        </xdr:nvSpPr>
        <xdr:spPr>
          <a:xfrm>
            <a:off x="786067" y="479572"/>
            <a:ext cx="1332000" cy="468000"/>
          </a:xfrm>
          <a:prstGeom prst="rect">
            <a:avLst/>
          </a:prstGeom>
        </xdr:spPr>
        <xdr:style>
          <a:lnRef idx="1">
            <a:schemeClr val="accent5"/>
          </a:lnRef>
          <a:fillRef idx="2">
            <a:schemeClr val="accent5"/>
          </a:fillRef>
          <a:effectRef idx="1">
            <a:schemeClr val="accent5"/>
          </a:effectRef>
          <a:fontRef idx="minor">
            <a:schemeClr val="dk1"/>
          </a:fontRef>
        </xdr:style>
        <xdr:txBody>
          <a:bodyPr spcFirstLastPara="0" vert="horz" wrap="square" lIns="83820" tIns="83820" rIns="83820" bIns="83820" numCol="1" spcCol="1270" anchor="ctr" anchorCtr="0">
            <a:noAutofit/>
          </a:bodyPr>
          <a:lstStyle/>
          <a:p>
            <a:pPr lvl="0" algn="ctr" defTabSz="977900" rtl="1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ar-EG" sz="2200" kern="1200"/>
              <a:t>الرئيسية</a:t>
            </a:r>
            <a:endParaRPr lang="ar-IQ" sz="2200" kern="1200"/>
          </a:p>
        </xdr:txBody>
      </xdr:sp>
    </xdr:grpSp>
    <xdr:clientData/>
  </xdr:twoCellAnchor>
  <xdr:twoCellAnchor>
    <xdr:from>
      <xdr:col>4</xdr:col>
      <xdr:colOff>0</xdr:colOff>
      <xdr:row>2</xdr:row>
      <xdr:rowOff>1</xdr:rowOff>
    </xdr:from>
    <xdr:to>
      <xdr:col>6</xdr:col>
      <xdr:colOff>638175</xdr:colOff>
      <xdr:row>4</xdr:row>
      <xdr:rowOff>38101</xdr:rowOff>
    </xdr:to>
    <xdr:sp macro="" textlink="">
      <xdr:nvSpPr>
        <xdr:cNvPr id="5" name="desk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EditPoints="1" noChangeArrowheads="1"/>
        </xdr:cNvSpPr>
      </xdr:nvSpPr>
      <xdr:spPr bwMode="auto">
        <a:xfrm>
          <a:off x="11234232675" y="361951"/>
          <a:ext cx="3238500" cy="400050"/>
        </a:xfrm>
        <a:custGeom>
          <a:avLst/>
          <a:gdLst>
            <a:gd name="T0" fmla="*/ 0 w 21600"/>
            <a:gd name="T1" fmla="*/ 0 h 21600"/>
            <a:gd name="T2" fmla="*/ 21600 w 21600"/>
            <a:gd name="T3" fmla="*/ 0 h 21600"/>
            <a:gd name="T4" fmla="*/ 21600 w 21600"/>
            <a:gd name="T5" fmla="*/ 21600 h 21600"/>
            <a:gd name="T6" fmla="*/ 0 w 21600"/>
            <a:gd name="T7" fmla="*/ 21600 h 21600"/>
            <a:gd name="T8" fmla="*/ 10800 w 21600"/>
            <a:gd name="T9" fmla="*/ 0 h 21600"/>
            <a:gd name="T10" fmla="*/ 21600 w 21600"/>
            <a:gd name="T11" fmla="*/ 10800 h 21600"/>
            <a:gd name="T12" fmla="*/ 10800 w 21600"/>
            <a:gd name="T13" fmla="*/ 21600 h 21600"/>
            <a:gd name="T14" fmla="*/ 0 w 21600"/>
            <a:gd name="T15" fmla="*/ 10800 h 21600"/>
            <a:gd name="T16" fmla="*/ 1000 w 21600"/>
            <a:gd name="T17" fmla="*/ 1000 h 21600"/>
            <a:gd name="T18" fmla="*/ 20600 w 21600"/>
            <a:gd name="T19" fmla="*/ 20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ln>
          <a:solidFill>
            <a:schemeClr val="accent6">
              <a:lumMod val="75000"/>
            </a:schemeClr>
          </a:solidFill>
          <a:headEnd/>
          <a:tailEnd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/>
        <a:lstStyle/>
        <a:p>
          <a:pPr algn="ctr"/>
          <a:r>
            <a:rPr lang="ar-EG" sz="1800"/>
            <a:t>البحث عن مستند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30072</xdr:rowOff>
    </xdr:from>
    <xdr:to>
      <xdr:col>1</xdr:col>
      <xdr:colOff>22411</xdr:colOff>
      <xdr:row>3</xdr:row>
      <xdr:rowOff>132096</xdr:rowOff>
    </xdr:to>
    <xdr:pic>
      <xdr:nvPicPr>
        <xdr:cNvPr id="2" name="Picture 1">
          <a:hlinkClick xmlns:r="http://schemas.openxmlformats.org/officeDocument/2006/relationships" r:id="rId1" tooltip="أذهب للرئيسية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111824" y="30072"/>
          <a:ext cx="705969" cy="695936"/>
        </a:xfrm>
        <a:prstGeom prst="rect">
          <a:avLst/>
        </a:prstGeom>
      </xdr:spPr>
    </xdr:pic>
    <xdr:clientData/>
  </xdr:twoCellAnchor>
  <xdr:twoCellAnchor>
    <xdr:from>
      <xdr:col>4</xdr:col>
      <xdr:colOff>336177</xdr:colOff>
      <xdr:row>0</xdr:row>
      <xdr:rowOff>22412</xdr:rowOff>
    </xdr:from>
    <xdr:to>
      <xdr:col>5</xdr:col>
      <xdr:colOff>616325</xdr:colOff>
      <xdr:row>1</xdr:row>
      <xdr:rowOff>156882</xdr:rowOff>
    </xdr:to>
    <xdr:sp macro="" textlink="">
      <xdr:nvSpPr>
        <xdr:cNvPr id="3" name="desk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EditPoints="1" noChangeArrowheads="1"/>
        </xdr:cNvSpPr>
      </xdr:nvSpPr>
      <xdr:spPr bwMode="auto">
        <a:xfrm>
          <a:off x="5636557" y="22412"/>
          <a:ext cx="1367119" cy="324970"/>
        </a:xfrm>
        <a:custGeom>
          <a:avLst/>
          <a:gdLst>
            <a:gd name="T0" fmla="*/ 0 w 21600"/>
            <a:gd name="T1" fmla="*/ 0 h 21600"/>
            <a:gd name="T2" fmla="*/ 21600 w 21600"/>
            <a:gd name="T3" fmla="*/ 0 h 21600"/>
            <a:gd name="T4" fmla="*/ 21600 w 21600"/>
            <a:gd name="T5" fmla="*/ 21600 h 21600"/>
            <a:gd name="T6" fmla="*/ 0 w 21600"/>
            <a:gd name="T7" fmla="*/ 21600 h 21600"/>
            <a:gd name="T8" fmla="*/ 10800 w 21600"/>
            <a:gd name="T9" fmla="*/ 0 h 21600"/>
            <a:gd name="T10" fmla="*/ 21600 w 21600"/>
            <a:gd name="T11" fmla="*/ 10800 h 21600"/>
            <a:gd name="T12" fmla="*/ 10800 w 21600"/>
            <a:gd name="T13" fmla="*/ 21600 h 21600"/>
            <a:gd name="T14" fmla="*/ 0 w 21600"/>
            <a:gd name="T15" fmla="*/ 10800 h 21600"/>
            <a:gd name="T16" fmla="*/ 1000 w 21600"/>
            <a:gd name="T17" fmla="*/ 1000 h 21600"/>
            <a:gd name="T18" fmla="*/ 20600 w 21600"/>
            <a:gd name="T19" fmla="*/ 20600 h 2160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ln>
          <a:solidFill>
            <a:schemeClr val="accent6">
              <a:lumMod val="75000"/>
            </a:schemeClr>
          </a:solidFill>
          <a:headEnd/>
          <a:tailEnd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anchor="ctr"/>
        <a:lstStyle/>
        <a:p>
          <a:pPr algn="ctr"/>
          <a:r>
            <a:rPr lang="ar-EG" sz="1200" b="1"/>
            <a:t>كشف حساب</a:t>
          </a:r>
          <a:endParaRPr lang="ar-EG" sz="1200" b="1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607943</xdr:colOff>
      <xdr:row>2</xdr:row>
      <xdr:rowOff>159347</xdr:rowOff>
    </xdr:to>
    <xdr:pic>
      <xdr:nvPicPr>
        <xdr:cNvPr id="2" name="Picture 1">
          <a:hlinkClick xmlns:r="http://schemas.openxmlformats.org/officeDocument/2006/relationships" r:id="rId1" tooltip="أذهب للرئيسية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8208799" y="0"/>
          <a:ext cx="607943" cy="607944"/>
        </a:xfrm>
        <a:prstGeom prst="rect">
          <a:avLst/>
        </a:prstGeom>
      </xdr:spPr>
    </xdr:pic>
    <xdr:clientData/>
  </xdr:twoCellAnchor>
  <xdr:twoCellAnchor>
    <xdr:from>
      <xdr:col>3</xdr:col>
      <xdr:colOff>251953</xdr:colOff>
      <xdr:row>0</xdr:row>
      <xdr:rowOff>0</xdr:rowOff>
    </xdr:from>
    <xdr:to>
      <xdr:col>9</xdr:col>
      <xdr:colOff>130585</xdr:colOff>
      <xdr:row>1</xdr:row>
      <xdr:rowOff>53770</xdr:rowOff>
    </xdr:to>
    <xdr:sp macro="" textlink="">
      <xdr:nvSpPr>
        <xdr:cNvPr id="4" name="Rounded Rectangl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1195900080" y="0"/>
          <a:ext cx="5155789" cy="307258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EG" sz="1100" b="1"/>
            <a:t>يرجي عدم تعديل المعادلات حتى لايحدث اي خطأ</a:t>
          </a:r>
          <a:r>
            <a:rPr lang="en-US" sz="1100" b="1" baseline="0"/>
            <a:t> </a:t>
          </a:r>
          <a:r>
            <a:rPr lang="ar-EG" sz="1100" b="1">
              <a:solidFill>
                <a:srgbClr val="FFFF00"/>
              </a:solidFill>
            </a:rPr>
            <a:t>هذا</a:t>
          </a:r>
          <a:r>
            <a:rPr lang="ar-EG" sz="1100" b="1" baseline="0">
              <a:solidFill>
                <a:srgbClr val="FFFF00"/>
              </a:solidFill>
            </a:rPr>
            <a:t> الشيت للمساعده في جلب القيم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B5:N505" totalsRowShown="0" headerRowDxfId="37">
  <tableColumns count="13">
    <tableColumn id="2" xr3:uid="{00000000-0010-0000-0000-000002000000}" name="مسلسل" dataDxfId="36" dataCellStyle="Comma">
      <calculatedColumnFormula>IF(C6&lt;&gt;"",COUNT($B$5:B5)+1,"")</calculatedColumnFormula>
    </tableColumn>
    <tableColumn id="3" xr3:uid="{00000000-0010-0000-0000-000003000000}" name="كود" dataDxfId="35" dataCellStyle="Comma"/>
    <tableColumn id="4" xr3:uid="{00000000-0010-0000-0000-000004000000}" name="اسم الصنف " dataDxfId="34" dataCellStyle="Comma"/>
    <tableColumn id="5" xr3:uid="{00000000-0010-0000-0000-000005000000}" name=" رصيد أول المدة" dataDxfId="33" dataCellStyle="Comma"/>
    <tableColumn id="6" xr3:uid="{00000000-0010-0000-0000-000006000000}" name="الوارد" dataDxfId="32" dataCellStyle="Comma">
      <calculatedColumnFormula>SUMIF(ADD!$E$4:$E$1300,$C6,ADD!$H$4:$H$1300)</calculatedColumnFormula>
    </tableColumn>
    <tableColumn id="7" xr3:uid="{00000000-0010-0000-0000-000007000000}" name="مرتجع العملاء" dataDxfId="31" dataCellStyle="Comma">
      <calculatedColumnFormula>SUMIF('RE-coustmer'!$E$4:$E$1300,$C6,'RE-coustmer'!$H$4:$I$1300)</calculatedColumnFormula>
    </tableColumn>
    <tableColumn id="8" xr3:uid="{00000000-0010-0000-0000-000008000000}" name="المنصرف" dataDxfId="30" dataCellStyle="Comma">
      <calculatedColumnFormula>SUMIF(OUT!$E$4:$E$1300,$C6,OUT!$H$4:J$1300)</calculatedColumnFormula>
    </tableColumn>
    <tableColumn id="9" xr3:uid="{00000000-0010-0000-0000-000009000000}" name="مرتجع الموردين" dataDxfId="29" dataCellStyle="Comma">
      <calculatedColumnFormula>SUMIF('RE-Supplier'!$E$4:$E$1300,$C6,'RE-Supplier'!$H$4:K$1300)</calculatedColumnFormula>
    </tableColumn>
    <tableColumn id="10" xr3:uid="{00000000-0010-0000-0000-00000A000000}" name="الرصيد" dataDxfId="28" dataCellStyle="Comma">
      <calculatedColumnFormula>E6+F6+G6-H6-I6</calculatedColumnFormula>
    </tableColumn>
    <tableColumn id="11" xr3:uid="{00000000-0010-0000-0000-00000B000000}" name="ملاحظات" dataDxfId="27" dataCellStyle="Comma"/>
    <tableColumn id="12" xr3:uid="{00000000-0010-0000-0000-00000C000000}" name="حد الطلب" dataDxfId="26" dataCellStyle="Comma"/>
    <tableColumn id="1" xr3:uid="{00000000-0010-0000-0000-000001000000}" name="Column1" dataDxfId="25" dataCellStyle="Comma"/>
    <tableColumn id="13" xr3:uid="{00000000-0010-0000-0000-00000D000000}" name="م. حد الطلب" dataDxfId="24" dataCellStyle="Comma">
      <calculatedColumnFormula>IF(AND(Table1[[#This Row],[حد الطلب]]&lt;&gt;"",Table1[[#This Row],[كود]]&lt;&gt;"",Table1[[#This Row],[اسم الصنف ]]&lt;&gt;""),IF(Table1[[#This Row],[الرصيد]]&lt;=Table1[[#This Row],[حد الطلب]],1,""),"")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5"/>
  <sheetViews>
    <sheetView rightToLeft="1" workbookViewId="0"/>
  </sheetViews>
  <sheetFormatPr defaultColWidth="0" defaultRowHeight="14.25" customHeight="1" zeroHeight="1"/>
  <cols>
    <col min="1" max="3" width="9" style="90" customWidth="1"/>
    <col min="4" max="4" width="9" style="39" customWidth="1"/>
    <col min="5" max="13" width="9" style="37" customWidth="1"/>
    <col min="14" max="16384" width="9" style="38" hidden="1"/>
  </cols>
  <sheetData>
    <row r="1" customFormat="1" ht="15"/>
    <row r="2" customFormat="1" ht="15"/>
    <row r="3" customFormat="1" ht="15"/>
    <row r="4" customFormat="1" ht="15"/>
    <row r="5" customFormat="1" ht="15"/>
    <row r="6" customFormat="1" ht="15"/>
    <row r="7" customFormat="1" ht="15"/>
    <row r="8" customFormat="1" ht="15"/>
    <row r="9" customFormat="1" ht="15"/>
    <row r="10" customFormat="1" ht="15"/>
    <row r="11" customFormat="1" ht="15"/>
    <row r="12" customFormat="1" ht="15"/>
    <row r="13" customFormat="1" ht="15"/>
    <row r="14" customFormat="1" ht="15"/>
    <row r="15" customFormat="1" ht="15"/>
    <row r="16" customFormat="1" ht="15"/>
    <row r="17" spans="1:4" customFormat="1" ht="15"/>
    <row r="18" spans="1:4" customFormat="1" ht="15"/>
    <row r="19" spans="1:4" customFormat="1" ht="15"/>
    <row r="20" spans="1:4" customFormat="1" ht="15"/>
    <row r="21" spans="1:4" customFormat="1" ht="15"/>
    <row r="22" spans="1:4" customFormat="1" ht="15"/>
    <row r="23" spans="1:4" customFormat="1" ht="15"/>
    <row r="24" spans="1:4" ht="14.25" customHeight="1">
      <c r="A24" s="90" t="str">
        <f>IF(D24&gt;0,"عدد الاصناف التي بلغت حد الطلب","")</f>
        <v/>
      </c>
      <c r="D24" s="91">
        <f>STORE!$P$5</f>
        <v>0</v>
      </c>
    </row>
    <row r="25" spans="1:4" ht="14.25" customHeight="1">
      <c r="D25" s="91"/>
    </row>
  </sheetData>
  <mergeCells count="2">
    <mergeCell ref="A24:C1048576"/>
    <mergeCell ref="D24:D25"/>
  </mergeCells>
  <conditionalFormatting sqref="A24:D1048576">
    <cfRule type="expression" dxfId="23" priority="1">
      <formula>IF($D$24&gt;0,1,0)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05"/>
  <sheetViews>
    <sheetView showGridLines="0" rightToLeft="1" zoomScale="70" zoomScaleNormal="70" workbookViewId="0">
      <selection activeCell="B1" sqref="B1"/>
    </sheetView>
  </sheetViews>
  <sheetFormatPr defaultColWidth="0" defaultRowHeight="15.75"/>
  <cols>
    <col min="1" max="1" width="9" style="9" customWidth="1"/>
    <col min="2" max="2" width="11" style="9" bestFit="1" customWidth="1"/>
    <col min="3" max="3" width="10.42578125" style="9" customWidth="1"/>
    <col min="4" max="4" width="49.5703125" style="9" customWidth="1"/>
    <col min="5" max="5" width="21.140625" style="9" bestFit="1" customWidth="1"/>
    <col min="6" max="6" width="17" style="9" customWidth="1"/>
    <col min="7" max="7" width="19.140625" style="9" customWidth="1"/>
    <col min="8" max="8" width="13" style="9" bestFit="1" customWidth="1"/>
    <col min="9" max="9" width="19.28515625" style="9" customWidth="1"/>
    <col min="10" max="10" width="13" style="9" bestFit="1" customWidth="1"/>
    <col min="11" max="11" width="19.42578125" style="9" customWidth="1"/>
    <col min="12" max="12" width="12.140625" style="9" customWidth="1"/>
    <col min="13" max="13" width="9.42578125" style="78" customWidth="1"/>
    <col min="14" max="14" width="10.42578125" style="9" hidden="1" customWidth="1"/>
    <col min="15" max="16384" width="9" style="9" hidden="1"/>
  </cols>
  <sheetData>
    <row r="1" spans="2:16">
      <c r="L1" s="11"/>
    </row>
    <row r="4" spans="2:16" ht="16.5" thickBot="1"/>
    <row r="5" spans="2:16" s="13" customFormat="1" ht="29.25" customHeight="1" thickTop="1">
      <c r="B5" s="72" t="s">
        <v>1</v>
      </c>
      <c r="C5" s="72" t="s">
        <v>2</v>
      </c>
      <c r="D5" s="72" t="s">
        <v>3</v>
      </c>
      <c r="E5" s="66" t="s">
        <v>4</v>
      </c>
      <c r="F5" s="67" t="s">
        <v>5</v>
      </c>
      <c r="G5" s="68" t="s">
        <v>18</v>
      </c>
      <c r="H5" s="69" t="s">
        <v>6</v>
      </c>
      <c r="I5" s="70" t="s">
        <v>19</v>
      </c>
      <c r="J5" s="71" t="s">
        <v>7</v>
      </c>
      <c r="K5" s="73" t="s">
        <v>0</v>
      </c>
      <c r="L5" s="77" t="s">
        <v>11</v>
      </c>
      <c r="M5" s="79" t="s">
        <v>50</v>
      </c>
      <c r="N5" s="13" t="s">
        <v>51</v>
      </c>
      <c r="P5" s="14">
        <f>COUNT(Table1[م. حد الطلب])</f>
        <v>0</v>
      </c>
    </row>
    <row r="6" spans="2:16" ht="21">
      <c r="B6" s="76" t="str">
        <f>IF(C6&lt;&gt;"",COUNT($B$5:B5)+1,"")</f>
        <v/>
      </c>
      <c r="C6" s="83"/>
      <c r="D6" s="75"/>
      <c r="E6" s="74"/>
      <c r="F6" s="76">
        <f>SUMIF(ADD!$E$4:$E$1300,$C6,ADD!$H$4:$H$1300)</f>
        <v>0</v>
      </c>
      <c r="G6" s="76">
        <f>SUMIF('RE-coustmer'!$E$4:$E$1300,$C6,'RE-coustmer'!$H$4:$I$1300)</f>
        <v>0</v>
      </c>
      <c r="H6" s="76">
        <f>SUMIF(OUT!$E$4:$E$1300,$C6,OUT!$H$4:J$1300)</f>
        <v>0</v>
      </c>
      <c r="I6" s="76">
        <f>SUMIF('RE-Supplier'!$E$4:$E$1300,$C6,'RE-Supplier'!$H$4:K$1300)</f>
        <v>0</v>
      </c>
      <c r="J6" s="76">
        <f>E6+F6+G6-H6-I6</f>
        <v>0</v>
      </c>
      <c r="K6" s="74"/>
      <c r="L6" s="82"/>
      <c r="M6" s="80"/>
      <c r="N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7" spans="2:16" ht="21">
      <c r="B7" s="76" t="str">
        <f>IF(C7&lt;&gt;"",COUNT($B$5:B6)+1,"")</f>
        <v/>
      </c>
      <c r="C7" s="83"/>
      <c r="D7" s="75"/>
      <c r="E7" s="74"/>
      <c r="F7" s="76">
        <f>SUMIF(ADD!$E$4:$E$1300,$C7,ADD!$H$4:$H$1300)</f>
        <v>0</v>
      </c>
      <c r="G7" s="76">
        <f>SUMIF('RE-coustmer'!$E$4:$E$1300,$C7,'RE-coustmer'!$H$4:$I$1300)</f>
        <v>0</v>
      </c>
      <c r="H7" s="76">
        <f>SUMIF(OUT!$E$4:$E$1300,$C7,OUT!$H$4:J$1300)</f>
        <v>0</v>
      </c>
      <c r="I7" s="76">
        <f>SUMIF('RE-Supplier'!$E$4:$E$1300,$C7,'RE-Supplier'!$H$4:K$1300)</f>
        <v>0</v>
      </c>
      <c r="J7" s="76">
        <f t="shared" ref="J7:J70" si="0">E7+F7+G7-H7-I7</f>
        <v>0</v>
      </c>
      <c r="K7" s="74"/>
      <c r="L7" s="82"/>
      <c r="M7" s="80"/>
      <c r="N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8" spans="2:16" ht="21">
      <c r="B8" s="76" t="str">
        <f>IF(C8&lt;&gt;"",COUNT($B$5:B7)+1,"")</f>
        <v/>
      </c>
      <c r="C8" s="83"/>
      <c r="D8" s="75"/>
      <c r="E8" s="74"/>
      <c r="F8" s="76">
        <f>SUMIF(ADD!$E$4:$E$1300,$C8,ADD!$H$4:$H$1300)</f>
        <v>0</v>
      </c>
      <c r="G8" s="76">
        <f>SUMIF('RE-coustmer'!$E$4:$E$1300,$C8,'RE-coustmer'!$H$4:$I$1300)</f>
        <v>0</v>
      </c>
      <c r="H8" s="76">
        <f>SUMIF(OUT!$E$4:$E$1300,$C8,OUT!$H$4:J$1300)</f>
        <v>0</v>
      </c>
      <c r="I8" s="76">
        <f>SUMIF('RE-Supplier'!$E$4:$E$1300,$C8,'RE-Supplier'!$H$4:K$1300)</f>
        <v>0</v>
      </c>
      <c r="J8" s="76">
        <f t="shared" si="0"/>
        <v>0</v>
      </c>
      <c r="K8" s="74"/>
      <c r="L8" s="82"/>
      <c r="M8" s="80"/>
      <c r="N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9" spans="2:16" ht="21">
      <c r="B9" s="76" t="str">
        <f>IF(C9&lt;&gt;"",COUNT($B$5:B8)+1,"")</f>
        <v/>
      </c>
      <c r="C9" s="83"/>
      <c r="D9" s="75"/>
      <c r="E9" s="74"/>
      <c r="F9" s="76">
        <f>SUMIF(ADD!$E$4:$E$1300,$C9,ADD!$H$4:$H$1300)</f>
        <v>0</v>
      </c>
      <c r="G9" s="76">
        <f>SUMIF('RE-coustmer'!$E$4:$E$1300,$C9,'RE-coustmer'!$H$4:$I$1300)</f>
        <v>0</v>
      </c>
      <c r="H9" s="76">
        <f>SUMIF(OUT!$E$4:$E$1300,$C9,OUT!$H$4:J$1300)</f>
        <v>0</v>
      </c>
      <c r="I9" s="76">
        <f>SUMIF('RE-Supplier'!$E$4:$E$1300,$C9,'RE-Supplier'!$H$4:K$1300)</f>
        <v>0</v>
      </c>
      <c r="J9" s="76">
        <f t="shared" si="0"/>
        <v>0</v>
      </c>
      <c r="K9" s="74"/>
      <c r="L9" s="82"/>
      <c r="M9" s="80"/>
      <c r="N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0" spans="2:16" ht="21">
      <c r="B10" s="76" t="str">
        <f>IF(C10&lt;&gt;"",COUNT($B$5:B9)+1,"")</f>
        <v/>
      </c>
      <c r="C10" s="83"/>
      <c r="D10" s="75"/>
      <c r="E10" s="74"/>
      <c r="F10" s="76">
        <f>SUMIF(ADD!$E$4:$E$1300,$C10,ADD!$H$4:$H$1300)</f>
        <v>0</v>
      </c>
      <c r="G10" s="76">
        <f>SUMIF('RE-coustmer'!$E$4:$E$1300,$C10,'RE-coustmer'!$H$4:$I$1300)</f>
        <v>0</v>
      </c>
      <c r="H10" s="76">
        <f>SUMIF(OUT!$E$4:$E$1300,$C10,OUT!$H$4:J$1300)</f>
        <v>0</v>
      </c>
      <c r="I10" s="76">
        <f>SUMIF('RE-Supplier'!$E$4:$E$1300,$C10,'RE-Supplier'!$H$4:K$1300)</f>
        <v>0</v>
      </c>
      <c r="J10" s="76">
        <f t="shared" si="0"/>
        <v>0</v>
      </c>
      <c r="K10" s="74"/>
      <c r="L10" s="82"/>
      <c r="M10" s="80"/>
      <c r="N1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1" spans="2:16" ht="21">
      <c r="B11" s="76" t="str">
        <f>IF(C11&lt;&gt;"",COUNT($B$5:B10)+1,"")</f>
        <v/>
      </c>
      <c r="C11" s="83"/>
      <c r="D11" s="75"/>
      <c r="E11" s="74"/>
      <c r="F11" s="76">
        <f>SUMIF(ADD!$E$4:$E$1300,$C11,ADD!$H$4:$H$1300)</f>
        <v>0</v>
      </c>
      <c r="G11" s="76">
        <f>SUMIF('RE-coustmer'!$E$4:$E$1300,$C11,'RE-coustmer'!$H$4:$I$1300)</f>
        <v>0</v>
      </c>
      <c r="H11" s="76">
        <f>SUMIF(OUT!$E$4:$E$1300,$C11,OUT!$H$4:J$1300)</f>
        <v>0</v>
      </c>
      <c r="I11" s="76">
        <f>SUMIF('RE-Supplier'!$E$4:$E$1300,$C11,'RE-Supplier'!$H$4:K$1300)</f>
        <v>0</v>
      </c>
      <c r="J11" s="76">
        <f t="shared" si="0"/>
        <v>0</v>
      </c>
      <c r="K11" s="74"/>
      <c r="L11" s="82"/>
      <c r="M11" s="80"/>
      <c r="N1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2" spans="2:16" ht="21">
      <c r="B12" s="76" t="str">
        <f>IF(C12&lt;&gt;"",COUNT($B$5:B11)+1,"")</f>
        <v/>
      </c>
      <c r="C12" s="83"/>
      <c r="D12" s="75"/>
      <c r="E12" s="74"/>
      <c r="F12" s="76">
        <f>SUMIF(ADD!$E$4:$E$1300,$C12,ADD!$H$4:$H$1300)</f>
        <v>0</v>
      </c>
      <c r="G12" s="76">
        <f>SUMIF('RE-coustmer'!$E$4:$E$1300,$C12,'RE-coustmer'!$H$4:$I$1300)</f>
        <v>0</v>
      </c>
      <c r="H12" s="76">
        <f>SUMIF(OUT!$E$4:$E$1300,$C12,OUT!$H$4:J$1300)</f>
        <v>0</v>
      </c>
      <c r="I12" s="76">
        <f>SUMIF('RE-Supplier'!$E$4:$E$1300,$C12,'RE-Supplier'!$H$4:K$1300)</f>
        <v>0</v>
      </c>
      <c r="J12" s="76">
        <f t="shared" si="0"/>
        <v>0</v>
      </c>
      <c r="K12" s="74"/>
      <c r="L12" s="82"/>
      <c r="M12" s="80"/>
      <c r="N1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3" spans="2:16" ht="21">
      <c r="B13" s="76" t="str">
        <f>IF(C13&lt;&gt;"",COUNT($B$5:B12)+1,"")</f>
        <v/>
      </c>
      <c r="C13" s="83"/>
      <c r="D13" s="75"/>
      <c r="E13" s="74"/>
      <c r="F13" s="76">
        <f>SUMIF(ADD!$E$4:$E$1300,$C13,ADD!$H$4:$H$1300)</f>
        <v>0</v>
      </c>
      <c r="G13" s="76">
        <f>SUMIF('RE-coustmer'!$E$4:$E$1300,$C13,'RE-coustmer'!$H$4:$I$1300)</f>
        <v>0</v>
      </c>
      <c r="H13" s="76">
        <f>SUMIF(OUT!$E$4:$E$1300,$C13,OUT!$H$4:J$1300)</f>
        <v>0</v>
      </c>
      <c r="I13" s="76">
        <f>SUMIF('RE-Supplier'!$E$4:$E$1300,$C13,'RE-Supplier'!$H$4:K$1300)</f>
        <v>0</v>
      </c>
      <c r="J13" s="76">
        <f t="shared" si="0"/>
        <v>0</v>
      </c>
      <c r="K13" s="74"/>
      <c r="L13" s="82"/>
      <c r="M13" s="80"/>
      <c r="N1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4" spans="2:16" ht="21">
      <c r="B14" s="76" t="str">
        <f>IF(C14&lt;&gt;"",COUNT($B$5:B13)+1,"")</f>
        <v/>
      </c>
      <c r="C14" s="83"/>
      <c r="D14" s="75"/>
      <c r="E14" s="74"/>
      <c r="F14" s="76">
        <f>SUMIF(ADD!$E$4:$E$1300,$C14,ADD!$H$4:$H$1300)</f>
        <v>0</v>
      </c>
      <c r="G14" s="76">
        <f>SUMIF('RE-coustmer'!$E$4:$E$1300,$C14,'RE-coustmer'!$H$4:$I$1300)</f>
        <v>0</v>
      </c>
      <c r="H14" s="76">
        <f>SUMIF(OUT!$E$4:$E$1300,$C14,OUT!$H$4:J$1300)</f>
        <v>0</v>
      </c>
      <c r="I14" s="76">
        <f>SUMIF('RE-Supplier'!$E$4:$E$1300,$C14,'RE-Supplier'!$H$4:K$1300)</f>
        <v>0</v>
      </c>
      <c r="J14" s="76">
        <f t="shared" si="0"/>
        <v>0</v>
      </c>
      <c r="K14" s="74"/>
      <c r="L14" s="82"/>
      <c r="M14" s="80"/>
      <c r="N1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5" spans="2:16" ht="21">
      <c r="B15" s="76" t="str">
        <f>IF(C15&lt;&gt;"",COUNT($B$5:B14)+1,"")</f>
        <v/>
      </c>
      <c r="C15" s="83"/>
      <c r="D15" s="75"/>
      <c r="E15" s="74"/>
      <c r="F15" s="76">
        <f>SUMIF(ADD!$E$4:$E$1300,$C15,ADD!$H$4:$H$1300)</f>
        <v>0</v>
      </c>
      <c r="G15" s="76">
        <f>SUMIF('RE-coustmer'!$E$4:$E$1300,$C15,'RE-coustmer'!$H$4:$I$1300)</f>
        <v>0</v>
      </c>
      <c r="H15" s="76">
        <f>SUMIF(OUT!$E$4:$E$1300,$C15,OUT!$H$4:J$1300)</f>
        <v>0</v>
      </c>
      <c r="I15" s="76">
        <f>SUMIF('RE-Supplier'!$E$4:$E$1300,$C15,'RE-Supplier'!$H$4:K$1300)</f>
        <v>0</v>
      </c>
      <c r="J15" s="76">
        <f t="shared" si="0"/>
        <v>0</v>
      </c>
      <c r="K15" s="74"/>
      <c r="L15" s="82"/>
      <c r="M15" s="80"/>
      <c r="N1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6" spans="2:16" ht="21">
      <c r="B16" s="76" t="str">
        <f>IF(C16&lt;&gt;"",COUNT($B$5:B15)+1,"")</f>
        <v/>
      </c>
      <c r="C16" s="83"/>
      <c r="D16" s="75"/>
      <c r="E16" s="74"/>
      <c r="F16" s="76">
        <f>SUMIF(ADD!$E$4:$E$1300,$C16,ADD!$H$4:$H$1300)</f>
        <v>0</v>
      </c>
      <c r="G16" s="76">
        <f>SUMIF('RE-coustmer'!$E$4:$E$1300,$C16,'RE-coustmer'!$H$4:$I$1300)</f>
        <v>0</v>
      </c>
      <c r="H16" s="76">
        <f>SUMIF(OUT!$E$4:$E$1300,$C16,OUT!$H$4:J$1300)</f>
        <v>0</v>
      </c>
      <c r="I16" s="76">
        <f>SUMIF('RE-Supplier'!$E$4:$E$1300,$C16,'RE-Supplier'!$H$4:K$1300)</f>
        <v>0</v>
      </c>
      <c r="J16" s="76">
        <f t="shared" si="0"/>
        <v>0</v>
      </c>
      <c r="K16" s="74"/>
      <c r="L16" s="82"/>
      <c r="M16" s="80"/>
      <c r="N1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7" spans="2:14" ht="21">
      <c r="B17" s="76" t="str">
        <f>IF(C17&lt;&gt;"",COUNT($B$5:B16)+1,"")</f>
        <v/>
      </c>
      <c r="C17" s="83"/>
      <c r="D17" s="75"/>
      <c r="E17" s="74"/>
      <c r="F17" s="76">
        <f>SUMIF(ADD!$E$4:$E$1300,$C17,ADD!$H$4:$H$1300)</f>
        <v>0</v>
      </c>
      <c r="G17" s="76">
        <f>SUMIF('RE-coustmer'!$E$4:$E$1300,$C17,'RE-coustmer'!$H$4:$I$1300)</f>
        <v>0</v>
      </c>
      <c r="H17" s="76">
        <f>SUMIF(OUT!$E$4:$E$1300,$C17,OUT!$H$4:J$1300)</f>
        <v>0</v>
      </c>
      <c r="I17" s="76">
        <f>SUMIF('RE-Supplier'!$E$4:$E$1300,$C17,'RE-Supplier'!$H$4:K$1300)</f>
        <v>0</v>
      </c>
      <c r="J17" s="76">
        <f t="shared" si="0"/>
        <v>0</v>
      </c>
      <c r="K17" s="74"/>
      <c r="L17" s="82"/>
      <c r="M17" s="80"/>
      <c r="N1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8" spans="2:14" ht="21">
      <c r="B18" s="76" t="str">
        <f>IF(C18&lt;&gt;"",COUNT($B$5:B17)+1,"")</f>
        <v/>
      </c>
      <c r="C18" s="83"/>
      <c r="D18" s="75"/>
      <c r="E18" s="74"/>
      <c r="F18" s="76">
        <f>SUMIF(ADD!$E$4:$E$1300,$C18,ADD!$H$4:$H$1300)</f>
        <v>0</v>
      </c>
      <c r="G18" s="76">
        <f>SUMIF('RE-coustmer'!$E$4:$E$1300,$C18,'RE-coustmer'!$H$4:$I$1300)</f>
        <v>0</v>
      </c>
      <c r="H18" s="76">
        <f>SUMIF(OUT!$E$4:$E$1300,$C18,OUT!$H$4:J$1300)</f>
        <v>0</v>
      </c>
      <c r="I18" s="76">
        <f>SUMIF('RE-Supplier'!$E$4:$E$1300,$C18,'RE-Supplier'!$H$4:K$1300)</f>
        <v>0</v>
      </c>
      <c r="J18" s="76">
        <f t="shared" si="0"/>
        <v>0</v>
      </c>
      <c r="K18" s="74"/>
      <c r="L18" s="82"/>
      <c r="M18" s="80"/>
      <c r="N1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9" spans="2:14" ht="21">
      <c r="B19" s="76" t="str">
        <f>IF(C19&lt;&gt;"",COUNT($B$5:B18)+1,"")</f>
        <v/>
      </c>
      <c r="C19" s="83"/>
      <c r="D19" s="75"/>
      <c r="E19" s="74"/>
      <c r="F19" s="76">
        <f>SUMIF(ADD!$E$4:$E$1300,$C19,ADD!$H$4:$H$1300)</f>
        <v>0</v>
      </c>
      <c r="G19" s="76">
        <f>SUMIF('RE-coustmer'!$E$4:$E$1300,$C19,'RE-coustmer'!$H$4:$I$1300)</f>
        <v>0</v>
      </c>
      <c r="H19" s="76">
        <f>SUMIF(OUT!$E$4:$E$1300,$C19,OUT!$H$4:J$1300)</f>
        <v>0</v>
      </c>
      <c r="I19" s="76">
        <f>SUMIF('RE-Supplier'!$E$4:$E$1300,$C19,'RE-Supplier'!$H$4:K$1300)</f>
        <v>0</v>
      </c>
      <c r="J19" s="76">
        <f t="shared" si="0"/>
        <v>0</v>
      </c>
      <c r="K19" s="74"/>
      <c r="L19" s="82"/>
      <c r="M19" s="80"/>
      <c r="N1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0" spans="2:14" ht="21">
      <c r="B20" s="76" t="str">
        <f>IF(C20&lt;&gt;"",COUNT($B$5:B19)+1,"")</f>
        <v/>
      </c>
      <c r="C20" s="83"/>
      <c r="D20" s="75"/>
      <c r="E20" s="74"/>
      <c r="F20" s="76">
        <f>SUMIF(ADD!$E$4:$E$1300,$C20,ADD!$H$4:$H$1300)</f>
        <v>0</v>
      </c>
      <c r="G20" s="76">
        <f>SUMIF('RE-coustmer'!$E$4:$E$1300,$C20,'RE-coustmer'!$H$4:$I$1300)</f>
        <v>0</v>
      </c>
      <c r="H20" s="76">
        <f>SUMIF(OUT!$E$4:$E$1300,$C20,OUT!$H$4:J$1300)</f>
        <v>0</v>
      </c>
      <c r="I20" s="76">
        <f>SUMIF('RE-Supplier'!$E$4:$E$1300,$C20,'RE-Supplier'!$H$4:K$1300)</f>
        <v>0</v>
      </c>
      <c r="J20" s="76">
        <f t="shared" si="0"/>
        <v>0</v>
      </c>
      <c r="K20" s="74"/>
      <c r="L20" s="82"/>
      <c r="M20" s="80"/>
      <c r="N2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1" spans="2:14" ht="21">
      <c r="B21" s="76" t="str">
        <f>IF(C21&lt;&gt;"",COUNT($B$5:B20)+1,"")</f>
        <v/>
      </c>
      <c r="C21" s="83"/>
      <c r="D21" s="75"/>
      <c r="E21" s="74"/>
      <c r="F21" s="76">
        <f>SUMIF(ADD!$E$4:$E$1300,$C21,ADD!$H$4:$H$1300)</f>
        <v>0</v>
      </c>
      <c r="G21" s="76">
        <f>SUMIF('RE-coustmer'!$E$4:$E$1300,$C21,'RE-coustmer'!$H$4:$I$1300)</f>
        <v>0</v>
      </c>
      <c r="H21" s="76">
        <f>SUMIF(OUT!$E$4:$E$1300,$C21,OUT!$H$4:J$1300)</f>
        <v>0</v>
      </c>
      <c r="I21" s="76">
        <f>SUMIF('RE-Supplier'!$E$4:$E$1300,$C21,'RE-Supplier'!$H$4:K$1300)</f>
        <v>0</v>
      </c>
      <c r="J21" s="76">
        <f t="shared" si="0"/>
        <v>0</v>
      </c>
      <c r="K21" s="74"/>
      <c r="L21" s="82"/>
      <c r="M21" s="80"/>
      <c r="N2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2" spans="2:14" ht="21">
      <c r="B22" s="76" t="str">
        <f>IF(C22&lt;&gt;"",COUNT($B$5:B21)+1,"")</f>
        <v/>
      </c>
      <c r="C22" s="83"/>
      <c r="D22" s="75"/>
      <c r="E22" s="74"/>
      <c r="F22" s="76">
        <f>SUMIF(ADD!$E$4:$E$1300,$C22,ADD!$H$4:$H$1300)</f>
        <v>0</v>
      </c>
      <c r="G22" s="76">
        <f>SUMIF('RE-coustmer'!$E$4:$E$1300,$C22,'RE-coustmer'!$H$4:$I$1300)</f>
        <v>0</v>
      </c>
      <c r="H22" s="76">
        <f>SUMIF(OUT!$E$4:$E$1300,$C22,OUT!$H$4:J$1300)</f>
        <v>0</v>
      </c>
      <c r="I22" s="76">
        <f>SUMIF('RE-Supplier'!$E$4:$E$1300,$C22,'RE-Supplier'!$H$4:K$1300)</f>
        <v>0</v>
      </c>
      <c r="J22" s="76">
        <f t="shared" si="0"/>
        <v>0</v>
      </c>
      <c r="K22" s="74"/>
      <c r="L22" s="82"/>
      <c r="M22" s="80"/>
      <c r="N2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3" spans="2:14" ht="21">
      <c r="B23" s="76" t="str">
        <f>IF(C23&lt;&gt;"",COUNT($B$5:B22)+1,"")</f>
        <v/>
      </c>
      <c r="C23" s="83"/>
      <c r="D23" s="75"/>
      <c r="E23" s="74"/>
      <c r="F23" s="76">
        <f>SUMIF(ADD!$E$4:$E$1300,$C23,ADD!$H$4:$H$1300)</f>
        <v>0</v>
      </c>
      <c r="G23" s="76">
        <f>SUMIF('RE-coustmer'!$E$4:$E$1300,$C23,'RE-coustmer'!$H$4:$I$1300)</f>
        <v>0</v>
      </c>
      <c r="H23" s="76">
        <f>SUMIF(OUT!$E$4:$E$1300,$C23,OUT!$H$4:J$1300)</f>
        <v>0</v>
      </c>
      <c r="I23" s="76">
        <f>SUMIF('RE-Supplier'!$E$4:$E$1300,$C23,'RE-Supplier'!$H$4:K$1300)</f>
        <v>0</v>
      </c>
      <c r="J23" s="76">
        <f t="shared" si="0"/>
        <v>0</v>
      </c>
      <c r="K23" s="74"/>
      <c r="L23" s="82"/>
      <c r="M23" s="80"/>
      <c r="N2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4" spans="2:14" ht="21">
      <c r="B24" s="76" t="str">
        <f>IF(C24&lt;&gt;"",COUNT($B$5:B23)+1,"")</f>
        <v/>
      </c>
      <c r="C24" s="83"/>
      <c r="D24" s="75"/>
      <c r="E24" s="74"/>
      <c r="F24" s="76">
        <f>SUMIF(ADD!$E$4:$E$1300,$C24,ADD!$H$4:$H$1300)</f>
        <v>0</v>
      </c>
      <c r="G24" s="76">
        <f>SUMIF('RE-coustmer'!$E$4:$E$1300,$C24,'RE-coustmer'!$H$4:$I$1300)</f>
        <v>0</v>
      </c>
      <c r="H24" s="76">
        <f>SUMIF(OUT!$E$4:$E$1300,$C24,OUT!$H$4:J$1300)</f>
        <v>0</v>
      </c>
      <c r="I24" s="76">
        <f>SUMIF('RE-Supplier'!$E$4:$E$1300,$C24,'RE-Supplier'!$H$4:K$1300)</f>
        <v>0</v>
      </c>
      <c r="J24" s="76">
        <f t="shared" si="0"/>
        <v>0</v>
      </c>
      <c r="K24" s="74"/>
      <c r="L24" s="82"/>
      <c r="M24" s="80"/>
      <c r="N2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5" spans="2:14" ht="21">
      <c r="B25" s="76" t="str">
        <f>IF(C25&lt;&gt;"",COUNT($B$5:B24)+1,"")</f>
        <v/>
      </c>
      <c r="C25" s="83"/>
      <c r="D25" s="75"/>
      <c r="E25" s="74"/>
      <c r="F25" s="76">
        <f>SUMIF(ADD!$E$4:$E$1300,$C25,ADD!$H$4:$H$1300)</f>
        <v>0</v>
      </c>
      <c r="G25" s="76">
        <f>SUMIF('RE-coustmer'!$E$4:$E$1300,$C25,'RE-coustmer'!$H$4:$I$1300)</f>
        <v>0</v>
      </c>
      <c r="H25" s="76">
        <f>SUMIF(OUT!$E$4:$E$1300,$C25,OUT!$H$4:J$1300)</f>
        <v>0</v>
      </c>
      <c r="I25" s="76">
        <f>SUMIF('RE-Supplier'!$E$4:$E$1300,$C25,'RE-Supplier'!$H$4:K$1300)</f>
        <v>0</v>
      </c>
      <c r="J25" s="76">
        <f t="shared" si="0"/>
        <v>0</v>
      </c>
      <c r="K25" s="74"/>
      <c r="L25" s="82"/>
      <c r="M25" s="80"/>
      <c r="N2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6" spans="2:14" ht="21">
      <c r="B26" s="76" t="str">
        <f>IF(C26&lt;&gt;"",COUNT($B$5:B25)+1,"")</f>
        <v/>
      </c>
      <c r="C26" s="83"/>
      <c r="D26" s="75"/>
      <c r="E26" s="74"/>
      <c r="F26" s="76">
        <f>SUMIF(ADD!$E$4:$E$1300,$C26,ADD!$H$4:$H$1300)</f>
        <v>0</v>
      </c>
      <c r="G26" s="76">
        <f>SUMIF('RE-coustmer'!$E$4:$E$1300,$C26,'RE-coustmer'!$H$4:$I$1300)</f>
        <v>0</v>
      </c>
      <c r="H26" s="76">
        <f>SUMIF(OUT!$E$4:$E$1300,$C26,OUT!$H$4:J$1300)</f>
        <v>0</v>
      </c>
      <c r="I26" s="76">
        <f>SUMIF('RE-Supplier'!$E$4:$E$1300,$C26,'RE-Supplier'!$H$4:K$1300)</f>
        <v>0</v>
      </c>
      <c r="J26" s="76">
        <f t="shared" si="0"/>
        <v>0</v>
      </c>
      <c r="K26" s="74"/>
      <c r="L26" s="82"/>
      <c r="M26" s="80"/>
      <c r="N2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7" spans="2:14" ht="21">
      <c r="B27" s="76" t="str">
        <f>IF(C27&lt;&gt;"",COUNT($B$5:B26)+1,"")</f>
        <v/>
      </c>
      <c r="C27" s="83"/>
      <c r="D27" s="75"/>
      <c r="E27" s="74"/>
      <c r="F27" s="76">
        <f>SUMIF(ADD!$E$4:$E$1300,$C27,ADD!$H$4:$H$1300)</f>
        <v>0</v>
      </c>
      <c r="G27" s="76">
        <f>SUMIF('RE-coustmer'!$E$4:$E$1300,$C27,'RE-coustmer'!$H$4:$I$1300)</f>
        <v>0</v>
      </c>
      <c r="H27" s="76">
        <f>SUMIF(OUT!$E$4:$E$1300,$C27,OUT!$H$4:J$1300)</f>
        <v>0</v>
      </c>
      <c r="I27" s="76">
        <f>SUMIF('RE-Supplier'!$E$4:$E$1300,$C27,'RE-Supplier'!$H$4:K$1300)</f>
        <v>0</v>
      </c>
      <c r="J27" s="76">
        <f t="shared" si="0"/>
        <v>0</v>
      </c>
      <c r="K27" s="74"/>
      <c r="L27" s="82"/>
      <c r="M27" s="80"/>
      <c r="N2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8" spans="2:14" ht="21">
      <c r="B28" s="76" t="str">
        <f>IF(C28&lt;&gt;"",COUNT($B$5:B27)+1,"")</f>
        <v/>
      </c>
      <c r="C28" s="83"/>
      <c r="D28" s="75"/>
      <c r="E28" s="74"/>
      <c r="F28" s="76">
        <f>SUMIF(ADD!$E$4:$E$1300,$C28,ADD!$H$4:$H$1300)</f>
        <v>0</v>
      </c>
      <c r="G28" s="76">
        <f>SUMIF('RE-coustmer'!$E$4:$E$1300,$C28,'RE-coustmer'!$H$4:$I$1300)</f>
        <v>0</v>
      </c>
      <c r="H28" s="76">
        <f>SUMIF(OUT!$E$4:$E$1300,$C28,OUT!$H$4:J$1300)</f>
        <v>0</v>
      </c>
      <c r="I28" s="76">
        <f>SUMIF('RE-Supplier'!$E$4:$E$1300,$C28,'RE-Supplier'!$H$4:K$1300)</f>
        <v>0</v>
      </c>
      <c r="J28" s="76">
        <f t="shared" si="0"/>
        <v>0</v>
      </c>
      <c r="K28" s="74"/>
      <c r="L28" s="82"/>
      <c r="M28" s="80"/>
      <c r="N2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9" spans="2:14" ht="21">
      <c r="B29" s="76" t="str">
        <f>IF(C29&lt;&gt;"",COUNT($B$5:B28)+1,"")</f>
        <v/>
      </c>
      <c r="C29" s="83"/>
      <c r="D29" s="75"/>
      <c r="E29" s="74"/>
      <c r="F29" s="76">
        <f>SUMIF(ADD!$E$4:$E$1300,$C29,ADD!$H$4:$H$1300)</f>
        <v>0</v>
      </c>
      <c r="G29" s="76">
        <f>SUMIF('RE-coustmer'!$E$4:$E$1300,$C29,'RE-coustmer'!$H$4:$I$1300)</f>
        <v>0</v>
      </c>
      <c r="H29" s="76">
        <f>SUMIF(OUT!$E$4:$E$1300,$C29,OUT!$H$4:J$1300)</f>
        <v>0</v>
      </c>
      <c r="I29" s="76">
        <f>SUMIF('RE-Supplier'!$E$4:$E$1300,$C29,'RE-Supplier'!$H$4:K$1300)</f>
        <v>0</v>
      </c>
      <c r="J29" s="76">
        <f t="shared" si="0"/>
        <v>0</v>
      </c>
      <c r="K29" s="74"/>
      <c r="L29" s="82"/>
      <c r="M29" s="80"/>
      <c r="N2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0" spans="2:14" ht="21">
      <c r="B30" s="76" t="str">
        <f>IF(C30&lt;&gt;"",COUNT($B$5:B29)+1,"")</f>
        <v/>
      </c>
      <c r="C30" s="83"/>
      <c r="D30" s="75"/>
      <c r="E30" s="74"/>
      <c r="F30" s="76">
        <f>SUMIF(ADD!$E$4:$E$1300,$C30,ADD!$H$4:$H$1300)</f>
        <v>0</v>
      </c>
      <c r="G30" s="76">
        <f>SUMIF('RE-coustmer'!$E$4:$E$1300,$C30,'RE-coustmer'!$H$4:$I$1300)</f>
        <v>0</v>
      </c>
      <c r="H30" s="76">
        <f>SUMIF(OUT!$E$4:$E$1300,$C30,OUT!$H$4:J$1300)</f>
        <v>0</v>
      </c>
      <c r="I30" s="76">
        <f>SUMIF('RE-Supplier'!$E$4:$E$1300,$C30,'RE-Supplier'!$H$4:K$1300)</f>
        <v>0</v>
      </c>
      <c r="J30" s="76">
        <f t="shared" si="0"/>
        <v>0</v>
      </c>
      <c r="K30" s="74"/>
      <c r="L30" s="82"/>
      <c r="M30" s="80"/>
      <c r="N3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1" spans="2:14" ht="21">
      <c r="B31" s="76" t="str">
        <f>IF(C31&lt;&gt;"",COUNT($B$5:B30)+1,"")</f>
        <v/>
      </c>
      <c r="C31" s="83"/>
      <c r="D31" s="75"/>
      <c r="E31" s="74"/>
      <c r="F31" s="76">
        <f>SUMIF(ADD!$E$4:$E$1300,$C31,ADD!$H$4:$H$1300)</f>
        <v>0</v>
      </c>
      <c r="G31" s="76">
        <f>SUMIF('RE-coustmer'!$E$4:$E$1300,$C31,'RE-coustmer'!$H$4:$I$1300)</f>
        <v>0</v>
      </c>
      <c r="H31" s="76">
        <f>SUMIF(OUT!$E$4:$E$1300,$C31,OUT!$H$4:J$1300)</f>
        <v>0</v>
      </c>
      <c r="I31" s="76">
        <f>SUMIF('RE-Supplier'!$E$4:$E$1300,$C31,'RE-Supplier'!$H$4:K$1300)</f>
        <v>0</v>
      </c>
      <c r="J31" s="76">
        <f t="shared" si="0"/>
        <v>0</v>
      </c>
      <c r="K31" s="74"/>
      <c r="L31" s="82"/>
      <c r="M31" s="80"/>
      <c r="N3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2" spans="2:14" ht="21">
      <c r="B32" s="76" t="str">
        <f>IF(C32&lt;&gt;"",COUNT($B$5:B31)+1,"")</f>
        <v/>
      </c>
      <c r="C32" s="83"/>
      <c r="D32" s="75"/>
      <c r="E32" s="74"/>
      <c r="F32" s="76">
        <f>SUMIF(ADD!$E$4:$E$1300,$C32,ADD!$H$4:$H$1300)</f>
        <v>0</v>
      </c>
      <c r="G32" s="76">
        <f>SUMIF('RE-coustmer'!$E$4:$E$1300,$C32,'RE-coustmer'!$H$4:$I$1300)</f>
        <v>0</v>
      </c>
      <c r="H32" s="76">
        <f>SUMIF(OUT!$E$4:$E$1300,$C32,OUT!$H$4:J$1300)</f>
        <v>0</v>
      </c>
      <c r="I32" s="76">
        <f>SUMIF('RE-Supplier'!$E$4:$E$1300,$C32,'RE-Supplier'!$H$4:K$1300)</f>
        <v>0</v>
      </c>
      <c r="J32" s="76">
        <f t="shared" si="0"/>
        <v>0</v>
      </c>
      <c r="K32" s="74"/>
      <c r="L32" s="82"/>
      <c r="M32" s="80"/>
      <c r="N3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3" spans="2:14" ht="21">
      <c r="B33" s="76" t="str">
        <f>IF(C33&lt;&gt;"",COUNT($B$5:B32)+1,"")</f>
        <v/>
      </c>
      <c r="C33" s="83"/>
      <c r="D33" s="75"/>
      <c r="E33" s="74"/>
      <c r="F33" s="76">
        <f>SUMIF(ADD!$E$4:$E$1300,$C33,ADD!$H$4:$H$1300)</f>
        <v>0</v>
      </c>
      <c r="G33" s="76">
        <f>SUMIF('RE-coustmer'!$E$4:$E$1300,$C33,'RE-coustmer'!$H$4:$I$1300)</f>
        <v>0</v>
      </c>
      <c r="H33" s="76">
        <f>SUMIF(OUT!$E$4:$E$1300,$C33,OUT!$H$4:J$1300)</f>
        <v>0</v>
      </c>
      <c r="I33" s="76">
        <f>SUMIF('RE-Supplier'!$E$4:$E$1300,$C33,'RE-Supplier'!$H$4:K$1300)</f>
        <v>0</v>
      </c>
      <c r="J33" s="76">
        <f t="shared" si="0"/>
        <v>0</v>
      </c>
      <c r="K33" s="74"/>
      <c r="L33" s="82"/>
      <c r="M33" s="80"/>
      <c r="N3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4" spans="2:14" ht="21">
      <c r="B34" s="76" t="str">
        <f>IF(C34&lt;&gt;"",COUNT($B$5:B33)+1,"")</f>
        <v/>
      </c>
      <c r="C34" s="83"/>
      <c r="D34" s="75"/>
      <c r="E34" s="74"/>
      <c r="F34" s="76">
        <f>SUMIF(ADD!$E$4:$E$1300,$C34,ADD!$H$4:$H$1300)</f>
        <v>0</v>
      </c>
      <c r="G34" s="76">
        <f>SUMIF('RE-coustmer'!$E$4:$E$1300,$C34,'RE-coustmer'!$H$4:$I$1300)</f>
        <v>0</v>
      </c>
      <c r="H34" s="76">
        <f>SUMIF(OUT!$E$4:$E$1300,$C34,OUT!$H$4:J$1300)</f>
        <v>0</v>
      </c>
      <c r="I34" s="76">
        <f>SUMIF('RE-Supplier'!$E$4:$E$1300,$C34,'RE-Supplier'!$H$4:K$1300)</f>
        <v>0</v>
      </c>
      <c r="J34" s="76">
        <f t="shared" si="0"/>
        <v>0</v>
      </c>
      <c r="K34" s="74"/>
      <c r="L34" s="82"/>
      <c r="M34" s="80"/>
      <c r="N3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5" spans="2:14" ht="21">
      <c r="B35" s="76" t="str">
        <f>IF(C35&lt;&gt;"",COUNT($B$5:B34)+1,"")</f>
        <v/>
      </c>
      <c r="C35" s="83"/>
      <c r="D35" s="75"/>
      <c r="E35" s="74"/>
      <c r="F35" s="76">
        <f>SUMIF(ADD!$E$4:$E$1300,$C35,ADD!$H$4:$H$1300)</f>
        <v>0</v>
      </c>
      <c r="G35" s="76">
        <f>SUMIF('RE-coustmer'!$E$4:$E$1300,$C35,'RE-coustmer'!$H$4:$I$1300)</f>
        <v>0</v>
      </c>
      <c r="H35" s="76">
        <f>SUMIF(OUT!$E$4:$E$1300,$C35,OUT!$H$4:J$1300)</f>
        <v>0</v>
      </c>
      <c r="I35" s="76">
        <f>SUMIF('RE-Supplier'!$E$4:$E$1300,$C35,'RE-Supplier'!$H$4:K$1300)</f>
        <v>0</v>
      </c>
      <c r="J35" s="76">
        <f t="shared" si="0"/>
        <v>0</v>
      </c>
      <c r="K35" s="74"/>
      <c r="L35" s="82"/>
      <c r="M35" s="80"/>
      <c r="N3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6" spans="2:14" ht="21">
      <c r="B36" s="76" t="str">
        <f>IF(C36&lt;&gt;"",COUNT($B$5:B35)+1,"")</f>
        <v/>
      </c>
      <c r="C36" s="83"/>
      <c r="D36" s="75"/>
      <c r="E36" s="74"/>
      <c r="F36" s="76">
        <f>SUMIF(ADD!$E$4:$E$1300,$C36,ADD!$H$4:$H$1300)</f>
        <v>0</v>
      </c>
      <c r="G36" s="76">
        <f>SUMIF('RE-coustmer'!$E$4:$E$1300,$C36,'RE-coustmer'!$H$4:$I$1300)</f>
        <v>0</v>
      </c>
      <c r="H36" s="76">
        <f>SUMIF(OUT!$E$4:$E$1300,$C36,OUT!$H$4:J$1300)</f>
        <v>0</v>
      </c>
      <c r="I36" s="76">
        <f>SUMIF('RE-Supplier'!$E$4:$E$1300,$C36,'RE-Supplier'!$H$4:K$1300)</f>
        <v>0</v>
      </c>
      <c r="J36" s="76">
        <f t="shared" si="0"/>
        <v>0</v>
      </c>
      <c r="K36" s="74"/>
      <c r="L36" s="82"/>
      <c r="M36" s="80"/>
      <c r="N3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7" spans="2:14" ht="21">
      <c r="B37" s="76" t="str">
        <f>IF(C37&lt;&gt;"",COUNT($B$5:B36)+1,"")</f>
        <v/>
      </c>
      <c r="C37" s="83"/>
      <c r="D37" s="75"/>
      <c r="E37" s="74"/>
      <c r="F37" s="76">
        <f>SUMIF(ADD!$E$4:$E$1300,$C37,ADD!$H$4:$H$1300)</f>
        <v>0</v>
      </c>
      <c r="G37" s="76">
        <f>SUMIF('RE-coustmer'!$E$4:$E$1300,$C37,'RE-coustmer'!$H$4:$I$1300)</f>
        <v>0</v>
      </c>
      <c r="H37" s="76">
        <f>SUMIF(OUT!$E$4:$E$1300,$C37,OUT!$H$4:J$1300)</f>
        <v>0</v>
      </c>
      <c r="I37" s="76">
        <f>SUMIF('RE-Supplier'!$E$4:$E$1300,$C37,'RE-Supplier'!$H$4:K$1300)</f>
        <v>0</v>
      </c>
      <c r="J37" s="76">
        <f t="shared" si="0"/>
        <v>0</v>
      </c>
      <c r="K37" s="74"/>
      <c r="L37" s="82"/>
      <c r="M37" s="80"/>
      <c r="N3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8" spans="2:14" ht="21">
      <c r="B38" s="76" t="str">
        <f>IF(C38&lt;&gt;"",COUNT($B$5:B37)+1,"")</f>
        <v/>
      </c>
      <c r="C38" s="83"/>
      <c r="D38" s="75"/>
      <c r="E38" s="74"/>
      <c r="F38" s="76">
        <f>SUMIF(ADD!$E$4:$E$1300,$C38,ADD!$H$4:$H$1300)</f>
        <v>0</v>
      </c>
      <c r="G38" s="76">
        <f>SUMIF('RE-coustmer'!$E$4:$E$1300,$C38,'RE-coustmer'!$H$4:$I$1300)</f>
        <v>0</v>
      </c>
      <c r="H38" s="76">
        <f>SUMIF(OUT!$E$4:$E$1300,$C38,OUT!$H$4:J$1300)</f>
        <v>0</v>
      </c>
      <c r="I38" s="76">
        <f>SUMIF('RE-Supplier'!$E$4:$E$1300,$C38,'RE-Supplier'!$H$4:K$1300)</f>
        <v>0</v>
      </c>
      <c r="J38" s="76">
        <f t="shared" si="0"/>
        <v>0</v>
      </c>
      <c r="K38" s="74"/>
      <c r="L38" s="82"/>
      <c r="M38" s="80"/>
      <c r="N3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9" spans="2:14" ht="21">
      <c r="B39" s="76" t="str">
        <f>IF(C39&lt;&gt;"",COUNT($B$5:B38)+1,"")</f>
        <v/>
      </c>
      <c r="C39" s="83"/>
      <c r="D39" s="75"/>
      <c r="E39" s="74"/>
      <c r="F39" s="76">
        <f>SUMIF(ADD!$E$4:$E$1300,$C39,ADD!$H$4:$H$1300)</f>
        <v>0</v>
      </c>
      <c r="G39" s="76">
        <f>SUMIF('RE-coustmer'!$E$4:$E$1300,$C39,'RE-coustmer'!$H$4:$I$1300)</f>
        <v>0</v>
      </c>
      <c r="H39" s="76">
        <f>SUMIF(OUT!$E$4:$E$1300,$C39,OUT!$H$4:J$1300)</f>
        <v>0</v>
      </c>
      <c r="I39" s="76">
        <f>SUMIF('RE-Supplier'!$E$4:$E$1300,$C39,'RE-Supplier'!$H$4:K$1300)</f>
        <v>0</v>
      </c>
      <c r="J39" s="76">
        <f t="shared" si="0"/>
        <v>0</v>
      </c>
      <c r="K39" s="74"/>
      <c r="L39" s="82"/>
      <c r="M39" s="80"/>
      <c r="N3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0" spans="2:14" ht="21">
      <c r="B40" s="76" t="str">
        <f>IF(C40&lt;&gt;"",COUNT($B$5:B39)+1,"")</f>
        <v/>
      </c>
      <c r="C40" s="83"/>
      <c r="D40" s="75"/>
      <c r="E40" s="74"/>
      <c r="F40" s="76">
        <f>SUMIF(ADD!$E$4:$E$1300,$C40,ADD!$H$4:$H$1300)</f>
        <v>0</v>
      </c>
      <c r="G40" s="76">
        <f>SUMIF('RE-coustmer'!$E$4:$E$1300,$C40,'RE-coustmer'!$H$4:$I$1300)</f>
        <v>0</v>
      </c>
      <c r="H40" s="76">
        <f>SUMIF(OUT!$E$4:$E$1300,$C40,OUT!$H$4:J$1300)</f>
        <v>0</v>
      </c>
      <c r="I40" s="76">
        <f>SUMIF('RE-Supplier'!$E$4:$E$1300,$C40,'RE-Supplier'!$H$4:K$1300)</f>
        <v>0</v>
      </c>
      <c r="J40" s="76">
        <f t="shared" si="0"/>
        <v>0</v>
      </c>
      <c r="K40" s="74"/>
      <c r="L40" s="82"/>
      <c r="M40" s="80"/>
      <c r="N4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1" spans="2:14" ht="21">
      <c r="B41" s="76" t="str">
        <f>IF(C41&lt;&gt;"",COUNT($B$5:B40)+1,"")</f>
        <v/>
      </c>
      <c r="C41" s="83"/>
      <c r="D41" s="75"/>
      <c r="E41" s="74"/>
      <c r="F41" s="76">
        <f>SUMIF(ADD!$E$4:$E$1300,$C41,ADD!$H$4:$H$1300)</f>
        <v>0</v>
      </c>
      <c r="G41" s="76">
        <f>SUMIF('RE-coustmer'!$E$4:$E$1300,$C41,'RE-coustmer'!$H$4:$I$1300)</f>
        <v>0</v>
      </c>
      <c r="H41" s="76">
        <f>SUMIF(OUT!$E$4:$E$1300,$C41,OUT!$H$4:J$1300)</f>
        <v>0</v>
      </c>
      <c r="I41" s="76">
        <f>SUMIF('RE-Supplier'!$E$4:$E$1300,$C41,'RE-Supplier'!$H$4:K$1300)</f>
        <v>0</v>
      </c>
      <c r="J41" s="76">
        <f t="shared" si="0"/>
        <v>0</v>
      </c>
      <c r="K41" s="74"/>
      <c r="L41" s="82"/>
      <c r="M41" s="80"/>
      <c r="N4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2" spans="2:14" ht="21">
      <c r="B42" s="76" t="str">
        <f>IF(C42&lt;&gt;"",COUNT($B$5:B41)+1,"")</f>
        <v/>
      </c>
      <c r="C42" s="83"/>
      <c r="D42" s="75"/>
      <c r="E42" s="74"/>
      <c r="F42" s="76">
        <f>SUMIF(ADD!$E$4:$E$1300,$C42,ADD!$H$4:$H$1300)</f>
        <v>0</v>
      </c>
      <c r="G42" s="76">
        <f>SUMIF('RE-coustmer'!$E$4:$E$1300,$C42,'RE-coustmer'!$H$4:$I$1300)</f>
        <v>0</v>
      </c>
      <c r="H42" s="76">
        <f>SUMIF(OUT!$E$4:$E$1300,$C42,OUT!$H$4:J$1300)</f>
        <v>0</v>
      </c>
      <c r="I42" s="76">
        <f>SUMIF('RE-Supplier'!$E$4:$E$1300,$C42,'RE-Supplier'!$H$4:K$1300)</f>
        <v>0</v>
      </c>
      <c r="J42" s="76">
        <f t="shared" si="0"/>
        <v>0</v>
      </c>
      <c r="K42" s="74"/>
      <c r="L42" s="82"/>
      <c r="M42" s="80"/>
      <c r="N4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3" spans="2:14" ht="21">
      <c r="B43" s="76" t="str">
        <f>IF(C43&lt;&gt;"",COUNT($B$5:B42)+1,"")</f>
        <v/>
      </c>
      <c r="C43" s="83"/>
      <c r="D43" s="75"/>
      <c r="E43" s="74"/>
      <c r="F43" s="76">
        <f>SUMIF(ADD!$E$4:$E$1300,$C43,ADD!$H$4:$H$1300)</f>
        <v>0</v>
      </c>
      <c r="G43" s="76">
        <f>SUMIF('RE-coustmer'!$E$4:$E$1300,$C43,'RE-coustmer'!$H$4:$I$1300)</f>
        <v>0</v>
      </c>
      <c r="H43" s="76">
        <f>SUMIF(OUT!$E$4:$E$1300,$C43,OUT!$H$4:J$1300)</f>
        <v>0</v>
      </c>
      <c r="I43" s="76">
        <f>SUMIF('RE-Supplier'!$E$4:$E$1300,$C43,'RE-Supplier'!$H$4:K$1300)</f>
        <v>0</v>
      </c>
      <c r="J43" s="76">
        <f t="shared" si="0"/>
        <v>0</v>
      </c>
      <c r="K43" s="74"/>
      <c r="L43" s="82"/>
      <c r="M43" s="80"/>
      <c r="N4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4" spans="2:14" ht="21">
      <c r="B44" s="76" t="str">
        <f>IF(C44&lt;&gt;"",COUNT($B$5:B43)+1,"")</f>
        <v/>
      </c>
      <c r="C44" s="83"/>
      <c r="D44" s="75"/>
      <c r="E44" s="74"/>
      <c r="F44" s="76">
        <f>SUMIF(ADD!$E$4:$E$1300,$C44,ADD!$H$4:$H$1300)</f>
        <v>0</v>
      </c>
      <c r="G44" s="76">
        <f>SUMIF('RE-coustmer'!$E$4:$E$1300,$C44,'RE-coustmer'!$H$4:$I$1300)</f>
        <v>0</v>
      </c>
      <c r="H44" s="76">
        <f>SUMIF(OUT!$E$4:$E$1300,$C44,OUT!$H$4:J$1300)</f>
        <v>0</v>
      </c>
      <c r="I44" s="76">
        <f>SUMIF('RE-Supplier'!$E$4:$E$1300,$C44,'RE-Supplier'!$H$4:K$1300)</f>
        <v>0</v>
      </c>
      <c r="J44" s="76">
        <f t="shared" si="0"/>
        <v>0</v>
      </c>
      <c r="K44" s="74"/>
      <c r="L44" s="82"/>
      <c r="M44" s="80"/>
      <c r="N4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5" spans="2:14" ht="21">
      <c r="B45" s="76" t="str">
        <f>IF(C45&lt;&gt;"",COUNT($B$5:B44)+1,"")</f>
        <v/>
      </c>
      <c r="C45" s="83"/>
      <c r="D45" s="75"/>
      <c r="E45" s="74"/>
      <c r="F45" s="76">
        <f>SUMIF(ADD!$E$4:$E$1300,$C45,ADD!$H$4:$H$1300)</f>
        <v>0</v>
      </c>
      <c r="G45" s="76">
        <f>SUMIF('RE-coustmer'!$E$4:$E$1300,$C45,'RE-coustmer'!$H$4:$I$1300)</f>
        <v>0</v>
      </c>
      <c r="H45" s="76">
        <f>SUMIF(OUT!$E$4:$E$1300,$C45,OUT!$H$4:J$1300)</f>
        <v>0</v>
      </c>
      <c r="I45" s="76">
        <f>SUMIF('RE-Supplier'!$E$4:$E$1300,$C45,'RE-Supplier'!$H$4:K$1300)</f>
        <v>0</v>
      </c>
      <c r="J45" s="76">
        <f t="shared" si="0"/>
        <v>0</v>
      </c>
      <c r="K45" s="74"/>
      <c r="L45" s="82"/>
      <c r="M45" s="80"/>
      <c r="N4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6" spans="2:14" ht="21">
      <c r="B46" s="76" t="str">
        <f>IF(C46&lt;&gt;"",COUNT($B$5:B45)+1,"")</f>
        <v/>
      </c>
      <c r="C46" s="83"/>
      <c r="D46" s="75"/>
      <c r="E46" s="74"/>
      <c r="F46" s="76">
        <f>SUMIF(ADD!$E$4:$E$1300,$C46,ADD!$H$4:$H$1300)</f>
        <v>0</v>
      </c>
      <c r="G46" s="76">
        <f>SUMIF('RE-coustmer'!$E$4:$E$1300,$C46,'RE-coustmer'!$H$4:$I$1300)</f>
        <v>0</v>
      </c>
      <c r="H46" s="76">
        <f>SUMIF(OUT!$E$4:$E$1300,$C46,OUT!$H$4:J$1300)</f>
        <v>0</v>
      </c>
      <c r="I46" s="76">
        <f>SUMIF('RE-Supplier'!$E$4:$E$1300,$C46,'RE-Supplier'!$H$4:K$1300)</f>
        <v>0</v>
      </c>
      <c r="J46" s="76">
        <f t="shared" si="0"/>
        <v>0</v>
      </c>
      <c r="K46" s="74"/>
      <c r="L46" s="82"/>
      <c r="M46" s="80"/>
      <c r="N4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7" spans="2:14" ht="21">
      <c r="B47" s="76" t="str">
        <f>IF(C47&lt;&gt;"",COUNT($B$5:B46)+1,"")</f>
        <v/>
      </c>
      <c r="C47" s="83"/>
      <c r="D47" s="75"/>
      <c r="E47" s="74"/>
      <c r="F47" s="76">
        <f>SUMIF(ADD!$E$4:$E$1300,$C47,ADD!$H$4:$H$1300)</f>
        <v>0</v>
      </c>
      <c r="G47" s="76">
        <f>SUMIF('RE-coustmer'!$E$4:$E$1300,$C47,'RE-coustmer'!$H$4:$I$1300)</f>
        <v>0</v>
      </c>
      <c r="H47" s="76">
        <f>SUMIF(OUT!$E$4:$E$1300,$C47,OUT!$H$4:J$1300)</f>
        <v>0</v>
      </c>
      <c r="I47" s="76">
        <f>SUMIF('RE-Supplier'!$E$4:$E$1300,$C47,'RE-Supplier'!$H$4:K$1300)</f>
        <v>0</v>
      </c>
      <c r="J47" s="76">
        <f t="shared" si="0"/>
        <v>0</v>
      </c>
      <c r="K47" s="74"/>
      <c r="L47" s="82"/>
      <c r="M47" s="80"/>
      <c r="N4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8" spans="2:14" ht="21">
      <c r="B48" s="76" t="str">
        <f>IF(C48&lt;&gt;"",COUNT($B$5:B47)+1,"")</f>
        <v/>
      </c>
      <c r="C48" s="83"/>
      <c r="D48" s="75"/>
      <c r="E48" s="74"/>
      <c r="F48" s="76">
        <f>SUMIF(ADD!$E$4:$E$1300,$C48,ADD!$H$4:$H$1300)</f>
        <v>0</v>
      </c>
      <c r="G48" s="76">
        <f>SUMIF('RE-coustmer'!$E$4:$E$1300,$C48,'RE-coustmer'!$H$4:$I$1300)</f>
        <v>0</v>
      </c>
      <c r="H48" s="76">
        <f>SUMIF(OUT!$E$4:$E$1300,$C48,OUT!$H$4:J$1300)</f>
        <v>0</v>
      </c>
      <c r="I48" s="76">
        <f>SUMIF('RE-Supplier'!$E$4:$E$1300,$C48,'RE-Supplier'!$H$4:K$1300)</f>
        <v>0</v>
      </c>
      <c r="J48" s="76">
        <f t="shared" si="0"/>
        <v>0</v>
      </c>
      <c r="K48" s="74"/>
      <c r="L48" s="82"/>
      <c r="M48" s="80"/>
      <c r="N4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9" spans="2:14" ht="21">
      <c r="B49" s="76" t="str">
        <f>IF(C49&lt;&gt;"",COUNT($B$5:B48)+1,"")</f>
        <v/>
      </c>
      <c r="C49" s="83"/>
      <c r="D49" s="75"/>
      <c r="E49" s="74"/>
      <c r="F49" s="76">
        <f>SUMIF(ADD!$E$4:$E$1300,$C49,ADD!$H$4:$H$1300)</f>
        <v>0</v>
      </c>
      <c r="G49" s="76">
        <f>SUMIF('RE-coustmer'!$E$4:$E$1300,$C49,'RE-coustmer'!$H$4:$I$1300)</f>
        <v>0</v>
      </c>
      <c r="H49" s="76">
        <f>SUMIF(OUT!$E$4:$E$1300,$C49,OUT!$H$4:J$1300)</f>
        <v>0</v>
      </c>
      <c r="I49" s="76">
        <f>SUMIF('RE-Supplier'!$E$4:$E$1300,$C49,'RE-Supplier'!$H$4:K$1300)</f>
        <v>0</v>
      </c>
      <c r="J49" s="76">
        <f t="shared" si="0"/>
        <v>0</v>
      </c>
      <c r="K49" s="74"/>
      <c r="L49" s="82"/>
      <c r="M49" s="80"/>
      <c r="N4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0" spans="2:14" ht="21">
      <c r="B50" s="76" t="str">
        <f>IF(C50&lt;&gt;"",COUNT($B$5:B49)+1,"")</f>
        <v/>
      </c>
      <c r="C50" s="83"/>
      <c r="D50" s="75"/>
      <c r="E50" s="74"/>
      <c r="F50" s="76">
        <f>SUMIF(ADD!$E$4:$E$1300,$C50,ADD!$H$4:$H$1300)</f>
        <v>0</v>
      </c>
      <c r="G50" s="76">
        <f>SUMIF('RE-coustmer'!$E$4:$E$1300,$C50,'RE-coustmer'!$H$4:$I$1300)</f>
        <v>0</v>
      </c>
      <c r="H50" s="76">
        <f>SUMIF(OUT!$E$4:$E$1300,$C50,OUT!$H$4:J$1300)</f>
        <v>0</v>
      </c>
      <c r="I50" s="76">
        <f>SUMIF('RE-Supplier'!$E$4:$E$1300,$C50,'RE-Supplier'!$H$4:K$1300)</f>
        <v>0</v>
      </c>
      <c r="J50" s="76">
        <f t="shared" si="0"/>
        <v>0</v>
      </c>
      <c r="K50" s="74"/>
      <c r="L50" s="82"/>
      <c r="M50" s="80"/>
      <c r="N5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1" spans="2:14" ht="21">
      <c r="B51" s="76" t="str">
        <f>IF(C51&lt;&gt;"",COUNT($B$5:B50)+1,"")</f>
        <v/>
      </c>
      <c r="C51" s="83"/>
      <c r="D51" s="75"/>
      <c r="E51" s="74"/>
      <c r="F51" s="76">
        <f>SUMIF(ADD!$E$4:$E$1300,$C51,ADD!$H$4:$H$1300)</f>
        <v>0</v>
      </c>
      <c r="G51" s="76">
        <f>SUMIF('RE-coustmer'!$E$4:$E$1300,$C51,'RE-coustmer'!$H$4:$I$1300)</f>
        <v>0</v>
      </c>
      <c r="H51" s="76">
        <f>SUMIF(OUT!$E$4:$E$1300,$C51,OUT!$H$4:J$1300)</f>
        <v>0</v>
      </c>
      <c r="I51" s="76">
        <f>SUMIF('RE-Supplier'!$E$4:$E$1300,$C51,'RE-Supplier'!$H$4:K$1300)</f>
        <v>0</v>
      </c>
      <c r="J51" s="76">
        <f t="shared" si="0"/>
        <v>0</v>
      </c>
      <c r="K51" s="74"/>
      <c r="L51" s="82"/>
      <c r="M51" s="80"/>
      <c r="N5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2" spans="2:14" ht="21">
      <c r="B52" s="76" t="str">
        <f>IF(C52&lt;&gt;"",COUNT($B$5:B51)+1,"")</f>
        <v/>
      </c>
      <c r="C52" s="83"/>
      <c r="D52" s="75"/>
      <c r="E52" s="74"/>
      <c r="F52" s="76">
        <f>SUMIF(ADD!$E$4:$E$1300,$C52,ADD!$H$4:$H$1300)</f>
        <v>0</v>
      </c>
      <c r="G52" s="76">
        <f>SUMIF('RE-coustmer'!$E$4:$E$1300,$C52,'RE-coustmer'!$H$4:$I$1300)</f>
        <v>0</v>
      </c>
      <c r="H52" s="76">
        <f>SUMIF(OUT!$E$4:$E$1300,$C52,OUT!$H$4:J$1300)</f>
        <v>0</v>
      </c>
      <c r="I52" s="76">
        <f>SUMIF('RE-Supplier'!$E$4:$E$1300,$C52,'RE-Supplier'!$H$4:K$1300)</f>
        <v>0</v>
      </c>
      <c r="J52" s="76">
        <f t="shared" si="0"/>
        <v>0</v>
      </c>
      <c r="K52" s="74"/>
      <c r="L52" s="82"/>
      <c r="M52" s="80"/>
      <c r="N5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3" spans="2:14" ht="21">
      <c r="B53" s="76" t="str">
        <f>IF(C53&lt;&gt;"",COUNT($B$5:B52)+1,"")</f>
        <v/>
      </c>
      <c r="C53" s="83"/>
      <c r="D53" s="75"/>
      <c r="E53" s="74"/>
      <c r="F53" s="76">
        <f>SUMIF(ADD!$E$4:$E$1300,$C53,ADD!$H$4:$H$1300)</f>
        <v>0</v>
      </c>
      <c r="G53" s="76">
        <f>SUMIF('RE-coustmer'!$E$4:$E$1300,$C53,'RE-coustmer'!$H$4:$I$1300)</f>
        <v>0</v>
      </c>
      <c r="H53" s="76">
        <f>SUMIF(OUT!$E$4:$E$1300,$C53,OUT!$H$4:J$1300)</f>
        <v>0</v>
      </c>
      <c r="I53" s="76">
        <f>SUMIF('RE-Supplier'!$E$4:$E$1300,$C53,'RE-Supplier'!$H$4:K$1300)</f>
        <v>0</v>
      </c>
      <c r="J53" s="76">
        <f t="shared" si="0"/>
        <v>0</v>
      </c>
      <c r="K53" s="74"/>
      <c r="L53" s="82"/>
      <c r="M53" s="80"/>
      <c r="N5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4" spans="2:14" ht="21">
      <c r="B54" s="76" t="str">
        <f>IF(C54&lt;&gt;"",COUNT($B$5:B53)+1,"")</f>
        <v/>
      </c>
      <c r="C54" s="83"/>
      <c r="D54" s="75"/>
      <c r="E54" s="74"/>
      <c r="F54" s="76">
        <f>SUMIF(ADD!$E$4:$E$1300,$C54,ADD!$H$4:$H$1300)</f>
        <v>0</v>
      </c>
      <c r="G54" s="76">
        <f>SUMIF('RE-coustmer'!$E$4:$E$1300,$C54,'RE-coustmer'!$H$4:$I$1300)</f>
        <v>0</v>
      </c>
      <c r="H54" s="76">
        <f>SUMIF(OUT!$E$4:$E$1300,$C54,OUT!$H$4:J$1300)</f>
        <v>0</v>
      </c>
      <c r="I54" s="76">
        <f>SUMIF('RE-Supplier'!$E$4:$E$1300,$C54,'RE-Supplier'!$H$4:K$1300)</f>
        <v>0</v>
      </c>
      <c r="J54" s="76">
        <f t="shared" si="0"/>
        <v>0</v>
      </c>
      <c r="K54" s="74"/>
      <c r="L54" s="82"/>
      <c r="M54" s="80"/>
      <c r="N5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5" spans="2:14" ht="21">
      <c r="B55" s="76" t="str">
        <f>IF(C55&lt;&gt;"",COUNT($B$5:B54)+1,"")</f>
        <v/>
      </c>
      <c r="C55" s="83"/>
      <c r="D55" s="75"/>
      <c r="E55" s="74"/>
      <c r="F55" s="76">
        <f>SUMIF(ADD!$E$4:$E$1300,$C55,ADD!$H$4:$H$1300)</f>
        <v>0</v>
      </c>
      <c r="G55" s="76">
        <f>SUMIF('RE-coustmer'!$E$4:$E$1300,$C55,'RE-coustmer'!$H$4:$I$1300)</f>
        <v>0</v>
      </c>
      <c r="H55" s="76">
        <f>SUMIF(OUT!$E$4:$E$1300,$C55,OUT!$H$4:J$1300)</f>
        <v>0</v>
      </c>
      <c r="I55" s="76">
        <f>SUMIF('RE-Supplier'!$E$4:$E$1300,$C55,'RE-Supplier'!$H$4:K$1300)</f>
        <v>0</v>
      </c>
      <c r="J55" s="76">
        <f t="shared" si="0"/>
        <v>0</v>
      </c>
      <c r="K55" s="74"/>
      <c r="L55" s="82"/>
      <c r="M55" s="80"/>
      <c r="N5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6" spans="2:14" ht="21">
      <c r="B56" s="76" t="str">
        <f>IF(C56&lt;&gt;"",COUNT($B$5:B55)+1,"")</f>
        <v/>
      </c>
      <c r="C56" s="83"/>
      <c r="D56" s="75"/>
      <c r="E56" s="74"/>
      <c r="F56" s="76">
        <f>SUMIF(ADD!$E$4:$E$1300,$C56,ADD!$H$4:$H$1300)</f>
        <v>0</v>
      </c>
      <c r="G56" s="76">
        <f>SUMIF('RE-coustmer'!$E$4:$E$1300,$C56,'RE-coustmer'!$H$4:$I$1300)</f>
        <v>0</v>
      </c>
      <c r="H56" s="76">
        <f>SUMIF(OUT!$E$4:$E$1300,$C56,OUT!$H$4:J$1300)</f>
        <v>0</v>
      </c>
      <c r="I56" s="76">
        <f>SUMIF('RE-Supplier'!$E$4:$E$1300,$C56,'RE-Supplier'!$H$4:K$1300)</f>
        <v>0</v>
      </c>
      <c r="J56" s="76">
        <f t="shared" si="0"/>
        <v>0</v>
      </c>
      <c r="K56" s="74"/>
      <c r="L56" s="82"/>
      <c r="M56" s="80"/>
      <c r="N5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7" spans="2:14" ht="21">
      <c r="B57" s="76" t="str">
        <f>IF(C57&lt;&gt;"",COUNT($B$5:B56)+1,"")</f>
        <v/>
      </c>
      <c r="C57" s="83"/>
      <c r="D57" s="75"/>
      <c r="E57" s="74"/>
      <c r="F57" s="76">
        <f>SUMIF(ADD!$E$4:$E$1300,$C57,ADD!$H$4:$H$1300)</f>
        <v>0</v>
      </c>
      <c r="G57" s="76">
        <f>SUMIF('RE-coustmer'!$E$4:$E$1300,$C57,'RE-coustmer'!$H$4:$I$1300)</f>
        <v>0</v>
      </c>
      <c r="H57" s="76">
        <f>SUMIF(OUT!$E$4:$E$1300,$C57,OUT!$H$4:J$1300)</f>
        <v>0</v>
      </c>
      <c r="I57" s="76">
        <f>SUMIF('RE-Supplier'!$E$4:$E$1300,$C57,'RE-Supplier'!$H$4:K$1300)</f>
        <v>0</v>
      </c>
      <c r="J57" s="76">
        <f t="shared" si="0"/>
        <v>0</v>
      </c>
      <c r="K57" s="74"/>
      <c r="L57" s="82"/>
      <c r="M57" s="80"/>
      <c r="N5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8" spans="2:14" ht="21">
      <c r="B58" s="76" t="str">
        <f>IF(C58&lt;&gt;"",COUNT($B$5:B57)+1,"")</f>
        <v/>
      </c>
      <c r="C58" s="83"/>
      <c r="D58" s="75"/>
      <c r="E58" s="74"/>
      <c r="F58" s="76">
        <f>SUMIF(ADD!$E$4:$E$1300,$C58,ADD!$H$4:$H$1300)</f>
        <v>0</v>
      </c>
      <c r="G58" s="76">
        <f>SUMIF('RE-coustmer'!$E$4:$E$1300,$C58,'RE-coustmer'!$H$4:$I$1300)</f>
        <v>0</v>
      </c>
      <c r="H58" s="76">
        <f>SUMIF(OUT!$E$4:$E$1300,$C58,OUT!$H$4:J$1300)</f>
        <v>0</v>
      </c>
      <c r="I58" s="76">
        <f>SUMIF('RE-Supplier'!$E$4:$E$1300,$C58,'RE-Supplier'!$H$4:K$1300)</f>
        <v>0</v>
      </c>
      <c r="J58" s="76">
        <f t="shared" si="0"/>
        <v>0</v>
      </c>
      <c r="K58" s="74"/>
      <c r="L58" s="82"/>
      <c r="M58" s="80"/>
      <c r="N5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9" spans="2:14" ht="21">
      <c r="B59" s="76" t="str">
        <f>IF(C59&lt;&gt;"",COUNT($B$5:B58)+1,"")</f>
        <v/>
      </c>
      <c r="C59" s="83"/>
      <c r="D59" s="75"/>
      <c r="E59" s="74"/>
      <c r="F59" s="76">
        <f>SUMIF(ADD!$E$4:$E$1300,$C59,ADD!$H$4:$H$1300)</f>
        <v>0</v>
      </c>
      <c r="G59" s="76">
        <f>SUMIF('RE-coustmer'!$E$4:$E$1300,$C59,'RE-coustmer'!$H$4:$I$1300)</f>
        <v>0</v>
      </c>
      <c r="H59" s="76">
        <f>SUMIF(OUT!$E$4:$E$1300,$C59,OUT!$H$4:J$1300)</f>
        <v>0</v>
      </c>
      <c r="I59" s="76">
        <f>SUMIF('RE-Supplier'!$E$4:$E$1300,$C59,'RE-Supplier'!$H$4:K$1300)</f>
        <v>0</v>
      </c>
      <c r="J59" s="76">
        <f t="shared" si="0"/>
        <v>0</v>
      </c>
      <c r="K59" s="74"/>
      <c r="L59" s="82"/>
      <c r="M59" s="80"/>
      <c r="N5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60" spans="2:14" ht="21">
      <c r="B60" s="76" t="str">
        <f>IF(C60&lt;&gt;"",COUNT($B$5:B59)+1,"")</f>
        <v/>
      </c>
      <c r="C60" s="83"/>
      <c r="D60" s="75"/>
      <c r="E60" s="74"/>
      <c r="F60" s="76">
        <f>SUMIF(ADD!$E$4:$E$1300,$C60,ADD!$H$4:$H$1300)</f>
        <v>0</v>
      </c>
      <c r="G60" s="76">
        <f>SUMIF('RE-coustmer'!$E$4:$E$1300,$C60,'RE-coustmer'!$H$4:$I$1300)</f>
        <v>0</v>
      </c>
      <c r="H60" s="76">
        <f>SUMIF(OUT!$E$4:$E$1300,$C60,OUT!$H$4:J$1300)</f>
        <v>0</v>
      </c>
      <c r="I60" s="76">
        <f>SUMIF('RE-Supplier'!$E$4:$E$1300,$C60,'RE-Supplier'!$H$4:K$1300)</f>
        <v>0</v>
      </c>
      <c r="J60" s="76">
        <f t="shared" si="0"/>
        <v>0</v>
      </c>
      <c r="K60" s="74"/>
      <c r="L60" s="82"/>
      <c r="M60" s="80"/>
      <c r="N6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61" spans="2:14" ht="21">
      <c r="B61" s="76" t="str">
        <f>IF(C61&lt;&gt;"",COUNT($B$5:B60)+1,"")</f>
        <v/>
      </c>
      <c r="C61" s="83"/>
      <c r="D61" s="75"/>
      <c r="E61" s="74"/>
      <c r="F61" s="76">
        <f>SUMIF(ADD!$E$4:$E$1300,$C61,ADD!$H$4:$H$1300)</f>
        <v>0</v>
      </c>
      <c r="G61" s="76">
        <f>SUMIF('RE-coustmer'!$E$4:$E$1300,$C61,'RE-coustmer'!$H$4:$I$1300)</f>
        <v>0</v>
      </c>
      <c r="H61" s="76">
        <f>SUMIF(OUT!$E$4:$E$1300,$C61,OUT!$H$4:J$1300)</f>
        <v>0</v>
      </c>
      <c r="I61" s="76">
        <f>SUMIF('RE-Supplier'!$E$4:$E$1300,$C61,'RE-Supplier'!$H$4:K$1300)</f>
        <v>0</v>
      </c>
      <c r="J61" s="76">
        <f t="shared" si="0"/>
        <v>0</v>
      </c>
      <c r="K61" s="74"/>
      <c r="L61" s="82"/>
      <c r="M61" s="80"/>
      <c r="N6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62" spans="2:14" ht="21">
      <c r="B62" s="76" t="str">
        <f>IF(C62&lt;&gt;"",COUNT($B$5:B61)+1,"")</f>
        <v/>
      </c>
      <c r="C62" s="83"/>
      <c r="D62" s="75"/>
      <c r="E62" s="74"/>
      <c r="F62" s="76">
        <f>SUMIF(ADD!$E$4:$E$1300,$C62,ADD!$H$4:$H$1300)</f>
        <v>0</v>
      </c>
      <c r="G62" s="76">
        <f>SUMIF('RE-coustmer'!$E$4:$E$1300,$C62,'RE-coustmer'!$H$4:$I$1300)</f>
        <v>0</v>
      </c>
      <c r="H62" s="76">
        <f>SUMIF(OUT!$E$4:$E$1300,$C62,OUT!$H$4:J$1300)</f>
        <v>0</v>
      </c>
      <c r="I62" s="76">
        <f>SUMIF('RE-Supplier'!$E$4:$E$1300,$C62,'RE-Supplier'!$H$4:K$1300)</f>
        <v>0</v>
      </c>
      <c r="J62" s="76">
        <f t="shared" si="0"/>
        <v>0</v>
      </c>
      <c r="K62" s="74"/>
      <c r="L62" s="82"/>
      <c r="M62" s="80"/>
      <c r="N6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63" spans="2:14" ht="21">
      <c r="B63" s="76" t="str">
        <f>IF(C63&lt;&gt;"",COUNT($B$5:B62)+1,"")</f>
        <v/>
      </c>
      <c r="C63" s="83"/>
      <c r="D63" s="75"/>
      <c r="E63" s="74"/>
      <c r="F63" s="76">
        <f>SUMIF(ADD!$E$4:$E$1300,$C63,ADD!$H$4:$H$1300)</f>
        <v>0</v>
      </c>
      <c r="G63" s="76">
        <f>SUMIF('RE-coustmer'!$E$4:$E$1300,$C63,'RE-coustmer'!$H$4:$I$1300)</f>
        <v>0</v>
      </c>
      <c r="H63" s="76">
        <f>SUMIF(OUT!$E$4:$E$1300,$C63,OUT!$H$4:J$1300)</f>
        <v>0</v>
      </c>
      <c r="I63" s="76">
        <f>SUMIF('RE-Supplier'!$E$4:$E$1300,$C63,'RE-Supplier'!$H$4:K$1300)</f>
        <v>0</v>
      </c>
      <c r="J63" s="76">
        <f t="shared" si="0"/>
        <v>0</v>
      </c>
      <c r="K63" s="74"/>
      <c r="L63" s="82"/>
      <c r="M63" s="80"/>
      <c r="N6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64" spans="2:14" ht="21">
      <c r="B64" s="76" t="str">
        <f>IF(C64&lt;&gt;"",COUNT($B$5:B63)+1,"")</f>
        <v/>
      </c>
      <c r="C64" s="83"/>
      <c r="D64" s="75"/>
      <c r="E64" s="74"/>
      <c r="F64" s="76">
        <f>SUMIF(ADD!$E$4:$E$1300,$C64,ADD!$H$4:$H$1300)</f>
        <v>0</v>
      </c>
      <c r="G64" s="76">
        <f>SUMIF('RE-coustmer'!$E$4:$E$1300,$C64,'RE-coustmer'!$H$4:$I$1300)</f>
        <v>0</v>
      </c>
      <c r="H64" s="76">
        <f>SUMIF(OUT!$E$4:$E$1300,$C64,OUT!$H$4:J$1300)</f>
        <v>0</v>
      </c>
      <c r="I64" s="76">
        <f>SUMIF('RE-Supplier'!$E$4:$E$1300,$C64,'RE-Supplier'!$H$4:K$1300)</f>
        <v>0</v>
      </c>
      <c r="J64" s="76">
        <f t="shared" si="0"/>
        <v>0</v>
      </c>
      <c r="K64" s="74"/>
      <c r="L64" s="82"/>
      <c r="M64" s="80"/>
      <c r="N6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65" spans="2:14" ht="21">
      <c r="B65" s="76" t="str">
        <f>IF(C65&lt;&gt;"",COUNT($B$5:B64)+1,"")</f>
        <v/>
      </c>
      <c r="C65" s="83"/>
      <c r="D65" s="75"/>
      <c r="E65" s="74"/>
      <c r="F65" s="76">
        <f>SUMIF(ADD!$E$4:$E$1300,$C65,ADD!$H$4:$H$1300)</f>
        <v>0</v>
      </c>
      <c r="G65" s="76">
        <f>SUMIF('RE-coustmer'!$E$4:$E$1300,$C65,'RE-coustmer'!$H$4:$I$1300)</f>
        <v>0</v>
      </c>
      <c r="H65" s="76">
        <f>SUMIF(OUT!$E$4:$E$1300,$C65,OUT!$H$4:J$1300)</f>
        <v>0</v>
      </c>
      <c r="I65" s="76">
        <f>SUMIF('RE-Supplier'!$E$4:$E$1300,$C65,'RE-Supplier'!$H$4:K$1300)</f>
        <v>0</v>
      </c>
      <c r="J65" s="76">
        <f t="shared" si="0"/>
        <v>0</v>
      </c>
      <c r="K65" s="74"/>
      <c r="L65" s="82"/>
      <c r="M65" s="80"/>
      <c r="N6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66" spans="2:14" ht="21">
      <c r="B66" s="76" t="str">
        <f>IF(C66&lt;&gt;"",COUNT($B$5:B65)+1,"")</f>
        <v/>
      </c>
      <c r="C66" s="83"/>
      <c r="D66" s="75"/>
      <c r="E66" s="74"/>
      <c r="F66" s="76">
        <f>SUMIF(ADD!$E$4:$E$1300,$C66,ADD!$H$4:$H$1300)</f>
        <v>0</v>
      </c>
      <c r="G66" s="76">
        <f>SUMIF('RE-coustmer'!$E$4:$E$1300,$C66,'RE-coustmer'!$H$4:$I$1300)</f>
        <v>0</v>
      </c>
      <c r="H66" s="76">
        <f>SUMIF(OUT!$E$4:$E$1300,$C66,OUT!$H$4:J$1300)</f>
        <v>0</v>
      </c>
      <c r="I66" s="76">
        <f>SUMIF('RE-Supplier'!$E$4:$E$1300,$C66,'RE-Supplier'!$H$4:K$1300)</f>
        <v>0</v>
      </c>
      <c r="J66" s="76">
        <f t="shared" si="0"/>
        <v>0</v>
      </c>
      <c r="K66" s="74"/>
      <c r="L66" s="82"/>
      <c r="M66" s="80"/>
      <c r="N6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67" spans="2:14" ht="21">
      <c r="B67" s="76" t="str">
        <f>IF(C67&lt;&gt;"",COUNT($B$5:B66)+1,"")</f>
        <v/>
      </c>
      <c r="C67" s="83"/>
      <c r="D67" s="75"/>
      <c r="E67" s="74"/>
      <c r="F67" s="76">
        <f>SUMIF(ADD!$E$4:$E$1300,$C67,ADD!$H$4:$H$1300)</f>
        <v>0</v>
      </c>
      <c r="G67" s="76">
        <f>SUMIF('RE-coustmer'!$E$4:$E$1300,$C67,'RE-coustmer'!$H$4:$I$1300)</f>
        <v>0</v>
      </c>
      <c r="H67" s="76">
        <f>SUMIF(OUT!$E$4:$E$1300,$C67,OUT!$H$4:J$1300)</f>
        <v>0</v>
      </c>
      <c r="I67" s="76">
        <f>SUMIF('RE-Supplier'!$E$4:$E$1300,$C67,'RE-Supplier'!$H$4:K$1300)</f>
        <v>0</v>
      </c>
      <c r="J67" s="76">
        <f t="shared" si="0"/>
        <v>0</v>
      </c>
      <c r="K67" s="74"/>
      <c r="L67" s="82"/>
      <c r="M67" s="80"/>
      <c r="N6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68" spans="2:14" ht="21">
      <c r="B68" s="76" t="str">
        <f>IF(C68&lt;&gt;"",COUNT($B$5:B67)+1,"")</f>
        <v/>
      </c>
      <c r="C68" s="83"/>
      <c r="D68" s="75"/>
      <c r="E68" s="74"/>
      <c r="F68" s="76">
        <f>SUMIF(ADD!$E$4:$E$1300,$C68,ADD!$H$4:$H$1300)</f>
        <v>0</v>
      </c>
      <c r="G68" s="76">
        <f>SUMIF('RE-coustmer'!$E$4:$E$1300,$C68,'RE-coustmer'!$H$4:$I$1300)</f>
        <v>0</v>
      </c>
      <c r="H68" s="76">
        <f>SUMIF(OUT!$E$4:$E$1300,$C68,OUT!$H$4:J$1300)</f>
        <v>0</v>
      </c>
      <c r="I68" s="76">
        <f>SUMIF('RE-Supplier'!$E$4:$E$1300,$C68,'RE-Supplier'!$H$4:K$1300)</f>
        <v>0</v>
      </c>
      <c r="J68" s="76">
        <f t="shared" si="0"/>
        <v>0</v>
      </c>
      <c r="K68" s="74"/>
      <c r="L68" s="82"/>
      <c r="M68" s="80"/>
      <c r="N6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69" spans="2:14" ht="21">
      <c r="B69" s="76" t="str">
        <f>IF(C69&lt;&gt;"",COUNT($B$5:B68)+1,"")</f>
        <v/>
      </c>
      <c r="C69" s="83"/>
      <c r="D69" s="75"/>
      <c r="E69" s="74"/>
      <c r="F69" s="76">
        <f>SUMIF(ADD!$E$4:$E$1300,$C69,ADD!$H$4:$H$1300)</f>
        <v>0</v>
      </c>
      <c r="G69" s="76">
        <f>SUMIF('RE-coustmer'!$E$4:$E$1300,$C69,'RE-coustmer'!$H$4:$I$1300)</f>
        <v>0</v>
      </c>
      <c r="H69" s="76">
        <f>SUMIF(OUT!$E$4:$E$1300,$C69,OUT!$H$4:J$1300)</f>
        <v>0</v>
      </c>
      <c r="I69" s="76">
        <f>SUMIF('RE-Supplier'!$E$4:$E$1300,$C69,'RE-Supplier'!$H$4:K$1300)</f>
        <v>0</v>
      </c>
      <c r="J69" s="76">
        <f t="shared" si="0"/>
        <v>0</v>
      </c>
      <c r="K69" s="74"/>
      <c r="L69" s="82"/>
      <c r="M69" s="80"/>
      <c r="N6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70" spans="2:14" ht="21">
      <c r="B70" s="76" t="str">
        <f>IF(C70&lt;&gt;"",COUNT($B$5:B69)+1,"")</f>
        <v/>
      </c>
      <c r="C70" s="83"/>
      <c r="D70" s="75"/>
      <c r="E70" s="74"/>
      <c r="F70" s="76">
        <f>SUMIF(ADD!$E$4:$E$1300,$C70,ADD!$H$4:$H$1300)</f>
        <v>0</v>
      </c>
      <c r="G70" s="76">
        <f>SUMIF('RE-coustmer'!$E$4:$E$1300,$C70,'RE-coustmer'!$H$4:$I$1300)</f>
        <v>0</v>
      </c>
      <c r="H70" s="76">
        <f>SUMIF(OUT!$E$4:$E$1300,$C70,OUT!$H$4:J$1300)</f>
        <v>0</v>
      </c>
      <c r="I70" s="76">
        <f>SUMIF('RE-Supplier'!$E$4:$E$1300,$C70,'RE-Supplier'!$H$4:K$1300)</f>
        <v>0</v>
      </c>
      <c r="J70" s="76">
        <f t="shared" si="0"/>
        <v>0</v>
      </c>
      <c r="K70" s="74"/>
      <c r="L70" s="82"/>
      <c r="M70" s="80"/>
      <c r="N7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71" spans="2:14" ht="21">
      <c r="B71" s="76" t="str">
        <f>IF(C71&lt;&gt;"",COUNT($B$5:B70)+1,"")</f>
        <v/>
      </c>
      <c r="C71" s="83"/>
      <c r="D71" s="75"/>
      <c r="E71" s="74"/>
      <c r="F71" s="76">
        <f>SUMIF(ADD!$E$4:$E$1300,$C71,ADD!$H$4:$H$1300)</f>
        <v>0</v>
      </c>
      <c r="G71" s="76">
        <f>SUMIF('RE-coustmer'!$E$4:$E$1300,$C71,'RE-coustmer'!$H$4:$I$1300)</f>
        <v>0</v>
      </c>
      <c r="H71" s="76">
        <f>SUMIF(OUT!$E$4:$E$1300,$C71,OUT!$H$4:J$1300)</f>
        <v>0</v>
      </c>
      <c r="I71" s="76">
        <f>SUMIF('RE-Supplier'!$E$4:$E$1300,$C71,'RE-Supplier'!$H$4:K$1300)</f>
        <v>0</v>
      </c>
      <c r="J71" s="76">
        <f t="shared" ref="J71:J134" si="1">E71+F71+G71-H71-I71</f>
        <v>0</v>
      </c>
      <c r="K71" s="74"/>
      <c r="L71" s="82"/>
      <c r="M71" s="80"/>
      <c r="N7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72" spans="2:14" ht="21">
      <c r="B72" s="76" t="str">
        <f>IF(C72&lt;&gt;"",COUNT($B$5:B71)+1,"")</f>
        <v/>
      </c>
      <c r="C72" s="83"/>
      <c r="D72" s="75"/>
      <c r="E72" s="74"/>
      <c r="F72" s="76">
        <f>SUMIF(ADD!$E$4:$E$1300,$C72,ADD!$H$4:$H$1300)</f>
        <v>0</v>
      </c>
      <c r="G72" s="76">
        <f>SUMIF('RE-coustmer'!$E$4:$E$1300,$C72,'RE-coustmer'!$H$4:$I$1300)</f>
        <v>0</v>
      </c>
      <c r="H72" s="76">
        <f>SUMIF(OUT!$E$4:$E$1300,$C72,OUT!$H$4:J$1300)</f>
        <v>0</v>
      </c>
      <c r="I72" s="76">
        <f>SUMIF('RE-Supplier'!$E$4:$E$1300,$C72,'RE-Supplier'!$H$4:K$1300)</f>
        <v>0</v>
      </c>
      <c r="J72" s="76">
        <f t="shared" si="1"/>
        <v>0</v>
      </c>
      <c r="K72" s="74"/>
      <c r="L72" s="82"/>
      <c r="M72" s="80"/>
      <c r="N7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73" spans="2:14" ht="21">
      <c r="B73" s="76" t="str">
        <f>IF(C73&lt;&gt;"",COUNT($B$5:B72)+1,"")</f>
        <v/>
      </c>
      <c r="C73" s="83"/>
      <c r="D73" s="75"/>
      <c r="E73" s="74"/>
      <c r="F73" s="76">
        <f>SUMIF(ADD!$E$4:$E$1300,$C73,ADD!$H$4:$H$1300)</f>
        <v>0</v>
      </c>
      <c r="G73" s="76">
        <f>SUMIF('RE-coustmer'!$E$4:$E$1300,$C73,'RE-coustmer'!$H$4:$I$1300)</f>
        <v>0</v>
      </c>
      <c r="H73" s="76">
        <f>SUMIF(OUT!$E$4:$E$1300,$C73,OUT!$H$4:J$1300)</f>
        <v>0</v>
      </c>
      <c r="I73" s="76">
        <f>SUMIF('RE-Supplier'!$E$4:$E$1300,$C73,'RE-Supplier'!$H$4:K$1300)</f>
        <v>0</v>
      </c>
      <c r="J73" s="76">
        <f t="shared" si="1"/>
        <v>0</v>
      </c>
      <c r="K73" s="74"/>
      <c r="L73" s="82"/>
      <c r="M73" s="80"/>
      <c r="N7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74" spans="2:14" ht="21">
      <c r="B74" s="76" t="str">
        <f>IF(C74&lt;&gt;"",COUNT($B$5:B73)+1,"")</f>
        <v/>
      </c>
      <c r="C74" s="83"/>
      <c r="D74" s="75"/>
      <c r="E74" s="74"/>
      <c r="F74" s="76">
        <f>SUMIF(ADD!$E$4:$E$1300,$C74,ADD!$H$4:$H$1300)</f>
        <v>0</v>
      </c>
      <c r="G74" s="76">
        <f>SUMIF('RE-coustmer'!$E$4:$E$1300,$C74,'RE-coustmer'!$H$4:$I$1300)</f>
        <v>0</v>
      </c>
      <c r="H74" s="76">
        <f>SUMIF(OUT!$E$4:$E$1300,$C74,OUT!$H$4:J$1300)</f>
        <v>0</v>
      </c>
      <c r="I74" s="76">
        <f>SUMIF('RE-Supplier'!$E$4:$E$1300,$C74,'RE-Supplier'!$H$4:K$1300)</f>
        <v>0</v>
      </c>
      <c r="J74" s="76">
        <f t="shared" si="1"/>
        <v>0</v>
      </c>
      <c r="K74" s="74"/>
      <c r="L74" s="82"/>
      <c r="M74" s="80"/>
      <c r="N7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75" spans="2:14" ht="21">
      <c r="B75" s="76" t="str">
        <f>IF(C75&lt;&gt;"",COUNT($B$5:B74)+1,"")</f>
        <v/>
      </c>
      <c r="C75" s="83"/>
      <c r="D75" s="75"/>
      <c r="E75" s="74"/>
      <c r="F75" s="76">
        <f>SUMIF(ADD!$E$4:$E$1300,$C75,ADD!$H$4:$H$1300)</f>
        <v>0</v>
      </c>
      <c r="G75" s="76">
        <f>SUMIF('RE-coustmer'!$E$4:$E$1300,$C75,'RE-coustmer'!$H$4:$I$1300)</f>
        <v>0</v>
      </c>
      <c r="H75" s="76">
        <f>SUMIF(OUT!$E$4:$E$1300,$C75,OUT!$H$4:J$1300)</f>
        <v>0</v>
      </c>
      <c r="I75" s="76">
        <f>SUMIF('RE-Supplier'!$E$4:$E$1300,$C75,'RE-Supplier'!$H$4:K$1300)</f>
        <v>0</v>
      </c>
      <c r="J75" s="76">
        <f t="shared" si="1"/>
        <v>0</v>
      </c>
      <c r="K75" s="74"/>
      <c r="L75" s="82"/>
      <c r="M75" s="80"/>
      <c r="N7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76" spans="2:14" ht="21">
      <c r="B76" s="76" t="str">
        <f>IF(C76&lt;&gt;"",COUNT($B$5:B75)+1,"")</f>
        <v/>
      </c>
      <c r="C76" s="83"/>
      <c r="D76" s="75"/>
      <c r="E76" s="74"/>
      <c r="F76" s="76">
        <f>SUMIF(ADD!$E$4:$E$1300,$C76,ADD!$H$4:$H$1300)</f>
        <v>0</v>
      </c>
      <c r="G76" s="76">
        <f>SUMIF('RE-coustmer'!$E$4:$E$1300,$C76,'RE-coustmer'!$H$4:$I$1300)</f>
        <v>0</v>
      </c>
      <c r="H76" s="76">
        <f>SUMIF(OUT!$E$4:$E$1300,$C76,OUT!$H$4:J$1300)</f>
        <v>0</v>
      </c>
      <c r="I76" s="76">
        <f>SUMIF('RE-Supplier'!$E$4:$E$1300,$C76,'RE-Supplier'!$H$4:K$1300)</f>
        <v>0</v>
      </c>
      <c r="J76" s="76">
        <f t="shared" si="1"/>
        <v>0</v>
      </c>
      <c r="K76" s="74"/>
      <c r="L76" s="82"/>
      <c r="M76" s="80"/>
      <c r="N7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77" spans="2:14" ht="21">
      <c r="B77" s="76" t="str">
        <f>IF(C77&lt;&gt;"",COUNT($B$5:B76)+1,"")</f>
        <v/>
      </c>
      <c r="C77" s="83"/>
      <c r="D77" s="75"/>
      <c r="E77" s="74"/>
      <c r="F77" s="76">
        <f>SUMIF(ADD!$E$4:$E$1300,$C77,ADD!$H$4:$H$1300)</f>
        <v>0</v>
      </c>
      <c r="G77" s="76">
        <f>SUMIF('RE-coustmer'!$E$4:$E$1300,$C77,'RE-coustmer'!$H$4:$I$1300)</f>
        <v>0</v>
      </c>
      <c r="H77" s="76">
        <f>SUMIF(OUT!$E$4:$E$1300,$C77,OUT!$H$4:J$1300)</f>
        <v>0</v>
      </c>
      <c r="I77" s="76">
        <f>SUMIF('RE-Supplier'!$E$4:$E$1300,$C77,'RE-Supplier'!$H$4:K$1300)</f>
        <v>0</v>
      </c>
      <c r="J77" s="76">
        <f t="shared" si="1"/>
        <v>0</v>
      </c>
      <c r="K77" s="74"/>
      <c r="L77" s="82"/>
      <c r="M77" s="80"/>
      <c r="N7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78" spans="2:14" ht="21">
      <c r="B78" s="76" t="str">
        <f>IF(C78&lt;&gt;"",COUNT($B$5:B77)+1,"")</f>
        <v/>
      </c>
      <c r="C78" s="83"/>
      <c r="D78" s="75"/>
      <c r="E78" s="74"/>
      <c r="F78" s="76">
        <f>SUMIF(ADD!$E$4:$E$1300,$C78,ADD!$H$4:$H$1300)</f>
        <v>0</v>
      </c>
      <c r="G78" s="76">
        <f>SUMIF('RE-coustmer'!$E$4:$E$1300,$C78,'RE-coustmer'!$H$4:$I$1300)</f>
        <v>0</v>
      </c>
      <c r="H78" s="76">
        <f>SUMIF(OUT!$E$4:$E$1300,$C78,OUT!$H$4:J$1300)</f>
        <v>0</v>
      </c>
      <c r="I78" s="76">
        <f>SUMIF('RE-Supplier'!$E$4:$E$1300,$C78,'RE-Supplier'!$H$4:K$1300)</f>
        <v>0</v>
      </c>
      <c r="J78" s="76">
        <f t="shared" si="1"/>
        <v>0</v>
      </c>
      <c r="K78" s="74"/>
      <c r="L78" s="82"/>
      <c r="M78" s="80"/>
      <c r="N7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79" spans="2:14" ht="21">
      <c r="B79" s="76" t="str">
        <f>IF(C79&lt;&gt;"",COUNT($B$5:B78)+1,"")</f>
        <v/>
      </c>
      <c r="C79" s="83"/>
      <c r="D79" s="75"/>
      <c r="E79" s="74"/>
      <c r="F79" s="76">
        <f>SUMIF(ADD!$E$4:$E$1300,$C79,ADD!$H$4:$H$1300)</f>
        <v>0</v>
      </c>
      <c r="G79" s="76">
        <f>SUMIF('RE-coustmer'!$E$4:$E$1300,$C79,'RE-coustmer'!$H$4:$I$1300)</f>
        <v>0</v>
      </c>
      <c r="H79" s="76">
        <f>SUMIF(OUT!$E$4:$E$1300,$C79,OUT!$H$4:J$1300)</f>
        <v>0</v>
      </c>
      <c r="I79" s="76">
        <f>SUMIF('RE-Supplier'!$E$4:$E$1300,$C79,'RE-Supplier'!$H$4:K$1300)</f>
        <v>0</v>
      </c>
      <c r="J79" s="76">
        <f t="shared" si="1"/>
        <v>0</v>
      </c>
      <c r="K79" s="74"/>
      <c r="L79" s="82"/>
      <c r="M79" s="80"/>
      <c r="N7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80" spans="2:14" ht="21">
      <c r="B80" s="76" t="str">
        <f>IF(C80&lt;&gt;"",COUNT($B$5:B79)+1,"")</f>
        <v/>
      </c>
      <c r="C80" s="83"/>
      <c r="D80" s="75"/>
      <c r="E80" s="74"/>
      <c r="F80" s="76">
        <f>SUMIF(ADD!$E$4:$E$1300,$C80,ADD!$H$4:$H$1300)</f>
        <v>0</v>
      </c>
      <c r="G80" s="76">
        <f>SUMIF('RE-coustmer'!$E$4:$E$1300,$C80,'RE-coustmer'!$H$4:$I$1300)</f>
        <v>0</v>
      </c>
      <c r="H80" s="76">
        <f>SUMIF(OUT!$E$4:$E$1300,$C80,OUT!$H$4:J$1300)</f>
        <v>0</v>
      </c>
      <c r="I80" s="76">
        <f>SUMIF('RE-Supplier'!$E$4:$E$1300,$C80,'RE-Supplier'!$H$4:K$1300)</f>
        <v>0</v>
      </c>
      <c r="J80" s="76">
        <f t="shared" si="1"/>
        <v>0</v>
      </c>
      <c r="K80" s="74"/>
      <c r="L80" s="82"/>
      <c r="M80" s="80"/>
      <c r="N8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81" spans="2:14" ht="21">
      <c r="B81" s="76" t="str">
        <f>IF(C81&lt;&gt;"",COUNT($B$5:B80)+1,"")</f>
        <v/>
      </c>
      <c r="C81" s="83"/>
      <c r="D81" s="75"/>
      <c r="E81" s="74"/>
      <c r="F81" s="76">
        <f>SUMIF(ADD!$E$4:$E$1300,$C81,ADD!$H$4:$H$1300)</f>
        <v>0</v>
      </c>
      <c r="G81" s="76">
        <f>SUMIF('RE-coustmer'!$E$4:$E$1300,$C81,'RE-coustmer'!$H$4:$I$1300)</f>
        <v>0</v>
      </c>
      <c r="H81" s="76">
        <f>SUMIF(OUT!$E$4:$E$1300,$C81,OUT!$H$4:J$1300)</f>
        <v>0</v>
      </c>
      <c r="I81" s="76">
        <f>SUMIF('RE-Supplier'!$E$4:$E$1300,$C81,'RE-Supplier'!$H$4:K$1300)</f>
        <v>0</v>
      </c>
      <c r="J81" s="76">
        <f t="shared" si="1"/>
        <v>0</v>
      </c>
      <c r="K81" s="74"/>
      <c r="L81" s="82"/>
      <c r="M81" s="80"/>
      <c r="N8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82" spans="2:14" ht="21">
      <c r="B82" s="76" t="str">
        <f>IF(C82&lt;&gt;"",COUNT($B$5:B81)+1,"")</f>
        <v/>
      </c>
      <c r="C82" s="83"/>
      <c r="D82" s="75"/>
      <c r="E82" s="74"/>
      <c r="F82" s="76">
        <f>SUMIF(ADD!$E$4:$E$1300,$C82,ADD!$H$4:$H$1300)</f>
        <v>0</v>
      </c>
      <c r="G82" s="76">
        <f>SUMIF('RE-coustmer'!$E$4:$E$1300,$C82,'RE-coustmer'!$H$4:$I$1300)</f>
        <v>0</v>
      </c>
      <c r="H82" s="76">
        <f>SUMIF(OUT!$E$4:$E$1300,$C82,OUT!$H$4:J$1300)</f>
        <v>0</v>
      </c>
      <c r="I82" s="76">
        <f>SUMIF('RE-Supplier'!$E$4:$E$1300,$C82,'RE-Supplier'!$H$4:K$1300)</f>
        <v>0</v>
      </c>
      <c r="J82" s="76">
        <f t="shared" si="1"/>
        <v>0</v>
      </c>
      <c r="K82" s="74"/>
      <c r="L82" s="82"/>
      <c r="M82" s="80"/>
      <c r="N8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83" spans="2:14" ht="21">
      <c r="B83" s="76" t="str">
        <f>IF(C83&lt;&gt;"",COUNT($B$5:B82)+1,"")</f>
        <v/>
      </c>
      <c r="C83" s="83"/>
      <c r="D83" s="75"/>
      <c r="E83" s="74"/>
      <c r="F83" s="76">
        <f>SUMIF(ADD!$E$4:$E$1300,$C83,ADD!$H$4:$H$1300)</f>
        <v>0</v>
      </c>
      <c r="G83" s="76">
        <f>SUMIF('RE-coustmer'!$E$4:$E$1300,$C83,'RE-coustmer'!$H$4:$I$1300)</f>
        <v>0</v>
      </c>
      <c r="H83" s="76">
        <f>SUMIF(OUT!$E$4:$E$1300,$C83,OUT!$H$4:J$1300)</f>
        <v>0</v>
      </c>
      <c r="I83" s="76">
        <f>SUMIF('RE-Supplier'!$E$4:$E$1300,$C83,'RE-Supplier'!$H$4:K$1300)</f>
        <v>0</v>
      </c>
      <c r="J83" s="76">
        <f t="shared" si="1"/>
        <v>0</v>
      </c>
      <c r="K83" s="74"/>
      <c r="L83" s="82"/>
      <c r="M83" s="80"/>
      <c r="N8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84" spans="2:14" ht="21">
      <c r="B84" s="76" t="str">
        <f>IF(C84&lt;&gt;"",COUNT($B$5:B83)+1,"")</f>
        <v/>
      </c>
      <c r="C84" s="83"/>
      <c r="D84" s="75"/>
      <c r="E84" s="74"/>
      <c r="F84" s="76">
        <f>SUMIF(ADD!$E$4:$E$1300,$C84,ADD!$H$4:$H$1300)</f>
        <v>0</v>
      </c>
      <c r="G84" s="76">
        <f>SUMIF('RE-coustmer'!$E$4:$E$1300,$C84,'RE-coustmer'!$H$4:$I$1300)</f>
        <v>0</v>
      </c>
      <c r="H84" s="76">
        <f>SUMIF(OUT!$E$4:$E$1300,$C84,OUT!$H$4:J$1300)</f>
        <v>0</v>
      </c>
      <c r="I84" s="76">
        <f>SUMIF('RE-Supplier'!$E$4:$E$1300,$C84,'RE-Supplier'!$H$4:K$1300)</f>
        <v>0</v>
      </c>
      <c r="J84" s="76">
        <f t="shared" si="1"/>
        <v>0</v>
      </c>
      <c r="K84" s="74"/>
      <c r="L84" s="82"/>
      <c r="M84" s="80"/>
      <c r="N8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85" spans="2:14" ht="21">
      <c r="B85" s="76" t="str">
        <f>IF(C85&lt;&gt;"",COUNT($B$5:B84)+1,"")</f>
        <v/>
      </c>
      <c r="C85" s="83"/>
      <c r="D85" s="75"/>
      <c r="E85" s="74"/>
      <c r="F85" s="76">
        <f>SUMIF(ADD!$E$4:$E$1300,$C85,ADD!$H$4:$H$1300)</f>
        <v>0</v>
      </c>
      <c r="G85" s="76">
        <f>SUMIF('RE-coustmer'!$E$4:$E$1300,$C85,'RE-coustmer'!$H$4:$I$1300)</f>
        <v>0</v>
      </c>
      <c r="H85" s="76">
        <f>SUMIF(OUT!$E$4:$E$1300,$C85,OUT!$H$4:J$1300)</f>
        <v>0</v>
      </c>
      <c r="I85" s="76">
        <f>SUMIF('RE-Supplier'!$E$4:$E$1300,$C85,'RE-Supplier'!$H$4:K$1300)</f>
        <v>0</v>
      </c>
      <c r="J85" s="76">
        <f t="shared" si="1"/>
        <v>0</v>
      </c>
      <c r="K85" s="74"/>
      <c r="L85" s="82"/>
      <c r="M85" s="80"/>
      <c r="N8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86" spans="2:14" ht="21">
      <c r="B86" s="76" t="str">
        <f>IF(C86&lt;&gt;"",COUNT($B$5:B85)+1,"")</f>
        <v/>
      </c>
      <c r="C86" s="83"/>
      <c r="D86" s="75"/>
      <c r="E86" s="74"/>
      <c r="F86" s="76">
        <f>SUMIF(ADD!$E$4:$E$1300,$C86,ADD!$H$4:$H$1300)</f>
        <v>0</v>
      </c>
      <c r="G86" s="76">
        <f>SUMIF('RE-coustmer'!$E$4:$E$1300,$C86,'RE-coustmer'!$H$4:$I$1300)</f>
        <v>0</v>
      </c>
      <c r="H86" s="76">
        <f>SUMIF(OUT!$E$4:$E$1300,$C86,OUT!$H$4:J$1300)</f>
        <v>0</v>
      </c>
      <c r="I86" s="76">
        <f>SUMIF('RE-Supplier'!$E$4:$E$1300,$C86,'RE-Supplier'!$H$4:K$1300)</f>
        <v>0</v>
      </c>
      <c r="J86" s="76">
        <f t="shared" si="1"/>
        <v>0</v>
      </c>
      <c r="K86" s="74"/>
      <c r="L86" s="82"/>
      <c r="M86" s="80"/>
      <c r="N8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87" spans="2:14" ht="21">
      <c r="B87" s="76" t="str">
        <f>IF(C87&lt;&gt;"",COUNT($B$5:B86)+1,"")</f>
        <v/>
      </c>
      <c r="C87" s="83"/>
      <c r="D87" s="75"/>
      <c r="E87" s="74"/>
      <c r="F87" s="76">
        <f>SUMIF(ADD!$E$4:$E$1300,$C87,ADD!$H$4:$H$1300)</f>
        <v>0</v>
      </c>
      <c r="G87" s="76">
        <f>SUMIF('RE-coustmer'!$E$4:$E$1300,$C87,'RE-coustmer'!$H$4:$I$1300)</f>
        <v>0</v>
      </c>
      <c r="H87" s="76">
        <f>SUMIF(OUT!$E$4:$E$1300,$C87,OUT!$H$4:J$1300)</f>
        <v>0</v>
      </c>
      <c r="I87" s="76">
        <f>SUMIF('RE-Supplier'!$E$4:$E$1300,$C87,'RE-Supplier'!$H$4:K$1300)</f>
        <v>0</v>
      </c>
      <c r="J87" s="76">
        <f t="shared" si="1"/>
        <v>0</v>
      </c>
      <c r="K87" s="74"/>
      <c r="L87" s="82"/>
      <c r="M87" s="80"/>
      <c r="N8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88" spans="2:14" ht="21">
      <c r="B88" s="76" t="str">
        <f>IF(C88&lt;&gt;"",COUNT($B$5:B87)+1,"")</f>
        <v/>
      </c>
      <c r="C88" s="83"/>
      <c r="D88" s="75"/>
      <c r="E88" s="74"/>
      <c r="F88" s="76">
        <f>SUMIF(ADD!$E$4:$E$1300,$C88,ADD!$H$4:$H$1300)</f>
        <v>0</v>
      </c>
      <c r="G88" s="76">
        <f>SUMIF('RE-coustmer'!$E$4:$E$1300,$C88,'RE-coustmer'!$H$4:$I$1300)</f>
        <v>0</v>
      </c>
      <c r="H88" s="76">
        <f>SUMIF(OUT!$E$4:$E$1300,$C88,OUT!$H$4:J$1300)</f>
        <v>0</v>
      </c>
      <c r="I88" s="76">
        <f>SUMIF('RE-Supplier'!$E$4:$E$1300,$C88,'RE-Supplier'!$H$4:K$1300)</f>
        <v>0</v>
      </c>
      <c r="J88" s="76">
        <f t="shared" si="1"/>
        <v>0</v>
      </c>
      <c r="K88" s="74"/>
      <c r="L88" s="82"/>
      <c r="M88" s="80"/>
      <c r="N8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89" spans="2:14" ht="21">
      <c r="B89" s="76" t="str">
        <f>IF(C89&lt;&gt;"",COUNT($B$5:B88)+1,"")</f>
        <v/>
      </c>
      <c r="C89" s="83"/>
      <c r="D89" s="75"/>
      <c r="E89" s="74"/>
      <c r="F89" s="76">
        <f>SUMIF(ADD!$E$4:$E$1300,$C89,ADD!$H$4:$H$1300)</f>
        <v>0</v>
      </c>
      <c r="G89" s="76">
        <f>SUMIF('RE-coustmer'!$E$4:$E$1300,$C89,'RE-coustmer'!$H$4:$I$1300)</f>
        <v>0</v>
      </c>
      <c r="H89" s="76">
        <f>SUMIF(OUT!$E$4:$E$1300,$C89,OUT!$H$4:J$1300)</f>
        <v>0</v>
      </c>
      <c r="I89" s="76">
        <f>SUMIF('RE-Supplier'!$E$4:$E$1300,$C89,'RE-Supplier'!$H$4:K$1300)</f>
        <v>0</v>
      </c>
      <c r="J89" s="76">
        <f t="shared" si="1"/>
        <v>0</v>
      </c>
      <c r="K89" s="74"/>
      <c r="L89" s="82"/>
      <c r="M89" s="80"/>
      <c r="N8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90" spans="2:14" ht="21">
      <c r="B90" s="76" t="str">
        <f>IF(C90&lt;&gt;"",COUNT($B$5:B89)+1,"")</f>
        <v/>
      </c>
      <c r="C90" s="83"/>
      <c r="D90" s="75"/>
      <c r="E90" s="74"/>
      <c r="F90" s="76">
        <f>SUMIF(ADD!$E$4:$E$1300,$C90,ADD!$H$4:$H$1300)</f>
        <v>0</v>
      </c>
      <c r="G90" s="76">
        <f>SUMIF('RE-coustmer'!$E$4:$E$1300,$C90,'RE-coustmer'!$H$4:$I$1300)</f>
        <v>0</v>
      </c>
      <c r="H90" s="76">
        <f>SUMIF(OUT!$E$4:$E$1300,$C90,OUT!$H$4:J$1300)</f>
        <v>0</v>
      </c>
      <c r="I90" s="76">
        <f>SUMIF('RE-Supplier'!$E$4:$E$1300,$C90,'RE-Supplier'!$H$4:K$1300)</f>
        <v>0</v>
      </c>
      <c r="J90" s="76">
        <f t="shared" si="1"/>
        <v>0</v>
      </c>
      <c r="K90" s="74"/>
      <c r="L90" s="82"/>
      <c r="M90" s="80"/>
      <c r="N9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91" spans="2:14" ht="21">
      <c r="B91" s="76" t="str">
        <f>IF(C91&lt;&gt;"",COUNT($B$5:B90)+1,"")</f>
        <v/>
      </c>
      <c r="C91" s="83"/>
      <c r="D91" s="75"/>
      <c r="E91" s="74"/>
      <c r="F91" s="76">
        <f>SUMIF(ADD!$E$4:$E$1300,$C91,ADD!$H$4:$H$1300)</f>
        <v>0</v>
      </c>
      <c r="G91" s="76">
        <f>SUMIF('RE-coustmer'!$E$4:$E$1300,$C91,'RE-coustmer'!$H$4:$I$1300)</f>
        <v>0</v>
      </c>
      <c r="H91" s="76">
        <f>SUMIF(OUT!$E$4:$E$1300,$C91,OUT!$H$4:J$1300)</f>
        <v>0</v>
      </c>
      <c r="I91" s="76">
        <f>SUMIF('RE-Supplier'!$E$4:$E$1300,$C91,'RE-Supplier'!$H$4:K$1300)</f>
        <v>0</v>
      </c>
      <c r="J91" s="76">
        <f t="shared" si="1"/>
        <v>0</v>
      </c>
      <c r="K91" s="74"/>
      <c r="L91" s="82"/>
      <c r="M91" s="80"/>
      <c r="N9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92" spans="2:14" ht="21">
      <c r="B92" s="76" t="str">
        <f>IF(C92&lt;&gt;"",COUNT($B$5:B91)+1,"")</f>
        <v/>
      </c>
      <c r="C92" s="83"/>
      <c r="D92" s="75"/>
      <c r="E92" s="74"/>
      <c r="F92" s="76">
        <f>SUMIF(ADD!$E$4:$E$1300,$C92,ADD!$H$4:$H$1300)</f>
        <v>0</v>
      </c>
      <c r="G92" s="76">
        <f>SUMIF('RE-coustmer'!$E$4:$E$1300,$C92,'RE-coustmer'!$H$4:$I$1300)</f>
        <v>0</v>
      </c>
      <c r="H92" s="76">
        <f>SUMIF(OUT!$E$4:$E$1300,$C92,OUT!$H$4:J$1300)</f>
        <v>0</v>
      </c>
      <c r="I92" s="76">
        <f>SUMIF('RE-Supplier'!$E$4:$E$1300,$C92,'RE-Supplier'!$H$4:K$1300)</f>
        <v>0</v>
      </c>
      <c r="J92" s="76">
        <f t="shared" si="1"/>
        <v>0</v>
      </c>
      <c r="K92" s="74"/>
      <c r="L92" s="82"/>
      <c r="M92" s="80"/>
      <c r="N9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93" spans="2:14" ht="21">
      <c r="B93" s="76" t="str">
        <f>IF(C93&lt;&gt;"",COUNT($B$5:B92)+1,"")</f>
        <v/>
      </c>
      <c r="C93" s="83"/>
      <c r="D93" s="75"/>
      <c r="E93" s="74"/>
      <c r="F93" s="76">
        <f>SUMIF(ADD!$E$4:$E$1300,$C93,ADD!$H$4:$H$1300)</f>
        <v>0</v>
      </c>
      <c r="G93" s="76">
        <f>SUMIF('RE-coustmer'!$E$4:$E$1300,$C93,'RE-coustmer'!$H$4:$I$1300)</f>
        <v>0</v>
      </c>
      <c r="H93" s="76">
        <f>SUMIF(OUT!$E$4:$E$1300,$C93,OUT!$H$4:J$1300)</f>
        <v>0</v>
      </c>
      <c r="I93" s="76">
        <f>SUMIF('RE-Supplier'!$E$4:$E$1300,$C93,'RE-Supplier'!$H$4:K$1300)</f>
        <v>0</v>
      </c>
      <c r="J93" s="76">
        <f t="shared" si="1"/>
        <v>0</v>
      </c>
      <c r="K93" s="74"/>
      <c r="L93" s="82"/>
      <c r="M93" s="80"/>
      <c r="N9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94" spans="2:14" ht="21">
      <c r="B94" s="76" t="str">
        <f>IF(C94&lt;&gt;"",COUNT($B$5:B93)+1,"")</f>
        <v/>
      </c>
      <c r="C94" s="83"/>
      <c r="D94" s="75"/>
      <c r="E94" s="74"/>
      <c r="F94" s="76">
        <f>SUMIF(ADD!$E$4:$E$1300,$C94,ADD!$H$4:$H$1300)</f>
        <v>0</v>
      </c>
      <c r="G94" s="76">
        <f>SUMIF('RE-coustmer'!$E$4:$E$1300,$C94,'RE-coustmer'!$H$4:$I$1300)</f>
        <v>0</v>
      </c>
      <c r="H94" s="76">
        <f>SUMIF(OUT!$E$4:$E$1300,$C94,OUT!$H$4:J$1300)</f>
        <v>0</v>
      </c>
      <c r="I94" s="76">
        <f>SUMIF('RE-Supplier'!$E$4:$E$1300,$C94,'RE-Supplier'!$H$4:K$1300)</f>
        <v>0</v>
      </c>
      <c r="J94" s="76">
        <f t="shared" si="1"/>
        <v>0</v>
      </c>
      <c r="K94" s="74"/>
      <c r="L94" s="82"/>
      <c r="M94" s="80"/>
      <c r="N9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95" spans="2:14" ht="21">
      <c r="B95" s="76" t="str">
        <f>IF(C95&lt;&gt;"",COUNT($B$5:B94)+1,"")</f>
        <v/>
      </c>
      <c r="C95" s="83"/>
      <c r="D95" s="75"/>
      <c r="E95" s="74"/>
      <c r="F95" s="76">
        <f>SUMIF(ADD!$E$4:$E$1300,$C95,ADD!$H$4:$H$1300)</f>
        <v>0</v>
      </c>
      <c r="G95" s="76">
        <f>SUMIF('RE-coustmer'!$E$4:$E$1300,$C95,'RE-coustmer'!$H$4:$I$1300)</f>
        <v>0</v>
      </c>
      <c r="H95" s="76">
        <f>SUMIF(OUT!$E$4:$E$1300,$C95,OUT!$H$4:J$1300)</f>
        <v>0</v>
      </c>
      <c r="I95" s="76">
        <f>SUMIF('RE-Supplier'!$E$4:$E$1300,$C95,'RE-Supplier'!$H$4:K$1300)</f>
        <v>0</v>
      </c>
      <c r="J95" s="76">
        <f t="shared" si="1"/>
        <v>0</v>
      </c>
      <c r="K95" s="74"/>
      <c r="L95" s="82"/>
      <c r="M95" s="80"/>
      <c r="N9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96" spans="2:14" ht="21">
      <c r="B96" s="76" t="str">
        <f>IF(C96&lt;&gt;"",COUNT($B$5:B95)+1,"")</f>
        <v/>
      </c>
      <c r="C96" s="83"/>
      <c r="D96" s="75"/>
      <c r="E96" s="74"/>
      <c r="F96" s="76">
        <f>SUMIF(ADD!$E$4:$E$1300,$C96,ADD!$H$4:$H$1300)</f>
        <v>0</v>
      </c>
      <c r="G96" s="76">
        <f>SUMIF('RE-coustmer'!$E$4:$E$1300,$C96,'RE-coustmer'!$H$4:$I$1300)</f>
        <v>0</v>
      </c>
      <c r="H96" s="76">
        <f>SUMIF(OUT!$E$4:$E$1300,$C96,OUT!$H$4:J$1300)</f>
        <v>0</v>
      </c>
      <c r="I96" s="76">
        <f>SUMIF('RE-Supplier'!$E$4:$E$1300,$C96,'RE-Supplier'!$H$4:K$1300)</f>
        <v>0</v>
      </c>
      <c r="J96" s="76">
        <f t="shared" si="1"/>
        <v>0</v>
      </c>
      <c r="K96" s="74"/>
      <c r="L96" s="82"/>
      <c r="M96" s="80"/>
      <c r="N9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97" spans="2:14" ht="21">
      <c r="B97" s="76" t="str">
        <f>IF(C97&lt;&gt;"",COUNT($B$5:B96)+1,"")</f>
        <v/>
      </c>
      <c r="C97" s="83"/>
      <c r="D97" s="75"/>
      <c r="E97" s="74"/>
      <c r="F97" s="76">
        <f>SUMIF(ADD!$E$4:$E$1300,$C97,ADD!$H$4:$H$1300)</f>
        <v>0</v>
      </c>
      <c r="G97" s="76">
        <f>SUMIF('RE-coustmer'!$E$4:$E$1300,$C97,'RE-coustmer'!$H$4:$I$1300)</f>
        <v>0</v>
      </c>
      <c r="H97" s="76">
        <f>SUMIF(OUT!$E$4:$E$1300,$C97,OUT!$H$4:J$1300)</f>
        <v>0</v>
      </c>
      <c r="I97" s="76">
        <f>SUMIF('RE-Supplier'!$E$4:$E$1300,$C97,'RE-Supplier'!$H$4:K$1300)</f>
        <v>0</v>
      </c>
      <c r="J97" s="76">
        <f t="shared" si="1"/>
        <v>0</v>
      </c>
      <c r="K97" s="74"/>
      <c r="L97" s="82"/>
      <c r="M97" s="80"/>
      <c r="N9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98" spans="2:14" ht="21">
      <c r="B98" s="76" t="str">
        <f>IF(C98&lt;&gt;"",COUNT($B$5:B97)+1,"")</f>
        <v/>
      </c>
      <c r="C98" s="83"/>
      <c r="D98" s="75"/>
      <c r="E98" s="74"/>
      <c r="F98" s="76">
        <f>SUMIF(ADD!$E$4:$E$1300,$C98,ADD!$H$4:$H$1300)</f>
        <v>0</v>
      </c>
      <c r="G98" s="76">
        <f>SUMIF('RE-coustmer'!$E$4:$E$1300,$C98,'RE-coustmer'!$H$4:$I$1300)</f>
        <v>0</v>
      </c>
      <c r="H98" s="76">
        <f>SUMIF(OUT!$E$4:$E$1300,$C98,OUT!$H$4:J$1300)</f>
        <v>0</v>
      </c>
      <c r="I98" s="76">
        <f>SUMIF('RE-Supplier'!$E$4:$E$1300,$C98,'RE-Supplier'!$H$4:K$1300)</f>
        <v>0</v>
      </c>
      <c r="J98" s="76">
        <f t="shared" si="1"/>
        <v>0</v>
      </c>
      <c r="K98" s="74"/>
      <c r="L98" s="82"/>
      <c r="M98" s="80"/>
      <c r="N9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99" spans="2:14" ht="21">
      <c r="B99" s="76" t="str">
        <f>IF(C99&lt;&gt;"",COUNT($B$5:B98)+1,"")</f>
        <v/>
      </c>
      <c r="C99" s="83"/>
      <c r="D99" s="75"/>
      <c r="E99" s="74"/>
      <c r="F99" s="76">
        <f>SUMIF(ADD!$E$4:$E$1300,$C99,ADD!$H$4:$H$1300)</f>
        <v>0</v>
      </c>
      <c r="G99" s="76">
        <f>SUMIF('RE-coustmer'!$E$4:$E$1300,$C99,'RE-coustmer'!$H$4:$I$1300)</f>
        <v>0</v>
      </c>
      <c r="H99" s="76">
        <f>SUMIF(OUT!$E$4:$E$1300,$C99,OUT!$H$4:J$1300)</f>
        <v>0</v>
      </c>
      <c r="I99" s="76">
        <f>SUMIF('RE-Supplier'!$E$4:$E$1300,$C99,'RE-Supplier'!$H$4:K$1300)</f>
        <v>0</v>
      </c>
      <c r="J99" s="76">
        <f t="shared" si="1"/>
        <v>0</v>
      </c>
      <c r="K99" s="74"/>
      <c r="L99" s="82"/>
      <c r="M99" s="80"/>
      <c r="N9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00" spans="2:14" ht="21">
      <c r="B100" s="76" t="str">
        <f>IF(C100&lt;&gt;"",COUNT($B$5:B99)+1,"")</f>
        <v/>
      </c>
      <c r="C100" s="83"/>
      <c r="D100" s="75"/>
      <c r="E100" s="74"/>
      <c r="F100" s="76">
        <f>SUMIF(ADD!$E$4:$E$1300,$C100,ADD!$H$4:$H$1300)</f>
        <v>0</v>
      </c>
      <c r="G100" s="76">
        <f>SUMIF('RE-coustmer'!$E$4:$E$1300,$C100,'RE-coustmer'!$H$4:$I$1300)</f>
        <v>0</v>
      </c>
      <c r="H100" s="76">
        <f>SUMIF(OUT!$E$4:$E$1300,$C100,OUT!$H$4:J$1300)</f>
        <v>0</v>
      </c>
      <c r="I100" s="76">
        <f>SUMIF('RE-Supplier'!$E$4:$E$1300,$C100,'RE-Supplier'!$H$4:K$1300)</f>
        <v>0</v>
      </c>
      <c r="J100" s="76">
        <f t="shared" si="1"/>
        <v>0</v>
      </c>
      <c r="K100" s="74"/>
      <c r="L100" s="82"/>
      <c r="M100" s="80"/>
      <c r="N10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01" spans="2:14" ht="21">
      <c r="B101" s="76" t="str">
        <f>IF(C101&lt;&gt;"",COUNT($B$5:B100)+1,"")</f>
        <v/>
      </c>
      <c r="C101" s="83"/>
      <c r="D101" s="75"/>
      <c r="E101" s="74"/>
      <c r="F101" s="76">
        <f>SUMIF(ADD!$E$4:$E$1300,$C101,ADD!$H$4:$H$1300)</f>
        <v>0</v>
      </c>
      <c r="G101" s="76">
        <f>SUMIF('RE-coustmer'!$E$4:$E$1300,$C101,'RE-coustmer'!$H$4:$I$1300)</f>
        <v>0</v>
      </c>
      <c r="H101" s="76">
        <f>SUMIF(OUT!$E$4:$E$1300,$C101,OUT!$H$4:J$1300)</f>
        <v>0</v>
      </c>
      <c r="I101" s="76">
        <f>SUMIF('RE-Supplier'!$E$4:$E$1300,$C101,'RE-Supplier'!$H$4:K$1300)</f>
        <v>0</v>
      </c>
      <c r="J101" s="76">
        <f t="shared" si="1"/>
        <v>0</v>
      </c>
      <c r="K101" s="74"/>
      <c r="L101" s="82"/>
      <c r="M101" s="80"/>
      <c r="N10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02" spans="2:14" ht="21">
      <c r="B102" s="76" t="str">
        <f>IF(C102&lt;&gt;"",COUNT($B$5:B101)+1,"")</f>
        <v/>
      </c>
      <c r="C102" s="83"/>
      <c r="D102" s="75"/>
      <c r="E102" s="74"/>
      <c r="F102" s="76">
        <f>SUMIF(ADD!$E$4:$E$1300,$C102,ADD!$H$4:$H$1300)</f>
        <v>0</v>
      </c>
      <c r="G102" s="76">
        <f>SUMIF('RE-coustmer'!$E$4:$E$1300,$C102,'RE-coustmer'!$H$4:$I$1300)</f>
        <v>0</v>
      </c>
      <c r="H102" s="76">
        <f>SUMIF(OUT!$E$4:$E$1300,$C102,OUT!$H$4:J$1300)</f>
        <v>0</v>
      </c>
      <c r="I102" s="76">
        <f>SUMIF('RE-Supplier'!$E$4:$E$1300,$C102,'RE-Supplier'!$H$4:K$1300)</f>
        <v>0</v>
      </c>
      <c r="J102" s="76">
        <f t="shared" si="1"/>
        <v>0</v>
      </c>
      <c r="K102" s="74"/>
      <c r="L102" s="82"/>
      <c r="M102" s="80"/>
      <c r="N10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03" spans="2:14" ht="21">
      <c r="B103" s="76" t="str">
        <f>IF(C103&lt;&gt;"",COUNT($B$5:B102)+1,"")</f>
        <v/>
      </c>
      <c r="C103" s="83"/>
      <c r="D103" s="75"/>
      <c r="E103" s="74"/>
      <c r="F103" s="76">
        <f>SUMIF(ADD!$E$4:$E$1300,$C103,ADD!$H$4:$H$1300)</f>
        <v>0</v>
      </c>
      <c r="G103" s="76">
        <f>SUMIF('RE-coustmer'!$E$4:$E$1300,$C103,'RE-coustmer'!$H$4:$I$1300)</f>
        <v>0</v>
      </c>
      <c r="H103" s="76">
        <f>SUMIF(OUT!$E$4:$E$1300,$C103,OUT!$H$4:J$1300)</f>
        <v>0</v>
      </c>
      <c r="I103" s="76">
        <f>SUMIF('RE-Supplier'!$E$4:$E$1300,$C103,'RE-Supplier'!$H$4:K$1300)</f>
        <v>0</v>
      </c>
      <c r="J103" s="76">
        <f t="shared" si="1"/>
        <v>0</v>
      </c>
      <c r="K103" s="74"/>
      <c r="L103" s="82"/>
      <c r="M103" s="80"/>
      <c r="N10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04" spans="2:14" ht="21">
      <c r="B104" s="76" t="str">
        <f>IF(C104&lt;&gt;"",COUNT($B$5:B103)+1,"")</f>
        <v/>
      </c>
      <c r="C104" s="83"/>
      <c r="D104" s="75"/>
      <c r="E104" s="74"/>
      <c r="F104" s="76">
        <f>SUMIF(ADD!$E$4:$E$1300,$C104,ADD!$H$4:$H$1300)</f>
        <v>0</v>
      </c>
      <c r="G104" s="76">
        <f>SUMIF('RE-coustmer'!$E$4:$E$1300,$C104,'RE-coustmer'!$H$4:$I$1300)</f>
        <v>0</v>
      </c>
      <c r="H104" s="76">
        <f>SUMIF(OUT!$E$4:$E$1300,$C104,OUT!$H$4:J$1300)</f>
        <v>0</v>
      </c>
      <c r="I104" s="76">
        <f>SUMIF('RE-Supplier'!$E$4:$E$1300,$C104,'RE-Supplier'!$H$4:K$1300)</f>
        <v>0</v>
      </c>
      <c r="J104" s="76">
        <f t="shared" si="1"/>
        <v>0</v>
      </c>
      <c r="K104" s="74"/>
      <c r="L104" s="82"/>
      <c r="M104" s="80"/>
      <c r="N10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05" spans="2:14" ht="21">
      <c r="B105" s="76" t="str">
        <f>IF(C105&lt;&gt;"",COUNT($B$5:B104)+1,"")</f>
        <v/>
      </c>
      <c r="C105" s="83"/>
      <c r="D105" s="75"/>
      <c r="E105" s="74"/>
      <c r="F105" s="76">
        <f>SUMIF(ADD!$E$4:$E$1300,$C105,ADD!$H$4:$H$1300)</f>
        <v>0</v>
      </c>
      <c r="G105" s="76">
        <f>SUMIF('RE-coustmer'!$E$4:$E$1300,$C105,'RE-coustmer'!$H$4:$I$1300)</f>
        <v>0</v>
      </c>
      <c r="H105" s="76">
        <f>SUMIF(OUT!$E$4:$E$1300,$C105,OUT!$H$4:J$1300)</f>
        <v>0</v>
      </c>
      <c r="I105" s="76">
        <f>SUMIF('RE-Supplier'!$E$4:$E$1300,$C105,'RE-Supplier'!$H$4:K$1300)</f>
        <v>0</v>
      </c>
      <c r="J105" s="76">
        <f t="shared" si="1"/>
        <v>0</v>
      </c>
      <c r="K105" s="74"/>
      <c r="L105" s="82"/>
      <c r="M105" s="80"/>
      <c r="N10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06" spans="2:14" ht="21">
      <c r="B106" s="76" t="str">
        <f>IF(C106&lt;&gt;"",COUNT($B$5:B105)+1,"")</f>
        <v/>
      </c>
      <c r="C106" s="83"/>
      <c r="D106" s="75"/>
      <c r="E106" s="74"/>
      <c r="F106" s="76">
        <f>SUMIF(ADD!$E$4:$E$1300,$C106,ADD!$H$4:$H$1300)</f>
        <v>0</v>
      </c>
      <c r="G106" s="76">
        <f>SUMIF('RE-coustmer'!$E$4:$E$1300,$C106,'RE-coustmer'!$H$4:$I$1300)</f>
        <v>0</v>
      </c>
      <c r="H106" s="76">
        <f>SUMIF(OUT!$E$4:$E$1300,$C106,OUT!$H$4:J$1300)</f>
        <v>0</v>
      </c>
      <c r="I106" s="76">
        <f>SUMIF('RE-Supplier'!$E$4:$E$1300,$C106,'RE-Supplier'!$H$4:K$1300)</f>
        <v>0</v>
      </c>
      <c r="J106" s="76">
        <f t="shared" si="1"/>
        <v>0</v>
      </c>
      <c r="K106" s="74"/>
      <c r="L106" s="82"/>
      <c r="M106" s="80"/>
      <c r="N10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07" spans="2:14" ht="21">
      <c r="B107" s="76" t="str">
        <f>IF(C107&lt;&gt;"",COUNT($B$5:B106)+1,"")</f>
        <v/>
      </c>
      <c r="C107" s="83"/>
      <c r="D107" s="75"/>
      <c r="E107" s="74"/>
      <c r="F107" s="76">
        <f>SUMIF(ADD!$E$4:$E$1300,$C107,ADD!$H$4:$H$1300)</f>
        <v>0</v>
      </c>
      <c r="G107" s="76">
        <f>SUMIF('RE-coustmer'!$E$4:$E$1300,$C107,'RE-coustmer'!$H$4:$I$1300)</f>
        <v>0</v>
      </c>
      <c r="H107" s="76">
        <f>SUMIF(OUT!$E$4:$E$1300,$C107,OUT!$H$4:J$1300)</f>
        <v>0</v>
      </c>
      <c r="I107" s="76">
        <f>SUMIF('RE-Supplier'!$E$4:$E$1300,$C107,'RE-Supplier'!$H$4:K$1300)</f>
        <v>0</v>
      </c>
      <c r="J107" s="76">
        <f t="shared" si="1"/>
        <v>0</v>
      </c>
      <c r="K107" s="74"/>
      <c r="L107" s="82"/>
      <c r="M107" s="80"/>
      <c r="N10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08" spans="2:14" ht="21">
      <c r="B108" s="76" t="str">
        <f>IF(C108&lt;&gt;"",COUNT($B$5:B107)+1,"")</f>
        <v/>
      </c>
      <c r="C108" s="83"/>
      <c r="D108" s="75"/>
      <c r="E108" s="74"/>
      <c r="F108" s="76">
        <f>SUMIF(ADD!$E$4:$E$1300,$C108,ADD!$H$4:$H$1300)</f>
        <v>0</v>
      </c>
      <c r="G108" s="76">
        <f>SUMIF('RE-coustmer'!$E$4:$E$1300,$C108,'RE-coustmer'!$H$4:$I$1300)</f>
        <v>0</v>
      </c>
      <c r="H108" s="76">
        <f>SUMIF(OUT!$E$4:$E$1300,$C108,OUT!$H$4:J$1300)</f>
        <v>0</v>
      </c>
      <c r="I108" s="76">
        <f>SUMIF('RE-Supplier'!$E$4:$E$1300,$C108,'RE-Supplier'!$H$4:K$1300)</f>
        <v>0</v>
      </c>
      <c r="J108" s="76">
        <f t="shared" si="1"/>
        <v>0</v>
      </c>
      <c r="K108" s="74"/>
      <c r="L108" s="82"/>
      <c r="M108" s="80"/>
      <c r="N10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09" spans="2:14" ht="21">
      <c r="B109" s="76" t="str">
        <f>IF(C109&lt;&gt;"",COUNT($B$5:B108)+1,"")</f>
        <v/>
      </c>
      <c r="C109" s="83"/>
      <c r="D109" s="75"/>
      <c r="E109" s="74"/>
      <c r="F109" s="76">
        <f>SUMIF(ADD!$E$4:$E$1300,$C109,ADD!$H$4:$H$1300)</f>
        <v>0</v>
      </c>
      <c r="G109" s="76">
        <f>SUMIF('RE-coustmer'!$E$4:$E$1300,$C109,'RE-coustmer'!$H$4:$I$1300)</f>
        <v>0</v>
      </c>
      <c r="H109" s="76">
        <f>SUMIF(OUT!$E$4:$E$1300,$C109,OUT!$H$4:J$1300)</f>
        <v>0</v>
      </c>
      <c r="I109" s="76">
        <f>SUMIF('RE-Supplier'!$E$4:$E$1300,$C109,'RE-Supplier'!$H$4:K$1300)</f>
        <v>0</v>
      </c>
      <c r="J109" s="76">
        <f t="shared" si="1"/>
        <v>0</v>
      </c>
      <c r="K109" s="74"/>
      <c r="L109" s="82"/>
      <c r="M109" s="80"/>
      <c r="N10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10" spans="2:14" ht="21">
      <c r="B110" s="76" t="str">
        <f>IF(C110&lt;&gt;"",COUNT($B$5:B109)+1,"")</f>
        <v/>
      </c>
      <c r="C110" s="83"/>
      <c r="D110" s="75"/>
      <c r="E110" s="74"/>
      <c r="F110" s="76">
        <f>SUMIF(ADD!$E$4:$E$1300,$C110,ADD!$H$4:$H$1300)</f>
        <v>0</v>
      </c>
      <c r="G110" s="76">
        <f>SUMIF('RE-coustmer'!$E$4:$E$1300,$C110,'RE-coustmer'!$H$4:$I$1300)</f>
        <v>0</v>
      </c>
      <c r="H110" s="76">
        <f>SUMIF(OUT!$E$4:$E$1300,$C110,OUT!$H$4:J$1300)</f>
        <v>0</v>
      </c>
      <c r="I110" s="76">
        <f>SUMIF('RE-Supplier'!$E$4:$E$1300,$C110,'RE-Supplier'!$H$4:K$1300)</f>
        <v>0</v>
      </c>
      <c r="J110" s="76">
        <f t="shared" si="1"/>
        <v>0</v>
      </c>
      <c r="K110" s="74"/>
      <c r="L110" s="82"/>
      <c r="M110" s="80"/>
      <c r="N11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11" spans="2:14" ht="21">
      <c r="B111" s="76" t="str">
        <f>IF(C111&lt;&gt;"",COUNT($B$5:B110)+1,"")</f>
        <v/>
      </c>
      <c r="C111" s="83"/>
      <c r="D111" s="75"/>
      <c r="E111" s="74"/>
      <c r="F111" s="76">
        <f>SUMIF(ADD!$E$4:$E$1300,$C111,ADD!$H$4:$H$1300)</f>
        <v>0</v>
      </c>
      <c r="G111" s="76">
        <f>SUMIF('RE-coustmer'!$E$4:$E$1300,$C111,'RE-coustmer'!$H$4:$I$1300)</f>
        <v>0</v>
      </c>
      <c r="H111" s="76">
        <f>SUMIF(OUT!$E$4:$E$1300,$C111,OUT!$H$4:J$1300)</f>
        <v>0</v>
      </c>
      <c r="I111" s="76">
        <f>SUMIF('RE-Supplier'!$E$4:$E$1300,$C111,'RE-Supplier'!$H$4:K$1300)</f>
        <v>0</v>
      </c>
      <c r="J111" s="76">
        <f t="shared" si="1"/>
        <v>0</v>
      </c>
      <c r="K111" s="74"/>
      <c r="L111" s="82"/>
      <c r="M111" s="80"/>
      <c r="N11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12" spans="2:14" ht="21">
      <c r="B112" s="76" t="str">
        <f>IF(C112&lt;&gt;"",COUNT($B$5:B111)+1,"")</f>
        <v/>
      </c>
      <c r="C112" s="83"/>
      <c r="D112" s="75"/>
      <c r="E112" s="74"/>
      <c r="F112" s="76">
        <f>SUMIF(ADD!$E$4:$E$1300,$C112,ADD!$H$4:$H$1300)</f>
        <v>0</v>
      </c>
      <c r="G112" s="76">
        <f>SUMIF('RE-coustmer'!$E$4:$E$1300,$C112,'RE-coustmer'!$H$4:$I$1300)</f>
        <v>0</v>
      </c>
      <c r="H112" s="76">
        <f>SUMIF(OUT!$E$4:$E$1300,$C112,OUT!$H$4:J$1300)</f>
        <v>0</v>
      </c>
      <c r="I112" s="76">
        <f>SUMIF('RE-Supplier'!$E$4:$E$1300,$C112,'RE-Supplier'!$H$4:K$1300)</f>
        <v>0</v>
      </c>
      <c r="J112" s="76">
        <f t="shared" si="1"/>
        <v>0</v>
      </c>
      <c r="K112" s="74"/>
      <c r="L112" s="82"/>
      <c r="M112" s="80"/>
      <c r="N11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13" spans="2:14" ht="21">
      <c r="B113" s="76" t="str">
        <f>IF(C113&lt;&gt;"",COUNT($B$5:B112)+1,"")</f>
        <v/>
      </c>
      <c r="C113" s="83"/>
      <c r="D113" s="75"/>
      <c r="E113" s="74"/>
      <c r="F113" s="76">
        <f>SUMIF(ADD!$E$4:$E$1300,$C113,ADD!$H$4:$H$1300)</f>
        <v>0</v>
      </c>
      <c r="G113" s="76">
        <f>SUMIF('RE-coustmer'!$E$4:$E$1300,$C113,'RE-coustmer'!$H$4:$I$1300)</f>
        <v>0</v>
      </c>
      <c r="H113" s="76">
        <f>SUMIF(OUT!$E$4:$E$1300,$C113,OUT!$H$4:J$1300)</f>
        <v>0</v>
      </c>
      <c r="I113" s="76">
        <f>SUMIF('RE-Supplier'!$E$4:$E$1300,$C113,'RE-Supplier'!$H$4:K$1300)</f>
        <v>0</v>
      </c>
      <c r="J113" s="76">
        <f t="shared" si="1"/>
        <v>0</v>
      </c>
      <c r="K113" s="74"/>
      <c r="L113" s="82"/>
      <c r="M113" s="80"/>
      <c r="N11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14" spans="2:14" ht="21">
      <c r="B114" s="76" t="str">
        <f>IF(C114&lt;&gt;"",COUNT($B$5:B113)+1,"")</f>
        <v/>
      </c>
      <c r="C114" s="83"/>
      <c r="D114" s="75"/>
      <c r="E114" s="74"/>
      <c r="F114" s="76">
        <f>SUMIF(ADD!$E$4:$E$1300,$C114,ADD!$H$4:$H$1300)</f>
        <v>0</v>
      </c>
      <c r="G114" s="76">
        <f>SUMIF('RE-coustmer'!$E$4:$E$1300,$C114,'RE-coustmer'!$H$4:$I$1300)</f>
        <v>0</v>
      </c>
      <c r="H114" s="76">
        <f>SUMIF(OUT!$E$4:$E$1300,$C114,OUT!$H$4:J$1300)</f>
        <v>0</v>
      </c>
      <c r="I114" s="76">
        <f>SUMIF('RE-Supplier'!$E$4:$E$1300,$C114,'RE-Supplier'!$H$4:K$1300)</f>
        <v>0</v>
      </c>
      <c r="J114" s="76">
        <f t="shared" si="1"/>
        <v>0</v>
      </c>
      <c r="K114" s="74"/>
      <c r="L114" s="82"/>
      <c r="M114" s="80"/>
      <c r="N11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15" spans="2:14" ht="21">
      <c r="B115" s="76" t="str">
        <f>IF(C115&lt;&gt;"",COUNT($B$5:B114)+1,"")</f>
        <v/>
      </c>
      <c r="C115" s="83"/>
      <c r="D115" s="75"/>
      <c r="E115" s="74"/>
      <c r="F115" s="76">
        <f>SUMIF(ADD!$E$4:$E$1300,$C115,ADD!$H$4:$H$1300)</f>
        <v>0</v>
      </c>
      <c r="G115" s="76">
        <f>SUMIF('RE-coustmer'!$E$4:$E$1300,$C115,'RE-coustmer'!$H$4:$I$1300)</f>
        <v>0</v>
      </c>
      <c r="H115" s="76">
        <f>SUMIF(OUT!$E$4:$E$1300,$C115,OUT!$H$4:J$1300)</f>
        <v>0</v>
      </c>
      <c r="I115" s="76">
        <f>SUMIF('RE-Supplier'!$E$4:$E$1300,$C115,'RE-Supplier'!$H$4:K$1300)</f>
        <v>0</v>
      </c>
      <c r="J115" s="76">
        <f t="shared" si="1"/>
        <v>0</v>
      </c>
      <c r="K115" s="74"/>
      <c r="L115" s="82"/>
      <c r="M115" s="80"/>
      <c r="N11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16" spans="2:14" ht="21">
      <c r="B116" s="76" t="str">
        <f>IF(C116&lt;&gt;"",COUNT($B$5:B115)+1,"")</f>
        <v/>
      </c>
      <c r="C116" s="83"/>
      <c r="D116" s="75"/>
      <c r="E116" s="74"/>
      <c r="F116" s="76">
        <f>SUMIF(ADD!$E$4:$E$1300,$C116,ADD!$H$4:$H$1300)</f>
        <v>0</v>
      </c>
      <c r="G116" s="76">
        <f>SUMIF('RE-coustmer'!$E$4:$E$1300,$C116,'RE-coustmer'!$H$4:$I$1300)</f>
        <v>0</v>
      </c>
      <c r="H116" s="76">
        <f>SUMIF(OUT!$E$4:$E$1300,$C116,OUT!$H$4:J$1300)</f>
        <v>0</v>
      </c>
      <c r="I116" s="76">
        <f>SUMIF('RE-Supplier'!$E$4:$E$1300,$C116,'RE-Supplier'!$H$4:K$1300)</f>
        <v>0</v>
      </c>
      <c r="J116" s="76">
        <f t="shared" si="1"/>
        <v>0</v>
      </c>
      <c r="K116" s="74"/>
      <c r="L116" s="82"/>
      <c r="M116" s="80"/>
      <c r="N11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17" spans="2:14" ht="21">
      <c r="B117" s="76" t="str">
        <f>IF(C117&lt;&gt;"",COUNT($B$5:B116)+1,"")</f>
        <v/>
      </c>
      <c r="C117" s="83"/>
      <c r="D117" s="75"/>
      <c r="E117" s="74"/>
      <c r="F117" s="76">
        <f>SUMIF(ADD!$E$4:$E$1300,$C117,ADD!$H$4:$H$1300)</f>
        <v>0</v>
      </c>
      <c r="G117" s="76">
        <f>SUMIF('RE-coustmer'!$E$4:$E$1300,$C117,'RE-coustmer'!$H$4:$I$1300)</f>
        <v>0</v>
      </c>
      <c r="H117" s="76">
        <f>SUMIF(OUT!$E$4:$E$1300,$C117,OUT!$H$4:J$1300)</f>
        <v>0</v>
      </c>
      <c r="I117" s="76">
        <f>SUMIF('RE-Supplier'!$E$4:$E$1300,$C117,'RE-Supplier'!$H$4:K$1300)</f>
        <v>0</v>
      </c>
      <c r="J117" s="76">
        <f t="shared" si="1"/>
        <v>0</v>
      </c>
      <c r="K117" s="74"/>
      <c r="L117" s="82"/>
      <c r="M117" s="80"/>
      <c r="N11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18" spans="2:14" ht="21">
      <c r="B118" s="76" t="str">
        <f>IF(C118&lt;&gt;"",COUNT($B$5:B117)+1,"")</f>
        <v/>
      </c>
      <c r="C118" s="83"/>
      <c r="D118" s="75"/>
      <c r="E118" s="74"/>
      <c r="F118" s="76">
        <f>SUMIF(ADD!$E$4:$E$1300,$C118,ADD!$H$4:$H$1300)</f>
        <v>0</v>
      </c>
      <c r="G118" s="76">
        <f>SUMIF('RE-coustmer'!$E$4:$E$1300,$C118,'RE-coustmer'!$H$4:$I$1300)</f>
        <v>0</v>
      </c>
      <c r="H118" s="76">
        <f>SUMIF(OUT!$E$4:$E$1300,$C118,OUT!$H$4:J$1300)</f>
        <v>0</v>
      </c>
      <c r="I118" s="76">
        <f>SUMIF('RE-Supplier'!$E$4:$E$1300,$C118,'RE-Supplier'!$H$4:K$1300)</f>
        <v>0</v>
      </c>
      <c r="J118" s="76">
        <f t="shared" si="1"/>
        <v>0</v>
      </c>
      <c r="K118" s="74"/>
      <c r="L118" s="82"/>
      <c r="M118" s="80"/>
      <c r="N11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19" spans="2:14" ht="21">
      <c r="B119" s="76" t="str">
        <f>IF(C119&lt;&gt;"",COUNT($B$5:B118)+1,"")</f>
        <v/>
      </c>
      <c r="C119" s="83"/>
      <c r="D119" s="75"/>
      <c r="E119" s="74"/>
      <c r="F119" s="76">
        <f>SUMIF(ADD!$E$4:$E$1300,$C119,ADD!$H$4:$H$1300)</f>
        <v>0</v>
      </c>
      <c r="G119" s="76">
        <f>SUMIF('RE-coustmer'!$E$4:$E$1300,$C119,'RE-coustmer'!$H$4:$I$1300)</f>
        <v>0</v>
      </c>
      <c r="H119" s="76">
        <f>SUMIF(OUT!$E$4:$E$1300,$C119,OUT!$H$4:J$1300)</f>
        <v>0</v>
      </c>
      <c r="I119" s="76">
        <f>SUMIF('RE-Supplier'!$E$4:$E$1300,$C119,'RE-Supplier'!$H$4:K$1300)</f>
        <v>0</v>
      </c>
      <c r="J119" s="76">
        <f t="shared" si="1"/>
        <v>0</v>
      </c>
      <c r="K119" s="74"/>
      <c r="L119" s="82"/>
      <c r="M119" s="80"/>
      <c r="N11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20" spans="2:14" ht="21">
      <c r="B120" s="76" t="str">
        <f>IF(C120&lt;&gt;"",COUNT($B$5:B119)+1,"")</f>
        <v/>
      </c>
      <c r="C120" s="83"/>
      <c r="D120" s="75"/>
      <c r="E120" s="74"/>
      <c r="F120" s="76">
        <f>SUMIF(ADD!$E$4:$E$1300,$C120,ADD!$H$4:$H$1300)</f>
        <v>0</v>
      </c>
      <c r="G120" s="76">
        <f>SUMIF('RE-coustmer'!$E$4:$E$1300,$C120,'RE-coustmer'!$H$4:$I$1300)</f>
        <v>0</v>
      </c>
      <c r="H120" s="76">
        <f>SUMIF(OUT!$E$4:$E$1300,$C120,OUT!$H$4:J$1300)</f>
        <v>0</v>
      </c>
      <c r="I120" s="76">
        <f>SUMIF('RE-Supplier'!$E$4:$E$1300,$C120,'RE-Supplier'!$H$4:K$1300)</f>
        <v>0</v>
      </c>
      <c r="J120" s="76">
        <f t="shared" si="1"/>
        <v>0</v>
      </c>
      <c r="K120" s="74"/>
      <c r="L120" s="82"/>
      <c r="M120" s="80"/>
      <c r="N12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21" spans="2:14" ht="21">
      <c r="B121" s="76" t="str">
        <f>IF(C121&lt;&gt;"",COUNT($B$5:B120)+1,"")</f>
        <v/>
      </c>
      <c r="C121" s="83"/>
      <c r="D121" s="75"/>
      <c r="E121" s="74"/>
      <c r="F121" s="76">
        <f>SUMIF(ADD!$E$4:$E$1300,$C121,ADD!$H$4:$H$1300)</f>
        <v>0</v>
      </c>
      <c r="G121" s="76">
        <f>SUMIF('RE-coustmer'!$E$4:$E$1300,$C121,'RE-coustmer'!$H$4:$I$1300)</f>
        <v>0</v>
      </c>
      <c r="H121" s="76">
        <f>SUMIF(OUT!$E$4:$E$1300,$C121,OUT!$H$4:J$1300)</f>
        <v>0</v>
      </c>
      <c r="I121" s="76">
        <f>SUMIF('RE-Supplier'!$E$4:$E$1300,$C121,'RE-Supplier'!$H$4:K$1300)</f>
        <v>0</v>
      </c>
      <c r="J121" s="76">
        <f t="shared" si="1"/>
        <v>0</v>
      </c>
      <c r="K121" s="74"/>
      <c r="L121" s="82"/>
      <c r="M121" s="80"/>
      <c r="N12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22" spans="2:14" ht="21">
      <c r="B122" s="76" t="str">
        <f>IF(C122&lt;&gt;"",COUNT($B$5:B121)+1,"")</f>
        <v/>
      </c>
      <c r="C122" s="83"/>
      <c r="D122" s="75"/>
      <c r="E122" s="74"/>
      <c r="F122" s="76">
        <f>SUMIF(ADD!$E$4:$E$1300,$C122,ADD!$H$4:$H$1300)</f>
        <v>0</v>
      </c>
      <c r="G122" s="76">
        <f>SUMIF('RE-coustmer'!$E$4:$E$1300,$C122,'RE-coustmer'!$H$4:$I$1300)</f>
        <v>0</v>
      </c>
      <c r="H122" s="76">
        <f>SUMIF(OUT!$E$4:$E$1300,$C122,OUT!$H$4:J$1300)</f>
        <v>0</v>
      </c>
      <c r="I122" s="76">
        <f>SUMIF('RE-Supplier'!$E$4:$E$1300,$C122,'RE-Supplier'!$H$4:K$1300)</f>
        <v>0</v>
      </c>
      <c r="J122" s="76">
        <f t="shared" si="1"/>
        <v>0</v>
      </c>
      <c r="K122" s="74"/>
      <c r="L122" s="82"/>
      <c r="M122" s="80"/>
      <c r="N12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23" spans="2:14" ht="21">
      <c r="B123" s="76" t="str">
        <f>IF(C123&lt;&gt;"",COUNT($B$5:B122)+1,"")</f>
        <v/>
      </c>
      <c r="C123" s="83"/>
      <c r="D123" s="75"/>
      <c r="E123" s="74"/>
      <c r="F123" s="76">
        <f>SUMIF(ADD!$E$4:$E$1300,$C123,ADD!$H$4:$H$1300)</f>
        <v>0</v>
      </c>
      <c r="G123" s="76">
        <f>SUMIF('RE-coustmer'!$E$4:$E$1300,$C123,'RE-coustmer'!$H$4:$I$1300)</f>
        <v>0</v>
      </c>
      <c r="H123" s="76">
        <f>SUMIF(OUT!$E$4:$E$1300,$C123,OUT!$H$4:J$1300)</f>
        <v>0</v>
      </c>
      <c r="I123" s="76">
        <f>SUMIF('RE-Supplier'!$E$4:$E$1300,$C123,'RE-Supplier'!$H$4:K$1300)</f>
        <v>0</v>
      </c>
      <c r="J123" s="76">
        <f t="shared" si="1"/>
        <v>0</v>
      </c>
      <c r="K123" s="74"/>
      <c r="L123" s="82"/>
      <c r="M123" s="80"/>
      <c r="N12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24" spans="2:14" ht="21">
      <c r="B124" s="76" t="str">
        <f>IF(C124&lt;&gt;"",COUNT($B$5:B123)+1,"")</f>
        <v/>
      </c>
      <c r="C124" s="83"/>
      <c r="D124" s="75"/>
      <c r="E124" s="74"/>
      <c r="F124" s="76">
        <f>SUMIF(ADD!$E$4:$E$1300,$C124,ADD!$H$4:$H$1300)</f>
        <v>0</v>
      </c>
      <c r="G124" s="76">
        <f>SUMIF('RE-coustmer'!$E$4:$E$1300,$C124,'RE-coustmer'!$H$4:$I$1300)</f>
        <v>0</v>
      </c>
      <c r="H124" s="76">
        <f>SUMIF(OUT!$E$4:$E$1300,$C124,OUT!$H$4:J$1300)</f>
        <v>0</v>
      </c>
      <c r="I124" s="76">
        <f>SUMIF('RE-Supplier'!$E$4:$E$1300,$C124,'RE-Supplier'!$H$4:K$1300)</f>
        <v>0</v>
      </c>
      <c r="J124" s="76">
        <f t="shared" si="1"/>
        <v>0</v>
      </c>
      <c r="K124" s="74"/>
      <c r="L124" s="82"/>
      <c r="M124" s="80"/>
      <c r="N12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25" spans="2:14" ht="21">
      <c r="B125" s="76" t="str">
        <f>IF(C125&lt;&gt;"",COUNT($B$5:B124)+1,"")</f>
        <v/>
      </c>
      <c r="C125" s="83"/>
      <c r="D125" s="75"/>
      <c r="E125" s="74"/>
      <c r="F125" s="76">
        <f>SUMIF(ADD!$E$4:$E$1300,$C125,ADD!$H$4:$H$1300)</f>
        <v>0</v>
      </c>
      <c r="G125" s="76">
        <f>SUMIF('RE-coustmer'!$E$4:$E$1300,$C125,'RE-coustmer'!$H$4:$I$1300)</f>
        <v>0</v>
      </c>
      <c r="H125" s="76">
        <f>SUMIF(OUT!$E$4:$E$1300,$C125,OUT!$H$4:J$1300)</f>
        <v>0</v>
      </c>
      <c r="I125" s="76">
        <f>SUMIF('RE-Supplier'!$E$4:$E$1300,$C125,'RE-Supplier'!$H$4:K$1300)</f>
        <v>0</v>
      </c>
      <c r="J125" s="76">
        <f t="shared" si="1"/>
        <v>0</v>
      </c>
      <c r="K125" s="74"/>
      <c r="L125" s="82"/>
      <c r="M125" s="80"/>
      <c r="N12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26" spans="2:14" ht="21">
      <c r="B126" s="76" t="str">
        <f>IF(C126&lt;&gt;"",COUNT($B$5:B125)+1,"")</f>
        <v/>
      </c>
      <c r="C126" s="83"/>
      <c r="D126" s="75"/>
      <c r="E126" s="74"/>
      <c r="F126" s="76">
        <f>SUMIF(ADD!$E$4:$E$1300,$C126,ADD!$H$4:$H$1300)</f>
        <v>0</v>
      </c>
      <c r="G126" s="76">
        <f>SUMIF('RE-coustmer'!$E$4:$E$1300,$C126,'RE-coustmer'!$H$4:$I$1300)</f>
        <v>0</v>
      </c>
      <c r="H126" s="76">
        <f>SUMIF(OUT!$E$4:$E$1300,$C126,OUT!$H$4:J$1300)</f>
        <v>0</v>
      </c>
      <c r="I126" s="76">
        <f>SUMIF('RE-Supplier'!$E$4:$E$1300,$C126,'RE-Supplier'!$H$4:K$1300)</f>
        <v>0</v>
      </c>
      <c r="J126" s="76">
        <f t="shared" si="1"/>
        <v>0</v>
      </c>
      <c r="K126" s="74"/>
      <c r="L126" s="82"/>
      <c r="M126" s="80"/>
      <c r="N12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27" spans="2:14" ht="21">
      <c r="B127" s="76" t="str">
        <f>IF(C127&lt;&gt;"",COUNT($B$5:B126)+1,"")</f>
        <v/>
      </c>
      <c r="C127" s="83"/>
      <c r="D127" s="75"/>
      <c r="E127" s="74"/>
      <c r="F127" s="76">
        <f>SUMIF(ADD!$E$4:$E$1300,$C127,ADD!$H$4:$H$1300)</f>
        <v>0</v>
      </c>
      <c r="G127" s="76">
        <f>SUMIF('RE-coustmer'!$E$4:$E$1300,$C127,'RE-coustmer'!$H$4:$I$1300)</f>
        <v>0</v>
      </c>
      <c r="H127" s="76">
        <f>SUMIF(OUT!$E$4:$E$1300,$C127,OUT!$H$4:J$1300)</f>
        <v>0</v>
      </c>
      <c r="I127" s="76">
        <f>SUMIF('RE-Supplier'!$E$4:$E$1300,$C127,'RE-Supplier'!$H$4:K$1300)</f>
        <v>0</v>
      </c>
      <c r="J127" s="76">
        <f t="shared" si="1"/>
        <v>0</v>
      </c>
      <c r="K127" s="74"/>
      <c r="L127" s="82"/>
      <c r="M127" s="80"/>
      <c r="N12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28" spans="2:14" ht="21">
      <c r="B128" s="76" t="str">
        <f>IF(C128&lt;&gt;"",COUNT($B$5:B127)+1,"")</f>
        <v/>
      </c>
      <c r="C128" s="83"/>
      <c r="D128" s="75"/>
      <c r="E128" s="74"/>
      <c r="F128" s="76">
        <f>SUMIF(ADD!$E$4:$E$1300,$C128,ADD!$H$4:$H$1300)</f>
        <v>0</v>
      </c>
      <c r="G128" s="76">
        <f>SUMIF('RE-coustmer'!$E$4:$E$1300,$C128,'RE-coustmer'!$H$4:$I$1300)</f>
        <v>0</v>
      </c>
      <c r="H128" s="76">
        <f>SUMIF(OUT!$E$4:$E$1300,$C128,OUT!$H$4:J$1300)</f>
        <v>0</v>
      </c>
      <c r="I128" s="76">
        <f>SUMIF('RE-Supplier'!$E$4:$E$1300,$C128,'RE-Supplier'!$H$4:K$1300)</f>
        <v>0</v>
      </c>
      <c r="J128" s="76">
        <f t="shared" si="1"/>
        <v>0</v>
      </c>
      <c r="K128" s="74"/>
      <c r="L128" s="82"/>
      <c r="M128" s="80"/>
      <c r="N12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29" spans="2:14" ht="21">
      <c r="B129" s="76" t="str">
        <f>IF(C129&lt;&gt;"",COUNT($B$5:B128)+1,"")</f>
        <v/>
      </c>
      <c r="C129" s="83"/>
      <c r="D129" s="75"/>
      <c r="E129" s="74"/>
      <c r="F129" s="76">
        <f>SUMIF(ADD!$E$4:$E$1300,$C129,ADD!$H$4:$H$1300)</f>
        <v>0</v>
      </c>
      <c r="G129" s="76">
        <f>SUMIF('RE-coustmer'!$E$4:$E$1300,$C129,'RE-coustmer'!$H$4:$I$1300)</f>
        <v>0</v>
      </c>
      <c r="H129" s="76">
        <f>SUMIF(OUT!$E$4:$E$1300,$C129,OUT!$H$4:J$1300)</f>
        <v>0</v>
      </c>
      <c r="I129" s="76">
        <f>SUMIF('RE-Supplier'!$E$4:$E$1300,$C129,'RE-Supplier'!$H$4:K$1300)</f>
        <v>0</v>
      </c>
      <c r="J129" s="76">
        <f t="shared" si="1"/>
        <v>0</v>
      </c>
      <c r="K129" s="74"/>
      <c r="L129" s="82"/>
      <c r="M129" s="80"/>
      <c r="N12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30" spans="2:14" ht="21">
      <c r="B130" s="76" t="str">
        <f>IF(C130&lt;&gt;"",COUNT($B$5:B129)+1,"")</f>
        <v/>
      </c>
      <c r="C130" s="83"/>
      <c r="D130" s="75"/>
      <c r="E130" s="74"/>
      <c r="F130" s="76">
        <f>SUMIF(ADD!$E$4:$E$1300,$C130,ADD!$H$4:$H$1300)</f>
        <v>0</v>
      </c>
      <c r="G130" s="76">
        <f>SUMIF('RE-coustmer'!$E$4:$E$1300,$C130,'RE-coustmer'!$H$4:$I$1300)</f>
        <v>0</v>
      </c>
      <c r="H130" s="76">
        <f>SUMIF(OUT!$E$4:$E$1300,$C130,OUT!$H$4:J$1300)</f>
        <v>0</v>
      </c>
      <c r="I130" s="76">
        <f>SUMIF('RE-Supplier'!$E$4:$E$1300,$C130,'RE-Supplier'!$H$4:K$1300)</f>
        <v>0</v>
      </c>
      <c r="J130" s="76">
        <f t="shared" si="1"/>
        <v>0</v>
      </c>
      <c r="K130" s="74"/>
      <c r="L130" s="82"/>
      <c r="M130" s="80"/>
      <c r="N13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31" spans="2:14" ht="21">
      <c r="B131" s="76" t="str">
        <f>IF(C131&lt;&gt;"",COUNT($B$5:B130)+1,"")</f>
        <v/>
      </c>
      <c r="C131" s="83"/>
      <c r="D131" s="75"/>
      <c r="E131" s="74"/>
      <c r="F131" s="76">
        <f>SUMIF(ADD!$E$4:$E$1300,$C131,ADD!$H$4:$H$1300)</f>
        <v>0</v>
      </c>
      <c r="G131" s="76">
        <f>SUMIF('RE-coustmer'!$E$4:$E$1300,$C131,'RE-coustmer'!$H$4:$I$1300)</f>
        <v>0</v>
      </c>
      <c r="H131" s="76">
        <f>SUMIF(OUT!$E$4:$E$1300,$C131,OUT!$H$4:J$1300)</f>
        <v>0</v>
      </c>
      <c r="I131" s="76">
        <f>SUMIF('RE-Supplier'!$E$4:$E$1300,$C131,'RE-Supplier'!$H$4:K$1300)</f>
        <v>0</v>
      </c>
      <c r="J131" s="76">
        <f t="shared" si="1"/>
        <v>0</v>
      </c>
      <c r="K131" s="74"/>
      <c r="L131" s="82"/>
      <c r="M131" s="80"/>
      <c r="N13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32" spans="2:14" ht="21">
      <c r="B132" s="76" t="str">
        <f>IF(C132&lt;&gt;"",COUNT($B$5:B131)+1,"")</f>
        <v/>
      </c>
      <c r="C132" s="83"/>
      <c r="D132" s="75"/>
      <c r="E132" s="74"/>
      <c r="F132" s="76">
        <f>SUMIF(ADD!$E$4:$E$1300,$C132,ADD!$H$4:$H$1300)</f>
        <v>0</v>
      </c>
      <c r="G132" s="76">
        <f>SUMIF('RE-coustmer'!$E$4:$E$1300,$C132,'RE-coustmer'!$H$4:$I$1300)</f>
        <v>0</v>
      </c>
      <c r="H132" s="76">
        <f>SUMIF(OUT!$E$4:$E$1300,$C132,OUT!$H$4:J$1300)</f>
        <v>0</v>
      </c>
      <c r="I132" s="76">
        <f>SUMIF('RE-Supplier'!$E$4:$E$1300,$C132,'RE-Supplier'!$H$4:K$1300)</f>
        <v>0</v>
      </c>
      <c r="J132" s="76">
        <f t="shared" si="1"/>
        <v>0</v>
      </c>
      <c r="K132" s="74"/>
      <c r="L132" s="82"/>
      <c r="M132" s="80"/>
      <c r="N13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33" spans="2:14" ht="21">
      <c r="B133" s="76" t="str">
        <f>IF(C133&lt;&gt;"",COUNT($B$5:B132)+1,"")</f>
        <v/>
      </c>
      <c r="C133" s="83"/>
      <c r="D133" s="75"/>
      <c r="E133" s="74"/>
      <c r="F133" s="76">
        <f>SUMIF(ADD!$E$4:$E$1300,$C133,ADD!$H$4:$H$1300)</f>
        <v>0</v>
      </c>
      <c r="G133" s="76">
        <f>SUMIF('RE-coustmer'!$E$4:$E$1300,$C133,'RE-coustmer'!$H$4:$I$1300)</f>
        <v>0</v>
      </c>
      <c r="H133" s="76">
        <f>SUMIF(OUT!$E$4:$E$1300,$C133,OUT!$H$4:J$1300)</f>
        <v>0</v>
      </c>
      <c r="I133" s="76">
        <f>SUMIF('RE-Supplier'!$E$4:$E$1300,$C133,'RE-Supplier'!$H$4:K$1300)</f>
        <v>0</v>
      </c>
      <c r="J133" s="76">
        <f t="shared" si="1"/>
        <v>0</v>
      </c>
      <c r="K133" s="74"/>
      <c r="L133" s="82"/>
      <c r="M133" s="80"/>
      <c r="N13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34" spans="2:14" ht="21">
      <c r="B134" s="76" t="str">
        <f>IF(C134&lt;&gt;"",COUNT($B$5:B133)+1,"")</f>
        <v/>
      </c>
      <c r="C134" s="83"/>
      <c r="D134" s="75"/>
      <c r="E134" s="74"/>
      <c r="F134" s="76">
        <f>SUMIF(ADD!$E$4:$E$1300,$C134,ADD!$H$4:$H$1300)</f>
        <v>0</v>
      </c>
      <c r="G134" s="76">
        <f>SUMIF('RE-coustmer'!$E$4:$E$1300,$C134,'RE-coustmer'!$H$4:$I$1300)</f>
        <v>0</v>
      </c>
      <c r="H134" s="76">
        <f>SUMIF(OUT!$E$4:$E$1300,$C134,OUT!$H$4:J$1300)</f>
        <v>0</v>
      </c>
      <c r="I134" s="76">
        <f>SUMIF('RE-Supplier'!$E$4:$E$1300,$C134,'RE-Supplier'!$H$4:K$1300)</f>
        <v>0</v>
      </c>
      <c r="J134" s="76">
        <f t="shared" si="1"/>
        <v>0</v>
      </c>
      <c r="K134" s="74"/>
      <c r="L134" s="82"/>
      <c r="M134" s="80"/>
      <c r="N13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35" spans="2:14" ht="21">
      <c r="B135" s="76" t="str">
        <f>IF(C135&lt;&gt;"",COUNT($B$5:B134)+1,"")</f>
        <v/>
      </c>
      <c r="C135" s="83"/>
      <c r="D135" s="75"/>
      <c r="E135" s="74"/>
      <c r="F135" s="76">
        <f>SUMIF(ADD!$E$4:$E$1300,$C135,ADD!$H$4:$H$1300)</f>
        <v>0</v>
      </c>
      <c r="G135" s="76">
        <f>SUMIF('RE-coustmer'!$E$4:$E$1300,$C135,'RE-coustmer'!$H$4:$I$1300)</f>
        <v>0</v>
      </c>
      <c r="H135" s="76">
        <f>SUMIF(OUT!$E$4:$E$1300,$C135,OUT!$H$4:J$1300)</f>
        <v>0</v>
      </c>
      <c r="I135" s="76">
        <f>SUMIF('RE-Supplier'!$E$4:$E$1300,$C135,'RE-Supplier'!$H$4:K$1300)</f>
        <v>0</v>
      </c>
      <c r="J135" s="76">
        <f t="shared" ref="J135:J198" si="2">E135+F135+G135-H135-I135</f>
        <v>0</v>
      </c>
      <c r="K135" s="74"/>
      <c r="L135" s="82"/>
      <c r="M135" s="80"/>
      <c r="N13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36" spans="2:14" ht="21">
      <c r="B136" s="76" t="str">
        <f>IF(C136&lt;&gt;"",COUNT($B$5:B135)+1,"")</f>
        <v/>
      </c>
      <c r="C136" s="83"/>
      <c r="D136" s="75"/>
      <c r="E136" s="74"/>
      <c r="F136" s="76">
        <f>SUMIF(ADD!$E$4:$E$1300,$C136,ADD!$H$4:$H$1300)</f>
        <v>0</v>
      </c>
      <c r="G136" s="76">
        <f>SUMIF('RE-coustmer'!$E$4:$E$1300,$C136,'RE-coustmer'!$H$4:$I$1300)</f>
        <v>0</v>
      </c>
      <c r="H136" s="76">
        <f>SUMIF(OUT!$E$4:$E$1300,$C136,OUT!$H$4:J$1300)</f>
        <v>0</v>
      </c>
      <c r="I136" s="76">
        <f>SUMIF('RE-Supplier'!$E$4:$E$1300,$C136,'RE-Supplier'!$H$4:K$1300)</f>
        <v>0</v>
      </c>
      <c r="J136" s="76">
        <f t="shared" si="2"/>
        <v>0</v>
      </c>
      <c r="K136" s="74"/>
      <c r="L136" s="82"/>
      <c r="M136" s="80"/>
      <c r="N13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37" spans="2:14" ht="21">
      <c r="B137" s="76" t="str">
        <f>IF(C137&lt;&gt;"",COUNT($B$5:B136)+1,"")</f>
        <v/>
      </c>
      <c r="C137" s="83"/>
      <c r="D137" s="75"/>
      <c r="E137" s="74"/>
      <c r="F137" s="76">
        <f>SUMIF(ADD!$E$4:$E$1300,$C137,ADD!$H$4:$H$1300)</f>
        <v>0</v>
      </c>
      <c r="G137" s="76">
        <f>SUMIF('RE-coustmer'!$E$4:$E$1300,$C137,'RE-coustmer'!$H$4:$I$1300)</f>
        <v>0</v>
      </c>
      <c r="H137" s="76">
        <f>SUMIF(OUT!$E$4:$E$1300,$C137,OUT!$H$4:J$1300)</f>
        <v>0</v>
      </c>
      <c r="I137" s="76">
        <f>SUMIF('RE-Supplier'!$E$4:$E$1300,$C137,'RE-Supplier'!$H$4:K$1300)</f>
        <v>0</v>
      </c>
      <c r="J137" s="76">
        <f t="shared" si="2"/>
        <v>0</v>
      </c>
      <c r="K137" s="74"/>
      <c r="L137" s="82"/>
      <c r="M137" s="80"/>
      <c r="N13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38" spans="2:14" ht="21">
      <c r="B138" s="76" t="str">
        <f>IF(C138&lt;&gt;"",COUNT($B$5:B137)+1,"")</f>
        <v/>
      </c>
      <c r="C138" s="83"/>
      <c r="D138" s="75"/>
      <c r="E138" s="74"/>
      <c r="F138" s="76">
        <f>SUMIF(ADD!$E$4:$E$1300,$C138,ADD!$H$4:$H$1300)</f>
        <v>0</v>
      </c>
      <c r="G138" s="76">
        <f>SUMIF('RE-coustmer'!$E$4:$E$1300,$C138,'RE-coustmer'!$H$4:$I$1300)</f>
        <v>0</v>
      </c>
      <c r="H138" s="76">
        <f>SUMIF(OUT!$E$4:$E$1300,$C138,OUT!$H$4:J$1300)</f>
        <v>0</v>
      </c>
      <c r="I138" s="76">
        <f>SUMIF('RE-Supplier'!$E$4:$E$1300,$C138,'RE-Supplier'!$H$4:K$1300)</f>
        <v>0</v>
      </c>
      <c r="J138" s="76">
        <f t="shared" si="2"/>
        <v>0</v>
      </c>
      <c r="K138" s="74"/>
      <c r="L138" s="82"/>
      <c r="M138" s="80"/>
      <c r="N13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39" spans="2:14" ht="21">
      <c r="B139" s="76" t="str">
        <f>IF(C139&lt;&gt;"",COUNT($B$5:B138)+1,"")</f>
        <v/>
      </c>
      <c r="C139" s="83"/>
      <c r="D139" s="75"/>
      <c r="E139" s="74"/>
      <c r="F139" s="76">
        <f>SUMIF(ADD!$E$4:$E$1300,$C139,ADD!$H$4:$H$1300)</f>
        <v>0</v>
      </c>
      <c r="G139" s="76">
        <f>SUMIF('RE-coustmer'!$E$4:$E$1300,$C139,'RE-coustmer'!$H$4:$I$1300)</f>
        <v>0</v>
      </c>
      <c r="H139" s="76">
        <f>SUMIF(OUT!$E$4:$E$1300,$C139,OUT!$H$4:J$1300)</f>
        <v>0</v>
      </c>
      <c r="I139" s="76">
        <f>SUMIF('RE-Supplier'!$E$4:$E$1300,$C139,'RE-Supplier'!$H$4:K$1300)</f>
        <v>0</v>
      </c>
      <c r="J139" s="76">
        <f t="shared" si="2"/>
        <v>0</v>
      </c>
      <c r="K139" s="74"/>
      <c r="L139" s="82"/>
      <c r="M139" s="80"/>
      <c r="N13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40" spans="2:14" ht="21">
      <c r="B140" s="76" t="str">
        <f>IF(C140&lt;&gt;"",COUNT($B$5:B139)+1,"")</f>
        <v/>
      </c>
      <c r="C140" s="83"/>
      <c r="D140" s="75"/>
      <c r="E140" s="74"/>
      <c r="F140" s="76">
        <f>SUMIF(ADD!$E$4:$E$1300,$C140,ADD!$H$4:$H$1300)</f>
        <v>0</v>
      </c>
      <c r="G140" s="76">
        <f>SUMIF('RE-coustmer'!$E$4:$E$1300,$C140,'RE-coustmer'!$H$4:$I$1300)</f>
        <v>0</v>
      </c>
      <c r="H140" s="76">
        <f>SUMIF(OUT!$E$4:$E$1300,$C140,OUT!$H$4:J$1300)</f>
        <v>0</v>
      </c>
      <c r="I140" s="76">
        <f>SUMIF('RE-Supplier'!$E$4:$E$1300,$C140,'RE-Supplier'!$H$4:K$1300)</f>
        <v>0</v>
      </c>
      <c r="J140" s="76">
        <f t="shared" si="2"/>
        <v>0</v>
      </c>
      <c r="K140" s="74"/>
      <c r="L140" s="82"/>
      <c r="M140" s="80"/>
      <c r="N14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41" spans="2:14" ht="21">
      <c r="B141" s="76" t="str">
        <f>IF(C141&lt;&gt;"",COUNT($B$5:B140)+1,"")</f>
        <v/>
      </c>
      <c r="C141" s="83"/>
      <c r="D141" s="75"/>
      <c r="E141" s="74"/>
      <c r="F141" s="76">
        <f>SUMIF(ADD!$E$4:$E$1300,$C141,ADD!$H$4:$H$1300)</f>
        <v>0</v>
      </c>
      <c r="G141" s="76">
        <f>SUMIF('RE-coustmer'!$E$4:$E$1300,$C141,'RE-coustmer'!$H$4:$I$1300)</f>
        <v>0</v>
      </c>
      <c r="H141" s="76">
        <f>SUMIF(OUT!$E$4:$E$1300,$C141,OUT!$H$4:J$1300)</f>
        <v>0</v>
      </c>
      <c r="I141" s="76">
        <f>SUMIF('RE-Supplier'!$E$4:$E$1300,$C141,'RE-Supplier'!$H$4:K$1300)</f>
        <v>0</v>
      </c>
      <c r="J141" s="76">
        <f t="shared" si="2"/>
        <v>0</v>
      </c>
      <c r="K141" s="74"/>
      <c r="L141" s="82"/>
      <c r="M141" s="80"/>
      <c r="N14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42" spans="2:14" ht="21">
      <c r="B142" s="76" t="str">
        <f>IF(C142&lt;&gt;"",COUNT($B$5:B141)+1,"")</f>
        <v/>
      </c>
      <c r="C142" s="83"/>
      <c r="D142" s="75"/>
      <c r="E142" s="74"/>
      <c r="F142" s="76">
        <f>SUMIF(ADD!$E$4:$E$1300,$C142,ADD!$H$4:$H$1300)</f>
        <v>0</v>
      </c>
      <c r="G142" s="76">
        <f>SUMIF('RE-coustmer'!$E$4:$E$1300,$C142,'RE-coustmer'!$H$4:$I$1300)</f>
        <v>0</v>
      </c>
      <c r="H142" s="76">
        <f>SUMIF(OUT!$E$4:$E$1300,$C142,OUT!$H$4:J$1300)</f>
        <v>0</v>
      </c>
      <c r="I142" s="76">
        <f>SUMIF('RE-Supplier'!$E$4:$E$1300,$C142,'RE-Supplier'!$H$4:K$1300)</f>
        <v>0</v>
      </c>
      <c r="J142" s="76">
        <f t="shared" si="2"/>
        <v>0</v>
      </c>
      <c r="K142" s="74"/>
      <c r="L142" s="82"/>
      <c r="M142" s="80"/>
      <c r="N14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43" spans="2:14" ht="21">
      <c r="B143" s="76" t="str">
        <f>IF(C143&lt;&gt;"",COUNT($B$5:B142)+1,"")</f>
        <v/>
      </c>
      <c r="C143" s="83"/>
      <c r="D143" s="75"/>
      <c r="E143" s="74"/>
      <c r="F143" s="76">
        <f>SUMIF(ADD!$E$4:$E$1300,$C143,ADD!$H$4:$H$1300)</f>
        <v>0</v>
      </c>
      <c r="G143" s="76">
        <f>SUMIF('RE-coustmer'!$E$4:$E$1300,$C143,'RE-coustmer'!$H$4:$I$1300)</f>
        <v>0</v>
      </c>
      <c r="H143" s="76">
        <f>SUMIF(OUT!$E$4:$E$1300,$C143,OUT!$H$4:J$1300)</f>
        <v>0</v>
      </c>
      <c r="I143" s="76">
        <f>SUMIF('RE-Supplier'!$E$4:$E$1300,$C143,'RE-Supplier'!$H$4:K$1300)</f>
        <v>0</v>
      </c>
      <c r="J143" s="76">
        <f t="shared" si="2"/>
        <v>0</v>
      </c>
      <c r="K143" s="74"/>
      <c r="L143" s="82"/>
      <c r="M143" s="80"/>
      <c r="N14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44" spans="2:14" ht="21">
      <c r="B144" s="76" t="str">
        <f>IF(C144&lt;&gt;"",COUNT($B$5:B143)+1,"")</f>
        <v/>
      </c>
      <c r="C144" s="83"/>
      <c r="D144" s="75"/>
      <c r="E144" s="74"/>
      <c r="F144" s="76">
        <f>SUMIF(ADD!$E$4:$E$1300,$C144,ADD!$H$4:$H$1300)</f>
        <v>0</v>
      </c>
      <c r="G144" s="76">
        <f>SUMIF('RE-coustmer'!$E$4:$E$1300,$C144,'RE-coustmer'!$H$4:$I$1300)</f>
        <v>0</v>
      </c>
      <c r="H144" s="76">
        <f>SUMIF(OUT!$E$4:$E$1300,$C144,OUT!$H$4:J$1300)</f>
        <v>0</v>
      </c>
      <c r="I144" s="76">
        <f>SUMIF('RE-Supplier'!$E$4:$E$1300,$C144,'RE-Supplier'!$H$4:K$1300)</f>
        <v>0</v>
      </c>
      <c r="J144" s="76">
        <f t="shared" si="2"/>
        <v>0</v>
      </c>
      <c r="K144" s="74"/>
      <c r="L144" s="82"/>
      <c r="M144" s="80"/>
      <c r="N14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45" spans="2:14" ht="21">
      <c r="B145" s="76" t="str">
        <f>IF(C145&lt;&gt;"",COUNT($B$5:B144)+1,"")</f>
        <v/>
      </c>
      <c r="C145" s="83"/>
      <c r="D145" s="75"/>
      <c r="E145" s="74"/>
      <c r="F145" s="76">
        <f>SUMIF(ADD!$E$4:$E$1300,$C145,ADD!$H$4:$H$1300)</f>
        <v>0</v>
      </c>
      <c r="G145" s="76">
        <f>SUMIF('RE-coustmer'!$E$4:$E$1300,$C145,'RE-coustmer'!$H$4:$I$1300)</f>
        <v>0</v>
      </c>
      <c r="H145" s="76">
        <f>SUMIF(OUT!$E$4:$E$1300,$C145,OUT!$H$4:J$1300)</f>
        <v>0</v>
      </c>
      <c r="I145" s="76">
        <f>SUMIF('RE-Supplier'!$E$4:$E$1300,$C145,'RE-Supplier'!$H$4:K$1300)</f>
        <v>0</v>
      </c>
      <c r="J145" s="76">
        <f t="shared" si="2"/>
        <v>0</v>
      </c>
      <c r="K145" s="74"/>
      <c r="L145" s="82"/>
      <c r="M145" s="80"/>
      <c r="N14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46" spans="2:14" ht="21">
      <c r="B146" s="76" t="str">
        <f>IF(C146&lt;&gt;"",COUNT($B$5:B145)+1,"")</f>
        <v/>
      </c>
      <c r="C146" s="83"/>
      <c r="D146" s="75"/>
      <c r="E146" s="74"/>
      <c r="F146" s="76">
        <f>SUMIF(ADD!$E$4:$E$1300,$C146,ADD!$H$4:$H$1300)</f>
        <v>0</v>
      </c>
      <c r="G146" s="76">
        <f>SUMIF('RE-coustmer'!$E$4:$E$1300,$C146,'RE-coustmer'!$H$4:$I$1300)</f>
        <v>0</v>
      </c>
      <c r="H146" s="76">
        <f>SUMIF(OUT!$E$4:$E$1300,$C146,OUT!$H$4:J$1300)</f>
        <v>0</v>
      </c>
      <c r="I146" s="76">
        <f>SUMIF('RE-Supplier'!$E$4:$E$1300,$C146,'RE-Supplier'!$H$4:K$1300)</f>
        <v>0</v>
      </c>
      <c r="J146" s="76">
        <f t="shared" si="2"/>
        <v>0</v>
      </c>
      <c r="K146" s="74"/>
      <c r="L146" s="82"/>
      <c r="M146" s="80"/>
      <c r="N14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47" spans="2:14" ht="21">
      <c r="B147" s="76" t="str">
        <f>IF(C147&lt;&gt;"",COUNT($B$5:B146)+1,"")</f>
        <v/>
      </c>
      <c r="C147" s="83"/>
      <c r="D147" s="75"/>
      <c r="E147" s="74"/>
      <c r="F147" s="76">
        <f>SUMIF(ADD!$E$4:$E$1300,$C147,ADD!$H$4:$H$1300)</f>
        <v>0</v>
      </c>
      <c r="G147" s="76">
        <f>SUMIF('RE-coustmer'!$E$4:$E$1300,$C147,'RE-coustmer'!$H$4:$I$1300)</f>
        <v>0</v>
      </c>
      <c r="H147" s="76">
        <f>SUMIF(OUT!$E$4:$E$1300,$C147,OUT!$H$4:J$1300)</f>
        <v>0</v>
      </c>
      <c r="I147" s="76">
        <f>SUMIF('RE-Supplier'!$E$4:$E$1300,$C147,'RE-Supplier'!$H$4:K$1300)</f>
        <v>0</v>
      </c>
      <c r="J147" s="76">
        <f t="shared" si="2"/>
        <v>0</v>
      </c>
      <c r="K147" s="74"/>
      <c r="L147" s="82"/>
      <c r="M147" s="80"/>
      <c r="N14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48" spans="2:14" ht="21">
      <c r="B148" s="76" t="str">
        <f>IF(C148&lt;&gt;"",COUNT($B$5:B147)+1,"")</f>
        <v/>
      </c>
      <c r="C148" s="83"/>
      <c r="D148" s="75"/>
      <c r="E148" s="74"/>
      <c r="F148" s="76">
        <f>SUMIF(ADD!$E$4:$E$1300,$C148,ADD!$H$4:$H$1300)</f>
        <v>0</v>
      </c>
      <c r="G148" s="76">
        <f>SUMIF('RE-coustmer'!$E$4:$E$1300,$C148,'RE-coustmer'!$H$4:$I$1300)</f>
        <v>0</v>
      </c>
      <c r="H148" s="76">
        <f>SUMIF(OUT!$E$4:$E$1300,$C148,OUT!$H$4:J$1300)</f>
        <v>0</v>
      </c>
      <c r="I148" s="76">
        <f>SUMIF('RE-Supplier'!$E$4:$E$1300,$C148,'RE-Supplier'!$H$4:K$1300)</f>
        <v>0</v>
      </c>
      <c r="J148" s="76">
        <f t="shared" si="2"/>
        <v>0</v>
      </c>
      <c r="K148" s="74"/>
      <c r="L148" s="82"/>
      <c r="M148" s="80"/>
      <c r="N14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49" spans="2:14" ht="21">
      <c r="B149" s="76" t="str">
        <f>IF(C149&lt;&gt;"",COUNT($B$5:B148)+1,"")</f>
        <v/>
      </c>
      <c r="C149" s="83"/>
      <c r="D149" s="75"/>
      <c r="E149" s="74"/>
      <c r="F149" s="76">
        <f>SUMIF(ADD!$E$4:$E$1300,$C149,ADD!$H$4:$H$1300)</f>
        <v>0</v>
      </c>
      <c r="G149" s="76">
        <f>SUMIF('RE-coustmer'!$E$4:$E$1300,$C149,'RE-coustmer'!$H$4:$I$1300)</f>
        <v>0</v>
      </c>
      <c r="H149" s="76">
        <f>SUMIF(OUT!$E$4:$E$1300,$C149,OUT!$H$4:J$1300)</f>
        <v>0</v>
      </c>
      <c r="I149" s="76">
        <f>SUMIF('RE-Supplier'!$E$4:$E$1300,$C149,'RE-Supplier'!$H$4:K$1300)</f>
        <v>0</v>
      </c>
      <c r="J149" s="76">
        <f t="shared" si="2"/>
        <v>0</v>
      </c>
      <c r="K149" s="74"/>
      <c r="L149" s="82"/>
      <c r="M149" s="80"/>
      <c r="N14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50" spans="2:14" ht="21">
      <c r="B150" s="76" t="str">
        <f>IF(C150&lt;&gt;"",COUNT($B$5:B149)+1,"")</f>
        <v/>
      </c>
      <c r="C150" s="83"/>
      <c r="D150" s="75"/>
      <c r="E150" s="74"/>
      <c r="F150" s="76">
        <f>SUMIF(ADD!$E$4:$E$1300,$C150,ADD!$H$4:$H$1300)</f>
        <v>0</v>
      </c>
      <c r="G150" s="76">
        <f>SUMIF('RE-coustmer'!$E$4:$E$1300,$C150,'RE-coustmer'!$H$4:$I$1300)</f>
        <v>0</v>
      </c>
      <c r="H150" s="76">
        <f>SUMIF(OUT!$E$4:$E$1300,$C150,OUT!$H$4:J$1300)</f>
        <v>0</v>
      </c>
      <c r="I150" s="76">
        <f>SUMIF('RE-Supplier'!$E$4:$E$1300,$C150,'RE-Supplier'!$H$4:K$1300)</f>
        <v>0</v>
      </c>
      <c r="J150" s="76">
        <f t="shared" si="2"/>
        <v>0</v>
      </c>
      <c r="K150" s="74"/>
      <c r="L150" s="82"/>
      <c r="M150" s="80"/>
      <c r="N15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51" spans="2:14" ht="21">
      <c r="B151" s="76" t="str">
        <f>IF(C151&lt;&gt;"",COUNT($B$5:B150)+1,"")</f>
        <v/>
      </c>
      <c r="C151" s="83"/>
      <c r="D151" s="75"/>
      <c r="E151" s="74"/>
      <c r="F151" s="76">
        <f>SUMIF(ADD!$E$4:$E$1300,$C151,ADD!$H$4:$H$1300)</f>
        <v>0</v>
      </c>
      <c r="G151" s="76">
        <f>SUMIF('RE-coustmer'!$E$4:$E$1300,$C151,'RE-coustmer'!$H$4:$I$1300)</f>
        <v>0</v>
      </c>
      <c r="H151" s="76">
        <f>SUMIF(OUT!$E$4:$E$1300,$C151,OUT!$H$4:J$1300)</f>
        <v>0</v>
      </c>
      <c r="I151" s="76">
        <f>SUMIF('RE-Supplier'!$E$4:$E$1300,$C151,'RE-Supplier'!$H$4:K$1300)</f>
        <v>0</v>
      </c>
      <c r="J151" s="76">
        <f t="shared" si="2"/>
        <v>0</v>
      </c>
      <c r="K151" s="74"/>
      <c r="L151" s="82"/>
      <c r="M151" s="80"/>
      <c r="N15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52" spans="2:14" ht="21">
      <c r="B152" s="76" t="str">
        <f>IF(C152&lt;&gt;"",COUNT($B$5:B151)+1,"")</f>
        <v/>
      </c>
      <c r="C152" s="83"/>
      <c r="D152" s="75"/>
      <c r="E152" s="74"/>
      <c r="F152" s="76">
        <f>SUMIF(ADD!$E$4:$E$1300,$C152,ADD!$H$4:$H$1300)</f>
        <v>0</v>
      </c>
      <c r="G152" s="76">
        <f>SUMIF('RE-coustmer'!$E$4:$E$1300,$C152,'RE-coustmer'!$H$4:$I$1300)</f>
        <v>0</v>
      </c>
      <c r="H152" s="76">
        <f>SUMIF(OUT!$E$4:$E$1300,$C152,OUT!$H$4:J$1300)</f>
        <v>0</v>
      </c>
      <c r="I152" s="76">
        <f>SUMIF('RE-Supplier'!$E$4:$E$1300,$C152,'RE-Supplier'!$H$4:K$1300)</f>
        <v>0</v>
      </c>
      <c r="J152" s="76">
        <f t="shared" si="2"/>
        <v>0</v>
      </c>
      <c r="K152" s="74"/>
      <c r="L152" s="82"/>
      <c r="M152" s="80"/>
      <c r="N15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53" spans="2:14" ht="21">
      <c r="B153" s="76" t="str">
        <f>IF(C153&lt;&gt;"",COUNT($B$5:B152)+1,"")</f>
        <v/>
      </c>
      <c r="C153" s="83"/>
      <c r="D153" s="75"/>
      <c r="E153" s="74"/>
      <c r="F153" s="76">
        <f>SUMIF(ADD!$E$4:$E$1300,$C153,ADD!$H$4:$H$1300)</f>
        <v>0</v>
      </c>
      <c r="G153" s="76">
        <f>SUMIF('RE-coustmer'!$E$4:$E$1300,$C153,'RE-coustmer'!$H$4:$I$1300)</f>
        <v>0</v>
      </c>
      <c r="H153" s="76">
        <f>SUMIF(OUT!$E$4:$E$1300,$C153,OUT!$H$4:J$1300)</f>
        <v>0</v>
      </c>
      <c r="I153" s="76">
        <f>SUMIF('RE-Supplier'!$E$4:$E$1300,$C153,'RE-Supplier'!$H$4:K$1300)</f>
        <v>0</v>
      </c>
      <c r="J153" s="76">
        <f t="shared" si="2"/>
        <v>0</v>
      </c>
      <c r="K153" s="74"/>
      <c r="L153" s="82"/>
      <c r="M153" s="80"/>
      <c r="N15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54" spans="2:14" ht="21">
      <c r="B154" s="76" t="str">
        <f>IF(C154&lt;&gt;"",COUNT($B$5:B153)+1,"")</f>
        <v/>
      </c>
      <c r="C154" s="83"/>
      <c r="D154" s="75"/>
      <c r="E154" s="74"/>
      <c r="F154" s="76">
        <f>SUMIF(ADD!$E$4:$E$1300,$C154,ADD!$H$4:$H$1300)</f>
        <v>0</v>
      </c>
      <c r="G154" s="76">
        <f>SUMIF('RE-coustmer'!$E$4:$E$1300,$C154,'RE-coustmer'!$H$4:$I$1300)</f>
        <v>0</v>
      </c>
      <c r="H154" s="76">
        <f>SUMIF(OUT!$E$4:$E$1300,$C154,OUT!$H$4:J$1300)</f>
        <v>0</v>
      </c>
      <c r="I154" s="76">
        <f>SUMIF('RE-Supplier'!$E$4:$E$1300,$C154,'RE-Supplier'!$H$4:K$1300)</f>
        <v>0</v>
      </c>
      <c r="J154" s="76">
        <f t="shared" si="2"/>
        <v>0</v>
      </c>
      <c r="K154" s="74"/>
      <c r="L154" s="82"/>
      <c r="M154" s="80"/>
      <c r="N15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55" spans="2:14" ht="21">
      <c r="B155" s="76" t="str">
        <f>IF(C155&lt;&gt;"",COUNT($B$5:B154)+1,"")</f>
        <v/>
      </c>
      <c r="C155" s="83"/>
      <c r="D155" s="75"/>
      <c r="E155" s="74"/>
      <c r="F155" s="76">
        <f>SUMIF(ADD!$E$4:$E$1300,$C155,ADD!$H$4:$H$1300)</f>
        <v>0</v>
      </c>
      <c r="G155" s="76">
        <f>SUMIF('RE-coustmer'!$E$4:$E$1300,$C155,'RE-coustmer'!$H$4:$I$1300)</f>
        <v>0</v>
      </c>
      <c r="H155" s="76">
        <f>SUMIF(OUT!$E$4:$E$1300,$C155,OUT!$H$4:J$1300)</f>
        <v>0</v>
      </c>
      <c r="I155" s="76">
        <f>SUMIF('RE-Supplier'!$E$4:$E$1300,$C155,'RE-Supplier'!$H$4:K$1300)</f>
        <v>0</v>
      </c>
      <c r="J155" s="76">
        <f t="shared" si="2"/>
        <v>0</v>
      </c>
      <c r="K155" s="74"/>
      <c r="L155" s="82"/>
      <c r="M155" s="80"/>
      <c r="N15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56" spans="2:14" ht="21">
      <c r="B156" s="76" t="str">
        <f>IF(C156&lt;&gt;"",COUNT($B$5:B155)+1,"")</f>
        <v/>
      </c>
      <c r="C156" s="83"/>
      <c r="D156" s="75"/>
      <c r="E156" s="74"/>
      <c r="F156" s="76">
        <f>SUMIF(ADD!$E$4:$E$1300,$C156,ADD!$H$4:$H$1300)</f>
        <v>0</v>
      </c>
      <c r="G156" s="76">
        <f>SUMIF('RE-coustmer'!$E$4:$E$1300,$C156,'RE-coustmer'!$H$4:$I$1300)</f>
        <v>0</v>
      </c>
      <c r="H156" s="76">
        <f>SUMIF(OUT!$E$4:$E$1300,$C156,OUT!$H$4:J$1300)</f>
        <v>0</v>
      </c>
      <c r="I156" s="76">
        <f>SUMIF('RE-Supplier'!$E$4:$E$1300,$C156,'RE-Supplier'!$H$4:K$1300)</f>
        <v>0</v>
      </c>
      <c r="J156" s="76">
        <f t="shared" si="2"/>
        <v>0</v>
      </c>
      <c r="K156" s="74"/>
      <c r="L156" s="82"/>
      <c r="M156" s="80"/>
      <c r="N15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57" spans="2:14" ht="21">
      <c r="B157" s="76" t="str">
        <f>IF(C157&lt;&gt;"",COUNT($B$5:B156)+1,"")</f>
        <v/>
      </c>
      <c r="C157" s="83"/>
      <c r="D157" s="75"/>
      <c r="E157" s="74"/>
      <c r="F157" s="76">
        <f>SUMIF(ADD!$E$4:$E$1300,$C157,ADD!$H$4:$H$1300)</f>
        <v>0</v>
      </c>
      <c r="G157" s="76">
        <f>SUMIF('RE-coustmer'!$E$4:$E$1300,$C157,'RE-coustmer'!$H$4:$I$1300)</f>
        <v>0</v>
      </c>
      <c r="H157" s="76">
        <f>SUMIF(OUT!$E$4:$E$1300,$C157,OUT!$H$4:J$1300)</f>
        <v>0</v>
      </c>
      <c r="I157" s="76">
        <f>SUMIF('RE-Supplier'!$E$4:$E$1300,$C157,'RE-Supplier'!$H$4:K$1300)</f>
        <v>0</v>
      </c>
      <c r="J157" s="76">
        <f t="shared" si="2"/>
        <v>0</v>
      </c>
      <c r="K157" s="74"/>
      <c r="L157" s="82"/>
      <c r="M157" s="80"/>
      <c r="N15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58" spans="2:14" ht="21">
      <c r="B158" s="76" t="str">
        <f>IF(C158&lt;&gt;"",COUNT($B$5:B157)+1,"")</f>
        <v/>
      </c>
      <c r="C158" s="83"/>
      <c r="D158" s="75"/>
      <c r="E158" s="74"/>
      <c r="F158" s="76">
        <f>SUMIF(ADD!$E$4:$E$1300,$C158,ADD!$H$4:$H$1300)</f>
        <v>0</v>
      </c>
      <c r="G158" s="76">
        <f>SUMIF('RE-coustmer'!$E$4:$E$1300,$C158,'RE-coustmer'!$H$4:$I$1300)</f>
        <v>0</v>
      </c>
      <c r="H158" s="76">
        <f>SUMIF(OUT!$E$4:$E$1300,$C158,OUT!$H$4:J$1300)</f>
        <v>0</v>
      </c>
      <c r="I158" s="76">
        <f>SUMIF('RE-Supplier'!$E$4:$E$1300,$C158,'RE-Supplier'!$H$4:K$1300)</f>
        <v>0</v>
      </c>
      <c r="J158" s="76">
        <f t="shared" si="2"/>
        <v>0</v>
      </c>
      <c r="K158" s="74"/>
      <c r="L158" s="82"/>
      <c r="M158" s="80"/>
      <c r="N15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59" spans="2:14" ht="21">
      <c r="B159" s="76" t="str">
        <f>IF(C159&lt;&gt;"",COUNT($B$5:B158)+1,"")</f>
        <v/>
      </c>
      <c r="C159" s="83"/>
      <c r="D159" s="75"/>
      <c r="E159" s="74"/>
      <c r="F159" s="76">
        <f>SUMIF(ADD!$E$4:$E$1300,$C159,ADD!$H$4:$H$1300)</f>
        <v>0</v>
      </c>
      <c r="G159" s="76">
        <f>SUMIF('RE-coustmer'!$E$4:$E$1300,$C159,'RE-coustmer'!$H$4:$I$1300)</f>
        <v>0</v>
      </c>
      <c r="H159" s="76">
        <f>SUMIF(OUT!$E$4:$E$1300,$C159,OUT!$H$4:J$1300)</f>
        <v>0</v>
      </c>
      <c r="I159" s="76">
        <f>SUMIF('RE-Supplier'!$E$4:$E$1300,$C159,'RE-Supplier'!$H$4:K$1300)</f>
        <v>0</v>
      </c>
      <c r="J159" s="76">
        <f t="shared" si="2"/>
        <v>0</v>
      </c>
      <c r="K159" s="74"/>
      <c r="L159" s="82"/>
      <c r="M159" s="80"/>
      <c r="N15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60" spans="2:14" ht="21">
      <c r="B160" s="76" t="str">
        <f>IF(C160&lt;&gt;"",COUNT($B$5:B159)+1,"")</f>
        <v/>
      </c>
      <c r="C160" s="83"/>
      <c r="D160" s="75"/>
      <c r="E160" s="74"/>
      <c r="F160" s="76">
        <f>SUMIF(ADD!$E$4:$E$1300,$C160,ADD!$H$4:$H$1300)</f>
        <v>0</v>
      </c>
      <c r="G160" s="76">
        <f>SUMIF('RE-coustmer'!$E$4:$E$1300,$C160,'RE-coustmer'!$H$4:$I$1300)</f>
        <v>0</v>
      </c>
      <c r="H160" s="76">
        <f>SUMIF(OUT!$E$4:$E$1300,$C160,OUT!$H$4:J$1300)</f>
        <v>0</v>
      </c>
      <c r="I160" s="76">
        <f>SUMIF('RE-Supplier'!$E$4:$E$1300,$C160,'RE-Supplier'!$H$4:K$1300)</f>
        <v>0</v>
      </c>
      <c r="J160" s="76">
        <f t="shared" si="2"/>
        <v>0</v>
      </c>
      <c r="K160" s="74"/>
      <c r="L160" s="82"/>
      <c r="M160" s="80"/>
      <c r="N16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61" spans="2:14" ht="21">
      <c r="B161" s="76" t="str">
        <f>IF(C161&lt;&gt;"",COUNT($B$5:B160)+1,"")</f>
        <v/>
      </c>
      <c r="C161" s="83"/>
      <c r="D161" s="75"/>
      <c r="E161" s="74"/>
      <c r="F161" s="76">
        <f>SUMIF(ADD!$E$4:$E$1300,$C161,ADD!$H$4:$H$1300)</f>
        <v>0</v>
      </c>
      <c r="G161" s="76">
        <f>SUMIF('RE-coustmer'!$E$4:$E$1300,$C161,'RE-coustmer'!$H$4:$I$1300)</f>
        <v>0</v>
      </c>
      <c r="H161" s="76">
        <f>SUMIF(OUT!$E$4:$E$1300,$C161,OUT!$H$4:J$1300)</f>
        <v>0</v>
      </c>
      <c r="I161" s="76">
        <f>SUMIF('RE-Supplier'!$E$4:$E$1300,$C161,'RE-Supplier'!$H$4:K$1300)</f>
        <v>0</v>
      </c>
      <c r="J161" s="76">
        <f t="shared" si="2"/>
        <v>0</v>
      </c>
      <c r="K161" s="74"/>
      <c r="L161" s="82"/>
      <c r="M161" s="80"/>
      <c r="N16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62" spans="2:14" ht="21">
      <c r="B162" s="76" t="str">
        <f>IF(C162&lt;&gt;"",COUNT($B$5:B161)+1,"")</f>
        <v/>
      </c>
      <c r="C162" s="83"/>
      <c r="D162" s="75"/>
      <c r="E162" s="74"/>
      <c r="F162" s="76">
        <f>SUMIF(ADD!$E$4:$E$1300,$C162,ADD!$H$4:$H$1300)</f>
        <v>0</v>
      </c>
      <c r="G162" s="76">
        <f>SUMIF('RE-coustmer'!$E$4:$E$1300,$C162,'RE-coustmer'!$H$4:$I$1300)</f>
        <v>0</v>
      </c>
      <c r="H162" s="76">
        <f>SUMIF(OUT!$E$4:$E$1300,$C162,OUT!$H$4:J$1300)</f>
        <v>0</v>
      </c>
      <c r="I162" s="76">
        <f>SUMIF('RE-Supplier'!$E$4:$E$1300,$C162,'RE-Supplier'!$H$4:K$1300)</f>
        <v>0</v>
      </c>
      <c r="J162" s="76">
        <f t="shared" si="2"/>
        <v>0</v>
      </c>
      <c r="K162" s="74"/>
      <c r="L162" s="82"/>
      <c r="M162" s="80"/>
      <c r="N16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63" spans="2:14" ht="21">
      <c r="B163" s="76" t="str">
        <f>IF(C163&lt;&gt;"",COUNT($B$5:B162)+1,"")</f>
        <v/>
      </c>
      <c r="C163" s="83"/>
      <c r="D163" s="75"/>
      <c r="E163" s="74"/>
      <c r="F163" s="76">
        <f>SUMIF(ADD!$E$4:$E$1300,$C163,ADD!$H$4:$H$1300)</f>
        <v>0</v>
      </c>
      <c r="G163" s="76">
        <f>SUMIF('RE-coustmer'!$E$4:$E$1300,$C163,'RE-coustmer'!$H$4:$I$1300)</f>
        <v>0</v>
      </c>
      <c r="H163" s="76">
        <f>SUMIF(OUT!$E$4:$E$1300,$C163,OUT!$H$4:J$1300)</f>
        <v>0</v>
      </c>
      <c r="I163" s="76">
        <f>SUMIF('RE-Supplier'!$E$4:$E$1300,$C163,'RE-Supplier'!$H$4:K$1300)</f>
        <v>0</v>
      </c>
      <c r="J163" s="76">
        <f t="shared" si="2"/>
        <v>0</v>
      </c>
      <c r="K163" s="74"/>
      <c r="L163" s="82"/>
      <c r="M163" s="80"/>
      <c r="N16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64" spans="2:14" ht="21">
      <c r="B164" s="76" t="str">
        <f>IF(C164&lt;&gt;"",COUNT($B$5:B163)+1,"")</f>
        <v/>
      </c>
      <c r="C164" s="83"/>
      <c r="D164" s="75"/>
      <c r="E164" s="74"/>
      <c r="F164" s="76">
        <f>SUMIF(ADD!$E$4:$E$1300,$C164,ADD!$H$4:$H$1300)</f>
        <v>0</v>
      </c>
      <c r="G164" s="76">
        <f>SUMIF('RE-coustmer'!$E$4:$E$1300,$C164,'RE-coustmer'!$H$4:$I$1300)</f>
        <v>0</v>
      </c>
      <c r="H164" s="76">
        <f>SUMIF(OUT!$E$4:$E$1300,$C164,OUT!$H$4:J$1300)</f>
        <v>0</v>
      </c>
      <c r="I164" s="76">
        <f>SUMIF('RE-Supplier'!$E$4:$E$1300,$C164,'RE-Supplier'!$H$4:K$1300)</f>
        <v>0</v>
      </c>
      <c r="J164" s="76">
        <f t="shared" si="2"/>
        <v>0</v>
      </c>
      <c r="K164" s="74"/>
      <c r="L164" s="82"/>
      <c r="M164" s="80"/>
      <c r="N16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65" spans="2:14" ht="21">
      <c r="B165" s="76" t="str">
        <f>IF(C165&lt;&gt;"",COUNT($B$5:B164)+1,"")</f>
        <v/>
      </c>
      <c r="C165" s="83"/>
      <c r="D165" s="75"/>
      <c r="E165" s="74"/>
      <c r="F165" s="76">
        <f>SUMIF(ADD!$E$4:$E$1300,$C165,ADD!$H$4:$H$1300)</f>
        <v>0</v>
      </c>
      <c r="G165" s="76">
        <f>SUMIF('RE-coustmer'!$E$4:$E$1300,$C165,'RE-coustmer'!$H$4:$I$1300)</f>
        <v>0</v>
      </c>
      <c r="H165" s="76">
        <f>SUMIF(OUT!$E$4:$E$1300,$C165,OUT!$H$4:J$1300)</f>
        <v>0</v>
      </c>
      <c r="I165" s="76">
        <f>SUMIF('RE-Supplier'!$E$4:$E$1300,$C165,'RE-Supplier'!$H$4:K$1300)</f>
        <v>0</v>
      </c>
      <c r="J165" s="76">
        <f t="shared" si="2"/>
        <v>0</v>
      </c>
      <c r="K165" s="74"/>
      <c r="L165" s="82"/>
      <c r="M165" s="80"/>
      <c r="N16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66" spans="2:14" ht="21">
      <c r="B166" s="76" t="str">
        <f>IF(C166&lt;&gt;"",COUNT($B$5:B165)+1,"")</f>
        <v/>
      </c>
      <c r="C166" s="83"/>
      <c r="D166" s="75"/>
      <c r="E166" s="74"/>
      <c r="F166" s="76">
        <f>SUMIF(ADD!$E$4:$E$1300,$C166,ADD!$H$4:$H$1300)</f>
        <v>0</v>
      </c>
      <c r="G166" s="76">
        <f>SUMIF('RE-coustmer'!$E$4:$E$1300,$C166,'RE-coustmer'!$H$4:$I$1300)</f>
        <v>0</v>
      </c>
      <c r="H166" s="76">
        <f>SUMIF(OUT!$E$4:$E$1300,$C166,OUT!$H$4:J$1300)</f>
        <v>0</v>
      </c>
      <c r="I166" s="76">
        <f>SUMIF('RE-Supplier'!$E$4:$E$1300,$C166,'RE-Supplier'!$H$4:K$1300)</f>
        <v>0</v>
      </c>
      <c r="J166" s="76">
        <f t="shared" si="2"/>
        <v>0</v>
      </c>
      <c r="K166" s="74"/>
      <c r="L166" s="82"/>
      <c r="M166" s="80"/>
      <c r="N16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67" spans="2:14" ht="21">
      <c r="B167" s="76" t="str">
        <f>IF(C167&lt;&gt;"",COUNT($B$5:B166)+1,"")</f>
        <v/>
      </c>
      <c r="C167" s="83"/>
      <c r="D167" s="75"/>
      <c r="E167" s="74"/>
      <c r="F167" s="76">
        <f>SUMIF(ADD!$E$4:$E$1300,$C167,ADD!$H$4:$H$1300)</f>
        <v>0</v>
      </c>
      <c r="G167" s="76">
        <f>SUMIF('RE-coustmer'!$E$4:$E$1300,$C167,'RE-coustmer'!$H$4:$I$1300)</f>
        <v>0</v>
      </c>
      <c r="H167" s="76">
        <f>SUMIF(OUT!$E$4:$E$1300,$C167,OUT!$H$4:J$1300)</f>
        <v>0</v>
      </c>
      <c r="I167" s="76">
        <f>SUMIF('RE-Supplier'!$E$4:$E$1300,$C167,'RE-Supplier'!$H$4:K$1300)</f>
        <v>0</v>
      </c>
      <c r="J167" s="76">
        <f t="shared" si="2"/>
        <v>0</v>
      </c>
      <c r="K167" s="74"/>
      <c r="L167" s="82"/>
      <c r="M167" s="80"/>
      <c r="N16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68" spans="2:14" ht="21">
      <c r="B168" s="76" t="str">
        <f>IF(C168&lt;&gt;"",COUNT($B$5:B167)+1,"")</f>
        <v/>
      </c>
      <c r="C168" s="83"/>
      <c r="D168" s="75"/>
      <c r="E168" s="74"/>
      <c r="F168" s="76">
        <f>SUMIF(ADD!$E$4:$E$1300,$C168,ADD!$H$4:$H$1300)</f>
        <v>0</v>
      </c>
      <c r="G168" s="76">
        <f>SUMIF('RE-coustmer'!$E$4:$E$1300,$C168,'RE-coustmer'!$H$4:$I$1300)</f>
        <v>0</v>
      </c>
      <c r="H168" s="76">
        <f>SUMIF(OUT!$E$4:$E$1300,$C168,OUT!$H$4:J$1300)</f>
        <v>0</v>
      </c>
      <c r="I168" s="76">
        <f>SUMIF('RE-Supplier'!$E$4:$E$1300,$C168,'RE-Supplier'!$H$4:K$1300)</f>
        <v>0</v>
      </c>
      <c r="J168" s="76">
        <f t="shared" si="2"/>
        <v>0</v>
      </c>
      <c r="K168" s="74"/>
      <c r="L168" s="82"/>
      <c r="M168" s="80"/>
      <c r="N16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69" spans="2:14" ht="21">
      <c r="B169" s="76" t="str">
        <f>IF(C169&lt;&gt;"",COUNT($B$5:B168)+1,"")</f>
        <v/>
      </c>
      <c r="C169" s="83"/>
      <c r="D169" s="75"/>
      <c r="E169" s="74"/>
      <c r="F169" s="76">
        <f>SUMIF(ADD!$E$4:$E$1300,$C169,ADD!$H$4:$H$1300)</f>
        <v>0</v>
      </c>
      <c r="G169" s="76">
        <f>SUMIF('RE-coustmer'!$E$4:$E$1300,$C169,'RE-coustmer'!$H$4:$I$1300)</f>
        <v>0</v>
      </c>
      <c r="H169" s="76">
        <f>SUMIF(OUT!$E$4:$E$1300,$C169,OUT!$H$4:J$1300)</f>
        <v>0</v>
      </c>
      <c r="I169" s="76">
        <f>SUMIF('RE-Supplier'!$E$4:$E$1300,$C169,'RE-Supplier'!$H$4:K$1300)</f>
        <v>0</v>
      </c>
      <c r="J169" s="76">
        <f t="shared" si="2"/>
        <v>0</v>
      </c>
      <c r="K169" s="74"/>
      <c r="L169" s="82"/>
      <c r="M169" s="80"/>
      <c r="N16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70" spans="2:14" ht="21">
      <c r="B170" s="76" t="str">
        <f>IF(C170&lt;&gt;"",COUNT($B$5:B169)+1,"")</f>
        <v/>
      </c>
      <c r="C170" s="83"/>
      <c r="D170" s="75"/>
      <c r="E170" s="74"/>
      <c r="F170" s="76">
        <f>SUMIF(ADD!$E$4:$E$1300,$C170,ADD!$H$4:$H$1300)</f>
        <v>0</v>
      </c>
      <c r="G170" s="76">
        <f>SUMIF('RE-coustmer'!$E$4:$E$1300,$C170,'RE-coustmer'!$H$4:$I$1300)</f>
        <v>0</v>
      </c>
      <c r="H170" s="76">
        <f>SUMIF(OUT!$E$4:$E$1300,$C170,OUT!$H$4:J$1300)</f>
        <v>0</v>
      </c>
      <c r="I170" s="76">
        <f>SUMIF('RE-Supplier'!$E$4:$E$1300,$C170,'RE-Supplier'!$H$4:K$1300)</f>
        <v>0</v>
      </c>
      <c r="J170" s="76">
        <f t="shared" si="2"/>
        <v>0</v>
      </c>
      <c r="K170" s="74"/>
      <c r="L170" s="82"/>
      <c r="M170" s="80"/>
      <c r="N17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71" spans="2:14" ht="21">
      <c r="B171" s="76" t="str">
        <f>IF(C171&lt;&gt;"",COUNT($B$5:B170)+1,"")</f>
        <v/>
      </c>
      <c r="C171" s="83"/>
      <c r="D171" s="75"/>
      <c r="E171" s="74"/>
      <c r="F171" s="76">
        <f>SUMIF(ADD!$E$4:$E$1300,$C171,ADD!$H$4:$H$1300)</f>
        <v>0</v>
      </c>
      <c r="G171" s="76">
        <f>SUMIF('RE-coustmer'!$E$4:$E$1300,$C171,'RE-coustmer'!$H$4:$I$1300)</f>
        <v>0</v>
      </c>
      <c r="H171" s="76">
        <f>SUMIF(OUT!$E$4:$E$1300,$C171,OUT!$H$4:J$1300)</f>
        <v>0</v>
      </c>
      <c r="I171" s="76">
        <f>SUMIF('RE-Supplier'!$E$4:$E$1300,$C171,'RE-Supplier'!$H$4:K$1300)</f>
        <v>0</v>
      </c>
      <c r="J171" s="76">
        <f t="shared" si="2"/>
        <v>0</v>
      </c>
      <c r="K171" s="74"/>
      <c r="L171" s="82"/>
      <c r="M171" s="80"/>
      <c r="N17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72" spans="2:14" ht="21">
      <c r="B172" s="76" t="str">
        <f>IF(C172&lt;&gt;"",COUNT($B$5:B171)+1,"")</f>
        <v/>
      </c>
      <c r="C172" s="83"/>
      <c r="D172" s="75"/>
      <c r="E172" s="74"/>
      <c r="F172" s="76">
        <f>SUMIF(ADD!$E$4:$E$1300,$C172,ADD!$H$4:$H$1300)</f>
        <v>0</v>
      </c>
      <c r="G172" s="76">
        <f>SUMIF('RE-coustmer'!$E$4:$E$1300,$C172,'RE-coustmer'!$H$4:$I$1300)</f>
        <v>0</v>
      </c>
      <c r="H172" s="76">
        <f>SUMIF(OUT!$E$4:$E$1300,$C172,OUT!$H$4:J$1300)</f>
        <v>0</v>
      </c>
      <c r="I172" s="76">
        <f>SUMIF('RE-Supplier'!$E$4:$E$1300,$C172,'RE-Supplier'!$H$4:K$1300)</f>
        <v>0</v>
      </c>
      <c r="J172" s="76">
        <f t="shared" si="2"/>
        <v>0</v>
      </c>
      <c r="K172" s="74"/>
      <c r="L172" s="82"/>
      <c r="M172" s="80"/>
      <c r="N17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73" spans="2:14" ht="21">
      <c r="B173" s="76" t="str">
        <f>IF(C173&lt;&gt;"",COUNT($B$5:B172)+1,"")</f>
        <v/>
      </c>
      <c r="C173" s="83"/>
      <c r="D173" s="75"/>
      <c r="E173" s="74"/>
      <c r="F173" s="76">
        <f>SUMIF(ADD!$E$4:$E$1300,$C173,ADD!$H$4:$H$1300)</f>
        <v>0</v>
      </c>
      <c r="G173" s="76">
        <f>SUMIF('RE-coustmer'!$E$4:$E$1300,$C173,'RE-coustmer'!$H$4:$I$1300)</f>
        <v>0</v>
      </c>
      <c r="H173" s="76">
        <f>SUMIF(OUT!$E$4:$E$1300,$C173,OUT!$H$4:J$1300)</f>
        <v>0</v>
      </c>
      <c r="I173" s="76">
        <f>SUMIF('RE-Supplier'!$E$4:$E$1300,$C173,'RE-Supplier'!$H$4:K$1300)</f>
        <v>0</v>
      </c>
      <c r="J173" s="76">
        <f t="shared" si="2"/>
        <v>0</v>
      </c>
      <c r="K173" s="74"/>
      <c r="L173" s="82"/>
      <c r="M173" s="80"/>
      <c r="N17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74" spans="2:14" ht="21">
      <c r="B174" s="76" t="str">
        <f>IF(C174&lt;&gt;"",COUNT($B$5:B173)+1,"")</f>
        <v/>
      </c>
      <c r="C174" s="83"/>
      <c r="D174" s="75"/>
      <c r="E174" s="74"/>
      <c r="F174" s="76">
        <f>SUMIF(ADD!$E$4:$E$1300,$C174,ADD!$H$4:$H$1300)</f>
        <v>0</v>
      </c>
      <c r="G174" s="76">
        <f>SUMIF('RE-coustmer'!$E$4:$E$1300,$C174,'RE-coustmer'!$H$4:$I$1300)</f>
        <v>0</v>
      </c>
      <c r="H174" s="76">
        <f>SUMIF(OUT!$E$4:$E$1300,$C174,OUT!$H$4:J$1300)</f>
        <v>0</v>
      </c>
      <c r="I174" s="76">
        <f>SUMIF('RE-Supplier'!$E$4:$E$1300,$C174,'RE-Supplier'!$H$4:K$1300)</f>
        <v>0</v>
      </c>
      <c r="J174" s="76">
        <f t="shared" si="2"/>
        <v>0</v>
      </c>
      <c r="K174" s="74"/>
      <c r="L174" s="82"/>
      <c r="M174" s="80"/>
      <c r="N17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75" spans="2:14" ht="21">
      <c r="B175" s="76" t="str">
        <f>IF(C175&lt;&gt;"",COUNT($B$5:B174)+1,"")</f>
        <v/>
      </c>
      <c r="C175" s="83"/>
      <c r="D175" s="75"/>
      <c r="E175" s="74"/>
      <c r="F175" s="76">
        <f>SUMIF(ADD!$E$4:$E$1300,$C175,ADD!$H$4:$H$1300)</f>
        <v>0</v>
      </c>
      <c r="G175" s="76">
        <f>SUMIF('RE-coustmer'!$E$4:$E$1300,$C175,'RE-coustmer'!$H$4:$I$1300)</f>
        <v>0</v>
      </c>
      <c r="H175" s="76">
        <f>SUMIF(OUT!$E$4:$E$1300,$C175,OUT!$H$4:J$1300)</f>
        <v>0</v>
      </c>
      <c r="I175" s="76">
        <f>SUMIF('RE-Supplier'!$E$4:$E$1300,$C175,'RE-Supplier'!$H$4:K$1300)</f>
        <v>0</v>
      </c>
      <c r="J175" s="76">
        <f t="shared" si="2"/>
        <v>0</v>
      </c>
      <c r="K175" s="74"/>
      <c r="L175" s="82"/>
      <c r="M175" s="80"/>
      <c r="N17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76" spans="2:14" ht="21">
      <c r="B176" s="76" t="str">
        <f>IF(C176&lt;&gt;"",COUNT($B$5:B175)+1,"")</f>
        <v/>
      </c>
      <c r="C176" s="83"/>
      <c r="D176" s="75"/>
      <c r="E176" s="74"/>
      <c r="F176" s="76">
        <f>SUMIF(ADD!$E$4:$E$1300,$C176,ADD!$H$4:$H$1300)</f>
        <v>0</v>
      </c>
      <c r="G176" s="76">
        <f>SUMIF('RE-coustmer'!$E$4:$E$1300,$C176,'RE-coustmer'!$H$4:$I$1300)</f>
        <v>0</v>
      </c>
      <c r="H176" s="76">
        <f>SUMIF(OUT!$E$4:$E$1300,$C176,OUT!$H$4:J$1300)</f>
        <v>0</v>
      </c>
      <c r="I176" s="76">
        <f>SUMIF('RE-Supplier'!$E$4:$E$1300,$C176,'RE-Supplier'!$H$4:K$1300)</f>
        <v>0</v>
      </c>
      <c r="J176" s="76">
        <f t="shared" si="2"/>
        <v>0</v>
      </c>
      <c r="K176" s="74"/>
      <c r="L176" s="82"/>
      <c r="M176" s="80"/>
      <c r="N17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77" spans="2:14" ht="21">
      <c r="B177" s="76" t="str">
        <f>IF(C177&lt;&gt;"",COUNT($B$5:B176)+1,"")</f>
        <v/>
      </c>
      <c r="C177" s="83"/>
      <c r="D177" s="75"/>
      <c r="E177" s="74"/>
      <c r="F177" s="76">
        <f>SUMIF(ADD!$E$4:$E$1300,$C177,ADD!$H$4:$H$1300)</f>
        <v>0</v>
      </c>
      <c r="G177" s="76">
        <f>SUMIF('RE-coustmer'!$E$4:$E$1300,$C177,'RE-coustmer'!$H$4:$I$1300)</f>
        <v>0</v>
      </c>
      <c r="H177" s="76">
        <f>SUMIF(OUT!$E$4:$E$1300,$C177,OUT!$H$4:J$1300)</f>
        <v>0</v>
      </c>
      <c r="I177" s="76">
        <f>SUMIF('RE-Supplier'!$E$4:$E$1300,$C177,'RE-Supplier'!$H$4:K$1300)</f>
        <v>0</v>
      </c>
      <c r="J177" s="76">
        <f t="shared" si="2"/>
        <v>0</v>
      </c>
      <c r="K177" s="74"/>
      <c r="L177" s="82"/>
      <c r="M177" s="80"/>
      <c r="N17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78" spans="2:14" ht="21">
      <c r="B178" s="76" t="str">
        <f>IF(C178&lt;&gt;"",COUNT($B$5:B177)+1,"")</f>
        <v/>
      </c>
      <c r="C178" s="83"/>
      <c r="D178" s="75"/>
      <c r="E178" s="74"/>
      <c r="F178" s="76">
        <f>SUMIF(ADD!$E$4:$E$1300,$C178,ADD!$H$4:$H$1300)</f>
        <v>0</v>
      </c>
      <c r="G178" s="76">
        <f>SUMIF('RE-coustmer'!$E$4:$E$1300,$C178,'RE-coustmer'!$H$4:$I$1300)</f>
        <v>0</v>
      </c>
      <c r="H178" s="76">
        <f>SUMIF(OUT!$E$4:$E$1300,$C178,OUT!$H$4:J$1300)</f>
        <v>0</v>
      </c>
      <c r="I178" s="76">
        <f>SUMIF('RE-Supplier'!$E$4:$E$1300,$C178,'RE-Supplier'!$H$4:K$1300)</f>
        <v>0</v>
      </c>
      <c r="J178" s="76">
        <f t="shared" si="2"/>
        <v>0</v>
      </c>
      <c r="K178" s="74"/>
      <c r="L178" s="82"/>
      <c r="M178" s="80"/>
      <c r="N17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79" spans="2:14" ht="21">
      <c r="B179" s="76" t="str">
        <f>IF(C179&lt;&gt;"",COUNT($B$5:B178)+1,"")</f>
        <v/>
      </c>
      <c r="C179" s="83"/>
      <c r="D179" s="75"/>
      <c r="E179" s="74"/>
      <c r="F179" s="76">
        <f>SUMIF(ADD!$E$4:$E$1300,$C179,ADD!$H$4:$H$1300)</f>
        <v>0</v>
      </c>
      <c r="G179" s="76">
        <f>SUMIF('RE-coustmer'!$E$4:$E$1300,$C179,'RE-coustmer'!$H$4:$I$1300)</f>
        <v>0</v>
      </c>
      <c r="H179" s="76">
        <f>SUMIF(OUT!$E$4:$E$1300,$C179,OUT!$H$4:J$1300)</f>
        <v>0</v>
      </c>
      <c r="I179" s="76">
        <f>SUMIF('RE-Supplier'!$E$4:$E$1300,$C179,'RE-Supplier'!$H$4:K$1300)</f>
        <v>0</v>
      </c>
      <c r="J179" s="76">
        <f t="shared" si="2"/>
        <v>0</v>
      </c>
      <c r="K179" s="74"/>
      <c r="L179" s="82"/>
      <c r="M179" s="80"/>
      <c r="N17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80" spans="2:14" ht="21">
      <c r="B180" s="76" t="str">
        <f>IF(C180&lt;&gt;"",COUNT($B$5:B179)+1,"")</f>
        <v/>
      </c>
      <c r="C180" s="83"/>
      <c r="D180" s="75"/>
      <c r="E180" s="74"/>
      <c r="F180" s="76">
        <f>SUMIF(ADD!$E$4:$E$1300,$C180,ADD!$H$4:$H$1300)</f>
        <v>0</v>
      </c>
      <c r="G180" s="76">
        <f>SUMIF('RE-coustmer'!$E$4:$E$1300,$C180,'RE-coustmer'!$H$4:$I$1300)</f>
        <v>0</v>
      </c>
      <c r="H180" s="76">
        <f>SUMIF(OUT!$E$4:$E$1300,$C180,OUT!$H$4:J$1300)</f>
        <v>0</v>
      </c>
      <c r="I180" s="76">
        <f>SUMIF('RE-Supplier'!$E$4:$E$1300,$C180,'RE-Supplier'!$H$4:K$1300)</f>
        <v>0</v>
      </c>
      <c r="J180" s="76">
        <f t="shared" si="2"/>
        <v>0</v>
      </c>
      <c r="K180" s="74"/>
      <c r="L180" s="82"/>
      <c r="M180" s="80"/>
      <c r="N18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81" spans="2:14" ht="21">
      <c r="B181" s="76" t="str">
        <f>IF(C181&lt;&gt;"",COUNT($B$5:B180)+1,"")</f>
        <v/>
      </c>
      <c r="C181" s="83"/>
      <c r="D181" s="75"/>
      <c r="E181" s="74"/>
      <c r="F181" s="76">
        <f>SUMIF(ADD!$E$4:$E$1300,$C181,ADD!$H$4:$H$1300)</f>
        <v>0</v>
      </c>
      <c r="G181" s="76">
        <f>SUMIF('RE-coustmer'!$E$4:$E$1300,$C181,'RE-coustmer'!$H$4:$I$1300)</f>
        <v>0</v>
      </c>
      <c r="H181" s="76">
        <f>SUMIF(OUT!$E$4:$E$1300,$C181,OUT!$H$4:J$1300)</f>
        <v>0</v>
      </c>
      <c r="I181" s="76">
        <f>SUMIF('RE-Supplier'!$E$4:$E$1300,$C181,'RE-Supplier'!$H$4:K$1300)</f>
        <v>0</v>
      </c>
      <c r="J181" s="76">
        <f t="shared" si="2"/>
        <v>0</v>
      </c>
      <c r="K181" s="74"/>
      <c r="L181" s="82"/>
      <c r="M181" s="80"/>
      <c r="N18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82" spans="2:14" ht="21">
      <c r="B182" s="76" t="str">
        <f>IF(C182&lt;&gt;"",COUNT($B$5:B181)+1,"")</f>
        <v/>
      </c>
      <c r="C182" s="83"/>
      <c r="D182" s="75"/>
      <c r="E182" s="74"/>
      <c r="F182" s="76">
        <f>SUMIF(ADD!$E$4:$E$1300,$C182,ADD!$H$4:$H$1300)</f>
        <v>0</v>
      </c>
      <c r="G182" s="76">
        <f>SUMIF('RE-coustmer'!$E$4:$E$1300,$C182,'RE-coustmer'!$H$4:$I$1300)</f>
        <v>0</v>
      </c>
      <c r="H182" s="76">
        <f>SUMIF(OUT!$E$4:$E$1300,$C182,OUT!$H$4:J$1300)</f>
        <v>0</v>
      </c>
      <c r="I182" s="76">
        <f>SUMIF('RE-Supplier'!$E$4:$E$1300,$C182,'RE-Supplier'!$H$4:K$1300)</f>
        <v>0</v>
      </c>
      <c r="J182" s="76">
        <f t="shared" si="2"/>
        <v>0</v>
      </c>
      <c r="K182" s="74"/>
      <c r="L182" s="82"/>
      <c r="M182" s="80"/>
      <c r="N18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83" spans="2:14" ht="21">
      <c r="B183" s="76" t="str">
        <f>IF(C183&lt;&gt;"",COUNT($B$5:B182)+1,"")</f>
        <v/>
      </c>
      <c r="C183" s="83"/>
      <c r="D183" s="75"/>
      <c r="E183" s="74"/>
      <c r="F183" s="76">
        <f>SUMIF(ADD!$E$4:$E$1300,$C183,ADD!$H$4:$H$1300)</f>
        <v>0</v>
      </c>
      <c r="G183" s="76">
        <f>SUMIF('RE-coustmer'!$E$4:$E$1300,$C183,'RE-coustmer'!$H$4:$I$1300)</f>
        <v>0</v>
      </c>
      <c r="H183" s="76">
        <f>SUMIF(OUT!$E$4:$E$1300,$C183,OUT!$H$4:J$1300)</f>
        <v>0</v>
      </c>
      <c r="I183" s="76">
        <f>SUMIF('RE-Supplier'!$E$4:$E$1300,$C183,'RE-Supplier'!$H$4:K$1300)</f>
        <v>0</v>
      </c>
      <c r="J183" s="76">
        <f t="shared" si="2"/>
        <v>0</v>
      </c>
      <c r="K183" s="74"/>
      <c r="L183" s="82"/>
      <c r="M183" s="80"/>
      <c r="N18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84" spans="2:14" ht="21">
      <c r="B184" s="76" t="str">
        <f>IF(C184&lt;&gt;"",COUNT($B$5:B183)+1,"")</f>
        <v/>
      </c>
      <c r="C184" s="83"/>
      <c r="D184" s="75"/>
      <c r="E184" s="74"/>
      <c r="F184" s="76">
        <f>SUMIF(ADD!$E$4:$E$1300,$C184,ADD!$H$4:$H$1300)</f>
        <v>0</v>
      </c>
      <c r="G184" s="76">
        <f>SUMIF('RE-coustmer'!$E$4:$E$1300,$C184,'RE-coustmer'!$H$4:$I$1300)</f>
        <v>0</v>
      </c>
      <c r="H184" s="76">
        <f>SUMIF(OUT!$E$4:$E$1300,$C184,OUT!$H$4:J$1300)</f>
        <v>0</v>
      </c>
      <c r="I184" s="76">
        <f>SUMIF('RE-Supplier'!$E$4:$E$1300,$C184,'RE-Supplier'!$H$4:K$1300)</f>
        <v>0</v>
      </c>
      <c r="J184" s="76">
        <f t="shared" si="2"/>
        <v>0</v>
      </c>
      <c r="K184" s="74"/>
      <c r="L184" s="82"/>
      <c r="M184" s="80"/>
      <c r="N18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85" spans="2:14" ht="21">
      <c r="B185" s="76" t="str">
        <f>IF(C185&lt;&gt;"",COUNT($B$5:B184)+1,"")</f>
        <v/>
      </c>
      <c r="C185" s="83"/>
      <c r="D185" s="75"/>
      <c r="E185" s="74"/>
      <c r="F185" s="76">
        <f>SUMIF(ADD!$E$4:$E$1300,$C185,ADD!$H$4:$H$1300)</f>
        <v>0</v>
      </c>
      <c r="G185" s="76">
        <f>SUMIF('RE-coustmer'!$E$4:$E$1300,$C185,'RE-coustmer'!$H$4:$I$1300)</f>
        <v>0</v>
      </c>
      <c r="H185" s="76">
        <f>SUMIF(OUT!$E$4:$E$1300,$C185,OUT!$H$4:J$1300)</f>
        <v>0</v>
      </c>
      <c r="I185" s="76">
        <f>SUMIF('RE-Supplier'!$E$4:$E$1300,$C185,'RE-Supplier'!$H$4:K$1300)</f>
        <v>0</v>
      </c>
      <c r="J185" s="76">
        <f t="shared" si="2"/>
        <v>0</v>
      </c>
      <c r="K185" s="74"/>
      <c r="L185" s="82"/>
      <c r="M185" s="80"/>
      <c r="N18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86" spans="2:14" ht="21">
      <c r="B186" s="76" t="str">
        <f>IF(C186&lt;&gt;"",COUNT($B$5:B185)+1,"")</f>
        <v/>
      </c>
      <c r="C186" s="83"/>
      <c r="D186" s="75"/>
      <c r="E186" s="74"/>
      <c r="F186" s="76">
        <f>SUMIF(ADD!$E$4:$E$1300,$C186,ADD!$H$4:$H$1300)</f>
        <v>0</v>
      </c>
      <c r="G186" s="76">
        <f>SUMIF('RE-coustmer'!$E$4:$E$1300,$C186,'RE-coustmer'!$H$4:$I$1300)</f>
        <v>0</v>
      </c>
      <c r="H186" s="76">
        <f>SUMIF(OUT!$E$4:$E$1300,$C186,OUT!$H$4:J$1300)</f>
        <v>0</v>
      </c>
      <c r="I186" s="76">
        <f>SUMIF('RE-Supplier'!$E$4:$E$1300,$C186,'RE-Supplier'!$H$4:K$1300)</f>
        <v>0</v>
      </c>
      <c r="J186" s="76">
        <f t="shared" si="2"/>
        <v>0</v>
      </c>
      <c r="K186" s="74"/>
      <c r="L186" s="82"/>
      <c r="M186" s="80"/>
      <c r="N18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87" spans="2:14" ht="21">
      <c r="B187" s="76" t="str">
        <f>IF(C187&lt;&gt;"",COUNT($B$5:B186)+1,"")</f>
        <v/>
      </c>
      <c r="C187" s="83"/>
      <c r="D187" s="75"/>
      <c r="E187" s="74"/>
      <c r="F187" s="76">
        <f>SUMIF(ADD!$E$4:$E$1300,$C187,ADD!$H$4:$H$1300)</f>
        <v>0</v>
      </c>
      <c r="G187" s="76">
        <f>SUMIF('RE-coustmer'!$E$4:$E$1300,$C187,'RE-coustmer'!$H$4:$I$1300)</f>
        <v>0</v>
      </c>
      <c r="H187" s="76">
        <f>SUMIF(OUT!$E$4:$E$1300,$C187,OUT!$H$4:J$1300)</f>
        <v>0</v>
      </c>
      <c r="I187" s="76">
        <f>SUMIF('RE-Supplier'!$E$4:$E$1300,$C187,'RE-Supplier'!$H$4:K$1300)</f>
        <v>0</v>
      </c>
      <c r="J187" s="76">
        <f t="shared" si="2"/>
        <v>0</v>
      </c>
      <c r="K187" s="74"/>
      <c r="L187" s="82"/>
      <c r="M187" s="80"/>
      <c r="N18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88" spans="2:14" ht="21">
      <c r="B188" s="76" t="str">
        <f>IF(C188&lt;&gt;"",COUNT($B$5:B187)+1,"")</f>
        <v/>
      </c>
      <c r="C188" s="83"/>
      <c r="D188" s="75"/>
      <c r="E188" s="74"/>
      <c r="F188" s="76">
        <f>SUMIF(ADD!$E$4:$E$1300,$C188,ADD!$H$4:$H$1300)</f>
        <v>0</v>
      </c>
      <c r="G188" s="76">
        <f>SUMIF('RE-coustmer'!$E$4:$E$1300,$C188,'RE-coustmer'!$H$4:$I$1300)</f>
        <v>0</v>
      </c>
      <c r="H188" s="76">
        <f>SUMIF(OUT!$E$4:$E$1300,$C188,OUT!$H$4:J$1300)</f>
        <v>0</v>
      </c>
      <c r="I188" s="76">
        <f>SUMIF('RE-Supplier'!$E$4:$E$1300,$C188,'RE-Supplier'!$H$4:K$1300)</f>
        <v>0</v>
      </c>
      <c r="J188" s="76">
        <f t="shared" si="2"/>
        <v>0</v>
      </c>
      <c r="K188" s="74"/>
      <c r="L188" s="82"/>
      <c r="M188" s="80"/>
      <c r="N18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89" spans="2:14" ht="21">
      <c r="B189" s="76" t="str">
        <f>IF(C189&lt;&gt;"",COUNT($B$5:B188)+1,"")</f>
        <v/>
      </c>
      <c r="C189" s="83"/>
      <c r="D189" s="75"/>
      <c r="E189" s="74"/>
      <c r="F189" s="76">
        <f>SUMIF(ADD!$E$4:$E$1300,$C189,ADD!$H$4:$H$1300)</f>
        <v>0</v>
      </c>
      <c r="G189" s="76">
        <f>SUMIF('RE-coustmer'!$E$4:$E$1300,$C189,'RE-coustmer'!$H$4:$I$1300)</f>
        <v>0</v>
      </c>
      <c r="H189" s="76">
        <f>SUMIF(OUT!$E$4:$E$1300,$C189,OUT!$H$4:J$1300)</f>
        <v>0</v>
      </c>
      <c r="I189" s="76">
        <f>SUMIF('RE-Supplier'!$E$4:$E$1300,$C189,'RE-Supplier'!$H$4:K$1300)</f>
        <v>0</v>
      </c>
      <c r="J189" s="76">
        <f t="shared" si="2"/>
        <v>0</v>
      </c>
      <c r="K189" s="74"/>
      <c r="L189" s="82"/>
      <c r="M189" s="80"/>
      <c r="N18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90" spans="2:14" ht="21">
      <c r="B190" s="76" t="str">
        <f>IF(C190&lt;&gt;"",COUNT($B$5:B189)+1,"")</f>
        <v/>
      </c>
      <c r="C190" s="83"/>
      <c r="D190" s="75"/>
      <c r="E190" s="74"/>
      <c r="F190" s="76">
        <f>SUMIF(ADD!$E$4:$E$1300,$C190,ADD!$H$4:$H$1300)</f>
        <v>0</v>
      </c>
      <c r="G190" s="76">
        <f>SUMIF('RE-coustmer'!$E$4:$E$1300,$C190,'RE-coustmer'!$H$4:$I$1300)</f>
        <v>0</v>
      </c>
      <c r="H190" s="76">
        <f>SUMIF(OUT!$E$4:$E$1300,$C190,OUT!$H$4:J$1300)</f>
        <v>0</v>
      </c>
      <c r="I190" s="76">
        <f>SUMIF('RE-Supplier'!$E$4:$E$1300,$C190,'RE-Supplier'!$H$4:K$1300)</f>
        <v>0</v>
      </c>
      <c r="J190" s="76">
        <f t="shared" si="2"/>
        <v>0</v>
      </c>
      <c r="K190" s="74"/>
      <c r="L190" s="82"/>
      <c r="M190" s="80"/>
      <c r="N19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91" spans="2:14" ht="21">
      <c r="B191" s="76" t="str">
        <f>IF(C191&lt;&gt;"",COUNT($B$5:B190)+1,"")</f>
        <v/>
      </c>
      <c r="C191" s="83"/>
      <c r="D191" s="75"/>
      <c r="E191" s="74"/>
      <c r="F191" s="76">
        <f>SUMIF(ADD!$E$4:$E$1300,$C191,ADD!$H$4:$H$1300)</f>
        <v>0</v>
      </c>
      <c r="G191" s="76">
        <f>SUMIF('RE-coustmer'!$E$4:$E$1300,$C191,'RE-coustmer'!$H$4:$I$1300)</f>
        <v>0</v>
      </c>
      <c r="H191" s="76">
        <f>SUMIF(OUT!$E$4:$E$1300,$C191,OUT!$H$4:J$1300)</f>
        <v>0</v>
      </c>
      <c r="I191" s="76">
        <f>SUMIF('RE-Supplier'!$E$4:$E$1300,$C191,'RE-Supplier'!$H$4:K$1300)</f>
        <v>0</v>
      </c>
      <c r="J191" s="76">
        <f t="shared" si="2"/>
        <v>0</v>
      </c>
      <c r="K191" s="74"/>
      <c r="L191" s="82"/>
      <c r="M191" s="80"/>
      <c r="N19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92" spans="2:14" ht="21">
      <c r="B192" s="76" t="str">
        <f>IF(C192&lt;&gt;"",COUNT($B$5:B191)+1,"")</f>
        <v/>
      </c>
      <c r="C192" s="83"/>
      <c r="D192" s="75"/>
      <c r="E192" s="74"/>
      <c r="F192" s="76">
        <f>SUMIF(ADD!$E$4:$E$1300,$C192,ADD!$H$4:$H$1300)</f>
        <v>0</v>
      </c>
      <c r="G192" s="76">
        <f>SUMIF('RE-coustmer'!$E$4:$E$1300,$C192,'RE-coustmer'!$H$4:$I$1300)</f>
        <v>0</v>
      </c>
      <c r="H192" s="76">
        <f>SUMIF(OUT!$E$4:$E$1300,$C192,OUT!$H$4:J$1300)</f>
        <v>0</v>
      </c>
      <c r="I192" s="76">
        <f>SUMIF('RE-Supplier'!$E$4:$E$1300,$C192,'RE-Supplier'!$H$4:K$1300)</f>
        <v>0</v>
      </c>
      <c r="J192" s="76">
        <f t="shared" si="2"/>
        <v>0</v>
      </c>
      <c r="K192" s="74"/>
      <c r="L192" s="82"/>
      <c r="M192" s="80"/>
      <c r="N19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93" spans="2:14" ht="21">
      <c r="B193" s="76" t="str">
        <f>IF(C193&lt;&gt;"",COUNT($B$5:B192)+1,"")</f>
        <v/>
      </c>
      <c r="C193" s="83"/>
      <c r="D193" s="75"/>
      <c r="E193" s="74"/>
      <c r="F193" s="76">
        <f>SUMIF(ADD!$E$4:$E$1300,$C193,ADD!$H$4:$H$1300)</f>
        <v>0</v>
      </c>
      <c r="G193" s="76">
        <f>SUMIF('RE-coustmer'!$E$4:$E$1300,$C193,'RE-coustmer'!$H$4:$I$1300)</f>
        <v>0</v>
      </c>
      <c r="H193" s="76">
        <f>SUMIF(OUT!$E$4:$E$1300,$C193,OUT!$H$4:J$1300)</f>
        <v>0</v>
      </c>
      <c r="I193" s="76">
        <f>SUMIF('RE-Supplier'!$E$4:$E$1300,$C193,'RE-Supplier'!$H$4:K$1300)</f>
        <v>0</v>
      </c>
      <c r="J193" s="76">
        <f t="shared" si="2"/>
        <v>0</v>
      </c>
      <c r="K193" s="74"/>
      <c r="L193" s="82"/>
      <c r="M193" s="80"/>
      <c r="N19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94" spans="2:14" ht="21">
      <c r="B194" s="76" t="str">
        <f>IF(C194&lt;&gt;"",COUNT($B$5:B193)+1,"")</f>
        <v/>
      </c>
      <c r="C194" s="83"/>
      <c r="D194" s="75"/>
      <c r="E194" s="74"/>
      <c r="F194" s="76">
        <f>SUMIF(ADD!$E$4:$E$1300,$C194,ADD!$H$4:$H$1300)</f>
        <v>0</v>
      </c>
      <c r="G194" s="76">
        <f>SUMIF('RE-coustmer'!$E$4:$E$1300,$C194,'RE-coustmer'!$H$4:$I$1300)</f>
        <v>0</v>
      </c>
      <c r="H194" s="76">
        <f>SUMIF(OUT!$E$4:$E$1300,$C194,OUT!$H$4:J$1300)</f>
        <v>0</v>
      </c>
      <c r="I194" s="76">
        <f>SUMIF('RE-Supplier'!$E$4:$E$1300,$C194,'RE-Supplier'!$H$4:K$1300)</f>
        <v>0</v>
      </c>
      <c r="J194" s="76">
        <f t="shared" si="2"/>
        <v>0</v>
      </c>
      <c r="K194" s="74"/>
      <c r="L194" s="82"/>
      <c r="M194" s="80"/>
      <c r="N19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95" spans="2:14" ht="21">
      <c r="B195" s="76" t="str">
        <f>IF(C195&lt;&gt;"",COUNT($B$5:B194)+1,"")</f>
        <v/>
      </c>
      <c r="C195" s="83"/>
      <c r="D195" s="75"/>
      <c r="E195" s="74"/>
      <c r="F195" s="76">
        <f>SUMIF(ADD!$E$4:$E$1300,$C195,ADD!$H$4:$H$1300)</f>
        <v>0</v>
      </c>
      <c r="G195" s="76">
        <f>SUMIF('RE-coustmer'!$E$4:$E$1300,$C195,'RE-coustmer'!$H$4:$I$1300)</f>
        <v>0</v>
      </c>
      <c r="H195" s="76">
        <f>SUMIF(OUT!$E$4:$E$1300,$C195,OUT!$H$4:J$1300)</f>
        <v>0</v>
      </c>
      <c r="I195" s="76">
        <f>SUMIF('RE-Supplier'!$E$4:$E$1300,$C195,'RE-Supplier'!$H$4:K$1300)</f>
        <v>0</v>
      </c>
      <c r="J195" s="76">
        <f t="shared" si="2"/>
        <v>0</v>
      </c>
      <c r="K195" s="74"/>
      <c r="L195" s="82"/>
      <c r="M195" s="80"/>
      <c r="N19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96" spans="2:14" ht="21">
      <c r="B196" s="76" t="str">
        <f>IF(C196&lt;&gt;"",COUNT($B$5:B195)+1,"")</f>
        <v/>
      </c>
      <c r="C196" s="83"/>
      <c r="D196" s="75"/>
      <c r="E196" s="74"/>
      <c r="F196" s="76">
        <f>SUMIF(ADD!$E$4:$E$1300,$C196,ADD!$H$4:$H$1300)</f>
        <v>0</v>
      </c>
      <c r="G196" s="76">
        <f>SUMIF('RE-coustmer'!$E$4:$E$1300,$C196,'RE-coustmer'!$H$4:$I$1300)</f>
        <v>0</v>
      </c>
      <c r="H196" s="76">
        <f>SUMIF(OUT!$E$4:$E$1300,$C196,OUT!$H$4:J$1300)</f>
        <v>0</v>
      </c>
      <c r="I196" s="76">
        <f>SUMIF('RE-Supplier'!$E$4:$E$1300,$C196,'RE-Supplier'!$H$4:K$1300)</f>
        <v>0</v>
      </c>
      <c r="J196" s="76">
        <f t="shared" si="2"/>
        <v>0</v>
      </c>
      <c r="K196" s="74"/>
      <c r="L196" s="82"/>
      <c r="M196" s="80"/>
      <c r="N19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97" spans="2:14" ht="21">
      <c r="B197" s="76" t="str">
        <f>IF(C197&lt;&gt;"",COUNT($B$5:B196)+1,"")</f>
        <v/>
      </c>
      <c r="C197" s="83"/>
      <c r="D197" s="75"/>
      <c r="E197" s="74"/>
      <c r="F197" s="76">
        <f>SUMIF(ADD!$E$4:$E$1300,$C197,ADD!$H$4:$H$1300)</f>
        <v>0</v>
      </c>
      <c r="G197" s="76">
        <f>SUMIF('RE-coustmer'!$E$4:$E$1300,$C197,'RE-coustmer'!$H$4:$I$1300)</f>
        <v>0</v>
      </c>
      <c r="H197" s="76">
        <f>SUMIF(OUT!$E$4:$E$1300,$C197,OUT!$H$4:J$1300)</f>
        <v>0</v>
      </c>
      <c r="I197" s="76">
        <f>SUMIF('RE-Supplier'!$E$4:$E$1300,$C197,'RE-Supplier'!$H$4:K$1300)</f>
        <v>0</v>
      </c>
      <c r="J197" s="76">
        <f t="shared" si="2"/>
        <v>0</v>
      </c>
      <c r="K197" s="74"/>
      <c r="L197" s="82"/>
      <c r="M197" s="80"/>
      <c r="N19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98" spans="2:14" ht="21">
      <c r="B198" s="76" t="str">
        <f>IF(C198&lt;&gt;"",COUNT($B$5:B197)+1,"")</f>
        <v/>
      </c>
      <c r="C198" s="83"/>
      <c r="D198" s="75"/>
      <c r="E198" s="74"/>
      <c r="F198" s="76">
        <f>SUMIF(ADD!$E$4:$E$1300,$C198,ADD!$H$4:$H$1300)</f>
        <v>0</v>
      </c>
      <c r="G198" s="76">
        <f>SUMIF('RE-coustmer'!$E$4:$E$1300,$C198,'RE-coustmer'!$H$4:$I$1300)</f>
        <v>0</v>
      </c>
      <c r="H198" s="76">
        <f>SUMIF(OUT!$E$4:$E$1300,$C198,OUT!$H$4:J$1300)</f>
        <v>0</v>
      </c>
      <c r="I198" s="76">
        <f>SUMIF('RE-Supplier'!$E$4:$E$1300,$C198,'RE-Supplier'!$H$4:K$1300)</f>
        <v>0</v>
      </c>
      <c r="J198" s="76">
        <f t="shared" si="2"/>
        <v>0</v>
      </c>
      <c r="K198" s="74"/>
      <c r="L198" s="82"/>
      <c r="M198" s="80"/>
      <c r="N19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199" spans="2:14" ht="21">
      <c r="B199" s="76" t="str">
        <f>IF(C199&lt;&gt;"",COUNT($B$5:B198)+1,"")</f>
        <v/>
      </c>
      <c r="C199" s="83"/>
      <c r="D199" s="75"/>
      <c r="E199" s="74"/>
      <c r="F199" s="76">
        <f>SUMIF(ADD!$E$4:$E$1300,$C199,ADD!$H$4:$H$1300)</f>
        <v>0</v>
      </c>
      <c r="G199" s="76">
        <f>SUMIF('RE-coustmer'!$E$4:$E$1300,$C199,'RE-coustmer'!$H$4:$I$1300)</f>
        <v>0</v>
      </c>
      <c r="H199" s="76">
        <f>SUMIF(OUT!$E$4:$E$1300,$C199,OUT!$H$4:J$1300)</f>
        <v>0</v>
      </c>
      <c r="I199" s="76">
        <f>SUMIF('RE-Supplier'!$E$4:$E$1300,$C199,'RE-Supplier'!$H$4:K$1300)</f>
        <v>0</v>
      </c>
      <c r="J199" s="76">
        <f t="shared" ref="J199:J262" si="3">E199+F199+G199-H199-I199</f>
        <v>0</v>
      </c>
      <c r="K199" s="74"/>
      <c r="L199" s="82"/>
      <c r="M199" s="80"/>
      <c r="N19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00" spans="2:14" ht="21">
      <c r="B200" s="76" t="str">
        <f>IF(C200&lt;&gt;"",COUNT($B$5:B199)+1,"")</f>
        <v/>
      </c>
      <c r="C200" s="83"/>
      <c r="D200" s="75"/>
      <c r="E200" s="74"/>
      <c r="F200" s="76">
        <f>SUMIF(ADD!$E$4:$E$1300,$C200,ADD!$H$4:$H$1300)</f>
        <v>0</v>
      </c>
      <c r="G200" s="76">
        <f>SUMIF('RE-coustmer'!$E$4:$E$1300,$C200,'RE-coustmer'!$H$4:$I$1300)</f>
        <v>0</v>
      </c>
      <c r="H200" s="76">
        <f>SUMIF(OUT!$E$4:$E$1300,$C200,OUT!$H$4:J$1300)</f>
        <v>0</v>
      </c>
      <c r="I200" s="76">
        <f>SUMIF('RE-Supplier'!$E$4:$E$1300,$C200,'RE-Supplier'!$H$4:K$1300)</f>
        <v>0</v>
      </c>
      <c r="J200" s="76">
        <f t="shared" si="3"/>
        <v>0</v>
      </c>
      <c r="K200" s="74"/>
      <c r="L200" s="82"/>
      <c r="M200" s="80"/>
      <c r="N20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01" spans="2:14" ht="21">
      <c r="B201" s="76" t="str">
        <f>IF(C201&lt;&gt;"",COUNT($B$5:B200)+1,"")</f>
        <v/>
      </c>
      <c r="C201" s="83"/>
      <c r="D201" s="75"/>
      <c r="E201" s="74"/>
      <c r="F201" s="76">
        <f>SUMIF(ADD!$E$4:$E$1300,$C201,ADD!$H$4:$H$1300)</f>
        <v>0</v>
      </c>
      <c r="G201" s="76">
        <f>SUMIF('RE-coustmer'!$E$4:$E$1300,$C201,'RE-coustmer'!$H$4:$I$1300)</f>
        <v>0</v>
      </c>
      <c r="H201" s="76">
        <f>SUMIF(OUT!$E$4:$E$1300,$C201,OUT!$H$4:J$1300)</f>
        <v>0</v>
      </c>
      <c r="I201" s="76">
        <f>SUMIF('RE-Supplier'!$E$4:$E$1300,$C201,'RE-Supplier'!$H$4:K$1300)</f>
        <v>0</v>
      </c>
      <c r="J201" s="76">
        <f t="shared" si="3"/>
        <v>0</v>
      </c>
      <c r="K201" s="74"/>
      <c r="L201" s="82"/>
      <c r="M201" s="80"/>
      <c r="N20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02" spans="2:14" ht="21">
      <c r="B202" s="76" t="str">
        <f>IF(C202&lt;&gt;"",COUNT($B$5:B201)+1,"")</f>
        <v/>
      </c>
      <c r="C202" s="83"/>
      <c r="D202" s="75"/>
      <c r="E202" s="74"/>
      <c r="F202" s="76">
        <f>SUMIF(ADD!$E$4:$E$1300,$C202,ADD!$H$4:$H$1300)</f>
        <v>0</v>
      </c>
      <c r="G202" s="76">
        <f>SUMIF('RE-coustmer'!$E$4:$E$1300,$C202,'RE-coustmer'!$H$4:$I$1300)</f>
        <v>0</v>
      </c>
      <c r="H202" s="76">
        <f>SUMIF(OUT!$E$4:$E$1300,$C202,OUT!$H$4:J$1300)</f>
        <v>0</v>
      </c>
      <c r="I202" s="76">
        <f>SUMIF('RE-Supplier'!$E$4:$E$1300,$C202,'RE-Supplier'!$H$4:K$1300)</f>
        <v>0</v>
      </c>
      <c r="J202" s="76">
        <f t="shared" si="3"/>
        <v>0</v>
      </c>
      <c r="K202" s="74"/>
      <c r="L202" s="82"/>
      <c r="M202" s="80"/>
      <c r="N20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03" spans="2:14" ht="21">
      <c r="B203" s="76" t="str">
        <f>IF(C203&lt;&gt;"",COUNT($B$5:B202)+1,"")</f>
        <v/>
      </c>
      <c r="C203" s="83"/>
      <c r="D203" s="75"/>
      <c r="E203" s="74"/>
      <c r="F203" s="76">
        <f>SUMIF(ADD!$E$4:$E$1300,$C203,ADD!$H$4:$H$1300)</f>
        <v>0</v>
      </c>
      <c r="G203" s="76">
        <f>SUMIF('RE-coustmer'!$E$4:$E$1300,$C203,'RE-coustmer'!$H$4:$I$1300)</f>
        <v>0</v>
      </c>
      <c r="H203" s="76">
        <f>SUMIF(OUT!$E$4:$E$1300,$C203,OUT!$H$4:J$1300)</f>
        <v>0</v>
      </c>
      <c r="I203" s="76">
        <f>SUMIF('RE-Supplier'!$E$4:$E$1300,$C203,'RE-Supplier'!$H$4:K$1300)</f>
        <v>0</v>
      </c>
      <c r="J203" s="76">
        <f t="shared" si="3"/>
        <v>0</v>
      </c>
      <c r="K203" s="74"/>
      <c r="L203" s="82"/>
      <c r="M203" s="80"/>
      <c r="N20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04" spans="2:14" ht="21">
      <c r="B204" s="76" t="str">
        <f>IF(C204&lt;&gt;"",COUNT($B$5:B203)+1,"")</f>
        <v/>
      </c>
      <c r="C204" s="83"/>
      <c r="D204" s="75"/>
      <c r="E204" s="74"/>
      <c r="F204" s="76">
        <f>SUMIF(ADD!$E$4:$E$1300,$C204,ADD!$H$4:$H$1300)</f>
        <v>0</v>
      </c>
      <c r="G204" s="76">
        <f>SUMIF('RE-coustmer'!$E$4:$E$1300,$C204,'RE-coustmer'!$H$4:$I$1300)</f>
        <v>0</v>
      </c>
      <c r="H204" s="76">
        <f>SUMIF(OUT!$E$4:$E$1300,$C204,OUT!$H$4:J$1300)</f>
        <v>0</v>
      </c>
      <c r="I204" s="76">
        <f>SUMIF('RE-Supplier'!$E$4:$E$1300,$C204,'RE-Supplier'!$H$4:K$1300)</f>
        <v>0</v>
      </c>
      <c r="J204" s="76">
        <f t="shared" si="3"/>
        <v>0</v>
      </c>
      <c r="K204" s="74"/>
      <c r="L204" s="82"/>
      <c r="M204" s="80"/>
      <c r="N20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05" spans="2:14" ht="21">
      <c r="B205" s="76" t="str">
        <f>IF(C205&lt;&gt;"",COUNT($B$5:B204)+1,"")</f>
        <v/>
      </c>
      <c r="C205" s="83"/>
      <c r="D205" s="75"/>
      <c r="E205" s="74"/>
      <c r="F205" s="76">
        <f>SUMIF(ADD!$E$4:$E$1300,$C205,ADD!$H$4:$H$1300)</f>
        <v>0</v>
      </c>
      <c r="G205" s="76">
        <f>SUMIF('RE-coustmer'!$E$4:$E$1300,$C205,'RE-coustmer'!$H$4:$I$1300)</f>
        <v>0</v>
      </c>
      <c r="H205" s="76">
        <f>SUMIF(OUT!$E$4:$E$1300,$C205,OUT!$H$4:J$1300)</f>
        <v>0</v>
      </c>
      <c r="I205" s="76">
        <f>SUMIF('RE-Supplier'!$E$4:$E$1300,$C205,'RE-Supplier'!$H$4:K$1300)</f>
        <v>0</v>
      </c>
      <c r="J205" s="76">
        <f t="shared" si="3"/>
        <v>0</v>
      </c>
      <c r="K205" s="74"/>
      <c r="L205" s="82"/>
      <c r="M205" s="80"/>
      <c r="N20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06" spans="2:14" ht="21">
      <c r="B206" s="76" t="str">
        <f>IF(C206&lt;&gt;"",COUNT($B$5:B205)+1,"")</f>
        <v/>
      </c>
      <c r="C206" s="83"/>
      <c r="D206" s="75"/>
      <c r="E206" s="74"/>
      <c r="F206" s="76">
        <f>SUMIF(ADD!$E$4:$E$1300,$C206,ADD!$H$4:$H$1300)</f>
        <v>0</v>
      </c>
      <c r="G206" s="76">
        <f>SUMIF('RE-coustmer'!$E$4:$E$1300,$C206,'RE-coustmer'!$H$4:$I$1300)</f>
        <v>0</v>
      </c>
      <c r="H206" s="76">
        <f>SUMIF(OUT!$E$4:$E$1300,$C206,OUT!$H$4:J$1300)</f>
        <v>0</v>
      </c>
      <c r="I206" s="76">
        <f>SUMIF('RE-Supplier'!$E$4:$E$1300,$C206,'RE-Supplier'!$H$4:K$1300)</f>
        <v>0</v>
      </c>
      <c r="J206" s="76">
        <f t="shared" si="3"/>
        <v>0</v>
      </c>
      <c r="K206" s="74"/>
      <c r="L206" s="82"/>
      <c r="M206" s="80"/>
      <c r="N20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07" spans="2:14" ht="21">
      <c r="B207" s="76" t="str">
        <f>IF(C207&lt;&gt;"",COUNT($B$5:B206)+1,"")</f>
        <v/>
      </c>
      <c r="C207" s="83"/>
      <c r="D207" s="75"/>
      <c r="E207" s="74"/>
      <c r="F207" s="76">
        <f>SUMIF(ADD!$E$4:$E$1300,$C207,ADD!$H$4:$H$1300)</f>
        <v>0</v>
      </c>
      <c r="G207" s="76">
        <f>SUMIF('RE-coustmer'!$E$4:$E$1300,$C207,'RE-coustmer'!$H$4:$I$1300)</f>
        <v>0</v>
      </c>
      <c r="H207" s="76">
        <f>SUMIF(OUT!$E$4:$E$1300,$C207,OUT!$H$4:J$1300)</f>
        <v>0</v>
      </c>
      <c r="I207" s="76">
        <f>SUMIF('RE-Supplier'!$E$4:$E$1300,$C207,'RE-Supplier'!$H$4:K$1300)</f>
        <v>0</v>
      </c>
      <c r="J207" s="76">
        <f t="shared" si="3"/>
        <v>0</v>
      </c>
      <c r="K207" s="74"/>
      <c r="L207" s="82"/>
      <c r="M207" s="80"/>
      <c r="N20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08" spans="2:14" ht="21">
      <c r="B208" s="76" t="str">
        <f>IF(C208&lt;&gt;"",COUNT($B$5:B207)+1,"")</f>
        <v/>
      </c>
      <c r="C208" s="83"/>
      <c r="D208" s="75"/>
      <c r="E208" s="74"/>
      <c r="F208" s="76">
        <f>SUMIF(ADD!$E$4:$E$1300,$C208,ADD!$H$4:$H$1300)</f>
        <v>0</v>
      </c>
      <c r="G208" s="76">
        <f>SUMIF('RE-coustmer'!$E$4:$E$1300,$C208,'RE-coustmer'!$H$4:$I$1300)</f>
        <v>0</v>
      </c>
      <c r="H208" s="76">
        <f>SUMIF(OUT!$E$4:$E$1300,$C208,OUT!$H$4:J$1300)</f>
        <v>0</v>
      </c>
      <c r="I208" s="76">
        <f>SUMIF('RE-Supplier'!$E$4:$E$1300,$C208,'RE-Supplier'!$H$4:K$1300)</f>
        <v>0</v>
      </c>
      <c r="J208" s="76">
        <f t="shared" si="3"/>
        <v>0</v>
      </c>
      <c r="K208" s="74"/>
      <c r="L208" s="82"/>
      <c r="M208" s="80"/>
      <c r="N20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09" spans="2:14" ht="21">
      <c r="B209" s="76" t="str">
        <f>IF(C209&lt;&gt;"",COUNT($B$5:B208)+1,"")</f>
        <v/>
      </c>
      <c r="C209" s="83"/>
      <c r="D209" s="75"/>
      <c r="E209" s="74"/>
      <c r="F209" s="76">
        <f>SUMIF(ADD!$E$4:$E$1300,$C209,ADD!$H$4:$H$1300)</f>
        <v>0</v>
      </c>
      <c r="G209" s="76">
        <f>SUMIF('RE-coustmer'!$E$4:$E$1300,$C209,'RE-coustmer'!$H$4:$I$1300)</f>
        <v>0</v>
      </c>
      <c r="H209" s="76">
        <f>SUMIF(OUT!$E$4:$E$1300,$C209,OUT!$H$4:J$1300)</f>
        <v>0</v>
      </c>
      <c r="I209" s="76">
        <f>SUMIF('RE-Supplier'!$E$4:$E$1300,$C209,'RE-Supplier'!$H$4:K$1300)</f>
        <v>0</v>
      </c>
      <c r="J209" s="76">
        <f t="shared" si="3"/>
        <v>0</v>
      </c>
      <c r="K209" s="74"/>
      <c r="L209" s="82"/>
      <c r="M209" s="80"/>
      <c r="N20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10" spans="2:14" ht="21">
      <c r="B210" s="76" t="str">
        <f>IF(C210&lt;&gt;"",COUNT($B$5:B209)+1,"")</f>
        <v/>
      </c>
      <c r="C210" s="83"/>
      <c r="D210" s="75"/>
      <c r="E210" s="74"/>
      <c r="F210" s="76">
        <f>SUMIF(ADD!$E$4:$E$1300,$C210,ADD!$H$4:$H$1300)</f>
        <v>0</v>
      </c>
      <c r="G210" s="76">
        <f>SUMIF('RE-coustmer'!$E$4:$E$1300,$C210,'RE-coustmer'!$H$4:$I$1300)</f>
        <v>0</v>
      </c>
      <c r="H210" s="76">
        <f>SUMIF(OUT!$E$4:$E$1300,$C210,OUT!$H$4:J$1300)</f>
        <v>0</v>
      </c>
      <c r="I210" s="76">
        <f>SUMIF('RE-Supplier'!$E$4:$E$1300,$C210,'RE-Supplier'!$H$4:K$1300)</f>
        <v>0</v>
      </c>
      <c r="J210" s="76">
        <f t="shared" si="3"/>
        <v>0</v>
      </c>
      <c r="K210" s="74"/>
      <c r="L210" s="82"/>
      <c r="M210" s="80"/>
      <c r="N21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11" spans="2:14" ht="21">
      <c r="B211" s="76" t="str">
        <f>IF(C211&lt;&gt;"",COUNT($B$5:B210)+1,"")</f>
        <v/>
      </c>
      <c r="C211" s="83"/>
      <c r="D211" s="75"/>
      <c r="E211" s="74"/>
      <c r="F211" s="76">
        <f>SUMIF(ADD!$E$4:$E$1300,$C211,ADD!$H$4:$H$1300)</f>
        <v>0</v>
      </c>
      <c r="G211" s="76">
        <f>SUMIF('RE-coustmer'!$E$4:$E$1300,$C211,'RE-coustmer'!$H$4:$I$1300)</f>
        <v>0</v>
      </c>
      <c r="H211" s="76">
        <f>SUMIF(OUT!$E$4:$E$1300,$C211,OUT!$H$4:J$1300)</f>
        <v>0</v>
      </c>
      <c r="I211" s="76">
        <f>SUMIF('RE-Supplier'!$E$4:$E$1300,$C211,'RE-Supplier'!$H$4:K$1300)</f>
        <v>0</v>
      </c>
      <c r="J211" s="76">
        <f t="shared" si="3"/>
        <v>0</v>
      </c>
      <c r="K211" s="74"/>
      <c r="L211" s="82"/>
      <c r="M211" s="80"/>
      <c r="N21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12" spans="2:14" ht="21">
      <c r="B212" s="76" t="str">
        <f>IF(C212&lt;&gt;"",COUNT($B$5:B211)+1,"")</f>
        <v/>
      </c>
      <c r="C212" s="83"/>
      <c r="D212" s="75"/>
      <c r="E212" s="74"/>
      <c r="F212" s="76">
        <f>SUMIF(ADD!$E$4:$E$1300,$C212,ADD!$H$4:$H$1300)</f>
        <v>0</v>
      </c>
      <c r="G212" s="76">
        <f>SUMIF('RE-coustmer'!$E$4:$E$1300,$C212,'RE-coustmer'!$H$4:$I$1300)</f>
        <v>0</v>
      </c>
      <c r="H212" s="76">
        <f>SUMIF(OUT!$E$4:$E$1300,$C212,OUT!$H$4:J$1300)</f>
        <v>0</v>
      </c>
      <c r="I212" s="76">
        <f>SUMIF('RE-Supplier'!$E$4:$E$1300,$C212,'RE-Supplier'!$H$4:K$1300)</f>
        <v>0</v>
      </c>
      <c r="J212" s="76">
        <f t="shared" si="3"/>
        <v>0</v>
      </c>
      <c r="K212" s="74"/>
      <c r="L212" s="82"/>
      <c r="M212" s="80"/>
      <c r="N21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13" spans="2:14" ht="21">
      <c r="B213" s="76" t="str">
        <f>IF(C213&lt;&gt;"",COUNT($B$5:B212)+1,"")</f>
        <v/>
      </c>
      <c r="C213" s="83"/>
      <c r="D213" s="75"/>
      <c r="E213" s="74"/>
      <c r="F213" s="76">
        <f>SUMIF(ADD!$E$4:$E$1300,$C213,ADD!$H$4:$H$1300)</f>
        <v>0</v>
      </c>
      <c r="G213" s="76">
        <f>SUMIF('RE-coustmer'!$E$4:$E$1300,$C213,'RE-coustmer'!$H$4:$I$1300)</f>
        <v>0</v>
      </c>
      <c r="H213" s="76">
        <f>SUMIF(OUT!$E$4:$E$1300,$C213,OUT!$H$4:J$1300)</f>
        <v>0</v>
      </c>
      <c r="I213" s="76">
        <f>SUMIF('RE-Supplier'!$E$4:$E$1300,$C213,'RE-Supplier'!$H$4:K$1300)</f>
        <v>0</v>
      </c>
      <c r="J213" s="76">
        <f t="shared" si="3"/>
        <v>0</v>
      </c>
      <c r="K213" s="74"/>
      <c r="L213" s="82"/>
      <c r="M213" s="80"/>
      <c r="N21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14" spans="2:14" ht="21">
      <c r="B214" s="76" t="str">
        <f>IF(C214&lt;&gt;"",COUNT($B$5:B213)+1,"")</f>
        <v/>
      </c>
      <c r="C214" s="83"/>
      <c r="D214" s="75"/>
      <c r="E214" s="74"/>
      <c r="F214" s="76">
        <f>SUMIF(ADD!$E$4:$E$1300,$C214,ADD!$H$4:$H$1300)</f>
        <v>0</v>
      </c>
      <c r="G214" s="76">
        <f>SUMIF('RE-coustmer'!$E$4:$E$1300,$C214,'RE-coustmer'!$H$4:$I$1300)</f>
        <v>0</v>
      </c>
      <c r="H214" s="76">
        <f>SUMIF(OUT!$E$4:$E$1300,$C214,OUT!$H$4:J$1300)</f>
        <v>0</v>
      </c>
      <c r="I214" s="76">
        <f>SUMIF('RE-Supplier'!$E$4:$E$1300,$C214,'RE-Supplier'!$H$4:K$1300)</f>
        <v>0</v>
      </c>
      <c r="J214" s="76">
        <f t="shared" si="3"/>
        <v>0</v>
      </c>
      <c r="K214" s="74"/>
      <c r="L214" s="82"/>
      <c r="M214" s="80"/>
      <c r="N21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15" spans="2:14" ht="21">
      <c r="B215" s="76" t="str">
        <f>IF(C215&lt;&gt;"",COUNT($B$5:B214)+1,"")</f>
        <v/>
      </c>
      <c r="C215" s="83"/>
      <c r="D215" s="75"/>
      <c r="E215" s="74"/>
      <c r="F215" s="76">
        <f>SUMIF(ADD!$E$4:$E$1300,$C215,ADD!$H$4:$H$1300)</f>
        <v>0</v>
      </c>
      <c r="G215" s="76">
        <f>SUMIF('RE-coustmer'!$E$4:$E$1300,$C215,'RE-coustmer'!$H$4:$I$1300)</f>
        <v>0</v>
      </c>
      <c r="H215" s="76">
        <f>SUMIF(OUT!$E$4:$E$1300,$C215,OUT!$H$4:J$1300)</f>
        <v>0</v>
      </c>
      <c r="I215" s="76">
        <f>SUMIF('RE-Supplier'!$E$4:$E$1300,$C215,'RE-Supplier'!$H$4:K$1300)</f>
        <v>0</v>
      </c>
      <c r="J215" s="76">
        <f t="shared" si="3"/>
        <v>0</v>
      </c>
      <c r="K215" s="74"/>
      <c r="L215" s="82"/>
      <c r="M215" s="80"/>
      <c r="N21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16" spans="2:14" ht="21">
      <c r="B216" s="76" t="str">
        <f>IF(C216&lt;&gt;"",COUNT($B$5:B215)+1,"")</f>
        <v/>
      </c>
      <c r="C216" s="83"/>
      <c r="D216" s="75"/>
      <c r="E216" s="74"/>
      <c r="F216" s="76">
        <f>SUMIF(ADD!$E$4:$E$1300,$C216,ADD!$H$4:$H$1300)</f>
        <v>0</v>
      </c>
      <c r="G216" s="76">
        <f>SUMIF('RE-coustmer'!$E$4:$E$1300,$C216,'RE-coustmer'!$H$4:$I$1300)</f>
        <v>0</v>
      </c>
      <c r="H216" s="76">
        <f>SUMIF(OUT!$E$4:$E$1300,$C216,OUT!$H$4:J$1300)</f>
        <v>0</v>
      </c>
      <c r="I216" s="76">
        <f>SUMIF('RE-Supplier'!$E$4:$E$1300,$C216,'RE-Supplier'!$H$4:K$1300)</f>
        <v>0</v>
      </c>
      <c r="J216" s="76">
        <f t="shared" si="3"/>
        <v>0</v>
      </c>
      <c r="K216" s="74"/>
      <c r="L216" s="82"/>
      <c r="M216" s="80"/>
      <c r="N21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17" spans="2:14" ht="21">
      <c r="B217" s="76" t="str">
        <f>IF(C217&lt;&gt;"",COUNT($B$5:B216)+1,"")</f>
        <v/>
      </c>
      <c r="C217" s="83"/>
      <c r="D217" s="75"/>
      <c r="E217" s="74"/>
      <c r="F217" s="76">
        <f>SUMIF(ADD!$E$4:$E$1300,$C217,ADD!$H$4:$H$1300)</f>
        <v>0</v>
      </c>
      <c r="G217" s="76">
        <f>SUMIF('RE-coustmer'!$E$4:$E$1300,$C217,'RE-coustmer'!$H$4:$I$1300)</f>
        <v>0</v>
      </c>
      <c r="H217" s="76">
        <f>SUMIF(OUT!$E$4:$E$1300,$C217,OUT!$H$4:J$1300)</f>
        <v>0</v>
      </c>
      <c r="I217" s="76">
        <f>SUMIF('RE-Supplier'!$E$4:$E$1300,$C217,'RE-Supplier'!$H$4:K$1300)</f>
        <v>0</v>
      </c>
      <c r="J217" s="76">
        <f t="shared" si="3"/>
        <v>0</v>
      </c>
      <c r="K217" s="74"/>
      <c r="L217" s="82"/>
      <c r="M217" s="80"/>
      <c r="N21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18" spans="2:14" ht="21">
      <c r="B218" s="76" t="str">
        <f>IF(C218&lt;&gt;"",COUNT($B$5:B217)+1,"")</f>
        <v/>
      </c>
      <c r="C218" s="83"/>
      <c r="D218" s="75"/>
      <c r="E218" s="74"/>
      <c r="F218" s="76">
        <f>SUMIF(ADD!$E$4:$E$1300,$C218,ADD!$H$4:$H$1300)</f>
        <v>0</v>
      </c>
      <c r="G218" s="76">
        <f>SUMIF('RE-coustmer'!$E$4:$E$1300,$C218,'RE-coustmer'!$H$4:$I$1300)</f>
        <v>0</v>
      </c>
      <c r="H218" s="76">
        <f>SUMIF(OUT!$E$4:$E$1300,$C218,OUT!$H$4:J$1300)</f>
        <v>0</v>
      </c>
      <c r="I218" s="76">
        <f>SUMIF('RE-Supplier'!$E$4:$E$1300,$C218,'RE-Supplier'!$H$4:K$1300)</f>
        <v>0</v>
      </c>
      <c r="J218" s="76">
        <f t="shared" si="3"/>
        <v>0</v>
      </c>
      <c r="K218" s="74"/>
      <c r="L218" s="82"/>
      <c r="M218" s="80"/>
      <c r="N21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19" spans="2:14" ht="21">
      <c r="B219" s="76" t="str">
        <f>IF(C219&lt;&gt;"",COUNT($B$5:B218)+1,"")</f>
        <v/>
      </c>
      <c r="C219" s="83"/>
      <c r="D219" s="75"/>
      <c r="E219" s="74"/>
      <c r="F219" s="76">
        <f>SUMIF(ADD!$E$4:$E$1300,$C219,ADD!$H$4:$H$1300)</f>
        <v>0</v>
      </c>
      <c r="G219" s="76">
        <f>SUMIF('RE-coustmer'!$E$4:$E$1300,$C219,'RE-coustmer'!$H$4:$I$1300)</f>
        <v>0</v>
      </c>
      <c r="H219" s="76">
        <f>SUMIF(OUT!$E$4:$E$1300,$C219,OUT!$H$4:J$1300)</f>
        <v>0</v>
      </c>
      <c r="I219" s="76">
        <f>SUMIF('RE-Supplier'!$E$4:$E$1300,$C219,'RE-Supplier'!$H$4:K$1300)</f>
        <v>0</v>
      </c>
      <c r="J219" s="76">
        <f t="shared" si="3"/>
        <v>0</v>
      </c>
      <c r="K219" s="74"/>
      <c r="L219" s="82"/>
      <c r="M219" s="80"/>
      <c r="N21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20" spans="2:14" ht="21">
      <c r="B220" s="76" t="str">
        <f>IF(C220&lt;&gt;"",COUNT($B$5:B219)+1,"")</f>
        <v/>
      </c>
      <c r="C220" s="83"/>
      <c r="D220" s="75"/>
      <c r="E220" s="74"/>
      <c r="F220" s="76">
        <f>SUMIF(ADD!$E$4:$E$1300,$C220,ADD!$H$4:$H$1300)</f>
        <v>0</v>
      </c>
      <c r="G220" s="76">
        <f>SUMIF('RE-coustmer'!$E$4:$E$1300,$C220,'RE-coustmer'!$H$4:$I$1300)</f>
        <v>0</v>
      </c>
      <c r="H220" s="76">
        <f>SUMIF(OUT!$E$4:$E$1300,$C220,OUT!$H$4:J$1300)</f>
        <v>0</v>
      </c>
      <c r="I220" s="76">
        <f>SUMIF('RE-Supplier'!$E$4:$E$1300,$C220,'RE-Supplier'!$H$4:K$1300)</f>
        <v>0</v>
      </c>
      <c r="J220" s="76">
        <f t="shared" si="3"/>
        <v>0</v>
      </c>
      <c r="K220" s="74"/>
      <c r="L220" s="82"/>
      <c r="M220" s="80"/>
      <c r="N22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21" spans="2:14" ht="21">
      <c r="B221" s="76" t="str">
        <f>IF(C221&lt;&gt;"",COUNT($B$5:B220)+1,"")</f>
        <v/>
      </c>
      <c r="C221" s="83"/>
      <c r="D221" s="75"/>
      <c r="E221" s="74"/>
      <c r="F221" s="76">
        <f>SUMIF(ADD!$E$4:$E$1300,$C221,ADD!$H$4:$H$1300)</f>
        <v>0</v>
      </c>
      <c r="G221" s="76">
        <f>SUMIF('RE-coustmer'!$E$4:$E$1300,$C221,'RE-coustmer'!$H$4:$I$1300)</f>
        <v>0</v>
      </c>
      <c r="H221" s="76">
        <f>SUMIF(OUT!$E$4:$E$1300,$C221,OUT!$H$4:J$1300)</f>
        <v>0</v>
      </c>
      <c r="I221" s="76">
        <f>SUMIF('RE-Supplier'!$E$4:$E$1300,$C221,'RE-Supplier'!$H$4:K$1300)</f>
        <v>0</v>
      </c>
      <c r="J221" s="76">
        <f t="shared" si="3"/>
        <v>0</v>
      </c>
      <c r="K221" s="74"/>
      <c r="L221" s="82"/>
      <c r="M221" s="80"/>
      <c r="N22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22" spans="2:14" ht="21">
      <c r="B222" s="76" t="str">
        <f>IF(C222&lt;&gt;"",COUNT($B$5:B221)+1,"")</f>
        <v/>
      </c>
      <c r="C222" s="83"/>
      <c r="D222" s="75"/>
      <c r="E222" s="74"/>
      <c r="F222" s="76">
        <f>SUMIF(ADD!$E$4:$E$1300,$C222,ADD!$H$4:$H$1300)</f>
        <v>0</v>
      </c>
      <c r="G222" s="76">
        <f>SUMIF('RE-coustmer'!$E$4:$E$1300,$C222,'RE-coustmer'!$H$4:$I$1300)</f>
        <v>0</v>
      </c>
      <c r="H222" s="76">
        <f>SUMIF(OUT!$E$4:$E$1300,$C222,OUT!$H$4:J$1300)</f>
        <v>0</v>
      </c>
      <c r="I222" s="76">
        <f>SUMIF('RE-Supplier'!$E$4:$E$1300,$C222,'RE-Supplier'!$H$4:K$1300)</f>
        <v>0</v>
      </c>
      <c r="J222" s="76">
        <f t="shared" si="3"/>
        <v>0</v>
      </c>
      <c r="K222" s="74"/>
      <c r="L222" s="82"/>
      <c r="M222" s="80"/>
      <c r="N22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23" spans="2:14" ht="21">
      <c r="B223" s="76" t="str">
        <f>IF(C223&lt;&gt;"",COUNT($B$5:B222)+1,"")</f>
        <v/>
      </c>
      <c r="C223" s="83"/>
      <c r="D223" s="75"/>
      <c r="E223" s="74"/>
      <c r="F223" s="76">
        <f>SUMIF(ADD!$E$4:$E$1300,$C223,ADD!$H$4:$H$1300)</f>
        <v>0</v>
      </c>
      <c r="G223" s="76">
        <f>SUMIF('RE-coustmer'!$E$4:$E$1300,$C223,'RE-coustmer'!$H$4:$I$1300)</f>
        <v>0</v>
      </c>
      <c r="H223" s="76">
        <f>SUMIF(OUT!$E$4:$E$1300,$C223,OUT!$H$4:J$1300)</f>
        <v>0</v>
      </c>
      <c r="I223" s="76">
        <f>SUMIF('RE-Supplier'!$E$4:$E$1300,$C223,'RE-Supplier'!$H$4:K$1300)</f>
        <v>0</v>
      </c>
      <c r="J223" s="76">
        <f t="shared" si="3"/>
        <v>0</v>
      </c>
      <c r="K223" s="74"/>
      <c r="L223" s="82"/>
      <c r="M223" s="80"/>
      <c r="N22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24" spans="2:14" ht="21">
      <c r="B224" s="76" t="str">
        <f>IF(C224&lt;&gt;"",COUNT($B$5:B223)+1,"")</f>
        <v/>
      </c>
      <c r="C224" s="83"/>
      <c r="D224" s="75"/>
      <c r="E224" s="74"/>
      <c r="F224" s="76">
        <f>SUMIF(ADD!$E$4:$E$1300,$C224,ADD!$H$4:$H$1300)</f>
        <v>0</v>
      </c>
      <c r="G224" s="76">
        <f>SUMIF('RE-coustmer'!$E$4:$E$1300,$C224,'RE-coustmer'!$H$4:$I$1300)</f>
        <v>0</v>
      </c>
      <c r="H224" s="76">
        <f>SUMIF(OUT!$E$4:$E$1300,$C224,OUT!$H$4:J$1300)</f>
        <v>0</v>
      </c>
      <c r="I224" s="76">
        <f>SUMIF('RE-Supplier'!$E$4:$E$1300,$C224,'RE-Supplier'!$H$4:K$1300)</f>
        <v>0</v>
      </c>
      <c r="J224" s="76">
        <f t="shared" si="3"/>
        <v>0</v>
      </c>
      <c r="K224" s="74"/>
      <c r="L224" s="82"/>
      <c r="M224" s="80"/>
      <c r="N22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25" spans="2:14" ht="21">
      <c r="B225" s="76" t="str">
        <f>IF(C225&lt;&gt;"",COUNT($B$5:B224)+1,"")</f>
        <v/>
      </c>
      <c r="C225" s="83"/>
      <c r="D225" s="75"/>
      <c r="E225" s="74"/>
      <c r="F225" s="76">
        <f>SUMIF(ADD!$E$4:$E$1300,$C225,ADD!$H$4:$H$1300)</f>
        <v>0</v>
      </c>
      <c r="G225" s="76">
        <f>SUMIF('RE-coustmer'!$E$4:$E$1300,$C225,'RE-coustmer'!$H$4:$I$1300)</f>
        <v>0</v>
      </c>
      <c r="H225" s="76">
        <f>SUMIF(OUT!$E$4:$E$1300,$C225,OUT!$H$4:J$1300)</f>
        <v>0</v>
      </c>
      <c r="I225" s="76">
        <f>SUMIF('RE-Supplier'!$E$4:$E$1300,$C225,'RE-Supplier'!$H$4:K$1300)</f>
        <v>0</v>
      </c>
      <c r="J225" s="76">
        <f t="shared" si="3"/>
        <v>0</v>
      </c>
      <c r="K225" s="74"/>
      <c r="L225" s="82"/>
      <c r="M225" s="80"/>
      <c r="N22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26" spans="2:14" ht="21">
      <c r="B226" s="76" t="str">
        <f>IF(C226&lt;&gt;"",COUNT($B$5:B225)+1,"")</f>
        <v/>
      </c>
      <c r="C226" s="83"/>
      <c r="D226" s="75"/>
      <c r="E226" s="74"/>
      <c r="F226" s="76">
        <f>SUMIF(ADD!$E$4:$E$1300,$C226,ADD!$H$4:$H$1300)</f>
        <v>0</v>
      </c>
      <c r="G226" s="76">
        <f>SUMIF('RE-coustmer'!$E$4:$E$1300,$C226,'RE-coustmer'!$H$4:$I$1300)</f>
        <v>0</v>
      </c>
      <c r="H226" s="76">
        <f>SUMIF(OUT!$E$4:$E$1300,$C226,OUT!$H$4:J$1300)</f>
        <v>0</v>
      </c>
      <c r="I226" s="76">
        <f>SUMIF('RE-Supplier'!$E$4:$E$1300,$C226,'RE-Supplier'!$H$4:K$1300)</f>
        <v>0</v>
      </c>
      <c r="J226" s="76">
        <f t="shared" si="3"/>
        <v>0</v>
      </c>
      <c r="K226" s="74"/>
      <c r="L226" s="82"/>
      <c r="M226" s="80"/>
      <c r="N22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27" spans="2:14" ht="21">
      <c r="B227" s="76" t="str">
        <f>IF(C227&lt;&gt;"",COUNT($B$5:B226)+1,"")</f>
        <v/>
      </c>
      <c r="C227" s="83"/>
      <c r="D227" s="75"/>
      <c r="E227" s="74"/>
      <c r="F227" s="76">
        <f>SUMIF(ADD!$E$4:$E$1300,$C227,ADD!$H$4:$H$1300)</f>
        <v>0</v>
      </c>
      <c r="G227" s="76">
        <f>SUMIF('RE-coustmer'!$E$4:$E$1300,$C227,'RE-coustmer'!$H$4:$I$1300)</f>
        <v>0</v>
      </c>
      <c r="H227" s="76">
        <f>SUMIF(OUT!$E$4:$E$1300,$C227,OUT!$H$4:J$1300)</f>
        <v>0</v>
      </c>
      <c r="I227" s="76">
        <f>SUMIF('RE-Supplier'!$E$4:$E$1300,$C227,'RE-Supplier'!$H$4:K$1300)</f>
        <v>0</v>
      </c>
      <c r="J227" s="76">
        <f t="shared" si="3"/>
        <v>0</v>
      </c>
      <c r="K227" s="74"/>
      <c r="L227" s="82"/>
      <c r="M227" s="80"/>
      <c r="N22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28" spans="2:14" ht="21">
      <c r="B228" s="76" t="str">
        <f>IF(C228&lt;&gt;"",COUNT($B$5:B227)+1,"")</f>
        <v/>
      </c>
      <c r="C228" s="83"/>
      <c r="D228" s="75"/>
      <c r="E228" s="74"/>
      <c r="F228" s="76">
        <f>SUMIF(ADD!$E$4:$E$1300,$C228,ADD!$H$4:$H$1300)</f>
        <v>0</v>
      </c>
      <c r="G228" s="76">
        <f>SUMIF('RE-coustmer'!$E$4:$E$1300,$C228,'RE-coustmer'!$H$4:$I$1300)</f>
        <v>0</v>
      </c>
      <c r="H228" s="76">
        <f>SUMIF(OUT!$E$4:$E$1300,$C228,OUT!$H$4:J$1300)</f>
        <v>0</v>
      </c>
      <c r="I228" s="76">
        <f>SUMIF('RE-Supplier'!$E$4:$E$1300,$C228,'RE-Supplier'!$H$4:K$1300)</f>
        <v>0</v>
      </c>
      <c r="J228" s="76">
        <f t="shared" si="3"/>
        <v>0</v>
      </c>
      <c r="K228" s="74"/>
      <c r="L228" s="82"/>
      <c r="M228" s="80"/>
      <c r="N22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29" spans="2:14" ht="21">
      <c r="B229" s="76" t="str">
        <f>IF(C229&lt;&gt;"",COUNT($B$5:B228)+1,"")</f>
        <v/>
      </c>
      <c r="C229" s="83"/>
      <c r="D229" s="75"/>
      <c r="E229" s="74"/>
      <c r="F229" s="76">
        <f>SUMIF(ADD!$E$4:$E$1300,$C229,ADD!$H$4:$H$1300)</f>
        <v>0</v>
      </c>
      <c r="G229" s="76">
        <f>SUMIF('RE-coustmer'!$E$4:$E$1300,$C229,'RE-coustmer'!$H$4:$I$1300)</f>
        <v>0</v>
      </c>
      <c r="H229" s="76">
        <f>SUMIF(OUT!$E$4:$E$1300,$C229,OUT!$H$4:J$1300)</f>
        <v>0</v>
      </c>
      <c r="I229" s="76">
        <f>SUMIF('RE-Supplier'!$E$4:$E$1300,$C229,'RE-Supplier'!$H$4:K$1300)</f>
        <v>0</v>
      </c>
      <c r="J229" s="76">
        <f t="shared" si="3"/>
        <v>0</v>
      </c>
      <c r="K229" s="74"/>
      <c r="L229" s="82"/>
      <c r="M229" s="80"/>
      <c r="N22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30" spans="2:14" ht="21">
      <c r="B230" s="76" t="str">
        <f>IF(C230&lt;&gt;"",COUNT($B$5:B229)+1,"")</f>
        <v/>
      </c>
      <c r="C230" s="83"/>
      <c r="D230" s="75"/>
      <c r="E230" s="74"/>
      <c r="F230" s="76">
        <f>SUMIF(ADD!$E$4:$E$1300,$C230,ADD!$H$4:$H$1300)</f>
        <v>0</v>
      </c>
      <c r="G230" s="76">
        <f>SUMIF('RE-coustmer'!$E$4:$E$1300,$C230,'RE-coustmer'!$H$4:$I$1300)</f>
        <v>0</v>
      </c>
      <c r="H230" s="76">
        <f>SUMIF(OUT!$E$4:$E$1300,$C230,OUT!$H$4:J$1300)</f>
        <v>0</v>
      </c>
      <c r="I230" s="76">
        <f>SUMIF('RE-Supplier'!$E$4:$E$1300,$C230,'RE-Supplier'!$H$4:K$1300)</f>
        <v>0</v>
      </c>
      <c r="J230" s="76">
        <f t="shared" si="3"/>
        <v>0</v>
      </c>
      <c r="K230" s="74"/>
      <c r="L230" s="82"/>
      <c r="M230" s="80"/>
      <c r="N23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31" spans="2:14" ht="21">
      <c r="B231" s="76" t="str">
        <f>IF(C231&lt;&gt;"",COUNT($B$5:B230)+1,"")</f>
        <v/>
      </c>
      <c r="C231" s="83"/>
      <c r="D231" s="75"/>
      <c r="E231" s="74"/>
      <c r="F231" s="76">
        <f>SUMIF(ADD!$E$4:$E$1300,$C231,ADD!$H$4:$H$1300)</f>
        <v>0</v>
      </c>
      <c r="G231" s="76">
        <f>SUMIF('RE-coustmer'!$E$4:$E$1300,$C231,'RE-coustmer'!$H$4:$I$1300)</f>
        <v>0</v>
      </c>
      <c r="H231" s="76">
        <f>SUMIF(OUT!$E$4:$E$1300,$C231,OUT!$H$4:J$1300)</f>
        <v>0</v>
      </c>
      <c r="I231" s="76">
        <f>SUMIF('RE-Supplier'!$E$4:$E$1300,$C231,'RE-Supplier'!$H$4:K$1300)</f>
        <v>0</v>
      </c>
      <c r="J231" s="76">
        <f t="shared" si="3"/>
        <v>0</v>
      </c>
      <c r="K231" s="74"/>
      <c r="L231" s="82"/>
      <c r="M231" s="80"/>
      <c r="N23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32" spans="2:14" ht="21">
      <c r="B232" s="76" t="str">
        <f>IF(C232&lt;&gt;"",COUNT($B$5:B231)+1,"")</f>
        <v/>
      </c>
      <c r="C232" s="83"/>
      <c r="D232" s="75"/>
      <c r="E232" s="74"/>
      <c r="F232" s="76">
        <f>SUMIF(ADD!$E$4:$E$1300,$C232,ADD!$H$4:$H$1300)</f>
        <v>0</v>
      </c>
      <c r="G232" s="76">
        <f>SUMIF('RE-coustmer'!$E$4:$E$1300,$C232,'RE-coustmer'!$H$4:$I$1300)</f>
        <v>0</v>
      </c>
      <c r="H232" s="76">
        <f>SUMIF(OUT!$E$4:$E$1300,$C232,OUT!$H$4:J$1300)</f>
        <v>0</v>
      </c>
      <c r="I232" s="76">
        <f>SUMIF('RE-Supplier'!$E$4:$E$1300,$C232,'RE-Supplier'!$H$4:K$1300)</f>
        <v>0</v>
      </c>
      <c r="J232" s="76">
        <f t="shared" si="3"/>
        <v>0</v>
      </c>
      <c r="K232" s="74"/>
      <c r="L232" s="82"/>
      <c r="M232" s="80"/>
      <c r="N23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33" spans="2:14" ht="21">
      <c r="B233" s="76" t="str">
        <f>IF(C233&lt;&gt;"",COUNT($B$5:B232)+1,"")</f>
        <v/>
      </c>
      <c r="C233" s="83"/>
      <c r="D233" s="75"/>
      <c r="E233" s="74"/>
      <c r="F233" s="76">
        <f>SUMIF(ADD!$E$4:$E$1300,$C233,ADD!$H$4:$H$1300)</f>
        <v>0</v>
      </c>
      <c r="G233" s="76">
        <f>SUMIF('RE-coustmer'!$E$4:$E$1300,$C233,'RE-coustmer'!$H$4:$I$1300)</f>
        <v>0</v>
      </c>
      <c r="H233" s="76">
        <f>SUMIF(OUT!$E$4:$E$1300,$C233,OUT!$H$4:J$1300)</f>
        <v>0</v>
      </c>
      <c r="I233" s="76">
        <f>SUMIF('RE-Supplier'!$E$4:$E$1300,$C233,'RE-Supplier'!$H$4:K$1300)</f>
        <v>0</v>
      </c>
      <c r="J233" s="76">
        <f t="shared" si="3"/>
        <v>0</v>
      </c>
      <c r="K233" s="74"/>
      <c r="L233" s="82"/>
      <c r="M233" s="80"/>
      <c r="N23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34" spans="2:14" ht="21">
      <c r="B234" s="76" t="str">
        <f>IF(C234&lt;&gt;"",COUNT($B$5:B233)+1,"")</f>
        <v/>
      </c>
      <c r="C234" s="83"/>
      <c r="D234" s="75"/>
      <c r="E234" s="74"/>
      <c r="F234" s="76">
        <f>SUMIF(ADD!$E$4:$E$1300,$C234,ADD!$H$4:$H$1300)</f>
        <v>0</v>
      </c>
      <c r="G234" s="76">
        <f>SUMIF('RE-coustmer'!$E$4:$E$1300,$C234,'RE-coustmer'!$H$4:$I$1300)</f>
        <v>0</v>
      </c>
      <c r="H234" s="76">
        <f>SUMIF(OUT!$E$4:$E$1300,$C234,OUT!$H$4:J$1300)</f>
        <v>0</v>
      </c>
      <c r="I234" s="76">
        <f>SUMIF('RE-Supplier'!$E$4:$E$1300,$C234,'RE-Supplier'!$H$4:K$1300)</f>
        <v>0</v>
      </c>
      <c r="J234" s="76">
        <f t="shared" si="3"/>
        <v>0</v>
      </c>
      <c r="K234" s="74"/>
      <c r="L234" s="82"/>
      <c r="M234" s="80"/>
      <c r="N23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35" spans="2:14" ht="21">
      <c r="B235" s="76" t="str">
        <f>IF(C235&lt;&gt;"",COUNT($B$5:B234)+1,"")</f>
        <v/>
      </c>
      <c r="C235" s="83"/>
      <c r="D235" s="75"/>
      <c r="E235" s="74"/>
      <c r="F235" s="76">
        <f>SUMIF(ADD!$E$4:$E$1300,$C235,ADD!$H$4:$H$1300)</f>
        <v>0</v>
      </c>
      <c r="G235" s="76">
        <f>SUMIF('RE-coustmer'!$E$4:$E$1300,$C235,'RE-coustmer'!$H$4:$I$1300)</f>
        <v>0</v>
      </c>
      <c r="H235" s="76">
        <f>SUMIF(OUT!$E$4:$E$1300,$C235,OUT!$H$4:J$1300)</f>
        <v>0</v>
      </c>
      <c r="I235" s="76">
        <f>SUMIF('RE-Supplier'!$E$4:$E$1300,$C235,'RE-Supplier'!$H$4:K$1300)</f>
        <v>0</v>
      </c>
      <c r="J235" s="76">
        <f t="shared" si="3"/>
        <v>0</v>
      </c>
      <c r="K235" s="74"/>
      <c r="L235" s="82"/>
      <c r="M235" s="80"/>
      <c r="N23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36" spans="2:14" ht="21">
      <c r="B236" s="76" t="str">
        <f>IF(C236&lt;&gt;"",COUNT($B$5:B235)+1,"")</f>
        <v/>
      </c>
      <c r="C236" s="83"/>
      <c r="D236" s="75"/>
      <c r="E236" s="74"/>
      <c r="F236" s="76">
        <f>SUMIF(ADD!$E$4:$E$1300,$C236,ADD!$H$4:$H$1300)</f>
        <v>0</v>
      </c>
      <c r="G236" s="76">
        <f>SUMIF('RE-coustmer'!$E$4:$E$1300,$C236,'RE-coustmer'!$H$4:$I$1300)</f>
        <v>0</v>
      </c>
      <c r="H236" s="76">
        <f>SUMIF(OUT!$E$4:$E$1300,$C236,OUT!$H$4:J$1300)</f>
        <v>0</v>
      </c>
      <c r="I236" s="76">
        <f>SUMIF('RE-Supplier'!$E$4:$E$1300,$C236,'RE-Supplier'!$H$4:K$1300)</f>
        <v>0</v>
      </c>
      <c r="J236" s="76">
        <f t="shared" si="3"/>
        <v>0</v>
      </c>
      <c r="K236" s="74"/>
      <c r="L236" s="82"/>
      <c r="M236" s="80"/>
      <c r="N23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37" spans="2:14" ht="21">
      <c r="B237" s="76" t="str">
        <f>IF(C237&lt;&gt;"",COUNT($B$5:B236)+1,"")</f>
        <v/>
      </c>
      <c r="C237" s="83"/>
      <c r="D237" s="75"/>
      <c r="E237" s="74"/>
      <c r="F237" s="76">
        <f>SUMIF(ADD!$E$4:$E$1300,$C237,ADD!$H$4:$H$1300)</f>
        <v>0</v>
      </c>
      <c r="G237" s="76">
        <f>SUMIF('RE-coustmer'!$E$4:$E$1300,$C237,'RE-coustmer'!$H$4:$I$1300)</f>
        <v>0</v>
      </c>
      <c r="H237" s="76">
        <f>SUMIF(OUT!$E$4:$E$1300,$C237,OUT!$H$4:J$1300)</f>
        <v>0</v>
      </c>
      <c r="I237" s="76">
        <f>SUMIF('RE-Supplier'!$E$4:$E$1300,$C237,'RE-Supplier'!$H$4:K$1300)</f>
        <v>0</v>
      </c>
      <c r="J237" s="76">
        <f t="shared" si="3"/>
        <v>0</v>
      </c>
      <c r="K237" s="74"/>
      <c r="L237" s="82"/>
      <c r="M237" s="80"/>
      <c r="N23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38" spans="2:14" ht="21">
      <c r="B238" s="76" t="str">
        <f>IF(C238&lt;&gt;"",COUNT($B$5:B237)+1,"")</f>
        <v/>
      </c>
      <c r="C238" s="83"/>
      <c r="D238" s="75"/>
      <c r="E238" s="74"/>
      <c r="F238" s="76">
        <f>SUMIF(ADD!$E$4:$E$1300,$C238,ADD!$H$4:$H$1300)</f>
        <v>0</v>
      </c>
      <c r="G238" s="76">
        <f>SUMIF('RE-coustmer'!$E$4:$E$1300,$C238,'RE-coustmer'!$H$4:$I$1300)</f>
        <v>0</v>
      </c>
      <c r="H238" s="76">
        <f>SUMIF(OUT!$E$4:$E$1300,$C238,OUT!$H$4:J$1300)</f>
        <v>0</v>
      </c>
      <c r="I238" s="76">
        <f>SUMIF('RE-Supplier'!$E$4:$E$1300,$C238,'RE-Supplier'!$H$4:K$1300)</f>
        <v>0</v>
      </c>
      <c r="J238" s="76">
        <f t="shared" si="3"/>
        <v>0</v>
      </c>
      <c r="K238" s="74"/>
      <c r="L238" s="82"/>
      <c r="M238" s="80"/>
      <c r="N23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39" spans="2:14" ht="21">
      <c r="B239" s="76" t="str">
        <f>IF(C239&lt;&gt;"",COUNT($B$5:B238)+1,"")</f>
        <v/>
      </c>
      <c r="C239" s="83"/>
      <c r="D239" s="75"/>
      <c r="E239" s="74"/>
      <c r="F239" s="76">
        <f>SUMIF(ADD!$E$4:$E$1300,$C239,ADD!$H$4:$H$1300)</f>
        <v>0</v>
      </c>
      <c r="G239" s="76">
        <f>SUMIF('RE-coustmer'!$E$4:$E$1300,$C239,'RE-coustmer'!$H$4:$I$1300)</f>
        <v>0</v>
      </c>
      <c r="H239" s="76">
        <f>SUMIF(OUT!$E$4:$E$1300,$C239,OUT!$H$4:J$1300)</f>
        <v>0</v>
      </c>
      <c r="I239" s="76">
        <f>SUMIF('RE-Supplier'!$E$4:$E$1300,$C239,'RE-Supplier'!$H$4:K$1300)</f>
        <v>0</v>
      </c>
      <c r="J239" s="76">
        <f t="shared" si="3"/>
        <v>0</v>
      </c>
      <c r="K239" s="74"/>
      <c r="L239" s="82"/>
      <c r="M239" s="80"/>
      <c r="N23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40" spans="2:14" ht="21">
      <c r="B240" s="76" t="str">
        <f>IF(C240&lt;&gt;"",COUNT($B$5:B239)+1,"")</f>
        <v/>
      </c>
      <c r="C240" s="83"/>
      <c r="D240" s="75"/>
      <c r="E240" s="74"/>
      <c r="F240" s="76">
        <f>SUMIF(ADD!$E$4:$E$1300,$C240,ADD!$H$4:$H$1300)</f>
        <v>0</v>
      </c>
      <c r="G240" s="76">
        <f>SUMIF('RE-coustmer'!$E$4:$E$1300,$C240,'RE-coustmer'!$H$4:$I$1300)</f>
        <v>0</v>
      </c>
      <c r="H240" s="76">
        <f>SUMIF(OUT!$E$4:$E$1300,$C240,OUT!$H$4:J$1300)</f>
        <v>0</v>
      </c>
      <c r="I240" s="76">
        <f>SUMIF('RE-Supplier'!$E$4:$E$1300,$C240,'RE-Supplier'!$H$4:K$1300)</f>
        <v>0</v>
      </c>
      <c r="J240" s="76">
        <f t="shared" si="3"/>
        <v>0</v>
      </c>
      <c r="K240" s="74"/>
      <c r="L240" s="82"/>
      <c r="M240" s="80"/>
      <c r="N24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41" spans="2:14" ht="21">
      <c r="B241" s="76" t="str">
        <f>IF(C241&lt;&gt;"",COUNT($B$5:B240)+1,"")</f>
        <v/>
      </c>
      <c r="C241" s="83"/>
      <c r="D241" s="75"/>
      <c r="E241" s="74"/>
      <c r="F241" s="76">
        <f>SUMIF(ADD!$E$4:$E$1300,$C241,ADD!$H$4:$H$1300)</f>
        <v>0</v>
      </c>
      <c r="G241" s="76">
        <f>SUMIF('RE-coustmer'!$E$4:$E$1300,$C241,'RE-coustmer'!$H$4:$I$1300)</f>
        <v>0</v>
      </c>
      <c r="H241" s="76">
        <f>SUMIF(OUT!$E$4:$E$1300,$C241,OUT!$H$4:J$1300)</f>
        <v>0</v>
      </c>
      <c r="I241" s="76">
        <f>SUMIF('RE-Supplier'!$E$4:$E$1300,$C241,'RE-Supplier'!$H$4:K$1300)</f>
        <v>0</v>
      </c>
      <c r="J241" s="76">
        <f t="shared" si="3"/>
        <v>0</v>
      </c>
      <c r="K241" s="74"/>
      <c r="L241" s="82"/>
      <c r="M241" s="80"/>
      <c r="N24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42" spans="2:14" ht="21">
      <c r="B242" s="76" t="str">
        <f>IF(C242&lt;&gt;"",COUNT($B$5:B241)+1,"")</f>
        <v/>
      </c>
      <c r="C242" s="83"/>
      <c r="D242" s="75"/>
      <c r="E242" s="74"/>
      <c r="F242" s="76">
        <f>SUMIF(ADD!$E$4:$E$1300,$C242,ADD!$H$4:$H$1300)</f>
        <v>0</v>
      </c>
      <c r="G242" s="76">
        <f>SUMIF('RE-coustmer'!$E$4:$E$1300,$C242,'RE-coustmer'!$H$4:$I$1300)</f>
        <v>0</v>
      </c>
      <c r="H242" s="76">
        <f>SUMIF(OUT!$E$4:$E$1300,$C242,OUT!$H$4:J$1300)</f>
        <v>0</v>
      </c>
      <c r="I242" s="76">
        <f>SUMIF('RE-Supplier'!$E$4:$E$1300,$C242,'RE-Supplier'!$H$4:K$1300)</f>
        <v>0</v>
      </c>
      <c r="J242" s="76">
        <f t="shared" si="3"/>
        <v>0</v>
      </c>
      <c r="K242" s="74"/>
      <c r="L242" s="82"/>
      <c r="M242" s="80"/>
      <c r="N24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43" spans="2:14" ht="21">
      <c r="B243" s="76" t="str">
        <f>IF(C243&lt;&gt;"",COUNT($B$5:B242)+1,"")</f>
        <v/>
      </c>
      <c r="C243" s="83"/>
      <c r="D243" s="75"/>
      <c r="E243" s="74"/>
      <c r="F243" s="76">
        <f>SUMIF(ADD!$E$4:$E$1300,$C243,ADD!$H$4:$H$1300)</f>
        <v>0</v>
      </c>
      <c r="G243" s="76">
        <f>SUMIF('RE-coustmer'!$E$4:$E$1300,$C243,'RE-coustmer'!$H$4:$I$1300)</f>
        <v>0</v>
      </c>
      <c r="H243" s="76">
        <f>SUMIF(OUT!$E$4:$E$1300,$C243,OUT!$H$4:J$1300)</f>
        <v>0</v>
      </c>
      <c r="I243" s="76">
        <f>SUMIF('RE-Supplier'!$E$4:$E$1300,$C243,'RE-Supplier'!$H$4:K$1300)</f>
        <v>0</v>
      </c>
      <c r="J243" s="76">
        <f t="shared" si="3"/>
        <v>0</v>
      </c>
      <c r="K243" s="74"/>
      <c r="L243" s="82"/>
      <c r="M243" s="80"/>
      <c r="N24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44" spans="2:14" ht="21">
      <c r="B244" s="76" t="str">
        <f>IF(C244&lt;&gt;"",COUNT($B$5:B243)+1,"")</f>
        <v/>
      </c>
      <c r="C244" s="83"/>
      <c r="D244" s="75"/>
      <c r="E244" s="74"/>
      <c r="F244" s="76">
        <f>SUMIF(ADD!$E$4:$E$1300,$C244,ADD!$H$4:$H$1300)</f>
        <v>0</v>
      </c>
      <c r="G244" s="76">
        <f>SUMIF('RE-coustmer'!$E$4:$E$1300,$C244,'RE-coustmer'!$H$4:$I$1300)</f>
        <v>0</v>
      </c>
      <c r="H244" s="76">
        <f>SUMIF(OUT!$E$4:$E$1300,$C244,OUT!$H$4:J$1300)</f>
        <v>0</v>
      </c>
      <c r="I244" s="76">
        <f>SUMIF('RE-Supplier'!$E$4:$E$1300,$C244,'RE-Supplier'!$H$4:K$1300)</f>
        <v>0</v>
      </c>
      <c r="J244" s="76">
        <f t="shared" si="3"/>
        <v>0</v>
      </c>
      <c r="K244" s="74"/>
      <c r="L244" s="82"/>
      <c r="M244" s="80"/>
      <c r="N24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45" spans="2:14" ht="21">
      <c r="B245" s="76" t="str">
        <f>IF(C245&lt;&gt;"",COUNT($B$5:B244)+1,"")</f>
        <v/>
      </c>
      <c r="C245" s="83"/>
      <c r="D245" s="75"/>
      <c r="E245" s="74"/>
      <c r="F245" s="76">
        <f>SUMIF(ADD!$E$4:$E$1300,$C245,ADD!$H$4:$H$1300)</f>
        <v>0</v>
      </c>
      <c r="G245" s="76">
        <f>SUMIF('RE-coustmer'!$E$4:$E$1300,$C245,'RE-coustmer'!$H$4:$I$1300)</f>
        <v>0</v>
      </c>
      <c r="H245" s="76">
        <f>SUMIF(OUT!$E$4:$E$1300,$C245,OUT!$H$4:J$1300)</f>
        <v>0</v>
      </c>
      <c r="I245" s="76">
        <f>SUMIF('RE-Supplier'!$E$4:$E$1300,$C245,'RE-Supplier'!$H$4:K$1300)</f>
        <v>0</v>
      </c>
      <c r="J245" s="76">
        <f t="shared" si="3"/>
        <v>0</v>
      </c>
      <c r="K245" s="74"/>
      <c r="L245" s="82"/>
      <c r="M245" s="80"/>
      <c r="N24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46" spans="2:14" ht="21">
      <c r="B246" s="76" t="str">
        <f>IF(C246&lt;&gt;"",COUNT($B$5:B245)+1,"")</f>
        <v/>
      </c>
      <c r="C246" s="83"/>
      <c r="D246" s="75"/>
      <c r="E246" s="74"/>
      <c r="F246" s="76">
        <f>SUMIF(ADD!$E$4:$E$1300,$C246,ADD!$H$4:$H$1300)</f>
        <v>0</v>
      </c>
      <c r="G246" s="76">
        <f>SUMIF('RE-coustmer'!$E$4:$E$1300,$C246,'RE-coustmer'!$H$4:$I$1300)</f>
        <v>0</v>
      </c>
      <c r="H246" s="76">
        <f>SUMIF(OUT!$E$4:$E$1300,$C246,OUT!$H$4:J$1300)</f>
        <v>0</v>
      </c>
      <c r="I246" s="76">
        <f>SUMIF('RE-Supplier'!$E$4:$E$1300,$C246,'RE-Supplier'!$H$4:K$1300)</f>
        <v>0</v>
      </c>
      <c r="J246" s="76">
        <f t="shared" si="3"/>
        <v>0</v>
      </c>
      <c r="K246" s="74"/>
      <c r="L246" s="82"/>
      <c r="M246" s="80"/>
      <c r="N24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47" spans="2:14" ht="21">
      <c r="B247" s="76" t="str">
        <f>IF(C247&lt;&gt;"",COUNT($B$5:B246)+1,"")</f>
        <v/>
      </c>
      <c r="C247" s="83"/>
      <c r="D247" s="75"/>
      <c r="E247" s="74"/>
      <c r="F247" s="76">
        <f>SUMIF(ADD!$E$4:$E$1300,$C247,ADD!$H$4:$H$1300)</f>
        <v>0</v>
      </c>
      <c r="G247" s="76">
        <f>SUMIF('RE-coustmer'!$E$4:$E$1300,$C247,'RE-coustmer'!$H$4:$I$1300)</f>
        <v>0</v>
      </c>
      <c r="H247" s="76">
        <f>SUMIF(OUT!$E$4:$E$1300,$C247,OUT!$H$4:J$1300)</f>
        <v>0</v>
      </c>
      <c r="I247" s="76">
        <f>SUMIF('RE-Supplier'!$E$4:$E$1300,$C247,'RE-Supplier'!$H$4:K$1300)</f>
        <v>0</v>
      </c>
      <c r="J247" s="76">
        <f t="shared" si="3"/>
        <v>0</v>
      </c>
      <c r="K247" s="74"/>
      <c r="L247" s="82"/>
      <c r="M247" s="80"/>
      <c r="N24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48" spans="2:14" ht="21">
      <c r="B248" s="76" t="str">
        <f>IF(C248&lt;&gt;"",COUNT($B$5:B247)+1,"")</f>
        <v/>
      </c>
      <c r="C248" s="83"/>
      <c r="D248" s="75"/>
      <c r="E248" s="74"/>
      <c r="F248" s="76">
        <f>SUMIF(ADD!$E$4:$E$1300,$C248,ADD!$H$4:$H$1300)</f>
        <v>0</v>
      </c>
      <c r="G248" s="76">
        <f>SUMIF('RE-coustmer'!$E$4:$E$1300,$C248,'RE-coustmer'!$H$4:$I$1300)</f>
        <v>0</v>
      </c>
      <c r="H248" s="76">
        <f>SUMIF(OUT!$E$4:$E$1300,$C248,OUT!$H$4:J$1300)</f>
        <v>0</v>
      </c>
      <c r="I248" s="76">
        <f>SUMIF('RE-Supplier'!$E$4:$E$1300,$C248,'RE-Supplier'!$H$4:K$1300)</f>
        <v>0</v>
      </c>
      <c r="J248" s="76">
        <f t="shared" si="3"/>
        <v>0</v>
      </c>
      <c r="K248" s="74"/>
      <c r="L248" s="82"/>
      <c r="M248" s="80"/>
      <c r="N24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49" spans="2:14" ht="21">
      <c r="B249" s="76" t="str">
        <f>IF(C249&lt;&gt;"",COUNT($B$5:B248)+1,"")</f>
        <v/>
      </c>
      <c r="C249" s="83"/>
      <c r="D249" s="75"/>
      <c r="E249" s="74"/>
      <c r="F249" s="76">
        <f>SUMIF(ADD!$E$4:$E$1300,$C249,ADD!$H$4:$H$1300)</f>
        <v>0</v>
      </c>
      <c r="G249" s="76">
        <f>SUMIF('RE-coustmer'!$E$4:$E$1300,$C249,'RE-coustmer'!$H$4:$I$1300)</f>
        <v>0</v>
      </c>
      <c r="H249" s="76">
        <f>SUMIF(OUT!$E$4:$E$1300,$C249,OUT!$H$4:J$1300)</f>
        <v>0</v>
      </c>
      <c r="I249" s="76">
        <f>SUMIF('RE-Supplier'!$E$4:$E$1300,$C249,'RE-Supplier'!$H$4:K$1300)</f>
        <v>0</v>
      </c>
      <c r="J249" s="76">
        <f t="shared" si="3"/>
        <v>0</v>
      </c>
      <c r="K249" s="74"/>
      <c r="L249" s="82"/>
      <c r="M249" s="80"/>
      <c r="N24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50" spans="2:14" ht="21">
      <c r="B250" s="76" t="str">
        <f>IF(C250&lt;&gt;"",COUNT($B$5:B249)+1,"")</f>
        <v/>
      </c>
      <c r="C250" s="83"/>
      <c r="D250" s="75"/>
      <c r="E250" s="74"/>
      <c r="F250" s="76">
        <f>SUMIF(ADD!$E$4:$E$1300,$C250,ADD!$H$4:$H$1300)</f>
        <v>0</v>
      </c>
      <c r="G250" s="76">
        <f>SUMIF('RE-coustmer'!$E$4:$E$1300,$C250,'RE-coustmer'!$H$4:$I$1300)</f>
        <v>0</v>
      </c>
      <c r="H250" s="76">
        <f>SUMIF(OUT!$E$4:$E$1300,$C250,OUT!$H$4:J$1300)</f>
        <v>0</v>
      </c>
      <c r="I250" s="76">
        <f>SUMIF('RE-Supplier'!$E$4:$E$1300,$C250,'RE-Supplier'!$H$4:K$1300)</f>
        <v>0</v>
      </c>
      <c r="J250" s="76">
        <f t="shared" si="3"/>
        <v>0</v>
      </c>
      <c r="K250" s="74"/>
      <c r="L250" s="82"/>
      <c r="M250" s="80"/>
      <c r="N25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51" spans="2:14" ht="21">
      <c r="B251" s="76" t="str">
        <f>IF(C251&lt;&gt;"",COUNT($B$5:B250)+1,"")</f>
        <v/>
      </c>
      <c r="C251" s="83"/>
      <c r="D251" s="75"/>
      <c r="E251" s="74"/>
      <c r="F251" s="76">
        <f>SUMIF(ADD!$E$4:$E$1300,$C251,ADD!$H$4:$H$1300)</f>
        <v>0</v>
      </c>
      <c r="G251" s="76">
        <f>SUMIF('RE-coustmer'!$E$4:$E$1300,$C251,'RE-coustmer'!$H$4:$I$1300)</f>
        <v>0</v>
      </c>
      <c r="H251" s="76">
        <f>SUMIF(OUT!$E$4:$E$1300,$C251,OUT!$H$4:J$1300)</f>
        <v>0</v>
      </c>
      <c r="I251" s="76">
        <f>SUMIF('RE-Supplier'!$E$4:$E$1300,$C251,'RE-Supplier'!$H$4:K$1300)</f>
        <v>0</v>
      </c>
      <c r="J251" s="76">
        <f t="shared" si="3"/>
        <v>0</v>
      </c>
      <c r="K251" s="74"/>
      <c r="L251" s="82"/>
      <c r="M251" s="80"/>
      <c r="N25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52" spans="2:14" ht="21">
      <c r="B252" s="76" t="str">
        <f>IF(C252&lt;&gt;"",COUNT($B$5:B251)+1,"")</f>
        <v/>
      </c>
      <c r="C252" s="83"/>
      <c r="D252" s="75"/>
      <c r="E252" s="74"/>
      <c r="F252" s="76">
        <f>SUMIF(ADD!$E$4:$E$1300,$C252,ADD!$H$4:$H$1300)</f>
        <v>0</v>
      </c>
      <c r="G252" s="76">
        <f>SUMIF('RE-coustmer'!$E$4:$E$1300,$C252,'RE-coustmer'!$H$4:$I$1300)</f>
        <v>0</v>
      </c>
      <c r="H252" s="76">
        <f>SUMIF(OUT!$E$4:$E$1300,$C252,OUT!$H$4:J$1300)</f>
        <v>0</v>
      </c>
      <c r="I252" s="76">
        <f>SUMIF('RE-Supplier'!$E$4:$E$1300,$C252,'RE-Supplier'!$H$4:K$1300)</f>
        <v>0</v>
      </c>
      <c r="J252" s="76">
        <f t="shared" si="3"/>
        <v>0</v>
      </c>
      <c r="K252" s="74"/>
      <c r="L252" s="82"/>
      <c r="M252" s="80"/>
      <c r="N25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53" spans="2:14" ht="21">
      <c r="B253" s="76" t="str">
        <f>IF(C253&lt;&gt;"",COUNT($B$5:B252)+1,"")</f>
        <v/>
      </c>
      <c r="C253" s="83"/>
      <c r="D253" s="75"/>
      <c r="E253" s="74"/>
      <c r="F253" s="76">
        <f>SUMIF(ADD!$E$4:$E$1300,$C253,ADD!$H$4:$H$1300)</f>
        <v>0</v>
      </c>
      <c r="G253" s="76">
        <f>SUMIF('RE-coustmer'!$E$4:$E$1300,$C253,'RE-coustmer'!$H$4:$I$1300)</f>
        <v>0</v>
      </c>
      <c r="H253" s="76">
        <f>SUMIF(OUT!$E$4:$E$1300,$C253,OUT!$H$4:J$1300)</f>
        <v>0</v>
      </c>
      <c r="I253" s="76">
        <f>SUMIF('RE-Supplier'!$E$4:$E$1300,$C253,'RE-Supplier'!$H$4:K$1300)</f>
        <v>0</v>
      </c>
      <c r="J253" s="76">
        <f t="shared" si="3"/>
        <v>0</v>
      </c>
      <c r="K253" s="74"/>
      <c r="L253" s="82"/>
      <c r="M253" s="80"/>
      <c r="N25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54" spans="2:14" ht="21">
      <c r="B254" s="76" t="str">
        <f>IF(C254&lt;&gt;"",COUNT($B$5:B253)+1,"")</f>
        <v/>
      </c>
      <c r="C254" s="83"/>
      <c r="D254" s="75"/>
      <c r="E254" s="74"/>
      <c r="F254" s="76">
        <f>SUMIF(ADD!$E$4:$E$1300,$C254,ADD!$H$4:$H$1300)</f>
        <v>0</v>
      </c>
      <c r="G254" s="76">
        <f>SUMIF('RE-coustmer'!$E$4:$E$1300,$C254,'RE-coustmer'!$H$4:$I$1300)</f>
        <v>0</v>
      </c>
      <c r="H254" s="76">
        <f>SUMIF(OUT!$E$4:$E$1300,$C254,OUT!$H$4:J$1300)</f>
        <v>0</v>
      </c>
      <c r="I254" s="76">
        <f>SUMIF('RE-Supplier'!$E$4:$E$1300,$C254,'RE-Supplier'!$H$4:K$1300)</f>
        <v>0</v>
      </c>
      <c r="J254" s="76">
        <f t="shared" si="3"/>
        <v>0</v>
      </c>
      <c r="K254" s="74"/>
      <c r="L254" s="82"/>
      <c r="M254" s="80"/>
      <c r="N25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55" spans="2:14" ht="21">
      <c r="B255" s="76" t="str">
        <f>IF(C255&lt;&gt;"",COUNT($B$5:B254)+1,"")</f>
        <v/>
      </c>
      <c r="C255" s="83"/>
      <c r="D255" s="75"/>
      <c r="E255" s="74"/>
      <c r="F255" s="76">
        <f>SUMIF(ADD!$E$4:$E$1300,$C255,ADD!$H$4:$H$1300)</f>
        <v>0</v>
      </c>
      <c r="G255" s="76">
        <f>SUMIF('RE-coustmer'!$E$4:$E$1300,$C255,'RE-coustmer'!$H$4:$I$1300)</f>
        <v>0</v>
      </c>
      <c r="H255" s="76">
        <f>SUMIF(OUT!$E$4:$E$1300,$C255,OUT!$H$4:J$1300)</f>
        <v>0</v>
      </c>
      <c r="I255" s="76">
        <f>SUMIF('RE-Supplier'!$E$4:$E$1300,$C255,'RE-Supplier'!$H$4:K$1300)</f>
        <v>0</v>
      </c>
      <c r="J255" s="76">
        <f t="shared" si="3"/>
        <v>0</v>
      </c>
      <c r="K255" s="74"/>
      <c r="L255" s="82"/>
      <c r="M255" s="80"/>
      <c r="N25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56" spans="2:14" ht="21">
      <c r="B256" s="76" t="str">
        <f>IF(C256&lt;&gt;"",COUNT($B$5:B255)+1,"")</f>
        <v/>
      </c>
      <c r="C256" s="83"/>
      <c r="D256" s="75"/>
      <c r="E256" s="74"/>
      <c r="F256" s="76">
        <f>SUMIF(ADD!$E$4:$E$1300,$C256,ADD!$H$4:$H$1300)</f>
        <v>0</v>
      </c>
      <c r="G256" s="76">
        <f>SUMIF('RE-coustmer'!$E$4:$E$1300,$C256,'RE-coustmer'!$H$4:$I$1300)</f>
        <v>0</v>
      </c>
      <c r="H256" s="76">
        <f>SUMIF(OUT!$E$4:$E$1300,$C256,OUT!$H$4:J$1300)</f>
        <v>0</v>
      </c>
      <c r="I256" s="76">
        <f>SUMIF('RE-Supplier'!$E$4:$E$1300,$C256,'RE-Supplier'!$H$4:K$1300)</f>
        <v>0</v>
      </c>
      <c r="J256" s="76">
        <f t="shared" si="3"/>
        <v>0</v>
      </c>
      <c r="K256" s="74"/>
      <c r="L256" s="82"/>
      <c r="M256" s="80"/>
      <c r="N25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57" spans="2:14" ht="21">
      <c r="B257" s="76" t="str">
        <f>IF(C257&lt;&gt;"",COUNT($B$5:B256)+1,"")</f>
        <v/>
      </c>
      <c r="C257" s="83"/>
      <c r="D257" s="75"/>
      <c r="E257" s="74"/>
      <c r="F257" s="76">
        <f>SUMIF(ADD!$E$4:$E$1300,$C257,ADD!$H$4:$H$1300)</f>
        <v>0</v>
      </c>
      <c r="G257" s="76">
        <f>SUMIF('RE-coustmer'!$E$4:$E$1300,$C257,'RE-coustmer'!$H$4:$I$1300)</f>
        <v>0</v>
      </c>
      <c r="H257" s="76">
        <f>SUMIF(OUT!$E$4:$E$1300,$C257,OUT!$H$4:J$1300)</f>
        <v>0</v>
      </c>
      <c r="I257" s="76">
        <f>SUMIF('RE-Supplier'!$E$4:$E$1300,$C257,'RE-Supplier'!$H$4:K$1300)</f>
        <v>0</v>
      </c>
      <c r="J257" s="76">
        <f t="shared" si="3"/>
        <v>0</v>
      </c>
      <c r="K257" s="74"/>
      <c r="L257" s="82"/>
      <c r="M257" s="80"/>
      <c r="N25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58" spans="2:14" ht="21">
      <c r="B258" s="76" t="str">
        <f>IF(C258&lt;&gt;"",COUNT($B$5:B257)+1,"")</f>
        <v/>
      </c>
      <c r="C258" s="83"/>
      <c r="D258" s="75"/>
      <c r="E258" s="74"/>
      <c r="F258" s="76">
        <f>SUMIF(ADD!$E$4:$E$1300,$C258,ADD!$H$4:$H$1300)</f>
        <v>0</v>
      </c>
      <c r="G258" s="76">
        <f>SUMIF('RE-coustmer'!$E$4:$E$1300,$C258,'RE-coustmer'!$H$4:$I$1300)</f>
        <v>0</v>
      </c>
      <c r="H258" s="76">
        <f>SUMIF(OUT!$E$4:$E$1300,$C258,OUT!$H$4:J$1300)</f>
        <v>0</v>
      </c>
      <c r="I258" s="76">
        <f>SUMIF('RE-Supplier'!$E$4:$E$1300,$C258,'RE-Supplier'!$H$4:K$1300)</f>
        <v>0</v>
      </c>
      <c r="J258" s="76">
        <f t="shared" si="3"/>
        <v>0</v>
      </c>
      <c r="K258" s="74"/>
      <c r="L258" s="82"/>
      <c r="M258" s="80"/>
      <c r="N25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59" spans="2:14" ht="21">
      <c r="B259" s="76" t="str">
        <f>IF(C259&lt;&gt;"",COUNT($B$5:B258)+1,"")</f>
        <v/>
      </c>
      <c r="C259" s="83"/>
      <c r="D259" s="75"/>
      <c r="E259" s="74"/>
      <c r="F259" s="76">
        <f>SUMIF(ADD!$E$4:$E$1300,$C259,ADD!$H$4:$H$1300)</f>
        <v>0</v>
      </c>
      <c r="G259" s="76">
        <f>SUMIF('RE-coustmer'!$E$4:$E$1300,$C259,'RE-coustmer'!$H$4:$I$1300)</f>
        <v>0</v>
      </c>
      <c r="H259" s="76">
        <f>SUMIF(OUT!$E$4:$E$1300,$C259,OUT!$H$4:J$1300)</f>
        <v>0</v>
      </c>
      <c r="I259" s="76">
        <f>SUMIF('RE-Supplier'!$E$4:$E$1300,$C259,'RE-Supplier'!$H$4:K$1300)</f>
        <v>0</v>
      </c>
      <c r="J259" s="76">
        <f t="shared" si="3"/>
        <v>0</v>
      </c>
      <c r="K259" s="74"/>
      <c r="L259" s="82"/>
      <c r="M259" s="80"/>
      <c r="N25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60" spans="2:14" ht="21">
      <c r="B260" s="76" t="str">
        <f>IF(C260&lt;&gt;"",COUNT($B$5:B259)+1,"")</f>
        <v/>
      </c>
      <c r="C260" s="83"/>
      <c r="D260" s="75"/>
      <c r="E260" s="74"/>
      <c r="F260" s="76">
        <f>SUMIF(ADD!$E$4:$E$1300,$C260,ADD!$H$4:$H$1300)</f>
        <v>0</v>
      </c>
      <c r="G260" s="76">
        <f>SUMIF('RE-coustmer'!$E$4:$E$1300,$C260,'RE-coustmer'!$H$4:$I$1300)</f>
        <v>0</v>
      </c>
      <c r="H260" s="76">
        <f>SUMIF(OUT!$E$4:$E$1300,$C260,OUT!$H$4:J$1300)</f>
        <v>0</v>
      </c>
      <c r="I260" s="76">
        <f>SUMIF('RE-Supplier'!$E$4:$E$1300,$C260,'RE-Supplier'!$H$4:K$1300)</f>
        <v>0</v>
      </c>
      <c r="J260" s="76">
        <f t="shared" si="3"/>
        <v>0</v>
      </c>
      <c r="K260" s="74"/>
      <c r="L260" s="82"/>
      <c r="M260" s="80"/>
      <c r="N26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61" spans="2:14" ht="21">
      <c r="B261" s="76" t="str">
        <f>IF(C261&lt;&gt;"",COUNT($B$5:B260)+1,"")</f>
        <v/>
      </c>
      <c r="C261" s="83"/>
      <c r="D261" s="75"/>
      <c r="E261" s="74"/>
      <c r="F261" s="76">
        <f>SUMIF(ADD!$E$4:$E$1300,$C261,ADD!$H$4:$H$1300)</f>
        <v>0</v>
      </c>
      <c r="G261" s="76">
        <f>SUMIF('RE-coustmer'!$E$4:$E$1300,$C261,'RE-coustmer'!$H$4:$I$1300)</f>
        <v>0</v>
      </c>
      <c r="H261" s="76">
        <f>SUMIF(OUT!$E$4:$E$1300,$C261,OUT!$H$4:J$1300)</f>
        <v>0</v>
      </c>
      <c r="I261" s="76">
        <f>SUMIF('RE-Supplier'!$E$4:$E$1300,$C261,'RE-Supplier'!$H$4:K$1300)</f>
        <v>0</v>
      </c>
      <c r="J261" s="76">
        <f t="shared" si="3"/>
        <v>0</v>
      </c>
      <c r="K261" s="74"/>
      <c r="L261" s="82"/>
      <c r="M261" s="80"/>
      <c r="N26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62" spans="2:14" ht="21">
      <c r="B262" s="76" t="str">
        <f>IF(C262&lt;&gt;"",COUNT($B$5:B261)+1,"")</f>
        <v/>
      </c>
      <c r="C262" s="83"/>
      <c r="D262" s="75"/>
      <c r="E262" s="74"/>
      <c r="F262" s="76">
        <f>SUMIF(ADD!$E$4:$E$1300,$C262,ADD!$H$4:$H$1300)</f>
        <v>0</v>
      </c>
      <c r="G262" s="76">
        <f>SUMIF('RE-coustmer'!$E$4:$E$1300,$C262,'RE-coustmer'!$H$4:$I$1300)</f>
        <v>0</v>
      </c>
      <c r="H262" s="76">
        <f>SUMIF(OUT!$E$4:$E$1300,$C262,OUT!$H$4:J$1300)</f>
        <v>0</v>
      </c>
      <c r="I262" s="76">
        <f>SUMIF('RE-Supplier'!$E$4:$E$1300,$C262,'RE-Supplier'!$H$4:K$1300)</f>
        <v>0</v>
      </c>
      <c r="J262" s="76">
        <f t="shared" si="3"/>
        <v>0</v>
      </c>
      <c r="K262" s="74"/>
      <c r="L262" s="82"/>
      <c r="M262" s="80"/>
      <c r="N26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63" spans="2:14" ht="21">
      <c r="B263" s="76" t="str">
        <f>IF(C263&lt;&gt;"",COUNT($B$5:B262)+1,"")</f>
        <v/>
      </c>
      <c r="C263" s="83"/>
      <c r="D263" s="75"/>
      <c r="E263" s="74"/>
      <c r="F263" s="76">
        <f>SUMIF(ADD!$E$4:$E$1300,$C263,ADD!$H$4:$H$1300)</f>
        <v>0</v>
      </c>
      <c r="G263" s="76">
        <f>SUMIF('RE-coustmer'!$E$4:$E$1300,$C263,'RE-coustmer'!$H$4:$I$1300)</f>
        <v>0</v>
      </c>
      <c r="H263" s="76">
        <f>SUMIF(OUT!$E$4:$E$1300,$C263,OUT!$H$4:J$1300)</f>
        <v>0</v>
      </c>
      <c r="I263" s="76">
        <f>SUMIF('RE-Supplier'!$E$4:$E$1300,$C263,'RE-Supplier'!$H$4:K$1300)</f>
        <v>0</v>
      </c>
      <c r="J263" s="76">
        <f t="shared" ref="J263:J326" si="4">E263+F263+G263-H263-I263</f>
        <v>0</v>
      </c>
      <c r="K263" s="74"/>
      <c r="L263" s="82"/>
      <c r="M263" s="80"/>
      <c r="N26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64" spans="2:14" ht="21">
      <c r="B264" s="76" t="str">
        <f>IF(C264&lt;&gt;"",COUNT($B$5:B263)+1,"")</f>
        <v/>
      </c>
      <c r="C264" s="83"/>
      <c r="D264" s="75"/>
      <c r="E264" s="74"/>
      <c r="F264" s="76">
        <f>SUMIF(ADD!$E$4:$E$1300,$C264,ADD!$H$4:$H$1300)</f>
        <v>0</v>
      </c>
      <c r="G264" s="76">
        <f>SUMIF('RE-coustmer'!$E$4:$E$1300,$C264,'RE-coustmer'!$H$4:$I$1300)</f>
        <v>0</v>
      </c>
      <c r="H264" s="76">
        <f>SUMIF(OUT!$E$4:$E$1300,$C264,OUT!$H$4:J$1300)</f>
        <v>0</v>
      </c>
      <c r="I264" s="76">
        <f>SUMIF('RE-Supplier'!$E$4:$E$1300,$C264,'RE-Supplier'!$H$4:K$1300)</f>
        <v>0</v>
      </c>
      <c r="J264" s="76">
        <f t="shared" si="4"/>
        <v>0</v>
      </c>
      <c r="K264" s="74"/>
      <c r="L264" s="82"/>
      <c r="M264" s="80"/>
      <c r="N26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65" spans="2:14" ht="21">
      <c r="B265" s="76" t="str">
        <f>IF(C265&lt;&gt;"",COUNT($B$5:B264)+1,"")</f>
        <v/>
      </c>
      <c r="C265" s="83"/>
      <c r="D265" s="75"/>
      <c r="E265" s="74"/>
      <c r="F265" s="76">
        <f>SUMIF(ADD!$E$4:$E$1300,$C265,ADD!$H$4:$H$1300)</f>
        <v>0</v>
      </c>
      <c r="G265" s="76">
        <f>SUMIF('RE-coustmer'!$E$4:$E$1300,$C265,'RE-coustmer'!$H$4:$I$1300)</f>
        <v>0</v>
      </c>
      <c r="H265" s="76">
        <f>SUMIF(OUT!$E$4:$E$1300,$C265,OUT!$H$4:J$1300)</f>
        <v>0</v>
      </c>
      <c r="I265" s="76">
        <f>SUMIF('RE-Supplier'!$E$4:$E$1300,$C265,'RE-Supplier'!$H$4:K$1300)</f>
        <v>0</v>
      </c>
      <c r="J265" s="76">
        <f t="shared" si="4"/>
        <v>0</v>
      </c>
      <c r="K265" s="74"/>
      <c r="L265" s="82"/>
      <c r="M265" s="80"/>
      <c r="N26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66" spans="2:14" ht="21">
      <c r="B266" s="76" t="str">
        <f>IF(C266&lt;&gt;"",COUNT($B$5:B265)+1,"")</f>
        <v/>
      </c>
      <c r="C266" s="83"/>
      <c r="D266" s="75"/>
      <c r="E266" s="74"/>
      <c r="F266" s="76">
        <f>SUMIF(ADD!$E$4:$E$1300,$C266,ADD!$H$4:$H$1300)</f>
        <v>0</v>
      </c>
      <c r="G266" s="76">
        <f>SUMIF('RE-coustmer'!$E$4:$E$1300,$C266,'RE-coustmer'!$H$4:$I$1300)</f>
        <v>0</v>
      </c>
      <c r="H266" s="76">
        <f>SUMIF(OUT!$E$4:$E$1300,$C266,OUT!$H$4:J$1300)</f>
        <v>0</v>
      </c>
      <c r="I266" s="76">
        <f>SUMIF('RE-Supplier'!$E$4:$E$1300,$C266,'RE-Supplier'!$H$4:K$1300)</f>
        <v>0</v>
      </c>
      <c r="J266" s="76">
        <f t="shared" si="4"/>
        <v>0</v>
      </c>
      <c r="K266" s="74"/>
      <c r="L266" s="82"/>
      <c r="M266" s="80"/>
      <c r="N26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67" spans="2:14" ht="21">
      <c r="B267" s="76" t="str">
        <f>IF(C267&lt;&gt;"",COUNT($B$5:B266)+1,"")</f>
        <v/>
      </c>
      <c r="C267" s="83"/>
      <c r="D267" s="75"/>
      <c r="E267" s="74"/>
      <c r="F267" s="76">
        <f>SUMIF(ADD!$E$4:$E$1300,$C267,ADD!$H$4:$H$1300)</f>
        <v>0</v>
      </c>
      <c r="G267" s="76">
        <f>SUMIF('RE-coustmer'!$E$4:$E$1300,$C267,'RE-coustmer'!$H$4:$I$1300)</f>
        <v>0</v>
      </c>
      <c r="H267" s="76">
        <f>SUMIF(OUT!$E$4:$E$1300,$C267,OUT!$H$4:J$1300)</f>
        <v>0</v>
      </c>
      <c r="I267" s="76">
        <f>SUMIF('RE-Supplier'!$E$4:$E$1300,$C267,'RE-Supplier'!$H$4:K$1300)</f>
        <v>0</v>
      </c>
      <c r="J267" s="76">
        <f t="shared" si="4"/>
        <v>0</v>
      </c>
      <c r="K267" s="74"/>
      <c r="L267" s="82"/>
      <c r="M267" s="80"/>
      <c r="N26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68" spans="2:14" ht="21">
      <c r="B268" s="76" t="str">
        <f>IF(C268&lt;&gt;"",COUNT($B$5:B267)+1,"")</f>
        <v/>
      </c>
      <c r="C268" s="83"/>
      <c r="D268" s="75"/>
      <c r="E268" s="74"/>
      <c r="F268" s="76">
        <f>SUMIF(ADD!$E$4:$E$1300,$C268,ADD!$H$4:$H$1300)</f>
        <v>0</v>
      </c>
      <c r="G268" s="76">
        <f>SUMIF('RE-coustmer'!$E$4:$E$1300,$C268,'RE-coustmer'!$H$4:$I$1300)</f>
        <v>0</v>
      </c>
      <c r="H268" s="76">
        <f>SUMIF(OUT!$E$4:$E$1300,$C268,OUT!$H$4:J$1300)</f>
        <v>0</v>
      </c>
      <c r="I268" s="76">
        <f>SUMIF('RE-Supplier'!$E$4:$E$1300,$C268,'RE-Supplier'!$H$4:K$1300)</f>
        <v>0</v>
      </c>
      <c r="J268" s="76">
        <f t="shared" si="4"/>
        <v>0</v>
      </c>
      <c r="K268" s="74"/>
      <c r="L268" s="82"/>
      <c r="M268" s="80"/>
      <c r="N26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69" spans="2:14" ht="21">
      <c r="B269" s="76" t="str">
        <f>IF(C269&lt;&gt;"",COUNT($B$5:B268)+1,"")</f>
        <v/>
      </c>
      <c r="C269" s="83"/>
      <c r="D269" s="75"/>
      <c r="E269" s="74"/>
      <c r="F269" s="76">
        <f>SUMIF(ADD!$E$4:$E$1300,$C269,ADD!$H$4:$H$1300)</f>
        <v>0</v>
      </c>
      <c r="G269" s="76">
        <f>SUMIF('RE-coustmer'!$E$4:$E$1300,$C269,'RE-coustmer'!$H$4:$I$1300)</f>
        <v>0</v>
      </c>
      <c r="H269" s="76">
        <f>SUMIF(OUT!$E$4:$E$1300,$C269,OUT!$H$4:J$1300)</f>
        <v>0</v>
      </c>
      <c r="I269" s="76">
        <f>SUMIF('RE-Supplier'!$E$4:$E$1300,$C269,'RE-Supplier'!$H$4:K$1300)</f>
        <v>0</v>
      </c>
      <c r="J269" s="76">
        <f t="shared" si="4"/>
        <v>0</v>
      </c>
      <c r="K269" s="74"/>
      <c r="L269" s="82"/>
      <c r="M269" s="80"/>
      <c r="N26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70" spans="2:14" ht="21">
      <c r="B270" s="76" t="str">
        <f>IF(C270&lt;&gt;"",COUNT($B$5:B269)+1,"")</f>
        <v/>
      </c>
      <c r="C270" s="83"/>
      <c r="D270" s="75"/>
      <c r="E270" s="74"/>
      <c r="F270" s="76">
        <f>SUMIF(ADD!$E$4:$E$1300,$C270,ADD!$H$4:$H$1300)</f>
        <v>0</v>
      </c>
      <c r="G270" s="76">
        <f>SUMIF('RE-coustmer'!$E$4:$E$1300,$C270,'RE-coustmer'!$H$4:$I$1300)</f>
        <v>0</v>
      </c>
      <c r="H270" s="76">
        <f>SUMIF(OUT!$E$4:$E$1300,$C270,OUT!$H$4:J$1300)</f>
        <v>0</v>
      </c>
      <c r="I270" s="76">
        <f>SUMIF('RE-Supplier'!$E$4:$E$1300,$C270,'RE-Supplier'!$H$4:K$1300)</f>
        <v>0</v>
      </c>
      <c r="J270" s="76">
        <f t="shared" si="4"/>
        <v>0</v>
      </c>
      <c r="K270" s="74"/>
      <c r="L270" s="82"/>
      <c r="M270" s="80"/>
      <c r="N27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71" spans="2:14" ht="21">
      <c r="B271" s="76" t="str">
        <f>IF(C271&lt;&gt;"",COUNT($B$5:B270)+1,"")</f>
        <v/>
      </c>
      <c r="C271" s="83"/>
      <c r="D271" s="75"/>
      <c r="E271" s="74"/>
      <c r="F271" s="76">
        <f>SUMIF(ADD!$E$4:$E$1300,$C271,ADD!$H$4:$H$1300)</f>
        <v>0</v>
      </c>
      <c r="G271" s="76">
        <f>SUMIF('RE-coustmer'!$E$4:$E$1300,$C271,'RE-coustmer'!$H$4:$I$1300)</f>
        <v>0</v>
      </c>
      <c r="H271" s="76">
        <f>SUMIF(OUT!$E$4:$E$1300,$C271,OUT!$H$4:J$1300)</f>
        <v>0</v>
      </c>
      <c r="I271" s="76">
        <f>SUMIF('RE-Supplier'!$E$4:$E$1300,$C271,'RE-Supplier'!$H$4:K$1300)</f>
        <v>0</v>
      </c>
      <c r="J271" s="76">
        <f t="shared" si="4"/>
        <v>0</v>
      </c>
      <c r="K271" s="74"/>
      <c r="L271" s="82"/>
      <c r="M271" s="80"/>
      <c r="N27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72" spans="2:14" ht="21">
      <c r="B272" s="76" t="str">
        <f>IF(C272&lt;&gt;"",COUNT($B$5:B271)+1,"")</f>
        <v/>
      </c>
      <c r="C272" s="83"/>
      <c r="D272" s="75"/>
      <c r="E272" s="74"/>
      <c r="F272" s="76">
        <f>SUMIF(ADD!$E$4:$E$1300,$C272,ADD!$H$4:$H$1300)</f>
        <v>0</v>
      </c>
      <c r="G272" s="76">
        <f>SUMIF('RE-coustmer'!$E$4:$E$1300,$C272,'RE-coustmer'!$H$4:$I$1300)</f>
        <v>0</v>
      </c>
      <c r="H272" s="76">
        <f>SUMIF(OUT!$E$4:$E$1300,$C272,OUT!$H$4:J$1300)</f>
        <v>0</v>
      </c>
      <c r="I272" s="76">
        <f>SUMIF('RE-Supplier'!$E$4:$E$1300,$C272,'RE-Supplier'!$H$4:K$1300)</f>
        <v>0</v>
      </c>
      <c r="J272" s="76">
        <f t="shared" si="4"/>
        <v>0</v>
      </c>
      <c r="K272" s="74"/>
      <c r="L272" s="82"/>
      <c r="M272" s="80"/>
      <c r="N27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73" spans="2:14" ht="21">
      <c r="B273" s="76" t="str">
        <f>IF(C273&lt;&gt;"",COUNT($B$5:B272)+1,"")</f>
        <v/>
      </c>
      <c r="C273" s="83"/>
      <c r="D273" s="75"/>
      <c r="E273" s="74"/>
      <c r="F273" s="76">
        <f>SUMIF(ADD!$E$4:$E$1300,$C273,ADD!$H$4:$H$1300)</f>
        <v>0</v>
      </c>
      <c r="G273" s="76">
        <f>SUMIF('RE-coustmer'!$E$4:$E$1300,$C273,'RE-coustmer'!$H$4:$I$1300)</f>
        <v>0</v>
      </c>
      <c r="H273" s="76">
        <f>SUMIF(OUT!$E$4:$E$1300,$C273,OUT!$H$4:J$1300)</f>
        <v>0</v>
      </c>
      <c r="I273" s="76">
        <f>SUMIF('RE-Supplier'!$E$4:$E$1300,$C273,'RE-Supplier'!$H$4:K$1300)</f>
        <v>0</v>
      </c>
      <c r="J273" s="76">
        <f t="shared" si="4"/>
        <v>0</v>
      </c>
      <c r="K273" s="74"/>
      <c r="L273" s="82"/>
      <c r="M273" s="80"/>
      <c r="N27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74" spans="2:14" ht="21">
      <c r="B274" s="76" t="str">
        <f>IF(C274&lt;&gt;"",COUNT($B$5:B273)+1,"")</f>
        <v/>
      </c>
      <c r="C274" s="83"/>
      <c r="D274" s="75"/>
      <c r="E274" s="74"/>
      <c r="F274" s="76">
        <f>SUMIF(ADD!$E$4:$E$1300,$C274,ADD!$H$4:$H$1300)</f>
        <v>0</v>
      </c>
      <c r="G274" s="76">
        <f>SUMIF('RE-coustmer'!$E$4:$E$1300,$C274,'RE-coustmer'!$H$4:$I$1300)</f>
        <v>0</v>
      </c>
      <c r="H274" s="76">
        <f>SUMIF(OUT!$E$4:$E$1300,$C274,OUT!$H$4:J$1300)</f>
        <v>0</v>
      </c>
      <c r="I274" s="76">
        <f>SUMIF('RE-Supplier'!$E$4:$E$1300,$C274,'RE-Supplier'!$H$4:K$1300)</f>
        <v>0</v>
      </c>
      <c r="J274" s="76">
        <f t="shared" si="4"/>
        <v>0</v>
      </c>
      <c r="K274" s="74"/>
      <c r="L274" s="82"/>
      <c r="M274" s="80"/>
      <c r="N27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75" spans="2:14" ht="21">
      <c r="B275" s="76" t="str">
        <f>IF(C275&lt;&gt;"",COUNT($B$5:B274)+1,"")</f>
        <v/>
      </c>
      <c r="C275" s="83"/>
      <c r="D275" s="75"/>
      <c r="E275" s="74"/>
      <c r="F275" s="76">
        <f>SUMIF(ADD!$E$4:$E$1300,$C275,ADD!$H$4:$H$1300)</f>
        <v>0</v>
      </c>
      <c r="G275" s="76">
        <f>SUMIF('RE-coustmer'!$E$4:$E$1300,$C275,'RE-coustmer'!$H$4:$I$1300)</f>
        <v>0</v>
      </c>
      <c r="H275" s="76">
        <f>SUMIF(OUT!$E$4:$E$1300,$C275,OUT!$H$4:J$1300)</f>
        <v>0</v>
      </c>
      <c r="I275" s="76">
        <f>SUMIF('RE-Supplier'!$E$4:$E$1300,$C275,'RE-Supplier'!$H$4:K$1300)</f>
        <v>0</v>
      </c>
      <c r="J275" s="76">
        <f t="shared" si="4"/>
        <v>0</v>
      </c>
      <c r="K275" s="74"/>
      <c r="L275" s="82"/>
      <c r="M275" s="80"/>
      <c r="N27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76" spans="2:14" ht="21">
      <c r="B276" s="76" t="str">
        <f>IF(C276&lt;&gt;"",COUNT($B$5:B275)+1,"")</f>
        <v/>
      </c>
      <c r="C276" s="83"/>
      <c r="D276" s="75"/>
      <c r="E276" s="74"/>
      <c r="F276" s="76">
        <f>SUMIF(ADD!$E$4:$E$1300,$C276,ADD!$H$4:$H$1300)</f>
        <v>0</v>
      </c>
      <c r="G276" s="76">
        <f>SUMIF('RE-coustmer'!$E$4:$E$1300,$C276,'RE-coustmer'!$H$4:$I$1300)</f>
        <v>0</v>
      </c>
      <c r="H276" s="76">
        <f>SUMIF(OUT!$E$4:$E$1300,$C276,OUT!$H$4:J$1300)</f>
        <v>0</v>
      </c>
      <c r="I276" s="76">
        <f>SUMIF('RE-Supplier'!$E$4:$E$1300,$C276,'RE-Supplier'!$H$4:K$1300)</f>
        <v>0</v>
      </c>
      <c r="J276" s="76">
        <f t="shared" si="4"/>
        <v>0</v>
      </c>
      <c r="K276" s="74"/>
      <c r="L276" s="82"/>
      <c r="M276" s="80"/>
      <c r="N27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77" spans="2:14" ht="21">
      <c r="B277" s="76" t="str">
        <f>IF(C277&lt;&gt;"",COUNT($B$5:B276)+1,"")</f>
        <v/>
      </c>
      <c r="C277" s="83"/>
      <c r="D277" s="75"/>
      <c r="E277" s="74"/>
      <c r="F277" s="76">
        <f>SUMIF(ADD!$E$4:$E$1300,$C277,ADD!$H$4:$H$1300)</f>
        <v>0</v>
      </c>
      <c r="G277" s="76">
        <f>SUMIF('RE-coustmer'!$E$4:$E$1300,$C277,'RE-coustmer'!$H$4:$I$1300)</f>
        <v>0</v>
      </c>
      <c r="H277" s="76">
        <f>SUMIF(OUT!$E$4:$E$1300,$C277,OUT!$H$4:J$1300)</f>
        <v>0</v>
      </c>
      <c r="I277" s="76">
        <f>SUMIF('RE-Supplier'!$E$4:$E$1300,$C277,'RE-Supplier'!$H$4:K$1300)</f>
        <v>0</v>
      </c>
      <c r="J277" s="76">
        <f t="shared" si="4"/>
        <v>0</v>
      </c>
      <c r="K277" s="74"/>
      <c r="L277" s="82"/>
      <c r="M277" s="80"/>
      <c r="N27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78" spans="2:14" ht="21">
      <c r="B278" s="76" t="str">
        <f>IF(C278&lt;&gt;"",COUNT($B$5:B277)+1,"")</f>
        <v/>
      </c>
      <c r="C278" s="83"/>
      <c r="D278" s="75"/>
      <c r="E278" s="74"/>
      <c r="F278" s="76">
        <f>SUMIF(ADD!$E$4:$E$1300,$C278,ADD!$H$4:$H$1300)</f>
        <v>0</v>
      </c>
      <c r="G278" s="76">
        <f>SUMIF('RE-coustmer'!$E$4:$E$1300,$C278,'RE-coustmer'!$H$4:$I$1300)</f>
        <v>0</v>
      </c>
      <c r="H278" s="76">
        <f>SUMIF(OUT!$E$4:$E$1300,$C278,OUT!$H$4:J$1300)</f>
        <v>0</v>
      </c>
      <c r="I278" s="76">
        <f>SUMIF('RE-Supplier'!$E$4:$E$1300,$C278,'RE-Supplier'!$H$4:K$1300)</f>
        <v>0</v>
      </c>
      <c r="J278" s="76">
        <f t="shared" si="4"/>
        <v>0</v>
      </c>
      <c r="K278" s="74"/>
      <c r="L278" s="82"/>
      <c r="M278" s="80"/>
      <c r="N27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79" spans="2:14" ht="21">
      <c r="B279" s="76" t="str">
        <f>IF(C279&lt;&gt;"",COUNT($B$5:B278)+1,"")</f>
        <v/>
      </c>
      <c r="C279" s="83"/>
      <c r="D279" s="75"/>
      <c r="E279" s="74"/>
      <c r="F279" s="76">
        <f>SUMIF(ADD!$E$4:$E$1300,$C279,ADD!$H$4:$H$1300)</f>
        <v>0</v>
      </c>
      <c r="G279" s="76">
        <f>SUMIF('RE-coustmer'!$E$4:$E$1300,$C279,'RE-coustmer'!$H$4:$I$1300)</f>
        <v>0</v>
      </c>
      <c r="H279" s="76">
        <f>SUMIF(OUT!$E$4:$E$1300,$C279,OUT!$H$4:J$1300)</f>
        <v>0</v>
      </c>
      <c r="I279" s="76">
        <f>SUMIF('RE-Supplier'!$E$4:$E$1300,$C279,'RE-Supplier'!$H$4:K$1300)</f>
        <v>0</v>
      </c>
      <c r="J279" s="76">
        <f t="shared" si="4"/>
        <v>0</v>
      </c>
      <c r="K279" s="74"/>
      <c r="L279" s="82"/>
      <c r="M279" s="80"/>
      <c r="N27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80" spans="2:14" ht="21">
      <c r="B280" s="76" t="str">
        <f>IF(C280&lt;&gt;"",COUNT($B$5:B279)+1,"")</f>
        <v/>
      </c>
      <c r="C280" s="83"/>
      <c r="D280" s="75"/>
      <c r="E280" s="74"/>
      <c r="F280" s="76">
        <f>SUMIF(ADD!$E$4:$E$1300,$C280,ADD!$H$4:$H$1300)</f>
        <v>0</v>
      </c>
      <c r="G280" s="76">
        <f>SUMIF('RE-coustmer'!$E$4:$E$1300,$C280,'RE-coustmer'!$H$4:$I$1300)</f>
        <v>0</v>
      </c>
      <c r="H280" s="76">
        <f>SUMIF(OUT!$E$4:$E$1300,$C280,OUT!$H$4:J$1300)</f>
        <v>0</v>
      </c>
      <c r="I280" s="76">
        <f>SUMIF('RE-Supplier'!$E$4:$E$1300,$C280,'RE-Supplier'!$H$4:K$1300)</f>
        <v>0</v>
      </c>
      <c r="J280" s="76">
        <f t="shared" si="4"/>
        <v>0</v>
      </c>
      <c r="K280" s="74"/>
      <c r="L280" s="82"/>
      <c r="M280" s="80"/>
      <c r="N28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81" spans="2:14" ht="21">
      <c r="B281" s="76" t="str">
        <f>IF(C281&lt;&gt;"",COUNT($B$5:B280)+1,"")</f>
        <v/>
      </c>
      <c r="C281" s="83"/>
      <c r="D281" s="75"/>
      <c r="E281" s="74"/>
      <c r="F281" s="76">
        <f>SUMIF(ADD!$E$4:$E$1300,$C281,ADD!$H$4:$H$1300)</f>
        <v>0</v>
      </c>
      <c r="G281" s="76">
        <f>SUMIF('RE-coustmer'!$E$4:$E$1300,$C281,'RE-coustmer'!$H$4:$I$1300)</f>
        <v>0</v>
      </c>
      <c r="H281" s="76">
        <f>SUMIF(OUT!$E$4:$E$1300,$C281,OUT!$H$4:J$1300)</f>
        <v>0</v>
      </c>
      <c r="I281" s="76">
        <f>SUMIF('RE-Supplier'!$E$4:$E$1300,$C281,'RE-Supplier'!$H$4:K$1300)</f>
        <v>0</v>
      </c>
      <c r="J281" s="76">
        <f t="shared" si="4"/>
        <v>0</v>
      </c>
      <c r="K281" s="74"/>
      <c r="L281" s="82"/>
      <c r="M281" s="80"/>
      <c r="N28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82" spans="2:14" ht="21">
      <c r="B282" s="76" t="str">
        <f>IF(C282&lt;&gt;"",COUNT($B$5:B281)+1,"")</f>
        <v/>
      </c>
      <c r="C282" s="83"/>
      <c r="D282" s="75"/>
      <c r="E282" s="74"/>
      <c r="F282" s="76">
        <f>SUMIF(ADD!$E$4:$E$1300,$C282,ADD!$H$4:$H$1300)</f>
        <v>0</v>
      </c>
      <c r="G282" s="76">
        <f>SUMIF('RE-coustmer'!$E$4:$E$1300,$C282,'RE-coustmer'!$H$4:$I$1300)</f>
        <v>0</v>
      </c>
      <c r="H282" s="76">
        <f>SUMIF(OUT!$E$4:$E$1300,$C282,OUT!$H$4:J$1300)</f>
        <v>0</v>
      </c>
      <c r="I282" s="76">
        <f>SUMIF('RE-Supplier'!$E$4:$E$1300,$C282,'RE-Supplier'!$H$4:K$1300)</f>
        <v>0</v>
      </c>
      <c r="J282" s="76">
        <f t="shared" si="4"/>
        <v>0</v>
      </c>
      <c r="K282" s="74"/>
      <c r="L282" s="82"/>
      <c r="M282" s="80"/>
      <c r="N28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83" spans="2:14" ht="21">
      <c r="B283" s="76" t="str">
        <f>IF(C283&lt;&gt;"",COUNT($B$5:B282)+1,"")</f>
        <v/>
      </c>
      <c r="C283" s="83"/>
      <c r="D283" s="75"/>
      <c r="E283" s="74"/>
      <c r="F283" s="76">
        <f>SUMIF(ADD!$E$4:$E$1300,$C283,ADD!$H$4:$H$1300)</f>
        <v>0</v>
      </c>
      <c r="G283" s="76">
        <f>SUMIF('RE-coustmer'!$E$4:$E$1300,$C283,'RE-coustmer'!$H$4:$I$1300)</f>
        <v>0</v>
      </c>
      <c r="H283" s="76">
        <f>SUMIF(OUT!$E$4:$E$1300,$C283,OUT!$H$4:J$1300)</f>
        <v>0</v>
      </c>
      <c r="I283" s="76">
        <f>SUMIF('RE-Supplier'!$E$4:$E$1300,$C283,'RE-Supplier'!$H$4:K$1300)</f>
        <v>0</v>
      </c>
      <c r="J283" s="76">
        <f t="shared" si="4"/>
        <v>0</v>
      </c>
      <c r="K283" s="74"/>
      <c r="L283" s="82"/>
      <c r="M283" s="80"/>
      <c r="N28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84" spans="2:14" ht="21">
      <c r="B284" s="76" t="str">
        <f>IF(C284&lt;&gt;"",COUNT($B$5:B283)+1,"")</f>
        <v/>
      </c>
      <c r="C284" s="83"/>
      <c r="D284" s="75"/>
      <c r="E284" s="74"/>
      <c r="F284" s="76">
        <f>SUMIF(ADD!$E$4:$E$1300,$C284,ADD!$H$4:$H$1300)</f>
        <v>0</v>
      </c>
      <c r="G284" s="76">
        <f>SUMIF('RE-coustmer'!$E$4:$E$1300,$C284,'RE-coustmer'!$H$4:$I$1300)</f>
        <v>0</v>
      </c>
      <c r="H284" s="76">
        <f>SUMIF(OUT!$E$4:$E$1300,$C284,OUT!$H$4:J$1300)</f>
        <v>0</v>
      </c>
      <c r="I284" s="76">
        <f>SUMIF('RE-Supplier'!$E$4:$E$1300,$C284,'RE-Supplier'!$H$4:K$1300)</f>
        <v>0</v>
      </c>
      <c r="J284" s="76">
        <f t="shared" si="4"/>
        <v>0</v>
      </c>
      <c r="K284" s="74"/>
      <c r="L284" s="82"/>
      <c r="M284" s="80"/>
      <c r="N28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85" spans="2:14" ht="21">
      <c r="B285" s="76" t="str">
        <f>IF(C285&lt;&gt;"",COUNT($B$5:B284)+1,"")</f>
        <v/>
      </c>
      <c r="C285" s="83"/>
      <c r="D285" s="75"/>
      <c r="E285" s="74"/>
      <c r="F285" s="76">
        <f>SUMIF(ADD!$E$4:$E$1300,$C285,ADD!$H$4:$H$1300)</f>
        <v>0</v>
      </c>
      <c r="G285" s="76">
        <f>SUMIF('RE-coustmer'!$E$4:$E$1300,$C285,'RE-coustmer'!$H$4:$I$1300)</f>
        <v>0</v>
      </c>
      <c r="H285" s="76">
        <f>SUMIF(OUT!$E$4:$E$1300,$C285,OUT!$H$4:J$1300)</f>
        <v>0</v>
      </c>
      <c r="I285" s="76">
        <f>SUMIF('RE-Supplier'!$E$4:$E$1300,$C285,'RE-Supplier'!$H$4:K$1300)</f>
        <v>0</v>
      </c>
      <c r="J285" s="76">
        <f t="shared" si="4"/>
        <v>0</v>
      </c>
      <c r="K285" s="74"/>
      <c r="L285" s="82"/>
      <c r="M285" s="80"/>
      <c r="N28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86" spans="2:14" ht="21">
      <c r="B286" s="76" t="str">
        <f>IF(C286&lt;&gt;"",COUNT($B$5:B285)+1,"")</f>
        <v/>
      </c>
      <c r="C286" s="83"/>
      <c r="D286" s="75"/>
      <c r="E286" s="74"/>
      <c r="F286" s="76">
        <f>SUMIF(ADD!$E$4:$E$1300,$C286,ADD!$H$4:$H$1300)</f>
        <v>0</v>
      </c>
      <c r="G286" s="76">
        <f>SUMIF('RE-coustmer'!$E$4:$E$1300,$C286,'RE-coustmer'!$H$4:$I$1300)</f>
        <v>0</v>
      </c>
      <c r="H286" s="76">
        <f>SUMIF(OUT!$E$4:$E$1300,$C286,OUT!$H$4:J$1300)</f>
        <v>0</v>
      </c>
      <c r="I286" s="76">
        <f>SUMIF('RE-Supplier'!$E$4:$E$1300,$C286,'RE-Supplier'!$H$4:K$1300)</f>
        <v>0</v>
      </c>
      <c r="J286" s="76">
        <f t="shared" si="4"/>
        <v>0</v>
      </c>
      <c r="K286" s="74"/>
      <c r="L286" s="82"/>
      <c r="M286" s="80"/>
      <c r="N28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87" spans="2:14" ht="21">
      <c r="B287" s="76" t="str">
        <f>IF(C287&lt;&gt;"",COUNT($B$5:B286)+1,"")</f>
        <v/>
      </c>
      <c r="C287" s="83"/>
      <c r="D287" s="75"/>
      <c r="E287" s="74"/>
      <c r="F287" s="76">
        <f>SUMIF(ADD!$E$4:$E$1300,$C287,ADD!$H$4:$H$1300)</f>
        <v>0</v>
      </c>
      <c r="G287" s="76">
        <f>SUMIF('RE-coustmer'!$E$4:$E$1300,$C287,'RE-coustmer'!$H$4:$I$1300)</f>
        <v>0</v>
      </c>
      <c r="H287" s="76">
        <f>SUMIF(OUT!$E$4:$E$1300,$C287,OUT!$H$4:J$1300)</f>
        <v>0</v>
      </c>
      <c r="I287" s="76">
        <f>SUMIF('RE-Supplier'!$E$4:$E$1300,$C287,'RE-Supplier'!$H$4:K$1300)</f>
        <v>0</v>
      </c>
      <c r="J287" s="76">
        <f t="shared" si="4"/>
        <v>0</v>
      </c>
      <c r="K287" s="74"/>
      <c r="L287" s="82"/>
      <c r="M287" s="80"/>
      <c r="N28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88" spans="2:14" ht="21">
      <c r="B288" s="76" t="str">
        <f>IF(C288&lt;&gt;"",COUNT($B$5:B287)+1,"")</f>
        <v/>
      </c>
      <c r="C288" s="83"/>
      <c r="D288" s="75"/>
      <c r="E288" s="74"/>
      <c r="F288" s="76">
        <f>SUMIF(ADD!$E$4:$E$1300,$C288,ADD!$H$4:$H$1300)</f>
        <v>0</v>
      </c>
      <c r="G288" s="76">
        <f>SUMIF('RE-coustmer'!$E$4:$E$1300,$C288,'RE-coustmer'!$H$4:$I$1300)</f>
        <v>0</v>
      </c>
      <c r="H288" s="76">
        <f>SUMIF(OUT!$E$4:$E$1300,$C288,OUT!$H$4:J$1300)</f>
        <v>0</v>
      </c>
      <c r="I288" s="76">
        <f>SUMIF('RE-Supplier'!$E$4:$E$1300,$C288,'RE-Supplier'!$H$4:K$1300)</f>
        <v>0</v>
      </c>
      <c r="J288" s="76">
        <f t="shared" si="4"/>
        <v>0</v>
      </c>
      <c r="K288" s="74"/>
      <c r="L288" s="82"/>
      <c r="M288" s="80"/>
      <c r="N28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89" spans="2:14" ht="21">
      <c r="B289" s="76" t="str">
        <f>IF(C289&lt;&gt;"",COUNT($B$5:B288)+1,"")</f>
        <v/>
      </c>
      <c r="C289" s="83"/>
      <c r="D289" s="75"/>
      <c r="E289" s="74"/>
      <c r="F289" s="76">
        <f>SUMIF(ADD!$E$4:$E$1300,$C289,ADD!$H$4:$H$1300)</f>
        <v>0</v>
      </c>
      <c r="G289" s="76">
        <f>SUMIF('RE-coustmer'!$E$4:$E$1300,$C289,'RE-coustmer'!$H$4:$I$1300)</f>
        <v>0</v>
      </c>
      <c r="H289" s="76">
        <f>SUMIF(OUT!$E$4:$E$1300,$C289,OUT!$H$4:J$1300)</f>
        <v>0</v>
      </c>
      <c r="I289" s="76">
        <f>SUMIF('RE-Supplier'!$E$4:$E$1300,$C289,'RE-Supplier'!$H$4:K$1300)</f>
        <v>0</v>
      </c>
      <c r="J289" s="76">
        <f t="shared" si="4"/>
        <v>0</v>
      </c>
      <c r="K289" s="74"/>
      <c r="L289" s="82"/>
      <c r="M289" s="80"/>
      <c r="N28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90" spans="2:14" ht="21">
      <c r="B290" s="76" t="str">
        <f>IF(C290&lt;&gt;"",COUNT($B$5:B289)+1,"")</f>
        <v/>
      </c>
      <c r="C290" s="83"/>
      <c r="D290" s="75"/>
      <c r="E290" s="74"/>
      <c r="F290" s="76">
        <f>SUMIF(ADD!$E$4:$E$1300,$C290,ADD!$H$4:$H$1300)</f>
        <v>0</v>
      </c>
      <c r="G290" s="76">
        <f>SUMIF('RE-coustmer'!$E$4:$E$1300,$C290,'RE-coustmer'!$H$4:$I$1300)</f>
        <v>0</v>
      </c>
      <c r="H290" s="76">
        <f>SUMIF(OUT!$E$4:$E$1300,$C290,OUT!$H$4:J$1300)</f>
        <v>0</v>
      </c>
      <c r="I290" s="76">
        <f>SUMIF('RE-Supplier'!$E$4:$E$1300,$C290,'RE-Supplier'!$H$4:K$1300)</f>
        <v>0</v>
      </c>
      <c r="J290" s="76">
        <f t="shared" si="4"/>
        <v>0</v>
      </c>
      <c r="K290" s="74"/>
      <c r="L290" s="82"/>
      <c r="M290" s="80"/>
      <c r="N29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91" spans="2:14" ht="21">
      <c r="B291" s="76" t="str">
        <f>IF(C291&lt;&gt;"",COUNT($B$5:B290)+1,"")</f>
        <v/>
      </c>
      <c r="C291" s="83"/>
      <c r="D291" s="75"/>
      <c r="E291" s="74"/>
      <c r="F291" s="76">
        <f>SUMIF(ADD!$E$4:$E$1300,$C291,ADD!$H$4:$H$1300)</f>
        <v>0</v>
      </c>
      <c r="G291" s="76">
        <f>SUMIF('RE-coustmer'!$E$4:$E$1300,$C291,'RE-coustmer'!$H$4:$I$1300)</f>
        <v>0</v>
      </c>
      <c r="H291" s="76">
        <f>SUMIF(OUT!$E$4:$E$1300,$C291,OUT!$H$4:J$1300)</f>
        <v>0</v>
      </c>
      <c r="I291" s="76">
        <f>SUMIF('RE-Supplier'!$E$4:$E$1300,$C291,'RE-Supplier'!$H$4:K$1300)</f>
        <v>0</v>
      </c>
      <c r="J291" s="76">
        <f t="shared" si="4"/>
        <v>0</v>
      </c>
      <c r="K291" s="74"/>
      <c r="L291" s="82"/>
      <c r="M291" s="80"/>
      <c r="N29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92" spans="2:14" ht="21">
      <c r="B292" s="76" t="str">
        <f>IF(C292&lt;&gt;"",COUNT($B$5:B291)+1,"")</f>
        <v/>
      </c>
      <c r="C292" s="83"/>
      <c r="D292" s="75"/>
      <c r="E292" s="74"/>
      <c r="F292" s="76">
        <f>SUMIF(ADD!$E$4:$E$1300,$C292,ADD!$H$4:$H$1300)</f>
        <v>0</v>
      </c>
      <c r="G292" s="76">
        <f>SUMIF('RE-coustmer'!$E$4:$E$1300,$C292,'RE-coustmer'!$H$4:$I$1300)</f>
        <v>0</v>
      </c>
      <c r="H292" s="76">
        <f>SUMIF(OUT!$E$4:$E$1300,$C292,OUT!$H$4:J$1300)</f>
        <v>0</v>
      </c>
      <c r="I292" s="76">
        <f>SUMIF('RE-Supplier'!$E$4:$E$1300,$C292,'RE-Supplier'!$H$4:K$1300)</f>
        <v>0</v>
      </c>
      <c r="J292" s="76">
        <f t="shared" si="4"/>
        <v>0</v>
      </c>
      <c r="K292" s="74"/>
      <c r="L292" s="82"/>
      <c r="M292" s="80"/>
      <c r="N29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93" spans="2:14" ht="21">
      <c r="B293" s="76" t="str">
        <f>IF(C293&lt;&gt;"",COUNT($B$5:B292)+1,"")</f>
        <v/>
      </c>
      <c r="C293" s="83"/>
      <c r="D293" s="75"/>
      <c r="E293" s="74"/>
      <c r="F293" s="76">
        <f>SUMIF(ADD!$E$4:$E$1300,$C293,ADD!$H$4:$H$1300)</f>
        <v>0</v>
      </c>
      <c r="G293" s="76">
        <f>SUMIF('RE-coustmer'!$E$4:$E$1300,$C293,'RE-coustmer'!$H$4:$I$1300)</f>
        <v>0</v>
      </c>
      <c r="H293" s="76">
        <f>SUMIF(OUT!$E$4:$E$1300,$C293,OUT!$H$4:J$1300)</f>
        <v>0</v>
      </c>
      <c r="I293" s="76">
        <f>SUMIF('RE-Supplier'!$E$4:$E$1300,$C293,'RE-Supplier'!$H$4:K$1300)</f>
        <v>0</v>
      </c>
      <c r="J293" s="76">
        <f t="shared" si="4"/>
        <v>0</v>
      </c>
      <c r="K293" s="74"/>
      <c r="L293" s="82"/>
      <c r="M293" s="80"/>
      <c r="N29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94" spans="2:14" ht="21">
      <c r="B294" s="76" t="str">
        <f>IF(C294&lt;&gt;"",COUNT($B$5:B293)+1,"")</f>
        <v/>
      </c>
      <c r="C294" s="83"/>
      <c r="D294" s="75"/>
      <c r="E294" s="74"/>
      <c r="F294" s="76">
        <f>SUMIF(ADD!$E$4:$E$1300,$C294,ADD!$H$4:$H$1300)</f>
        <v>0</v>
      </c>
      <c r="G294" s="76">
        <f>SUMIF('RE-coustmer'!$E$4:$E$1300,$C294,'RE-coustmer'!$H$4:$I$1300)</f>
        <v>0</v>
      </c>
      <c r="H294" s="76">
        <f>SUMIF(OUT!$E$4:$E$1300,$C294,OUT!$H$4:J$1300)</f>
        <v>0</v>
      </c>
      <c r="I294" s="76">
        <f>SUMIF('RE-Supplier'!$E$4:$E$1300,$C294,'RE-Supplier'!$H$4:K$1300)</f>
        <v>0</v>
      </c>
      <c r="J294" s="76">
        <f t="shared" si="4"/>
        <v>0</v>
      </c>
      <c r="K294" s="74"/>
      <c r="L294" s="82"/>
      <c r="M294" s="80"/>
      <c r="N29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95" spans="2:14" ht="21">
      <c r="B295" s="76" t="str">
        <f>IF(C295&lt;&gt;"",COUNT($B$5:B294)+1,"")</f>
        <v/>
      </c>
      <c r="C295" s="83"/>
      <c r="D295" s="75"/>
      <c r="E295" s="74"/>
      <c r="F295" s="76">
        <f>SUMIF(ADD!$E$4:$E$1300,$C295,ADD!$H$4:$H$1300)</f>
        <v>0</v>
      </c>
      <c r="G295" s="76">
        <f>SUMIF('RE-coustmer'!$E$4:$E$1300,$C295,'RE-coustmer'!$H$4:$I$1300)</f>
        <v>0</v>
      </c>
      <c r="H295" s="76">
        <f>SUMIF(OUT!$E$4:$E$1300,$C295,OUT!$H$4:J$1300)</f>
        <v>0</v>
      </c>
      <c r="I295" s="76">
        <f>SUMIF('RE-Supplier'!$E$4:$E$1300,$C295,'RE-Supplier'!$H$4:K$1300)</f>
        <v>0</v>
      </c>
      <c r="J295" s="76">
        <f t="shared" si="4"/>
        <v>0</v>
      </c>
      <c r="K295" s="74"/>
      <c r="L295" s="82"/>
      <c r="M295" s="80"/>
      <c r="N29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96" spans="2:14" ht="21">
      <c r="B296" s="76" t="str">
        <f>IF(C296&lt;&gt;"",COUNT($B$5:B295)+1,"")</f>
        <v/>
      </c>
      <c r="C296" s="83"/>
      <c r="D296" s="75"/>
      <c r="E296" s="74"/>
      <c r="F296" s="76">
        <f>SUMIF(ADD!$E$4:$E$1300,$C296,ADD!$H$4:$H$1300)</f>
        <v>0</v>
      </c>
      <c r="G296" s="76">
        <f>SUMIF('RE-coustmer'!$E$4:$E$1300,$C296,'RE-coustmer'!$H$4:$I$1300)</f>
        <v>0</v>
      </c>
      <c r="H296" s="76">
        <f>SUMIF(OUT!$E$4:$E$1300,$C296,OUT!$H$4:J$1300)</f>
        <v>0</v>
      </c>
      <c r="I296" s="76">
        <f>SUMIF('RE-Supplier'!$E$4:$E$1300,$C296,'RE-Supplier'!$H$4:K$1300)</f>
        <v>0</v>
      </c>
      <c r="J296" s="76">
        <f t="shared" si="4"/>
        <v>0</v>
      </c>
      <c r="K296" s="74"/>
      <c r="L296" s="82"/>
      <c r="M296" s="80"/>
      <c r="N29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97" spans="2:14" ht="21">
      <c r="B297" s="76" t="str">
        <f>IF(C297&lt;&gt;"",COUNT($B$5:B296)+1,"")</f>
        <v/>
      </c>
      <c r="C297" s="83"/>
      <c r="D297" s="75"/>
      <c r="E297" s="74"/>
      <c r="F297" s="76">
        <f>SUMIF(ADD!$E$4:$E$1300,$C297,ADD!$H$4:$H$1300)</f>
        <v>0</v>
      </c>
      <c r="G297" s="76">
        <f>SUMIF('RE-coustmer'!$E$4:$E$1300,$C297,'RE-coustmer'!$H$4:$I$1300)</f>
        <v>0</v>
      </c>
      <c r="H297" s="76">
        <f>SUMIF(OUT!$E$4:$E$1300,$C297,OUT!$H$4:J$1300)</f>
        <v>0</v>
      </c>
      <c r="I297" s="76">
        <f>SUMIF('RE-Supplier'!$E$4:$E$1300,$C297,'RE-Supplier'!$H$4:K$1300)</f>
        <v>0</v>
      </c>
      <c r="J297" s="76">
        <f t="shared" si="4"/>
        <v>0</v>
      </c>
      <c r="K297" s="74"/>
      <c r="L297" s="82"/>
      <c r="M297" s="80"/>
      <c r="N29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98" spans="2:14" ht="21">
      <c r="B298" s="76" t="str">
        <f>IF(C298&lt;&gt;"",COUNT($B$5:B297)+1,"")</f>
        <v/>
      </c>
      <c r="C298" s="83"/>
      <c r="D298" s="75"/>
      <c r="E298" s="74"/>
      <c r="F298" s="76">
        <f>SUMIF(ADD!$E$4:$E$1300,$C298,ADD!$H$4:$H$1300)</f>
        <v>0</v>
      </c>
      <c r="G298" s="76">
        <f>SUMIF('RE-coustmer'!$E$4:$E$1300,$C298,'RE-coustmer'!$H$4:$I$1300)</f>
        <v>0</v>
      </c>
      <c r="H298" s="76">
        <f>SUMIF(OUT!$E$4:$E$1300,$C298,OUT!$H$4:J$1300)</f>
        <v>0</v>
      </c>
      <c r="I298" s="76">
        <f>SUMIF('RE-Supplier'!$E$4:$E$1300,$C298,'RE-Supplier'!$H$4:K$1300)</f>
        <v>0</v>
      </c>
      <c r="J298" s="76">
        <f t="shared" si="4"/>
        <v>0</v>
      </c>
      <c r="K298" s="74"/>
      <c r="L298" s="82"/>
      <c r="M298" s="80"/>
      <c r="N29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299" spans="2:14" ht="21">
      <c r="B299" s="76" t="str">
        <f>IF(C299&lt;&gt;"",COUNT($B$5:B298)+1,"")</f>
        <v/>
      </c>
      <c r="C299" s="83"/>
      <c r="D299" s="75"/>
      <c r="E299" s="74"/>
      <c r="F299" s="76">
        <f>SUMIF(ADD!$E$4:$E$1300,$C299,ADD!$H$4:$H$1300)</f>
        <v>0</v>
      </c>
      <c r="G299" s="76">
        <f>SUMIF('RE-coustmer'!$E$4:$E$1300,$C299,'RE-coustmer'!$H$4:$I$1300)</f>
        <v>0</v>
      </c>
      <c r="H299" s="76">
        <f>SUMIF(OUT!$E$4:$E$1300,$C299,OUT!$H$4:J$1300)</f>
        <v>0</v>
      </c>
      <c r="I299" s="76">
        <f>SUMIF('RE-Supplier'!$E$4:$E$1300,$C299,'RE-Supplier'!$H$4:K$1300)</f>
        <v>0</v>
      </c>
      <c r="J299" s="76">
        <f t="shared" si="4"/>
        <v>0</v>
      </c>
      <c r="K299" s="74"/>
      <c r="L299" s="82"/>
      <c r="M299" s="80"/>
      <c r="N29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00" spans="2:14" ht="21">
      <c r="B300" s="76" t="str">
        <f>IF(C300&lt;&gt;"",COUNT($B$5:B299)+1,"")</f>
        <v/>
      </c>
      <c r="C300" s="83"/>
      <c r="D300" s="75"/>
      <c r="E300" s="74"/>
      <c r="F300" s="76">
        <f>SUMIF(ADD!$E$4:$E$1300,$C300,ADD!$H$4:$H$1300)</f>
        <v>0</v>
      </c>
      <c r="G300" s="76">
        <f>SUMIF('RE-coustmer'!$E$4:$E$1300,$C300,'RE-coustmer'!$H$4:$I$1300)</f>
        <v>0</v>
      </c>
      <c r="H300" s="76">
        <f>SUMIF(OUT!$E$4:$E$1300,$C300,OUT!$H$4:J$1300)</f>
        <v>0</v>
      </c>
      <c r="I300" s="76">
        <f>SUMIF('RE-Supplier'!$E$4:$E$1300,$C300,'RE-Supplier'!$H$4:K$1300)</f>
        <v>0</v>
      </c>
      <c r="J300" s="76">
        <f t="shared" si="4"/>
        <v>0</v>
      </c>
      <c r="K300" s="74"/>
      <c r="L300" s="82"/>
      <c r="M300" s="80"/>
      <c r="N30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01" spans="2:14" ht="21">
      <c r="B301" s="76" t="str">
        <f>IF(C301&lt;&gt;"",COUNT($B$5:B300)+1,"")</f>
        <v/>
      </c>
      <c r="C301" s="83"/>
      <c r="D301" s="75"/>
      <c r="E301" s="74"/>
      <c r="F301" s="76">
        <f>SUMIF(ADD!$E$4:$E$1300,$C301,ADD!$H$4:$H$1300)</f>
        <v>0</v>
      </c>
      <c r="G301" s="76">
        <f>SUMIF('RE-coustmer'!$E$4:$E$1300,$C301,'RE-coustmer'!$H$4:$I$1300)</f>
        <v>0</v>
      </c>
      <c r="H301" s="76">
        <f>SUMIF(OUT!$E$4:$E$1300,$C301,OUT!$H$4:J$1300)</f>
        <v>0</v>
      </c>
      <c r="I301" s="76">
        <f>SUMIF('RE-Supplier'!$E$4:$E$1300,$C301,'RE-Supplier'!$H$4:K$1300)</f>
        <v>0</v>
      </c>
      <c r="J301" s="76">
        <f t="shared" si="4"/>
        <v>0</v>
      </c>
      <c r="K301" s="74"/>
      <c r="L301" s="82"/>
      <c r="M301" s="80"/>
      <c r="N30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02" spans="2:14" ht="21">
      <c r="B302" s="76" t="str">
        <f>IF(C302&lt;&gt;"",COUNT($B$5:B301)+1,"")</f>
        <v/>
      </c>
      <c r="C302" s="83"/>
      <c r="D302" s="75"/>
      <c r="E302" s="74"/>
      <c r="F302" s="76">
        <f>SUMIF(ADD!$E$4:$E$1300,$C302,ADD!$H$4:$H$1300)</f>
        <v>0</v>
      </c>
      <c r="G302" s="76">
        <f>SUMIF('RE-coustmer'!$E$4:$E$1300,$C302,'RE-coustmer'!$H$4:$I$1300)</f>
        <v>0</v>
      </c>
      <c r="H302" s="76">
        <f>SUMIF(OUT!$E$4:$E$1300,$C302,OUT!$H$4:J$1300)</f>
        <v>0</v>
      </c>
      <c r="I302" s="76">
        <f>SUMIF('RE-Supplier'!$E$4:$E$1300,$C302,'RE-Supplier'!$H$4:K$1300)</f>
        <v>0</v>
      </c>
      <c r="J302" s="76">
        <f t="shared" si="4"/>
        <v>0</v>
      </c>
      <c r="K302" s="74"/>
      <c r="L302" s="82"/>
      <c r="M302" s="80"/>
      <c r="N30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03" spans="2:14" ht="21">
      <c r="B303" s="76" t="str">
        <f>IF(C303&lt;&gt;"",COUNT($B$5:B302)+1,"")</f>
        <v/>
      </c>
      <c r="C303" s="83"/>
      <c r="D303" s="75"/>
      <c r="E303" s="74"/>
      <c r="F303" s="76">
        <f>SUMIF(ADD!$E$4:$E$1300,$C303,ADD!$H$4:$H$1300)</f>
        <v>0</v>
      </c>
      <c r="G303" s="76">
        <f>SUMIF('RE-coustmer'!$E$4:$E$1300,$C303,'RE-coustmer'!$H$4:$I$1300)</f>
        <v>0</v>
      </c>
      <c r="H303" s="76">
        <f>SUMIF(OUT!$E$4:$E$1300,$C303,OUT!$H$4:J$1300)</f>
        <v>0</v>
      </c>
      <c r="I303" s="76">
        <f>SUMIF('RE-Supplier'!$E$4:$E$1300,$C303,'RE-Supplier'!$H$4:K$1300)</f>
        <v>0</v>
      </c>
      <c r="J303" s="76">
        <f t="shared" si="4"/>
        <v>0</v>
      </c>
      <c r="K303" s="74"/>
      <c r="L303" s="82"/>
      <c r="M303" s="80"/>
      <c r="N30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04" spans="2:14" ht="21">
      <c r="B304" s="76" t="str">
        <f>IF(C304&lt;&gt;"",COUNT($B$5:B303)+1,"")</f>
        <v/>
      </c>
      <c r="C304" s="83"/>
      <c r="D304" s="75"/>
      <c r="E304" s="74"/>
      <c r="F304" s="76">
        <f>SUMIF(ADD!$E$4:$E$1300,$C304,ADD!$H$4:$H$1300)</f>
        <v>0</v>
      </c>
      <c r="G304" s="76">
        <f>SUMIF('RE-coustmer'!$E$4:$E$1300,$C304,'RE-coustmer'!$H$4:$I$1300)</f>
        <v>0</v>
      </c>
      <c r="H304" s="76">
        <f>SUMIF(OUT!$E$4:$E$1300,$C304,OUT!$H$4:J$1300)</f>
        <v>0</v>
      </c>
      <c r="I304" s="76">
        <f>SUMIF('RE-Supplier'!$E$4:$E$1300,$C304,'RE-Supplier'!$H$4:K$1300)</f>
        <v>0</v>
      </c>
      <c r="J304" s="76">
        <f t="shared" si="4"/>
        <v>0</v>
      </c>
      <c r="K304" s="74"/>
      <c r="L304" s="82"/>
      <c r="M304" s="80"/>
      <c r="N30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05" spans="2:14" ht="21">
      <c r="B305" s="76" t="str">
        <f>IF(C305&lt;&gt;"",COUNT($B$5:B304)+1,"")</f>
        <v/>
      </c>
      <c r="C305" s="83"/>
      <c r="D305" s="75"/>
      <c r="E305" s="74"/>
      <c r="F305" s="76">
        <f>SUMIF(ADD!$E$4:$E$1300,$C305,ADD!$H$4:$H$1300)</f>
        <v>0</v>
      </c>
      <c r="G305" s="76">
        <f>SUMIF('RE-coustmer'!$E$4:$E$1300,$C305,'RE-coustmer'!$H$4:$I$1300)</f>
        <v>0</v>
      </c>
      <c r="H305" s="76">
        <f>SUMIF(OUT!$E$4:$E$1300,$C305,OUT!$H$4:J$1300)</f>
        <v>0</v>
      </c>
      <c r="I305" s="76">
        <f>SUMIF('RE-Supplier'!$E$4:$E$1300,$C305,'RE-Supplier'!$H$4:K$1300)</f>
        <v>0</v>
      </c>
      <c r="J305" s="76">
        <f t="shared" si="4"/>
        <v>0</v>
      </c>
      <c r="K305" s="74"/>
      <c r="L305" s="82"/>
      <c r="M305" s="80"/>
      <c r="N30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06" spans="2:14" ht="21">
      <c r="B306" s="76" t="str">
        <f>IF(C306&lt;&gt;"",COUNT($B$5:B305)+1,"")</f>
        <v/>
      </c>
      <c r="C306" s="83"/>
      <c r="D306" s="75"/>
      <c r="E306" s="74"/>
      <c r="F306" s="76">
        <f>SUMIF(ADD!$E$4:$E$1300,$C306,ADD!$H$4:$H$1300)</f>
        <v>0</v>
      </c>
      <c r="G306" s="76">
        <f>SUMIF('RE-coustmer'!$E$4:$E$1300,$C306,'RE-coustmer'!$H$4:$I$1300)</f>
        <v>0</v>
      </c>
      <c r="H306" s="76">
        <f>SUMIF(OUT!$E$4:$E$1300,$C306,OUT!$H$4:J$1300)</f>
        <v>0</v>
      </c>
      <c r="I306" s="76">
        <f>SUMIF('RE-Supplier'!$E$4:$E$1300,$C306,'RE-Supplier'!$H$4:K$1300)</f>
        <v>0</v>
      </c>
      <c r="J306" s="76">
        <f t="shared" si="4"/>
        <v>0</v>
      </c>
      <c r="K306" s="74"/>
      <c r="L306" s="82"/>
      <c r="M306" s="80"/>
      <c r="N30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07" spans="2:14" ht="21">
      <c r="B307" s="76" t="str">
        <f>IF(C307&lt;&gt;"",COUNT($B$5:B306)+1,"")</f>
        <v/>
      </c>
      <c r="C307" s="83"/>
      <c r="D307" s="75"/>
      <c r="E307" s="74"/>
      <c r="F307" s="76">
        <f>SUMIF(ADD!$E$4:$E$1300,$C307,ADD!$H$4:$H$1300)</f>
        <v>0</v>
      </c>
      <c r="G307" s="76">
        <f>SUMIF('RE-coustmer'!$E$4:$E$1300,$C307,'RE-coustmer'!$H$4:$I$1300)</f>
        <v>0</v>
      </c>
      <c r="H307" s="76">
        <f>SUMIF(OUT!$E$4:$E$1300,$C307,OUT!$H$4:J$1300)</f>
        <v>0</v>
      </c>
      <c r="I307" s="76">
        <f>SUMIF('RE-Supplier'!$E$4:$E$1300,$C307,'RE-Supplier'!$H$4:K$1300)</f>
        <v>0</v>
      </c>
      <c r="J307" s="76">
        <f t="shared" si="4"/>
        <v>0</v>
      </c>
      <c r="K307" s="74"/>
      <c r="L307" s="82"/>
      <c r="M307" s="80"/>
      <c r="N30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08" spans="2:14" ht="21">
      <c r="B308" s="76" t="str">
        <f>IF(C308&lt;&gt;"",COUNT($B$5:B307)+1,"")</f>
        <v/>
      </c>
      <c r="C308" s="83"/>
      <c r="D308" s="75"/>
      <c r="E308" s="74"/>
      <c r="F308" s="76">
        <f>SUMIF(ADD!$E$4:$E$1300,$C308,ADD!$H$4:$H$1300)</f>
        <v>0</v>
      </c>
      <c r="G308" s="76">
        <f>SUMIF('RE-coustmer'!$E$4:$E$1300,$C308,'RE-coustmer'!$H$4:$I$1300)</f>
        <v>0</v>
      </c>
      <c r="H308" s="76">
        <f>SUMIF(OUT!$E$4:$E$1300,$C308,OUT!$H$4:J$1300)</f>
        <v>0</v>
      </c>
      <c r="I308" s="76">
        <f>SUMIF('RE-Supplier'!$E$4:$E$1300,$C308,'RE-Supplier'!$H$4:K$1300)</f>
        <v>0</v>
      </c>
      <c r="J308" s="76">
        <f t="shared" si="4"/>
        <v>0</v>
      </c>
      <c r="K308" s="74"/>
      <c r="L308" s="82"/>
      <c r="M308" s="80"/>
      <c r="N30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09" spans="2:14" ht="21">
      <c r="B309" s="76" t="str">
        <f>IF(C309&lt;&gt;"",COUNT($B$5:B308)+1,"")</f>
        <v/>
      </c>
      <c r="C309" s="83"/>
      <c r="D309" s="75"/>
      <c r="E309" s="74"/>
      <c r="F309" s="76">
        <f>SUMIF(ADD!$E$4:$E$1300,$C309,ADD!$H$4:$H$1300)</f>
        <v>0</v>
      </c>
      <c r="G309" s="76">
        <f>SUMIF('RE-coustmer'!$E$4:$E$1300,$C309,'RE-coustmer'!$H$4:$I$1300)</f>
        <v>0</v>
      </c>
      <c r="H309" s="76">
        <f>SUMIF(OUT!$E$4:$E$1300,$C309,OUT!$H$4:J$1300)</f>
        <v>0</v>
      </c>
      <c r="I309" s="76">
        <f>SUMIF('RE-Supplier'!$E$4:$E$1300,$C309,'RE-Supplier'!$H$4:K$1300)</f>
        <v>0</v>
      </c>
      <c r="J309" s="76">
        <f t="shared" si="4"/>
        <v>0</v>
      </c>
      <c r="K309" s="74"/>
      <c r="L309" s="82"/>
      <c r="M309" s="80"/>
      <c r="N30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10" spans="2:14" ht="21">
      <c r="B310" s="76" t="str">
        <f>IF(C310&lt;&gt;"",COUNT($B$5:B309)+1,"")</f>
        <v/>
      </c>
      <c r="C310" s="83"/>
      <c r="D310" s="75"/>
      <c r="E310" s="74"/>
      <c r="F310" s="76">
        <f>SUMIF(ADD!$E$4:$E$1300,$C310,ADD!$H$4:$H$1300)</f>
        <v>0</v>
      </c>
      <c r="G310" s="76">
        <f>SUMIF('RE-coustmer'!$E$4:$E$1300,$C310,'RE-coustmer'!$H$4:$I$1300)</f>
        <v>0</v>
      </c>
      <c r="H310" s="76">
        <f>SUMIF(OUT!$E$4:$E$1300,$C310,OUT!$H$4:J$1300)</f>
        <v>0</v>
      </c>
      <c r="I310" s="76">
        <f>SUMIF('RE-Supplier'!$E$4:$E$1300,$C310,'RE-Supplier'!$H$4:K$1300)</f>
        <v>0</v>
      </c>
      <c r="J310" s="76">
        <f t="shared" si="4"/>
        <v>0</v>
      </c>
      <c r="K310" s="74"/>
      <c r="L310" s="82"/>
      <c r="M310" s="80"/>
      <c r="N31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11" spans="2:14" ht="21">
      <c r="B311" s="76" t="str">
        <f>IF(C311&lt;&gt;"",COUNT($B$5:B310)+1,"")</f>
        <v/>
      </c>
      <c r="C311" s="83"/>
      <c r="D311" s="75"/>
      <c r="E311" s="74"/>
      <c r="F311" s="76">
        <f>SUMIF(ADD!$E$4:$E$1300,$C311,ADD!$H$4:$H$1300)</f>
        <v>0</v>
      </c>
      <c r="G311" s="76">
        <f>SUMIF('RE-coustmer'!$E$4:$E$1300,$C311,'RE-coustmer'!$H$4:$I$1300)</f>
        <v>0</v>
      </c>
      <c r="H311" s="76">
        <f>SUMIF(OUT!$E$4:$E$1300,$C311,OUT!$H$4:J$1300)</f>
        <v>0</v>
      </c>
      <c r="I311" s="76">
        <f>SUMIF('RE-Supplier'!$E$4:$E$1300,$C311,'RE-Supplier'!$H$4:K$1300)</f>
        <v>0</v>
      </c>
      <c r="J311" s="76">
        <f t="shared" si="4"/>
        <v>0</v>
      </c>
      <c r="K311" s="74"/>
      <c r="L311" s="82"/>
      <c r="M311" s="80"/>
      <c r="N31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12" spans="2:14" ht="21">
      <c r="B312" s="76" t="str">
        <f>IF(C312&lt;&gt;"",COUNT($B$5:B311)+1,"")</f>
        <v/>
      </c>
      <c r="C312" s="83"/>
      <c r="D312" s="75"/>
      <c r="E312" s="74"/>
      <c r="F312" s="76">
        <f>SUMIF(ADD!$E$4:$E$1300,$C312,ADD!$H$4:$H$1300)</f>
        <v>0</v>
      </c>
      <c r="G312" s="76">
        <f>SUMIF('RE-coustmer'!$E$4:$E$1300,$C312,'RE-coustmer'!$H$4:$I$1300)</f>
        <v>0</v>
      </c>
      <c r="H312" s="76">
        <f>SUMIF(OUT!$E$4:$E$1300,$C312,OUT!$H$4:J$1300)</f>
        <v>0</v>
      </c>
      <c r="I312" s="76">
        <f>SUMIF('RE-Supplier'!$E$4:$E$1300,$C312,'RE-Supplier'!$H$4:K$1300)</f>
        <v>0</v>
      </c>
      <c r="J312" s="76">
        <f t="shared" si="4"/>
        <v>0</v>
      </c>
      <c r="K312" s="74"/>
      <c r="L312" s="82"/>
      <c r="M312" s="80"/>
      <c r="N31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13" spans="2:14" ht="21">
      <c r="B313" s="76" t="str">
        <f>IF(C313&lt;&gt;"",COUNT($B$5:B312)+1,"")</f>
        <v/>
      </c>
      <c r="C313" s="83"/>
      <c r="D313" s="75"/>
      <c r="E313" s="74"/>
      <c r="F313" s="76">
        <f>SUMIF(ADD!$E$4:$E$1300,$C313,ADD!$H$4:$H$1300)</f>
        <v>0</v>
      </c>
      <c r="G313" s="76">
        <f>SUMIF('RE-coustmer'!$E$4:$E$1300,$C313,'RE-coustmer'!$H$4:$I$1300)</f>
        <v>0</v>
      </c>
      <c r="H313" s="76">
        <f>SUMIF(OUT!$E$4:$E$1300,$C313,OUT!$H$4:J$1300)</f>
        <v>0</v>
      </c>
      <c r="I313" s="76">
        <f>SUMIF('RE-Supplier'!$E$4:$E$1300,$C313,'RE-Supplier'!$H$4:K$1300)</f>
        <v>0</v>
      </c>
      <c r="J313" s="76">
        <f t="shared" si="4"/>
        <v>0</v>
      </c>
      <c r="K313" s="74"/>
      <c r="L313" s="82"/>
      <c r="M313" s="80"/>
      <c r="N31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14" spans="2:14" ht="21">
      <c r="B314" s="76" t="str">
        <f>IF(C314&lt;&gt;"",COUNT($B$5:B313)+1,"")</f>
        <v/>
      </c>
      <c r="C314" s="83"/>
      <c r="D314" s="75"/>
      <c r="E314" s="74"/>
      <c r="F314" s="76">
        <f>SUMIF(ADD!$E$4:$E$1300,$C314,ADD!$H$4:$H$1300)</f>
        <v>0</v>
      </c>
      <c r="G314" s="76">
        <f>SUMIF('RE-coustmer'!$E$4:$E$1300,$C314,'RE-coustmer'!$H$4:$I$1300)</f>
        <v>0</v>
      </c>
      <c r="H314" s="76">
        <f>SUMIF(OUT!$E$4:$E$1300,$C314,OUT!$H$4:J$1300)</f>
        <v>0</v>
      </c>
      <c r="I314" s="76">
        <f>SUMIF('RE-Supplier'!$E$4:$E$1300,$C314,'RE-Supplier'!$H$4:K$1300)</f>
        <v>0</v>
      </c>
      <c r="J314" s="76">
        <f t="shared" si="4"/>
        <v>0</v>
      </c>
      <c r="K314" s="74"/>
      <c r="L314" s="82"/>
      <c r="M314" s="80"/>
      <c r="N31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15" spans="2:14" ht="21">
      <c r="B315" s="76" t="str">
        <f>IF(C315&lt;&gt;"",COUNT($B$5:B314)+1,"")</f>
        <v/>
      </c>
      <c r="C315" s="83"/>
      <c r="D315" s="75"/>
      <c r="E315" s="74"/>
      <c r="F315" s="76">
        <f>SUMIF(ADD!$E$4:$E$1300,$C315,ADD!$H$4:$H$1300)</f>
        <v>0</v>
      </c>
      <c r="G315" s="76">
        <f>SUMIF('RE-coustmer'!$E$4:$E$1300,$C315,'RE-coustmer'!$H$4:$I$1300)</f>
        <v>0</v>
      </c>
      <c r="H315" s="76">
        <f>SUMIF(OUT!$E$4:$E$1300,$C315,OUT!$H$4:J$1300)</f>
        <v>0</v>
      </c>
      <c r="I315" s="76">
        <f>SUMIF('RE-Supplier'!$E$4:$E$1300,$C315,'RE-Supplier'!$H$4:K$1300)</f>
        <v>0</v>
      </c>
      <c r="J315" s="76">
        <f t="shared" si="4"/>
        <v>0</v>
      </c>
      <c r="K315" s="74"/>
      <c r="L315" s="82"/>
      <c r="M315" s="80"/>
      <c r="N31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16" spans="2:14" ht="21">
      <c r="B316" s="76" t="str">
        <f>IF(C316&lt;&gt;"",COUNT($B$5:B315)+1,"")</f>
        <v/>
      </c>
      <c r="C316" s="83"/>
      <c r="D316" s="75"/>
      <c r="E316" s="74"/>
      <c r="F316" s="76">
        <f>SUMIF(ADD!$E$4:$E$1300,$C316,ADD!$H$4:$H$1300)</f>
        <v>0</v>
      </c>
      <c r="G316" s="76">
        <f>SUMIF('RE-coustmer'!$E$4:$E$1300,$C316,'RE-coustmer'!$H$4:$I$1300)</f>
        <v>0</v>
      </c>
      <c r="H316" s="76">
        <f>SUMIF(OUT!$E$4:$E$1300,$C316,OUT!$H$4:J$1300)</f>
        <v>0</v>
      </c>
      <c r="I316" s="76">
        <f>SUMIF('RE-Supplier'!$E$4:$E$1300,$C316,'RE-Supplier'!$H$4:K$1300)</f>
        <v>0</v>
      </c>
      <c r="J316" s="76">
        <f t="shared" si="4"/>
        <v>0</v>
      </c>
      <c r="K316" s="74"/>
      <c r="L316" s="82"/>
      <c r="M316" s="80"/>
      <c r="N31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17" spans="2:14" ht="21">
      <c r="B317" s="76" t="str">
        <f>IF(C317&lt;&gt;"",COUNT($B$5:B316)+1,"")</f>
        <v/>
      </c>
      <c r="C317" s="83"/>
      <c r="D317" s="75"/>
      <c r="E317" s="74"/>
      <c r="F317" s="76">
        <f>SUMIF(ADD!$E$4:$E$1300,$C317,ADD!$H$4:$H$1300)</f>
        <v>0</v>
      </c>
      <c r="G317" s="76">
        <f>SUMIF('RE-coustmer'!$E$4:$E$1300,$C317,'RE-coustmer'!$H$4:$I$1300)</f>
        <v>0</v>
      </c>
      <c r="H317" s="76">
        <f>SUMIF(OUT!$E$4:$E$1300,$C317,OUT!$H$4:J$1300)</f>
        <v>0</v>
      </c>
      <c r="I317" s="76">
        <f>SUMIF('RE-Supplier'!$E$4:$E$1300,$C317,'RE-Supplier'!$H$4:K$1300)</f>
        <v>0</v>
      </c>
      <c r="J317" s="76">
        <f t="shared" si="4"/>
        <v>0</v>
      </c>
      <c r="K317" s="74"/>
      <c r="L317" s="82"/>
      <c r="M317" s="80"/>
      <c r="N31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18" spans="2:14" ht="21">
      <c r="B318" s="76" t="str">
        <f>IF(C318&lt;&gt;"",COUNT($B$5:B317)+1,"")</f>
        <v/>
      </c>
      <c r="C318" s="83"/>
      <c r="D318" s="75"/>
      <c r="E318" s="74"/>
      <c r="F318" s="76">
        <f>SUMIF(ADD!$E$4:$E$1300,$C318,ADD!$H$4:$H$1300)</f>
        <v>0</v>
      </c>
      <c r="G318" s="76">
        <f>SUMIF('RE-coustmer'!$E$4:$E$1300,$C318,'RE-coustmer'!$H$4:$I$1300)</f>
        <v>0</v>
      </c>
      <c r="H318" s="76">
        <f>SUMIF(OUT!$E$4:$E$1300,$C318,OUT!$H$4:J$1300)</f>
        <v>0</v>
      </c>
      <c r="I318" s="76">
        <f>SUMIF('RE-Supplier'!$E$4:$E$1300,$C318,'RE-Supplier'!$H$4:K$1300)</f>
        <v>0</v>
      </c>
      <c r="J318" s="76">
        <f t="shared" si="4"/>
        <v>0</v>
      </c>
      <c r="K318" s="74"/>
      <c r="L318" s="82"/>
      <c r="M318" s="80"/>
      <c r="N31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19" spans="2:14" ht="21">
      <c r="B319" s="76" t="str">
        <f>IF(C319&lt;&gt;"",COUNT($B$5:B318)+1,"")</f>
        <v/>
      </c>
      <c r="C319" s="83"/>
      <c r="D319" s="75"/>
      <c r="E319" s="74"/>
      <c r="F319" s="76">
        <f>SUMIF(ADD!$E$4:$E$1300,$C319,ADD!$H$4:$H$1300)</f>
        <v>0</v>
      </c>
      <c r="G319" s="76">
        <f>SUMIF('RE-coustmer'!$E$4:$E$1300,$C319,'RE-coustmer'!$H$4:$I$1300)</f>
        <v>0</v>
      </c>
      <c r="H319" s="76">
        <f>SUMIF(OUT!$E$4:$E$1300,$C319,OUT!$H$4:J$1300)</f>
        <v>0</v>
      </c>
      <c r="I319" s="76">
        <f>SUMIF('RE-Supplier'!$E$4:$E$1300,$C319,'RE-Supplier'!$H$4:K$1300)</f>
        <v>0</v>
      </c>
      <c r="J319" s="76">
        <f t="shared" si="4"/>
        <v>0</v>
      </c>
      <c r="K319" s="74"/>
      <c r="L319" s="82"/>
      <c r="M319" s="80"/>
      <c r="N31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20" spans="2:14" ht="21">
      <c r="B320" s="76" t="str">
        <f>IF(C320&lt;&gt;"",COUNT($B$5:B319)+1,"")</f>
        <v/>
      </c>
      <c r="C320" s="83"/>
      <c r="D320" s="75"/>
      <c r="E320" s="74"/>
      <c r="F320" s="76">
        <f>SUMIF(ADD!$E$4:$E$1300,$C320,ADD!$H$4:$H$1300)</f>
        <v>0</v>
      </c>
      <c r="G320" s="76">
        <f>SUMIF('RE-coustmer'!$E$4:$E$1300,$C320,'RE-coustmer'!$H$4:$I$1300)</f>
        <v>0</v>
      </c>
      <c r="H320" s="76">
        <f>SUMIF(OUT!$E$4:$E$1300,$C320,OUT!$H$4:J$1300)</f>
        <v>0</v>
      </c>
      <c r="I320" s="76">
        <f>SUMIF('RE-Supplier'!$E$4:$E$1300,$C320,'RE-Supplier'!$H$4:K$1300)</f>
        <v>0</v>
      </c>
      <c r="J320" s="76">
        <f t="shared" si="4"/>
        <v>0</v>
      </c>
      <c r="K320" s="74"/>
      <c r="L320" s="82"/>
      <c r="M320" s="80"/>
      <c r="N32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21" spans="2:14" ht="21">
      <c r="B321" s="76" t="str">
        <f>IF(C321&lt;&gt;"",COUNT($B$5:B320)+1,"")</f>
        <v/>
      </c>
      <c r="C321" s="83"/>
      <c r="D321" s="75"/>
      <c r="E321" s="74"/>
      <c r="F321" s="76">
        <f>SUMIF(ADD!$E$4:$E$1300,$C321,ADD!$H$4:$H$1300)</f>
        <v>0</v>
      </c>
      <c r="G321" s="76">
        <f>SUMIF('RE-coustmer'!$E$4:$E$1300,$C321,'RE-coustmer'!$H$4:$I$1300)</f>
        <v>0</v>
      </c>
      <c r="H321" s="76">
        <f>SUMIF(OUT!$E$4:$E$1300,$C321,OUT!$H$4:J$1300)</f>
        <v>0</v>
      </c>
      <c r="I321" s="76">
        <f>SUMIF('RE-Supplier'!$E$4:$E$1300,$C321,'RE-Supplier'!$H$4:K$1300)</f>
        <v>0</v>
      </c>
      <c r="J321" s="76">
        <f t="shared" si="4"/>
        <v>0</v>
      </c>
      <c r="K321" s="74"/>
      <c r="L321" s="82"/>
      <c r="M321" s="80"/>
      <c r="N32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22" spans="2:14" ht="21">
      <c r="B322" s="76" t="str">
        <f>IF(C322&lt;&gt;"",COUNT($B$5:B321)+1,"")</f>
        <v/>
      </c>
      <c r="C322" s="83"/>
      <c r="D322" s="75"/>
      <c r="E322" s="74"/>
      <c r="F322" s="76">
        <f>SUMIF(ADD!$E$4:$E$1300,$C322,ADD!$H$4:$H$1300)</f>
        <v>0</v>
      </c>
      <c r="G322" s="76">
        <f>SUMIF('RE-coustmer'!$E$4:$E$1300,$C322,'RE-coustmer'!$H$4:$I$1300)</f>
        <v>0</v>
      </c>
      <c r="H322" s="76">
        <f>SUMIF(OUT!$E$4:$E$1300,$C322,OUT!$H$4:J$1300)</f>
        <v>0</v>
      </c>
      <c r="I322" s="76">
        <f>SUMIF('RE-Supplier'!$E$4:$E$1300,$C322,'RE-Supplier'!$H$4:K$1300)</f>
        <v>0</v>
      </c>
      <c r="J322" s="76">
        <f t="shared" si="4"/>
        <v>0</v>
      </c>
      <c r="K322" s="74"/>
      <c r="L322" s="82"/>
      <c r="M322" s="80"/>
      <c r="N32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23" spans="2:14" ht="21">
      <c r="B323" s="76" t="str">
        <f>IF(C323&lt;&gt;"",COUNT($B$5:B322)+1,"")</f>
        <v/>
      </c>
      <c r="C323" s="83"/>
      <c r="D323" s="75"/>
      <c r="E323" s="74"/>
      <c r="F323" s="76">
        <f>SUMIF(ADD!$E$4:$E$1300,$C323,ADD!$H$4:$H$1300)</f>
        <v>0</v>
      </c>
      <c r="G323" s="76">
        <f>SUMIF('RE-coustmer'!$E$4:$E$1300,$C323,'RE-coustmer'!$H$4:$I$1300)</f>
        <v>0</v>
      </c>
      <c r="H323" s="76">
        <f>SUMIF(OUT!$E$4:$E$1300,$C323,OUT!$H$4:J$1300)</f>
        <v>0</v>
      </c>
      <c r="I323" s="76">
        <f>SUMIF('RE-Supplier'!$E$4:$E$1300,$C323,'RE-Supplier'!$H$4:K$1300)</f>
        <v>0</v>
      </c>
      <c r="J323" s="76">
        <f t="shared" si="4"/>
        <v>0</v>
      </c>
      <c r="K323" s="74"/>
      <c r="L323" s="82"/>
      <c r="M323" s="80"/>
      <c r="N32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24" spans="2:14" ht="21">
      <c r="B324" s="76" t="str">
        <f>IF(C324&lt;&gt;"",COUNT($B$5:B323)+1,"")</f>
        <v/>
      </c>
      <c r="C324" s="83"/>
      <c r="D324" s="75"/>
      <c r="E324" s="74"/>
      <c r="F324" s="76">
        <f>SUMIF(ADD!$E$4:$E$1300,$C324,ADD!$H$4:$H$1300)</f>
        <v>0</v>
      </c>
      <c r="G324" s="76">
        <f>SUMIF('RE-coustmer'!$E$4:$E$1300,$C324,'RE-coustmer'!$H$4:$I$1300)</f>
        <v>0</v>
      </c>
      <c r="H324" s="76">
        <f>SUMIF(OUT!$E$4:$E$1300,$C324,OUT!$H$4:J$1300)</f>
        <v>0</v>
      </c>
      <c r="I324" s="76">
        <f>SUMIF('RE-Supplier'!$E$4:$E$1300,$C324,'RE-Supplier'!$H$4:K$1300)</f>
        <v>0</v>
      </c>
      <c r="J324" s="76">
        <f t="shared" si="4"/>
        <v>0</v>
      </c>
      <c r="K324" s="74"/>
      <c r="L324" s="82"/>
      <c r="M324" s="80"/>
      <c r="N32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25" spans="2:14" ht="21">
      <c r="B325" s="76" t="str">
        <f>IF(C325&lt;&gt;"",COUNT($B$5:B324)+1,"")</f>
        <v/>
      </c>
      <c r="C325" s="83"/>
      <c r="D325" s="75"/>
      <c r="E325" s="74"/>
      <c r="F325" s="76">
        <f>SUMIF(ADD!$E$4:$E$1300,$C325,ADD!$H$4:$H$1300)</f>
        <v>0</v>
      </c>
      <c r="G325" s="76">
        <f>SUMIF('RE-coustmer'!$E$4:$E$1300,$C325,'RE-coustmer'!$H$4:$I$1300)</f>
        <v>0</v>
      </c>
      <c r="H325" s="76">
        <f>SUMIF(OUT!$E$4:$E$1300,$C325,OUT!$H$4:J$1300)</f>
        <v>0</v>
      </c>
      <c r="I325" s="76">
        <f>SUMIF('RE-Supplier'!$E$4:$E$1300,$C325,'RE-Supplier'!$H$4:K$1300)</f>
        <v>0</v>
      </c>
      <c r="J325" s="76">
        <f t="shared" si="4"/>
        <v>0</v>
      </c>
      <c r="K325" s="74"/>
      <c r="L325" s="82"/>
      <c r="M325" s="80"/>
      <c r="N32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26" spans="2:14" ht="21">
      <c r="B326" s="76" t="str">
        <f>IF(C326&lt;&gt;"",COUNT($B$5:B325)+1,"")</f>
        <v/>
      </c>
      <c r="C326" s="83"/>
      <c r="D326" s="75"/>
      <c r="E326" s="74"/>
      <c r="F326" s="76">
        <f>SUMIF(ADD!$E$4:$E$1300,$C326,ADD!$H$4:$H$1300)</f>
        <v>0</v>
      </c>
      <c r="G326" s="76">
        <f>SUMIF('RE-coustmer'!$E$4:$E$1300,$C326,'RE-coustmer'!$H$4:$I$1300)</f>
        <v>0</v>
      </c>
      <c r="H326" s="76">
        <f>SUMIF(OUT!$E$4:$E$1300,$C326,OUT!$H$4:J$1300)</f>
        <v>0</v>
      </c>
      <c r="I326" s="76">
        <f>SUMIF('RE-Supplier'!$E$4:$E$1300,$C326,'RE-Supplier'!$H$4:K$1300)</f>
        <v>0</v>
      </c>
      <c r="J326" s="76">
        <f t="shared" si="4"/>
        <v>0</v>
      </c>
      <c r="K326" s="74"/>
      <c r="L326" s="82"/>
      <c r="M326" s="80"/>
      <c r="N32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27" spans="2:14" ht="21">
      <c r="B327" s="76" t="str">
        <f>IF(C327&lt;&gt;"",COUNT($B$5:B326)+1,"")</f>
        <v/>
      </c>
      <c r="C327" s="83"/>
      <c r="D327" s="75"/>
      <c r="E327" s="74"/>
      <c r="F327" s="76">
        <f>SUMIF(ADD!$E$4:$E$1300,$C327,ADD!$H$4:$H$1300)</f>
        <v>0</v>
      </c>
      <c r="G327" s="76">
        <f>SUMIF('RE-coustmer'!$E$4:$E$1300,$C327,'RE-coustmer'!$H$4:$I$1300)</f>
        <v>0</v>
      </c>
      <c r="H327" s="76">
        <f>SUMIF(OUT!$E$4:$E$1300,$C327,OUT!$H$4:J$1300)</f>
        <v>0</v>
      </c>
      <c r="I327" s="76">
        <f>SUMIF('RE-Supplier'!$E$4:$E$1300,$C327,'RE-Supplier'!$H$4:K$1300)</f>
        <v>0</v>
      </c>
      <c r="J327" s="76">
        <f t="shared" ref="J327:J390" si="5">E327+F327+G327-H327-I327</f>
        <v>0</v>
      </c>
      <c r="K327" s="74"/>
      <c r="L327" s="82"/>
      <c r="M327" s="80"/>
      <c r="N32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28" spans="2:14" ht="21">
      <c r="B328" s="76" t="str">
        <f>IF(C328&lt;&gt;"",COUNT($B$5:B327)+1,"")</f>
        <v/>
      </c>
      <c r="C328" s="83"/>
      <c r="D328" s="75"/>
      <c r="E328" s="74"/>
      <c r="F328" s="76">
        <f>SUMIF(ADD!$E$4:$E$1300,$C328,ADD!$H$4:$H$1300)</f>
        <v>0</v>
      </c>
      <c r="G328" s="76">
        <f>SUMIF('RE-coustmer'!$E$4:$E$1300,$C328,'RE-coustmer'!$H$4:$I$1300)</f>
        <v>0</v>
      </c>
      <c r="H328" s="76">
        <f>SUMIF(OUT!$E$4:$E$1300,$C328,OUT!$H$4:J$1300)</f>
        <v>0</v>
      </c>
      <c r="I328" s="76">
        <f>SUMIF('RE-Supplier'!$E$4:$E$1300,$C328,'RE-Supplier'!$H$4:K$1300)</f>
        <v>0</v>
      </c>
      <c r="J328" s="76">
        <f t="shared" si="5"/>
        <v>0</v>
      </c>
      <c r="K328" s="74"/>
      <c r="L328" s="82"/>
      <c r="M328" s="80"/>
      <c r="N32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29" spans="2:14" ht="21">
      <c r="B329" s="76" t="str">
        <f>IF(C329&lt;&gt;"",COUNT($B$5:B328)+1,"")</f>
        <v/>
      </c>
      <c r="C329" s="83"/>
      <c r="D329" s="75"/>
      <c r="E329" s="74"/>
      <c r="F329" s="76">
        <f>SUMIF(ADD!$E$4:$E$1300,$C329,ADD!$H$4:$H$1300)</f>
        <v>0</v>
      </c>
      <c r="G329" s="76">
        <f>SUMIF('RE-coustmer'!$E$4:$E$1300,$C329,'RE-coustmer'!$H$4:$I$1300)</f>
        <v>0</v>
      </c>
      <c r="H329" s="76">
        <f>SUMIF(OUT!$E$4:$E$1300,$C329,OUT!$H$4:J$1300)</f>
        <v>0</v>
      </c>
      <c r="I329" s="76">
        <f>SUMIF('RE-Supplier'!$E$4:$E$1300,$C329,'RE-Supplier'!$H$4:K$1300)</f>
        <v>0</v>
      </c>
      <c r="J329" s="76">
        <f t="shared" si="5"/>
        <v>0</v>
      </c>
      <c r="K329" s="74"/>
      <c r="L329" s="82"/>
      <c r="M329" s="80"/>
      <c r="N32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30" spans="2:14" ht="21">
      <c r="B330" s="76" t="str">
        <f>IF(C330&lt;&gt;"",COUNT($B$5:B329)+1,"")</f>
        <v/>
      </c>
      <c r="C330" s="83"/>
      <c r="D330" s="75"/>
      <c r="E330" s="74"/>
      <c r="F330" s="76">
        <f>SUMIF(ADD!$E$4:$E$1300,$C330,ADD!$H$4:$H$1300)</f>
        <v>0</v>
      </c>
      <c r="G330" s="76">
        <f>SUMIF('RE-coustmer'!$E$4:$E$1300,$C330,'RE-coustmer'!$H$4:$I$1300)</f>
        <v>0</v>
      </c>
      <c r="H330" s="76">
        <f>SUMIF(OUT!$E$4:$E$1300,$C330,OUT!$H$4:J$1300)</f>
        <v>0</v>
      </c>
      <c r="I330" s="76">
        <f>SUMIF('RE-Supplier'!$E$4:$E$1300,$C330,'RE-Supplier'!$H$4:K$1300)</f>
        <v>0</v>
      </c>
      <c r="J330" s="76">
        <f t="shared" si="5"/>
        <v>0</v>
      </c>
      <c r="K330" s="74"/>
      <c r="L330" s="82"/>
      <c r="M330" s="80"/>
      <c r="N33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31" spans="2:14" ht="21">
      <c r="B331" s="76" t="str">
        <f>IF(C331&lt;&gt;"",COUNT($B$5:B330)+1,"")</f>
        <v/>
      </c>
      <c r="C331" s="83"/>
      <c r="D331" s="75"/>
      <c r="E331" s="74"/>
      <c r="F331" s="76">
        <f>SUMIF(ADD!$E$4:$E$1300,$C331,ADD!$H$4:$H$1300)</f>
        <v>0</v>
      </c>
      <c r="G331" s="76">
        <f>SUMIF('RE-coustmer'!$E$4:$E$1300,$C331,'RE-coustmer'!$H$4:$I$1300)</f>
        <v>0</v>
      </c>
      <c r="H331" s="76">
        <f>SUMIF(OUT!$E$4:$E$1300,$C331,OUT!$H$4:J$1300)</f>
        <v>0</v>
      </c>
      <c r="I331" s="76">
        <f>SUMIF('RE-Supplier'!$E$4:$E$1300,$C331,'RE-Supplier'!$H$4:K$1300)</f>
        <v>0</v>
      </c>
      <c r="J331" s="76">
        <f t="shared" si="5"/>
        <v>0</v>
      </c>
      <c r="K331" s="74"/>
      <c r="L331" s="82"/>
      <c r="M331" s="80"/>
      <c r="N33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32" spans="2:14" ht="21">
      <c r="B332" s="76" t="str">
        <f>IF(C332&lt;&gt;"",COUNT($B$5:B331)+1,"")</f>
        <v/>
      </c>
      <c r="C332" s="83"/>
      <c r="D332" s="75"/>
      <c r="E332" s="74"/>
      <c r="F332" s="76">
        <f>SUMIF(ADD!$E$4:$E$1300,$C332,ADD!$H$4:$H$1300)</f>
        <v>0</v>
      </c>
      <c r="G332" s="76">
        <f>SUMIF('RE-coustmer'!$E$4:$E$1300,$C332,'RE-coustmer'!$H$4:$I$1300)</f>
        <v>0</v>
      </c>
      <c r="H332" s="76">
        <f>SUMIF(OUT!$E$4:$E$1300,$C332,OUT!$H$4:J$1300)</f>
        <v>0</v>
      </c>
      <c r="I332" s="76">
        <f>SUMIF('RE-Supplier'!$E$4:$E$1300,$C332,'RE-Supplier'!$H$4:K$1300)</f>
        <v>0</v>
      </c>
      <c r="J332" s="76">
        <f t="shared" si="5"/>
        <v>0</v>
      </c>
      <c r="K332" s="74"/>
      <c r="L332" s="82"/>
      <c r="M332" s="80"/>
      <c r="N33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33" spans="2:14" ht="21">
      <c r="B333" s="76" t="str">
        <f>IF(C333&lt;&gt;"",COUNT($B$5:B332)+1,"")</f>
        <v/>
      </c>
      <c r="C333" s="83"/>
      <c r="D333" s="75"/>
      <c r="E333" s="74"/>
      <c r="F333" s="76">
        <f>SUMIF(ADD!$E$4:$E$1300,$C333,ADD!$H$4:$H$1300)</f>
        <v>0</v>
      </c>
      <c r="G333" s="76">
        <f>SUMIF('RE-coustmer'!$E$4:$E$1300,$C333,'RE-coustmer'!$H$4:$I$1300)</f>
        <v>0</v>
      </c>
      <c r="H333" s="76">
        <f>SUMIF(OUT!$E$4:$E$1300,$C333,OUT!$H$4:J$1300)</f>
        <v>0</v>
      </c>
      <c r="I333" s="76">
        <f>SUMIF('RE-Supplier'!$E$4:$E$1300,$C333,'RE-Supplier'!$H$4:K$1300)</f>
        <v>0</v>
      </c>
      <c r="J333" s="76">
        <f t="shared" si="5"/>
        <v>0</v>
      </c>
      <c r="K333" s="74"/>
      <c r="L333" s="82"/>
      <c r="M333" s="80"/>
      <c r="N33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34" spans="2:14" ht="21">
      <c r="B334" s="76" t="str">
        <f>IF(C334&lt;&gt;"",COUNT($B$5:B333)+1,"")</f>
        <v/>
      </c>
      <c r="C334" s="83"/>
      <c r="D334" s="75"/>
      <c r="E334" s="74"/>
      <c r="F334" s="76">
        <f>SUMIF(ADD!$E$4:$E$1300,$C334,ADD!$H$4:$H$1300)</f>
        <v>0</v>
      </c>
      <c r="G334" s="76">
        <f>SUMIF('RE-coustmer'!$E$4:$E$1300,$C334,'RE-coustmer'!$H$4:$I$1300)</f>
        <v>0</v>
      </c>
      <c r="H334" s="76">
        <f>SUMIF(OUT!$E$4:$E$1300,$C334,OUT!$H$4:J$1300)</f>
        <v>0</v>
      </c>
      <c r="I334" s="76">
        <f>SUMIF('RE-Supplier'!$E$4:$E$1300,$C334,'RE-Supplier'!$H$4:K$1300)</f>
        <v>0</v>
      </c>
      <c r="J334" s="76">
        <f t="shared" si="5"/>
        <v>0</v>
      </c>
      <c r="K334" s="74"/>
      <c r="L334" s="82"/>
      <c r="M334" s="80"/>
      <c r="N33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35" spans="2:14" ht="21">
      <c r="B335" s="76" t="str">
        <f>IF(C335&lt;&gt;"",COUNT($B$5:B334)+1,"")</f>
        <v/>
      </c>
      <c r="C335" s="83"/>
      <c r="D335" s="75"/>
      <c r="E335" s="74"/>
      <c r="F335" s="76">
        <f>SUMIF(ADD!$E$4:$E$1300,$C335,ADD!$H$4:$H$1300)</f>
        <v>0</v>
      </c>
      <c r="G335" s="76">
        <f>SUMIF('RE-coustmer'!$E$4:$E$1300,$C335,'RE-coustmer'!$H$4:$I$1300)</f>
        <v>0</v>
      </c>
      <c r="H335" s="76">
        <f>SUMIF(OUT!$E$4:$E$1300,$C335,OUT!$H$4:J$1300)</f>
        <v>0</v>
      </c>
      <c r="I335" s="76">
        <f>SUMIF('RE-Supplier'!$E$4:$E$1300,$C335,'RE-Supplier'!$H$4:K$1300)</f>
        <v>0</v>
      </c>
      <c r="J335" s="76">
        <f t="shared" si="5"/>
        <v>0</v>
      </c>
      <c r="K335" s="74"/>
      <c r="L335" s="82"/>
      <c r="M335" s="80"/>
      <c r="N33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36" spans="2:14" ht="21">
      <c r="B336" s="76" t="str">
        <f>IF(C336&lt;&gt;"",COUNT($B$5:B335)+1,"")</f>
        <v/>
      </c>
      <c r="C336" s="83"/>
      <c r="D336" s="75"/>
      <c r="E336" s="74"/>
      <c r="F336" s="76">
        <f>SUMIF(ADD!$E$4:$E$1300,$C336,ADD!$H$4:$H$1300)</f>
        <v>0</v>
      </c>
      <c r="G336" s="76">
        <f>SUMIF('RE-coustmer'!$E$4:$E$1300,$C336,'RE-coustmer'!$H$4:$I$1300)</f>
        <v>0</v>
      </c>
      <c r="H336" s="76">
        <f>SUMIF(OUT!$E$4:$E$1300,$C336,OUT!$H$4:J$1300)</f>
        <v>0</v>
      </c>
      <c r="I336" s="76">
        <f>SUMIF('RE-Supplier'!$E$4:$E$1300,$C336,'RE-Supplier'!$H$4:K$1300)</f>
        <v>0</v>
      </c>
      <c r="J336" s="76">
        <f t="shared" si="5"/>
        <v>0</v>
      </c>
      <c r="K336" s="74"/>
      <c r="L336" s="82"/>
      <c r="M336" s="80"/>
      <c r="N33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37" spans="2:14" ht="21">
      <c r="B337" s="76" t="str">
        <f>IF(C337&lt;&gt;"",COUNT($B$5:B336)+1,"")</f>
        <v/>
      </c>
      <c r="C337" s="83"/>
      <c r="D337" s="75"/>
      <c r="E337" s="74"/>
      <c r="F337" s="76">
        <f>SUMIF(ADD!$E$4:$E$1300,$C337,ADD!$H$4:$H$1300)</f>
        <v>0</v>
      </c>
      <c r="G337" s="76">
        <f>SUMIF('RE-coustmer'!$E$4:$E$1300,$C337,'RE-coustmer'!$H$4:$I$1300)</f>
        <v>0</v>
      </c>
      <c r="H337" s="76">
        <f>SUMIF(OUT!$E$4:$E$1300,$C337,OUT!$H$4:J$1300)</f>
        <v>0</v>
      </c>
      <c r="I337" s="76">
        <f>SUMIF('RE-Supplier'!$E$4:$E$1300,$C337,'RE-Supplier'!$H$4:K$1300)</f>
        <v>0</v>
      </c>
      <c r="J337" s="76">
        <f t="shared" si="5"/>
        <v>0</v>
      </c>
      <c r="K337" s="74"/>
      <c r="L337" s="82"/>
      <c r="M337" s="80"/>
      <c r="N33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38" spans="2:14" ht="21">
      <c r="B338" s="76" t="str">
        <f>IF(C338&lt;&gt;"",COUNT($B$5:B337)+1,"")</f>
        <v/>
      </c>
      <c r="C338" s="83"/>
      <c r="D338" s="75"/>
      <c r="E338" s="74"/>
      <c r="F338" s="76">
        <f>SUMIF(ADD!$E$4:$E$1300,$C338,ADD!$H$4:$H$1300)</f>
        <v>0</v>
      </c>
      <c r="G338" s="76">
        <f>SUMIF('RE-coustmer'!$E$4:$E$1300,$C338,'RE-coustmer'!$H$4:$I$1300)</f>
        <v>0</v>
      </c>
      <c r="H338" s="76">
        <f>SUMIF(OUT!$E$4:$E$1300,$C338,OUT!$H$4:J$1300)</f>
        <v>0</v>
      </c>
      <c r="I338" s="76">
        <f>SUMIF('RE-Supplier'!$E$4:$E$1300,$C338,'RE-Supplier'!$H$4:K$1300)</f>
        <v>0</v>
      </c>
      <c r="J338" s="76">
        <f t="shared" si="5"/>
        <v>0</v>
      </c>
      <c r="K338" s="74"/>
      <c r="L338" s="82"/>
      <c r="M338" s="80"/>
      <c r="N33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39" spans="2:14" ht="21">
      <c r="B339" s="76" t="str">
        <f>IF(C339&lt;&gt;"",COUNT($B$5:B338)+1,"")</f>
        <v/>
      </c>
      <c r="C339" s="83"/>
      <c r="D339" s="75"/>
      <c r="E339" s="74"/>
      <c r="F339" s="76">
        <f>SUMIF(ADD!$E$4:$E$1300,$C339,ADD!$H$4:$H$1300)</f>
        <v>0</v>
      </c>
      <c r="G339" s="76">
        <f>SUMIF('RE-coustmer'!$E$4:$E$1300,$C339,'RE-coustmer'!$H$4:$I$1300)</f>
        <v>0</v>
      </c>
      <c r="H339" s="76">
        <f>SUMIF(OUT!$E$4:$E$1300,$C339,OUT!$H$4:J$1300)</f>
        <v>0</v>
      </c>
      <c r="I339" s="76">
        <f>SUMIF('RE-Supplier'!$E$4:$E$1300,$C339,'RE-Supplier'!$H$4:K$1300)</f>
        <v>0</v>
      </c>
      <c r="J339" s="76">
        <f t="shared" si="5"/>
        <v>0</v>
      </c>
      <c r="K339" s="74"/>
      <c r="L339" s="82"/>
      <c r="M339" s="80"/>
      <c r="N33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40" spans="2:14" ht="21">
      <c r="B340" s="76" t="str">
        <f>IF(C340&lt;&gt;"",COUNT($B$5:B339)+1,"")</f>
        <v/>
      </c>
      <c r="C340" s="83"/>
      <c r="D340" s="75"/>
      <c r="E340" s="74"/>
      <c r="F340" s="76">
        <f>SUMIF(ADD!$E$4:$E$1300,$C340,ADD!$H$4:$H$1300)</f>
        <v>0</v>
      </c>
      <c r="G340" s="76">
        <f>SUMIF('RE-coustmer'!$E$4:$E$1300,$C340,'RE-coustmer'!$H$4:$I$1300)</f>
        <v>0</v>
      </c>
      <c r="H340" s="76">
        <f>SUMIF(OUT!$E$4:$E$1300,$C340,OUT!$H$4:J$1300)</f>
        <v>0</v>
      </c>
      <c r="I340" s="76">
        <f>SUMIF('RE-Supplier'!$E$4:$E$1300,$C340,'RE-Supplier'!$H$4:K$1300)</f>
        <v>0</v>
      </c>
      <c r="J340" s="76">
        <f t="shared" si="5"/>
        <v>0</v>
      </c>
      <c r="K340" s="74"/>
      <c r="L340" s="82"/>
      <c r="M340" s="80"/>
      <c r="N34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41" spans="2:14" ht="21">
      <c r="B341" s="76" t="str">
        <f>IF(C341&lt;&gt;"",COUNT($B$5:B340)+1,"")</f>
        <v/>
      </c>
      <c r="C341" s="83"/>
      <c r="D341" s="75"/>
      <c r="E341" s="74"/>
      <c r="F341" s="76">
        <f>SUMIF(ADD!$E$4:$E$1300,$C341,ADD!$H$4:$H$1300)</f>
        <v>0</v>
      </c>
      <c r="G341" s="76">
        <f>SUMIF('RE-coustmer'!$E$4:$E$1300,$C341,'RE-coustmer'!$H$4:$I$1300)</f>
        <v>0</v>
      </c>
      <c r="H341" s="76">
        <f>SUMIF(OUT!$E$4:$E$1300,$C341,OUT!$H$4:J$1300)</f>
        <v>0</v>
      </c>
      <c r="I341" s="76">
        <f>SUMIF('RE-Supplier'!$E$4:$E$1300,$C341,'RE-Supplier'!$H$4:K$1300)</f>
        <v>0</v>
      </c>
      <c r="J341" s="76">
        <f t="shared" si="5"/>
        <v>0</v>
      </c>
      <c r="K341" s="74"/>
      <c r="L341" s="82"/>
      <c r="M341" s="80"/>
      <c r="N34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42" spans="2:14" ht="21">
      <c r="B342" s="76" t="str">
        <f>IF(C342&lt;&gt;"",COUNT($B$5:B341)+1,"")</f>
        <v/>
      </c>
      <c r="C342" s="83"/>
      <c r="D342" s="75"/>
      <c r="E342" s="74"/>
      <c r="F342" s="76">
        <f>SUMIF(ADD!$E$4:$E$1300,$C342,ADD!$H$4:$H$1300)</f>
        <v>0</v>
      </c>
      <c r="G342" s="76">
        <f>SUMIF('RE-coustmer'!$E$4:$E$1300,$C342,'RE-coustmer'!$H$4:$I$1300)</f>
        <v>0</v>
      </c>
      <c r="H342" s="76">
        <f>SUMIF(OUT!$E$4:$E$1300,$C342,OUT!$H$4:J$1300)</f>
        <v>0</v>
      </c>
      <c r="I342" s="76">
        <f>SUMIF('RE-Supplier'!$E$4:$E$1300,$C342,'RE-Supplier'!$H$4:K$1300)</f>
        <v>0</v>
      </c>
      <c r="J342" s="76">
        <f t="shared" si="5"/>
        <v>0</v>
      </c>
      <c r="K342" s="74"/>
      <c r="L342" s="82"/>
      <c r="M342" s="80"/>
      <c r="N34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43" spans="2:14" ht="21">
      <c r="B343" s="76" t="str">
        <f>IF(C343&lt;&gt;"",COUNT($B$5:B342)+1,"")</f>
        <v/>
      </c>
      <c r="C343" s="83"/>
      <c r="D343" s="75"/>
      <c r="E343" s="74"/>
      <c r="F343" s="76">
        <f>SUMIF(ADD!$E$4:$E$1300,$C343,ADD!$H$4:$H$1300)</f>
        <v>0</v>
      </c>
      <c r="G343" s="76">
        <f>SUMIF('RE-coustmer'!$E$4:$E$1300,$C343,'RE-coustmer'!$H$4:$I$1300)</f>
        <v>0</v>
      </c>
      <c r="H343" s="76">
        <f>SUMIF(OUT!$E$4:$E$1300,$C343,OUT!$H$4:J$1300)</f>
        <v>0</v>
      </c>
      <c r="I343" s="76">
        <f>SUMIF('RE-Supplier'!$E$4:$E$1300,$C343,'RE-Supplier'!$H$4:K$1300)</f>
        <v>0</v>
      </c>
      <c r="J343" s="76">
        <f t="shared" si="5"/>
        <v>0</v>
      </c>
      <c r="K343" s="74"/>
      <c r="L343" s="82"/>
      <c r="M343" s="80"/>
      <c r="N34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44" spans="2:14" ht="21">
      <c r="B344" s="76" t="str">
        <f>IF(C344&lt;&gt;"",COUNT($B$5:B343)+1,"")</f>
        <v/>
      </c>
      <c r="C344" s="83"/>
      <c r="D344" s="75"/>
      <c r="E344" s="74"/>
      <c r="F344" s="76">
        <f>SUMIF(ADD!$E$4:$E$1300,$C344,ADD!$H$4:$H$1300)</f>
        <v>0</v>
      </c>
      <c r="G344" s="76">
        <f>SUMIF('RE-coustmer'!$E$4:$E$1300,$C344,'RE-coustmer'!$H$4:$I$1300)</f>
        <v>0</v>
      </c>
      <c r="H344" s="76">
        <f>SUMIF(OUT!$E$4:$E$1300,$C344,OUT!$H$4:J$1300)</f>
        <v>0</v>
      </c>
      <c r="I344" s="76">
        <f>SUMIF('RE-Supplier'!$E$4:$E$1300,$C344,'RE-Supplier'!$H$4:K$1300)</f>
        <v>0</v>
      </c>
      <c r="J344" s="76">
        <f t="shared" si="5"/>
        <v>0</v>
      </c>
      <c r="K344" s="74"/>
      <c r="L344" s="82"/>
      <c r="M344" s="80"/>
      <c r="N34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45" spans="2:14" ht="21">
      <c r="B345" s="76" t="str">
        <f>IF(C345&lt;&gt;"",COUNT($B$5:B344)+1,"")</f>
        <v/>
      </c>
      <c r="C345" s="83"/>
      <c r="D345" s="75"/>
      <c r="E345" s="74"/>
      <c r="F345" s="76">
        <f>SUMIF(ADD!$E$4:$E$1300,$C345,ADD!$H$4:$H$1300)</f>
        <v>0</v>
      </c>
      <c r="G345" s="76">
        <f>SUMIF('RE-coustmer'!$E$4:$E$1300,$C345,'RE-coustmer'!$H$4:$I$1300)</f>
        <v>0</v>
      </c>
      <c r="H345" s="76">
        <f>SUMIF(OUT!$E$4:$E$1300,$C345,OUT!$H$4:J$1300)</f>
        <v>0</v>
      </c>
      <c r="I345" s="76">
        <f>SUMIF('RE-Supplier'!$E$4:$E$1300,$C345,'RE-Supplier'!$H$4:K$1300)</f>
        <v>0</v>
      </c>
      <c r="J345" s="76">
        <f t="shared" si="5"/>
        <v>0</v>
      </c>
      <c r="K345" s="74"/>
      <c r="L345" s="82"/>
      <c r="M345" s="80"/>
      <c r="N34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46" spans="2:14" ht="21">
      <c r="B346" s="76" t="str">
        <f>IF(C346&lt;&gt;"",COUNT($B$5:B345)+1,"")</f>
        <v/>
      </c>
      <c r="C346" s="83"/>
      <c r="D346" s="75"/>
      <c r="E346" s="74"/>
      <c r="F346" s="76">
        <f>SUMIF(ADD!$E$4:$E$1300,$C346,ADD!$H$4:$H$1300)</f>
        <v>0</v>
      </c>
      <c r="G346" s="76">
        <f>SUMIF('RE-coustmer'!$E$4:$E$1300,$C346,'RE-coustmer'!$H$4:$I$1300)</f>
        <v>0</v>
      </c>
      <c r="H346" s="76">
        <f>SUMIF(OUT!$E$4:$E$1300,$C346,OUT!$H$4:J$1300)</f>
        <v>0</v>
      </c>
      <c r="I346" s="76">
        <f>SUMIF('RE-Supplier'!$E$4:$E$1300,$C346,'RE-Supplier'!$H$4:K$1300)</f>
        <v>0</v>
      </c>
      <c r="J346" s="76">
        <f t="shared" si="5"/>
        <v>0</v>
      </c>
      <c r="K346" s="74"/>
      <c r="L346" s="82"/>
      <c r="M346" s="80"/>
      <c r="N34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47" spans="2:14" ht="21">
      <c r="B347" s="76" t="str">
        <f>IF(C347&lt;&gt;"",COUNT($B$5:B346)+1,"")</f>
        <v/>
      </c>
      <c r="C347" s="83"/>
      <c r="D347" s="75"/>
      <c r="E347" s="74"/>
      <c r="F347" s="76">
        <f>SUMIF(ADD!$E$4:$E$1300,$C347,ADD!$H$4:$H$1300)</f>
        <v>0</v>
      </c>
      <c r="G347" s="76">
        <f>SUMIF('RE-coustmer'!$E$4:$E$1300,$C347,'RE-coustmer'!$H$4:$I$1300)</f>
        <v>0</v>
      </c>
      <c r="H347" s="76">
        <f>SUMIF(OUT!$E$4:$E$1300,$C347,OUT!$H$4:J$1300)</f>
        <v>0</v>
      </c>
      <c r="I347" s="76">
        <f>SUMIF('RE-Supplier'!$E$4:$E$1300,$C347,'RE-Supplier'!$H$4:K$1300)</f>
        <v>0</v>
      </c>
      <c r="J347" s="76">
        <f t="shared" si="5"/>
        <v>0</v>
      </c>
      <c r="K347" s="74"/>
      <c r="L347" s="82"/>
      <c r="M347" s="80"/>
      <c r="N34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48" spans="2:14" ht="21">
      <c r="B348" s="76" t="str">
        <f>IF(C348&lt;&gt;"",COUNT($B$5:B347)+1,"")</f>
        <v/>
      </c>
      <c r="C348" s="83"/>
      <c r="D348" s="75"/>
      <c r="E348" s="74"/>
      <c r="F348" s="76">
        <f>SUMIF(ADD!$E$4:$E$1300,$C348,ADD!$H$4:$H$1300)</f>
        <v>0</v>
      </c>
      <c r="G348" s="76">
        <f>SUMIF('RE-coustmer'!$E$4:$E$1300,$C348,'RE-coustmer'!$H$4:$I$1300)</f>
        <v>0</v>
      </c>
      <c r="H348" s="76">
        <f>SUMIF(OUT!$E$4:$E$1300,$C348,OUT!$H$4:J$1300)</f>
        <v>0</v>
      </c>
      <c r="I348" s="76">
        <f>SUMIF('RE-Supplier'!$E$4:$E$1300,$C348,'RE-Supplier'!$H$4:K$1300)</f>
        <v>0</v>
      </c>
      <c r="J348" s="76">
        <f t="shared" si="5"/>
        <v>0</v>
      </c>
      <c r="K348" s="74"/>
      <c r="L348" s="82"/>
      <c r="M348" s="80"/>
      <c r="N34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49" spans="2:14" ht="21">
      <c r="B349" s="76" t="str">
        <f>IF(C349&lt;&gt;"",COUNT($B$5:B348)+1,"")</f>
        <v/>
      </c>
      <c r="C349" s="83"/>
      <c r="D349" s="75"/>
      <c r="E349" s="74"/>
      <c r="F349" s="76">
        <f>SUMIF(ADD!$E$4:$E$1300,$C349,ADD!$H$4:$H$1300)</f>
        <v>0</v>
      </c>
      <c r="G349" s="76">
        <f>SUMIF('RE-coustmer'!$E$4:$E$1300,$C349,'RE-coustmer'!$H$4:$I$1300)</f>
        <v>0</v>
      </c>
      <c r="H349" s="76">
        <f>SUMIF(OUT!$E$4:$E$1300,$C349,OUT!$H$4:J$1300)</f>
        <v>0</v>
      </c>
      <c r="I349" s="76">
        <f>SUMIF('RE-Supplier'!$E$4:$E$1300,$C349,'RE-Supplier'!$H$4:K$1300)</f>
        <v>0</v>
      </c>
      <c r="J349" s="76">
        <f t="shared" si="5"/>
        <v>0</v>
      </c>
      <c r="K349" s="74"/>
      <c r="L349" s="82"/>
      <c r="M349" s="80"/>
      <c r="N34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50" spans="2:14" ht="21">
      <c r="B350" s="76" t="str">
        <f>IF(C350&lt;&gt;"",COUNT($B$5:B349)+1,"")</f>
        <v/>
      </c>
      <c r="C350" s="83"/>
      <c r="D350" s="75"/>
      <c r="E350" s="74"/>
      <c r="F350" s="76">
        <f>SUMIF(ADD!$E$4:$E$1300,$C350,ADD!$H$4:$H$1300)</f>
        <v>0</v>
      </c>
      <c r="G350" s="76">
        <f>SUMIF('RE-coustmer'!$E$4:$E$1300,$C350,'RE-coustmer'!$H$4:$I$1300)</f>
        <v>0</v>
      </c>
      <c r="H350" s="76">
        <f>SUMIF(OUT!$E$4:$E$1300,$C350,OUT!$H$4:J$1300)</f>
        <v>0</v>
      </c>
      <c r="I350" s="76">
        <f>SUMIF('RE-Supplier'!$E$4:$E$1300,$C350,'RE-Supplier'!$H$4:K$1300)</f>
        <v>0</v>
      </c>
      <c r="J350" s="76">
        <f t="shared" si="5"/>
        <v>0</v>
      </c>
      <c r="K350" s="74"/>
      <c r="L350" s="82"/>
      <c r="M350" s="80"/>
      <c r="N35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51" spans="2:14" ht="21">
      <c r="B351" s="76" t="str">
        <f>IF(C351&lt;&gt;"",COUNT($B$5:B350)+1,"")</f>
        <v/>
      </c>
      <c r="C351" s="83"/>
      <c r="D351" s="75"/>
      <c r="E351" s="74"/>
      <c r="F351" s="76">
        <f>SUMIF(ADD!$E$4:$E$1300,$C351,ADD!$H$4:$H$1300)</f>
        <v>0</v>
      </c>
      <c r="G351" s="76">
        <f>SUMIF('RE-coustmer'!$E$4:$E$1300,$C351,'RE-coustmer'!$H$4:$I$1300)</f>
        <v>0</v>
      </c>
      <c r="H351" s="76">
        <f>SUMIF(OUT!$E$4:$E$1300,$C351,OUT!$H$4:J$1300)</f>
        <v>0</v>
      </c>
      <c r="I351" s="76">
        <f>SUMIF('RE-Supplier'!$E$4:$E$1300,$C351,'RE-Supplier'!$H$4:K$1300)</f>
        <v>0</v>
      </c>
      <c r="J351" s="76">
        <f t="shared" si="5"/>
        <v>0</v>
      </c>
      <c r="K351" s="74"/>
      <c r="L351" s="82"/>
      <c r="M351" s="80"/>
      <c r="N35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52" spans="2:14" ht="21">
      <c r="B352" s="76" t="str">
        <f>IF(C352&lt;&gt;"",COUNT($B$5:B351)+1,"")</f>
        <v/>
      </c>
      <c r="C352" s="83"/>
      <c r="D352" s="75"/>
      <c r="E352" s="74"/>
      <c r="F352" s="76">
        <f>SUMIF(ADD!$E$4:$E$1300,$C352,ADD!$H$4:$H$1300)</f>
        <v>0</v>
      </c>
      <c r="G352" s="76">
        <f>SUMIF('RE-coustmer'!$E$4:$E$1300,$C352,'RE-coustmer'!$H$4:$I$1300)</f>
        <v>0</v>
      </c>
      <c r="H352" s="76">
        <f>SUMIF(OUT!$E$4:$E$1300,$C352,OUT!$H$4:J$1300)</f>
        <v>0</v>
      </c>
      <c r="I352" s="76">
        <f>SUMIF('RE-Supplier'!$E$4:$E$1300,$C352,'RE-Supplier'!$H$4:K$1300)</f>
        <v>0</v>
      </c>
      <c r="J352" s="76">
        <f t="shared" si="5"/>
        <v>0</v>
      </c>
      <c r="K352" s="74"/>
      <c r="L352" s="82"/>
      <c r="M352" s="80"/>
      <c r="N35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53" spans="2:14" ht="21">
      <c r="B353" s="76" t="str">
        <f>IF(C353&lt;&gt;"",COUNT($B$5:B352)+1,"")</f>
        <v/>
      </c>
      <c r="C353" s="83"/>
      <c r="D353" s="75"/>
      <c r="E353" s="74"/>
      <c r="F353" s="76">
        <f>SUMIF(ADD!$E$4:$E$1300,$C353,ADD!$H$4:$H$1300)</f>
        <v>0</v>
      </c>
      <c r="G353" s="76">
        <f>SUMIF('RE-coustmer'!$E$4:$E$1300,$C353,'RE-coustmer'!$H$4:$I$1300)</f>
        <v>0</v>
      </c>
      <c r="H353" s="76">
        <f>SUMIF(OUT!$E$4:$E$1300,$C353,OUT!$H$4:J$1300)</f>
        <v>0</v>
      </c>
      <c r="I353" s="76">
        <f>SUMIF('RE-Supplier'!$E$4:$E$1300,$C353,'RE-Supplier'!$H$4:K$1300)</f>
        <v>0</v>
      </c>
      <c r="J353" s="76">
        <f t="shared" si="5"/>
        <v>0</v>
      </c>
      <c r="K353" s="74"/>
      <c r="L353" s="82"/>
      <c r="M353" s="80"/>
      <c r="N35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54" spans="2:14" ht="21">
      <c r="B354" s="76" t="str">
        <f>IF(C354&lt;&gt;"",COUNT($B$5:B353)+1,"")</f>
        <v/>
      </c>
      <c r="C354" s="83"/>
      <c r="D354" s="75"/>
      <c r="E354" s="74"/>
      <c r="F354" s="76">
        <f>SUMIF(ADD!$E$4:$E$1300,$C354,ADD!$H$4:$H$1300)</f>
        <v>0</v>
      </c>
      <c r="G354" s="76">
        <f>SUMIF('RE-coustmer'!$E$4:$E$1300,$C354,'RE-coustmer'!$H$4:$I$1300)</f>
        <v>0</v>
      </c>
      <c r="H354" s="76">
        <f>SUMIF(OUT!$E$4:$E$1300,$C354,OUT!$H$4:J$1300)</f>
        <v>0</v>
      </c>
      <c r="I354" s="76">
        <f>SUMIF('RE-Supplier'!$E$4:$E$1300,$C354,'RE-Supplier'!$H$4:K$1300)</f>
        <v>0</v>
      </c>
      <c r="J354" s="76">
        <f t="shared" si="5"/>
        <v>0</v>
      </c>
      <c r="K354" s="74"/>
      <c r="L354" s="82"/>
      <c r="M354" s="80"/>
      <c r="N35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55" spans="2:14" ht="21">
      <c r="B355" s="76" t="str">
        <f>IF(C355&lt;&gt;"",COUNT($B$5:B354)+1,"")</f>
        <v/>
      </c>
      <c r="C355" s="83"/>
      <c r="D355" s="75"/>
      <c r="E355" s="74"/>
      <c r="F355" s="76">
        <f>SUMIF(ADD!$E$4:$E$1300,$C355,ADD!$H$4:$H$1300)</f>
        <v>0</v>
      </c>
      <c r="G355" s="76">
        <f>SUMIF('RE-coustmer'!$E$4:$E$1300,$C355,'RE-coustmer'!$H$4:$I$1300)</f>
        <v>0</v>
      </c>
      <c r="H355" s="76">
        <f>SUMIF(OUT!$E$4:$E$1300,$C355,OUT!$H$4:J$1300)</f>
        <v>0</v>
      </c>
      <c r="I355" s="76">
        <f>SUMIF('RE-Supplier'!$E$4:$E$1300,$C355,'RE-Supplier'!$H$4:K$1300)</f>
        <v>0</v>
      </c>
      <c r="J355" s="76">
        <f t="shared" si="5"/>
        <v>0</v>
      </c>
      <c r="K355" s="74"/>
      <c r="L355" s="82"/>
      <c r="M355" s="80"/>
      <c r="N35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56" spans="2:14" ht="21">
      <c r="B356" s="76" t="str">
        <f>IF(C356&lt;&gt;"",COUNT($B$5:B355)+1,"")</f>
        <v/>
      </c>
      <c r="C356" s="83"/>
      <c r="D356" s="75"/>
      <c r="E356" s="74"/>
      <c r="F356" s="76">
        <f>SUMIF(ADD!$E$4:$E$1300,$C356,ADD!$H$4:$H$1300)</f>
        <v>0</v>
      </c>
      <c r="G356" s="76">
        <f>SUMIF('RE-coustmer'!$E$4:$E$1300,$C356,'RE-coustmer'!$H$4:$I$1300)</f>
        <v>0</v>
      </c>
      <c r="H356" s="76">
        <f>SUMIF(OUT!$E$4:$E$1300,$C356,OUT!$H$4:J$1300)</f>
        <v>0</v>
      </c>
      <c r="I356" s="76">
        <f>SUMIF('RE-Supplier'!$E$4:$E$1300,$C356,'RE-Supplier'!$H$4:K$1300)</f>
        <v>0</v>
      </c>
      <c r="J356" s="76">
        <f t="shared" si="5"/>
        <v>0</v>
      </c>
      <c r="K356" s="74"/>
      <c r="L356" s="82"/>
      <c r="M356" s="80"/>
      <c r="N35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57" spans="2:14" ht="21">
      <c r="B357" s="76" t="str">
        <f>IF(C357&lt;&gt;"",COUNT($B$5:B356)+1,"")</f>
        <v/>
      </c>
      <c r="C357" s="83"/>
      <c r="D357" s="75"/>
      <c r="E357" s="74"/>
      <c r="F357" s="76">
        <f>SUMIF(ADD!$E$4:$E$1300,$C357,ADD!$H$4:$H$1300)</f>
        <v>0</v>
      </c>
      <c r="G357" s="76">
        <f>SUMIF('RE-coustmer'!$E$4:$E$1300,$C357,'RE-coustmer'!$H$4:$I$1300)</f>
        <v>0</v>
      </c>
      <c r="H357" s="76">
        <f>SUMIF(OUT!$E$4:$E$1300,$C357,OUT!$H$4:J$1300)</f>
        <v>0</v>
      </c>
      <c r="I357" s="76">
        <f>SUMIF('RE-Supplier'!$E$4:$E$1300,$C357,'RE-Supplier'!$H$4:K$1300)</f>
        <v>0</v>
      </c>
      <c r="J357" s="76">
        <f t="shared" si="5"/>
        <v>0</v>
      </c>
      <c r="K357" s="74"/>
      <c r="L357" s="82"/>
      <c r="M357" s="80"/>
      <c r="N35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58" spans="2:14" ht="21">
      <c r="B358" s="76" t="str">
        <f>IF(C358&lt;&gt;"",COUNT($B$5:B357)+1,"")</f>
        <v/>
      </c>
      <c r="C358" s="83"/>
      <c r="D358" s="75"/>
      <c r="E358" s="74"/>
      <c r="F358" s="76">
        <f>SUMIF(ADD!$E$4:$E$1300,$C358,ADD!$H$4:$H$1300)</f>
        <v>0</v>
      </c>
      <c r="G358" s="76">
        <f>SUMIF('RE-coustmer'!$E$4:$E$1300,$C358,'RE-coustmer'!$H$4:$I$1300)</f>
        <v>0</v>
      </c>
      <c r="H358" s="76">
        <f>SUMIF(OUT!$E$4:$E$1300,$C358,OUT!$H$4:J$1300)</f>
        <v>0</v>
      </c>
      <c r="I358" s="76">
        <f>SUMIF('RE-Supplier'!$E$4:$E$1300,$C358,'RE-Supplier'!$H$4:K$1300)</f>
        <v>0</v>
      </c>
      <c r="J358" s="76">
        <f t="shared" si="5"/>
        <v>0</v>
      </c>
      <c r="K358" s="74"/>
      <c r="L358" s="82"/>
      <c r="M358" s="80"/>
      <c r="N35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59" spans="2:14" ht="21">
      <c r="B359" s="76" t="str">
        <f>IF(C359&lt;&gt;"",COUNT($B$5:B358)+1,"")</f>
        <v/>
      </c>
      <c r="C359" s="83"/>
      <c r="D359" s="75"/>
      <c r="E359" s="74"/>
      <c r="F359" s="76">
        <f>SUMIF(ADD!$E$4:$E$1300,$C359,ADD!$H$4:$H$1300)</f>
        <v>0</v>
      </c>
      <c r="G359" s="76">
        <f>SUMIF('RE-coustmer'!$E$4:$E$1300,$C359,'RE-coustmer'!$H$4:$I$1300)</f>
        <v>0</v>
      </c>
      <c r="H359" s="76">
        <f>SUMIF(OUT!$E$4:$E$1300,$C359,OUT!$H$4:J$1300)</f>
        <v>0</v>
      </c>
      <c r="I359" s="76">
        <f>SUMIF('RE-Supplier'!$E$4:$E$1300,$C359,'RE-Supplier'!$H$4:K$1300)</f>
        <v>0</v>
      </c>
      <c r="J359" s="76">
        <f t="shared" si="5"/>
        <v>0</v>
      </c>
      <c r="K359" s="74"/>
      <c r="L359" s="82"/>
      <c r="M359" s="80"/>
      <c r="N35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60" spans="2:14" ht="21">
      <c r="B360" s="76" t="str">
        <f>IF(C360&lt;&gt;"",COUNT($B$5:B359)+1,"")</f>
        <v/>
      </c>
      <c r="C360" s="83"/>
      <c r="D360" s="75"/>
      <c r="E360" s="74"/>
      <c r="F360" s="76">
        <f>SUMIF(ADD!$E$4:$E$1300,$C360,ADD!$H$4:$H$1300)</f>
        <v>0</v>
      </c>
      <c r="G360" s="76">
        <f>SUMIF('RE-coustmer'!$E$4:$E$1300,$C360,'RE-coustmer'!$H$4:$I$1300)</f>
        <v>0</v>
      </c>
      <c r="H360" s="76">
        <f>SUMIF(OUT!$E$4:$E$1300,$C360,OUT!$H$4:J$1300)</f>
        <v>0</v>
      </c>
      <c r="I360" s="76">
        <f>SUMIF('RE-Supplier'!$E$4:$E$1300,$C360,'RE-Supplier'!$H$4:K$1300)</f>
        <v>0</v>
      </c>
      <c r="J360" s="76">
        <f t="shared" si="5"/>
        <v>0</v>
      </c>
      <c r="K360" s="74"/>
      <c r="L360" s="82"/>
      <c r="M360" s="80"/>
      <c r="N36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61" spans="2:14" ht="21">
      <c r="B361" s="76" t="str">
        <f>IF(C361&lt;&gt;"",COUNT($B$5:B360)+1,"")</f>
        <v/>
      </c>
      <c r="C361" s="83"/>
      <c r="D361" s="75"/>
      <c r="E361" s="74"/>
      <c r="F361" s="76">
        <f>SUMIF(ADD!$E$4:$E$1300,$C361,ADD!$H$4:$H$1300)</f>
        <v>0</v>
      </c>
      <c r="G361" s="76">
        <f>SUMIF('RE-coustmer'!$E$4:$E$1300,$C361,'RE-coustmer'!$H$4:$I$1300)</f>
        <v>0</v>
      </c>
      <c r="H361" s="76">
        <f>SUMIF(OUT!$E$4:$E$1300,$C361,OUT!$H$4:J$1300)</f>
        <v>0</v>
      </c>
      <c r="I361" s="76">
        <f>SUMIF('RE-Supplier'!$E$4:$E$1300,$C361,'RE-Supplier'!$H$4:K$1300)</f>
        <v>0</v>
      </c>
      <c r="J361" s="76">
        <f t="shared" si="5"/>
        <v>0</v>
      </c>
      <c r="K361" s="74"/>
      <c r="L361" s="82"/>
      <c r="M361" s="80"/>
      <c r="N36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62" spans="2:14" ht="21">
      <c r="B362" s="76" t="str">
        <f>IF(C362&lt;&gt;"",COUNT($B$5:B361)+1,"")</f>
        <v/>
      </c>
      <c r="C362" s="83"/>
      <c r="D362" s="75"/>
      <c r="E362" s="74"/>
      <c r="F362" s="76">
        <f>SUMIF(ADD!$E$4:$E$1300,$C362,ADD!$H$4:$H$1300)</f>
        <v>0</v>
      </c>
      <c r="G362" s="76">
        <f>SUMIF('RE-coustmer'!$E$4:$E$1300,$C362,'RE-coustmer'!$H$4:$I$1300)</f>
        <v>0</v>
      </c>
      <c r="H362" s="76">
        <f>SUMIF(OUT!$E$4:$E$1300,$C362,OUT!$H$4:J$1300)</f>
        <v>0</v>
      </c>
      <c r="I362" s="76">
        <f>SUMIF('RE-Supplier'!$E$4:$E$1300,$C362,'RE-Supplier'!$H$4:K$1300)</f>
        <v>0</v>
      </c>
      <c r="J362" s="76">
        <f t="shared" si="5"/>
        <v>0</v>
      </c>
      <c r="K362" s="74"/>
      <c r="L362" s="82"/>
      <c r="M362" s="80"/>
      <c r="N36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63" spans="2:14" ht="21">
      <c r="B363" s="76" t="str">
        <f>IF(C363&lt;&gt;"",COUNT($B$5:B362)+1,"")</f>
        <v/>
      </c>
      <c r="C363" s="83"/>
      <c r="D363" s="75"/>
      <c r="E363" s="74"/>
      <c r="F363" s="76">
        <f>SUMIF(ADD!$E$4:$E$1300,$C363,ADD!$H$4:$H$1300)</f>
        <v>0</v>
      </c>
      <c r="G363" s="76">
        <f>SUMIF('RE-coustmer'!$E$4:$E$1300,$C363,'RE-coustmer'!$H$4:$I$1300)</f>
        <v>0</v>
      </c>
      <c r="H363" s="76">
        <f>SUMIF(OUT!$E$4:$E$1300,$C363,OUT!$H$4:J$1300)</f>
        <v>0</v>
      </c>
      <c r="I363" s="76">
        <f>SUMIF('RE-Supplier'!$E$4:$E$1300,$C363,'RE-Supplier'!$H$4:K$1300)</f>
        <v>0</v>
      </c>
      <c r="J363" s="76">
        <f t="shared" si="5"/>
        <v>0</v>
      </c>
      <c r="K363" s="74"/>
      <c r="L363" s="82"/>
      <c r="M363" s="80"/>
      <c r="N36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64" spans="2:14" ht="21">
      <c r="B364" s="76" t="str">
        <f>IF(C364&lt;&gt;"",COUNT($B$5:B363)+1,"")</f>
        <v/>
      </c>
      <c r="C364" s="83"/>
      <c r="D364" s="75"/>
      <c r="E364" s="74"/>
      <c r="F364" s="76">
        <f>SUMIF(ADD!$E$4:$E$1300,$C364,ADD!$H$4:$H$1300)</f>
        <v>0</v>
      </c>
      <c r="G364" s="76">
        <f>SUMIF('RE-coustmer'!$E$4:$E$1300,$C364,'RE-coustmer'!$H$4:$I$1300)</f>
        <v>0</v>
      </c>
      <c r="H364" s="76">
        <f>SUMIF(OUT!$E$4:$E$1300,$C364,OUT!$H$4:J$1300)</f>
        <v>0</v>
      </c>
      <c r="I364" s="76">
        <f>SUMIF('RE-Supplier'!$E$4:$E$1300,$C364,'RE-Supplier'!$H$4:K$1300)</f>
        <v>0</v>
      </c>
      <c r="J364" s="76">
        <f t="shared" si="5"/>
        <v>0</v>
      </c>
      <c r="K364" s="74"/>
      <c r="L364" s="82"/>
      <c r="M364" s="80"/>
      <c r="N36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65" spans="2:14" ht="21">
      <c r="B365" s="76" t="str">
        <f>IF(C365&lt;&gt;"",COUNT($B$5:B364)+1,"")</f>
        <v/>
      </c>
      <c r="C365" s="83"/>
      <c r="D365" s="75"/>
      <c r="E365" s="74"/>
      <c r="F365" s="76">
        <f>SUMIF(ADD!$E$4:$E$1300,$C365,ADD!$H$4:$H$1300)</f>
        <v>0</v>
      </c>
      <c r="G365" s="76">
        <f>SUMIF('RE-coustmer'!$E$4:$E$1300,$C365,'RE-coustmer'!$H$4:$I$1300)</f>
        <v>0</v>
      </c>
      <c r="H365" s="76">
        <f>SUMIF(OUT!$E$4:$E$1300,$C365,OUT!$H$4:J$1300)</f>
        <v>0</v>
      </c>
      <c r="I365" s="76">
        <f>SUMIF('RE-Supplier'!$E$4:$E$1300,$C365,'RE-Supplier'!$H$4:K$1300)</f>
        <v>0</v>
      </c>
      <c r="J365" s="76">
        <f t="shared" si="5"/>
        <v>0</v>
      </c>
      <c r="K365" s="74"/>
      <c r="L365" s="82"/>
      <c r="M365" s="80"/>
      <c r="N36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66" spans="2:14" ht="21">
      <c r="B366" s="76" t="str">
        <f>IF(C366&lt;&gt;"",COUNT($B$5:B365)+1,"")</f>
        <v/>
      </c>
      <c r="C366" s="83"/>
      <c r="D366" s="75"/>
      <c r="E366" s="74"/>
      <c r="F366" s="76">
        <f>SUMIF(ADD!$E$4:$E$1300,$C366,ADD!$H$4:$H$1300)</f>
        <v>0</v>
      </c>
      <c r="G366" s="76">
        <f>SUMIF('RE-coustmer'!$E$4:$E$1300,$C366,'RE-coustmer'!$H$4:$I$1300)</f>
        <v>0</v>
      </c>
      <c r="H366" s="76">
        <f>SUMIF(OUT!$E$4:$E$1300,$C366,OUT!$H$4:J$1300)</f>
        <v>0</v>
      </c>
      <c r="I366" s="76">
        <f>SUMIF('RE-Supplier'!$E$4:$E$1300,$C366,'RE-Supplier'!$H$4:K$1300)</f>
        <v>0</v>
      </c>
      <c r="J366" s="76">
        <f t="shared" si="5"/>
        <v>0</v>
      </c>
      <c r="K366" s="74"/>
      <c r="L366" s="82"/>
      <c r="M366" s="80"/>
      <c r="N36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67" spans="2:14" ht="21">
      <c r="B367" s="76" t="str">
        <f>IF(C367&lt;&gt;"",COUNT($B$5:B366)+1,"")</f>
        <v/>
      </c>
      <c r="C367" s="83"/>
      <c r="D367" s="75"/>
      <c r="E367" s="74"/>
      <c r="F367" s="76">
        <f>SUMIF(ADD!$E$4:$E$1300,$C367,ADD!$H$4:$H$1300)</f>
        <v>0</v>
      </c>
      <c r="G367" s="76">
        <f>SUMIF('RE-coustmer'!$E$4:$E$1300,$C367,'RE-coustmer'!$H$4:$I$1300)</f>
        <v>0</v>
      </c>
      <c r="H367" s="76">
        <f>SUMIF(OUT!$E$4:$E$1300,$C367,OUT!$H$4:J$1300)</f>
        <v>0</v>
      </c>
      <c r="I367" s="76">
        <f>SUMIF('RE-Supplier'!$E$4:$E$1300,$C367,'RE-Supplier'!$H$4:K$1300)</f>
        <v>0</v>
      </c>
      <c r="J367" s="76">
        <f t="shared" si="5"/>
        <v>0</v>
      </c>
      <c r="K367" s="74"/>
      <c r="L367" s="82"/>
      <c r="M367" s="80"/>
      <c r="N36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68" spans="2:14" ht="21">
      <c r="B368" s="76" t="str">
        <f>IF(C368&lt;&gt;"",COUNT($B$5:B367)+1,"")</f>
        <v/>
      </c>
      <c r="C368" s="83"/>
      <c r="D368" s="75"/>
      <c r="E368" s="74"/>
      <c r="F368" s="76">
        <f>SUMIF(ADD!$E$4:$E$1300,$C368,ADD!$H$4:$H$1300)</f>
        <v>0</v>
      </c>
      <c r="G368" s="76">
        <f>SUMIF('RE-coustmer'!$E$4:$E$1300,$C368,'RE-coustmer'!$H$4:$I$1300)</f>
        <v>0</v>
      </c>
      <c r="H368" s="76">
        <f>SUMIF(OUT!$E$4:$E$1300,$C368,OUT!$H$4:J$1300)</f>
        <v>0</v>
      </c>
      <c r="I368" s="76">
        <f>SUMIF('RE-Supplier'!$E$4:$E$1300,$C368,'RE-Supplier'!$H$4:K$1300)</f>
        <v>0</v>
      </c>
      <c r="J368" s="76">
        <f t="shared" si="5"/>
        <v>0</v>
      </c>
      <c r="K368" s="74"/>
      <c r="L368" s="82"/>
      <c r="M368" s="80"/>
      <c r="N36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69" spans="2:14" ht="21">
      <c r="B369" s="76" t="str">
        <f>IF(C369&lt;&gt;"",COUNT($B$5:B368)+1,"")</f>
        <v/>
      </c>
      <c r="C369" s="83"/>
      <c r="D369" s="75"/>
      <c r="E369" s="74"/>
      <c r="F369" s="76">
        <f>SUMIF(ADD!$E$4:$E$1300,$C369,ADD!$H$4:$H$1300)</f>
        <v>0</v>
      </c>
      <c r="G369" s="76">
        <f>SUMIF('RE-coustmer'!$E$4:$E$1300,$C369,'RE-coustmer'!$H$4:$I$1300)</f>
        <v>0</v>
      </c>
      <c r="H369" s="76">
        <f>SUMIF(OUT!$E$4:$E$1300,$C369,OUT!$H$4:J$1300)</f>
        <v>0</v>
      </c>
      <c r="I369" s="76">
        <f>SUMIF('RE-Supplier'!$E$4:$E$1300,$C369,'RE-Supplier'!$H$4:K$1300)</f>
        <v>0</v>
      </c>
      <c r="J369" s="76">
        <f t="shared" si="5"/>
        <v>0</v>
      </c>
      <c r="K369" s="74"/>
      <c r="L369" s="82"/>
      <c r="M369" s="80"/>
      <c r="N36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70" spans="2:14" ht="21">
      <c r="B370" s="76" t="str">
        <f>IF(C370&lt;&gt;"",COUNT($B$5:B369)+1,"")</f>
        <v/>
      </c>
      <c r="C370" s="83"/>
      <c r="D370" s="75"/>
      <c r="E370" s="74"/>
      <c r="F370" s="76">
        <f>SUMIF(ADD!$E$4:$E$1300,$C370,ADD!$H$4:$H$1300)</f>
        <v>0</v>
      </c>
      <c r="G370" s="76">
        <f>SUMIF('RE-coustmer'!$E$4:$E$1300,$C370,'RE-coustmer'!$H$4:$I$1300)</f>
        <v>0</v>
      </c>
      <c r="H370" s="76">
        <f>SUMIF(OUT!$E$4:$E$1300,$C370,OUT!$H$4:J$1300)</f>
        <v>0</v>
      </c>
      <c r="I370" s="76">
        <f>SUMIF('RE-Supplier'!$E$4:$E$1300,$C370,'RE-Supplier'!$H$4:K$1300)</f>
        <v>0</v>
      </c>
      <c r="J370" s="76">
        <f t="shared" si="5"/>
        <v>0</v>
      </c>
      <c r="K370" s="74"/>
      <c r="L370" s="82"/>
      <c r="M370" s="80"/>
      <c r="N37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71" spans="2:14" ht="21">
      <c r="B371" s="76" t="str">
        <f>IF(C371&lt;&gt;"",COUNT($B$5:B370)+1,"")</f>
        <v/>
      </c>
      <c r="C371" s="83"/>
      <c r="D371" s="75"/>
      <c r="E371" s="74"/>
      <c r="F371" s="76">
        <f>SUMIF(ADD!$E$4:$E$1300,$C371,ADD!$H$4:$H$1300)</f>
        <v>0</v>
      </c>
      <c r="G371" s="76">
        <f>SUMIF('RE-coustmer'!$E$4:$E$1300,$C371,'RE-coustmer'!$H$4:$I$1300)</f>
        <v>0</v>
      </c>
      <c r="H371" s="76">
        <f>SUMIF(OUT!$E$4:$E$1300,$C371,OUT!$H$4:J$1300)</f>
        <v>0</v>
      </c>
      <c r="I371" s="76">
        <f>SUMIF('RE-Supplier'!$E$4:$E$1300,$C371,'RE-Supplier'!$H$4:K$1300)</f>
        <v>0</v>
      </c>
      <c r="J371" s="76">
        <f t="shared" si="5"/>
        <v>0</v>
      </c>
      <c r="K371" s="74"/>
      <c r="L371" s="82"/>
      <c r="M371" s="80"/>
      <c r="N37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72" spans="2:14" ht="21">
      <c r="B372" s="76" t="str">
        <f>IF(C372&lt;&gt;"",COUNT($B$5:B371)+1,"")</f>
        <v/>
      </c>
      <c r="C372" s="83"/>
      <c r="D372" s="75"/>
      <c r="E372" s="74"/>
      <c r="F372" s="76">
        <f>SUMIF(ADD!$E$4:$E$1300,$C372,ADD!$H$4:$H$1300)</f>
        <v>0</v>
      </c>
      <c r="G372" s="76">
        <f>SUMIF('RE-coustmer'!$E$4:$E$1300,$C372,'RE-coustmer'!$H$4:$I$1300)</f>
        <v>0</v>
      </c>
      <c r="H372" s="76">
        <f>SUMIF(OUT!$E$4:$E$1300,$C372,OUT!$H$4:J$1300)</f>
        <v>0</v>
      </c>
      <c r="I372" s="76">
        <f>SUMIF('RE-Supplier'!$E$4:$E$1300,$C372,'RE-Supplier'!$H$4:K$1300)</f>
        <v>0</v>
      </c>
      <c r="J372" s="76">
        <f t="shared" si="5"/>
        <v>0</v>
      </c>
      <c r="K372" s="74"/>
      <c r="L372" s="82"/>
      <c r="M372" s="80"/>
      <c r="N37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73" spans="2:14" ht="21">
      <c r="B373" s="76" t="str">
        <f>IF(C373&lt;&gt;"",COUNT($B$5:B372)+1,"")</f>
        <v/>
      </c>
      <c r="C373" s="83"/>
      <c r="D373" s="75"/>
      <c r="E373" s="74"/>
      <c r="F373" s="76">
        <f>SUMIF(ADD!$E$4:$E$1300,$C373,ADD!$H$4:$H$1300)</f>
        <v>0</v>
      </c>
      <c r="G373" s="76">
        <f>SUMIF('RE-coustmer'!$E$4:$E$1300,$C373,'RE-coustmer'!$H$4:$I$1300)</f>
        <v>0</v>
      </c>
      <c r="H373" s="76">
        <f>SUMIF(OUT!$E$4:$E$1300,$C373,OUT!$H$4:J$1300)</f>
        <v>0</v>
      </c>
      <c r="I373" s="76">
        <f>SUMIF('RE-Supplier'!$E$4:$E$1300,$C373,'RE-Supplier'!$H$4:K$1300)</f>
        <v>0</v>
      </c>
      <c r="J373" s="76">
        <f t="shared" si="5"/>
        <v>0</v>
      </c>
      <c r="K373" s="74"/>
      <c r="L373" s="82"/>
      <c r="M373" s="80"/>
      <c r="N37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74" spans="2:14" ht="21">
      <c r="B374" s="76" t="str">
        <f>IF(C374&lt;&gt;"",COUNT($B$5:B373)+1,"")</f>
        <v/>
      </c>
      <c r="C374" s="83"/>
      <c r="D374" s="75"/>
      <c r="E374" s="74"/>
      <c r="F374" s="76">
        <f>SUMIF(ADD!$E$4:$E$1300,$C374,ADD!$H$4:$H$1300)</f>
        <v>0</v>
      </c>
      <c r="G374" s="76">
        <f>SUMIF('RE-coustmer'!$E$4:$E$1300,$C374,'RE-coustmer'!$H$4:$I$1300)</f>
        <v>0</v>
      </c>
      <c r="H374" s="76">
        <f>SUMIF(OUT!$E$4:$E$1300,$C374,OUT!$H$4:J$1300)</f>
        <v>0</v>
      </c>
      <c r="I374" s="76">
        <f>SUMIF('RE-Supplier'!$E$4:$E$1300,$C374,'RE-Supplier'!$H$4:K$1300)</f>
        <v>0</v>
      </c>
      <c r="J374" s="76">
        <f t="shared" si="5"/>
        <v>0</v>
      </c>
      <c r="K374" s="74"/>
      <c r="L374" s="82"/>
      <c r="M374" s="80"/>
      <c r="N37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75" spans="2:14" ht="21">
      <c r="B375" s="76" t="str">
        <f>IF(C375&lt;&gt;"",COUNT($B$5:B374)+1,"")</f>
        <v/>
      </c>
      <c r="C375" s="83"/>
      <c r="D375" s="75"/>
      <c r="E375" s="74"/>
      <c r="F375" s="76">
        <f>SUMIF(ADD!$E$4:$E$1300,$C375,ADD!$H$4:$H$1300)</f>
        <v>0</v>
      </c>
      <c r="G375" s="76">
        <f>SUMIF('RE-coustmer'!$E$4:$E$1300,$C375,'RE-coustmer'!$H$4:$I$1300)</f>
        <v>0</v>
      </c>
      <c r="H375" s="76">
        <f>SUMIF(OUT!$E$4:$E$1300,$C375,OUT!$H$4:J$1300)</f>
        <v>0</v>
      </c>
      <c r="I375" s="76">
        <f>SUMIF('RE-Supplier'!$E$4:$E$1300,$C375,'RE-Supplier'!$H$4:K$1300)</f>
        <v>0</v>
      </c>
      <c r="J375" s="76">
        <f t="shared" si="5"/>
        <v>0</v>
      </c>
      <c r="K375" s="74"/>
      <c r="L375" s="82"/>
      <c r="M375" s="80"/>
      <c r="N37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76" spans="2:14" ht="21">
      <c r="B376" s="76" t="str">
        <f>IF(C376&lt;&gt;"",COUNT($B$5:B375)+1,"")</f>
        <v/>
      </c>
      <c r="C376" s="83"/>
      <c r="D376" s="75"/>
      <c r="E376" s="74"/>
      <c r="F376" s="76">
        <f>SUMIF(ADD!$E$4:$E$1300,$C376,ADD!$H$4:$H$1300)</f>
        <v>0</v>
      </c>
      <c r="G376" s="76">
        <f>SUMIF('RE-coustmer'!$E$4:$E$1300,$C376,'RE-coustmer'!$H$4:$I$1300)</f>
        <v>0</v>
      </c>
      <c r="H376" s="76">
        <f>SUMIF(OUT!$E$4:$E$1300,$C376,OUT!$H$4:J$1300)</f>
        <v>0</v>
      </c>
      <c r="I376" s="76">
        <f>SUMIF('RE-Supplier'!$E$4:$E$1300,$C376,'RE-Supplier'!$H$4:K$1300)</f>
        <v>0</v>
      </c>
      <c r="J376" s="76">
        <f t="shared" si="5"/>
        <v>0</v>
      </c>
      <c r="K376" s="74"/>
      <c r="L376" s="82"/>
      <c r="M376" s="80"/>
      <c r="N37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77" spans="2:14" ht="21">
      <c r="B377" s="76" t="str">
        <f>IF(C377&lt;&gt;"",COUNT($B$5:B376)+1,"")</f>
        <v/>
      </c>
      <c r="C377" s="83"/>
      <c r="D377" s="75"/>
      <c r="E377" s="74"/>
      <c r="F377" s="76">
        <f>SUMIF(ADD!$E$4:$E$1300,$C377,ADD!$H$4:$H$1300)</f>
        <v>0</v>
      </c>
      <c r="G377" s="76">
        <f>SUMIF('RE-coustmer'!$E$4:$E$1300,$C377,'RE-coustmer'!$H$4:$I$1300)</f>
        <v>0</v>
      </c>
      <c r="H377" s="76">
        <f>SUMIF(OUT!$E$4:$E$1300,$C377,OUT!$H$4:J$1300)</f>
        <v>0</v>
      </c>
      <c r="I377" s="76">
        <f>SUMIF('RE-Supplier'!$E$4:$E$1300,$C377,'RE-Supplier'!$H$4:K$1300)</f>
        <v>0</v>
      </c>
      <c r="J377" s="76">
        <f t="shared" si="5"/>
        <v>0</v>
      </c>
      <c r="K377" s="74"/>
      <c r="L377" s="82"/>
      <c r="M377" s="80"/>
      <c r="N37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78" spans="2:14" ht="21">
      <c r="B378" s="76" t="str">
        <f>IF(C378&lt;&gt;"",COUNT($B$5:B377)+1,"")</f>
        <v/>
      </c>
      <c r="C378" s="83"/>
      <c r="D378" s="75"/>
      <c r="E378" s="74"/>
      <c r="F378" s="76">
        <f>SUMIF(ADD!$E$4:$E$1300,$C378,ADD!$H$4:$H$1300)</f>
        <v>0</v>
      </c>
      <c r="G378" s="76">
        <f>SUMIF('RE-coustmer'!$E$4:$E$1300,$C378,'RE-coustmer'!$H$4:$I$1300)</f>
        <v>0</v>
      </c>
      <c r="H378" s="76">
        <f>SUMIF(OUT!$E$4:$E$1300,$C378,OUT!$H$4:J$1300)</f>
        <v>0</v>
      </c>
      <c r="I378" s="76">
        <f>SUMIF('RE-Supplier'!$E$4:$E$1300,$C378,'RE-Supplier'!$H$4:K$1300)</f>
        <v>0</v>
      </c>
      <c r="J378" s="76">
        <f t="shared" si="5"/>
        <v>0</v>
      </c>
      <c r="K378" s="74"/>
      <c r="L378" s="82"/>
      <c r="M378" s="80"/>
      <c r="N37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79" spans="2:14" ht="21">
      <c r="B379" s="76" t="str">
        <f>IF(C379&lt;&gt;"",COUNT($B$5:B378)+1,"")</f>
        <v/>
      </c>
      <c r="C379" s="83"/>
      <c r="D379" s="75"/>
      <c r="E379" s="74"/>
      <c r="F379" s="76">
        <f>SUMIF(ADD!$E$4:$E$1300,$C379,ADD!$H$4:$H$1300)</f>
        <v>0</v>
      </c>
      <c r="G379" s="76">
        <f>SUMIF('RE-coustmer'!$E$4:$E$1300,$C379,'RE-coustmer'!$H$4:$I$1300)</f>
        <v>0</v>
      </c>
      <c r="H379" s="76">
        <f>SUMIF(OUT!$E$4:$E$1300,$C379,OUT!$H$4:J$1300)</f>
        <v>0</v>
      </c>
      <c r="I379" s="76">
        <f>SUMIF('RE-Supplier'!$E$4:$E$1300,$C379,'RE-Supplier'!$H$4:K$1300)</f>
        <v>0</v>
      </c>
      <c r="J379" s="76">
        <f t="shared" si="5"/>
        <v>0</v>
      </c>
      <c r="K379" s="74"/>
      <c r="L379" s="82"/>
      <c r="M379" s="80"/>
      <c r="N37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80" spans="2:14" ht="21">
      <c r="B380" s="76" t="str">
        <f>IF(C380&lt;&gt;"",COUNT($B$5:B379)+1,"")</f>
        <v/>
      </c>
      <c r="C380" s="83"/>
      <c r="D380" s="75"/>
      <c r="E380" s="74"/>
      <c r="F380" s="76">
        <f>SUMIF(ADD!$E$4:$E$1300,$C380,ADD!$H$4:$H$1300)</f>
        <v>0</v>
      </c>
      <c r="G380" s="76">
        <f>SUMIF('RE-coustmer'!$E$4:$E$1300,$C380,'RE-coustmer'!$H$4:$I$1300)</f>
        <v>0</v>
      </c>
      <c r="H380" s="76">
        <f>SUMIF(OUT!$E$4:$E$1300,$C380,OUT!$H$4:J$1300)</f>
        <v>0</v>
      </c>
      <c r="I380" s="76">
        <f>SUMIF('RE-Supplier'!$E$4:$E$1300,$C380,'RE-Supplier'!$H$4:K$1300)</f>
        <v>0</v>
      </c>
      <c r="J380" s="76">
        <f t="shared" si="5"/>
        <v>0</v>
      </c>
      <c r="K380" s="74"/>
      <c r="L380" s="82"/>
      <c r="M380" s="80"/>
      <c r="N38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81" spans="2:14" ht="21">
      <c r="B381" s="76" t="str">
        <f>IF(C381&lt;&gt;"",COUNT($B$5:B380)+1,"")</f>
        <v/>
      </c>
      <c r="C381" s="83"/>
      <c r="D381" s="75"/>
      <c r="E381" s="74"/>
      <c r="F381" s="76">
        <f>SUMIF(ADD!$E$4:$E$1300,$C381,ADD!$H$4:$H$1300)</f>
        <v>0</v>
      </c>
      <c r="G381" s="76">
        <f>SUMIF('RE-coustmer'!$E$4:$E$1300,$C381,'RE-coustmer'!$H$4:$I$1300)</f>
        <v>0</v>
      </c>
      <c r="H381" s="76">
        <f>SUMIF(OUT!$E$4:$E$1300,$C381,OUT!$H$4:J$1300)</f>
        <v>0</v>
      </c>
      <c r="I381" s="76">
        <f>SUMIF('RE-Supplier'!$E$4:$E$1300,$C381,'RE-Supplier'!$H$4:K$1300)</f>
        <v>0</v>
      </c>
      <c r="J381" s="76">
        <f t="shared" si="5"/>
        <v>0</v>
      </c>
      <c r="K381" s="74"/>
      <c r="L381" s="82"/>
      <c r="M381" s="80"/>
      <c r="N38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82" spans="2:14" ht="21">
      <c r="B382" s="76" t="str">
        <f>IF(C382&lt;&gt;"",COUNT($B$5:B381)+1,"")</f>
        <v/>
      </c>
      <c r="C382" s="83"/>
      <c r="D382" s="75"/>
      <c r="E382" s="74"/>
      <c r="F382" s="76">
        <f>SUMIF(ADD!$E$4:$E$1300,$C382,ADD!$H$4:$H$1300)</f>
        <v>0</v>
      </c>
      <c r="G382" s="76">
        <f>SUMIF('RE-coustmer'!$E$4:$E$1300,$C382,'RE-coustmer'!$H$4:$I$1300)</f>
        <v>0</v>
      </c>
      <c r="H382" s="76">
        <f>SUMIF(OUT!$E$4:$E$1300,$C382,OUT!$H$4:J$1300)</f>
        <v>0</v>
      </c>
      <c r="I382" s="76">
        <f>SUMIF('RE-Supplier'!$E$4:$E$1300,$C382,'RE-Supplier'!$H$4:K$1300)</f>
        <v>0</v>
      </c>
      <c r="J382" s="76">
        <f t="shared" si="5"/>
        <v>0</v>
      </c>
      <c r="K382" s="74"/>
      <c r="L382" s="82"/>
      <c r="M382" s="80"/>
      <c r="N38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83" spans="2:14" ht="21">
      <c r="B383" s="76" t="str">
        <f>IF(C383&lt;&gt;"",COUNT($B$5:B382)+1,"")</f>
        <v/>
      </c>
      <c r="C383" s="83"/>
      <c r="D383" s="75"/>
      <c r="E383" s="74"/>
      <c r="F383" s="76">
        <f>SUMIF(ADD!$E$4:$E$1300,$C383,ADD!$H$4:$H$1300)</f>
        <v>0</v>
      </c>
      <c r="G383" s="76">
        <f>SUMIF('RE-coustmer'!$E$4:$E$1300,$C383,'RE-coustmer'!$H$4:$I$1300)</f>
        <v>0</v>
      </c>
      <c r="H383" s="76">
        <f>SUMIF(OUT!$E$4:$E$1300,$C383,OUT!$H$4:J$1300)</f>
        <v>0</v>
      </c>
      <c r="I383" s="76">
        <f>SUMIF('RE-Supplier'!$E$4:$E$1300,$C383,'RE-Supplier'!$H$4:K$1300)</f>
        <v>0</v>
      </c>
      <c r="J383" s="76">
        <f t="shared" si="5"/>
        <v>0</v>
      </c>
      <c r="K383" s="74"/>
      <c r="L383" s="82"/>
      <c r="M383" s="80"/>
      <c r="N38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84" spans="2:14" ht="21">
      <c r="B384" s="76" t="str">
        <f>IF(C384&lt;&gt;"",COUNT($B$5:B383)+1,"")</f>
        <v/>
      </c>
      <c r="C384" s="83"/>
      <c r="D384" s="75"/>
      <c r="E384" s="74"/>
      <c r="F384" s="76">
        <f>SUMIF(ADD!$E$4:$E$1300,$C384,ADD!$H$4:$H$1300)</f>
        <v>0</v>
      </c>
      <c r="G384" s="76">
        <f>SUMIF('RE-coustmer'!$E$4:$E$1300,$C384,'RE-coustmer'!$H$4:$I$1300)</f>
        <v>0</v>
      </c>
      <c r="H384" s="76">
        <f>SUMIF(OUT!$E$4:$E$1300,$C384,OUT!$H$4:J$1300)</f>
        <v>0</v>
      </c>
      <c r="I384" s="76">
        <f>SUMIF('RE-Supplier'!$E$4:$E$1300,$C384,'RE-Supplier'!$H$4:K$1300)</f>
        <v>0</v>
      </c>
      <c r="J384" s="76">
        <f t="shared" si="5"/>
        <v>0</v>
      </c>
      <c r="K384" s="74"/>
      <c r="L384" s="82"/>
      <c r="M384" s="80"/>
      <c r="N38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85" spans="2:14" ht="21">
      <c r="B385" s="76" t="str">
        <f>IF(C385&lt;&gt;"",COUNT($B$5:B384)+1,"")</f>
        <v/>
      </c>
      <c r="C385" s="83"/>
      <c r="D385" s="75"/>
      <c r="E385" s="74"/>
      <c r="F385" s="76">
        <f>SUMIF(ADD!$E$4:$E$1300,$C385,ADD!$H$4:$H$1300)</f>
        <v>0</v>
      </c>
      <c r="G385" s="76">
        <f>SUMIF('RE-coustmer'!$E$4:$E$1300,$C385,'RE-coustmer'!$H$4:$I$1300)</f>
        <v>0</v>
      </c>
      <c r="H385" s="76">
        <f>SUMIF(OUT!$E$4:$E$1300,$C385,OUT!$H$4:J$1300)</f>
        <v>0</v>
      </c>
      <c r="I385" s="76">
        <f>SUMIF('RE-Supplier'!$E$4:$E$1300,$C385,'RE-Supplier'!$H$4:K$1300)</f>
        <v>0</v>
      </c>
      <c r="J385" s="76">
        <f t="shared" si="5"/>
        <v>0</v>
      </c>
      <c r="K385" s="74"/>
      <c r="L385" s="82"/>
      <c r="M385" s="80"/>
      <c r="N38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86" spans="2:14" ht="21">
      <c r="B386" s="76" t="str">
        <f>IF(C386&lt;&gt;"",COUNT($B$5:B385)+1,"")</f>
        <v/>
      </c>
      <c r="C386" s="83"/>
      <c r="D386" s="75"/>
      <c r="E386" s="74"/>
      <c r="F386" s="76">
        <f>SUMIF(ADD!$E$4:$E$1300,$C386,ADD!$H$4:$H$1300)</f>
        <v>0</v>
      </c>
      <c r="G386" s="76">
        <f>SUMIF('RE-coustmer'!$E$4:$E$1300,$C386,'RE-coustmer'!$H$4:$I$1300)</f>
        <v>0</v>
      </c>
      <c r="H386" s="76">
        <f>SUMIF(OUT!$E$4:$E$1300,$C386,OUT!$H$4:J$1300)</f>
        <v>0</v>
      </c>
      <c r="I386" s="76">
        <f>SUMIF('RE-Supplier'!$E$4:$E$1300,$C386,'RE-Supplier'!$H$4:K$1300)</f>
        <v>0</v>
      </c>
      <c r="J386" s="76">
        <f t="shared" si="5"/>
        <v>0</v>
      </c>
      <c r="K386" s="74"/>
      <c r="L386" s="82"/>
      <c r="M386" s="80"/>
      <c r="N38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87" spans="2:14" ht="21">
      <c r="B387" s="76" t="str">
        <f>IF(C387&lt;&gt;"",COUNT($B$5:B386)+1,"")</f>
        <v/>
      </c>
      <c r="C387" s="83"/>
      <c r="D387" s="75"/>
      <c r="E387" s="74"/>
      <c r="F387" s="76">
        <f>SUMIF(ADD!$E$4:$E$1300,$C387,ADD!$H$4:$H$1300)</f>
        <v>0</v>
      </c>
      <c r="G387" s="76">
        <f>SUMIF('RE-coustmer'!$E$4:$E$1300,$C387,'RE-coustmer'!$H$4:$I$1300)</f>
        <v>0</v>
      </c>
      <c r="H387" s="76">
        <f>SUMIF(OUT!$E$4:$E$1300,$C387,OUT!$H$4:J$1300)</f>
        <v>0</v>
      </c>
      <c r="I387" s="76">
        <f>SUMIF('RE-Supplier'!$E$4:$E$1300,$C387,'RE-Supplier'!$H$4:K$1300)</f>
        <v>0</v>
      </c>
      <c r="J387" s="76">
        <f t="shared" si="5"/>
        <v>0</v>
      </c>
      <c r="K387" s="74"/>
      <c r="L387" s="82"/>
      <c r="M387" s="80"/>
      <c r="N38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88" spans="2:14" ht="21">
      <c r="B388" s="76" t="str">
        <f>IF(C388&lt;&gt;"",COUNT($B$5:B387)+1,"")</f>
        <v/>
      </c>
      <c r="C388" s="83"/>
      <c r="D388" s="75"/>
      <c r="E388" s="74"/>
      <c r="F388" s="76">
        <f>SUMIF(ADD!$E$4:$E$1300,$C388,ADD!$H$4:$H$1300)</f>
        <v>0</v>
      </c>
      <c r="G388" s="76">
        <f>SUMIF('RE-coustmer'!$E$4:$E$1300,$C388,'RE-coustmer'!$H$4:$I$1300)</f>
        <v>0</v>
      </c>
      <c r="H388" s="76">
        <f>SUMIF(OUT!$E$4:$E$1300,$C388,OUT!$H$4:J$1300)</f>
        <v>0</v>
      </c>
      <c r="I388" s="76">
        <f>SUMIF('RE-Supplier'!$E$4:$E$1300,$C388,'RE-Supplier'!$H$4:K$1300)</f>
        <v>0</v>
      </c>
      <c r="J388" s="76">
        <f t="shared" si="5"/>
        <v>0</v>
      </c>
      <c r="K388" s="74"/>
      <c r="L388" s="82"/>
      <c r="M388" s="80"/>
      <c r="N38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89" spans="2:14" ht="21">
      <c r="B389" s="76" t="str">
        <f>IF(C389&lt;&gt;"",COUNT($B$5:B388)+1,"")</f>
        <v/>
      </c>
      <c r="C389" s="83"/>
      <c r="D389" s="75"/>
      <c r="E389" s="74"/>
      <c r="F389" s="76">
        <f>SUMIF(ADD!$E$4:$E$1300,$C389,ADD!$H$4:$H$1300)</f>
        <v>0</v>
      </c>
      <c r="G389" s="76">
        <f>SUMIF('RE-coustmer'!$E$4:$E$1300,$C389,'RE-coustmer'!$H$4:$I$1300)</f>
        <v>0</v>
      </c>
      <c r="H389" s="76">
        <f>SUMIF(OUT!$E$4:$E$1300,$C389,OUT!$H$4:J$1300)</f>
        <v>0</v>
      </c>
      <c r="I389" s="76">
        <f>SUMIF('RE-Supplier'!$E$4:$E$1300,$C389,'RE-Supplier'!$H$4:K$1300)</f>
        <v>0</v>
      </c>
      <c r="J389" s="76">
        <f t="shared" si="5"/>
        <v>0</v>
      </c>
      <c r="K389" s="74"/>
      <c r="L389" s="82"/>
      <c r="M389" s="80"/>
      <c r="N38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90" spans="2:14" ht="21">
      <c r="B390" s="76" t="str">
        <f>IF(C390&lt;&gt;"",COUNT($B$5:B389)+1,"")</f>
        <v/>
      </c>
      <c r="C390" s="83"/>
      <c r="D390" s="75"/>
      <c r="E390" s="74"/>
      <c r="F390" s="76">
        <f>SUMIF(ADD!$E$4:$E$1300,$C390,ADD!$H$4:$H$1300)</f>
        <v>0</v>
      </c>
      <c r="G390" s="76">
        <f>SUMIF('RE-coustmer'!$E$4:$E$1300,$C390,'RE-coustmer'!$H$4:$I$1300)</f>
        <v>0</v>
      </c>
      <c r="H390" s="76">
        <f>SUMIF(OUT!$E$4:$E$1300,$C390,OUT!$H$4:J$1300)</f>
        <v>0</v>
      </c>
      <c r="I390" s="76">
        <f>SUMIF('RE-Supplier'!$E$4:$E$1300,$C390,'RE-Supplier'!$H$4:K$1300)</f>
        <v>0</v>
      </c>
      <c r="J390" s="76">
        <f t="shared" si="5"/>
        <v>0</v>
      </c>
      <c r="K390" s="74"/>
      <c r="L390" s="82"/>
      <c r="M390" s="80"/>
      <c r="N39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91" spans="2:14" ht="21">
      <c r="B391" s="76" t="str">
        <f>IF(C391&lt;&gt;"",COUNT($B$5:B390)+1,"")</f>
        <v/>
      </c>
      <c r="C391" s="83"/>
      <c r="D391" s="75"/>
      <c r="E391" s="74"/>
      <c r="F391" s="76">
        <f>SUMIF(ADD!$E$4:$E$1300,$C391,ADD!$H$4:$H$1300)</f>
        <v>0</v>
      </c>
      <c r="G391" s="76">
        <f>SUMIF('RE-coustmer'!$E$4:$E$1300,$C391,'RE-coustmer'!$H$4:$I$1300)</f>
        <v>0</v>
      </c>
      <c r="H391" s="76">
        <f>SUMIF(OUT!$E$4:$E$1300,$C391,OUT!$H$4:J$1300)</f>
        <v>0</v>
      </c>
      <c r="I391" s="76">
        <f>SUMIF('RE-Supplier'!$E$4:$E$1300,$C391,'RE-Supplier'!$H$4:K$1300)</f>
        <v>0</v>
      </c>
      <c r="J391" s="76">
        <f t="shared" ref="J391:J454" si="6">E391+F391+G391-H391-I391</f>
        <v>0</v>
      </c>
      <c r="K391" s="74"/>
      <c r="L391" s="82"/>
      <c r="M391" s="80"/>
      <c r="N39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92" spans="2:14" ht="21">
      <c r="B392" s="76" t="str">
        <f>IF(C392&lt;&gt;"",COUNT($B$5:B391)+1,"")</f>
        <v/>
      </c>
      <c r="C392" s="83"/>
      <c r="D392" s="75"/>
      <c r="E392" s="74"/>
      <c r="F392" s="76">
        <f>SUMIF(ADD!$E$4:$E$1300,$C392,ADD!$H$4:$H$1300)</f>
        <v>0</v>
      </c>
      <c r="G392" s="76">
        <f>SUMIF('RE-coustmer'!$E$4:$E$1300,$C392,'RE-coustmer'!$H$4:$I$1300)</f>
        <v>0</v>
      </c>
      <c r="H392" s="76">
        <f>SUMIF(OUT!$E$4:$E$1300,$C392,OUT!$H$4:J$1300)</f>
        <v>0</v>
      </c>
      <c r="I392" s="76">
        <f>SUMIF('RE-Supplier'!$E$4:$E$1300,$C392,'RE-Supplier'!$H$4:K$1300)</f>
        <v>0</v>
      </c>
      <c r="J392" s="76">
        <f t="shared" si="6"/>
        <v>0</v>
      </c>
      <c r="K392" s="74"/>
      <c r="L392" s="82"/>
      <c r="M392" s="80"/>
      <c r="N39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93" spans="2:14" ht="21">
      <c r="B393" s="76" t="str">
        <f>IF(C393&lt;&gt;"",COUNT($B$5:B392)+1,"")</f>
        <v/>
      </c>
      <c r="C393" s="83"/>
      <c r="D393" s="75"/>
      <c r="E393" s="74"/>
      <c r="F393" s="76">
        <f>SUMIF(ADD!$E$4:$E$1300,$C393,ADD!$H$4:$H$1300)</f>
        <v>0</v>
      </c>
      <c r="G393" s="76">
        <f>SUMIF('RE-coustmer'!$E$4:$E$1300,$C393,'RE-coustmer'!$H$4:$I$1300)</f>
        <v>0</v>
      </c>
      <c r="H393" s="76">
        <f>SUMIF(OUT!$E$4:$E$1300,$C393,OUT!$H$4:J$1300)</f>
        <v>0</v>
      </c>
      <c r="I393" s="76">
        <f>SUMIF('RE-Supplier'!$E$4:$E$1300,$C393,'RE-Supplier'!$H$4:K$1300)</f>
        <v>0</v>
      </c>
      <c r="J393" s="76">
        <f t="shared" si="6"/>
        <v>0</v>
      </c>
      <c r="K393" s="74"/>
      <c r="L393" s="82"/>
      <c r="M393" s="80"/>
      <c r="N39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94" spans="2:14" ht="21">
      <c r="B394" s="76" t="str">
        <f>IF(C394&lt;&gt;"",COUNT($B$5:B393)+1,"")</f>
        <v/>
      </c>
      <c r="C394" s="83"/>
      <c r="D394" s="75"/>
      <c r="E394" s="74"/>
      <c r="F394" s="76">
        <f>SUMIF(ADD!$E$4:$E$1300,$C394,ADD!$H$4:$H$1300)</f>
        <v>0</v>
      </c>
      <c r="G394" s="76">
        <f>SUMIF('RE-coustmer'!$E$4:$E$1300,$C394,'RE-coustmer'!$H$4:$I$1300)</f>
        <v>0</v>
      </c>
      <c r="H394" s="76">
        <f>SUMIF(OUT!$E$4:$E$1300,$C394,OUT!$H$4:J$1300)</f>
        <v>0</v>
      </c>
      <c r="I394" s="76">
        <f>SUMIF('RE-Supplier'!$E$4:$E$1300,$C394,'RE-Supplier'!$H$4:K$1300)</f>
        <v>0</v>
      </c>
      <c r="J394" s="76">
        <f t="shared" si="6"/>
        <v>0</v>
      </c>
      <c r="K394" s="74"/>
      <c r="L394" s="82"/>
      <c r="M394" s="80"/>
      <c r="N39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95" spans="2:14" ht="21">
      <c r="B395" s="76" t="str">
        <f>IF(C395&lt;&gt;"",COUNT($B$5:B394)+1,"")</f>
        <v/>
      </c>
      <c r="C395" s="83"/>
      <c r="D395" s="75"/>
      <c r="E395" s="74"/>
      <c r="F395" s="76">
        <f>SUMIF(ADD!$E$4:$E$1300,$C395,ADD!$H$4:$H$1300)</f>
        <v>0</v>
      </c>
      <c r="G395" s="76">
        <f>SUMIF('RE-coustmer'!$E$4:$E$1300,$C395,'RE-coustmer'!$H$4:$I$1300)</f>
        <v>0</v>
      </c>
      <c r="H395" s="76">
        <f>SUMIF(OUT!$E$4:$E$1300,$C395,OUT!$H$4:J$1300)</f>
        <v>0</v>
      </c>
      <c r="I395" s="76">
        <f>SUMIF('RE-Supplier'!$E$4:$E$1300,$C395,'RE-Supplier'!$H$4:K$1300)</f>
        <v>0</v>
      </c>
      <c r="J395" s="76">
        <f t="shared" si="6"/>
        <v>0</v>
      </c>
      <c r="K395" s="74"/>
      <c r="L395" s="82"/>
      <c r="M395" s="80"/>
      <c r="N39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96" spans="2:14" ht="21">
      <c r="B396" s="76" t="str">
        <f>IF(C396&lt;&gt;"",COUNT($B$5:B395)+1,"")</f>
        <v/>
      </c>
      <c r="C396" s="83"/>
      <c r="D396" s="75"/>
      <c r="E396" s="74"/>
      <c r="F396" s="76">
        <f>SUMIF(ADD!$E$4:$E$1300,$C396,ADD!$H$4:$H$1300)</f>
        <v>0</v>
      </c>
      <c r="G396" s="76">
        <f>SUMIF('RE-coustmer'!$E$4:$E$1300,$C396,'RE-coustmer'!$H$4:$I$1300)</f>
        <v>0</v>
      </c>
      <c r="H396" s="76">
        <f>SUMIF(OUT!$E$4:$E$1300,$C396,OUT!$H$4:J$1300)</f>
        <v>0</v>
      </c>
      <c r="I396" s="76">
        <f>SUMIF('RE-Supplier'!$E$4:$E$1300,$C396,'RE-Supplier'!$H$4:K$1300)</f>
        <v>0</v>
      </c>
      <c r="J396" s="76">
        <f t="shared" si="6"/>
        <v>0</v>
      </c>
      <c r="K396" s="74"/>
      <c r="L396" s="82"/>
      <c r="M396" s="80"/>
      <c r="N39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97" spans="2:14" ht="21">
      <c r="B397" s="76" t="str">
        <f>IF(C397&lt;&gt;"",COUNT($B$5:B396)+1,"")</f>
        <v/>
      </c>
      <c r="C397" s="83"/>
      <c r="D397" s="75"/>
      <c r="E397" s="74"/>
      <c r="F397" s="76">
        <f>SUMIF(ADD!$E$4:$E$1300,$C397,ADD!$H$4:$H$1300)</f>
        <v>0</v>
      </c>
      <c r="G397" s="76">
        <f>SUMIF('RE-coustmer'!$E$4:$E$1300,$C397,'RE-coustmer'!$H$4:$I$1300)</f>
        <v>0</v>
      </c>
      <c r="H397" s="76">
        <f>SUMIF(OUT!$E$4:$E$1300,$C397,OUT!$H$4:J$1300)</f>
        <v>0</v>
      </c>
      <c r="I397" s="76">
        <f>SUMIF('RE-Supplier'!$E$4:$E$1300,$C397,'RE-Supplier'!$H$4:K$1300)</f>
        <v>0</v>
      </c>
      <c r="J397" s="76">
        <f t="shared" si="6"/>
        <v>0</v>
      </c>
      <c r="K397" s="74"/>
      <c r="L397" s="82"/>
      <c r="M397" s="80"/>
      <c r="N39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98" spans="2:14" ht="21">
      <c r="B398" s="76" t="str">
        <f>IF(C398&lt;&gt;"",COUNT($B$5:B397)+1,"")</f>
        <v/>
      </c>
      <c r="C398" s="83"/>
      <c r="D398" s="75"/>
      <c r="E398" s="74"/>
      <c r="F398" s="76">
        <f>SUMIF(ADD!$E$4:$E$1300,$C398,ADD!$H$4:$H$1300)</f>
        <v>0</v>
      </c>
      <c r="G398" s="76">
        <f>SUMIF('RE-coustmer'!$E$4:$E$1300,$C398,'RE-coustmer'!$H$4:$I$1300)</f>
        <v>0</v>
      </c>
      <c r="H398" s="76">
        <f>SUMIF(OUT!$E$4:$E$1300,$C398,OUT!$H$4:J$1300)</f>
        <v>0</v>
      </c>
      <c r="I398" s="76">
        <f>SUMIF('RE-Supplier'!$E$4:$E$1300,$C398,'RE-Supplier'!$H$4:K$1300)</f>
        <v>0</v>
      </c>
      <c r="J398" s="76">
        <f t="shared" si="6"/>
        <v>0</v>
      </c>
      <c r="K398" s="74"/>
      <c r="L398" s="82"/>
      <c r="M398" s="80"/>
      <c r="N39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399" spans="2:14" ht="21">
      <c r="B399" s="76" t="str">
        <f>IF(C399&lt;&gt;"",COUNT($B$5:B398)+1,"")</f>
        <v/>
      </c>
      <c r="C399" s="83"/>
      <c r="D399" s="75"/>
      <c r="E399" s="74"/>
      <c r="F399" s="76">
        <f>SUMIF(ADD!$E$4:$E$1300,$C399,ADD!$H$4:$H$1300)</f>
        <v>0</v>
      </c>
      <c r="G399" s="76">
        <f>SUMIF('RE-coustmer'!$E$4:$E$1300,$C399,'RE-coustmer'!$H$4:$I$1300)</f>
        <v>0</v>
      </c>
      <c r="H399" s="76">
        <f>SUMIF(OUT!$E$4:$E$1300,$C399,OUT!$H$4:J$1300)</f>
        <v>0</v>
      </c>
      <c r="I399" s="76">
        <f>SUMIF('RE-Supplier'!$E$4:$E$1300,$C399,'RE-Supplier'!$H$4:K$1300)</f>
        <v>0</v>
      </c>
      <c r="J399" s="76">
        <f t="shared" si="6"/>
        <v>0</v>
      </c>
      <c r="K399" s="74"/>
      <c r="L399" s="82"/>
      <c r="M399" s="80"/>
      <c r="N39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00" spans="2:14" ht="21">
      <c r="B400" s="76" t="str">
        <f>IF(C400&lt;&gt;"",COUNT($B$5:B399)+1,"")</f>
        <v/>
      </c>
      <c r="C400" s="83"/>
      <c r="D400" s="75"/>
      <c r="E400" s="74"/>
      <c r="F400" s="76">
        <f>SUMIF(ADD!$E$4:$E$1300,$C400,ADD!$H$4:$H$1300)</f>
        <v>0</v>
      </c>
      <c r="G400" s="76">
        <f>SUMIF('RE-coustmer'!$E$4:$E$1300,$C400,'RE-coustmer'!$H$4:$I$1300)</f>
        <v>0</v>
      </c>
      <c r="H400" s="76">
        <f>SUMIF(OUT!$E$4:$E$1300,$C400,OUT!$H$4:J$1300)</f>
        <v>0</v>
      </c>
      <c r="I400" s="76">
        <f>SUMIF('RE-Supplier'!$E$4:$E$1300,$C400,'RE-Supplier'!$H$4:K$1300)</f>
        <v>0</v>
      </c>
      <c r="J400" s="76">
        <f t="shared" si="6"/>
        <v>0</v>
      </c>
      <c r="K400" s="74"/>
      <c r="L400" s="82"/>
      <c r="M400" s="80"/>
      <c r="N40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01" spans="2:14" ht="21">
      <c r="B401" s="76" t="str">
        <f>IF(C401&lt;&gt;"",COUNT($B$5:B400)+1,"")</f>
        <v/>
      </c>
      <c r="C401" s="83"/>
      <c r="D401" s="75"/>
      <c r="E401" s="74"/>
      <c r="F401" s="76">
        <f>SUMIF(ADD!$E$4:$E$1300,$C401,ADD!$H$4:$H$1300)</f>
        <v>0</v>
      </c>
      <c r="G401" s="76">
        <f>SUMIF('RE-coustmer'!$E$4:$E$1300,$C401,'RE-coustmer'!$H$4:$I$1300)</f>
        <v>0</v>
      </c>
      <c r="H401" s="76">
        <f>SUMIF(OUT!$E$4:$E$1300,$C401,OUT!$H$4:J$1300)</f>
        <v>0</v>
      </c>
      <c r="I401" s="76">
        <f>SUMIF('RE-Supplier'!$E$4:$E$1300,$C401,'RE-Supplier'!$H$4:K$1300)</f>
        <v>0</v>
      </c>
      <c r="J401" s="76">
        <f t="shared" si="6"/>
        <v>0</v>
      </c>
      <c r="K401" s="74"/>
      <c r="L401" s="82"/>
      <c r="M401" s="80"/>
      <c r="N40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02" spans="2:14" ht="21">
      <c r="B402" s="76" t="str">
        <f>IF(C402&lt;&gt;"",COUNT($B$5:B401)+1,"")</f>
        <v/>
      </c>
      <c r="C402" s="83"/>
      <c r="D402" s="75"/>
      <c r="E402" s="74"/>
      <c r="F402" s="76">
        <f>SUMIF(ADD!$E$4:$E$1300,$C402,ADD!$H$4:$H$1300)</f>
        <v>0</v>
      </c>
      <c r="G402" s="76">
        <f>SUMIF('RE-coustmer'!$E$4:$E$1300,$C402,'RE-coustmer'!$H$4:$I$1300)</f>
        <v>0</v>
      </c>
      <c r="H402" s="76">
        <f>SUMIF(OUT!$E$4:$E$1300,$C402,OUT!$H$4:J$1300)</f>
        <v>0</v>
      </c>
      <c r="I402" s="76">
        <f>SUMIF('RE-Supplier'!$E$4:$E$1300,$C402,'RE-Supplier'!$H$4:K$1300)</f>
        <v>0</v>
      </c>
      <c r="J402" s="76">
        <f t="shared" si="6"/>
        <v>0</v>
      </c>
      <c r="K402" s="74"/>
      <c r="L402" s="82"/>
      <c r="M402" s="80"/>
      <c r="N40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03" spans="2:14" ht="21">
      <c r="B403" s="76" t="str">
        <f>IF(C403&lt;&gt;"",COUNT($B$5:B402)+1,"")</f>
        <v/>
      </c>
      <c r="C403" s="83"/>
      <c r="D403" s="75"/>
      <c r="E403" s="74"/>
      <c r="F403" s="76">
        <f>SUMIF(ADD!$E$4:$E$1300,$C403,ADD!$H$4:$H$1300)</f>
        <v>0</v>
      </c>
      <c r="G403" s="76">
        <f>SUMIF('RE-coustmer'!$E$4:$E$1300,$C403,'RE-coustmer'!$H$4:$I$1300)</f>
        <v>0</v>
      </c>
      <c r="H403" s="76">
        <f>SUMIF(OUT!$E$4:$E$1300,$C403,OUT!$H$4:J$1300)</f>
        <v>0</v>
      </c>
      <c r="I403" s="76">
        <f>SUMIF('RE-Supplier'!$E$4:$E$1300,$C403,'RE-Supplier'!$H$4:K$1300)</f>
        <v>0</v>
      </c>
      <c r="J403" s="76">
        <f t="shared" si="6"/>
        <v>0</v>
      </c>
      <c r="K403" s="74"/>
      <c r="L403" s="82"/>
      <c r="M403" s="80"/>
      <c r="N40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04" spans="2:14" ht="21">
      <c r="B404" s="76" t="str">
        <f>IF(C404&lt;&gt;"",COUNT($B$5:B403)+1,"")</f>
        <v/>
      </c>
      <c r="C404" s="83"/>
      <c r="D404" s="75"/>
      <c r="E404" s="74"/>
      <c r="F404" s="76">
        <f>SUMIF(ADD!$E$4:$E$1300,$C404,ADD!$H$4:$H$1300)</f>
        <v>0</v>
      </c>
      <c r="G404" s="76">
        <f>SUMIF('RE-coustmer'!$E$4:$E$1300,$C404,'RE-coustmer'!$H$4:$I$1300)</f>
        <v>0</v>
      </c>
      <c r="H404" s="76">
        <f>SUMIF(OUT!$E$4:$E$1300,$C404,OUT!$H$4:J$1300)</f>
        <v>0</v>
      </c>
      <c r="I404" s="76">
        <f>SUMIF('RE-Supplier'!$E$4:$E$1300,$C404,'RE-Supplier'!$H$4:K$1300)</f>
        <v>0</v>
      </c>
      <c r="J404" s="76">
        <f t="shared" si="6"/>
        <v>0</v>
      </c>
      <c r="K404" s="74"/>
      <c r="L404" s="82"/>
      <c r="M404" s="80"/>
      <c r="N40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05" spans="2:14" ht="21">
      <c r="B405" s="76" t="str">
        <f>IF(C405&lt;&gt;"",COUNT($B$5:B404)+1,"")</f>
        <v/>
      </c>
      <c r="C405" s="83"/>
      <c r="D405" s="75"/>
      <c r="E405" s="74"/>
      <c r="F405" s="76">
        <f>SUMIF(ADD!$E$4:$E$1300,$C405,ADD!$H$4:$H$1300)</f>
        <v>0</v>
      </c>
      <c r="G405" s="76">
        <f>SUMIF('RE-coustmer'!$E$4:$E$1300,$C405,'RE-coustmer'!$H$4:$I$1300)</f>
        <v>0</v>
      </c>
      <c r="H405" s="76">
        <f>SUMIF(OUT!$E$4:$E$1300,$C405,OUT!$H$4:J$1300)</f>
        <v>0</v>
      </c>
      <c r="I405" s="76">
        <f>SUMIF('RE-Supplier'!$E$4:$E$1300,$C405,'RE-Supplier'!$H$4:K$1300)</f>
        <v>0</v>
      </c>
      <c r="J405" s="76">
        <f t="shared" si="6"/>
        <v>0</v>
      </c>
      <c r="K405" s="74"/>
      <c r="L405" s="82"/>
      <c r="M405" s="80"/>
      <c r="N40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06" spans="2:14" ht="21">
      <c r="B406" s="76" t="str">
        <f>IF(C406&lt;&gt;"",COUNT($B$5:B405)+1,"")</f>
        <v/>
      </c>
      <c r="C406" s="83"/>
      <c r="D406" s="75"/>
      <c r="E406" s="74"/>
      <c r="F406" s="76">
        <f>SUMIF(ADD!$E$4:$E$1300,$C406,ADD!$H$4:$H$1300)</f>
        <v>0</v>
      </c>
      <c r="G406" s="76">
        <f>SUMIF('RE-coustmer'!$E$4:$E$1300,$C406,'RE-coustmer'!$H$4:$I$1300)</f>
        <v>0</v>
      </c>
      <c r="H406" s="76">
        <f>SUMIF(OUT!$E$4:$E$1300,$C406,OUT!$H$4:J$1300)</f>
        <v>0</v>
      </c>
      <c r="I406" s="76">
        <f>SUMIF('RE-Supplier'!$E$4:$E$1300,$C406,'RE-Supplier'!$H$4:K$1300)</f>
        <v>0</v>
      </c>
      <c r="J406" s="76">
        <f t="shared" si="6"/>
        <v>0</v>
      </c>
      <c r="K406" s="74"/>
      <c r="L406" s="82"/>
      <c r="M406" s="80"/>
      <c r="N40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07" spans="2:14" ht="21">
      <c r="B407" s="76" t="str">
        <f>IF(C407&lt;&gt;"",COUNT($B$5:B406)+1,"")</f>
        <v/>
      </c>
      <c r="C407" s="83"/>
      <c r="D407" s="75"/>
      <c r="E407" s="74"/>
      <c r="F407" s="76">
        <f>SUMIF(ADD!$E$4:$E$1300,$C407,ADD!$H$4:$H$1300)</f>
        <v>0</v>
      </c>
      <c r="G407" s="76">
        <f>SUMIF('RE-coustmer'!$E$4:$E$1300,$C407,'RE-coustmer'!$H$4:$I$1300)</f>
        <v>0</v>
      </c>
      <c r="H407" s="76">
        <f>SUMIF(OUT!$E$4:$E$1300,$C407,OUT!$H$4:J$1300)</f>
        <v>0</v>
      </c>
      <c r="I407" s="76">
        <f>SUMIF('RE-Supplier'!$E$4:$E$1300,$C407,'RE-Supplier'!$H$4:K$1300)</f>
        <v>0</v>
      </c>
      <c r="J407" s="76">
        <f t="shared" si="6"/>
        <v>0</v>
      </c>
      <c r="K407" s="74"/>
      <c r="L407" s="82"/>
      <c r="M407" s="80"/>
      <c r="N40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08" spans="2:14" ht="21">
      <c r="B408" s="76" t="str">
        <f>IF(C408&lt;&gt;"",COUNT($B$5:B407)+1,"")</f>
        <v/>
      </c>
      <c r="C408" s="83"/>
      <c r="D408" s="75"/>
      <c r="E408" s="74"/>
      <c r="F408" s="76">
        <f>SUMIF(ADD!$E$4:$E$1300,$C408,ADD!$H$4:$H$1300)</f>
        <v>0</v>
      </c>
      <c r="G408" s="76">
        <f>SUMIF('RE-coustmer'!$E$4:$E$1300,$C408,'RE-coustmer'!$H$4:$I$1300)</f>
        <v>0</v>
      </c>
      <c r="H408" s="76">
        <f>SUMIF(OUT!$E$4:$E$1300,$C408,OUT!$H$4:J$1300)</f>
        <v>0</v>
      </c>
      <c r="I408" s="76">
        <f>SUMIF('RE-Supplier'!$E$4:$E$1300,$C408,'RE-Supplier'!$H$4:K$1300)</f>
        <v>0</v>
      </c>
      <c r="J408" s="76">
        <f t="shared" si="6"/>
        <v>0</v>
      </c>
      <c r="K408" s="74"/>
      <c r="L408" s="82"/>
      <c r="M408" s="80"/>
      <c r="N40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09" spans="2:14" ht="21">
      <c r="B409" s="76" t="str">
        <f>IF(C409&lt;&gt;"",COUNT($B$5:B408)+1,"")</f>
        <v/>
      </c>
      <c r="C409" s="83"/>
      <c r="D409" s="75"/>
      <c r="E409" s="74"/>
      <c r="F409" s="76">
        <f>SUMIF(ADD!$E$4:$E$1300,$C409,ADD!$H$4:$H$1300)</f>
        <v>0</v>
      </c>
      <c r="G409" s="76">
        <f>SUMIF('RE-coustmer'!$E$4:$E$1300,$C409,'RE-coustmer'!$H$4:$I$1300)</f>
        <v>0</v>
      </c>
      <c r="H409" s="76">
        <f>SUMIF(OUT!$E$4:$E$1300,$C409,OUT!$H$4:J$1300)</f>
        <v>0</v>
      </c>
      <c r="I409" s="76">
        <f>SUMIF('RE-Supplier'!$E$4:$E$1300,$C409,'RE-Supplier'!$H$4:K$1300)</f>
        <v>0</v>
      </c>
      <c r="J409" s="76">
        <f t="shared" si="6"/>
        <v>0</v>
      </c>
      <c r="K409" s="74"/>
      <c r="L409" s="82"/>
      <c r="M409" s="80"/>
      <c r="N40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10" spans="2:14" ht="21">
      <c r="B410" s="76" t="str">
        <f>IF(C410&lt;&gt;"",COUNT($B$5:B409)+1,"")</f>
        <v/>
      </c>
      <c r="C410" s="83"/>
      <c r="D410" s="75"/>
      <c r="E410" s="74"/>
      <c r="F410" s="76">
        <f>SUMIF(ADD!$E$4:$E$1300,$C410,ADD!$H$4:$H$1300)</f>
        <v>0</v>
      </c>
      <c r="G410" s="76">
        <f>SUMIF('RE-coustmer'!$E$4:$E$1300,$C410,'RE-coustmer'!$H$4:$I$1300)</f>
        <v>0</v>
      </c>
      <c r="H410" s="76">
        <f>SUMIF(OUT!$E$4:$E$1300,$C410,OUT!$H$4:J$1300)</f>
        <v>0</v>
      </c>
      <c r="I410" s="76">
        <f>SUMIF('RE-Supplier'!$E$4:$E$1300,$C410,'RE-Supplier'!$H$4:K$1300)</f>
        <v>0</v>
      </c>
      <c r="J410" s="76">
        <f t="shared" si="6"/>
        <v>0</v>
      </c>
      <c r="K410" s="74"/>
      <c r="L410" s="82"/>
      <c r="M410" s="80"/>
      <c r="N41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11" spans="2:14" ht="21">
      <c r="B411" s="76" t="str">
        <f>IF(C411&lt;&gt;"",COUNT($B$5:B410)+1,"")</f>
        <v/>
      </c>
      <c r="C411" s="83"/>
      <c r="D411" s="75"/>
      <c r="E411" s="74"/>
      <c r="F411" s="76">
        <f>SUMIF(ADD!$E$4:$E$1300,$C411,ADD!$H$4:$H$1300)</f>
        <v>0</v>
      </c>
      <c r="G411" s="76">
        <f>SUMIF('RE-coustmer'!$E$4:$E$1300,$C411,'RE-coustmer'!$H$4:$I$1300)</f>
        <v>0</v>
      </c>
      <c r="H411" s="76">
        <f>SUMIF(OUT!$E$4:$E$1300,$C411,OUT!$H$4:J$1300)</f>
        <v>0</v>
      </c>
      <c r="I411" s="76">
        <f>SUMIF('RE-Supplier'!$E$4:$E$1300,$C411,'RE-Supplier'!$H$4:K$1300)</f>
        <v>0</v>
      </c>
      <c r="J411" s="76">
        <f t="shared" si="6"/>
        <v>0</v>
      </c>
      <c r="K411" s="74"/>
      <c r="L411" s="82"/>
      <c r="M411" s="80"/>
      <c r="N41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12" spans="2:14" ht="21">
      <c r="B412" s="76" t="str">
        <f>IF(C412&lt;&gt;"",COUNT($B$5:B411)+1,"")</f>
        <v/>
      </c>
      <c r="C412" s="83"/>
      <c r="D412" s="75"/>
      <c r="E412" s="74"/>
      <c r="F412" s="76">
        <f>SUMIF(ADD!$E$4:$E$1300,$C412,ADD!$H$4:$H$1300)</f>
        <v>0</v>
      </c>
      <c r="G412" s="76">
        <f>SUMIF('RE-coustmer'!$E$4:$E$1300,$C412,'RE-coustmer'!$H$4:$I$1300)</f>
        <v>0</v>
      </c>
      <c r="H412" s="76">
        <f>SUMIF(OUT!$E$4:$E$1300,$C412,OUT!$H$4:J$1300)</f>
        <v>0</v>
      </c>
      <c r="I412" s="76">
        <f>SUMIF('RE-Supplier'!$E$4:$E$1300,$C412,'RE-Supplier'!$H$4:K$1300)</f>
        <v>0</v>
      </c>
      <c r="J412" s="76">
        <f t="shared" si="6"/>
        <v>0</v>
      </c>
      <c r="K412" s="74"/>
      <c r="L412" s="82"/>
      <c r="M412" s="80"/>
      <c r="N41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13" spans="2:14" ht="21">
      <c r="B413" s="76" t="str">
        <f>IF(C413&lt;&gt;"",COUNT($B$5:B412)+1,"")</f>
        <v/>
      </c>
      <c r="C413" s="83"/>
      <c r="D413" s="75"/>
      <c r="E413" s="74"/>
      <c r="F413" s="76">
        <f>SUMIF(ADD!$E$4:$E$1300,$C413,ADD!$H$4:$H$1300)</f>
        <v>0</v>
      </c>
      <c r="G413" s="76">
        <f>SUMIF('RE-coustmer'!$E$4:$E$1300,$C413,'RE-coustmer'!$H$4:$I$1300)</f>
        <v>0</v>
      </c>
      <c r="H413" s="76">
        <f>SUMIF(OUT!$E$4:$E$1300,$C413,OUT!$H$4:J$1300)</f>
        <v>0</v>
      </c>
      <c r="I413" s="76">
        <f>SUMIF('RE-Supplier'!$E$4:$E$1300,$C413,'RE-Supplier'!$H$4:K$1300)</f>
        <v>0</v>
      </c>
      <c r="J413" s="76">
        <f t="shared" si="6"/>
        <v>0</v>
      </c>
      <c r="K413" s="74"/>
      <c r="L413" s="82"/>
      <c r="M413" s="80"/>
      <c r="N41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14" spans="2:14" ht="21">
      <c r="B414" s="76" t="str">
        <f>IF(C414&lt;&gt;"",COUNT($B$5:B413)+1,"")</f>
        <v/>
      </c>
      <c r="C414" s="83"/>
      <c r="D414" s="75"/>
      <c r="E414" s="74"/>
      <c r="F414" s="76">
        <f>SUMIF(ADD!$E$4:$E$1300,$C414,ADD!$H$4:$H$1300)</f>
        <v>0</v>
      </c>
      <c r="G414" s="76">
        <f>SUMIF('RE-coustmer'!$E$4:$E$1300,$C414,'RE-coustmer'!$H$4:$I$1300)</f>
        <v>0</v>
      </c>
      <c r="H414" s="76">
        <f>SUMIF(OUT!$E$4:$E$1300,$C414,OUT!$H$4:J$1300)</f>
        <v>0</v>
      </c>
      <c r="I414" s="76">
        <f>SUMIF('RE-Supplier'!$E$4:$E$1300,$C414,'RE-Supplier'!$H$4:K$1300)</f>
        <v>0</v>
      </c>
      <c r="J414" s="76">
        <f t="shared" si="6"/>
        <v>0</v>
      </c>
      <c r="K414" s="74"/>
      <c r="L414" s="82"/>
      <c r="M414" s="80"/>
      <c r="N41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15" spans="2:14" ht="21">
      <c r="B415" s="76" t="str">
        <f>IF(C415&lt;&gt;"",COUNT($B$5:B414)+1,"")</f>
        <v/>
      </c>
      <c r="C415" s="83"/>
      <c r="D415" s="75"/>
      <c r="E415" s="74"/>
      <c r="F415" s="76">
        <f>SUMIF(ADD!$E$4:$E$1300,$C415,ADD!$H$4:$H$1300)</f>
        <v>0</v>
      </c>
      <c r="G415" s="76">
        <f>SUMIF('RE-coustmer'!$E$4:$E$1300,$C415,'RE-coustmer'!$H$4:$I$1300)</f>
        <v>0</v>
      </c>
      <c r="H415" s="76">
        <f>SUMIF(OUT!$E$4:$E$1300,$C415,OUT!$H$4:J$1300)</f>
        <v>0</v>
      </c>
      <c r="I415" s="76">
        <f>SUMIF('RE-Supplier'!$E$4:$E$1300,$C415,'RE-Supplier'!$H$4:K$1300)</f>
        <v>0</v>
      </c>
      <c r="J415" s="76">
        <f t="shared" si="6"/>
        <v>0</v>
      </c>
      <c r="K415" s="74"/>
      <c r="L415" s="82"/>
      <c r="M415" s="80"/>
      <c r="N41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16" spans="2:14" ht="21">
      <c r="B416" s="76" t="str">
        <f>IF(C416&lt;&gt;"",COUNT($B$5:B415)+1,"")</f>
        <v/>
      </c>
      <c r="C416" s="83"/>
      <c r="D416" s="75"/>
      <c r="E416" s="74"/>
      <c r="F416" s="76">
        <f>SUMIF(ADD!$E$4:$E$1300,$C416,ADD!$H$4:$H$1300)</f>
        <v>0</v>
      </c>
      <c r="G416" s="76">
        <f>SUMIF('RE-coustmer'!$E$4:$E$1300,$C416,'RE-coustmer'!$H$4:$I$1300)</f>
        <v>0</v>
      </c>
      <c r="H416" s="76">
        <f>SUMIF(OUT!$E$4:$E$1300,$C416,OUT!$H$4:J$1300)</f>
        <v>0</v>
      </c>
      <c r="I416" s="76">
        <f>SUMIF('RE-Supplier'!$E$4:$E$1300,$C416,'RE-Supplier'!$H$4:K$1300)</f>
        <v>0</v>
      </c>
      <c r="J416" s="76">
        <f t="shared" si="6"/>
        <v>0</v>
      </c>
      <c r="K416" s="74"/>
      <c r="L416" s="82"/>
      <c r="M416" s="80"/>
      <c r="N41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17" spans="2:14" ht="21">
      <c r="B417" s="76" t="str">
        <f>IF(C417&lt;&gt;"",COUNT($B$5:B416)+1,"")</f>
        <v/>
      </c>
      <c r="C417" s="83"/>
      <c r="D417" s="75"/>
      <c r="E417" s="74"/>
      <c r="F417" s="76">
        <f>SUMIF(ADD!$E$4:$E$1300,$C417,ADD!$H$4:$H$1300)</f>
        <v>0</v>
      </c>
      <c r="G417" s="76">
        <f>SUMIF('RE-coustmer'!$E$4:$E$1300,$C417,'RE-coustmer'!$H$4:$I$1300)</f>
        <v>0</v>
      </c>
      <c r="H417" s="76">
        <f>SUMIF(OUT!$E$4:$E$1300,$C417,OUT!$H$4:J$1300)</f>
        <v>0</v>
      </c>
      <c r="I417" s="76">
        <f>SUMIF('RE-Supplier'!$E$4:$E$1300,$C417,'RE-Supplier'!$H$4:K$1300)</f>
        <v>0</v>
      </c>
      <c r="J417" s="76">
        <f t="shared" si="6"/>
        <v>0</v>
      </c>
      <c r="K417" s="74"/>
      <c r="L417" s="82"/>
      <c r="M417" s="80"/>
      <c r="N41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18" spans="2:14" ht="21">
      <c r="B418" s="76" t="str">
        <f>IF(C418&lt;&gt;"",COUNT($B$5:B417)+1,"")</f>
        <v/>
      </c>
      <c r="C418" s="83"/>
      <c r="D418" s="75"/>
      <c r="E418" s="74"/>
      <c r="F418" s="76">
        <f>SUMIF(ADD!$E$4:$E$1300,$C418,ADD!$H$4:$H$1300)</f>
        <v>0</v>
      </c>
      <c r="G418" s="76">
        <f>SUMIF('RE-coustmer'!$E$4:$E$1300,$C418,'RE-coustmer'!$H$4:$I$1300)</f>
        <v>0</v>
      </c>
      <c r="H418" s="76">
        <f>SUMIF(OUT!$E$4:$E$1300,$C418,OUT!$H$4:J$1300)</f>
        <v>0</v>
      </c>
      <c r="I418" s="76">
        <f>SUMIF('RE-Supplier'!$E$4:$E$1300,$C418,'RE-Supplier'!$H$4:K$1300)</f>
        <v>0</v>
      </c>
      <c r="J418" s="76">
        <f t="shared" si="6"/>
        <v>0</v>
      </c>
      <c r="K418" s="74"/>
      <c r="L418" s="82"/>
      <c r="M418" s="80"/>
      <c r="N41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19" spans="2:14" ht="21">
      <c r="B419" s="76" t="str">
        <f>IF(C419&lt;&gt;"",COUNT($B$5:B418)+1,"")</f>
        <v/>
      </c>
      <c r="C419" s="83"/>
      <c r="D419" s="75"/>
      <c r="E419" s="74"/>
      <c r="F419" s="76">
        <f>SUMIF(ADD!$E$4:$E$1300,$C419,ADD!$H$4:$H$1300)</f>
        <v>0</v>
      </c>
      <c r="G419" s="76">
        <f>SUMIF('RE-coustmer'!$E$4:$E$1300,$C419,'RE-coustmer'!$H$4:$I$1300)</f>
        <v>0</v>
      </c>
      <c r="H419" s="76">
        <f>SUMIF(OUT!$E$4:$E$1300,$C419,OUT!$H$4:J$1300)</f>
        <v>0</v>
      </c>
      <c r="I419" s="76">
        <f>SUMIF('RE-Supplier'!$E$4:$E$1300,$C419,'RE-Supplier'!$H$4:K$1300)</f>
        <v>0</v>
      </c>
      <c r="J419" s="76">
        <f t="shared" si="6"/>
        <v>0</v>
      </c>
      <c r="K419" s="74"/>
      <c r="L419" s="82"/>
      <c r="M419" s="80"/>
      <c r="N41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20" spans="2:14" ht="21">
      <c r="B420" s="76" t="str">
        <f>IF(C420&lt;&gt;"",COUNT($B$5:B419)+1,"")</f>
        <v/>
      </c>
      <c r="C420" s="83"/>
      <c r="D420" s="75"/>
      <c r="E420" s="74"/>
      <c r="F420" s="76">
        <f>SUMIF(ADD!$E$4:$E$1300,$C420,ADD!$H$4:$H$1300)</f>
        <v>0</v>
      </c>
      <c r="G420" s="76">
        <f>SUMIF('RE-coustmer'!$E$4:$E$1300,$C420,'RE-coustmer'!$H$4:$I$1300)</f>
        <v>0</v>
      </c>
      <c r="H420" s="76">
        <f>SUMIF(OUT!$E$4:$E$1300,$C420,OUT!$H$4:J$1300)</f>
        <v>0</v>
      </c>
      <c r="I420" s="76">
        <f>SUMIF('RE-Supplier'!$E$4:$E$1300,$C420,'RE-Supplier'!$H$4:K$1300)</f>
        <v>0</v>
      </c>
      <c r="J420" s="76">
        <f t="shared" si="6"/>
        <v>0</v>
      </c>
      <c r="K420" s="74"/>
      <c r="L420" s="82"/>
      <c r="M420" s="80"/>
      <c r="N42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21" spans="2:14" ht="21">
      <c r="B421" s="76" t="str">
        <f>IF(C421&lt;&gt;"",COUNT($B$5:B420)+1,"")</f>
        <v/>
      </c>
      <c r="C421" s="83"/>
      <c r="D421" s="75"/>
      <c r="E421" s="74"/>
      <c r="F421" s="76">
        <f>SUMIF(ADD!$E$4:$E$1300,$C421,ADD!$H$4:$H$1300)</f>
        <v>0</v>
      </c>
      <c r="G421" s="76">
        <f>SUMIF('RE-coustmer'!$E$4:$E$1300,$C421,'RE-coustmer'!$H$4:$I$1300)</f>
        <v>0</v>
      </c>
      <c r="H421" s="76">
        <f>SUMIF(OUT!$E$4:$E$1300,$C421,OUT!$H$4:J$1300)</f>
        <v>0</v>
      </c>
      <c r="I421" s="76">
        <f>SUMIF('RE-Supplier'!$E$4:$E$1300,$C421,'RE-Supplier'!$H$4:K$1300)</f>
        <v>0</v>
      </c>
      <c r="J421" s="76">
        <f t="shared" si="6"/>
        <v>0</v>
      </c>
      <c r="K421" s="74"/>
      <c r="L421" s="82"/>
      <c r="M421" s="80"/>
      <c r="N42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22" spans="2:14" ht="21">
      <c r="B422" s="76" t="str">
        <f>IF(C422&lt;&gt;"",COUNT($B$5:B421)+1,"")</f>
        <v/>
      </c>
      <c r="C422" s="83"/>
      <c r="D422" s="75"/>
      <c r="E422" s="74"/>
      <c r="F422" s="76">
        <f>SUMIF(ADD!$E$4:$E$1300,$C422,ADD!$H$4:$H$1300)</f>
        <v>0</v>
      </c>
      <c r="G422" s="76">
        <f>SUMIF('RE-coustmer'!$E$4:$E$1300,$C422,'RE-coustmer'!$H$4:$I$1300)</f>
        <v>0</v>
      </c>
      <c r="H422" s="76">
        <f>SUMIF(OUT!$E$4:$E$1300,$C422,OUT!$H$4:J$1300)</f>
        <v>0</v>
      </c>
      <c r="I422" s="76">
        <f>SUMIF('RE-Supplier'!$E$4:$E$1300,$C422,'RE-Supplier'!$H$4:K$1300)</f>
        <v>0</v>
      </c>
      <c r="J422" s="76">
        <f t="shared" si="6"/>
        <v>0</v>
      </c>
      <c r="K422" s="74"/>
      <c r="L422" s="82"/>
      <c r="M422" s="80"/>
      <c r="N42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23" spans="2:14" ht="21">
      <c r="B423" s="76" t="str">
        <f>IF(C423&lt;&gt;"",COUNT($B$5:B422)+1,"")</f>
        <v/>
      </c>
      <c r="C423" s="83"/>
      <c r="D423" s="75"/>
      <c r="E423" s="74"/>
      <c r="F423" s="76">
        <f>SUMIF(ADD!$E$4:$E$1300,$C423,ADD!$H$4:$H$1300)</f>
        <v>0</v>
      </c>
      <c r="G423" s="76">
        <f>SUMIF('RE-coustmer'!$E$4:$E$1300,$C423,'RE-coustmer'!$H$4:$I$1300)</f>
        <v>0</v>
      </c>
      <c r="H423" s="76">
        <f>SUMIF(OUT!$E$4:$E$1300,$C423,OUT!$H$4:J$1300)</f>
        <v>0</v>
      </c>
      <c r="I423" s="76">
        <f>SUMIF('RE-Supplier'!$E$4:$E$1300,$C423,'RE-Supplier'!$H$4:K$1300)</f>
        <v>0</v>
      </c>
      <c r="J423" s="76">
        <f t="shared" si="6"/>
        <v>0</v>
      </c>
      <c r="K423" s="74"/>
      <c r="L423" s="82"/>
      <c r="M423" s="80"/>
      <c r="N42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24" spans="2:14" ht="21">
      <c r="B424" s="76" t="str">
        <f>IF(C424&lt;&gt;"",COUNT($B$5:B423)+1,"")</f>
        <v/>
      </c>
      <c r="C424" s="83"/>
      <c r="D424" s="75"/>
      <c r="E424" s="74"/>
      <c r="F424" s="76">
        <f>SUMIF(ADD!$E$4:$E$1300,$C424,ADD!$H$4:$H$1300)</f>
        <v>0</v>
      </c>
      <c r="G424" s="76">
        <f>SUMIF('RE-coustmer'!$E$4:$E$1300,$C424,'RE-coustmer'!$H$4:$I$1300)</f>
        <v>0</v>
      </c>
      <c r="H424" s="76">
        <f>SUMIF(OUT!$E$4:$E$1300,$C424,OUT!$H$4:J$1300)</f>
        <v>0</v>
      </c>
      <c r="I424" s="76">
        <f>SUMIF('RE-Supplier'!$E$4:$E$1300,$C424,'RE-Supplier'!$H$4:K$1300)</f>
        <v>0</v>
      </c>
      <c r="J424" s="76">
        <f t="shared" si="6"/>
        <v>0</v>
      </c>
      <c r="K424" s="74"/>
      <c r="L424" s="82"/>
      <c r="M424" s="80"/>
      <c r="N42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25" spans="2:14" ht="21">
      <c r="B425" s="76" t="str">
        <f>IF(C425&lt;&gt;"",COUNT($B$5:B424)+1,"")</f>
        <v/>
      </c>
      <c r="C425" s="83"/>
      <c r="D425" s="75"/>
      <c r="E425" s="74"/>
      <c r="F425" s="76">
        <f>SUMIF(ADD!$E$4:$E$1300,$C425,ADD!$H$4:$H$1300)</f>
        <v>0</v>
      </c>
      <c r="G425" s="76">
        <f>SUMIF('RE-coustmer'!$E$4:$E$1300,$C425,'RE-coustmer'!$H$4:$I$1300)</f>
        <v>0</v>
      </c>
      <c r="H425" s="76">
        <f>SUMIF(OUT!$E$4:$E$1300,$C425,OUT!$H$4:J$1300)</f>
        <v>0</v>
      </c>
      <c r="I425" s="76">
        <f>SUMIF('RE-Supplier'!$E$4:$E$1300,$C425,'RE-Supplier'!$H$4:K$1300)</f>
        <v>0</v>
      </c>
      <c r="J425" s="76">
        <f t="shared" si="6"/>
        <v>0</v>
      </c>
      <c r="K425" s="74"/>
      <c r="L425" s="82"/>
      <c r="M425" s="80"/>
      <c r="N42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26" spans="2:14" ht="21">
      <c r="B426" s="76" t="str">
        <f>IF(C426&lt;&gt;"",COUNT($B$5:B425)+1,"")</f>
        <v/>
      </c>
      <c r="C426" s="83"/>
      <c r="D426" s="75"/>
      <c r="E426" s="74"/>
      <c r="F426" s="76">
        <f>SUMIF(ADD!$E$4:$E$1300,$C426,ADD!$H$4:$H$1300)</f>
        <v>0</v>
      </c>
      <c r="G426" s="76">
        <f>SUMIF('RE-coustmer'!$E$4:$E$1300,$C426,'RE-coustmer'!$H$4:$I$1300)</f>
        <v>0</v>
      </c>
      <c r="H426" s="76">
        <f>SUMIF(OUT!$E$4:$E$1300,$C426,OUT!$H$4:J$1300)</f>
        <v>0</v>
      </c>
      <c r="I426" s="76">
        <f>SUMIF('RE-Supplier'!$E$4:$E$1300,$C426,'RE-Supplier'!$H$4:K$1300)</f>
        <v>0</v>
      </c>
      <c r="J426" s="76">
        <f t="shared" si="6"/>
        <v>0</v>
      </c>
      <c r="K426" s="74"/>
      <c r="L426" s="82"/>
      <c r="M426" s="80"/>
      <c r="N42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27" spans="2:14" ht="21">
      <c r="B427" s="76" t="str">
        <f>IF(C427&lt;&gt;"",COUNT($B$5:B426)+1,"")</f>
        <v/>
      </c>
      <c r="C427" s="83"/>
      <c r="D427" s="75"/>
      <c r="E427" s="74"/>
      <c r="F427" s="76">
        <f>SUMIF(ADD!$E$4:$E$1300,$C427,ADD!$H$4:$H$1300)</f>
        <v>0</v>
      </c>
      <c r="G427" s="76">
        <f>SUMIF('RE-coustmer'!$E$4:$E$1300,$C427,'RE-coustmer'!$H$4:$I$1300)</f>
        <v>0</v>
      </c>
      <c r="H427" s="76">
        <f>SUMIF(OUT!$E$4:$E$1300,$C427,OUT!$H$4:J$1300)</f>
        <v>0</v>
      </c>
      <c r="I427" s="76">
        <f>SUMIF('RE-Supplier'!$E$4:$E$1300,$C427,'RE-Supplier'!$H$4:K$1300)</f>
        <v>0</v>
      </c>
      <c r="J427" s="76">
        <f t="shared" si="6"/>
        <v>0</v>
      </c>
      <c r="K427" s="74"/>
      <c r="L427" s="82"/>
      <c r="M427" s="80"/>
      <c r="N42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28" spans="2:14" ht="21">
      <c r="B428" s="76" t="str">
        <f>IF(C428&lt;&gt;"",COUNT($B$5:B427)+1,"")</f>
        <v/>
      </c>
      <c r="C428" s="83"/>
      <c r="D428" s="75"/>
      <c r="E428" s="74"/>
      <c r="F428" s="76">
        <f>SUMIF(ADD!$E$4:$E$1300,$C428,ADD!$H$4:$H$1300)</f>
        <v>0</v>
      </c>
      <c r="G428" s="76">
        <f>SUMIF('RE-coustmer'!$E$4:$E$1300,$C428,'RE-coustmer'!$H$4:$I$1300)</f>
        <v>0</v>
      </c>
      <c r="H428" s="76">
        <f>SUMIF(OUT!$E$4:$E$1300,$C428,OUT!$H$4:J$1300)</f>
        <v>0</v>
      </c>
      <c r="I428" s="76">
        <f>SUMIF('RE-Supplier'!$E$4:$E$1300,$C428,'RE-Supplier'!$H$4:K$1300)</f>
        <v>0</v>
      </c>
      <c r="J428" s="76">
        <f t="shared" si="6"/>
        <v>0</v>
      </c>
      <c r="K428" s="74"/>
      <c r="L428" s="82"/>
      <c r="M428" s="80"/>
      <c r="N42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29" spans="2:14" ht="21">
      <c r="B429" s="76" t="str">
        <f>IF(C429&lt;&gt;"",COUNT($B$5:B428)+1,"")</f>
        <v/>
      </c>
      <c r="C429" s="83"/>
      <c r="D429" s="75"/>
      <c r="E429" s="74"/>
      <c r="F429" s="76">
        <f>SUMIF(ADD!$E$4:$E$1300,$C429,ADD!$H$4:$H$1300)</f>
        <v>0</v>
      </c>
      <c r="G429" s="76">
        <f>SUMIF('RE-coustmer'!$E$4:$E$1300,$C429,'RE-coustmer'!$H$4:$I$1300)</f>
        <v>0</v>
      </c>
      <c r="H429" s="76">
        <f>SUMIF(OUT!$E$4:$E$1300,$C429,OUT!$H$4:J$1300)</f>
        <v>0</v>
      </c>
      <c r="I429" s="76">
        <f>SUMIF('RE-Supplier'!$E$4:$E$1300,$C429,'RE-Supplier'!$H$4:K$1300)</f>
        <v>0</v>
      </c>
      <c r="J429" s="76">
        <f t="shared" si="6"/>
        <v>0</v>
      </c>
      <c r="K429" s="74"/>
      <c r="L429" s="82"/>
      <c r="M429" s="80"/>
      <c r="N42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30" spans="2:14" ht="21">
      <c r="B430" s="76" t="str">
        <f>IF(C430&lt;&gt;"",COUNT($B$5:B429)+1,"")</f>
        <v/>
      </c>
      <c r="C430" s="83"/>
      <c r="D430" s="75"/>
      <c r="E430" s="74"/>
      <c r="F430" s="76">
        <f>SUMIF(ADD!$E$4:$E$1300,$C430,ADD!$H$4:$H$1300)</f>
        <v>0</v>
      </c>
      <c r="G430" s="76">
        <f>SUMIF('RE-coustmer'!$E$4:$E$1300,$C430,'RE-coustmer'!$H$4:$I$1300)</f>
        <v>0</v>
      </c>
      <c r="H430" s="76">
        <f>SUMIF(OUT!$E$4:$E$1300,$C430,OUT!$H$4:J$1300)</f>
        <v>0</v>
      </c>
      <c r="I430" s="76">
        <f>SUMIF('RE-Supplier'!$E$4:$E$1300,$C430,'RE-Supplier'!$H$4:K$1300)</f>
        <v>0</v>
      </c>
      <c r="J430" s="76">
        <f t="shared" si="6"/>
        <v>0</v>
      </c>
      <c r="K430" s="74"/>
      <c r="L430" s="82"/>
      <c r="M430" s="80"/>
      <c r="N43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31" spans="2:14" ht="21">
      <c r="B431" s="76" t="str">
        <f>IF(C431&lt;&gt;"",COUNT($B$5:B430)+1,"")</f>
        <v/>
      </c>
      <c r="C431" s="83"/>
      <c r="D431" s="75"/>
      <c r="E431" s="74"/>
      <c r="F431" s="76">
        <f>SUMIF(ADD!$E$4:$E$1300,$C431,ADD!$H$4:$H$1300)</f>
        <v>0</v>
      </c>
      <c r="G431" s="76">
        <f>SUMIF('RE-coustmer'!$E$4:$E$1300,$C431,'RE-coustmer'!$H$4:$I$1300)</f>
        <v>0</v>
      </c>
      <c r="H431" s="76">
        <f>SUMIF(OUT!$E$4:$E$1300,$C431,OUT!$H$4:J$1300)</f>
        <v>0</v>
      </c>
      <c r="I431" s="76">
        <f>SUMIF('RE-Supplier'!$E$4:$E$1300,$C431,'RE-Supplier'!$H$4:K$1300)</f>
        <v>0</v>
      </c>
      <c r="J431" s="76">
        <f t="shared" si="6"/>
        <v>0</v>
      </c>
      <c r="K431" s="74"/>
      <c r="L431" s="82"/>
      <c r="M431" s="80"/>
      <c r="N43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32" spans="2:14" ht="21">
      <c r="B432" s="76" t="str">
        <f>IF(C432&lt;&gt;"",COUNT($B$5:B431)+1,"")</f>
        <v/>
      </c>
      <c r="C432" s="83"/>
      <c r="D432" s="75"/>
      <c r="E432" s="74"/>
      <c r="F432" s="76">
        <f>SUMIF(ADD!$E$4:$E$1300,$C432,ADD!$H$4:$H$1300)</f>
        <v>0</v>
      </c>
      <c r="G432" s="76">
        <f>SUMIF('RE-coustmer'!$E$4:$E$1300,$C432,'RE-coustmer'!$H$4:$I$1300)</f>
        <v>0</v>
      </c>
      <c r="H432" s="76">
        <f>SUMIF(OUT!$E$4:$E$1300,$C432,OUT!$H$4:J$1300)</f>
        <v>0</v>
      </c>
      <c r="I432" s="76">
        <f>SUMIF('RE-Supplier'!$E$4:$E$1300,$C432,'RE-Supplier'!$H$4:K$1300)</f>
        <v>0</v>
      </c>
      <c r="J432" s="76">
        <f t="shared" si="6"/>
        <v>0</v>
      </c>
      <c r="K432" s="74"/>
      <c r="L432" s="82"/>
      <c r="M432" s="80"/>
      <c r="N43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33" spans="2:14" ht="21">
      <c r="B433" s="76" t="str">
        <f>IF(C433&lt;&gt;"",COUNT($B$5:B432)+1,"")</f>
        <v/>
      </c>
      <c r="C433" s="83"/>
      <c r="D433" s="75"/>
      <c r="E433" s="74"/>
      <c r="F433" s="76">
        <f>SUMIF(ADD!$E$4:$E$1300,$C433,ADD!$H$4:$H$1300)</f>
        <v>0</v>
      </c>
      <c r="G433" s="76">
        <f>SUMIF('RE-coustmer'!$E$4:$E$1300,$C433,'RE-coustmer'!$H$4:$I$1300)</f>
        <v>0</v>
      </c>
      <c r="H433" s="76">
        <f>SUMIF(OUT!$E$4:$E$1300,$C433,OUT!$H$4:J$1300)</f>
        <v>0</v>
      </c>
      <c r="I433" s="76">
        <f>SUMIF('RE-Supplier'!$E$4:$E$1300,$C433,'RE-Supplier'!$H$4:K$1300)</f>
        <v>0</v>
      </c>
      <c r="J433" s="76">
        <f t="shared" si="6"/>
        <v>0</v>
      </c>
      <c r="K433" s="74"/>
      <c r="L433" s="82"/>
      <c r="M433" s="80"/>
      <c r="N43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34" spans="2:14" ht="21">
      <c r="B434" s="76" t="str">
        <f>IF(C434&lt;&gt;"",COUNT($B$5:B433)+1,"")</f>
        <v/>
      </c>
      <c r="C434" s="83"/>
      <c r="D434" s="75"/>
      <c r="E434" s="74"/>
      <c r="F434" s="76">
        <f>SUMIF(ADD!$E$4:$E$1300,$C434,ADD!$H$4:$H$1300)</f>
        <v>0</v>
      </c>
      <c r="G434" s="76">
        <f>SUMIF('RE-coustmer'!$E$4:$E$1300,$C434,'RE-coustmer'!$H$4:$I$1300)</f>
        <v>0</v>
      </c>
      <c r="H434" s="76">
        <f>SUMIF(OUT!$E$4:$E$1300,$C434,OUT!$H$4:J$1300)</f>
        <v>0</v>
      </c>
      <c r="I434" s="76">
        <f>SUMIF('RE-Supplier'!$E$4:$E$1300,$C434,'RE-Supplier'!$H$4:K$1300)</f>
        <v>0</v>
      </c>
      <c r="J434" s="76">
        <f t="shared" si="6"/>
        <v>0</v>
      </c>
      <c r="K434" s="74"/>
      <c r="L434" s="82"/>
      <c r="M434" s="80"/>
      <c r="N43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35" spans="2:14" ht="21">
      <c r="B435" s="76" t="str">
        <f>IF(C435&lt;&gt;"",COUNT($B$5:B434)+1,"")</f>
        <v/>
      </c>
      <c r="C435" s="83"/>
      <c r="D435" s="75"/>
      <c r="E435" s="74"/>
      <c r="F435" s="76">
        <f>SUMIF(ADD!$E$4:$E$1300,$C435,ADD!$H$4:$H$1300)</f>
        <v>0</v>
      </c>
      <c r="G435" s="76">
        <f>SUMIF('RE-coustmer'!$E$4:$E$1300,$C435,'RE-coustmer'!$H$4:$I$1300)</f>
        <v>0</v>
      </c>
      <c r="H435" s="76">
        <f>SUMIF(OUT!$E$4:$E$1300,$C435,OUT!$H$4:J$1300)</f>
        <v>0</v>
      </c>
      <c r="I435" s="76">
        <f>SUMIF('RE-Supplier'!$E$4:$E$1300,$C435,'RE-Supplier'!$H$4:K$1300)</f>
        <v>0</v>
      </c>
      <c r="J435" s="76">
        <f t="shared" si="6"/>
        <v>0</v>
      </c>
      <c r="K435" s="74"/>
      <c r="L435" s="82"/>
      <c r="M435" s="80"/>
      <c r="N43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36" spans="2:14" ht="21">
      <c r="B436" s="76" t="str">
        <f>IF(C436&lt;&gt;"",COUNT($B$5:B435)+1,"")</f>
        <v/>
      </c>
      <c r="C436" s="83"/>
      <c r="D436" s="75"/>
      <c r="E436" s="74"/>
      <c r="F436" s="76">
        <f>SUMIF(ADD!$E$4:$E$1300,$C436,ADD!$H$4:$H$1300)</f>
        <v>0</v>
      </c>
      <c r="G436" s="76">
        <f>SUMIF('RE-coustmer'!$E$4:$E$1300,$C436,'RE-coustmer'!$H$4:$I$1300)</f>
        <v>0</v>
      </c>
      <c r="H436" s="76">
        <f>SUMIF(OUT!$E$4:$E$1300,$C436,OUT!$H$4:J$1300)</f>
        <v>0</v>
      </c>
      <c r="I436" s="76">
        <f>SUMIF('RE-Supplier'!$E$4:$E$1300,$C436,'RE-Supplier'!$H$4:K$1300)</f>
        <v>0</v>
      </c>
      <c r="J436" s="76">
        <f t="shared" si="6"/>
        <v>0</v>
      </c>
      <c r="K436" s="74"/>
      <c r="L436" s="82"/>
      <c r="M436" s="80"/>
      <c r="N43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37" spans="2:14" ht="21">
      <c r="B437" s="76" t="str">
        <f>IF(C437&lt;&gt;"",COUNT($B$5:B436)+1,"")</f>
        <v/>
      </c>
      <c r="C437" s="83"/>
      <c r="D437" s="75"/>
      <c r="E437" s="74"/>
      <c r="F437" s="76">
        <f>SUMIF(ADD!$E$4:$E$1300,$C437,ADD!$H$4:$H$1300)</f>
        <v>0</v>
      </c>
      <c r="G437" s="76">
        <f>SUMIF('RE-coustmer'!$E$4:$E$1300,$C437,'RE-coustmer'!$H$4:$I$1300)</f>
        <v>0</v>
      </c>
      <c r="H437" s="76">
        <f>SUMIF(OUT!$E$4:$E$1300,$C437,OUT!$H$4:J$1300)</f>
        <v>0</v>
      </c>
      <c r="I437" s="76">
        <f>SUMIF('RE-Supplier'!$E$4:$E$1300,$C437,'RE-Supplier'!$H$4:K$1300)</f>
        <v>0</v>
      </c>
      <c r="J437" s="76">
        <f t="shared" si="6"/>
        <v>0</v>
      </c>
      <c r="K437" s="74"/>
      <c r="L437" s="82"/>
      <c r="M437" s="80"/>
      <c r="N43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38" spans="2:14" ht="21">
      <c r="B438" s="76" t="str">
        <f>IF(C438&lt;&gt;"",COUNT($B$5:B437)+1,"")</f>
        <v/>
      </c>
      <c r="C438" s="83"/>
      <c r="D438" s="75"/>
      <c r="E438" s="74"/>
      <c r="F438" s="76">
        <f>SUMIF(ADD!$E$4:$E$1300,$C438,ADD!$H$4:$H$1300)</f>
        <v>0</v>
      </c>
      <c r="G438" s="76">
        <f>SUMIF('RE-coustmer'!$E$4:$E$1300,$C438,'RE-coustmer'!$H$4:$I$1300)</f>
        <v>0</v>
      </c>
      <c r="H438" s="76">
        <f>SUMIF(OUT!$E$4:$E$1300,$C438,OUT!$H$4:J$1300)</f>
        <v>0</v>
      </c>
      <c r="I438" s="76">
        <f>SUMIF('RE-Supplier'!$E$4:$E$1300,$C438,'RE-Supplier'!$H$4:K$1300)</f>
        <v>0</v>
      </c>
      <c r="J438" s="76">
        <f t="shared" si="6"/>
        <v>0</v>
      </c>
      <c r="K438" s="74"/>
      <c r="L438" s="82"/>
      <c r="M438" s="80"/>
      <c r="N43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39" spans="2:14" ht="21">
      <c r="B439" s="76" t="str">
        <f>IF(C439&lt;&gt;"",COUNT($B$5:B438)+1,"")</f>
        <v/>
      </c>
      <c r="C439" s="83"/>
      <c r="D439" s="75"/>
      <c r="E439" s="74"/>
      <c r="F439" s="76">
        <f>SUMIF(ADD!$E$4:$E$1300,$C439,ADD!$H$4:$H$1300)</f>
        <v>0</v>
      </c>
      <c r="G439" s="76">
        <f>SUMIF('RE-coustmer'!$E$4:$E$1300,$C439,'RE-coustmer'!$H$4:$I$1300)</f>
        <v>0</v>
      </c>
      <c r="H439" s="76">
        <f>SUMIF(OUT!$E$4:$E$1300,$C439,OUT!$H$4:J$1300)</f>
        <v>0</v>
      </c>
      <c r="I439" s="76">
        <f>SUMIF('RE-Supplier'!$E$4:$E$1300,$C439,'RE-Supplier'!$H$4:K$1300)</f>
        <v>0</v>
      </c>
      <c r="J439" s="76">
        <f t="shared" si="6"/>
        <v>0</v>
      </c>
      <c r="K439" s="74"/>
      <c r="L439" s="82"/>
      <c r="M439" s="80"/>
      <c r="N43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40" spans="2:14" ht="21">
      <c r="B440" s="76" t="str">
        <f>IF(C440&lt;&gt;"",COUNT($B$5:B439)+1,"")</f>
        <v/>
      </c>
      <c r="C440" s="83"/>
      <c r="D440" s="75"/>
      <c r="E440" s="74"/>
      <c r="F440" s="76">
        <f>SUMIF(ADD!$E$4:$E$1300,$C440,ADD!$H$4:$H$1300)</f>
        <v>0</v>
      </c>
      <c r="G440" s="76">
        <f>SUMIF('RE-coustmer'!$E$4:$E$1300,$C440,'RE-coustmer'!$H$4:$I$1300)</f>
        <v>0</v>
      </c>
      <c r="H440" s="76">
        <f>SUMIF(OUT!$E$4:$E$1300,$C440,OUT!$H$4:J$1300)</f>
        <v>0</v>
      </c>
      <c r="I440" s="76">
        <f>SUMIF('RE-Supplier'!$E$4:$E$1300,$C440,'RE-Supplier'!$H$4:K$1300)</f>
        <v>0</v>
      </c>
      <c r="J440" s="76">
        <f t="shared" si="6"/>
        <v>0</v>
      </c>
      <c r="K440" s="74"/>
      <c r="L440" s="82"/>
      <c r="M440" s="80"/>
      <c r="N44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41" spans="2:14" ht="21">
      <c r="B441" s="76" t="str">
        <f>IF(C441&lt;&gt;"",COUNT($B$5:B440)+1,"")</f>
        <v/>
      </c>
      <c r="C441" s="83"/>
      <c r="D441" s="75"/>
      <c r="E441" s="74"/>
      <c r="F441" s="76">
        <f>SUMIF(ADD!$E$4:$E$1300,$C441,ADD!$H$4:$H$1300)</f>
        <v>0</v>
      </c>
      <c r="G441" s="76">
        <f>SUMIF('RE-coustmer'!$E$4:$E$1300,$C441,'RE-coustmer'!$H$4:$I$1300)</f>
        <v>0</v>
      </c>
      <c r="H441" s="76">
        <f>SUMIF(OUT!$E$4:$E$1300,$C441,OUT!$H$4:J$1300)</f>
        <v>0</v>
      </c>
      <c r="I441" s="76">
        <f>SUMIF('RE-Supplier'!$E$4:$E$1300,$C441,'RE-Supplier'!$H$4:K$1300)</f>
        <v>0</v>
      </c>
      <c r="J441" s="76">
        <f t="shared" si="6"/>
        <v>0</v>
      </c>
      <c r="K441" s="74"/>
      <c r="L441" s="82"/>
      <c r="M441" s="80"/>
      <c r="N44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42" spans="2:14" ht="21">
      <c r="B442" s="76" t="str">
        <f>IF(C442&lt;&gt;"",COUNT($B$5:B441)+1,"")</f>
        <v/>
      </c>
      <c r="C442" s="83"/>
      <c r="D442" s="75"/>
      <c r="E442" s="74"/>
      <c r="F442" s="76">
        <f>SUMIF(ADD!$E$4:$E$1300,$C442,ADD!$H$4:$H$1300)</f>
        <v>0</v>
      </c>
      <c r="G442" s="76">
        <f>SUMIF('RE-coustmer'!$E$4:$E$1300,$C442,'RE-coustmer'!$H$4:$I$1300)</f>
        <v>0</v>
      </c>
      <c r="H442" s="76">
        <f>SUMIF(OUT!$E$4:$E$1300,$C442,OUT!$H$4:J$1300)</f>
        <v>0</v>
      </c>
      <c r="I442" s="76">
        <f>SUMIF('RE-Supplier'!$E$4:$E$1300,$C442,'RE-Supplier'!$H$4:K$1300)</f>
        <v>0</v>
      </c>
      <c r="J442" s="76">
        <f t="shared" si="6"/>
        <v>0</v>
      </c>
      <c r="K442" s="74"/>
      <c r="L442" s="82"/>
      <c r="M442" s="80"/>
      <c r="N44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43" spans="2:14" ht="21">
      <c r="B443" s="76" t="str">
        <f>IF(C443&lt;&gt;"",COUNT($B$5:B442)+1,"")</f>
        <v/>
      </c>
      <c r="C443" s="83"/>
      <c r="D443" s="75"/>
      <c r="E443" s="74"/>
      <c r="F443" s="76">
        <f>SUMIF(ADD!$E$4:$E$1300,$C443,ADD!$H$4:$H$1300)</f>
        <v>0</v>
      </c>
      <c r="G443" s="76">
        <f>SUMIF('RE-coustmer'!$E$4:$E$1300,$C443,'RE-coustmer'!$H$4:$I$1300)</f>
        <v>0</v>
      </c>
      <c r="H443" s="76">
        <f>SUMIF(OUT!$E$4:$E$1300,$C443,OUT!$H$4:J$1300)</f>
        <v>0</v>
      </c>
      <c r="I443" s="76">
        <f>SUMIF('RE-Supplier'!$E$4:$E$1300,$C443,'RE-Supplier'!$H$4:K$1300)</f>
        <v>0</v>
      </c>
      <c r="J443" s="76">
        <f t="shared" si="6"/>
        <v>0</v>
      </c>
      <c r="K443" s="74"/>
      <c r="L443" s="82"/>
      <c r="M443" s="80"/>
      <c r="N44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44" spans="2:14" ht="21">
      <c r="B444" s="76" t="str">
        <f>IF(C444&lt;&gt;"",COUNT($B$5:B443)+1,"")</f>
        <v/>
      </c>
      <c r="C444" s="83"/>
      <c r="D444" s="75"/>
      <c r="E444" s="74"/>
      <c r="F444" s="76">
        <f>SUMIF(ADD!$E$4:$E$1300,$C444,ADD!$H$4:$H$1300)</f>
        <v>0</v>
      </c>
      <c r="G444" s="76">
        <f>SUMIF('RE-coustmer'!$E$4:$E$1300,$C444,'RE-coustmer'!$H$4:$I$1300)</f>
        <v>0</v>
      </c>
      <c r="H444" s="76">
        <f>SUMIF(OUT!$E$4:$E$1300,$C444,OUT!$H$4:J$1300)</f>
        <v>0</v>
      </c>
      <c r="I444" s="76">
        <f>SUMIF('RE-Supplier'!$E$4:$E$1300,$C444,'RE-Supplier'!$H$4:K$1300)</f>
        <v>0</v>
      </c>
      <c r="J444" s="76">
        <f t="shared" si="6"/>
        <v>0</v>
      </c>
      <c r="K444" s="74"/>
      <c r="L444" s="82"/>
      <c r="M444" s="80"/>
      <c r="N44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45" spans="2:14" ht="21">
      <c r="B445" s="76" t="str">
        <f>IF(C445&lt;&gt;"",COUNT($B$5:B444)+1,"")</f>
        <v/>
      </c>
      <c r="C445" s="83"/>
      <c r="D445" s="75"/>
      <c r="E445" s="74"/>
      <c r="F445" s="76">
        <f>SUMIF(ADD!$E$4:$E$1300,$C445,ADD!$H$4:$H$1300)</f>
        <v>0</v>
      </c>
      <c r="G445" s="76">
        <f>SUMIF('RE-coustmer'!$E$4:$E$1300,$C445,'RE-coustmer'!$H$4:$I$1300)</f>
        <v>0</v>
      </c>
      <c r="H445" s="76">
        <f>SUMIF(OUT!$E$4:$E$1300,$C445,OUT!$H$4:J$1300)</f>
        <v>0</v>
      </c>
      <c r="I445" s="76">
        <f>SUMIF('RE-Supplier'!$E$4:$E$1300,$C445,'RE-Supplier'!$H$4:K$1300)</f>
        <v>0</v>
      </c>
      <c r="J445" s="76">
        <f t="shared" si="6"/>
        <v>0</v>
      </c>
      <c r="K445" s="74"/>
      <c r="L445" s="82"/>
      <c r="M445" s="80"/>
      <c r="N44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46" spans="2:14" ht="21">
      <c r="B446" s="76" t="str">
        <f>IF(C446&lt;&gt;"",COUNT($B$5:B445)+1,"")</f>
        <v/>
      </c>
      <c r="C446" s="83"/>
      <c r="D446" s="75"/>
      <c r="E446" s="74"/>
      <c r="F446" s="76">
        <f>SUMIF(ADD!$E$4:$E$1300,$C446,ADD!$H$4:$H$1300)</f>
        <v>0</v>
      </c>
      <c r="G446" s="76">
        <f>SUMIF('RE-coustmer'!$E$4:$E$1300,$C446,'RE-coustmer'!$H$4:$I$1300)</f>
        <v>0</v>
      </c>
      <c r="H446" s="76">
        <f>SUMIF(OUT!$E$4:$E$1300,$C446,OUT!$H$4:J$1300)</f>
        <v>0</v>
      </c>
      <c r="I446" s="76">
        <f>SUMIF('RE-Supplier'!$E$4:$E$1300,$C446,'RE-Supplier'!$H$4:K$1300)</f>
        <v>0</v>
      </c>
      <c r="J446" s="76">
        <f t="shared" si="6"/>
        <v>0</v>
      </c>
      <c r="K446" s="74"/>
      <c r="L446" s="82"/>
      <c r="M446" s="80"/>
      <c r="N44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47" spans="2:14" ht="21">
      <c r="B447" s="76" t="str">
        <f>IF(C447&lt;&gt;"",COUNT($B$5:B446)+1,"")</f>
        <v/>
      </c>
      <c r="C447" s="83"/>
      <c r="D447" s="75"/>
      <c r="E447" s="74"/>
      <c r="F447" s="76">
        <f>SUMIF(ADD!$E$4:$E$1300,$C447,ADD!$H$4:$H$1300)</f>
        <v>0</v>
      </c>
      <c r="G447" s="76">
        <f>SUMIF('RE-coustmer'!$E$4:$E$1300,$C447,'RE-coustmer'!$H$4:$I$1300)</f>
        <v>0</v>
      </c>
      <c r="H447" s="76">
        <f>SUMIF(OUT!$E$4:$E$1300,$C447,OUT!$H$4:J$1300)</f>
        <v>0</v>
      </c>
      <c r="I447" s="76">
        <f>SUMIF('RE-Supplier'!$E$4:$E$1300,$C447,'RE-Supplier'!$H$4:K$1300)</f>
        <v>0</v>
      </c>
      <c r="J447" s="76">
        <f t="shared" si="6"/>
        <v>0</v>
      </c>
      <c r="K447" s="74"/>
      <c r="L447" s="82"/>
      <c r="M447" s="80"/>
      <c r="N44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48" spans="2:14" ht="21">
      <c r="B448" s="76" t="str">
        <f>IF(C448&lt;&gt;"",COUNT($B$5:B447)+1,"")</f>
        <v/>
      </c>
      <c r="C448" s="83"/>
      <c r="D448" s="75"/>
      <c r="E448" s="74"/>
      <c r="F448" s="76">
        <f>SUMIF(ADD!$E$4:$E$1300,$C448,ADD!$H$4:$H$1300)</f>
        <v>0</v>
      </c>
      <c r="G448" s="76">
        <f>SUMIF('RE-coustmer'!$E$4:$E$1300,$C448,'RE-coustmer'!$H$4:$I$1300)</f>
        <v>0</v>
      </c>
      <c r="H448" s="76">
        <f>SUMIF(OUT!$E$4:$E$1300,$C448,OUT!$H$4:J$1300)</f>
        <v>0</v>
      </c>
      <c r="I448" s="76">
        <f>SUMIF('RE-Supplier'!$E$4:$E$1300,$C448,'RE-Supplier'!$H$4:K$1300)</f>
        <v>0</v>
      </c>
      <c r="J448" s="76">
        <f t="shared" si="6"/>
        <v>0</v>
      </c>
      <c r="K448" s="74"/>
      <c r="L448" s="82"/>
      <c r="M448" s="80"/>
      <c r="N44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49" spans="2:14" ht="21">
      <c r="B449" s="76" t="str">
        <f>IF(C449&lt;&gt;"",COUNT($B$5:B448)+1,"")</f>
        <v/>
      </c>
      <c r="C449" s="83"/>
      <c r="D449" s="75"/>
      <c r="E449" s="74"/>
      <c r="F449" s="76">
        <f>SUMIF(ADD!$E$4:$E$1300,$C449,ADD!$H$4:$H$1300)</f>
        <v>0</v>
      </c>
      <c r="G449" s="76">
        <f>SUMIF('RE-coustmer'!$E$4:$E$1300,$C449,'RE-coustmer'!$H$4:$I$1300)</f>
        <v>0</v>
      </c>
      <c r="H449" s="76">
        <f>SUMIF(OUT!$E$4:$E$1300,$C449,OUT!$H$4:J$1300)</f>
        <v>0</v>
      </c>
      <c r="I449" s="76">
        <f>SUMIF('RE-Supplier'!$E$4:$E$1300,$C449,'RE-Supplier'!$H$4:K$1300)</f>
        <v>0</v>
      </c>
      <c r="J449" s="76">
        <f t="shared" si="6"/>
        <v>0</v>
      </c>
      <c r="K449" s="74"/>
      <c r="L449" s="82"/>
      <c r="M449" s="80"/>
      <c r="N44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50" spans="2:14" ht="21">
      <c r="B450" s="76" t="str">
        <f>IF(C450&lt;&gt;"",COUNT($B$5:B449)+1,"")</f>
        <v/>
      </c>
      <c r="C450" s="83"/>
      <c r="D450" s="75"/>
      <c r="E450" s="74"/>
      <c r="F450" s="76">
        <f>SUMIF(ADD!$E$4:$E$1300,$C450,ADD!$H$4:$H$1300)</f>
        <v>0</v>
      </c>
      <c r="G450" s="76">
        <f>SUMIF('RE-coustmer'!$E$4:$E$1300,$C450,'RE-coustmer'!$H$4:$I$1300)</f>
        <v>0</v>
      </c>
      <c r="H450" s="76">
        <f>SUMIF(OUT!$E$4:$E$1300,$C450,OUT!$H$4:J$1300)</f>
        <v>0</v>
      </c>
      <c r="I450" s="76">
        <f>SUMIF('RE-Supplier'!$E$4:$E$1300,$C450,'RE-Supplier'!$H$4:K$1300)</f>
        <v>0</v>
      </c>
      <c r="J450" s="76">
        <f t="shared" si="6"/>
        <v>0</v>
      </c>
      <c r="K450" s="74"/>
      <c r="L450" s="82"/>
      <c r="M450" s="80"/>
      <c r="N45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51" spans="2:14" ht="21">
      <c r="B451" s="76" t="str">
        <f>IF(C451&lt;&gt;"",COUNT($B$5:B450)+1,"")</f>
        <v/>
      </c>
      <c r="C451" s="83"/>
      <c r="D451" s="75"/>
      <c r="E451" s="74"/>
      <c r="F451" s="76">
        <f>SUMIF(ADD!$E$4:$E$1300,$C451,ADD!$H$4:$H$1300)</f>
        <v>0</v>
      </c>
      <c r="G451" s="76">
        <f>SUMIF('RE-coustmer'!$E$4:$E$1300,$C451,'RE-coustmer'!$H$4:$I$1300)</f>
        <v>0</v>
      </c>
      <c r="H451" s="76">
        <f>SUMIF(OUT!$E$4:$E$1300,$C451,OUT!$H$4:J$1300)</f>
        <v>0</v>
      </c>
      <c r="I451" s="76">
        <f>SUMIF('RE-Supplier'!$E$4:$E$1300,$C451,'RE-Supplier'!$H$4:K$1300)</f>
        <v>0</v>
      </c>
      <c r="J451" s="76">
        <f t="shared" si="6"/>
        <v>0</v>
      </c>
      <c r="K451" s="74"/>
      <c r="L451" s="82"/>
      <c r="M451" s="80"/>
      <c r="N45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52" spans="2:14" ht="21">
      <c r="B452" s="76" t="str">
        <f>IF(C452&lt;&gt;"",COUNT($B$5:B451)+1,"")</f>
        <v/>
      </c>
      <c r="C452" s="83"/>
      <c r="D452" s="75"/>
      <c r="E452" s="74"/>
      <c r="F452" s="76">
        <f>SUMIF(ADD!$E$4:$E$1300,$C452,ADD!$H$4:$H$1300)</f>
        <v>0</v>
      </c>
      <c r="G452" s="76">
        <f>SUMIF('RE-coustmer'!$E$4:$E$1300,$C452,'RE-coustmer'!$H$4:$I$1300)</f>
        <v>0</v>
      </c>
      <c r="H452" s="76">
        <f>SUMIF(OUT!$E$4:$E$1300,$C452,OUT!$H$4:J$1300)</f>
        <v>0</v>
      </c>
      <c r="I452" s="76">
        <f>SUMIF('RE-Supplier'!$E$4:$E$1300,$C452,'RE-Supplier'!$H$4:K$1300)</f>
        <v>0</v>
      </c>
      <c r="J452" s="76">
        <f t="shared" si="6"/>
        <v>0</v>
      </c>
      <c r="K452" s="74"/>
      <c r="L452" s="82"/>
      <c r="M452" s="80"/>
      <c r="N45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53" spans="2:14" ht="21">
      <c r="B453" s="76" t="str">
        <f>IF(C453&lt;&gt;"",COUNT($B$5:B452)+1,"")</f>
        <v/>
      </c>
      <c r="C453" s="83"/>
      <c r="D453" s="75"/>
      <c r="E453" s="74"/>
      <c r="F453" s="76">
        <f>SUMIF(ADD!$E$4:$E$1300,$C453,ADD!$H$4:$H$1300)</f>
        <v>0</v>
      </c>
      <c r="G453" s="76">
        <f>SUMIF('RE-coustmer'!$E$4:$E$1300,$C453,'RE-coustmer'!$H$4:$I$1300)</f>
        <v>0</v>
      </c>
      <c r="H453" s="76">
        <f>SUMIF(OUT!$E$4:$E$1300,$C453,OUT!$H$4:J$1300)</f>
        <v>0</v>
      </c>
      <c r="I453" s="76">
        <f>SUMIF('RE-Supplier'!$E$4:$E$1300,$C453,'RE-Supplier'!$H$4:K$1300)</f>
        <v>0</v>
      </c>
      <c r="J453" s="76">
        <f t="shared" si="6"/>
        <v>0</v>
      </c>
      <c r="K453" s="74"/>
      <c r="L453" s="82"/>
      <c r="M453" s="80"/>
      <c r="N45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54" spans="2:14" ht="21">
      <c r="B454" s="76" t="str">
        <f>IF(C454&lt;&gt;"",COUNT($B$5:B453)+1,"")</f>
        <v/>
      </c>
      <c r="C454" s="83"/>
      <c r="D454" s="75"/>
      <c r="E454" s="74"/>
      <c r="F454" s="76">
        <f>SUMIF(ADD!$E$4:$E$1300,$C454,ADD!$H$4:$H$1300)</f>
        <v>0</v>
      </c>
      <c r="G454" s="76">
        <f>SUMIF('RE-coustmer'!$E$4:$E$1300,$C454,'RE-coustmer'!$H$4:$I$1300)</f>
        <v>0</v>
      </c>
      <c r="H454" s="76">
        <f>SUMIF(OUT!$E$4:$E$1300,$C454,OUT!$H$4:J$1300)</f>
        <v>0</v>
      </c>
      <c r="I454" s="76">
        <f>SUMIF('RE-Supplier'!$E$4:$E$1300,$C454,'RE-Supplier'!$H$4:K$1300)</f>
        <v>0</v>
      </c>
      <c r="J454" s="76">
        <f t="shared" si="6"/>
        <v>0</v>
      </c>
      <c r="K454" s="74"/>
      <c r="L454" s="82"/>
      <c r="M454" s="80"/>
      <c r="N45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55" spans="2:14" ht="21">
      <c r="B455" s="76" t="str">
        <f>IF(C455&lt;&gt;"",COUNT($B$5:B454)+1,"")</f>
        <v/>
      </c>
      <c r="C455" s="83"/>
      <c r="D455" s="75"/>
      <c r="E455" s="74"/>
      <c r="F455" s="76">
        <f>SUMIF(ADD!$E$4:$E$1300,$C455,ADD!$H$4:$H$1300)</f>
        <v>0</v>
      </c>
      <c r="G455" s="76">
        <f>SUMIF('RE-coustmer'!$E$4:$E$1300,$C455,'RE-coustmer'!$H$4:$I$1300)</f>
        <v>0</v>
      </c>
      <c r="H455" s="76">
        <f>SUMIF(OUT!$E$4:$E$1300,$C455,OUT!$H$4:J$1300)</f>
        <v>0</v>
      </c>
      <c r="I455" s="76">
        <f>SUMIF('RE-Supplier'!$E$4:$E$1300,$C455,'RE-Supplier'!$H$4:K$1300)</f>
        <v>0</v>
      </c>
      <c r="J455" s="76">
        <f t="shared" ref="J455:J505" si="7">E455+F455+G455-H455-I455</f>
        <v>0</v>
      </c>
      <c r="K455" s="74"/>
      <c r="L455" s="82"/>
      <c r="M455" s="80"/>
      <c r="N45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56" spans="2:14" ht="21">
      <c r="B456" s="76" t="str">
        <f>IF(C456&lt;&gt;"",COUNT($B$5:B455)+1,"")</f>
        <v/>
      </c>
      <c r="C456" s="83"/>
      <c r="D456" s="75"/>
      <c r="E456" s="74"/>
      <c r="F456" s="76">
        <f>SUMIF(ADD!$E$4:$E$1300,$C456,ADD!$H$4:$H$1300)</f>
        <v>0</v>
      </c>
      <c r="G456" s="76">
        <f>SUMIF('RE-coustmer'!$E$4:$E$1300,$C456,'RE-coustmer'!$H$4:$I$1300)</f>
        <v>0</v>
      </c>
      <c r="H456" s="76">
        <f>SUMIF(OUT!$E$4:$E$1300,$C456,OUT!$H$4:J$1300)</f>
        <v>0</v>
      </c>
      <c r="I456" s="76">
        <f>SUMIF('RE-Supplier'!$E$4:$E$1300,$C456,'RE-Supplier'!$H$4:K$1300)</f>
        <v>0</v>
      </c>
      <c r="J456" s="76">
        <f t="shared" si="7"/>
        <v>0</v>
      </c>
      <c r="K456" s="74"/>
      <c r="L456" s="82"/>
      <c r="M456" s="80"/>
      <c r="N45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57" spans="2:14" ht="21">
      <c r="B457" s="76" t="str">
        <f>IF(C457&lt;&gt;"",COUNT($B$5:B456)+1,"")</f>
        <v/>
      </c>
      <c r="C457" s="83"/>
      <c r="D457" s="75"/>
      <c r="E457" s="74"/>
      <c r="F457" s="76">
        <f>SUMIF(ADD!$E$4:$E$1300,$C457,ADD!$H$4:$H$1300)</f>
        <v>0</v>
      </c>
      <c r="G457" s="76">
        <f>SUMIF('RE-coustmer'!$E$4:$E$1300,$C457,'RE-coustmer'!$H$4:$I$1300)</f>
        <v>0</v>
      </c>
      <c r="H457" s="76">
        <f>SUMIF(OUT!$E$4:$E$1300,$C457,OUT!$H$4:J$1300)</f>
        <v>0</v>
      </c>
      <c r="I457" s="76">
        <f>SUMIF('RE-Supplier'!$E$4:$E$1300,$C457,'RE-Supplier'!$H$4:K$1300)</f>
        <v>0</v>
      </c>
      <c r="J457" s="76">
        <f t="shared" si="7"/>
        <v>0</v>
      </c>
      <c r="K457" s="74"/>
      <c r="L457" s="82"/>
      <c r="M457" s="80"/>
      <c r="N45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58" spans="2:14" ht="21">
      <c r="B458" s="76" t="str">
        <f>IF(C458&lt;&gt;"",COUNT($B$5:B457)+1,"")</f>
        <v/>
      </c>
      <c r="C458" s="83"/>
      <c r="D458" s="75"/>
      <c r="E458" s="74"/>
      <c r="F458" s="76">
        <f>SUMIF(ADD!$E$4:$E$1300,$C458,ADD!$H$4:$H$1300)</f>
        <v>0</v>
      </c>
      <c r="G458" s="76">
        <f>SUMIF('RE-coustmer'!$E$4:$E$1300,$C458,'RE-coustmer'!$H$4:$I$1300)</f>
        <v>0</v>
      </c>
      <c r="H458" s="76">
        <f>SUMIF(OUT!$E$4:$E$1300,$C458,OUT!$H$4:J$1300)</f>
        <v>0</v>
      </c>
      <c r="I458" s="76">
        <f>SUMIF('RE-Supplier'!$E$4:$E$1300,$C458,'RE-Supplier'!$H$4:K$1300)</f>
        <v>0</v>
      </c>
      <c r="J458" s="76">
        <f t="shared" si="7"/>
        <v>0</v>
      </c>
      <c r="K458" s="74"/>
      <c r="L458" s="82"/>
      <c r="M458" s="80"/>
      <c r="N45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59" spans="2:14" ht="21">
      <c r="B459" s="76" t="str">
        <f>IF(C459&lt;&gt;"",COUNT($B$5:B458)+1,"")</f>
        <v/>
      </c>
      <c r="C459" s="83"/>
      <c r="D459" s="75"/>
      <c r="E459" s="74"/>
      <c r="F459" s="76">
        <f>SUMIF(ADD!$E$4:$E$1300,$C459,ADD!$H$4:$H$1300)</f>
        <v>0</v>
      </c>
      <c r="G459" s="76">
        <f>SUMIF('RE-coustmer'!$E$4:$E$1300,$C459,'RE-coustmer'!$H$4:$I$1300)</f>
        <v>0</v>
      </c>
      <c r="H459" s="76">
        <f>SUMIF(OUT!$E$4:$E$1300,$C459,OUT!$H$4:J$1300)</f>
        <v>0</v>
      </c>
      <c r="I459" s="76">
        <f>SUMIF('RE-Supplier'!$E$4:$E$1300,$C459,'RE-Supplier'!$H$4:K$1300)</f>
        <v>0</v>
      </c>
      <c r="J459" s="76">
        <f t="shared" si="7"/>
        <v>0</v>
      </c>
      <c r="K459" s="74"/>
      <c r="L459" s="82"/>
      <c r="M459" s="80"/>
      <c r="N45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60" spans="2:14" ht="21">
      <c r="B460" s="76" t="str">
        <f>IF(C460&lt;&gt;"",COUNT($B$5:B459)+1,"")</f>
        <v/>
      </c>
      <c r="C460" s="83"/>
      <c r="D460" s="75"/>
      <c r="E460" s="74"/>
      <c r="F460" s="76">
        <f>SUMIF(ADD!$E$4:$E$1300,$C460,ADD!$H$4:$H$1300)</f>
        <v>0</v>
      </c>
      <c r="G460" s="76">
        <f>SUMIF('RE-coustmer'!$E$4:$E$1300,$C460,'RE-coustmer'!$H$4:$I$1300)</f>
        <v>0</v>
      </c>
      <c r="H460" s="76">
        <f>SUMIF(OUT!$E$4:$E$1300,$C460,OUT!$H$4:J$1300)</f>
        <v>0</v>
      </c>
      <c r="I460" s="76">
        <f>SUMIF('RE-Supplier'!$E$4:$E$1300,$C460,'RE-Supplier'!$H$4:K$1300)</f>
        <v>0</v>
      </c>
      <c r="J460" s="76">
        <f t="shared" si="7"/>
        <v>0</v>
      </c>
      <c r="K460" s="74"/>
      <c r="L460" s="82"/>
      <c r="M460" s="80"/>
      <c r="N46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61" spans="2:14" ht="21">
      <c r="B461" s="76" t="str">
        <f>IF(C461&lt;&gt;"",COUNT($B$5:B460)+1,"")</f>
        <v/>
      </c>
      <c r="C461" s="83"/>
      <c r="D461" s="75"/>
      <c r="E461" s="74"/>
      <c r="F461" s="76">
        <f>SUMIF(ADD!$E$4:$E$1300,$C461,ADD!$H$4:$H$1300)</f>
        <v>0</v>
      </c>
      <c r="G461" s="76">
        <f>SUMIF('RE-coustmer'!$E$4:$E$1300,$C461,'RE-coustmer'!$H$4:$I$1300)</f>
        <v>0</v>
      </c>
      <c r="H461" s="76">
        <f>SUMIF(OUT!$E$4:$E$1300,$C461,OUT!$H$4:J$1300)</f>
        <v>0</v>
      </c>
      <c r="I461" s="76">
        <f>SUMIF('RE-Supplier'!$E$4:$E$1300,$C461,'RE-Supplier'!$H$4:K$1300)</f>
        <v>0</v>
      </c>
      <c r="J461" s="76">
        <f t="shared" si="7"/>
        <v>0</v>
      </c>
      <c r="K461" s="74"/>
      <c r="L461" s="82"/>
      <c r="M461" s="80"/>
      <c r="N46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62" spans="2:14" ht="21">
      <c r="B462" s="76" t="str">
        <f>IF(C462&lt;&gt;"",COUNT($B$5:B461)+1,"")</f>
        <v/>
      </c>
      <c r="C462" s="83"/>
      <c r="D462" s="75"/>
      <c r="E462" s="74"/>
      <c r="F462" s="76">
        <f>SUMIF(ADD!$E$4:$E$1300,$C462,ADD!$H$4:$H$1300)</f>
        <v>0</v>
      </c>
      <c r="G462" s="76">
        <f>SUMIF('RE-coustmer'!$E$4:$E$1300,$C462,'RE-coustmer'!$H$4:$I$1300)</f>
        <v>0</v>
      </c>
      <c r="H462" s="76">
        <f>SUMIF(OUT!$E$4:$E$1300,$C462,OUT!$H$4:J$1300)</f>
        <v>0</v>
      </c>
      <c r="I462" s="76">
        <f>SUMIF('RE-Supplier'!$E$4:$E$1300,$C462,'RE-Supplier'!$H$4:K$1300)</f>
        <v>0</v>
      </c>
      <c r="J462" s="76">
        <f t="shared" si="7"/>
        <v>0</v>
      </c>
      <c r="K462" s="74"/>
      <c r="L462" s="82"/>
      <c r="M462" s="80"/>
      <c r="N46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63" spans="2:14" ht="21">
      <c r="B463" s="76" t="str">
        <f>IF(C463&lt;&gt;"",COUNT($B$5:B462)+1,"")</f>
        <v/>
      </c>
      <c r="C463" s="83"/>
      <c r="D463" s="75"/>
      <c r="E463" s="74"/>
      <c r="F463" s="76">
        <f>SUMIF(ADD!$E$4:$E$1300,$C463,ADD!$H$4:$H$1300)</f>
        <v>0</v>
      </c>
      <c r="G463" s="76">
        <f>SUMIF('RE-coustmer'!$E$4:$E$1300,$C463,'RE-coustmer'!$H$4:$I$1300)</f>
        <v>0</v>
      </c>
      <c r="H463" s="76">
        <f>SUMIF(OUT!$E$4:$E$1300,$C463,OUT!$H$4:J$1300)</f>
        <v>0</v>
      </c>
      <c r="I463" s="76">
        <f>SUMIF('RE-Supplier'!$E$4:$E$1300,$C463,'RE-Supplier'!$H$4:K$1300)</f>
        <v>0</v>
      </c>
      <c r="J463" s="76">
        <f t="shared" si="7"/>
        <v>0</v>
      </c>
      <c r="K463" s="74"/>
      <c r="L463" s="82"/>
      <c r="M463" s="80"/>
      <c r="N46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64" spans="2:14" ht="21">
      <c r="B464" s="76" t="str">
        <f>IF(C464&lt;&gt;"",COUNT($B$5:B463)+1,"")</f>
        <v/>
      </c>
      <c r="C464" s="83"/>
      <c r="D464" s="75"/>
      <c r="E464" s="74"/>
      <c r="F464" s="76">
        <f>SUMIF(ADD!$E$4:$E$1300,$C464,ADD!$H$4:$H$1300)</f>
        <v>0</v>
      </c>
      <c r="G464" s="76">
        <f>SUMIF('RE-coustmer'!$E$4:$E$1300,$C464,'RE-coustmer'!$H$4:$I$1300)</f>
        <v>0</v>
      </c>
      <c r="H464" s="76">
        <f>SUMIF(OUT!$E$4:$E$1300,$C464,OUT!$H$4:J$1300)</f>
        <v>0</v>
      </c>
      <c r="I464" s="76">
        <f>SUMIF('RE-Supplier'!$E$4:$E$1300,$C464,'RE-Supplier'!$H$4:K$1300)</f>
        <v>0</v>
      </c>
      <c r="J464" s="76">
        <f t="shared" si="7"/>
        <v>0</v>
      </c>
      <c r="K464" s="74"/>
      <c r="L464" s="82"/>
      <c r="M464" s="80"/>
      <c r="N46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65" spans="2:14" ht="21">
      <c r="B465" s="76" t="str">
        <f>IF(C465&lt;&gt;"",COUNT($B$5:B464)+1,"")</f>
        <v/>
      </c>
      <c r="C465" s="83"/>
      <c r="D465" s="75"/>
      <c r="E465" s="74"/>
      <c r="F465" s="76">
        <f>SUMIF(ADD!$E$4:$E$1300,$C465,ADD!$H$4:$H$1300)</f>
        <v>0</v>
      </c>
      <c r="G465" s="76">
        <f>SUMIF('RE-coustmer'!$E$4:$E$1300,$C465,'RE-coustmer'!$H$4:$I$1300)</f>
        <v>0</v>
      </c>
      <c r="H465" s="76">
        <f>SUMIF(OUT!$E$4:$E$1300,$C465,OUT!$H$4:J$1300)</f>
        <v>0</v>
      </c>
      <c r="I465" s="76">
        <f>SUMIF('RE-Supplier'!$E$4:$E$1300,$C465,'RE-Supplier'!$H$4:K$1300)</f>
        <v>0</v>
      </c>
      <c r="J465" s="76">
        <f t="shared" si="7"/>
        <v>0</v>
      </c>
      <c r="K465" s="74"/>
      <c r="L465" s="82"/>
      <c r="M465" s="80"/>
      <c r="N46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66" spans="2:14" ht="21">
      <c r="B466" s="76" t="str">
        <f>IF(C466&lt;&gt;"",COUNT($B$5:B465)+1,"")</f>
        <v/>
      </c>
      <c r="C466" s="83"/>
      <c r="D466" s="75"/>
      <c r="E466" s="74"/>
      <c r="F466" s="76">
        <f>SUMIF(ADD!$E$4:$E$1300,$C466,ADD!$H$4:$H$1300)</f>
        <v>0</v>
      </c>
      <c r="G466" s="76">
        <f>SUMIF('RE-coustmer'!$E$4:$E$1300,$C466,'RE-coustmer'!$H$4:$I$1300)</f>
        <v>0</v>
      </c>
      <c r="H466" s="76">
        <f>SUMIF(OUT!$E$4:$E$1300,$C466,OUT!$H$4:J$1300)</f>
        <v>0</v>
      </c>
      <c r="I466" s="76">
        <f>SUMIF('RE-Supplier'!$E$4:$E$1300,$C466,'RE-Supplier'!$H$4:K$1300)</f>
        <v>0</v>
      </c>
      <c r="J466" s="76">
        <f t="shared" si="7"/>
        <v>0</v>
      </c>
      <c r="K466" s="74"/>
      <c r="L466" s="82"/>
      <c r="M466" s="80"/>
      <c r="N46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67" spans="2:14" ht="21">
      <c r="B467" s="76" t="str">
        <f>IF(C467&lt;&gt;"",COUNT($B$5:B466)+1,"")</f>
        <v/>
      </c>
      <c r="C467" s="83"/>
      <c r="D467" s="75"/>
      <c r="E467" s="74"/>
      <c r="F467" s="76">
        <f>SUMIF(ADD!$E$4:$E$1300,$C467,ADD!$H$4:$H$1300)</f>
        <v>0</v>
      </c>
      <c r="G467" s="76">
        <f>SUMIF('RE-coustmer'!$E$4:$E$1300,$C467,'RE-coustmer'!$H$4:$I$1300)</f>
        <v>0</v>
      </c>
      <c r="H467" s="76">
        <f>SUMIF(OUT!$E$4:$E$1300,$C467,OUT!$H$4:J$1300)</f>
        <v>0</v>
      </c>
      <c r="I467" s="76">
        <f>SUMIF('RE-Supplier'!$E$4:$E$1300,$C467,'RE-Supplier'!$H$4:K$1300)</f>
        <v>0</v>
      </c>
      <c r="J467" s="76">
        <f t="shared" si="7"/>
        <v>0</v>
      </c>
      <c r="K467" s="74"/>
      <c r="L467" s="82"/>
      <c r="M467" s="80"/>
      <c r="N46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68" spans="2:14" ht="21">
      <c r="B468" s="76" t="str">
        <f>IF(C468&lt;&gt;"",COUNT($B$5:B467)+1,"")</f>
        <v/>
      </c>
      <c r="C468" s="83"/>
      <c r="D468" s="75"/>
      <c r="E468" s="74"/>
      <c r="F468" s="76">
        <f>SUMIF(ADD!$E$4:$E$1300,$C468,ADD!$H$4:$H$1300)</f>
        <v>0</v>
      </c>
      <c r="G468" s="76">
        <f>SUMIF('RE-coustmer'!$E$4:$E$1300,$C468,'RE-coustmer'!$H$4:$I$1300)</f>
        <v>0</v>
      </c>
      <c r="H468" s="76">
        <f>SUMIF(OUT!$E$4:$E$1300,$C468,OUT!$H$4:J$1300)</f>
        <v>0</v>
      </c>
      <c r="I468" s="76">
        <f>SUMIF('RE-Supplier'!$E$4:$E$1300,$C468,'RE-Supplier'!$H$4:K$1300)</f>
        <v>0</v>
      </c>
      <c r="J468" s="76">
        <f t="shared" si="7"/>
        <v>0</v>
      </c>
      <c r="K468" s="74"/>
      <c r="L468" s="82"/>
      <c r="M468" s="80"/>
      <c r="N46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69" spans="2:14" ht="21">
      <c r="B469" s="76" t="str">
        <f>IF(C469&lt;&gt;"",COUNT($B$5:B468)+1,"")</f>
        <v/>
      </c>
      <c r="C469" s="83"/>
      <c r="D469" s="75"/>
      <c r="E469" s="74"/>
      <c r="F469" s="76">
        <f>SUMIF(ADD!$E$4:$E$1300,$C469,ADD!$H$4:$H$1300)</f>
        <v>0</v>
      </c>
      <c r="G469" s="76">
        <f>SUMIF('RE-coustmer'!$E$4:$E$1300,$C469,'RE-coustmer'!$H$4:$I$1300)</f>
        <v>0</v>
      </c>
      <c r="H469" s="76">
        <f>SUMIF(OUT!$E$4:$E$1300,$C469,OUT!$H$4:J$1300)</f>
        <v>0</v>
      </c>
      <c r="I469" s="76">
        <f>SUMIF('RE-Supplier'!$E$4:$E$1300,$C469,'RE-Supplier'!$H$4:K$1300)</f>
        <v>0</v>
      </c>
      <c r="J469" s="76">
        <f t="shared" si="7"/>
        <v>0</v>
      </c>
      <c r="K469" s="74"/>
      <c r="L469" s="82"/>
      <c r="M469" s="80"/>
      <c r="N46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70" spans="2:14" ht="21">
      <c r="B470" s="76" t="str">
        <f>IF(C470&lt;&gt;"",COUNT($B$5:B469)+1,"")</f>
        <v/>
      </c>
      <c r="C470" s="83"/>
      <c r="D470" s="75"/>
      <c r="E470" s="74"/>
      <c r="F470" s="76">
        <f>SUMIF(ADD!$E$4:$E$1300,$C470,ADD!$H$4:$H$1300)</f>
        <v>0</v>
      </c>
      <c r="G470" s="76">
        <f>SUMIF('RE-coustmer'!$E$4:$E$1300,$C470,'RE-coustmer'!$H$4:$I$1300)</f>
        <v>0</v>
      </c>
      <c r="H470" s="76">
        <f>SUMIF(OUT!$E$4:$E$1300,$C470,OUT!$H$4:J$1300)</f>
        <v>0</v>
      </c>
      <c r="I470" s="76">
        <f>SUMIF('RE-Supplier'!$E$4:$E$1300,$C470,'RE-Supplier'!$H$4:K$1300)</f>
        <v>0</v>
      </c>
      <c r="J470" s="76">
        <f t="shared" si="7"/>
        <v>0</v>
      </c>
      <c r="K470" s="74"/>
      <c r="L470" s="82"/>
      <c r="M470" s="80"/>
      <c r="N47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71" spans="2:14" ht="21">
      <c r="B471" s="76" t="str">
        <f>IF(C471&lt;&gt;"",COUNT($B$5:B470)+1,"")</f>
        <v/>
      </c>
      <c r="C471" s="83"/>
      <c r="D471" s="75"/>
      <c r="E471" s="74"/>
      <c r="F471" s="76">
        <f>SUMIF(ADD!$E$4:$E$1300,$C471,ADD!$H$4:$H$1300)</f>
        <v>0</v>
      </c>
      <c r="G471" s="76">
        <f>SUMIF('RE-coustmer'!$E$4:$E$1300,$C471,'RE-coustmer'!$H$4:$I$1300)</f>
        <v>0</v>
      </c>
      <c r="H471" s="76">
        <f>SUMIF(OUT!$E$4:$E$1300,$C471,OUT!$H$4:J$1300)</f>
        <v>0</v>
      </c>
      <c r="I471" s="76">
        <f>SUMIF('RE-Supplier'!$E$4:$E$1300,$C471,'RE-Supplier'!$H$4:K$1300)</f>
        <v>0</v>
      </c>
      <c r="J471" s="76">
        <f t="shared" si="7"/>
        <v>0</v>
      </c>
      <c r="K471" s="74"/>
      <c r="L471" s="82"/>
      <c r="M471" s="80"/>
      <c r="N47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72" spans="2:14" ht="21">
      <c r="B472" s="76" t="str">
        <f>IF(C472&lt;&gt;"",COUNT($B$5:B471)+1,"")</f>
        <v/>
      </c>
      <c r="C472" s="83"/>
      <c r="D472" s="75"/>
      <c r="E472" s="74"/>
      <c r="F472" s="76">
        <f>SUMIF(ADD!$E$4:$E$1300,$C472,ADD!$H$4:$H$1300)</f>
        <v>0</v>
      </c>
      <c r="G472" s="76">
        <f>SUMIF('RE-coustmer'!$E$4:$E$1300,$C472,'RE-coustmer'!$H$4:$I$1300)</f>
        <v>0</v>
      </c>
      <c r="H472" s="76">
        <f>SUMIF(OUT!$E$4:$E$1300,$C472,OUT!$H$4:J$1300)</f>
        <v>0</v>
      </c>
      <c r="I472" s="76">
        <f>SUMIF('RE-Supplier'!$E$4:$E$1300,$C472,'RE-Supplier'!$H$4:K$1300)</f>
        <v>0</v>
      </c>
      <c r="J472" s="76">
        <f t="shared" si="7"/>
        <v>0</v>
      </c>
      <c r="K472" s="74"/>
      <c r="L472" s="82"/>
      <c r="M472" s="80"/>
      <c r="N47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73" spans="2:14" ht="21">
      <c r="B473" s="76" t="str">
        <f>IF(C473&lt;&gt;"",COUNT($B$5:B472)+1,"")</f>
        <v/>
      </c>
      <c r="C473" s="83"/>
      <c r="D473" s="75"/>
      <c r="E473" s="74"/>
      <c r="F473" s="76">
        <f>SUMIF(ADD!$E$4:$E$1300,$C473,ADD!$H$4:$H$1300)</f>
        <v>0</v>
      </c>
      <c r="G473" s="76">
        <f>SUMIF('RE-coustmer'!$E$4:$E$1300,$C473,'RE-coustmer'!$H$4:$I$1300)</f>
        <v>0</v>
      </c>
      <c r="H473" s="76">
        <f>SUMIF(OUT!$E$4:$E$1300,$C473,OUT!$H$4:J$1300)</f>
        <v>0</v>
      </c>
      <c r="I473" s="76">
        <f>SUMIF('RE-Supplier'!$E$4:$E$1300,$C473,'RE-Supplier'!$H$4:K$1300)</f>
        <v>0</v>
      </c>
      <c r="J473" s="76">
        <f t="shared" si="7"/>
        <v>0</v>
      </c>
      <c r="K473" s="74"/>
      <c r="L473" s="82"/>
      <c r="M473" s="80"/>
      <c r="N47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74" spans="2:14" ht="21">
      <c r="B474" s="76" t="str">
        <f>IF(C474&lt;&gt;"",COUNT($B$5:B473)+1,"")</f>
        <v/>
      </c>
      <c r="C474" s="83"/>
      <c r="D474" s="75"/>
      <c r="E474" s="74"/>
      <c r="F474" s="76">
        <f>SUMIF(ADD!$E$4:$E$1300,$C474,ADD!$H$4:$H$1300)</f>
        <v>0</v>
      </c>
      <c r="G474" s="76">
        <f>SUMIF('RE-coustmer'!$E$4:$E$1300,$C474,'RE-coustmer'!$H$4:$I$1300)</f>
        <v>0</v>
      </c>
      <c r="H474" s="76">
        <f>SUMIF(OUT!$E$4:$E$1300,$C474,OUT!$H$4:J$1300)</f>
        <v>0</v>
      </c>
      <c r="I474" s="76">
        <f>SUMIF('RE-Supplier'!$E$4:$E$1300,$C474,'RE-Supplier'!$H$4:K$1300)</f>
        <v>0</v>
      </c>
      <c r="J474" s="76">
        <f t="shared" si="7"/>
        <v>0</v>
      </c>
      <c r="K474" s="74"/>
      <c r="L474" s="82"/>
      <c r="M474" s="80"/>
      <c r="N47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75" spans="2:14" ht="21">
      <c r="B475" s="76" t="str">
        <f>IF(C475&lt;&gt;"",COUNT($B$5:B474)+1,"")</f>
        <v/>
      </c>
      <c r="C475" s="83"/>
      <c r="D475" s="75"/>
      <c r="E475" s="74"/>
      <c r="F475" s="76">
        <f>SUMIF(ADD!$E$4:$E$1300,$C475,ADD!$H$4:$H$1300)</f>
        <v>0</v>
      </c>
      <c r="G475" s="76">
        <f>SUMIF('RE-coustmer'!$E$4:$E$1300,$C475,'RE-coustmer'!$H$4:$I$1300)</f>
        <v>0</v>
      </c>
      <c r="H475" s="76">
        <f>SUMIF(OUT!$E$4:$E$1300,$C475,OUT!$H$4:J$1300)</f>
        <v>0</v>
      </c>
      <c r="I475" s="76">
        <f>SUMIF('RE-Supplier'!$E$4:$E$1300,$C475,'RE-Supplier'!$H$4:K$1300)</f>
        <v>0</v>
      </c>
      <c r="J475" s="76">
        <f t="shared" si="7"/>
        <v>0</v>
      </c>
      <c r="K475" s="74"/>
      <c r="L475" s="82"/>
      <c r="M475" s="80"/>
      <c r="N47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76" spans="2:14" ht="21">
      <c r="B476" s="76" t="str">
        <f>IF(C476&lt;&gt;"",COUNT($B$5:B475)+1,"")</f>
        <v/>
      </c>
      <c r="C476" s="83"/>
      <c r="D476" s="75"/>
      <c r="E476" s="74"/>
      <c r="F476" s="76">
        <f>SUMIF(ADD!$E$4:$E$1300,$C476,ADD!$H$4:$H$1300)</f>
        <v>0</v>
      </c>
      <c r="G476" s="76">
        <f>SUMIF('RE-coustmer'!$E$4:$E$1300,$C476,'RE-coustmer'!$H$4:$I$1300)</f>
        <v>0</v>
      </c>
      <c r="H476" s="76">
        <f>SUMIF(OUT!$E$4:$E$1300,$C476,OUT!$H$4:J$1300)</f>
        <v>0</v>
      </c>
      <c r="I476" s="76">
        <f>SUMIF('RE-Supplier'!$E$4:$E$1300,$C476,'RE-Supplier'!$H$4:K$1300)</f>
        <v>0</v>
      </c>
      <c r="J476" s="76">
        <f t="shared" si="7"/>
        <v>0</v>
      </c>
      <c r="K476" s="74"/>
      <c r="L476" s="82"/>
      <c r="M476" s="80"/>
      <c r="N47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77" spans="2:14" ht="21">
      <c r="B477" s="76" t="str">
        <f>IF(C477&lt;&gt;"",COUNT($B$5:B476)+1,"")</f>
        <v/>
      </c>
      <c r="C477" s="83"/>
      <c r="D477" s="75"/>
      <c r="E477" s="74"/>
      <c r="F477" s="76">
        <f>SUMIF(ADD!$E$4:$E$1300,$C477,ADD!$H$4:$H$1300)</f>
        <v>0</v>
      </c>
      <c r="G477" s="76">
        <f>SUMIF('RE-coustmer'!$E$4:$E$1300,$C477,'RE-coustmer'!$H$4:$I$1300)</f>
        <v>0</v>
      </c>
      <c r="H477" s="76">
        <f>SUMIF(OUT!$E$4:$E$1300,$C477,OUT!$H$4:J$1300)</f>
        <v>0</v>
      </c>
      <c r="I477" s="76">
        <f>SUMIF('RE-Supplier'!$E$4:$E$1300,$C477,'RE-Supplier'!$H$4:K$1300)</f>
        <v>0</v>
      </c>
      <c r="J477" s="76">
        <f t="shared" si="7"/>
        <v>0</v>
      </c>
      <c r="K477" s="74"/>
      <c r="L477" s="82"/>
      <c r="M477" s="80"/>
      <c r="N47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78" spans="2:14" ht="21">
      <c r="B478" s="76" t="str">
        <f>IF(C478&lt;&gt;"",COUNT($B$5:B477)+1,"")</f>
        <v/>
      </c>
      <c r="C478" s="83"/>
      <c r="D478" s="75"/>
      <c r="E478" s="74"/>
      <c r="F478" s="76">
        <f>SUMIF(ADD!$E$4:$E$1300,$C478,ADD!$H$4:$H$1300)</f>
        <v>0</v>
      </c>
      <c r="G478" s="76">
        <f>SUMIF('RE-coustmer'!$E$4:$E$1300,$C478,'RE-coustmer'!$H$4:$I$1300)</f>
        <v>0</v>
      </c>
      <c r="H478" s="76">
        <f>SUMIF(OUT!$E$4:$E$1300,$C478,OUT!$H$4:J$1300)</f>
        <v>0</v>
      </c>
      <c r="I478" s="76">
        <f>SUMIF('RE-Supplier'!$E$4:$E$1300,$C478,'RE-Supplier'!$H$4:K$1300)</f>
        <v>0</v>
      </c>
      <c r="J478" s="76">
        <f t="shared" si="7"/>
        <v>0</v>
      </c>
      <c r="K478" s="74"/>
      <c r="L478" s="82"/>
      <c r="M478" s="80"/>
      <c r="N47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79" spans="2:14" ht="21">
      <c r="B479" s="76" t="str">
        <f>IF(C479&lt;&gt;"",COUNT($B$5:B478)+1,"")</f>
        <v/>
      </c>
      <c r="C479" s="83"/>
      <c r="D479" s="75"/>
      <c r="E479" s="74"/>
      <c r="F479" s="76">
        <f>SUMIF(ADD!$E$4:$E$1300,$C479,ADD!$H$4:$H$1300)</f>
        <v>0</v>
      </c>
      <c r="G479" s="76">
        <f>SUMIF('RE-coustmer'!$E$4:$E$1300,$C479,'RE-coustmer'!$H$4:$I$1300)</f>
        <v>0</v>
      </c>
      <c r="H479" s="76">
        <f>SUMIF(OUT!$E$4:$E$1300,$C479,OUT!$H$4:J$1300)</f>
        <v>0</v>
      </c>
      <c r="I479" s="76">
        <f>SUMIF('RE-Supplier'!$E$4:$E$1300,$C479,'RE-Supplier'!$H$4:K$1300)</f>
        <v>0</v>
      </c>
      <c r="J479" s="76">
        <f t="shared" si="7"/>
        <v>0</v>
      </c>
      <c r="K479" s="74"/>
      <c r="L479" s="82"/>
      <c r="M479" s="80"/>
      <c r="N47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80" spans="2:14" ht="21">
      <c r="B480" s="76" t="str">
        <f>IF(C480&lt;&gt;"",COUNT($B$5:B479)+1,"")</f>
        <v/>
      </c>
      <c r="C480" s="83"/>
      <c r="D480" s="75"/>
      <c r="E480" s="74"/>
      <c r="F480" s="76">
        <f>SUMIF(ADD!$E$4:$E$1300,$C480,ADD!$H$4:$H$1300)</f>
        <v>0</v>
      </c>
      <c r="G480" s="76">
        <f>SUMIF('RE-coustmer'!$E$4:$E$1300,$C480,'RE-coustmer'!$H$4:$I$1300)</f>
        <v>0</v>
      </c>
      <c r="H480" s="76">
        <f>SUMIF(OUT!$E$4:$E$1300,$C480,OUT!$H$4:J$1300)</f>
        <v>0</v>
      </c>
      <c r="I480" s="76">
        <f>SUMIF('RE-Supplier'!$E$4:$E$1300,$C480,'RE-Supplier'!$H$4:K$1300)</f>
        <v>0</v>
      </c>
      <c r="J480" s="76">
        <f t="shared" si="7"/>
        <v>0</v>
      </c>
      <c r="K480" s="74"/>
      <c r="L480" s="82"/>
      <c r="M480" s="80"/>
      <c r="N48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81" spans="2:14" ht="21">
      <c r="B481" s="76" t="str">
        <f>IF(C481&lt;&gt;"",COUNT($B$5:B480)+1,"")</f>
        <v/>
      </c>
      <c r="C481" s="83"/>
      <c r="D481" s="75"/>
      <c r="E481" s="74"/>
      <c r="F481" s="76">
        <f>SUMIF(ADD!$E$4:$E$1300,$C481,ADD!$H$4:$H$1300)</f>
        <v>0</v>
      </c>
      <c r="G481" s="76">
        <f>SUMIF('RE-coustmer'!$E$4:$E$1300,$C481,'RE-coustmer'!$H$4:$I$1300)</f>
        <v>0</v>
      </c>
      <c r="H481" s="76">
        <f>SUMIF(OUT!$E$4:$E$1300,$C481,OUT!$H$4:J$1300)</f>
        <v>0</v>
      </c>
      <c r="I481" s="76">
        <f>SUMIF('RE-Supplier'!$E$4:$E$1300,$C481,'RE-Supplier'!$H$4:K$1300)</f>
        <v>0</v>
      </c>
      <c r="J481" s="76">
        <f t="shared" si="7"/>
        <v>0</v>
      </c>
      <c r="K481" s="74"/>
      <c r="L481" s="82"/>
      <c r="M481" s="80"/>
      <c r="N48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82" spans="2:14" ht="21">
      <c r="B482" s="76" t="str">
        <f>IF(C482&lt;&gt;"",COUNT($B$5:B481)+1,"")</f>
        <v/>
      </c>
      <c r="C482" s="83"/>
      <c r="D482" s="75"/>
      <c r="E482" s="74"/>
      <c r="F482" s="76">
        <f>SUMIF(ADD!$E$4:$E$1300,$C482,ADD!$H$4:$H$1300)</f>
        <v>0</v>
      </c>
      <c r="G482" s="76">
        <f>SUMIF('RE-coustmer'!$E$4:$E$1300,$C482,'RE-coustmer'!$H$4:$I$1300)</f>
        <v>0</v>
      </c>
      <c r="H482" s="76">
        <f>SUMIF(OUT!$E$4:$E$1300,$C482,OUT!$H$4:J$1300)</f>
        <v>0</v>
      </c>
      <c r="I482" s="76">
        <f>SUMIF('RE-Supplier'!$E$4:$E$1300,$C482,'RE-Supplier'!$H$4:K$1300)</f>
        <v>0</v>
      </c>
      <c r="J482" s="76">
        <f t="shared" si="7"/>
        <v>0</v>
      </c>
      <c r="K482" s="74"/>
      <c r="L482" s="82"/>
      <c r="M482" s="80"/>
      <c r="N48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83" spans="2:14" ht="21">
      <c r="B483" s="76" t="str">
        <f>IF(C483&lt;&gt;"",COUNT($B$5:B482)+1,"")</f>
        <v/>
      </c>
      <c r="C483" s="83"/>
      <c r="D483" s="75"/>
      <c r="E483" s="74"/>
      <c r="F483" s="76">
        <f>SUMIF(ADD!$E$4:$E$1300,$C483,ADD!$H$4:$H$1300)</f>
        <v>0</v>
      </c>
      <c r="G483" s="76">
        <f>SUMIF('RE-coustmer'!$E$4:$E$1300,$C483,'RE-coustmer'!$H$4:$I$1300)</f>
        <v>0</v>
      </c>
      <c r="H483" s="76">
        <f>SUMIF(OUT!$E$4:$E$1300,$C483,OUT!$H$4:J$1300)</f>
        <v>0</v>
      </c>
      <c r="I483" s="76">
        <f>SUMIF('RE-Supplier'!$E$4:$E$1300,$C483,'RE-Supplier'!$H$4:K$1300)</f>
        <v>0</v>
      </c>
      <c r="J483" s="76">
        <f t="shared" si="7"/>
        <v>0</v>
      </c>
      <c r="K483" s="74"/>
      <c r="L483" s="82"/>
      <c r="M483" s="80"/>
      <c r="N48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84" spans="2:14" ht="21">
      <c r="B484" s="76" t="str">
        <f>IF(C484&lt;&gt;"",COUNT($B$5:B483)+1,"")</f>
        <v/>
      </c>
      <c r="C484" s="83"/>
      <c r="D484" s="75"/>
      <c r="E484" s="74"/>
      <c r="F484" s="76">
        <f>SUMIF(ADD!$E$4:$E$1300,$C484,ADD!$H$4:$H$1300)</f>
        <v>0</v>
      </c>
      <c r="G484" s="76">
        <f>SUMIF('RE-coustmer'!$E$4:$E$1300,$C484,'RE-coustmer'!$H$4:$I$1300)</f>
        <v>0</v>
      </c>
      <c r="H484" s="76">
        <f>SUMIF(OUT!$E$4:$E$1300,$C484,OUT!$H$4:J$1300)</f>
        <v>0</v>
      </c>
      <c r="I484" s="76">
        <f>SUMIF('RE-Supplier'!$E$4:$E$1300,$C484,'RE-Supplier'!$H$4:K$1300)</f>
        <v>0</v>
      </c>
      <c r="J484" s="76">
        <f t="shared" si="7"/>
        <v>0</v>
      </c>
      <c r="K484" s="74"/>
      <c r="L484" s="82"/>
      <c r="M484" s="80"/>
      <c r="N48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85" spans="2:14" ht="21">
      <c r="B485" s="76" t="str">
        <f>IF(C485&lt;&gt;"",COUNT($B$5:B484)+1,"")</f>
        <v/>
      </c>
      <c r="C485" s="83"/>
      <c r="D485" s="75"/>
      <c r="E485" s="74"/>
      <c r="F485" s="76">
        <f>SUMIF(ADD!$E$4:$E$1300,$C485,ADD!$H$4:$H$1300)</f>
        <v>0</v>
      </c>
      <c r="G485" s="76">
        <f>SUMIF('RE-coustmer'!$E$4:$E$1300,$C485,'RE-coustmer'!$H$4:$I$1300)</f>
        <v>0</v>
      </c>
      <c r="H485" s="76">
        <f>SUMIF(OUT!$E$4:$E$1300,$C485,OUT!$H$4:J$1300)</f>
        <v>0</v>
      </c>
      <c r="I485" s="76">
        <f>SUMIF('RE-Supplier'!$E$4:$E$1300,$C485,'RE-Supplier'!$H$4:K$1300)</f>
        <v>0</v>
      </c>
      <c r="J485" s="76">
        <f t="shared" si="7"/>
        <v>0</v>
      </c>
      <c r="K485" s="74"/>
      <c r="L485" s="82"/>
      <c r="M485" s="80"/>
      <c r="N48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86" spans="2:14" ht="21">
      <c r="B486" s="76" t="str">
        <f>IF(C486&lt;&gt;"",COUNT($B$5:B485)+1,"")</f>
        <v/>
      </c>
      <c r="C486" s="83"/>
      <c r="D486" s="75"/>
      <c r="E486" s="74"/>
      <c r="F486" s="76">
        <f>SUMIF(ADD!$E$4:$E$1300,$C486,ADD!$H$4:$H$1300)</f>
        <v>0</v>
      </c>
      <c r="G486" s="76">
        <f>SUMIF('RE-coustmer'!$E$4:$E$1300,$C486,'RE-coustmer'!$H$4:$I$1300)</f>
        <v>0</v>
      </c>
      <c r="H486" s="76">
        <f>SUMIF(OUT!$E$4:$E$1300,$C486,OUT!$H$4:J$1300)</f>
        <v>0</v>
      </c>
      <c r="I486" s="76">
        <f>SUMIF('RE-Supplier'!$E$4:$E$1300,$C486,'RE-Supplier'!$H$4:K$1300)</f>
        <v>0</v>
      </c>
      <c r="J486" s="76">
        <f t="shared" si="7"/>
        <v>0</v>
      </c>
      <c r="K486" s="74"/>
      <c r="L486" s="82"/>
      <c r="M486" s="80"/>
      <c r="N48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87" spans="2:14" ht="21">
      <c r="B487" s="76" t="str">
        <f>IF(C487&lt;&gt;"",COUNT($B$5:B486)+1,"")</f>
        <v/>
      </c>
      <c r="C487" s="83"/>
      <c r="D487" s="75"/>
      <c r="E487" s="74"/>
      <c r="F487" s="76">
        <f>SUMIF(ADD!$E$4:$E$1300,$C487,ADD!$H$4:$H$1300)</f>
        <v>0</v>
      </c>
      <c r="G487" s="76">
        <f>SUMIF('RE-coustmer'!$E$4:$E$1300,$C487,'RE-coustmer'!$H$4:$I$1300)</f>
        <v>0</v>
      </c>
      <c r="H487" s="76">
        <f>SUMIF(OUT!$E$4:$E$1300,$C487,OUT!$H$4:J$1300)</f>
        <v>0</v>
      </c>
      <c r="I487" s="76">
        <f>SUMIF('RE-Supplier'!$E$4:$E$1300,$C487,'RE-Supplier'!$H$4:K$1300)</f>
        <v>0</v>
      </c>
      <c r="J487" s="76">
        <f t="shared" si="7"/>
        <v>0</v>
      </c>
      <c r="K487" s="74"/>
      <c r="L487" s="82"/>
      <c r="M487" s="80"/>
      <c r="N48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88" spans="2:14" ht="21">
      <c r="B488" s="76" t="str">
        <f>IF(C488&lt;&gt;"",COUNT($B$5:B487)+1,"")</f>
        <v/>
      </c>
      <c r="C488" s="83"/>
      <c r="D488" s="75"/>
      <c r="E488" s="74"/>
      <c r="F488" s="76">
        <f>SUMIF(ADD!$E$4:$E$1300,$C488,ADD!$H$4:$H$1300)</f>
        <v>0</v>
      </c>
      <c r="G488" s="76">
        <f>SUMIF('RE-coustmer'!$E$4:$E$1300,$C488,'RE-coustmer'!$H$4:$I$1300)</f>
        <v>0</v>
      </c>
      <c r="H488" s="76">
        <f>SUMIF(OUT!$E$4:$E$1300,$C488,OUT!$H$4:J$1300)</f>
        <v>0</v>
      </c>
      <c r="I488" s="76">
        <f>SUMIF('RE-Supplier'!$E$4:$E$1300,$C488,'RE-Supplier'!$H$4:K$1300)</f>
        <v>0</v>
      </c>
      <c r="J488" s="76">
        <f t="shared" si="7"/>
        <v>0</v>
      </c>
      <c r="K488" s="74"/>
      <c r="L488" s="82"/>
      <c r="M488" s="80"/>
      <c r="N48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89" spans="2:14" ht="21">
      <c r="B489" s="76" t="str">
        <f>IF(C489&lt;&gt;"",COUNT($B$5:B488)+1,"")</f>
        <v/>
      </c>
      <c r="C489" s="83"/>
      <c r="D489" s="75"/>
      <c r="E489" s="74"/>
      <c r="F489" s="76">
        <f>SUMIF(ADD!$E$4:$E$1300,$C489,ADD!$H$4:$H$1300)</f>
        <v>0</v>
      </c>
      <c r="G489" s="76">
        <f>SUMIF('RE-coustmer'!$E$4:$E$1300,$C489,'RE-coustmer'!$H$4:$I$1300)</f>
        <v>0</v>
      </c>
      <c r="H489" s="76">
        <f>SUMIF(OUT!$E$4:$E$1300,$C489,OUT!$H$4:J$1300)</f>
        <v>0</v>
      </c>
      <c r="I489" s="76">
        <f>SUMIF('RE-Supplier'!$E$4:$E$1300,$C489,'RE-Supplier'!$H$4:K$1300)</f>
        <v>0</v>
      </c>
      <c r="J489" s="76">
        <f t="shared" si="7"/>
        <v>0</v>
      </c>
      <c r="K489" s="74"/>
      <c r="L489" s="82"/>
      <c r="M489" s="80"/>
      <c r="N48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90" spans="2:14" ht="21">
      <c r="B490" s="76" t="str">
        <f>IF(C490&lt;&gt;"",COUNT($B$5:B489)+1,"")</f>
        <v/>
      </c>
      <c r="C490" s="83"/>
      <c r="D490" s="75"/>
      <c r="E490" s="74"/>
      <c r="F490" s="76">
        <f>SUMIF(ADD!$E$4:$E$1300,$C490,ADD!$H$4:$H$1300)</f>
        <v>0</v>
      </c>
      <c r="G490" s="76">
        <f>SUMIF('RE-coustmer'!$E$4:$E$1300,$C490,'RE-coustmer'!$H$4:$I$1300)</f>
        <v>0</v>
      </c>
      <c r="H490" s="76">
        <f>SUMIF(OUT!$E$4:$E$1300,$C490,OUT!$H$4:J$1300)</f>
        <v>0</v>
      </c>
      <c r="I490" s="76">
        <f>SUMIF('RE-Supplier'!$E$4:$E$1300,$C490,'RE-Supplier'!$H$4:K$1300)</f>
        <v>0</v>
      </c>
      <c r="J490" s="76">
        <f t="shared" si="7"/>
        <v>0</v>
      </c>
      <c r="K490" s="74"/>
      <c r="L490" s="82"/>
      <c r="M490" s="80"/>
      <c r="N49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91" spans="2:14" ht="21">
      <c r="B491" s="76" t="str">
        <f>IF(C491&lt;&gt;"",COUNT($B$5:B490)+1,"")</f>
        <v/>
      </c>
      <c r="C491" s="83"/>
      <c r="D491" s="75"/>
      <c r="E491" s="74"/>
      <c r="F491" s="76">
        <f>SUMIF(ADD!$E$4:$E$1300,$C491,ADD!$H$4:$H$1300)</f>
        <v>0</v>
      </c>
      <c r="G491" s="76">
        <f>SUMIF('RE-coustmer'!$E$4:$E$1300,$C491,'RE-coustmer'!$H$4:$I$1300)</f>
        <v>0</v>
      </c>
      <c r="H491" s="76">
        <f>SUMIF(OUT!$E$4:$E$1300,$C491,OUT!$H$4:J$1300)</f>
        <v>0</v>
      </c>
      <c r="I491" s="76">
        <f>SUMIF('RE-Supplier'!$E$4:$E$1300,$C491,'RE-Supplier'!$H$4:K$1300)</f>
        <v>0</v>
      </c>
      <c r="J491" s="76">
        <f t="shared" si="7"/>
        <v>0</v>
      </c>
      <c r="K491" s="74"/>
      <c r="L491" s="82"/>
      <c r="M491" s="80"/>
      <c r="N49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92" spans="2:14" ht="21">
      <c r="B492" s="76" t="str">
        <f>IF(C492&lt;&gt;"",COUNT($B$5:B491)+1,"")</f>
        <v/>
      </c>
      <c r="C492" s="83"/>
      <c r="D492" s="75"/>
      <c r="E492" s="74"/>
      <c r="F492" s="76">
        <f>SUMIF(ADD!$E$4:$E$1300,$C492,ADD!$H$4:$H$1300)</f>
        <v>0</v>
      </c>
      <c r="G492" s="76">
        <f>SUMIF('RE-coustmer'!$E$4:$E$1300,$C492,'RE-coustmer'!$H$4:$I$1300)</f>
        <v>0</v>
      </c>
      <c r="H492" s="76">
        <f>SUMIF(OUT!$E$4:$E$1300,$C492,OUT!$H$4:J$1300)</f>
        <v>0</v>
      </c>
      <c r="I492" s="76">
        <f>SUMIF('RE-Supplier'!$E$4:$E$1300,$C492,'RE-Supplier'!$H$4:K$1300)</f>
        <v>0</v>
      </c>
      <c r="J492" s="76">
        <f t="shared" si="7"/>
        <v>0</v>
      </c>
      <c r="K492" s="74"/>
      <c r="L492" s="82"/>
      <c r="M492" s="80"/>
      <c r="N49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93" spans="2:14" ht="21">
      <c r="B493" s="76" t="str">
        <f>IF(C493&lt;&gt;"",COUNT($B$5:B492)+1,"")</f>
        <v/>
      </c>
      <c r="C493" s="83"/>
      <c r="D493" s="75"/>
      <c r="E493" s="74"/>
      <c r="F493" s="76">
        <f>SUMIF(ADD!$E$4:$E$1300,$C493,ADD!$H$4:$H$1300)</f>
        <v>0</v>
      </c>
      <c r="G493" s="76">
        <f>SUMIF('RE-coustmer'!$E$4:$E$1300,$C493,'RE-coustmer'!$H$4:$I$1300)</f>
        <v>0</v>
      </c>
      <c r="H493" s="76">
        <f>SUMIF(OUT!$E$4:$E$1300,$C493,OUT!$H$4:J$1300)</f>
        <v>0</v>
      </c>
      <c r="I493" s="76">
        <f>SUMIF('RE-Supplier'!$E$4:$E$1300,$C493,'RE-Supplier'!$H$4:K$1300)</f>
        <v>0</v>
      </c>
      <c r="J493" s="76">
        <f t="shared" si="7"/>
        <v>0</v>
      </c>
      <c r="K493" s="74"/>
      <c r="L493" s="82"/>
      <c r="M493" s="80"/>
      <c r="N49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94" spans="2:14" ht="21">
      <c r="B494" s="76" t="str">
        <f>IF(C494&lt;&gt;"",COUNT($B$5:B493)+1,"")</f>
        <v/>
      </c>
      <c r="C494" s="83"/>
      <c r="D494" s="75"/>
      <c r="E494" s="74"/>
      <c r="F494" s="76">
        <f>SUMIF(ADD!$E$4:$E$1300,$C494,ADD!$H$4:$H$1300)</f>
        <v>0</v>
      </c>
      <c r="G494" s="76">
        <f>SUMIF('RE-coustmer'!$E$4:$E$1300,$C494,'RE-coustmer'!$H$4:$I$1300)</f>
        <v>0</v>
      </c>
      <c r="H494" s="76">
        <f>SUMIF(OUT!$E$4:$E$1300,$C494,OUT!$H$4:J$1300)</f>
        <v>0</v>
      </c>
      <c r="I494" s="76">
        <f>SUMIF('RE-Supplier'!$E$4:$E$1300,$C494,'RE-Supplier'!$H$4:K$1300)</f>
        <v>0</v>
      </c>
      <c r="J494" s="76">
        <f t="shared" si="7"/>
        <v>0</v>
      </c>
      <c r="K494" s="74"/>
      <c r="L494" s="82"/>
      <c r="M494" s="80"/>
      <c r="N49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95" spans="2:14" ht="21">
      <c r="B495" s="76" t="str">
        <f>IF(C495&lt;&gt;"",COUNT($B$5:B494)+1,"")</f>
        <v/>
      </c>
      <c r="C495" s="83"/>
      <c r="D495" s="75"/>
      <c r="E495" s="74"/>
      <c r="F495" s="76">
        <f>SUMIF(ADD!$E$4:$E$1300,$C495,ADD!$H$4:$H$1300)</f>
        <v>0</v>
      </c>
      <c r="G495" s="76">
        <f>SUMIF('RE-coustmer'!$E$4:$E$1300,$C495,'RE-coustmer'!$H$4:$I$1300)</f>
        <v>0</v>
      </c>
      <c r="H495" s="76">
        <f>SUMIF(OUT!$E$4:$E$1300,$C495,OUT!$H$4:J$1300)</f>
        <v>0</v>
      </c>
      <c r="I495" s="76">
        <f>SUMIF('RE-Supplier'!$E$4:$E$1300,$C495,'RE-Supplier'!$H$4:K$1300)</f>
        <v>0</v>
      </c>
      <c r="J495" s="76">
        <f t="shared" si="7"/>
        <v>0</v>
      </c>
      <c r="K495" s="74"/>
      <c r="L495" s="82"/>
      <c r="M495" s="80"/>
      <c r="N49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96" spans="2:14" ht="21">
      <c r="B496" s="76" t="str">
        <f>IF(C496&lt;&gt;"",COUNT($B$5:B495)+1,"")</f>
        <v/>
      </c>
      <c r="C496" s="83"/>
      <c r="D496" s="75"/>
      <c r="E496" s="74"/>
      <c r="F496" s="76">
        <f>SUMIF(ADD!$E$4:$E$1300,$C496,ADD!$H$4:$H$1300)</f>
        <v>0</v>
      </c>
      <c r="G496" s="76">
        <f>SUMIF('RE-coustmer'!$E$4:$E$1300,$C496,'RE-coustmer'!$H$4:$I$1300)</f>
        <v>0</v>
      </c>
      <c r="H496" s="76">
        <f>SUMIF(OUT!$E$4:$E$1300,$C496,OUT!$H$4:J$1300)</f>
        <v>0</v>
      </c>
      <c r="I496" s="76">
        <f>SUMIF('RE-Supplier'!$E$4:$E$1300,$C496,'RE-Supplier'!$H$4:K$1300)</f>
        <v>0</v>
      </c>
      <c r="J496" s="76">
        <f t="shared" si="7"/>
        <v>0</v>
      </c>
      <c r="K496" s="74"/>
      <c r="L496" s="82"/>
      <c r="M496" s="80"/>
      <c r="N496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97" spans="2:14" ht="21">
      <c r="B497" s="76" t="str">
        <f>IF(C497&lt;&gt;"",COUNT($B$5:B496)+1,"")</f>
        <v/>
      </c>
      <c r="C497" s="83"/>
      <c r="D497" s="75"/>
      <c r="E497" s="74"/>
      <c r="F497" s="76">
        <f>SUMIF(ADD!$E$4:$E$1300,$C497,ADD!$H$4:$H$1300)</f>
        <v>0</v>
      </c>
      <c r="G497" s="76">
        <f>SUMIF('RE-coustmer'!$E$4:$E$1300,$C497,'RE-coustmer'!$H$4:$I$1300)</f>
        <v>0</v>
      </c>
      <c r="H497" s="76">
        <f>SUMIF(OUT!$E$4:$E$1300,$C497,OUT!$H$4:J$1300)</f>
        <v>0</v>
      </c>
      <c r="I497" s="76">
        <f>SUMIF('RE-Supplier'!$E$4:$E$1300,$C497,'RE-Supplier'!$H$4:K$1300)</f>
        <v>0</v>
      </c>
      <c r="J497" s="76">
        <f t="shared" si="7"/>
        <v>0</v>
      </c>
      <c r="K497" s="74"/>
      <c r="L497" s="82"/>
      <c r="M497" s="80"/>
      <c r="N497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98" spans="2:14" ht="21">
      <c r="B498" s="76" t="str">
        <f>IF(C498&lt;&gt;"",COUNT($B$5:B497)+1,"")</f>
        <v/>
      </c>
      <c r="C498" s="83"/>
      <c r="D498" s="75"/>
      <c r="E498" s="74"/>
      <c r="F498" s="76">
        <f>SUMIF(ADD!$E$4:$E$1300,$C498,ADD!$H$4:$H$1300)</f>
        <v>0</v>
      </c>
      <c r="G498" s="76">
        <f>SUMIF('RE-coustmer'!$E$4:$E$1300,$C498,'RE-coustmer'!$H$4:$I$1300)</f>
        <v>0</v>
      </c>
      <c r="H498" s="76">
        <f>SUMIF(OUT!$E$4:$E$1300,$C498,OUT!$H$4:J$1300)</f>
        <v>0</v>
      </c>
      <c r="I498" s="76">
        <f>SUMIF('RE-Supplier'!$E$4:$E$1300,$C498,'RE-Supplier'!$H$4:K$1300)</f>
        <v>0</v>
      </c>
      <c r="J498" s="76">
        <f t="shared" si="7"/>
        <v>0</v>
      </c>
      <c r="K498" s="74"/>
      <c r="L498" s="82"/>
      <c r="M498" s="80"/>
      <c r="N498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499" spans="2:14" ht="21">
      <c r="B499" s="76" t="str">
        <f>IF(C499&lt;&gt;"",COUNT($B$5:B498)+1,"")</f>
        <v/>
      </c>
      <c r="C499" s="83"/>
      <c r="D499" s="75"/>
      <c r="E499" s="74"/>
      <c r="F499" s="76">
        <f>SUMIF(ADD!$E$4:$E$1300,$C499,ADD!$H$4:$H$1300)</f>
        <v>0</v>
      </c>
      <c r="G499" s="76">
        <f>SUMIF('RE-coustmer'!$E$4:$E$1300,$C499,'RE-coustmer'!$H$4:$I$1300)</f>
        <v>0</v>
      </c>
      <c r="H499" s="76">
        <f>SUMIF(OUT!$E$4:$E$1300,$C499,OUT!$H$4:J$1300)</f>
        <v>0</v>
      </c>
      <c r="I499" s="76">
        <f>SUMIF('RE-Supplier'!$E$4:$E$1300,$C499,'RE-Supplier'!$H$4:K$1300)</f>
        <v>0</v>
      </c>
      <c r="J499" s="76">
        <f t="shared" si="7"/>
        <v>0</v>
      </c>
      <c r="K499" s="74"/>
      <c r="L499" s="82"/>
      <c r="M499" s="80"/>
      <c r="N499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00" spans="2:14" ht="21">
      <c r="B500" s="76" t="str">
        <f>IF(C500&lt;&gt;"",COUNT($B$5:B499)+1,"")</f>
        <v/>
      </c>
      <c r="C500" s="83"/>
      <c r="D500" s="75"/>
      <c r="E500" s="74"/>
      <c r="F500" s="76">
        <f>SUMIF(ADD!$E$4:$E$1300,$C500,ADD!$H$4:$H$1300)</f>
        <v>0</v>
      </c>
      <c r="G500" s="76">
        <f>SUMIF('RE-coustmer'!$E$4:$E$1300,$C500,'RE-coustmer'!$H$4:$I$1300)</f>
        <v>0</v>
      </c>
      <c r="H500" s="76">
        <f>SUMIF(OUT!$E$4:$E$1300,$C500,OUT!$H$4:J$1300)</f>
        <v>0</v>
      </c>
      <c r="I500" s="76">
        <f>SUMIF('RE-Supplier'!$E$4:$E$1300,$C500,'RE-Supplier'!$H$4:K$1300)</f>
        <v>0</v>
      </c>
      <c r="J500" s="76">
        <f t="shared" si="7"/>
        <v>0</v>
      </c>
      <c r="K500" s="74"/>
      <c r="L500" s="82"/>
      <c r="M500" s="80"/>
      <c r="N500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01" spans="2:14" ht="21">
      <c r="B501" s="76" t="str">
        <f>IF(C501&lt;&gt;"",COUNT($B$5:B500)+1,"")</f>
        <v/>
      </c>
      <c r="C501" s="83"/>
      <c r="D501" s="75"/>
      <c r="E501" s="74"/>
      <c r="F501" s="76">
        <f>SUMIF(ADD!$E$4:$E$1300,$C501,ADD!$H$4:$H$1300)</f>
        <v>0</v>
      </c>
      <c r="G501" s="76">
        <f>SUMIF('RE-coustmer'!$E$4:$E$1300,$C501,'RE-coustmer'!$H$4:$I$1300)</f>
        <v>0</v>
      </c>
      <c r="H501" s="76">
        <f>SUMIF(OUT!$E$4:$E$1300,$C501,OUT!$H$4:J$1300)</f>
        <v>0</v>
      </c>
      <c r="I501" s="76">
        <f>SUMIF('RE-Supplier'!$E$4:$E$1300,$C501,'RE-Supplier'!$H$4:K$1300)</f>
        <v>0</v>
      </c>
      <c r="J501" s="76">
        <f t="shared" si="7"/>
        <v>0</v>
      </c>
      <c r="K501" s="74"/>
      <c r="L501" s="82"/>
      <c r="M501" s="80"/>
      <c r="N501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02" spans="2:14" ht="21">
      <c r="B502" s="76" t="str">
        <f>IF(C502&lt;&gt;"",COUNT($B$5:B501)+1,"")</f>
        <v/>
      </c>
      <c r="C502" s="83"/>
      <c r="D502" s="75"/>
      <c r="E502" s="74"/>
      <c r="F502" s="76">
        <f>SUMIF(ADD!$E$4:$E$1300,$C502,ADD!$H$4:$H$1300)</f>
        <v>0</v>
      </c>
      <c r="G502" s="76">
        <f>SUMIF('RE-coustmer'!$E$4:$E$1300,$C502,'RE-coustmer'!$H$4:$I$1300)</f>
        <v>0</v>
      </c>
      <c r="H502" s="76">
        <f>SUMIF(OUT!$E$4:$E$1300,$C502,OUT!$H$4:J$1300)</f>
        <v>0</v>
      </c>
      <c r="I502" s="76">
        <f>SUMIF('RE-Supplier'!$E$4:$E$1300,$C502,'RE-Supplier'!$H$4:K$1300)</f>
        <v>0</v>
      </c>
      <c r="J502" s="76">
        <f t="shared" si="7"/>
        <v>0</v>
      </c>
      <c r="K502" s="74"/>
      <c r="L502" s="82"/>
      <c r="M502" s="80"/>
      <c r="N502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03" spans="2:14" ht="21">
      <c r="B503" s="76" t="str">
        <f>IF(C503&lt;&gt;"",COUNT($B$5:B502)+1,"")</f>
        <v/>
      </c>
      <c r="C503" s="83"/>
      <c r="D503" s="75"/>
      <c r="E503" s="74"/>
      <c r="F503" s="76">
        <f>SUMIF(ADD!$E$4:$E$1300,$C503,ADD!$H$4:$H$1300)</f>
        <v>0</v>
      </c>
      <c r="G503" s="76">
        <f>SUMIF('RE-coustmer'!$E$4:$E$1300,$C503,'RE-coustmer'!$H$4:$I$1300)</f>
        <v>0</v>
      </c>
      <c r="H503" s="76">
        <f>SUMIF(OUT!$E$4:$E$1300,$C503,OUT!$H$4:J$1300)</f>
        <v>0</v>
      </c>
      <c r="I503" s="76">
        <f>SUMIF('RE-Supplier'!$E$4:$E$1300,$C503,'RE-Supplier'!$H$4:K$1300)</f>
        <v>0</v>
      </c>
      <c r="J503" s="76">
        <f t="shared" si="7"/>
        <v>0</v>
      </c>
      <c r="K503" s="74"/>
      <c r="L503" s="82"/>
      <c r="M503" s="80"/>
      <c r="N503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04" spans="2:14" ht="21">
      <c r="B504" s="76" t="str">
        <f>IF(C504&lt;&gt;"",COUNT($B$5:B503)+1,"")</f>
        <v/>
      </c>
      <c r="C504" s="83"/>
      <c r="D504" s="75"/>
      <c r="E504" s="74"/>
      <c r="F504" s="76">
        <f>SUMIF(ADD!$E$4:$E$1300,$C504,ADD!$H$4:$H$1300)</f>
        <v>0</v>
      </c>
      <c r="G504" s="76">
        <f>SUMIF('RE-coustmer'!$E$4:$E$1300,$C504,'RE-coustmer'!$H$4:$I$1300)</f>
        <v>0</v>
      </c>
      <c r="H504" s="76">
        <f>SUMIF(OUT!$E$4:$E$1300,$C504,OUT!$H$4:J$1300)</f>
        <v>0</v>
      </c>
      <c r="I504" s="76">
        <f>SUMIF('RE-Supplier'!$E$4:$E$1300,$C504,'RE-Supplier'!$H$4:K$1300)</f>
        <v>0</v>
      </c>
      <c r="J504" s="76">
        <f t="shared" si="7"/>
        <v>0</v>
      </c>
      <c r="K504" s="74"/>
      <c r="L504" s="82"/>
      <c r="M504" s="80"/>
      <c r="N504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  <row r="505" spans="2:14" ht="21">
      <c r="B505" s="76" t="str">
        <f>IF(C505&lt;&gt;"",COUNT($B$5:B504)+1,"")</f>
        <v/>
      </c>
      <c r="C505" s="83"/>
      <c r="D505" s="75"/>
      <c r="E505" s="74"/>
      <c r="F505" s="76">
        <f>SUMIF(ADD!$E$4:$E$1300,$C505,ADD!$H$4:$H$1300)</f>
        <v>0</v>
      </c>
      <c r="G505" s="76">
        <f>SUMIF('RE-coustmer'!$E$4:$E$1300,$C505,'RE-coustmer'!$H$4:$I$1300)</f>
        <v>0</v>
      </c>
      <c r="H505" s="76">
        <f>SUMIF(OUT!$E$4:$E$1300,$C505,OUT!$H$4:J$1300)</f>
        <v>0</v>
      </c>
      <c r="I505" s="76">
        <f>SUMIF('RE-Supplier'!$E$4:$E$1300,$C505,'RE-Supplier'!$H$4:K$1300)</f>
        <v>0</v>
      </c>
      <c r="J505" s="76">
        <f t="shared" si="7"/>
        <v>0</v>
      </c>
      <c r="K505" s="74"/>
      <c r="L505" s="82"/>
      <c r="M505" s="80"/>
      <c r="N505" s="81" t="str">
        <f>IF(AND(Table1[[#This Row],[حد الطلب]]&lt;&gt;"",Table1[[#This Row],[كود]]&lt;&gt;"",Table1[[#This Row],[اسم الصنف ]]&lt;&gt;""),IF(Table1[[#This Row],[الرصيد]]&lt;=Table1[[#This Row],[حد الطلب]],1,""),"")</f>
        <v/>
      </c>
    </row>
  </sheetData>
  <sheetProtection formatCells="0" formatColumns="0" formatRows="0" insertColumns="0" insertRows="0" insertHyperlinks="0" sort="0" autoFilter="0" pivotTables="0"/>
  <conditionalFormatting sqref="B6:L505">
    <cfRule type="expression" dxfId="22" priority="1">
      <formula>$N6=1</formula>
    </cfRule>
  </conditionalFormatting>
  <pageMargins left="0.7" right="0.7" top="0.75" bottom="0.75" header="0.3" footer="0.3"/>
  <pageSetup orientation="portrait" r:id="rId1"/>
  <ignoredErrors>
    <ignoredError sqref="B6" calculatedColumn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A2002"/>
  <sheetViews>
    <sheetView showGridLines="0" rightToLeft="1" tabSelected="1" zoomScale="85" zoomScaleNormal="85" workbookViewId="0">
      <selection activeCell="J6" sqref="J6"/>
    </sheetView>
  </sheetViews>
  <sheetFormatPr defaultColWidth="0" defaultRowHeight="15"/>
  <cols>
    <col min="1" max="1" width="7.7109375" style="10" customWidth="1"/>
    <col min="2" max="2" width="6.42578125" style="10" customWidth="1"/>
    <col min="3" max="3" width="13.5703125" style="10" customWidth="1"/>
    <col min="4" max="4" width="19.85546875" style="10" customWidth="1"/>
    <col min="5" max="5" width="16.7109375" style="10" customWidth="1"/>
    <col min="6" max="6" width="39.140625" style="10" customWidth="1"/>
    <col min="7" max="7" width="55.7109375" style="10" customWidth="1"/>
    <col min="8" max="8" width="20.28515625" style="10" customWidth="1"/>
    <col min="9" max="9" width="14.5703125" style="10" customWidth="1"/>
    <col min="10" max="10" width="21.42578125" style="10" customWidth="1"/>
    <col min="11" max="20" width="9" style="10" hidden="1" customWidth="1"/>
    <col min="21" max="21" width="9" style="12" hidden="1" customWidth="1"/>
    <col min="22" max="24" width="9" style="10" hidden="1" customWidth="1"/>
    <col min="25" max="25" width="9" style="12" hidden="1" customWidth="1"/>
    <col min="26" max="26" width="11.140625" style="10" hidden="1" customWidth="1"/>
    <col min="27" max="16384" width="9" style="10" hidden="1"/>
  </cols>
  <sheetData>
    <row r="1" spans="1:27" ht="20.25" customHeight="1">
      <c r="Y1" s="12" t="s">
        <v>43</v>
      </c>
    </row>
    <row r="2" spans="1:27" ht="15.75" customHeight="1">
      <c r="A2" s="111"/>
      <c r="B2" s="111"/>
      <c r="C2" s="111"/>
      <c r="D2" s="111"/>
      <c r="E2" s="111"/>
      <c r="F2" s="111"/>
      <c r="G2" s="111"/>
      <c r="H2" s="111"/>
      <c r="I2" s="111"/>
      <c r="J2" s="111"/>
      <c r="V2" s="16">
        <f>'AAC-ITEM'!D3</f>
        <v>0</v>
      </c>
      <c r="Y2" s="5" t="str">
        <f>Rep!D6</f>
        <v>مرتجع عميل</v>
      </c>
      <c r="Z2" s="16">
        <f>Rep!D7</f>
        <v>20</v>
      </c>
    </row>
    <row r="3" spans="1:27" ht="18.75">
      <c r="A3" s="111"/>
      <c r="B3" s="112" t="s">
        <v>8</v>
      </c>
      <c r="C3" s="112" t="s">
        <v>20</v>
      </c>
      <c r="D3" s="112" t="s">
        <v>21</v>
      </c>
      <c r="E3" s="112" t="s">
        <v>22</v>
      </c>
      <c r="F3" s="112" t="s">
        <v>23</v>
      </c>
      <c r="G3" s="112" t="s">
        <v>24</v>
      </c>
      <c r="H3" s="112" t="s">
        <v>25</v>
      </c>
      <c r="I3" s="112" t="s">
        <v>0</v>
      </c>
      <c r="J3" s="111"/>
      <c r="V3" s="16">
        <f>COUNT(U4:U1004)</f>
        <v>0</v>
      </c>
      <c r="Z3" s="16" t="str">
        <f>IF(AA3=0,"لاتوجد حركات",IF(AA3&gt;0,AA3))</f>
        <v>لاتوجد حركات</v>
      </c>
      <c r="AA3" s="64">
        <f>COUNT(Y4:Y1004)</f>
        <v>0</v>
      </c>
    </row>
    <row r="4" spans="1:27" ht="15" customHeight="1">
      <c r="A4" s="111"/>
      <c r="B4" s="113" t="str">
        <f>IF(C4&lt;&gt;"",COUNT($B$3:B3)+1,"")</f>
        <v/>
      </c>
      <c r="C4" s="114"/>
      <c r="D4" s="115"/>
      <c r="E4" s="115"/>
      <c r="F4" s="113" t="str">
        <f>IFERROR(IF(E4&lt;&gt;"",VLOOKUP(E4,STORE!$C$6:$D$500,2,FALSE),""),"تأكد من الكود")</f>
        <v/>
      </c>
      <c r="G4" s="115"/>
      <c r="H4" s="116"/>
      <c r="I4" s="115"/>
      <c r="J4" s="111"/>
      <c r="U4" s="4" t="str">
        <f>IF(AND($V$2=$E4,$V$2&lt;&gt;"",$V$2&lt;&gt;0,F4&lt;&gt;"تأكد من الكود"),COUNT($U$3:U3)+1,"  ")</f>
        <v xml:space="preserve">  </v>
      </c>
      <c r="Y4" s="4" t="str">
        <f>IF(AND($Z$2=$D4,$Z$2&lt;&gt;"",$Z$2&lt;&gt;0,$Y$2=$Y$1),COUNT($Y$3:Y3)+1,"  ")</f>
        <v xml:space="preserve">  </v>
      </c>
      <c r="Z4" s="46" t="str">
        <f>IFERROR(IF(Y2=Y1,INDEX(C4:C1000,MATCH(Z2,D4:D100,0)),""),"")</f>
        <v/>
      </c>
    </row>
    <row r="5" spans="1:27" ht="15.75">
      <c r="A5" s="111"/>
      <c r="B5" s="113" t="str">
        <f>IF(C5&lt;&gt;"",COUNT($B$3:B4)+1,"")</f>
        <v/>
      </c>
      <c r="C5" s="114"/>
      <c r="D5" s="115"/>
      <c r="E5" s="115"/>
      <c r="F5" s="113" t="str">
        <f>IFERROR(IF(E5&lt;&gt;"",VLOOKUP(E5,STORE!$C$6:$D$500,2,FALSE),""),"تأكد من الكود")</f>
        <v/>
      </c>
      <c r="G5" s="115"/>
      <c r="H5" s="116"/>
      <c r="I5" s="115"/>
      <c r="J5" s="111"/>
      <c r="U5" s="4" t="str">
        <f>IF(AND($V$2=$E5,$V$2&lt;&gt;"",$V$2&lt;&gt;0,F5&lt;&gt;"تأكد من الكود"),COUNT($U$3:U4)+1,"  ")</f>
        <v xml:space="preserve">  </v>
      </c>
      <c r="Y5" s="4" t="str">
        <f>IF(AND($Z$2=$D5,$Z$2&lt;&gt;"",$Z$2&lt;&gt;0,$Y$2=$Y$1),COUNT($Y$3:Y4)+1,"  ")</f>
        <v xml:space="preserve">  </v>
      </c>
    </row>
    <row r="6" spans="1:27" ht="15.75">
      <c r="A6" s="111"/>
      <c r="B6" s="113" t="str">
        <f>IF(C6&lt;&gt;"",COUNT($B$3:B5)+1,"")</f>
        <v/>
      </c>
      <c r="C6" s="114"/>
      <c r="D6" s="115"/>
      <c r="E6" s="115"/>
      <c r="F6" s="113" t="str">
        <f>IFERROR(IF(E6&lt;&gt;"",VLOOKUP(E6,STORE!$C$6:$D$500,2,FALSE),""),"تأكد من الكود")</f>
        <v/>
      </c>
      <c r="G6" s="115"/>
      <c r="H6" s="116"/>
      <c r="I6" s="115"/>
      <c r="J6" s="111"/>
      <c r="U6" s="4" t="str">
        <f>IF(AND($V$2=$E6,$V$2&lt;&gt;"",$V$2&lt;&gt;0,F6&lt;&gt;"تأكد من الكود"),COUNT($U$3:U5)+1,"  ")</f>
        <v xml:space="preserve">  </v>
      </c>
      <c r="Y6" s="4" t="str">
        <f>IF(AND($Z$2=$D6,$Z$2&lt;&gt;"",$Z$2&lt;&gt;0,$Y$2=$Y$1),COUNT($Y$3:Y5)+1,"  ")</f>
        <v xml:space="preserve">  </v>
      </c>
    </row>
    <row r="7" spans="1:27" ht="15.75">
      <c r="A7" s="111"/>
      <c r="B7" s="113" t="str">
        <f>IF(C7&lt;&gt;"",COUNT($B$3:B6)+1,"")</f>
        <v/>
      </c>
      <c r="C7" s="114"/>
      <c r="D7" s="115"/>
      <c r="E7" s="115"/>
      <c r="F7" s="113" t="str">
        <f>IFERROR(IF(E7&lt;&gt;"",VLOOKUP(E7,STORE!$C$6:$D$500,2,FALSE),""),"تأكد من الكود")</f>
        <v/>
      </c>
      <c r="G7" s="115"/>
      <c r="H7" s="116"/>
      <c r="I7" s="115"/>
      <c r="J7" s="111"/>
      <c r="U7" s="4" t="str">
        <f>IF(AND($V$2=$E7,$V$2&lt;&gt;"",$V$2&lt;&gt;0,F7&lt;&gt;"تأكد من الكود"),COUNT($U$3:U6)+1,"  ")</f>
        <v xml:space="preserve">  </v>
      </c>
      <c r="Y7" s="4" t="str">
        <f>IF(AND($Z$2=$D7,$Z$2&lt;&gt;"",$Z$2&lt;&gt;0,$Y$2=$Y$1),COUNT($Y$3:Y6)+1,"  ")</f>
        <v xml:space="preserve">  </v>
      </c>
    </row>
    <row r="8" spans="1:27" ht="15.75">
      <c r="A8" s="111"/>
      <c r="B8" s="113" t="str">
        <f>IF(C8&lt;&gt;"",COUNT($B$3:B7)+1,"")</f>
        <v/>
      </c>
      <c r="C8" s="114"/>
      <c r="D8" s="115"/>
      <c r="E8" s="115"/>
      <c r="F8" s="113" t="str">
        <f>IFERROR(IF(E8&lt;&gt;"",VLOOKUP(E8,STORE!$C$6:$D$500,2,FALSE),""),"تأكد من الكود")</f>
        <v/>
      </c>
      <c r="G8" s="115"/>
      <c r="H8" s="116"/>
      <c r="I8" s="115"/>
      <c r="J8" s="111"/>
      <c r="U8" s="4" t="str">
        <f>IF(AND($V$2=$E8,$V$2&lt;&gt;"",$V$2&lt;&gt;0,F8&lt;&gt;"تأكد من الكود"),COUNT($U$3:U7)+1,"  ")</f>
        <v xml:space="preserve">  </v>
      </c>
      <c r="Y8" s="4" t="str">
        <f>IF(AND($Z$2=$D8,$Z$2&lt;&gt;"",$Z$2&lt;&gt;0,$Y$2=$Y$1),COUNT($Y$3:Y7)+1,"  ")</f>
        <v xml:space="preserve">  </v>
      </c>
    </row>
    <row r="9" spans="1:27" ht="15.75">
      <c r="A9" s="111"/>
      <c r="B9" s="113" t="str">
        <f>IF(C9&lt;&gt;"",COUNT($B$3:B8)+1,"")</f>
        <v/>
      </c>
      <c r="C9" s="114"/>
      <c r="D9" s="115"/>
      <c r="E9" s="115"/>
      <c r="F9" s="113" t="str">
        <f>IFERROR(IF(E9&lt;&gt;"",VLOOKUP(E9,STORE!$C$6:$D$500,2,FALSE),""),"تأكد من الكود")</f>
        <v/>
      </c>
      <c r="G9" s="115"/>
      <c r="H9" s="116"/>
      <c r="I9" s="115"/>
      <c r="J9" s="111"/>
      <c r="U9" s="4" t="str">
        <f>IF(AND($V$2=$E9,$V$2&lt;&gt;"",$V$2&lt;&gt;0,F9&lt;&gt;"تأكد من الكود"),COUNT($U$3:U8)+1,"  ")</f>
        <v xml:space="preserve">  </v>
      </c>
      <c r="Y9" s="4" t="str">
        <f>IF(AND($Z$2=$D9,$Z$2&lt;&gt;"",$Z$2&lt;&gt;0,$Y$2=$Y$1),COUNT($Y$3:Y8)+1,"  ")</f>
        <v xml:space="preserve">  </v>
      </c>
    </row>
    <row r="10" spans="1:27" ht="15.75">
      <c r="A10" s="111"/>
      <c r="B10" s="113" t="str">
        <f>IF(C10&lt;&gt;"",COUNT($B$3:B9)+1,"")</f>
        <v/>
      </c>
      <c r="C10" s="114"/>
      <c r="D10" s="115"/>
      <c r="E10" s="115"/>
      <c r="F10" s="113" t="str">
        <f>IFERROR(IF(E10&lt;&gt;"",VLOOKUP(E10,STORE!$C$6:$D$500,2,FALSE),""),"تأكد من الكود")</f>
        <v/>
      </c>
      <c r="G10" s="115"/>
      <c r="H10" s="116"/>
      <c r="I10" s="115"/>
      <c r="J10" s="111"/>
      <c r="U10" s="4" t="str">
        <f>IF(AND($V$2=$E10,$V$2&lt;&gt;"",$V$2&lt;&gt;0,F10&lt;&gt;"تأكد من الكود"),COUNT($U$3:U9)+1,"  ")</f>
        <v xml:space="preserve">  </v>
      </c>
      <c r="Y10" s="4" t="str">
        <f>IF(AND($Z$2=$D10,$Z$2&lt;&gt;"",$Z$2&lt;&gt;0,$Y$2=$Y$1),COUNT($Y$3:Y9)+1,"  ")</f>
        <v xml:space="preserve">  </v>
      </c>
    </row>
    <row r="11" spans="1:27" ht="15.75">
      <c r="A11" s="111"/>
      <c r="B11" s="113" t="str">
        <f>IF(C11&lt;&gt;"",COUNT($B$3:B10)+1,"")</f>
        <v/>
      </c>
      <c r="C11" s="114"/>
      <c r="D11" s="115"/>
      <c r="E11" s="115"/>
      <c r="F11" s="113" t="str">
        <f>IFERROR(IF(E11&lt;&gt;"",VLOOKUP(E11,STORE!$C$6:$D$500,2,FALSE),""),"تأكد من الكود")</f>
        <v/>
      </c>
      <c r="G11" s="115"/>
      <c r="H11" s="116"/>
      <c r="I11" s="115"/>
      <c r="J11" s="111"/>
      <c r="U11" s="4" t="str">
        <f>IF(AND($V$2=$E11,$V$2&lt;&gt;"",$V$2&lt;&gt;0,F11&lt;&gt;"تأكد من الكود"),COUNT($U$3:U10)+1,"  ")</f>
        <v xml:space="preserve">  </v>
      </c>
      <c r="Y11" s="4" t="str">
        <f>IF(AND($Z$2=$D11,$Z$2&lt;&gt;"",$Z$2&lt;&gt;0,$Y$2=$Y$1),COUNT($Y$3:Y10)+1,"  ")</f>
        <v xml:space="preserve">  </v>
      </c>
    </row>
    <row r="12" spans="1:27" ht="15.75">
      <c r="A12" s="111"/>
      <c r="B12" s="113" t="str">
        <f>IF(C12&lt;&gt;"",COUNT($B$3:B11)+1,"")</f>
        <v/>
      </c>
      <c r="C12" s="114"/>
      <c r="D12" s="115"/>
      <c r="E12" s="115"/>
      <c r="F12" s="113" t="str">
        <f>IFERROR(IF(E12&lt;&gt;"",VLOOKUP(E12,STORE!$C$6:$D$500,2,FALSE),""),"تأكد من الكود")</f>
        <v/>
      </c>
      <c r="G12" s="115"/>
      <c r="H12" s="116"/>
      <c r="I12" s="115"/>
      <c r="J12" s="111"/>
      <c r="U12" s="4" t="str">
        <f>IF(AND($V$2=$E12,$V$2&lt;&gt;"",$V$2&lt;&gt;0,F12&lt;&gt;"تأكد من الكود"),COUNT($U$3:U11)+1,"  ")</f>
        <v xml:space="preserve">  </v>
      </c>
      <c r="Y12" s="4" t="str">
        <f>IF(AND($Z$2=$D12,$Z$2&lt;&gt;"",$Z$2&lt;&gt;0,$Y$2=$Y$1),COUNT($Y$3:Y11)+1,"  ")</f>
        <v xml:space="preserve">  </v>
      </c>
    </row>
    <row r="13" spans="1:27" ht="15.75">
      <c r="A13" s="111"/>
      <c r="B13" s="113" t="str">
        <f>IF(C13&lt;&gt;"",COUNT($B$3:B12)+1,"")</f>
        <v/>
      </c>
      <c r="C13" s="114"/>
      <c r="D13" s="115"/>
      <c r="E13" s="115"/>
      <c r="F13" s="113" t="str">
        <f>IFERROR(IF(E13&lt;&gt;"",VLOOKUP(E13,STORE!$C$6:$D$500,2,FALSE),""),"تأكد من الكود")</f>
        <v/>
      </c>
      <c r="G13" s="115"/>
      <c r="H13" s="116"/>
      <c r="I13" s="115"/>
      <c r="J13" s="111"/>
      <c r="U13" s="4" t="str">
        <f>IF(AND($V$2=$E13,$V$2&lt;&gt;"",$V$2&lt;&gt;0,F13&lt;&gt;"تأكد من الكود"),COUNT($U$3:U12)+1,"  ")</f>
        <v xml:space="preserve">  </v>
      </c>
      <c r="Y13" s="4" t="str">
        <f>IF(AND($Z$2=$D13,$Z$2&lt;&gt;"",$Z$2&lt;&gt;0,$Y$2=$Y$1),COUNT($Y$3:Y12)+1,"  ")</f>
        <v xml:space="preserve">  </v>
      </c>
    </row>
    <row r="14" spans="1:27" ht="15.75">
      <c r="A14" s="111"/>
      <c r="B14" s="113" t="str">
        <f>IF(C14&lt;&gt;"",COUNT($B$3:B13)+1,"")</f>
        <v/>
      </c>
      <c r="C14" s="114"/>
      <c r="D14" s="115"/>
      <c r="E14" s="115"/>
      <c r="F14" s="113" t="str">
        <f>IFERROR(IF(E14&lt;&gt;"",VLOOKUP(E14,STORE!$C$6:$D$500,2,FALSE),""),"تأكد من الكود")</f>
        <v/>
      </c>
      <c r="G14" s="115"/>
      <c r="H14" s="116"/>
      <c r="I14" s="115"/>
      <c r="J14" s="111"/>
      <c r="U14" s="4" t="str">
        <f>IF(AND($V$2=$E14,$V$2&lt;&gt;"",$V$2&lt;&gt;0,F14&lt;&gt;"تأكد من الكود"),COUNT($U$3:U13)+1,"  ")</f>
        <v xml:space="preserve">  </v>
      </c>
      <c r="Y14" s="4" t="str">
        <f>IF(AND($Z$2=$D14,$Z$2&lt;&gt;"",$Z$2&lt;&gt;0,$Y$2=$Y$1),COUNT($Y$3:Y13)+1,"  ")</f>
        <v xml:space="preserve">  </v>
      </c>
    </row>
    <row r="15" spans="1:27" ht="15.75">
      <c r="A15" s="111"/>
      <c r="B15" s="113" t="str">
        <f>IF(C15&lt;&gt;"",COUNT($B$3:B14)+1,"")</f>
        <v/>
      </c>
      <c r="C15" s="114"/>
      <c r="D15" s="115"/>
      <c r="E15" s="115"/>
      <c r="F15" s="113" t="str">
        <f>IFERROR(IF(E15&lt;&gt;"",VLOOKUP(E15,STORE!$C$6:$D$500,2,FALSE),""),"تأكد من الكود")</f>
        <v/>
      </c>
      <c r="G15" s="115"/>
      <c r="H15" s="116"/>
      <c r="I15" s="115"/>
      <c r="J15" s="111"/>
      <c r="U15" s="4" t="str">
        <f>IF(AND($V$2=$E15,$V$2&lt;&gt;"",$V$2&lt;&gt;0,F15&lt;&gt;"تأكد من الكود"),COUNT($U$3:U14)+1,"  ")</f>
        <v xml:space="preserve">  </v>
      </c>
      <c r="Y15" s="4" t="str">
        <f>IF(AND($Z$2=$D15,$Z$2&lt;&gt;"",$Z$2&lt;&gt;0,$Y$2=$Y$1),COUNT($Y$3:Y14)+1,"  ")</f>
        <v xml:space="preserve">  </v>
      </c>
    </row>
    <row r="16" spans="1:27" ht="15.75">
      <c r="A16" s="111"/>
      <c r="B16" s="113" t="str">
        <f>IF(C16&lt;&gt;"",COUNT($B$3:B15)+1,"")</f>
        <v/>
      </c>
      <c r="C16" s="114"/>
      <c r="D16" s="115"/>
      <c r="E16" s="115"/>
      <c r="F16" s="113" t="str">
        <f>IFERROR(IF(E16&lt;&gt;"",VLOOKUP(E16,STORE!$C$6:$D$500,2,FALSE),""),"تأكد من الكود")</f>
        <v/>
      </c>
      <c r="G16" s="115"/>
      <c r="H16" s="116"/>
      <c r="I16" s="115"/>
      <c r="J16" s="111"/>
      <c r="U16" s="4" t="str">
        <f>IF(AND($V$2=$E16,$V$2&lt;&gt;"",$V$2&lt;&gt;0,F16&lt;&gt;"تأكد من الكود"),COUNT($U$3:U15)+1,"  ")</f>
        <v xml:space="preserve">  </v>
      </c>
      <c r="Y16" s="4" t="str">
        <f>IF(AND($Z$2=$D16,$Z$2&lt;&gt;"",$Z$2&lt;&gt;0,$Y$2=$Y$1),COUNT($Y$3:Y15)+1,"  ")</f>
        <v xml:space="preserve">  </v>
      </c>
    </row>
    <row r="17" spans="1:25" ht="15.75">
      <c r="A17" s="111"/>
      <c r="B17" s="113" t="str">
        <f>IF(C17&lt;&gt;"",COUNT($B$3:B16)+1,"")</f>
        <v/>
      </c>
      <c r="C17" s="114"/>
      <c r="D17" s="115"/>
      <c r="E17" s="115"/>
      <c r="F17" s="113" t="str">
        <f>IFERROR(IF(E17&lt;&gt;"",VLOOKUP(E17,STORE!$C$6:$D$500,2,FALSE),""),"تأكد من الكود")</f>
        <v/>
      </c>
      <c r="G17" s="115"/>
      <c r="H17" s="116"/>
      <c r="I17" s="115"/>
      <c r="J17" s="111"/>
      <c r="U17" s="4" t="str">
        <f>IF(AND($V$2=$E17,$V$2&lt;&gt;"",$V$2&lt;&gt;0,F17&lt;&gt;"تأكد من الكود"),COUNT($U$3:U16)+1,"  ")</f>
        <v xml:space="preserve">  </v>
      </c>
      <c r="Y17" s="4" t="str">
        <f>IF(AND($Z$2=$D17,$Z$2&lt;&gt;"",$Z$2&lt;&gt;0,$Y$2=$Y$1),COUNT($Y$3:Y16)+1,"  ")</f>
        <v xml:space="preserve">  </v>
      </c>
    </row>
    <row r="18" spans="1:25" ht="15.75">
      <c r="A18" s="111"/>
      <c r="B18" s="113" t="str">
        <f>IF(C18&lt;&gt;"",COUNT($B$3:B17)+1,"")</f>
        <v/>
      </c>
      <c r="C18" s="114"/>
      <c r="D18" s="115"/>
      <c r="E18" s="115"/>
      <c r="F18" s="113" t="str">
        <f>IFERROR(IF(E18&lt;&gt;"",VLOOKUP(E18,STORE!$C$6:$D$500,2,FALSE),""),"تأكد من الكود")</f>
        <v/>
      </c>
      <c r="G18" s="115"/>
      <c r="H18" s="116"/>
      <c r="I18" s="115"/>
      <c r="J18" s="111"/>
      <c r="U18" s="4" t="str">
        <f>IF(AND($V$2=$E18,$V$2&lt;&gt;"",$V$2&lt;&gt;0,F18&lt;&gt;"تأكد من الكود"),COUNT($U$3:U17)+1,"  ")</f>
        <v xml:space="preserve">  </v>
      </c>
      <c r="Y18" s="4" t="str">
        <f>IF(AND($Z$2=$D18,$Z$2&lt;&gt;"",$Z$2&lt;&gt;0,$Y$2=$Y$1),COUNT($Y$3:Y17)+1,"  ")</f>
        <v xml:space="preserve">  </v>
      </c>
    </row>
    <row r="19" spans="1:25" ht="15.75">
      <c r="A19" s="111"/>
      <c r="B19" s="113" t="str">
        <f>IF(C19&lt;&gt;"",COUNT($B$3:B18)+1,"")</f>
        <v/>
      </c>
      <c r="C19" s="114"/>
      <c r="D19" s="115"/>
      <c r="E19" s="115"/>
      <c r="F19" s="113" t="str">
        <f>IFERROR(IF(E19&lt;&gt;"",VLOOKUP(E19,STORE!$C$6:$D$500,2,FALSE),""),"تأكد من الكود")</f>
        <v/>
      </c>
      <c r="G19" s="115"/>
      <c r="H19" s="116"/>
      <c r="I19" s="115"/>
      <c r="J19" s="111"/>
      <c r="U19" s="4" t="str">
        <f>IF(AND($V$2=$E19,$V$2&lt;&gt;"",$V$2&lt;&gt;0,F19&lt;&gt;"تأكد من الكود"),COUNT($U$3:U18)+1,"  ")</f>
        <v xml:space="preserve">  </v>
      </c>
      <c r="Y19" s="4" t="str">
        <f>IF(AND($Z$2=$D19,$Z$2&lt;&gt;"",$Z$2&lt;&gt;0,$Y$2=$Y$1),COUNT($Y$3:Y18)+1,"  ")</f>
        <v xml:space="preserve">  </v>
      </c>
    </row>
    <row r="20" spans="1:25" ht="15.75">
      <c r="A20" s="111"/>
      <c r="B20" s="113" t="str">
        <f>IF(C20&lt;&gt;"",COUNT($B$3:B19)+1,"")</f>
        <v/>
      </c>
      <c r="C20" s="114"/>
      <c r="D20" s="115"/>
      <c r="E20" s="115"/>
      <c r="F20" s="113" t="str">
        <f>IFERROR(IF(E20&lt;&gt;"",VLOOKUP(E20,STORE!$C$6:$D$500,2,FALSE),""),"تأكد من الكود")</f>
        <v/>
      </c>
      <c r="G20" s="115"/>
      <c r="H20" s="116"/>
      <c r="I20" s="115"/>
      <c r="J20" s="111"/>
      <c r="U20" s="4" t="str">
        <f>IF(AND($V$2=$E20,$V$2&lt;&gt;"",$V$2&lt;&gt;0,F20&lt;&gt;"تأكد من الكود"),COUNT($U$3:U19)+1,"  ")</f>
        <v xml:space="preserve">  </v>
      </c>
      <c r="Y20" s="4" t="str">
        <f>IF(AND($Z$2=$D20,$Z$2&lt;&gt;"",$Z$2&lt;&gt;0,$Y$2=$Y$1),COUNT($Y$3:Y19)+1,"  ")</f>
        <v xml:space="preserve">  </v>
      </c>
    </row>
    <row r="21" spans="1:25" ht="15.75">
      <c r="A21" s="111"/>
      <c r="B21" s="113" t="str">
        <f>IF(C21&lt;&gt;"",COUNT($B$3:B20)+1,"")</f>
        <v/>
      </c>
      <c r="C21" s="114"/>
      <c r="D21" s="115"/>
      <c r="E21" s="115"/>
      <c r="F21" s="113" t="str">
        <f>IFERROR(IF(E21&lt;&gt;"",VLOOKUP(E21,STORE!$C$6:$D$500,2,FALSE),""),"تأكد من الكود")</f>
        <v/>
      </c>
      <c r="G21" s="115"/>
      <c r="H21" s="116"/>
      <c r="I21" s="115"/>
      <c r="J21" s="111"/>
      <c r="U21" s="4" t="str">
        <f>IF(AND($V$2=$E21,$V$2&lt;&gt;"",$V$2&lt;&gt;0,F21&lt;&gt;"تأكد من الكود"),COUNT($U$3:U20)+1,"  ")</f>
        <v xml:space="preserve">  </v>
      </c>
      <c r="Y21" s="4" t="str">
        <f>IF(AND($Z$2=$D21,$Z$2&lt;&gt;"",$Z$2&lt;&gt;0,$Y$2=$Y$1),COUNT($Y$3:Y20)+1,"  ")</f>
        <v xml:space="preserve">  </v>
      </c>
    </row>
    <row r="22" spans="1:25" ht="15.75">
      <c r="A22" s="111"/>
      <c r="B22" s="113" t="str">
        <f>IF(C22&lt;&gt;"",COUNT($B$3:B21)+1,"")</f>
        <v/>
      </c>
      <c r="C22" s="114"/>
      <c r="D22" s="115"/>
      <c r="E22" s="115"/>
      <c r="F22" s="113" t="str">
        <f>IFERROR(IF(E22&lt;&gt;"",VLOOKUP(E22,STORE!$C$6:$D$500,2,FALSE),""),"تأكد من الكود")</f>
        <v/>
      </c>
      <c r="G22" s="115"/>
      <c r="H22" s="116"/>
      <c r="I22" s="115"/>
      <c r="J22" s="111"/>
      <c r="U22" s="4" t="str">
        <f>IF(AND($V$2=$E22,$V$2&lt;&gt;"",$V$2&lt;&gt;0,F22&lt;&gt;"تأكد من الكود"),COUNT($U$3:U21)+1,"  ")</f>
        <v xml:space="preserve">  </v>
      </c>
      <c r="Y22" s="4" t="str">
        <f>IF(AND($Z$2=$D22,$Z$2&lt;&gt;"",$Z$2&lt;&gt;0,$Y$2=$Y$1),COUNT($Y$3:Y21)+1,"  ")</f>
        <v xml:space="preserve">  </v>
      </c>
    </row>
    <row r="23" spans="1:25" ht="15.75">
      <c r="A23" s="111"/>
      <c r="B23" s="113" t="str">
        <f>IF(C23&lt;&gt;"",COUNT($B$3:B22)+1,"")</f>
        <v/>
      </c>
      <c r="C23" s="114"/>
      <c r="D23" s="115"/>
      <c r="E23" s="115"/>
      <c r="F23" s="113" t="str">
        <f>IFERROR(IF(E23&lt;&gt;"",VLOOKUP(E23,STORE!$C$6:$D$500,2,FALSE),""),"تأكد من الكود")</f>
        <v/>
      </c>
      <c r="G23" s="115"/>
      <c r="H23" s="116"/>
      <c r="I23" s="115"/>
      <c r="J23" s="111"/>
      <c r="U23" s="4" t="str">
        <f>IF(AND($V$2=$E23,$V$2&lt;&gt;"",$V$2&lt;&gt;0,F23&lt;&gt;"تأكد من الكود"),COUNT($U$3:U22)+1,"  ")</f>
        <v xml:space="preserve">  </v>
      </c>
      <c r="Y23" s="4" t="str">
        <f>IF(AND($Z$2=$D23,$Z$2&lt;&gt;"",$Z$2&lt;&gt;0,$Y$2=$Y$1),COUNT($Y$3:Y22)+1,"  ")</f>
        <v xml:space="preserve">  </v>
      </c>
    </row>
    <row r="24" spans="1:25" ht="15.75">
      <c r="A24" s="111"/>
      <c r="B24" s="113" t="str">
        <f>IF(C24&lt;&gt;"",COUNT($B$3:B23)+1,"")</f>
        <v/>
      </c>
      <c r="C24" s="114"/>
      <c r="D24" s="115"/>
      <c r="E24" s="115"/>
      <c r="F24" s="113" t="str">
        <f>IFERROR(IF(E24&lt;&gt;"",VLOOKUP(E24,STORE!$C$6:$D$500,2,FALSE),""),"تأكد من الكود")</f>
        <v/>
      </c>
      <c r="G24" s="115"/>
      <c r="H24" s="116"/>
      <c r="I24" s="115"/>
      <c r="J24" s="111"/>
      <c r="U24" s="4" t="str">
        <f>IF(AND($V$2=$E24,$V$2&lt;&gt;"",$V$2&lt;&gt;0,F24&lt;&gt;"تأكد من الكود"),COUNT($U$3:U23)+1,"  ")</f>
        <v xml:space="preserve">  </v>
      </c>
      <c r="Y24" s="4" t="str">
        <f>IF(AND($Z$2=$D24,$Z$2&lt;&gt;"",$Z$2&lt;&gt;0,$Y$2=$Y$1),COUNT($Y$3:Y23)+1,"  ")</f>
        <v xml:space="preserve">  </v>
      </c>
    </row>
    <row r="25" spans="1:25" ht="15.75">
      <c r="A25" s="111"/>
      <c r="B25" s="113" t="str">
        <f>IF(C25&lt;&gt;"",COUNT($B$3:B24)+1,"")</f>
        <v/>
      </c>
      <c r="C25" s="114"/>
      <c r="D25" s="115"/>
      <c r="E25" s="115"/>
      <c r="F25" s="113" t="str">
        <f>IFERROR(IF(E25&lt;&gt;"",VLOOKUP(E25,STORE!$C$6:$D$500,2,FALSE),""),"تأكد من الكود")</f>
        <v/>
      </c>
      <c r="G25" s="115"/>
      <c r="H25" s="116"/>
      <c r="I25" s="115"/>
      <c r="J25" s="111"/>
      <c r="U25" s="4" t="str">
        <f>IF(AND($V$2=$E25,$V$2&lt;&gt;"",$V$2&lt;&gt;0,F25&lt;&gt;"تأكد من الكود"),COUNT($U$3:U24)+1,"  ")</f>
        <v xml:space="preserve">  </v>
      </c>
      <c r="Y25" s="4" t="str">
        <f>IF(AND($Z$2=$D25,$Z$2&lt;&gt;"",$Z$2&lt;&gt;0,$Y$2=$Y$1),COUNT($Y$3:Y24)+1,"  ")</f>
        <v xml:space="preserve">  </v>
      </c>
    </row>
    <row r="26" spans="1:25" ht="15.75">
      <c r="A26" s="111"/>
      <c r="B26" s="113" t="str">
        <f>IF(C26&lt;&gt;"",COUNT($B$3:B25)+1,"")</f>
        <v/>
      </c>
      <c r="C26" s="114"/>
      <c r="D26" s="115"/>
      <c r="E26" s="115"/>
      <c r="F26" s="113" t="str">
        <f>IFERROR(IF(E26&lt;&gt;"",VLOOKUP(E26,STORE!$C$6:$D$500,2,FALSE),""),"تأكد من الكود")</f>
        <v/>
      </c>
      <c r="G26" s="115"/>
      <c r="H26" s="116"/>
      <c r="I26" s="115"/>
      <c r="J26" s="111"/>
      <c r="U26" s="4" t="str">
        <f>IF(AND($V$2=$E26,$V$2&lt;&gt;"",$V$2&lt;&gt;0,F26&lt;&gt;"تأكد من الكود"),COUNT($U$3:U25)+1,"  ")</f>
        <v xml:space="preserve">  </v>
      </c>
      <c r="Y26" s="4" t="str">
        <f>IF(AND($Z$2=$D26,$Z$2&lt;&gt;"",$Z$2&lt;&gt;0,$Y$2=$Y$1),COUNT($Y$3:Y25)+1,"  ")</f>
        <v xml:space="preserve">  </v>
      </c>
    </row>
    <row r="27" spans="1:25" ht="15.75">
      <c r="A27" s="111"/>
      <c r="B27" s="113" t="str">
        <f>IF(C27&lt;&gt;"",COUNT($B$3:B26)+1,"")</f>
        <v/>
      </c>
      <c r="C27" s="114"/>
      <c r="D27" s="115"/>
      <c r="E27" s="115"/>
      <c r="F27" s="113" t="str">
        <f>IFERROR(IF(E27&lt;&gt;"",VLOOKUP(E27,STORE!$C$6:$D$500,2,FALSE),""),"تأكد من الكود")</f>
        <v/>
      </c>
      <c r="G27" s="115"/>
      <c r="H27" s="116"/>
      <c r="I27" s="115"/>
      <c r="J27" s="111"/>
      <c r="U27" s="4" t="str">
        <f>IF(AND($V$2=$E27,$V$2&lt;&gt;"",$V$2&lt;&gt;0,F27&lt;&gt;"تأكد من الكود"),COUNT($U$3:U26)+1,"  ")</f>
        <v xml:space="preserve">  </v>
      </c>
      <c r="Y27" s="4" t="str">
        <f>IF(AND($Z$2=$D27,$Z$2&lt;&gt;"",$Z$2&lt;&gt;0,$Y$2=$Y$1),COUNT($Y$3:Y26)+1,"  ")</f>
        <v xml:space="preserve">  </v>
      </c>
    </row>
    <row r="28" spans="1:25" ht="15.75">
      <c r="A28" s="111"/>
      <c r="B28" s="113" t="str">
        <f>IF(C28&lt;&gt;"",COUNT($B$3:B27)+1,"")</f>
        <v/>
      </c>
      <c r="C28" s="114"/>
      <c r="D28" s="115"/>
      <c r="E28" s="115"/>
      <c r="F28" s="113" t="str">
        <f>IFERROR(IF(E28&lt;&gt;"",VLOOKUP(E28,STORE!$C$6:$D$500,2,FALSE),""),"تأكد من الكود")</f>
        <v/>
      </c>
      <c r="G28" s="115"/>
      <c r="H28" s="116"/>
      <c r="I28" s="115"/>
      <c r="J28" s="111"/>
      <c r="U28" s="4" t="str">
        <f>IF(AND($V$2=$E28,$V$2&lt;&gt;"",$V$2&lt;&gt;0,F28&lt;&gt;"تأكد من الكود"),COUNT($U$3:U27)+1,"  ")</f>
        <v xml:space="preserve">  </v>
      </c>
      <c r="Y28" s="4" t="str">
        <f>IF(AND($Z$2=$D28,$Z$2&lt;&gt;"",$Z$2&lt;&gt;0,$Y$2=$Y$1),COUNT($Y$3:Y27)+1,"  ")</f>
        <v xml:space="preserve">  </v>
      </c>
    </row>
    <row r="29" spans="1:25" ht="15.75">
      <c r="A29" s="111"/>
      <c r="B29" s="113" t="str">
        <f>IF(C29&lt;&gt;"",COUNT($B$3:B28)+1,"")</f>
        <v/>
      </c>
      <c r="C29" s="114"/>
      <c r="D29" s="115"/>
      <c r="E29" s="115"/>
      <c r="F29" s="113" t="str">
        <f>IFERROR(IF(E29&lt;&gt;"",VLOOKUP(E29,STORE!$C$6:$D$500,2,FALSE),""),"تأكد من الكود")</f>
        <v/>
      </c>
      <c r="G29" s="115"/>
      <c r="H29" s="116"/>
      <c r="I29" s="115"/>
      <c r="J29" s="111"/>
      <c r="U29" s="4" t="str">
        <f>IF(AND($V$2=$E29,$V$2&lt;&gt;"",$V$2&lt;&gt;0,F29&lt;&gt;"تأكد من الكود"),COUNT($U$3:U28)+1,"  ")</f>
        <v xml:space="preserve">  </v>
      </c>
      <c r="Y29" s="4" t="str">
        <f>IF(AND($Z$2=$D29,$Z$2&lt;&gt;"",$Z$2&lt;&gt;0,$Y$2=$Y$1),COUNT($Y$3:Y28)+1,"  ")</f>
        <v xml:space="preserve">  </v>
      </c>
    </row>
    <row r="30" spans="1:25" ht="15.75">
      <c r="A30" s="111"/>
      <c r="B30" s="113" t="str">
        <f>IF(C30&lt;&gt;"",COUNT($B$3:B29)+1,"")</f>
        <v/>
      </c>
      <c r="C30" s="114"/>
      <c r="D30" s="115"/>
      <c r="E30" s="115"/>
      <c r="F30" s="113" t="str">
        <f>IFERROR(IF(E30&lt;&gt;"",VLOOKUP(E30,STORE!$C$6:$D$500,2,FALSE),""),"تأكد من الكود")</f>
        <v/>
      </c>
      <c r="G30" s="115"/>
      <c r="H30" s="116"/>
      <c r="I30" s="115"/>
      <c r="J30" s="111"/>
      <c r="U30" s="4" t="str">
        <f>IF(AND($V$2=$E30,$V$2&lt;&gt;"",$V$2&lt;&gt;0,F30&lt;&gt;"تأكد من الكود"),COUNT($U$3:U29)+1,"  ")</f>
        <v xml:space="preserve">  </v>
      </c>
      <c r="Y30" s="4" t="str">
        <f>IF(AND($Z$2=$D30,$Z$2&lt;&gt;"",$Z$2&lt;&gt;0,$Y$2=$Y$1),COUNT($Y$3:Y29)+1,"  ")</f>
        <v xml:space="preserve">  </v>
      </c>
    </row>
    <row r="31" spans="1:25" ht="15.75">
      <c r="A31" s="111"/>
      <c r="B31" s="113" t="str">
        <f>IF(C31&lt;&gt;"",COUNT($B$3:B30)+1,"")</f>
        <v/>
      </c>
      <c r="C31" s="114"/>
      <c r="D31" s="115"/>
      <c r="E31" s="115"/>
      <c r="F31" s="113" t="str">
        <f>IFERROR(IF(E31&lt;&gt;"",VLOOKUP(E31,STORE!$C$6:$D$500,2,FALSE),""),"تأكد من الكود")</f>
        <v/>
      </c>
      <c r="G31" s="115"/>
      <c r="H31" s="116"/>
      <c r="I31" s="115"/>
      <c r="J31" s="111"/>
      <c r="U31" s="4" t="str">
        <f>IF(AND($V$2=$E31,$V$2&lt;&gt;"",$V$2&lt;&gt;0,F31&lt;&gt;"تأكد من الكود"),COUNT($U$3:U30)+1,"  ")</f>
        <v xml:space="preserve">  </v>
      </c>
      <c r="Y31" s="4" t="str">
        <f>IF(AND($Z$2=$D31,$Z$2&lt;&gt;"",$Z$2&lt;&gt;0,$Y$2=$Y$1),COUNT($Y$3:Y30)+1,"  ")</f>
        <v xml:space="preserve">  </v>
      </c>
    </row>
    <row r="32" spans="1:25" ht="15.75">
      <c r="A32" s="111"/>
      <c r="B32" s="113" t="str">
        <f>IF(C32&lt;&gt;"",COUNT($B$3:B31)+1,"")</f>
        <v/>
      </c>
      <c r="C32" s="114"/>
      <c r="D32" s="115"/>
      <c r="E32" s="115"/>
      <c r="F32" s="113" t="str">
        <f>IFERROR(IF(E32&lt;&gt;"",VLOOKUP(E32,STORE!$C$6:$D$500,2,FALSE),""),"تأكد من الكود")</f>
        <v/>
      </c>
      <c r="G32" s="115"/>
      <c r="H32" s="116"/>
      <c r="I32" s="115"/>
      <c r="J32" s="111"/>
      <c r="U32" s="4" t="str">
        <f>IF(AND($V$2=$E32,$V$2&lt;&gt;"",$V$2&lt;&gt;0,F32&lt;&gt;"تأكد من الكود"),COUNT($U$3:U31)+1,"  ")</f>
        <v xml:space="preserve">  </v>
      </c>
      <c r="Y32" s="4" t="str">
        <f>IF(AND($Z$2=$D32,$Z$2&lt;&gt;"",$Z$2&lt;&gt;0,$Y$2=$Y$1),COUNT($Y$3:Y31)+1,"  ")</f>
        <v xml:space="preserve">  </v>
      </c>
    </row>
    <row r="33" spans="1:25" ht="15.75">
      <c r="A33" s="111"/>
      <c r="B33" s="113" t="str">
        <f>IF(C33&lt;&gt;"",COUNT($B$3:B32)+1,"")</f>
        <v/>
      </c>
      <c r="C33" s="114"/>
      <c r="D33" s="115"/>
      <c r="E33" s="115"/>
      <c r="F33" s="113" t="str">
        <f>IFERROR(IF(E33&lt;&gt;"",VLOOKUP(E33,STORE!$C$6:$D$500,2,FALSE),""),"تأكد من الكود")</f>
        <v/>
      </c>
      <c r="G33" s="115"/>
      <c r="H33" s="116"/>
      <c r="I33" s="115"/>
      <c r="J33" s="111"/>
      <c r="U33" s="4" t="str">
        <f>IF(AND($V$2=$E33,$V$2&lt;&gt;"",$V$2&lt;&gt;0,F33&lt;&gt;"تأكد من الكود"),COUNT($U$3:U32)+1,"  ")</f>
        <v xml:space="preserve">  </v>
      </c>
      <c r="Y33" s="4" t="str">
        <f>IF(AND($Z$2=$D33,$Z$2&lt;&gt;"",$Z$2&lt;&gt;0,$Y$2=$Y$1),COUNT($Y$3:Y32)+1,"  ")</f>
        <v xml:space="preserve">  </v>
      </c>
    </row>
    <row r="34" spans="1:25" ht="15.75">
      <c r="A34" s="111"/>
      <c r="B34" s="113" t="str">
        <f>IF(C34&lt;&gt;"",COUNT($B$3:B33)+1,"")</f>
        <v/>
      </c>
      <c r="C34" s="114"/>
      <c r="D34" s="115"/>
      <c r="E34" s="115"/>
      <c r="F34" s="113" t="str">
        <f>IFERROR(IF(E34&lt;&gt;"",VLOOKUP(E34,STORE!$C$6:$D$500,2,FALSE),""),"تأكد من الكود")</f>
        <v/>
      </c>
      <c r="G34" s="115"/>
      <c r="H34" s="116"/>
      <c r="I34" s="115"/>
      <c r="J34" s="111"/>
      <c r="U34" s="4" t="str">
        <f>IF(AND($V$2=$E34,$V$2&lt;&gt;"",$V$2&lt;&gt;0,F34&lt;&gt;"تأكد من الكود"),COUNT($U$3:U33)+1,"  ")</f>
        <v xml:space="preserve">  </v>
      </c>
      <c r="Y34" s="4" t="str">
        <f>IF(AND($Z$2=$D34,$Z$2&lt;&gt;"",$Z$2&lt;&gt;0,$Y$2=$Y$1),COUNT($Y$3:Y33)+1,"  ")</f>
        <v xml:space="preserve">  </v>
      </c>
    </row>
    <row r="35" spans="1:25" ht="15.75">
      <c r="A35" s="111"/>
      <c r="B35" s="113" t="str">
        <f>IF(C35&lt;&gt;"",COUNT($B$3:B34)+1,"")</f>
        <v/>
      </c>
      <c r="C35" s="114"/>
      <c r="D35" s="115"/>
      <c r="E35" s="115"/>
      <c r="F35" s="113" t="str">
        <f>IFERROR(IF(E35&lt;&gt;"",VLOOKUP(E35,STORE!$C$6:$D$500,2,FALSE),""),"تأكد من الكود")</f>
        <v/>
      </c>
      <c r="G35" s="115"/>
      <c r="H35" s="116"/>
      <c r="I35" s="115"/>
      <c r="J35" s="111"/>
      <c r="U35" s="4" t="str">
        <f>IF(AND($V$2=$E35,$V$2&lt;&gt;"",$V$2&lt;&gt;0,F35&lt;&gt;"تأكد من الكود"),COUNT($U$3:U34)+1,"  ")</f>
        <v xml:space="preserve">  </v>
      </c>
      <c r="Y35" s="4" t="str">
        <f>IF(AND($Z$2=$D35,$Z$2&lt;&gt;"",$Z$2&lt;&gt;0,$Y$2=$Y$1),COUNT($Y$3:Y34)+1,"  ")</f>
        <v xml:space="preserve">  </v>
      </c>
    </row>
    <row r="36" spans="1:25" ht="15.75">
      <c r="A36" s="111"/>
      <c r="B36" s="113" t="str">
        <f>IF(C36&lt;&gt;"",COUNT($B$3:B35)+1,"")</f>
        <v/>
      </c>
      <c r="C36" s="114"/>
      <c r="D36" s="115"/>
      <c r="E36" s="115"/>
      <c r="F36" s="113" t="str">
        <f>IFERROR(IF(E36&lt;&gt;"",VLOOKUP(E36,STORE!$C$6:$D$500,2,FALSE),""),"تأكد من الكود")</f>
        <v/>
      </c>
      <c r="G36" s="115"/>
      <c r="H36" s="116"/>
      <c r="I36" s="115"/>
      <c r="J36" s="111"/>
      <c r="U36" s="4" t="str">
        <f>IF(AND($V$2=$E36,$V$2&lt;&gt;"",$V$2&lt;&gt;0,F36&lt;&gt;"تأكد من الكود"),COUNT($U$3:U35)+1,"  ")</f>
        <v xml:space="preserve">  </v>
      </c>
      <c r="Y36" s="4" t="str">
        <f>IF(AND($Z$2=$D36,$Z$2&lt;&gt;"",$Z$2&lt;&gt;0,$Y$2=$Y$1),COUNT($Y$3:Y35)+1,"  ")</f>
        <v xml:space="preserve">  </v>
      </c>
    </row>
    <row r="37" spans="1:25" ht="15.75">
      <c r="A37" s="111"/>
      <c r="B37" s="113" t="str">
        <f>IF(C37&lt;&gt;"",COUNT($B$3:B36)+1,"")</f>
        <v/>
      </c>
      <c r="C37" s="114"/>
      <c r="D37" s="115"/>
      <c r="E37" s="115"/>
      <c r="F37" s="113" t="str">
        <f>IFERROR(IF(E37&lt;&gt;"",VLOOKUP(E37,STORE!$C$6:$D$500,2,FALSE),""),"تأكد من الكود")</f>
        <v/>
      </c>
      <c r="G37" s="115"/>
      <c r="H37" s="116"/>
      <c r="I37" s="115"/>
      <c r="J37" s="111"/>
      <c r="U37" s="4" t="str">
        <f>IF(AND($V$2=$E37,$V$2&lt;&gt;"",$V$2&lt;&gt;0,F37&lt;&gt;"تأكد من الكود"),COUNT($U$3:U36)+1,"  ")</f>
        <v xml:space="preserve">  </v>
      </c>
      <c r="Y37" s="4" t="str">
        <f>IF(AND($Z$2=$D37,$Z$2&lt;&gt;"",$Z$2&lt;&gt;0,$Y$2=$Y$1),COUNT($Y$3:Y36)+1,"  ")</f>
        <v xml:space="preserve">  </v>
      </c>
    </row>
    <row r="38" spans="1:25" ht="15.75">
      <c r="B38" s="5" t="str">
        <f>IF(C38&lt;&gt;"",COUNT($B$3:B37)+1,"")</f>
        <v/>
      </c>
      <c r="C38" s="86"/>
      <c r="D38" s="12"/>
      <c r="E38" s="12"/>
      <c r="F38" s="5" t="str">
        <f>IFERROR(IF(E38&lt;&gt;"",VLOOKUP(E38,STORE!$C$6:$D$500,2,FALSE),""),"تأكد من الكود")</f>
        <v/>
      </c>
      <c r="G38" s="12"/>
      <c r="H38" s="20"/>
      <c r="I38" s="12"/>
      <c r="U38" s="4" t="str">
        <f>IF(AND($V$2=$E38,$V$2&lt;&gt;"",$V$2&lt;&gt;0,F38&lt;&gt;"تأكد من الكود"),COUNT($U$3:U37)+1,"  ")</f>
        <v xml:space="preserve">  </v>
      </c>
      <c r="Y38" s="4" t="str">
        <f>IF(AND($Z$2=$D38,$Z$2&lt;&gt;"",$Z$2&lt;&gt;0,$Y$2=$Y$1),COUNT($Y$3:Y37)+1,"  ")</f>
        <v xml:space="preserve">  </v>
      </c>
    </row>
    <row r="39" spans="1:25" ht="15.75">
      <c r="B39" s="5" t="str">
        <f>IF(C39&lt;&gt;"",COUNT($B$3:B38)+1,"")</f>
        <v/>
      </c>
      <c r="C39" s="86"/>
      <c r="D39" s="12"/>
      <c r="E39" s="12"/>
      <c r="F39" s="5" t="str">
        <f>IFERROR(IF(E39&lt;&gt;"",VLOOKUP(E39,STORE!$C$6:$D$500,2,FALSE),""),"تأكد من الكود")</f>
        <v/>
      </c>
      <c r="G39" s="12"/>
      <c r="H39" s="20"/>
      <c r="I39" s="12"/>
      <c r="U39" s="4" t="str">
        <f>IF(AND($V$2=$E39,$V$2&lt;&gt;"",$V$2&lt;&gt;0,F39&lt;&gt;"تأكد من الكود"),COUNT($U$3:U38)+1,"  ")</f>
        <v xml:space="preserve">  </v>
      </c>
      <c r="Y39" s="4" t="str">
        <f>IF(AND($Z$2=$D39,$Z$2&lt;&gt;"",$Z$2&lt;&gt;0,$Y$2=$Y$1),COUNT($Y$3:Y38)+1,"  ")</f>
        <v xml:space="preserve">  </v>
      </c>
    </row>
    <row r="40" spans="1:25" ht="15.75">
      <c r="B40" s="5" t="str">
        <f>IF(C40&lt;&gt;"",COUNT($B$3:B39)+1,"")</f>
        <v/>
      </c>
      <c r="C40" s="86"/>
      <c r="D40" s="12"/>
      <c r="E40" s="12"/>
      <c r="F40" s="5" t="str">
        <f>IFERROR(IF(E40&lt;&gt;"",VLOOKUP(E40,STORE!$C$6:$D$500,2,FALSE),""),"تأكد من الكود")</f>
        <v/>
      </c>
      <c r="G40" s="12"/>
      <c r="H40" s="20"/>
      <c r="I40" s="12"/>
      <c r="U40" s="4" t="str">
        <f>IF(AND($V$2=$E40,$V$2&lt;&gt;"",$V$2&lt;&gt;0,F40&lt;&gt;"تأكد من الكود"),COUNT($U$3:U39)+1,"  ")</f>
        <v xml:space="preserve">  </v>
      </c>
      <c r="Y40" s="4" t="str">
        <f>IF(AND($Z$2=$D40,$Z$2&lt;&gt;"",$Z$2&lt;&gt;0,$Y$2=$Y$1),COUNT($Y$3:Y39)+1,"  ")</f>
        <v xml:space="preserve">  </v>
      </c>
    </row>
    <row r="41" spans="1:25" ht="15.75">
      <c r="B41" s="5" t="str">
        <f>IF(C41&lt;&gt;"",COUNT($B$3:B40)+1,"")</f>
        <v/>
      </c>
      <c r="C41" s="86"/>
      <c r="D41" s="12"/>
      <c r="E41" s="12"/>
      <c r="F41" s="5" t="str">
        <f>IFERROR(IF(E41&lt;&gt;"",VLOOKUP(E41,STORE!$C$6:$D$500,2,FALSE),""),"تأكد من الكود")</f>
        <v/>
      </c>
      <c r="G41" s="12"/>
      <c r="H41" s="20"/>
      <c r="I41" s="12"/>
      <c r="U41" s="4" t="str">
        <f>IF(AND($V$2=$E41,$V$2&lt;&gt;"",$V$2&lt;&gt;0,F41&lt;&gt;"تأكد من الكود"),COUNT($U$3:U40)+1,"  ")</f>
        <v xml:space="preserve">  </v>
      </c>
      <c r="Y41" s="4" t="str">
        <f>IF(AND($Z$2=$D41,$Z$2&lt;&gt;"",$Z$2&lt;&gt;0,$Y$2=$Y$1),COUNT($Y$3:Y40)+1,"  ")</f>
        <v xml:space="preserve">  </v>
      </c>
    </row>
    <row r="42" spans="1:25" ht="15.75">
      <c r="B42" s="5" t="str">
        <f>IF(C42&lt;&gt;"",COUNT($B$3:B41)+1,"")</f>
        <v/>
      </c>
      <c r="C42" s="86"/>
      <c r="D42" s="12"/>
      <c r="E42" s="12"/>
      <c r="F42" s="5" t="str">
        <f>IFERROR(IF(E42&lt;&gt;"",VLOOKUP(E42,STORE!$C$6:$D$500,2,FALSE),""),"تأكد من الكود")</f>
        <v/>
      </c>
      <c r="G42" s="12"/>
      <c r="H42" s="20"/>
      <c r="I42" s="12"/>
      <c r="U42" s="4" t="str">
        <f>IF(AND($V$2=$E42,$V$2&lt;&gt;"",$V$2&lt;&gt;0,F42&lt;&gt;"تأكد من الكود"),COUNT($U$3:U41)+1,"  ")</f>
        <v xml:space="preserve">  </v>
      </c>
      <c r="Y42" s="4" t="str">
        <f>IF(AND($Z$2=$D42,$Z$2&lt;&gt;"",$Z$2&lt;&gt;0,$Y$2=$Y$1),COUNT($Y$3:Y41)+1,"  ")</f>
        <v xml:space="preserve">  </v>
      </c>
    </row>
    <row r="43" spans="1:25" ht="15.75">
      <c r="B43" s="5" t="str">
        <f>IF(C43&lt;&gt;"",COUNT($B$3:B42)+1,"")</f>
        <v/>
      </c>
      <c r="C43" s="86"/>
      <c r="D43" s="12"/>
      <c r="E43" s="12"/>
      <c r="F43" s="5" t="str">
        <f>IFERROR(IF(E43&lt;&gt;"",VLOOKUP(E43,STORE!$C$6:$D$500,2,FALSE),""),"تأكد من الكود")</f>
        <v/>
      </c>
      <c r="G43" s="12"/>
      <c r="H43" s="20"/>
      <c r="I43" s="12"/>
      <c r="U43" s="4" t="str">
        <f>IF(AND($V$2=$E43,$V$2&lt;&gt;"",$V$2&lt;&gt;0,F43&lt;&gt;"تأكد من الكود"),COUNT($U$3:U42)+1,"  ")</f>
        <v xml:space="preserve">  </v>
      </c>
      <c r="Y43" s="4" t="str">
        <f>IF(AND($Z$2=$D43,$Z$2&lt;&gt;"",$Z$2&lt;&gt;0,$Y$2=$Y$1),COUNT($Y$3:Y42)+1,"  ")</f>
        <v xml:space="preserve">  </v>
      </c>
    </row>
    <row r="44" spans="1:25" ht="15.75">
      <c r="B44" s="5" t="str">
        <f>IF(C44&lt;&gt;"",COUNT($B$3:B43)+1,"")</f>
        <v/>
      </c>
      <c r="C44" s="86"/>
      <c r="D44" s="12"/>
      <c r="E44" s="12"/>
      <c r="F44" s="5" t="str">
        <f>IFERROR(IF(E44&lt;&gt;"",VLOOKUP(E44,STORE!$C$6:$D$500,2,FALSE),""),"تأكد من الكود")</f>
        <v/>
      </c>
      <c r="G44" s="12"/>
      <c r="H44" s="20"/>
      <c r="I44" s="12"/>
      <c r="U44" s="4" t="str">
        <f>IF(AND($V$2=$E44,$V$2&lt;&gt;"",$V$2&lt;&gt;0,F44&lt;&gt;"تأكد من الكود"),COUNT($U$3:U43)+1,"  ")</f>
        <v xml:space="preserve">  </v>
      </c>
      <c r="Y44" s="4" t="str">
        <f>IF(AND($Z$2=$D44,$Z$2&lt;&gt;"",$Z$2&lt;&gt;0,$Y$2=$Y$1),COUNT($Y$3:Y43)+1,"  ")</f>
        <v xml:space="preserve">  </v>
      </c>
    </row>
    <row r="45" spans="1:25" ht="15.75">
      <c r="B45" s="5" t="str">
        <f>IF(C45&lt;&gt;"",COUNT($B$3:B44)+1,"")</f>
        <v/>
      </c>
      <c r="C45" s="86"/>
      <c r="D45" s="12"/>
      <c r="E45" s="12"/>
      <c r="F45" s="5" t="str">
        <f>IFERROR(IF(E45&lt;&gt;"",VLOOKUP(E45,STORE!$C$6:$D$500,2,FALSE),""),"تأكد من الكود")</f>
        <v/>
      </c>
      <c r="G45" s="12"/>
      <c r="H45" s="20"/>
      <c r="I45" s="12"/>
      <c r="U45" s="4" t="str">
        <f>IF(AND($V$2=$E45,$V$2&lt;&gt;"",$V$2&lt;&gt;0,F45&lt;&gt;"تأكد من الكود"),COUNT($U$3:U44)+1,"  ")</f>
        <v xml:space="preserve">  </v>
      </c>
      <c r="Y45" s="4" t="str">
        <f>IF(AND($Z$2=$D45,$Z$2&lt;&gt;"",$Z$2&lt;&gt;0,$Y$2=$Y$1),COUNT($Y$3:Y44)+1,"  ")</f>
        <v xml:space="preserve">  </v>
      </c>
    </row>
    <row r="46" spans="1:25" ht="15.75">
      <c r="B46" s="5" t="str">
        <f>IF(C46&lt;&gt;"",COUNT($B$3:B45)+1,"")</f>
        <v/>
      </c>
      <c r="C46" s="86"/>
      <c r="D46" s="12"/>
      <c r="E46" s="12"/>
      <c r="F46" s="5" t="str">
        <f>IFERROR(IF(E46&lt;&gt;"",VLOOKUP(E46,STORE!$C$6:$D$500,2,FALSE),""),"تأكد من الكود")</f>
        <v/>
      </c>
      <c r="G46" s="12"/>
      <c r="H46" s="20"/>
      <c r="I46" s="12"/>
      <c r="U46" s="4" t="str">
        <f>IF(AND($V$2=$E46,$V$2&lt;&gt;"",$V$2&lt;&gt;0,F46&lt;&gt;"تأكد من الكود"),COUNT($U$3:U45)+1,"  ")</f>
        <v xml:space="preserve">  </v>
      </c>
      <c r="Y46" s="4" t="str">
        <f>IF(AND($Z$2=$D46,$Z$2&lt;&gt;"",$Z$2&lt;&gt;0,$Y$2=$Y$1),COUNT($Y$3:Y45)+1,"  ")</f>
        <v xml:space="preserve">  </v>
      </c>
    </row>
    <row r="47" spans="1:25" ht="15.75">
      <c r="B47" s="5" t="str">
        <f>IF(C47&lt;&gt;"",COUNT($B$3:B46)+1,"")</f>
        <v/>
      </c>
      <c r="C47" s="86"/>
      <c r="D47" s="12"/>
      <c r="E47" s="12"/>
      <c r="F47" s="5" t="str">
        <f>IFERROR(IF(E47&lt;&gt;"",VLOOKUP(E47,STORE!$C$6:$D$500,2,FALSE),""),"تأكد من الكود")</f>
        <v/>
      </c>
      <c r="G47" s="12"/>
      <c r="H47" s="20"/>
      <c r="I47" s="12"/>
      <c r="U47" s="4" t="str">
        <f>IF(AND($V$2=$E47,$V$2&lt;&gt;"",$V$2&lt;&gt;0,F47&lt;&gt;"تأكد من الكود"),COUNT($U$3:U46)+1,"  ")</f>
        <v xml:space="preserve">  </v>
      </c>
      <c r="Y47" s="4" t="str">
        <f>IF(AND($Z$2=$D47,$Z$2&lt;&gt;"",$Z$2&lt;&gt;0,$Y$2=$Y$1),COUNT($Y$3:Y46)+1,"  ")</f>
        <v xml:space="preserve">  </v>
      </c>
    </row>
    <row r="48" spans="1:25" ht="15.75">
      <c r="B48" s="5" t="str">
        <f>IF(C48&lt;&gt;"",COUNT($B$3:B47)+1,"")</f>
        <v/>
      </c>
      <c r="C48" s="86"/>
      <c r="D48" s="12"/>
      <c r="E48" s="12"/>
      <c r="F48" s="5" t="str">
        <f>IFERROR(IF(E48&lt;&gt;"",VLOOKUP(E48,STORE!$C$6:$D$500,2,FALSE),""),"تأكد من الكود")</f>
        <v/>
      </c>
      <c r="G48" s="12"/>
      <c r="H48" s="20"/>
      <c r="I48" s="12"/>
      <c r="U48" s="4" t="str">
        <f>IF(AND($V$2=$E48,$V$2&lt;&gt;"",$V$2&lt;&gt;0,F48&lt;&gt;"تأكد من الكود"),COUNT($U$3:U47)+1,"  ")</f>
        <v xml:space="preserve">  </v>
      </c>
      <c r="Y48" s="4" t="str">
        <f>IF(AND($Z$2=$D48,$Z$2&lt;&gt;"",$Z$2&lt;&gt;0,$Y$2=$Y$1),COUNT($Y$3:Y47)+1,"  ")</f>
        <v xml:space="preserve">  </v>
      </c>
    </row>
    <row r="49" spans="2:25" ht="15.75">
      <c r="B49" s="5" t="str">
        <f>IF(C49&lt;&gt;"",COUNT($B$3:B48)+1,"")</f>
        <v/>
      </c>
      <c r="C49" s="86"/>
      <c r="D49" s="12"/>
      <c r="E49" s="12"/>
      <c r="F49" s="5" t="str">
        <f>IFERROR(IF(E49&lt;&gt;"",VLOOKUP(E49,STORE!$C$6:$D$500,2,FALSE),""),"تأكد من الكود")</f>
        <v/>
      </c>
      <c r="G49" s="12"/>
      <c r="H49" s="20"/>
      <c r="I49" s="12"/>
      <c r="U49" s="4" t="str">
        <f>IF(AND($V$2=$E49,$V$2&lt;&gt;"",$V$2&lt;&gt;0,F49&lt;&gt;"تأكد من الكود"),COUNT($U$3:U48)+1,"  ")</f>
        <v xml:space="preserve">  </v>
      </c>
      <c r="Y49" s="4" t="str">
        <f>IF(AND($Z$2=$D49,$Z$2&lt;&gt;"",$Z$2&lt;&gt;0,$Y$2=$Y$1),COUNT($Y$3:Y48)+1,"  ")</f>
        <v xml:space="preserve">  </v>
      </c>
    </row>
    <row r="50" spans="2:25" ht="15.75">
      <c r="B50" s="5" t="str">
        <f>IF(C50&lt;&gt;"",COUNT($B$3:B49)+1,"")</f>
        <v/>
      </c>
      <c r="C50" s="86"/>
      <c r="D50" s="12"/>
      <c r="E50" s="12"/>
      <c r="F50" s="5" t="str">
        <f>IFERROR(IF(E50&lt;&gt;"",VLOOKUP(E50,STORE!$C$6:$D$500,2,FALSE),""),"تأكد من الكود")</f>
        <v/>
      </c>
      <c r="G50" s="12"/>
      <c r="H50" s="20"/>
      <c r="I50" s="12"/>
      <c r="U50" s="4" t="str">
        <f>IF(AND($V$2=$E50,$V$2&lt;&gt;"",$V$2&lt;&gt;0,F50&lt;&gt;"تأكد من الكود"),COUNT($U$3:U49)+1,"  ")</f>
        <v xml:space="preserve">  </v>
      </c>
      <c r="Y50" s="4" t="str">
        <f>IF(AND($Z$2=$D50,$Z$2&lt;&gt;"",$Z$2&lt;&gt;0,$Y$2=$Y$1),COUNT($Y$3:Y49)+1,"  ")</f>
        <v xml:space="preserve">  </v>
      </c>
    </row>
    <row r="51" spans="2:25" ht="15.75">
      <c r="B51" s="5" t="str">
        <f>IF(C51&lt;&gt;"",COUNT($B$3:B50)+1,"")</f>
        <v/>
      </c>
      <c r="C51" s="86"/>
      <c r="D51" s="12"/>
      <c r="E51" s="12"/>
      <c r="F51" s="5" t="str">
        <f>IFERROR(IF(E51&lt;&gt;"",VLOOKUP(E51,STORE!$C$6:$D$500,2,FALSE),""),"تأكد من الكود")</f>
        <v/>
      </c>
      <c r="G51" s="12"/>
      <c r="H51" s="20"/>
      <c r="I51" s="12"/>
      <c r="U51" s="4" t="str">
        <f>IF(AND($V$2=$E51,$V$2&lt;&gt;"",$V$2&lt;&gt;0,F51&lt;&gt;"تأكد من الكود"),COUNT($U$3:U50)+1,"  ")</f>
        <v xml:space="preserve">  </v>
      </c>
      <c r="Y51" s="4" t="str">
        <f>IF(AND($Z$2=$D51,$Z$2&lt;&gt;"",$Z$2&lt;&gt;0,$Y$2=$Y$1),COUNT($Y$3:Y50)+1,"  ")</f>
        <v xml:space="preserve">  </v>
      </c>
    </row>
    <row r="52" spans="2:25" ht="15.75">
      <c r="B52" s="5" t="str">
        <f>IF(C52&lt;&gt;"",COUNT($B$3:B51)+1,"")</f>
        <v/>
      </c>
      <c r="C52" s="86"/>
      <c r="D52" s="12"/>
      <c r="E52" s="12"/>
      <c r="F52" s="5" t="str">
        <f>IFERROR(IF(E52&lt;&gt;"",VLOOKUP(E52,STORE!$C$6:$D$500,2,FALSE),""),"تأكد من الكود")</f>
        <v/>
      </c>
      <c r="G52" s="12"/>
      <c r="H52" s="20"/>
      <c r="I52" s="12"/>
      <c r="U52" s="4" t="str">
        <f>IF(AND($V$2=$E52,$V$2&lt;&gt;"",$V$2&lt;&gt;0,F52&lt;&gt;"تأكد من الكود"),COUNT($U$3:U51)+1,"  ")</f>
        <v xml:space="preserve">  </v>
      </c>
      <c r="Y52" s="4" t="str">
        <f>IF(AND($Z$2=$D52,$Z$2&lt;&gt;"",$Z$2&lt;&gt;0,$Y$2=$Y$1),COUNT($Y$3:Y51)+1,"  ")</f>
        <v xml:space="preserve">  </v>
      </c>
    </row>
    <row r="53" spans="2:25" ht="15.75">
      <c r="B53" s="5" t="str">
        <f>IF(C53&lt;&gt;"",COUNT($B$3:B52)+1,"")</f>
        <v/>
      </c>
      <c r="C53" s="86"/>
      <c r="D53" s="12"/>
      <c r="E53" s="12"/>
      <c r="F53" s="5" t="str">
        <f>IFERROR(IF(E53&lt;&gt;"",VLOOKUP(E53,STORE!$C$6:$D$500,2,FALSE),""),"تأكد من الكود")</f>
        <v/>
      </c>
      <c r="G53" s="12"/>
      <c r="H53" s="20"/>
      <c r="I53" s="12"/>
      <c r="U53" s="4" t="str">
        <f>IF(AND($V$2=$E53,$V$2&lt;&gt;"",$V$2&lt;&gt;0,F53&lt;&gt;"تأكد من الكود"),COUNT($U$3:U52)+1,"  ")</f>
        <v xml:space="preserve">  </v>
      </c>
      <c r="Y53" s="4" t="str">
        <f>IF(AND($Z$2=$D53,$Z$2&lt;&gt;"",$Z$2&lt;&gt;0,$Y$2=$Y$1),COUNT($Y$3:Y52)+1,"  ")</f>
        <v xml:space="preserve">  </v>
      </c>
    </row>
    <row r="54" spans="2:25" ht="15.75">
      <c r="B54" s="5" t="str">
        <f>IF(C54&lt;&gt;"",COUNT($B$3:B53)+1,"")</f>
        <v/>
      </c>
      <c r="C54" s="86"/>
      <c r="D54" s="12"/>
      <c r="E54" s="12"/>
      <c r="F54" s="5" t="str">
        <f>IFERROR(IF(E54&lt;&gt;"",VLOOKUP(E54,STORE!$C$6:$D$500,2,FALSE),""),"تأكد من الكود")</f>
        <v/>
      </c>
      <c r="G54" s="12"/>
      <c r="H54" s="20"/>
      <c r="I54" s="12"/>
      <c r="U54" s="4" t="str">
        <f>IF(AND($V$2=$E54,$V$2&lt;&gt;"",$V$2&lt;&gt;0,F54&lt;&gt;"تأكد من الكود"),COUNT($U$3:U53)+1,"  ")</f>
        <v xml:space="preserve">  </v>
      </c>
      <c r="Y54" s="4" t="str">
        <f>IF(AND($Z$2=$D54,$Z$2&lt;&gt;"",$Z$2&lt;&gt;0,$Y$2=$Y$1),COUNT($Y$3:Y53)+1,"  ")</f>
        <v xml:space="preserve">  </v>
      </c>
    </row>
    <row r="55" spans="2:25" ht="15.75">
      <c r="B55" s="5" t="str">
        <f>IF(C55&lt;&gt;"",COUNT($B$3:B54)+1,"")</f>
        <v/>
      </c>
      <c r="C55" s="86"/>
      <c r="D55" s="12"/>
      <c r="E55" s="12"/>
      <c r="F55" s="5" t="str">
        <f>IFERROR(IF(E55&lt;&gt;"",VLOOKUP(E55,STORE!$C$6:$D$500,2,FALSE),""),"تأكد من الكود")</f>
        <v/>
      </c>
      <c r="G55" s="12"/>
      <c r="H55" s="20"/>
      <c r="I55" s="12"/>
      <c r="U55" s="4" t="str">
        <f>IF(AND($V$2=$E55,$V$2&lt;&gt;"",$V$2&lt;&gt;0,F55&lt;&gt;"تأكد من الكود"),COUNT($U$3:U54)+1,"  ")</f>
        <v xml:space="preserve">  </v>
      </c>
      <c r="Y55" s="4" t="str">
        <f>IF(AND($Z$2=$D55,$Z$2&lt;&gt;"",$Z$2&lt;&gt;0,$Y$2=$Y$1),COUNT($Y$3:Y54)+1,"  ")</f>
        <v xml:space="preserve">  </v>
      </c>
    </row>
    <row r="56" spans="2:25" ht="15.75">
      <c r="B56" s="5" t="str">
        <f>IF(C56&lt;&gt;"",COUNT($B$3:B55)+1,"")</f>
        <v/>
      </c>
      <c r="C56" s="86"/>
      <c r="D56" s="12"/>
      <c r="E56" s="12"/>
      <c r="F56" s="5" t="str">
        <f>IFERROR(IF(E56&lt;&gt;"",VLOOKUP(E56,STORE!$C$6:$D$500,2,FALSE),""),"تأكد من الكود")</f>
        <v/>
      </c>
      <c r="G56" s="12"/>
      <c r="H56" s="20"/>
      <c r="I56" s="12"/>
      <c r="U56" s="4" t="str">
        <f>IF(AND($V$2=$E56,$V$2&lt;&gt;"",$V$2&lt;&gt;0,F56&lt;&gt;"تأكد من الكود"),COUNT($U$3:U55)+1,"  ")</f>
        <v xml:space="preserve">  </v>
      </c>
      <c r="Y56" s="4" t="str">
        <f>IF(AND($Z$2=$D56,$Z$2&lt;&gt;"",$Z$2&lt;&gt;0,$Y$2=$Y$1),COUNT($Y$3:Y55)+1,"  ")</f>
        <v xml:space="preserve">  </v>
      </c>
    </row>
    <row r="57" spans="2:25" ht="15.75">
      <c r="B57" s="5" t="str">
        <f>IF(C57&lt;&gt;"",COUNT($B$3:B56)+1,"")</f>
        <v/>
      </c>
      <c r="C57" s="86"/>
      <c r="D57" s="12"/>
      <c r="E57" s="12"/>
      <c r="F57" s="5" t="str">
        <f>IFERROR(IF(E57&lt;&gt;"",VLOOKUP(E57,STORE!$C$6:$D$500,2,FALSE),""),"تأكد من الكود")</f>
        <v/>
      </c>
      <c r="G57" s="12"/>
      <c r="H57" s="20"/>
      <c r="I57" s="12"/>
      <c r="U57" s="4" t="str">
        <f>IF(AND($V$2=$E57,$V$2&lt;&gt;"",$V$2&lt;&gt;0,F57&lt;&gt;"تأكد من الكود"),COUNT($U$3:U56)+1,"  ")</f>
        <v xml:space="preserve">  </v>
      </c>
      <c r="Y57" s="4" t="str">
        <f>IF(AND($Z$2=$D57,$Z$2&lt;&gt;"",$Z$2&lt;&gt;0,$Y$2=$Y$1),COUNT($Y$3:Y56)+1,"  ")</f>
        <v xml:space="preserve">  </v>
      </c>
    </row>
    <row r="58" spans="2:25" ht="15.75">
      <c r="B58" s="5" t="str">
        <f>IF(C58&lt;&gt;"",COUNT($B$3:B57)+1,"")</f>
        <v/>
      </c>
      <c r="C58" s="86"/>
      <c r="D58" s="12"/>
      <c r="E58" s="12"/>
      <c r="F58" s="5" t="str">
        <f>IFERROR(IF(E58&lt;&gt;"",VLOOKUP(E58,STORE!$C$6:$D$500,2,FALSE),""),"تأكد من الكود")</f>
        <v/>
      </c>
      <c r="G58" s="12"/>
      <c r="H58" s="20"/>
      <c r="I58" s="12"/>
      <c r="U58" s="4" t="str">
        <f>IF(AND($V$2=$E58,$V$2&lt;&gt;"",$V$2&lt;&gt;0,F58&lt;&gt;"تأكد من الكود"),COUNT($U$3:U57)+1,"  ")</f>
        <v xml:space="preserve">  </v>
      </c>
      <c r="Y58" s="4" t="str">
        <f>IF(AND($Z$2=$D58,$Z$2&lt;&gt;"",$Z$2&lt;&gt;0,$Y$2=$Y$1),COUNT($Y$3:Y57)+1,"  ")</f>
        <v xml:space="preserve">  </v>
      </c>
    </row>
    <row r="59" spans="2:25" ht="15.75">
      <c r="B59" s="5" t="str">
        <f>IF(C59&lt;&gt;"",COUNT($B$3:B58)+1,"")</f>
        <v/>
      </c>
      <c r="C59" s="86"/>
      <c r="D59" s="12"/>
      <c r="E59" s="12"/>
      <c r="F59" s="5" t="str">
        <f>IFERROR(IF(E59&lt;&gt;"",VLOOKUP(E59,STORE!$C$6:$D$500,2,FALSE),""),"تأكد من الكود")</f>
        <v/>
      </c>
      <c r="G59" s="12"/>
      <c r="H59" s="20"/>
      <c r="I59" s="12"/>
      <c r="U59" s="4" t="str">
        <f>IF(AND($V$2=$E59,$V$2&lt;&gt;"",$V$2&lt;&gt;0,F59&lt;&gt;"تأكد من الكود"),COUNT($U$3:U58)+1,"  ")</f>
        <v xml:space="preserve">  </v>
      </c>
      <c r="Y59" s="4" t="str">
        <f>IF(AND($Z$2=$D59,$Z$2&lt;&gt;"",$Z$2&lt;&gt;0,$Y$2=$Y$1),COUNT($Y$3:Y58)+1,"  ")</f>
        <v xml:space="preserve">  </v>
      </c>
    </row>
    <row r="60" spans="2:25" ht="15.75">
      <c r="B60" s="5" t="str">
        <f>IF(C60&lt;&gt;"",COUNT($B$3:B59)+1,"")</f>
        <v/>
      </c>
      <c r="C60" s="86"/>
      <c r="D60" s="12"/>
      <c r="E60" s="12"/>
      <c r="F60" s="5" t="str">
        <f>IFERROR(IF(E60&lt;&gt;"",VLOOKUP(E60,STORE!$C$6:$D$500,2,FALSE),""),"تأكد من الكود")</f>
        <v/>
      </c>
      <c r="G60" s="12"/>
      <c r="H60" s="20"/>
      <c r="I60" s="12"/>
      <c r="U60" s="4" t="str">
        <f>IF(AND($V$2=$E60,$V$2&lt;&gt;"",$V$2&lt;&gt;0,F60&lt;&gt;"تأكد من الكود"),COUNT($U$3:U59)+1,"  ")</f>
        <v xml:space="preserve">  </v>
      </c>
      <c r="Y60" s="4" t="str">
        <f>IF(AND($Z$2=$D60,$Z$2&lt;&gt;"",$Z$2&lt;&gt;0,$Y$2=$Y$1),COUNT($Y$3:Y59)+1,"  ")</f>
        <v xml:space="preserve">  </v>
      </c>
    </row>
    <row r="61" spans="2:25" ht="15.75">
      <c r="B61" s="5" t="str">
        <f>IF(C61&lt;&gt;"",COUNT($B$3:B60)+1,"")</f>
        <v/>
      </c>
      <c r="C61" s="86"/>
      <c r="D61" s="12"/>
      <c r="E61" s="12"/>
      <c r="F61" s="5" t="str">
        <f>IFERROR(IF(E61&lt;&gt;"",VLOOKUP(E61,STORE!$C$6:$D$500,2,FALSE),""),"تأكد من الكود")</f>
        <v/>
      </c>
      <c r="G61" s="12"/>
      <c r="H61" s="20"/>
      <c r="I61" s="12"/>
      <c r="U61" s="4" t="str">
        <f>IF(AND($V$2=$E61,$V$2&lt;&gt;"",$V$2&lt;&gt;0,F61&lt;&gt;"تأكد من الكود"),COUNT($U$3:U60)+1,"  ")</f>
        <v xml:space="preserve">  </v>
      </c>
      <c r="Y61" s="4" t="str">
        <f>IF(AND($Z$2=$D61,$Z$2&lt;&gt;"",$Z$2&lt;&gt;0,$Y$2=$Y$1),COUNT($Y$3:Y60)+1,"  ")</f>
        <v xml:space="preserve">  </v>
      </c>
    </row>
    <row r="62" spans="2:25" ht="15.75">
      <c r="B62" s="5" t="str">
        <f>IF(C62&lt;&gt;"",COUNT($B$3:B61)+1,"")</f>
        <v/>
      </c>
      <c r="C62" s="86"/>
      <c r="D62" s="12"/>
      <c r="E62" s="12"/>
      <c r="F62" s="5" t="str">
        <f>IFERROR(IF(E62&lt;&gt;"",VLOOKUP(E62,STORE!$C$6:$D$500,2,FALSE),""),"تأكد من الكود")</f>
        <v/>
      </c>
      <c r="G62" s="12"/>
      <c r="H62" s="20"/>
      <c r="I62" s="12"/>
      <c r="U62" s="4" t="str">
        <f>IF(AND($V$2=$E62,$V$2&lt;&gt;"",$V$2&lt;&gt;0,F62&lt;&gt;"تأكد من الكود"),COUNT($U$3:U61)+1,"  ")</f>
        <v xml:space="preserve">  </v>
      </c>
      <c r="Y62" s="4" t="str">
        <f>IF(AND($Z$2=$D62,$Z$2&lt;&gt;"",$Z$2&lt;&gt;0,$Y$2=$Y$1),COUNT($Y$3:Y61)+1,"  ")</f>
        <v xml:space="preserve">  </v>
      </c>
    </row>
    <row r="63" spans="2:25" ht="15.75">
      <c r="B63" s="5" t="str">
        <f>IF(C63&lt;&gt;"",COUNT($B$3:B62)+1,"")</f>
        <v/>
      </c>
      <c r="C63" s="86"/>
      <c r="D63" s="12"/>
      <c r="E63" s="12"/>
      <c r="F63" s="5" t="str">
        <f>IFERROR(IF(E63&lt;&gt;"",VLOOKUP(E63,STORE!$C$6:$D$500,2,FALSE),""),"تأكد من الكود")</f>
        <v/>
      </c>
      <c r="G63" s="12"/>
      <c r="H63" s="20"/>
      <c r="I63" s="12"/>
      <c r="U63" s="4" t="str">
        <f>IF(AND($V$2=$E63,$V$2&lt;&gt;"",$V$2&lt;&gt;0,F63&lt;&gt;"تأكد من الكود"),COUNT($U$3:U62)+1,"  ")</f>
        <v xml:space="preserve">  </v>
      </c>
      <c r="Y63" s="4" t="str">
        <f>IF(AND($Z$2=$D63,$Z$2&lt;&gt;"",$Z$2&lt;&gt;0,$Y$2=$Y$1),COUNT($Y$3:Y62)+1,"  ")</f>
        <v xml:space="preserve">  </v>
      </c>
    </row>
    <row r="64" spans="2:25" ht="15.75">
      <c r="B64" s="5" t="str">
        <f>IF(C64&lt;&gt;"",COUNT($B$3:B63)+1,"")</f>
        <v/>
      </c>
      <c r="C64" s="86"/>
      <c r="D64" s="12"/>
      <c r="E64" s="12"/>
      <c r="F64" s="5" t="str">
        <f>IFERROR(IF(E64&lt;&gt;"",VLOOKUP(E64,STORE!$C$6:$D$500,2,FALSE),""),"تأكد من الكود")</f>
        <v/>
      </c>
      <c r="G64" s="12"/>
      <c r="H64" s="20"/>
      <c r="I64" s="12"/>
      <c r="U64" s="4" t="str">
        <f>IF(AND($V$2=$E64,$V$2&lt;&gt;"",$V$2&lt;&gt;0,F64&lt;&gt;"تأكد من الكود"),COUNT($U$3:U63)+1,"  ")</f>
        <v xml:space="preserve">  </v>
      </c>
      <c r="Y64" s="4" t="str">
        <f>IF(AND($Z$2=$D64,$Z$2&lt;&gt;"",$Z$2&lt;&gt;0,$Y$2=$Y$1),COUNT($Y$3:Y63)+1,"  ")</f>
        <v xml:space="preserve">  </v>
      </c>
    </row>
    <row r="65" spans="2:25" ht="15.75">
      <c r="B65" s="5" t="str">
        <f>IF(C65&lt;&gt;"",COUNT($B$3:B64)+1,"")</f>
        <v/>
      </c>
      <c r="C65" s="86"/>
      <c r="D65" s="12"/>
      <c r="E65" s="12"/>
      <c r="F65" s="5" t="str">
        <f>IFERROR(IF(E65&lt;&gt;"",VLOOKUP(E65,STORE!$C$6:$D$500,2,FALSE),""),"تأكد من الكود")</f>
        <v/>
      </c>
      <c r="G65" s="12"/>
      <c r="H65" s="20"/>
      <c r="I65" s="12"/>
      <c r="U65" s="4" t="str">
        <f>IF(AND($V$2=$E65,$V$2&lt;&gt;"",$V$2&lt;&gt;0,F65&lt;&gt;"تأكد من الكود"),COUNT($U$3:U64)+1,"  ")</f>
        <v xml:space="preserve">  </v>
      </c>
      <c r="Y65" s="4" t="str">
        <f>IF(AND($Z$2=$D65,$Z$2&lt;&gt;"",$Z$2&lt;&gt;0,$Y$2=$Y$1),COUNT($Y$3:Y64)+1,"  ")</f>
        <v xml:space="preserve">  </v>
      </c>
    </row>
    <row r="66" spans="2:25" ht="15.75">
      <c r="B66" s="5" t="str">
        <f>IF(C66&lt;&gt;"",COUNT($B$3:B65)+1,"")</f>
        <v/>
      </c>
      <c r="C66" s="86"/>
      <c r="D66" s="12"/>
      <c r="E66" s="12"/>
      <c r="F66" s="5" t="str">
        <f>IFERROR(IF(E66&lt;&gt;"",VLOOKUP(E66,STORE!$C$6:$D$500,2,FALSE),""),"تأكد من الكود")</f>
        <v/>
      </c>
      <c r="G66" s="12"/>
      <c r="H66" s="20"/>
      <c r="I66" s="12"/>
      <c r="U66" s="4" t="str">
        <f>IF(AND($V$2=$E66,$V$2&lt;&gt;"",$V$2&lt;&gt;0,F66&lt;&gt;"تأكد من الكود"),COUNT($U$3:U65)+1,"  ")</f>
        <v xml:space="preserve">  </v>
      </c>
      <c r="Y66" s="4" t="str">
        <f>IF(AND($Z$2=$D66,$Z$2&lt;&gt;"",$Z$2&lt;&gt;0,$Y$2=$Y$1),COUNT($Y$3:Y65)+1,"  ")</f>
        <v xml:space="preserve">  </v>
      </c>
    </row>
    <row r="67" spans="2:25" ht="15.75">
      <c r="B67" s="5" t="str">
        <f>IF(C67&lt;&gt;"",COUNT($B$3:B66)+1,"")</f>
        <v/>
      </c>
      <c r="C67" s="86"/>
      <c r="D67" s="12"/>
      <c r="E67" s="12"/>
      <c r="F67" s="5" t="str">
        <f>IFERROR(IF(E67&lt;&gt;"",VLOOKUP(E67,STORE!$C$6:$D$500,2,FALSE),""),"تأكد من الكود")</f>
        <v/>
      </c>
      <c r="G67" s="12"/>
      <c r="H67" s="20"/>
      <c r="I67" s="12"/>
      <c r="U67" s="4" t="str">
        <f>IF(AND($V$2=$E67,$V$2&lt;&gt;"",$V$2&lt;&gt;0,F67&lt;&gt;"تأكد من الكود"),COUNT($U$3:U66)+1,"  ")</f>
        <v xml:space="preserve">  </v>
      </c>
      <c r="Y67" s="4" t="str">
        <f>IF(AND($Z$2=$D67,$Z$2&lt;&gt;"",$Z$2&lt;&gt;0,$Y$2=$Y$1),COUNT($Y$3:Y66)+1,"  ")</f>
        <v xml:space="preserve">  </v>
      </c>
    </row>
    <row r="68" spans="2:25" ht="15.75">
      <c r="B68" s="5" t="str">
        <f>IF(C68&lt;&gt;"",COUNT($B$3:B67)+1,"")</f>
        <v/>
      </c>
      <c r="C68" s="86"/>
      <c r="D68" s="12"/>
      <c r="E68" s="12"/>
      <c r="F68" s="5" t="str">
        <f>IFERROR(IF(E68&lt;&gt;"",VLOOKUP(E68,STORE!$C$6:$D$500,2,FALSE),""),"تأكد من الكود")</f>
        <v/>
      </c>
      <c r="G68" s="12"/>
      <c r="H68" s="20"/>
      <c r="I68" s="12"/>
      <c r="U68" s="4" t="str">
        <f>IF(AND($V$2=$E68,$V$2&lt;&gt;"",$V$2&lt;&gt;0,F68&lt;&gt;"تأكد من الكود"),COUNT($U$3:U67)+1,"  ")</f>
        <v xml:space="preserve">  </v>
      </c>
      <c r="Y68" s="4" t="str">
        <f>IF(AND($Z$2=$D68,$Z$2&lt;&gt;"",$Z$2&lt;&gt;0,$Y$2=$Y$1),COUNT($Y$3:Y67)+1,"  ")</f>
        <v xml:space="preserve">  </v>
      </c>
    </row>
    <row r="69" spans="2:25" ht="15.75">
      <c r="B69" s="5" t="str">
        <f>IF(C69&lt;&gt;"",COUNT($B$3:B68)+1,"")</f>
        <v/>
      </c>
      <c r="C69" s="86"/>
      <c r="D69" s="12"/>
      <c r="E69" s="12"/>
      <c r="F69" s="5" t="str">
        <f>IFERROR(IF(E69&lt;&gt;"",VLOOKUP(E69,STORE!$C$6:$D$500,2,FALSE),""),"تأكد من الكود")</f>
        <v/>
      </c>
      <c r="G69" s="12"/>
      <c r="H69" s="20"/>
      <c r="I69" s="12"/>
      <c r="U69" s="4" t="str">
        <f>IF(AND($V$2=$E69,$V$2&lt;&gt;"",$V$2&lt;&gt;0,F69&lt;&gt;"تأكد من الكود"),COUNT($U$3:U68)+1,"  ")</f>
        <v xml:space="preserve">  </v>
      </c>
      <c r="Y69" s="4" t="str">
        <f>IF(AND($Z$2=$D69,$Z$2&lt;&gt;"",$Z$2&lt;&gt;0,$Y$2=$Y$1),COUNT($Y$3:Y68)+1,"  ")</f>
        <v xml:space="preserve">  </v>
      </c>
    </row>
    <row r="70" spans="2:25" ht="15.75">
      <c r="B70" s="5" t="str">
        <f>IF(C70&lt;&gt;"",COUNT($B$3:B69)+1,"")</f>
        <v/>
      </c>
      <c r="C70" s="86"/>
      <c r="D70" s="12"/>
      <c r="E70" s="12"/>
      <c r="F70" s="5" t="str">
        <f>IFERROR(IF(E70&lt;&gt;"",VLOOKUP(E70,STORE!$C$6:$D$500,2,FALSE),""),"تأكد من الكود")</f>
        <v/>
      </c>
      <c r="G70" s="12"/>
      <c r="H70" s="20"/>
      <c r="I70" s="12"/>
      <c r="U70" s="4" t="str">
        <f>IF(AND($V$2=$E70,$V$2&lt;&gt;"",$V$2&lt;&gt;0,F70&lt;&gt;"تأكد من الكود"),COUNT($U$3:U69)+1,"  ")</f>
        <v xml:space="preserve">  </v>
      </c>
      <c r="Y70" s="4" t="str">
        <f>IF(AND($Z$2=$D70,$Z$2&lt;&gt;"",$Z$2&lt;&gt;0,$Y$2=$Y$1),COUNT($Y$3:Y69)+1,"  ")</f>
        <v xml:space="preserve">  </v>
      </c>
    </row>
    <row r="71" spans="2:25" ht="15.75">
      <c r="B71" s="5" t="str">
        <f>IF(C71&lt;&gt;"",COUNT($B$3:B70)+1,"")</f>
        <v/>
      </c>
      <c r="C71" s="86"/>
      <c r="D71" s="12"/>
      <c r="E71" s="12"/>
      <c r="F71" s="5" t="str">
        <f>IFERROR(IF(E71&lt;&gt;"",VLOOKUP(E71,STORE!$C$6:$D$500,2,FALSE),""),"تأكد من الكود")</f>
        <v/>
      </c>
      <c r="G71" s="12"/>
      <c r="H71" s="20"/>
      <c r="I71" s="12"/>
      <c r="U71" s="4" t="str">
        <f>IF(AND($V$2=$E71,$V$2&lt;&gt;"",$V$2&lt;&gt;0,F71&lt;&gt;"تأكد من الكود"),COUNT($U$3:U70)+1,"  ")</f>
        <v xml:space="preserve">  </v>
      </c>
      <c r="Y71" s="4" t="str">
        <f>IF(AND($Z$2=$D71,$Z$2&lt;&gt;"",$Z$2&lt;&gt;0,$Y$2=$Y$1),COUNT($Y$3:Y70)+1,"  ")</f>
        <v xml:space="preserve">  </v>
      </c>
    </row>
    <row r="72" spans="2:25" ht="15.75">
      <c r="B72" s="5" t="str">
        <f>IF(C72&lt;&gt;"",COUNT($B$3:B71)+1,"")</f>
        <v/>
      </c>
      <c r="C72" s="86"/>
      <c r="D72" s="12"/>
      <c r="E72" s="12"/>
      <c r="F72" s="5" t="str">
        <f>IFERROR(IF(E72&lt;&gt;"",VLOOKUP(E72,STORE!$C$6:$D$500,2,FALSE),""),"تأكد من الكود")</f>
        <v/>
      </c>
      <c r="G72" s="12"/>
      <c r="H72" s="20"/>
      <c r="I72" s="12"/>
      <c r="U72" s="4" t="str">
        <f>IF(AND($V$2=$E72,$V$2&lt;&gt;"",$V$2&lt;&gt;0,F72&lt;&gt;"تأكد من الكود"),COUNT($U$3:U71)+1,"  ")</f>
        <v xml:space="preserve">  </v>
      </c>
      <c r="Y72" s="4" t="str">
        <f>IF(AND($Z$2=$D72,$Z$2&lt;&gt;"",$Z$2&lt;&gt;0,$Y$2=$Y$1),COUNT($Y$3:Y71)+1,"  ")</f>
        <v xml:space="preserve">  </v>
      </c>
    </row>
    <row r="73" spans="2:25" ht="15.75">
      <c r="B73" s="5" t="str">
        <f>IF(C73&lt;&gt;"",COUNT($B$3:B72)+1,"")</f>
        <v/>
      </c>
      <c r="C73" s="86"/>
      <c r="D73" s="12"/>
      <c r="E73" s="12"/>
      <c r="F73" s="5" t="str">
        <f>IFERROR(IF(E73&lt;&gt;"",VLOOKUP(E73,STORE!$C$6:$D$500,2,FALSE),""),"تأكد من الكود")</f>
        <v/>
      </c>
      <c r="G73" s="12"/>
      <c r="H73" s="20"/>
      <c r="I73" s="12"/>
      <c r="U73" s="4" t="str">
        <f>IF(AND($V$2=$E73,$V$2&lt;&gt;"",$V$2&lt;&gt;0,F73&lt;&gt;"تأكد من الكود"),COUNT($U$3:U72)+1,"  ")</f>
        <v xml:space="preserve">  </v>
      </c>
      <c r="Y73" s="4" t="str">
        <f>IF(AND($Z$2=$D73,$Z$2&lt;&gt;"",$Z$2&lt;&gt;0,$Y$2=$Y$1),COUNT($Y$3:Y72)+1,"  ")</f>
        <v xml:space="preserve">  </v>
      </c>
    </row>
    <row r="74" spans="2:25" ht="15.75">
      <c r="B74" s="5" t="str">
        <f>IF(C74&lt;&gt;"",COUNT($B$3:B73)+1,"")</f>
        <v/>
      </c>
      <c r="C74" s="86"/>
      <c r="D74" s="12"/>
      <c r="E74" s="12"/>
      <c r="F74" s="5" t="str">
        <f>IFERROR(IF(E74&lt;&gt;"",VLOOKUP(E74,STORE!$C$6:$D$500,2,FALSE),""),"تأكد من الكود")</f>
        <v/>
      </c>
      <c r="G74" s="12"/>
      <c r="H74" s="20"/>
      <c r="I74" s="12"/>
      <c r="U74" s="4" t="str">
        <f>IF(AND($V$2=$E74,$V$2&lt;&gt;"",$V$2&lt;&gt;0,F74&lt;&gt;"تأكد من الكود"),COUNT($U$3:U73)+1,"  ")</f>
        <v xml:space="preserve">  </v>
      </c>
      <c r="Y74" s="4" t="str">
        <f>IF(AND($Z$2=$D74,$Z$2&lt;&gt;"",$Z$2&lt;&gt;0,$Y$2=$Y$1),COUNT($Y$3:Y73)+1,"  ")</f>
        <v xml:space="preserve">  </v>
      </c>
    </row>
    <row r="75" spans="2:25" ht="15.75">
      <c r="B75" s="5" t="str">
        <f>IF(C75&lt;&gt;"",COUNT($B$3:B74)+1,"")</f>
        <v/>
      </c>
      <c r="C75" s="86"/>
      <c r="D75" s="12"/>
      <c r="E75" s="12"/>
      <c r="F75" s="5" t="str">
        <f>IFERROR(IF(E75&lt;&gt;"",VLOOKUP(E75,STORE!$C$6:$D$500,2,FALSE),""),"تأكد من الكود")</f>
        <v/>
      </c>
      <c r="G75" s="12"/>
      <c r="H75" s="20"/>
      <c r="I75" s="12"/>
      <c r="U75" s="4" t="str">
        <f>IF(AND($V$2=$E75,$V$2&lt;&gt;"",$V$2&lt;&gt;0,F75&lt;&gt;"تأكد من الكود"),COUNT($U$3:U74)+1,"  ")</f>
        <v xml:space="preserve">  </v>
      </c>
      <c r="Y75" s="4" t="str">
        <f>IF(AND($Z$2=$D75,$Z$2&lt;&gt;"",$Z$2&lt;&gt;0,$Y$2=$Y$1),COUNT($Y$3:Y74)+1,"  ")</f>
        <v xml:space="preserve">  </v>
      </c>
    </row>
    <row r="76" spans="2:25" ht="15.75">
      <c r="B76" s="5" t="str">
        <f>IF(C76&lt;&gt;"",COUNT($B$3:B75)+1,"")</f>
        <v/>
      </c>
      <c r="C76" s="86"/>
      <c r="D76" s="12"/>
      <c r="E76" s="12"/>
      <c r="F76" s="5" t="str">
        <f>IFERROR(IF(E76&lt;&gt;"",VLOOKUP(E76,STORE!$C$6:$D$500,2,FALSE),""),"تأكد من الكود")</f>
        <v/>
      </c>
      <c r="G76" s="12"/>
      <c r="H76" s="20"/>
      <c r="I76" s="12"/>
      <c r="U76" s="4" t="str">
        <f>IF(AND($V$2=$E76,$V$2&lt;&gt;"",$V$2&lt;&gt;0,F76&lt;&gt;"تأكد من الكود"),COUNT($U$3:U75)+1,"  ")</f>
        <v xml:space="preserve">  </v>
      </c>
      <c r="Y76" s="4" t="str">
        <f>IF(AND($Z$2=$D76,$Z$2&lt;&gt;"",$Z$2&lt;&gt;0,$Y$2=$Y$1),COUNT($Y$3:Y75)+1,"  ")</f>
        <v xml:space="preserve">  </v>
      </c>
    </row>
    <row r="77" spans="2:25" ht="15.75">
      <c r="B77" s="5" t="str">
        <f>IF(C77&lt;&gt;"",COUNT($B$3:B76)+1,"")</f>
        <v/>
      </c>
      <c r="C77" s="86"/>
      <c r="D77" s="12"/>
      <c r="E77" s="12"/>
      <c r="F77" s="5" t="str">
        <f>IFERROR(IF(E77&lt;&gt;"",VLOOKUP(E77,STORE!$C$6:$D$500,2,FALSE),""),"تأكد من الكود")</f>
        <v/>
      </c>
      <c r="G77" s="12"/>
      <c r="H77" s="20"/>
      <c r="I77" s="12"/>
      <c r="U77" s="4" t="str">
        <f>IF(AND($V$2=$E77,$V$2&lt;&gt;"",$V$2&lt;&gt;0,F77&lt;&gt;"تأكد من الكود"),COUNT($U$3:U76)+1,"  ")</f>
        <v xml:space="preserve">  </v>
      </c>
      <c r="Y77" s="4" t="str">
        <f>IF(AND($Z$2=$D77,$Z$2&lt;&gt;"",$Z$2&lt;&gt;0,$Y$2=$Y$1),COUNT($Y$3:Y76)+1,"  ")</f>
        <v xml:space="preserve">  </v>
      </c>
    </row>
    <row r="78" spans="2:25" ht="15.75">
      <c r="B78" s="5" t="str">
        <f>IF(C78&lt;&gt;"",COUNT($B$3:B77)+1,"")</f>
        <v/>
      </c>
      <c r="C78" s="86"/>
      <c r="D78" s="12"/>
      <c r="E78" s="12"/>
      <c r="F78" s="5" t="str">
        <f>IFERROR(IF(E78&lt;&gt;"",VLOOKUP(E78,STORE!$C$6:$D$500,2,FALSE),""),"تأكد من الكود")</f>
        <v/>
      </c>
      <c r="G78" s="12"/>
      <c r="H78" s="20"/>
      <c r="I78" s="12"/>
      <c r="U78" s="4" t="str">
        <f>IF(AND($V$2=$E78,$V$2&lt;&gt;"",$V$2&lt;&gt;0,F78&lt;&gt;"تأكد من الكود"),COUNT($U$3:U77)+1,"  ")</f>
        <v xml:space="preserve">  </v>
      </c>
      <c r="Y78" s="4" t="str">
        <f>IF(AND($Z$2=$D78,$Z$2&lt;&gt;"",$Z$2&lt;&gt;0,$Y$2=$Y$1),COUNT($Y$3:Y77)+1,"  ")</f>
        <v xml:space="preserve">  </v>
      </c>
    </row>
    <row r="79" spans="2:25" ht="15.75">
      <c r="B79" s="5" t="str">
        <f>IF(C79&lt;&gt;"",COUNT($B$3:B78)+1,"")</f>
        <v/>
      </c>
      <c r="C79" s="86"/>
      <c r="D79" s="12"/>
      <c r="E79" s="12"/>
      <c r="F79" s="5" t="str">
        <f>IFERROR(IF(E79&lt;&gt;"",VLOOKUP(E79,STORE!$C$6:$D$500,2,FALSE),""),"تأكد من الكود")</f>
        <v/>
      </c>
      <c r="G79" s="12"/>
      <c r="H79" s="20"/>
      <c r="I79" s="12"/>
      <c r="U79" s="4" t="str">
        <f>IF(AND($V$2=$E79,$V$2&lt;&gt;"",$V$2&lt;&gt;0,F79&lt;&gt;"تأكد من الكود"),COUNT($U$3:U78)+1,"  ")</f>
        <v xml:space="preserve">  </v>
      </c>
      <c r="Y79" s="4" t="str">
        <f>IF(AND($Z$2=$D79,$Z$2&lt;&gt;"",$Z$2&lt;&gt;0,$Y$2=$Y$1),COUNT($Y$3:Y78)+1,"  ")</f>
        <v xml:space="preserve">  </v>
      </c>
    </row>
    <row r="80" spans="2:25" ht="15.75">
      <c r="B80" s="5" t="str">
        <f>IF(C80&lt;&gt;"",COUNT($B$3:B79)+1,"")</f>
        <v/>
      </c>
      <c r="C80" s="86"/>
      <c r="D80" s="12"/>
      <c r="E80" s="12"/>
      <c r="F80" s="5" t="str">
        <f>IFERROR(IF(E80&lt;&gt;"",VLOOKUP(E80,STORE!$C$6:$D$500,2,FALSE),""),"تأكد من الكود")</f>
        <v/>
      </c>
      <c r="G80" s="12"/>
      <c r="H80" s="20"/>
      <c r="I80" s="12"/>
      <c r="U80" s="4" t="str">
        <f>IF(AND($V$2=$E80,$V$2&lt;&gt;"",$V$2&lt;&gt;0,F80&lt;&gt;"تأكد من الكود"),COUNT($U$3:U79)+1,"  ")</f>
        <v xml:space="preserve">  </v>
      </c>
      <c r="Y80" s="4" t="str">
        <f>IF(AND($Z$2=$D80,$Z$2&lt;&gt;"",$Z$2&lt;&gt;0,$Y$2=$Y$1),COUNT($Y$3:Y79)+1,"  ")</f>
        <v xml:space="preserve">  </v>
      </c>
    </row>
    <row r="81" spans="2:25" ht="15.75">
      <c r="B81" s="5" t="str">
        <f>IF(C81&lt;&gt;"",COUNT($B$3:B80)+1,"")</f>
        <v/>
      </c>
      <c r="C81" s="86"/>
      <c r="D81" s="12"/>
      <c r="E81" s="12"/>
      <c r="F81" s="5" t="str">
        <f>IFERROR(IF(E81&lt;&gt;"",VLOOKUP(E81,STORE!$C$6:$D$500,2,FALSE),""),"تأكد من الكود")</f>
        <v/>
      </c>
      <c r="G81" s="12"/>
      <c r="H81" s="20"/>
      <c r="I81" s="12"/>
      <c r="U81" s="4" t="str">
        <f>IF(AND($V$2=$E81,$V$2&lt;&gt;"",$V$2&lt;&gt;0,F81&lt;&gt;"تأكد من الكود"),COUNT($U$3:U80)+1,"  ")</f>
        <v xml:space="preserve">  </v>
      </c>
      <c r="Y81" s="4" t="str">
        <f>IF(AND($Z$2=$D81,$Z$2&lt;&gt;"",$Z$2&lt;&gt;0,$Y$2=$Y$1),COUNT($Y$3:Y80)+1,"  ")</f>
        <v xml:space="preserve">  </v>
      </c>
    </row>
    <row r="82" spans="2:25" ht="15.75">
      <c r="B82" s="5" t="str">
        <f>IF(C82&lt;&gt;"",COUNT($B$3:B81)+1,"")</f>
        <v/>
      </c>
      <c r="C82" s="86"/>
      <c r="D82" s="12"/>
      <c r="E82" s="12"/>
      <c r="F82" s="5" t="str">
        <f>IFERROR(IF(E82&lt;&gt;"",VLOOKUP(E82,STORE!$C$6:$D$500,2,FALSE),""),"تأكد من الكود")</f>
        <v/>
      </c>
      <c r="G82" s="12"/>
      <c r="H82" s="20"/>
      <c r="I82" s="12"/>
      <c r="U82" s="4" t="str">
        <f>IF(AND($V$2=$E82,$V$2&lt;&gt;"",$V$2&lt;&gt;0,F82&lt;&gt;"تأكد من الكود"),COUNT($U$3:U81)+1,"  ")</f>
        <v xml:space="preserve">  </v>
      </c>
      <c r="Y82" s="4" t="str">
        <f>IF(AND($Z$2=$D82,$Z$2&lt;&gt;"",$Z$2&lt;&gt;0,$Y$2=$Y$1),COUNT($Y$3:Y81)+1,"  ")</f>
        <v xml:space="preserve">  </v>
      </c>
    </row>
    <row r="83" spans="2:25" ht="15.75">
      <c r="B83" s="5" t="str">
        <f>IF(C83&lt;&gt;"",COUNT($B$3:B82)+1,"")</f>
        <v/>
      </c>
      <c r="C83" s="86"/>
      <c r="D83" s="12"/>
      <c r="E83" s="12"/>
      <c r="F83" s="5" t="str">
        <f>IFERROR(IF(E83&lt;&gt;"",VLOOKUP(E83,STORE!$C$6:$D$500,2,FALSE),""),"تأكد من الكود")</f>
        <v/>
      </c>
      <c r="G83" s="12"/>
      <c r="H83" s="20"/>
      <c r="I83" s="12"/>
      <c r="U83" s="4" t="str">
        <f>IF(AND($V$2=$E83,$V$2&lt;&gt;"",$V$2&lt;&gt;0,F83&lt;&gt;"تأكد من الكود"),COUNT($U$3:U82)+1,"  ")</f>
        <v xml:space="preserve">  </v>
      </c>
      <c r="Y83" s="4" t="str">
        <f>IF(AND($Z$2=$D83,$Z$2&lt;&gt;"",$Z$2&lt;&gt;0,$Y$2=$Y$1),COUNT($Y$3:Y82)+1,"  ")</f>
        <v xml:space="preserve">  </v>
      </c>
    </row>
    <row r="84" spans="2:25" ht="15.75">
      <c r="B84" s="5" t="str">
        <f>IF(C84&lt;&gt;"",COUNT($B$3:B83)+1,"")</f>
        <v/>
      </c>
      <c r="C84" s="86"/>
      <c r="D84" s="12"/>
      <c r="E84" s="12"/>
      <c r="F84" s="5" t="str">
        <f>IFERROR(IF(E84&lt;&gt;"",VLOOKUP(E84,STORE!$C$6:$D$500,2,FALSE),""),"تأكد من الكود")</f>
        <v/>
      </c>
      <c r="G84" s="12"/>
      <c r="H84" s="20"/>
      <c r="I84" s="12"/>
      <c r="U84" s="4" t="str">
        <f>IF(AND($V$2=$E84,$V$2&lt;&gt;"",$V$2&lt;&gt;0,F84&lt;&gt;"تأكد من الكود"),COUNT($U$3:U83)+1,"  ")</f>
        <v xml:space="preserve">  </v>
      </c>
      <c r="Y84" s="4" t="str">
        <f>IF(AND($Z$2=$D84,$Z$2&lt;&gt;"",$Z$2&lt;&gt;0,$Y$2=$Y$1),COUNT($Y$3:Y83)+1,"  ")</f>
        <v xml:space="preserve">  </v>
      </c>
    </row>
    <row r="85" spans="2:25" ht="15.75">
      <c r="B85" s="5" t="str">
        <f>IF(C85&lt;&gt;"",COUNT($B$3:B84)+1,"")</f>
        <v/>
      </c>
      <c r="C85" s="86"/>
      <c r="D85" s="12"/>
      <c r="E85" s="12"/>
      <c r="F85" s="5" t="str">
        <f>IFERROR(IF(E85&lt;&gt;"",VLOOKUP(E85,STORE!$C$6:$D$500,2,FALSE),""),"تأكد من الكود")</f>
        <v/>
      </c>
      <c r="G85" s="12"/>
      <c r="H85" s="20"/>
      <c r="I85" s="12"/>
      <c r="U85" s="4" t="str">
        <f>IF(AND($V$2=$E85,$V$2&lt;&gt;"",$V$2&lt;&gt;0,F85&lt;&gt;"تأكد من الكود"),COUNT($U$3:U84)+1,"  ")</f>
        <v xml:space="preserve">  </v>
      </c>
      <c r="Y85" s="4" t="str">
        <f>IF(AND($Z$2=$D85,$Z$2&lt;&gt;"",$Z$2&lt;&gt;0,$Y$2=$Y$1),COUNT($Y$3:Y84)+1,"  ")</f>
        <v xml:space="preserve">  </v>
      </c>
    </row>
    <row r="86" spans="2:25" ht="15.75">
      <c r="B86" s="5" t="str">
        <f>IF(C86&lt;&gt;"",COUNT($B$3:B85)+1,"")</f>
        <v/>
      </c>
      <c r="C86" s="86"/>
      <c r="D86" s="12"/>
      <c r="E86" s="12"/>
      <c r="F86" s="5" t="str">
        <f>IFERROR(IF(E86&lt;&gt;"",VLOOKUP(E86,STORE!$C$6:$D$500,2,FALSE),""),"تأكد من الكود")</f>
        <v/>
      </c>
      <c r="G86" s="12"/>
      <c r="H86" s="20"/>
      <c r="I86" s="12"/>
      <c r="U86" s="4" t="str">
        <f>IF(AND($V$2=$E86,$V$2&lt;&gt;"",$V$2&lt;&gt;0,F86&lt;&gt;"تأكد من الكود"),COUNT($U$3:U85)+1,"  ")</f>
        <v xml:space="preserve">  </v>
      </c>
      <c r="Y86" s="4" t="str">
        <f>IF(AND($Z$2=$D86,$Z$2&lt;&gt;"",$Z$2&lt;&gt;0,$Y$2=$Y$1),COUNT($Y$3:Y85)+1,"  ")</f>
        <v xml:space="preserve">  </v>
      </c>
    </row>
    <row r="87" spans="2:25" ht="15.75">
      <c r="B87" s="5" t="str">
        <f>IF(C87&lt;&gt;"",COUNT($B$3:B86)+1,"")</f>
        <v/>
      </c>
      <c r="C87" s="86"/>
      <c r="D87" s="12"/>
      <c r="E87" s="12"/>
      <c r="F87" s="5" t="str">
        <f>IFERROR(IF(E87&lt;&gt;"",VLOOKUP(E87,STORE!$C$6:$D$500,2,FALSE),""),"تأكد من الكود")</f>
        <v/>
      </c>
      <c r="G87" s="12"/>
      <c r="H87" s="20"/>
      <c r="I87" s="12"/>
      <c r="U87" s="4" t="str">
        <f>IF(AND($V$2=$E87,$V$2&lt;&gt;"",$V$2&lt;&gt;0,F87&lt;&gt;"تأكد من الكود"),COUNT($U$3:U86)+1,"  ")</f>
        <v xml:space="preserve">  </v>
      </c>
      <c r="Y87" s="4" t="str">
        <f>IF(AND($Z$2=$D87,$Z$2&lt;&gt;"",$Z$2&lt;&gt;0,$Y$2=$Y$1),COUNT($Y$3:Y86)+1,"  ")</f>
        <v xml:space="preserve">  </v>
      </c>
    </row>
    <row r="88" spans="2:25" ht="15.75">
      <c r="B88" s="5" t="str">
        <f>IF(C88&lt;&gt;"",COUNT($B$3:B87)+1,"")</f>
        <v/>
      </c>
      <c r="C88" s="86"/>
      <c r="D88" s="12"/>
      <c r="E88" s="12"/>
      <c r="F88" s="5" t="str">
        <f>IFERROR(IF(E88&lt;&gt;"",VLOOKUP(E88,STORE!$C$6:$D$500,2,FALSE),""),"تأكد من الكود")</f>
        <v/>
      </c>
      <c r="G88" s="12"/>
      <c r="H88" s="20"/>
      <c r="I88" s="12"/>
      <c r="U88" s="4" t="str">
        <f>IF(AND($V$2=$E88,$V$2&lt;&gt;"",$V$2&lt;&gt;0,F88&lt;&gt;"تأكد من الكود"),COUNT($U$3:U87)+1,"  ")</f>
        <v xml:space="preserve">  </v>
      </c>
      <c r="Y88" s="4" t="str">
        <f>IF(AND($Z$2=$D88,$Z$2&lt;&gt;"",$Z$2&lt;&gt;0,$Y$2=$Y$1),COUNT($Y$3:Y87)+1,"  ")</f>
        <v xml:space="preserve">  </v>
      </c>
    </row>
    <row r="89" spans="2:25" ht="15.75">
      <c r="B89" s="5" t="str">
        <f>IF(C89&lt;&gt;"",COUNT($B$3:B88)+1,"")</f>
        <v/>
      </c>
      <c r="C89" s="86"/>
      <c r="D89" s="12"/>
      <c r="E89" s="12"/>
      <c r="F89" s="5" t="str">
        <f>IFERROR(IF(E89&lt;&gt;"",VLOOKUP(E89,STORE!$C$6:$D$500,2,FALSE),""),"تأكد من الكود")</f>
        <v/>
      </c>
      <c r="G89" s="12"/>
      <c r="H89" s="20"/>
      <c r="I89" s="12"/>
      <c r="U89" s="4" t="str">
        <f>IF(AND($V$2=$E89,$V$2&lt;&gt;"",$V$2&lt;&gt;0,F89&lt;&gt;"تأكد من الكود"),COUNT($U$3:U88)+1,"  ")</f>
        <v xml:space="preserve">  </v>
      </c>
      <c r="Y89" s="4" t="str">
        <f>IF(AND($Z$2=$D89,$Z$2&lt;&gt;"",$Z$2&lt;&gt;0,$Y$2=$Y$1),COUNT($Y$3:Y88)+1,"  ")</f>
        <v xml:space="preserve">  </v>
      </c>
    </row>
    <row r="90" spans="2:25" ht="15.75">
      <c r="B90" s="5" t="str">
        <f>IF(C90&lt;&gt;"",COUNT($B$3:B89)+1,"")</f>
        <v/>
      </c>
      <c r="C90" s="86"/>
      <c r="D90" s="12"/>
      <c r="E90" s="12"/>
      <c r="F90" s="5" t="str">
        <f>IFERROR(IF(E90&lt;&gt;"",VLOOKUP(E90,STORE!$C$6:$D$500,2,FALSE),""),"تأكد من الكود")</f>
        <v/>
      </c>
      <c r="G90" s="12"/>
      <c r="H90" s="20"/>
      <c r="I90" s="12"/>
      <c r="U90" s="4" t="str">
        <f>IF(AND($V$2=$E90,$V$2&lt;&gt;"",$V$2&lt;&gt;0,F90&lt;&gt;"تأكد من الكود"),COUNT($U$3:U89)+1,"  ")</f>
        <v xml:space="preserve">  </v>
      </c>
      <c r="Y90" s="4" t="str">
        <f>IF(AND($Z$2=$D90,$Z$2&lt;&gt;"",$Z$2&lt;&gt;0,$Y$2=$Y$1),COUNT($Y$3:Y89)+1,"  ")</f>
        <v xml:space="preserve">  </v>
      </c>
    </row>
    <row r="91" spans="2:25" ht="15.75">
      <c r="B91" s="5" t="str">
        <f>IF(C91&lt;&gt;"",COUNT($B$3:B90)+1,"")</f>
        <v/>
      </c>
      <c r="C91" s="86"/>
      <c r="D91" s="12"/>
      <c r="E91" s="12"/>
      <c r="F91" s="5" t="str">
        <f>IFERROR(IF(E91&lt;&gt;"",VLOOKUP(E91,STORE!$C$6:$D$500,2,FALSE),""),"تأكد من الكود")</f>
        <v/>
      </c>
      <c r="G91" s="12"/>
      <c r="H91" s="20"/>
      <c r="I91" s="12"/>
      <c r="U91" s="4" t="str">
        <f>IF(AND($V$2=$E91,$V$2&lt;&gt;"",$V$2&lt;&gt;0,F91&lt;&gt;"تأكد من الكود"),COUNT($U$3:U90)+1,"  ")</f>
        <v xml:space="preserve">  </v>
      </c>
      <c r="Y91" s="4" t="str">
        <f>IF(AND($Z$2=$D91,$Z$2&lt;&gt;"",$Z$2&lt;&gt;0,$Y$2=$Y$1),COUNT($Y$3:Y90)+1,"  ")</f>
        <v xml:space="preserve">  </v>
      </c>
    </row>
    <row r="92" spans="2:25" ht="15.75">
      <c r="B92" s="5" t="str">
        <f>IF(C92&lt;&gt;"",COUNT($B$3:B91)+1,"")</f>
        <v/>
      </c>
      <c r="C92" s="86"/>
      <c r="D92" s="12"/>
      <c r="E92" s="12"/>
      <c r="F92" s="5" t="str">
        <f>IFERROR(IF(E92&lt;&gt;"",VLOOKUP(E92,STORE!$C$6:$D$500,2,FALSE),""),"تأكد من الكود")</f>
        <v/>
      </c>
      <c r="G92" s="12"/>
      <c r="H92" s="20"/>
      <c r="I92" s="12"/>
      <c r="U92" s="4" t="str">
        <f>IF(AND($V$2=$E92,$V$2&lt;&gt;"",$V$2&lt;&gt;0,F92&lt;&gt;"تأكد من الكود"),COUNT($U$3:U91)+1,"  ")</f>
        <v xml:space="preserve">  </v>
      </c>
      <c r="Y92" s="4" t="str">
        <f>IF(AND($Z$2=$D92,$Z$2&lt;&gt;"",$Z$2&lt;&gt;0,$Y$2=$Y$1),COUNT($Y$3:Y91)+1,"  ")</f>
        <v xml:space="preserve">  </v>
      </c>
    </row>
    <row r="93" spans="2:25" ht="15.75">
      <c r="B93" s="5" t="str">
        <f>IF(C93&lt;&gt;"",COUNT($B$3:B92)+1,"")</f>
        <v/>
      </c>
      <c r="C93" s="86"/>
      <c r="D93" s="12"/>
      <c r="E93" s="12"/>
      <c r="F93" s="5" t="str">
        <f>IFERROR(IF(E93&lt;&gt;"",VLOOKUP(E93,STORE!$C$6:$D$500,2,FALSE),""),"تأكد من الكود")</f>
        <v/>
      </c>
      <c r="G93" s="12"/>
      <c r="H93" s="20"/>
      <c r="I93" s="12"/>
      <c r="U93" s="4" t="str">
        <f>IF(AND($V$2=$E93,$V$2&lt;&gt;"",$V$2&lt;&gt;0,F93&lt;&gt;"تأكد من الكود"),COUNT($U$3:U92)+1,"  ")</f>
        <v xml:space="preserve">  </v>
      </c>
      <c r="Y93" s="4" t="str">
        <f>IF(AND($Z$2=$D93,$Z$2&lt;&gt;"",$Z$2&lt;&gt;0,$Y$2=$Y$1),COUNT($Y$3:Y92)+1,"  ")</f>
        <v xml:space="preserve">  </v>
      </c>
    </row>
    <row r="94" spans="2:25" ht="15.75">
      <c r="B94" s="5" t="str">
        <f>IF(C94&lt;&gt;"",COUNT($B$3:B93)+1,"")</f>
        <v/>
      </c>
      <c r="C94" s="86"/>
      <c r="D94" s="12"/>
      <c r="E94" s="12"/>
      <c r="F94" s="5" t="str">
        <f>IFERROR(IF(E94&lt;&gt;"",VLOOKUP(E94,STORE!$C$6:$D$500,2,FALSE),""),"تأكد من الكود")</f>
        <v/>
      </c>
      <c r="G94" s="12"/>
      <c r="H94" s="20"/>
      <c r="I94" s="12"/>
      <c r="U94" s="4" t="str">
        <f>IF(AND($V$2=$E94,$V$2&lt;&gt;"",$V$2&lt;&gt;0,F94&lt;&gt;"تأكد من الكود"),COUNT($U$3:U93)+1,"  ")</f>
        <v xml:space="preserve">  </v>
      </c>
      <c r="Y94" s="4" t="str">
        <f>IF(AND($Z$2=$D94,$Z$2&lt;&gt;"",$Z$2&lt;&gt;0,$Y$2=$Y$1),COUNT($Y$3:Y93)+1,"  ")</f>
        <v xml:space="preserve">  </v>
      </c>
    </row>
    <row r="95" spans="2:25" ht="15.75">
      <c r="B95" s="5" t="str">
        <f>IF(C95&lt;&gt;"",COUNT($B$3:B94)+1,"")</f>
        <v/>
      </c>
      <c r="C95" s="86"/>
      <c r="D95" s="12"/>
      <c r="E95" s="12"/>
      <c r="F95" s="5" t="str">
        <f>IFERROR(IF(E95&lt;&gt;"",VLOOKUP(E95,STORE!$C$6:$D$500,2,FALSE),""),"تأكد من الكود")</f>
        <v/>
      </c>
      <c r="G95" s="12"/>
      <c r="H95" s="20"/>
      <c r="I95" s="12"/>
      <c r="U95" s="4" t="str">
        <f>IF(AND($V$2=$E95,$V$2&lt;&gt;"",$V$2&lt;&gt;0,F95&lt;&gt;"تأكد من الكود"),COUNT($U$3:U94)+1,"  ")</f>
        <v xml:space="preserve">  </v>
      </c>
      <c r="Y95" s="4" t="str">
        <f>IF(AND($Z$2=$D95,$Z$2&lt;&gt;"",$Z$2&lt;&gt;0,$Y$2=$Y$1),COUNT($Y$3:Y94)+1,"  ")</f>
        <v xml:space="preserve">  </v>
      </c>
    </row>
    <row r="96" spans="2:25" ht="15.75">
      <c r="B96" s="5" t="str">
        <f>IF(C96&lt;&gt;"",COUNT($B$3:B95)+1,"")</f>
        <v/>
      </c>
      <c r="C96" s="86"/>
      <c r="D96" s="12"/>
      <c r="E96" s="12"/>
      <c r="F96" s="5" t="str">
        <f>IFERROR(IF(E96&lt;&gt;"",VLOOKUP(E96,STORE!$C$6:$D$500,2,FALSE),""),"تأكد من الكود")</f>
        <v/>
      </c>
      <c r="G96" s="12"/>
      <c r="H96" s="20"/>
      <c r="I96" s="12"/>
      <c r="U96" s="4" t="str">
        <f>IF(AND($V$2=$E96,$V$2&lt;&gt;"",$V$2&lt;&gt;0,F96&lt;&gt;"تأكد من الكود"),COUNT($U$3:U95)+1,"  ")</f>
        <v xml:space="preserve">  </v>
      </c>
      <c r="Y96" s="4" t="str">
        <f>IF(AND($Z$2=$D96,$Z$2&lt;&gt;"",$Z$2&lt;&gt;0,$Y$2=$Y$1),COUNT($Y$3:Y95)+1,"  ")</f>
        <v xml:space="preserve">  </v>
      </c>
    </row>
    <row r="97" spans="2:25" ht="15.75">
      <c r="B97" s="5" t="str">
        <f>IF(C97&lt;&gt;"",COUNT($B$3:B96)+1,"")</f>
        <v/>
      </c>
      <c r="C97" s="86"/>
      <c r="D97" s="12"/>
      <c r="E97" s="12"/>
      <c r="F97" s="5" t="str">
        <f>IFERROR(IF(E97&lt;&gt;"",VLOOKUP(E97,STORE!$C$6:$D$500,2,FALSE),""),"تأكد من الكود")</f>
        <v/>
      </c>
      <c r="G97" s="12"/>
      <c r="H97" s="20"/>
      <c r="I97" s="12"/>
      <c r="U97" s="4" t="str">
        <f>IF(AND($V$2=$E97,$V$2&lt;&gt;"",$V$2&lt;&gt;0,F97&lt;&gt;"تأكد من الكود"),COUNT($U$3:U96)+1,"  ")</f>
        <v xml:space="preserve">  </v>
      </c>
      <c r="Y97" s="4" t="str">
        <f>IF(AND($Z$2=$D97,$Z$2&lt;&gt;"",$Z$2&lt;&gt;0,$Y$2=$Y$1),COUNT($Y$3:Y96)+1,"  ")</f>
        <v xml:space="preserve">  </v>
      </c>
    </row>
    <row r="98" spans="2:25" ht="15.75">
      <c r="B98" s="5" t="str">
        <f>IF(C98&lt;&gt;"",COUNT($B$3:B97)+1,"")</f>
        <v/>
      </c>
      <c r="C98" s="86"/>
      <c r="D98" s="12"/>
      <c r="E98" s="12"/>
      <c r="F98" s="5" t="str">
        <f>IFERROR(IF(E98&lt;&gt;"",VLOOKUP(E98,STORE!$C$6:$D$500,2,FALSE),""),"تأكد من الكود")</f>
        <v/>
      </c>
      <c r="G98" s="12"/>
      <c r="H98" s="20"/>
      <c r="I98" s="12"/>
      <c r="U98" s="4" t="str">
        <f>IF(AND($V$2=$E98,$V$2&lt;&gt;"",$V$2&lt;&gt;0,F98&lt;&gt;"تأكد من الكود"),COUNT($U$3:U97)+1,"  ")</f>
        <v xml:space="preserve">  </v>
      </c>
      <c r="Y98" s="4" t="str">
        <f>IF(AND($Z$2=$D98,$Z$2&lt;&gt;"",$Z$2&lt;&gt;0,$Y$2=$Y$1),COUNT($Y$3:Y97)+1,"  ")</f>
        <v xml:space="preserve">  </v>
      </c>
    </row>
    <row r="99" spans="2:25" ht="15.75">
      <c r="B99" s="5" t="str">
        <f>IF(C99&lt;&gt;"",COUNT($B$3:B98)+1,"")</f>
        <v/>
      </c>
      <c r="C99" s="86"/>
      <c r="D99" s="12"/>
      <c r="E99" s="12"/>
      <c r="F99" s="5" t="str">
        <f>IFERROR(IF(E99&lt;&gt;"",VLOOKUP(E99,STORE!$C$6:$D$500,2,FALSE),""),"تأكد من الكود")</f>
        <v/>
      </c>
      <c r="G99" s="12"/>
      <c r="H99" s="20"/>
      <c r="I99" s="12"/>
      <c r="U99" s="4" t="str">
        <f>IF(AND($V$2=$E99,$V$2&lt;&gt;"",$V$2&lt;&gt;0,F99&lt;&gt;"تأكد من الكود"),COUNT($U$3:U98)+1,"  ")</f>
        <v xml:space="preserve">  </v>
      </c>
      <c r="Y99" s="4" t="str">
        <f>IF(AND($Z$2=$D99,$Z$2&lt;&gt;"",$Z$2&lt;&gt;0,$Y$2=$Y$1),COUNT($Y$3:Y98)+1,"  ")</f>
        <v xml:space="preserve">  </v>
      </c>
    </row>
    <row r="100" spans="2:25" ht="15.75">
      <c r="B100" s="5" t="str">
        <f>IF(C100&lt;&gt;"",COUNT($B$3:B99)+1,"")</f>
        <v/>
      </c>
      <c r="C100" s="86"/>
      <c r="D100" s="12"/>
      <c r="E100" s="12"/>
      <c r="F100" s="5" t="str">
        <f>IFERROR(IF(E100&lt;&gt;"",VLOOKUP(E100,STORE!$C$6:$D$500,2,FALSE),""),"تأكد من الكود")</f>
        <v/>
      </c>
      <c r="G100" s="12"/>
      <c r="H100" s="20"/>
      <c r="I100" s="12"/>
      <c r="U100" s="4" t="str">
        <f>IF(AND($V$2=$E100,$V$2&lt;&gt;"",$V$2&lt;&gt;0,F100&lt;&gt;"تأكد من الكود"),COUNT($U$3:U99)+1,"  ")</f>
        <v xml:space="preserve">  </v>
      </c>
      <c r="Y100" s="4" t="str">
        <f>IF(AND($Z$2=$D100,$Z$2&lt;&gt;"",$Z$2&lt;&gt;0,$Y$2=$Y$1),COUNT($Y$3:Y99)+1,"  ")</f>
        <v xml:space="preserve">  </v>
      </c>
    </row>
    <row r="101" spans="2:25" ht="15.75">
      <c r="B101" s="5" t="str">
        <f>IF(C101&lt;&gt;"",COUNT($B$3:B100)+1,"")</f>
        <v/>
      </c>
      <c r="C101" s="86"/>
      <c r="D101" s="12"/>
      <c r="E101" s="12"/>
      <c r="F101" s="5" t="str">
        <f>IFERROR(IF(E101&lt;&gt;"",VLOOKUP(E101,STORE!$C$6:$D$500,2,FALSE),""),"تأكد من الكود")</f>
        <v/>
      </c>
      <c r="G101" s="12"/>
      <c r="H101" s="20"/>
      <c r="I101" s="12"/>
      <c r="U101" s="4" t="str">
        <f>IF(AND($V$2=$E101,$V$2&lt;&gt;"",$V$2&lt;&gt;0,F101&lt;&gt;"تأكد من الكود"),COUNT($U$3:U100)+1,"  ")</f>
        <v xml:space="preserve">  </v>
      </c>
      <c r="Y101" s="4" t="str">
        <f>IF(AND($Z$2=$D101,$Z$2&lt;&gt;"",$Z$2&lt;&gt;0,$Y$2=$Y$1),COUNT($Y$3:Y100)+1,"  ")</f>
        <v xml:space="preserve">  </v>
      </c>
    </row>
    <row r="102" spans="2:25" ht="15.75">
      <c r="B102" s="5" t="str">
        <f>IF(C102&lt;&gt;"",COUNT($B$3:B101)+1,"")</f>
        <v/>
      </c>
      <c r="C102" s="86"/>
      <c r="D102" s="12"/>
      <c r="E102" s="12"/>
      <c r="F102" s="5" t="str">
        <f>IFERROR(IF(E102&lt;&gt;"",VLOOKUP(E102,STORE!$C$6:$D$500,2,FALSE),""),"تأكد من الكود")</f>
        <v/>
      </c>
      <c r="G102" s="12"/>
      <c r="H102" s="20"/>
      <c r="I102" s="12"/>
      <c r="U102" s="4" t="str">
        <f>IF(AND($V$2=$E102,$V$2&lt;&gt;"",$V$2&lt;&gt;0,F102&lt;&gt;"تأكد من الكود"),COUNT($U$3:U101)+1,"  ")</f>
        <v xml:space="preserve">  </v>
      </c>
      <c r="Y102" s="4" t="str">
        <f>IF(AND($Z$2=$D102,$Z$2&lt;&gt;"",$Z$2&lt;&gt;0,$Y$2=$Y$1),COUNT($Y$3:Y101)+1,"  ")</f>
        <v xml:space="preserve">  </v>
      </c>
    </row>
    <row r="103" spans="2:25" ht="15.75">
      <c r="B103" s="5" t="str">
        <f>IF(C103&lt;&gt;"",COUNT($B$3:B102)+1,"")</f>
        <v/>
      </c>
      <c r="C103" s="86"/>
      <c r="D103" s="12"/>
      <c r="E103" s="12"/>
      <c r="F103" s="5" t="str">
        <f>IFERROR(IF(E103&lt;&gt;"",VLOOKUP(E103,STORE!$C$6:$D$500,2,FALSE),""),"تأكد من الكود")</f>
        <v/>
      </c>
      <c r="G103" s="12"/>
      <c r="H103" s="20"/>
      <c r="I103" s="12"/>
      <c r="U103" s="4" t="str">
        <f>IF(AND($V$2=$E103,$V$2&lt;&gt;"",$V$2&lt;&gt;0,F103&lt;&gt;"تأكد من الكود"),COUNT($U$3:U102)+1,"  ")</f>
        <v xml:space="preserve">  </v>
      </c>
      <c r="Y103" s="4" t="str">
        <f>IF(AND($Z$2=$D103,$Z$2&lt;&gt;"",$Z$2&lt;&gt;0,$Y$2=$Y$1),COUNT($Y$3:Y102)+1,"  ")</f>
        <v xml:space="preserve">  </v>
      </c>
    </row>
    <row r="104" spans="2:25" ht="15.75">
      <c r="B104" s="5" t="str">
        <f>IF(C104&lt;&gt;"",COUNT($B$3:B103)+1,"")</f>
        <v/>
      </c>
      <c r="C104" s="86"/>
      <c r="D104" s="12"/>
      <c r="E104" s="12"/>
      <c r="F104" s="5" t="str">
        <f>IFERROR(IF(E104&lt;&gt;"",VLOOKUP(E104,STORE!$C$6:$D$500,2,FALSE),""),"تأكد من الكود")</f>
        <v/>
      </c>
      <c r="G104" s="12"/>
      <c r="H104" s="20"/>
      <c r="I104" s="12"/>
      <c r="U104" s="4" t="str">
        <f>IF(AND($V$2=$E104,$V$2&lt;&gt;"",$V$2&lt;&gt;0,F104&lt;&gt;"تأكد من الكود"),COUNT($U$3:U103)+1,"  ")</f>
        <v xml:space="preserve">  </v>
      </c>
      <c r="Y104" s="4" t="str">
        <f>IF(AND($Z$2=$D104,$Z$2&lt;&gt;"",$Z$2&lt;&gt;0,$Y$2=$Y$1),COUNT($Y$3:Y103)+1,"  ")</f>
        <v xml:space="preserve">  </v>
      </c>
    </row>
    <row r="105" spans="2:25" ht="15.75">
      <c r="B105" s="5" t="str">
        <f>IF(C105&lt;&gt;"",COUNT($B$3:B104)+1,"")</f>
        <v/>
      </c>
      <c r="C105" s="86"/>
      <c r="D105" s="12"/>
      <c r="E105" s="12"/>
      <c r="F105" s="5" t="str">
        <f>IFERROR(IF(E105&lt;&gt;"",VLOOKUP(E105,STORE!$C$6:$D$500,2,FALSE),""),"تأكد من الكود")</f>
        <v/>
      </c>
      <c r="G105" s="12"/>
      <c r="H105" s="20"/>
      <c r="I105" s="12"/>
      <c r="U105" s="4" t="str">
        <f>IF(AND($V$2=$E105,$V$2&lt;&gt;"",$V$2&lt;&gt;0,F105&lt;&gt;"تأكد من الكود"),COUNT($U$3:U104)+1,"  ")</f>
        <v xml:space="preserve">  </v>
      </c>
      <c r="Y105" s="4" t="str">
        <f>IF(AND($Z$2=$D105,$Z$2&lt;&gt;"",$Z$2&lt;&gt;0,$Y$2=$Y$1),COUNT($Y$3:Y104)+1,"  ")</f>
        <v xml:space="preserve">  </v>
      </c>
    </row>
    <row r="106" spans="2:25" ht="15.75">
      <c r="B106" s="5" t="str">
        <f>IF(C106&lt;&gt;"",COUNT($B$3:B105)+1,"")</f>
        <v/>
      </c>
      <c r="C106" s="86"/>
      <c r="D106" s="12"/>
      <c r="E106" s="12"/>
      <c r="F106" s="5" t="str">
        <f>IFERROR(IF(E106&lt;&gt;"",VLOOKUP(E106,STORE!$C$6:$D$500,2,FALSE),""),"تأكد من الكود")</f>
        <v/>
      </c>
      <c r="G106" s="12"/>
      <c r="H106" s="20"/>
      <c r="I106" s="12"/>
      <c r="U106" s="4" t="str">
        <f>IF(AND($V$2=$E106,$V$2&lt;&gt;"",$V$2&lt;&gt;0,F106&lt;&gt;"تأكد من الكود"),COUNT($U$3:U105)+1,"  ")</f>
        <v xml:space="preserve">  </v>
      </c>
      <c r="Y106" s="4" t="str">
        <f>IF(AND($Z$2=$D106,$Z$2&lt;&gt;"",$Z$2&lt;&gt;0,$Y$2=$Y$1),COUNT($Y$3:Y105)+1,"  ")</f>
        <v xml:space="preserve">  </v>
      </c>
    </row>
    <row r="107" spans="2:25" ht="15.75">
      <c r="B107" s="5" t="str">
        <f>IF(C107&lt;&gt;"",COUNT($B$3:B106)+1,"")</f>
        <v/>
      </c>
      <c r="C107" s="86"/>
      <c r="D107" s="12"/>
      <c r="E107" s="12"/>
      <c r="F107" s="5" t="str">
        <f>IFERROR(IF(E107&lt;&gt;"",VLOOKUP(E107,STORE!$C$6:$D$500,2,FALSE),""),"تأكد من الكود")</f>
        <v/>
      </c>
      <c r="G107" s="12"/>
      <c r="H107" s="20"/>
      <c r="I107" s="12"/>
      <c r="U107" s="4" t="str">
        <f>IF(AND($V$2=$E107,$V$2&lt;&gt;"",$V$2&lt;&gt;0,F107&lt;&gt;"تأكد من الكود"),COUNT($U$3:U106)+1,"  ")</f>
        <v xml:space="preserve">  </v>
      </c>
      <c r="Y107" s="4" t="str">
        <f>IF(AND($Z$2=$D107,$Z$2&lt;&gt;"",$Z$2&lt;&gt;0,$Y$2=$Y$1),COUNT($Y$3:Y106)+1,"  ")</f>
        <v xml:space="preserve">  </v>
      </c>
    </row>
    <row r="108" spans="2:25" ht="15.75">
      <c r="B108" s="5" t="str">
        <f>IF(C108&lt;&gt;"",COUNT($B$3:B107)+1,"")</f>
        <v/>
      </c>
      <c r="C108" s="86"/>
      <c r="D108" s="12"/>
      <c r="E108" s="12"/>
      <c r="F108" s="5" t="str">
        <f>IFERROR(IF(E108&lt;&gt;"",VLOOKUP(E108,STORE!$C$6:$D$500,2,FALSE),""),"تأكد من الكود")</f>
        <v/>
      </c>
      <c r="G108" s="12"/>
      <c r="H108" s="20"/>
      <c r="I108" s="12"/>
      <c r="U108" s="4" t="str">
        <f>IF(AND($V$2=$E108,$V$2&lt;&gt;"",$V$2&lt;&gt;0,F108&lt;&gt;"تأكد من الكود"),COUNT($U$3:U107)+1,"  ")</f>
        <v xml:space="preserve">  </v>
      </c>
      <c r="Y108" s="4" t="str">
        <f>IF(AND($Z$2=$D108,$Z$2&lt;&gt;"",$Z$2&lt;&gt;0,$Y$2=$Y$1),COUNT($Y$3:Y107)+1,"  ")</f>
        <v xml:space="preserve">  </v>
      </c>
    </row>
    <row r="109" spans="2:25" ht="15.75">
      <c r="B109" s="5" t="str">
        <f>IF(C109&lt;&gt;"",COUNT($B$3:B108)+1,"")</f>
        <v/>
      </c>
      <c r="C109" s="86"/>
      <c r="D109" s="12"/>
      <c r="E109" s="12"/>
      <c r="F109" s="5" t="str">
        <f>IFERROR(IF(E109&lt;&gt;"",VLOOKUP(E109,STORE!$C$6:$D$500,2,FALSE),""),"تأكد من الكود")</f>
        <v/>
      </c>
      <c r="G109" s="12"/>
      <c r="H109" s="20"/>
      <c r="I109" s="12"/>
      <c r="U109" s="4" t="str">
        <f>IF(AND($V$2=$E109,$V$2&lt;&gt;"",$V$2&lt;&gt;0,F109&lt;&gt;"تأكد من الكود"),COUNT($U$3:U108)+1,"  ")</f>
        <v xml:space="preserve">  </v>
      </c>
      <c r="Y109" s="4" t="str">
        <f>IF(AND($Z$2=$D109,$Z$2&lt;&gt;"",$Z$2&lt;&gt;0,$Y$2=$Y$1),COUNT($Y$3:Y108)+1,"  ")</f>
        <v xml:space="preserve">  </v>
      </c>
    </row>
    <row r="110" spans="2:25" ht="15.75">
      <c r="B110" s="5" t="str">
        <f>IF(C110&lt;&gt;"",COUNT($B$3:B109)+1,"")</f>
        <v/>
      </c>
      <c r="C110" s="86"/>
      <c r="D110" s="12"/>
      <c r="E110" s="12"/>
      <c r="F110" s="5" t="str">
        <f>IFERROR(IF(E110&lt;&gt;"",VLOOKUP(E110,STORE!$C$6:$D$500,2,FALSE),""),"تأكد من الكود")</f>
        <v/>
      </c>
      <c r="G110" s="12"/>
      <c r="H110" s="20"/>
      <c r="I110" s="12"/>
      <c r="U110" s="4" t="str">
        <f>IF(AND($V$2=$E110,$V$2&lt;&gt;"",$V$2&lt;&gt;0,F110&lt;&gt;"تأكد من الكود"),COUNT($U$3:U109)+1,"  ")</f>
        <v xml:space="preserve">  </v>
      </c>
      <c r="Y110" s="4" t="str">
        <f>IF(AND($Z$2=$D110,$Z$2&lt;&gt;"",$Z$2&lt;&gt;0,$Y$2=$Y$1),COUNT($Y$3:Y109)+1,"  ")</f>
        <v xml:space="preserve">  </v>
      </c>
    </row>
    <row r="111" spans="2:25" ht="15.75">
      <c r="B111" s="5" t="str">
        <f>IF(C111&lt;&gt;"",COUNT($B$3:B110)+1,"")</f>
        <v/>
      </c>
      <c r="C111" s="86"/>
      <c r="D111" s="12"/>
      <c r="E111" s="12"/>
      <c r="F111" s="5" t="str">
        <f>IFERROR(IF(E111&lt;&gt;"",VLOOKUP(E111,STORE!$C$6:$D$500,2,FALSE),""),"تأكد من الكود")</f>
        <v/>
      </c>
      <c r="G111" s="12"/>
      <c r="H111" s="20"/>
      <c r="I111" s="12"/>
      <c r="U111" s="4" t="str">
        <f>IF(AND($V$2=$E111,$V$2&lt;&gt;"",$V$2&lt;&gt;0,F111&lt;&gt;"تأكد من الكود"),COUNT($U$3:U110)+1,"  ")</f>
        <v xml:space="preserve">  </v>
      </c>
      <c r="Y111" s="4" t="str">
        <f>IF(AND($Z$2=$D111,$Z$2&lt;&gt;"",$Z$2&lt;&gt;0,$Y$2=$Y$1),COUNT($Y$3:Y110)+1,"  ")</f>
        <v xml:space="preserve">  </v>
      </c>
    </row>
    <row r="112" spans="2:25" ht="15.75">
      <c r="B112" s="5" t="str">
        <f>IF(C112&lt;&gt;"",COUNT($B$3:B111)+1,"")</f>
        <v/>
      </c>
      <c r="C112" s="86"/>
      <c r="D112" s="12"/>
      <c r="E112" s="12"/>
      <c r="F112" s="5" t="str">
        <f>IFERROR(IF(E112&lt;&gt;"",VLOOKUP(E112,STORE!$C$6:$D$500,2,FALSE),""),"تأكد من الكود")</f>
        <v/>
      </c>
      <c r="G112" s="12"/>
      <c r="H112" s="20"/>
      <c r="I112" s="12"/>
      <c r="U112" s="4" t="str">
        <f>IF(AND($V$2=$E112,$V$2&lt;&gt;"",$V$2&lt;&gt;0,F112&lt;&gt;"تأكد من الكود"),COUNT($U$3:U111)+1,"  ")</f>
        <v xml:space="preserve">  </v>
      </c>
      <c r="Y112" s="4" t="str">
        <f>IF(AND($Z$2=$D112,$Z$2&lt;&gt;"",$Z$2&lt;&gt;0,$Y$2=$Y$1),COUNT($Y$3:Y111)+1,"  ")</f>
        <v xml:space="preserve">  </v>
      </c>
    </row>
    <row r="113" spans="2:25" ht="15.75">
      <c r="B113" s="5" t="str">
        <f>IF(C113&lt;&gt;"",COUNT($B$3:B112)+1,"")</f>
        <v/>
      </c>
      <c r="C113" s="86"/>
      <c r="D113" s="12"/>
      <c r="E113" s="12"/>
      <c r="F113" s="5" t="str">
        <f>IFERROR(IF(E113&lt;&gt;"",VLOOKUP(E113,STORE!$C$6:$D$500,2,FALSE),""),"تأكد من الكود")</f>
        <v/>
      </c>
      <c r="G113" s="12"/>
      <c r="H113" s="20"/>
      <c r="I113" s="12"/>
      <c r="U113" s="4" t="str">
        <f>IF(AND($V$2=$E113,$V$2&lt;&gt;"",$V$2&lt;&gt;0,F113&lt;&gt;"تأكد من الكود"),COUNT($U$3:U112)+1,"  ")</f>
        <v xml:space="preserve">  </v>
      </c>
      <c r="Y113" s="4" t="str">
        <f>IF(AND($Z$2=$D113,$Z$2&lt;&gt;"",$Z$2&lt;&gt;0,$Y$2=$Y$1),COUNT($Y$3:Y112)+1,"  ")</f>
        <v xml:space="preserve">  </v>
      </c>
    </row>
    <row r="114" spans="2:25" ht="15.75">
      <c r="B114" s="5" t="str">
        <f>IF(C114&lt;&gt;"",COUNT($B$3:B113)+1,"")</f>
        <v/>
      </c>
      <c r="C114" s="86"/>
      <c r="D114" s="12"/>
      <c r="E114" s="12"/>
      <c r="F114" s="5" t="str">
        <f>IFERROR(IF(E114&lt;&gt;"",VLOOKUP(E114,STORE!$C$6:$D$500,2,FALSE),""),"تأكد من الكود")</f>
        <v/>
      </c>
      <c r="G114" s="12"/>
      <c r="H114" s="20"/>
      <c r="I114" s="12"/>
      <c r="U114" s="4" t="str">
        <f>IF(AND($V$2=$E114,$V$2&lt;&gt;"",$V$2&lt;&gt;0,F114&lt;&gt;"تأكد من الكود"),COUNT($U$3:U113)+1,"  ")</f>
        <v xml:space="preserve">  </v>
      </c>
      <c r="Y114" s="4" t="str">
        <f>IF(AND($Z$2=$D114,$Z$2&lt;&gt;"",$Z$2&lt;&gt;0,$Y$2=$Y$1),COUNT($Y$3:Y113)+1,"  ")</f>
        <v xml:space="preserve">  </v>
      </c>
    </row>
    <row r="115" spans="2:25" ht="15.75">
      <c r="B115" s="5" t="str">
        <f>IF(C115&lt;&gt;"",COUNT($B$3:B114)+1,"")</f>
        <v/>
      </c>
      <c r="C115" s="86"/>
      <c r="D115" s="12"/>
      <c r="E115" s="12"/>
      <c r="F115" s="5" t="str">
        <f>IFERROR(IF(E115&lt;&gt;"",VLOOKUP(E115,STORE!$C$6:$D$500,2,FALSE),""),"تأكد من الكود")</f>
        <v/>
      </c>
      <c r="G115" s="12"/>
      <c r="H115" s="20"/>
      <c r="I115" s="12"/>
      <c r="U115" s="4" t="str">
        <f>IF(AND($V$2=$E115,$V$2&lt;&gt;"",$V$2&lt;&gt;0,F115&lt;&gt;"تأكد من الكود"),COUNT($U$3:U114)+1,"  ")</f>
        <v xml:space="preserve">  </v>
      </c>
      <c r="Y115" s="4" t="str">
        <f>IF(AND($Z$2=$D115,$Z$2&lt;&gt;"",$Z$2&lt;&gt;0,$Y$2=$Y$1),COUNT($Y$3:Y114)+1,"  ")</f>
        <v xml:space="preserve">  </v>
      </c>
    </row>
    <row r="116" spans="2:25" ht="15.75">
      <c r="B116" s="5" t="str">
        <f>IF(C116&lt;&gt;"",COUNT($B$3:B115)+1,"")</f>
        <v/>
      </c>
      <c r="C116" s="86"/>
      <c r="D116" s="12"/>
      <c r="E116" s="12"/>
      <c r="F116" s="5" t="str">
        <f>IFERROR(IF(E116&lt;&gt;"",VLOOKUP(E116,STORE!$C$6:$D$500,2,FALSE),""),"تأكد من الكود")</f>
        <v/>
      </c>
      <c r="G116" s="12"/>
      <c r="H116" s="20"/>
      <c r="I116" s="12"/>
      <c r="U116" s="4" t="str">
        <f>IF(AND($V$2=$E116,$V$2&lt;&gt;"",$V$2&lt;&gt;0,F116&lt;&gt;"تأكد من الكود"),COUNT($U$3:U115)+1,"  ")</f>
        <v xml:space="preserve">  </v>
      </c>
      <c r="Y116" s="4" t="str">
        <f>IF(AND($Z$2=$D116,$Z$2&lt;&gt;"",$Z$2&lt;&gt;0,$Y$2=$Y$1),COUNT($Y$3:Y115)+1,"  ")</f>
        <v xml:space="preserve">  </v>
      </c>
    </row>
    <row r="117" spans="2:25" ht="15.75">
      <c r="B117" s="5" t="str">
        <f>IF(C117&lt;&gt;"",COUNT($B$3:B116)+1,"")</f>
        <v/>
      </c>
      <c r="C117" s="86"/>
      <c r="D117" s="12"/>
      <c r="E117" s="12"/>
      <c r="F117" s="5" t="str">
        <f>IFERROR(IF(E117&lt;&gt;"",VLOOKUP(E117,STORE!$C$6:$D$500,2,FALSE),""),"تأكد من الكود")</f>
        <v/>
      </c>
      <c r="G117" s="12"/>
      <c r="H117" s="20"/>
      <c r="I117" s="12"/>
      <c r="U117" s="4" t="str">
        <f>IF(AND($V$2=$E117,$V$2&lt;&gt;"",$V$2&lt;&gt;0,F117&lt;&gt;"تأكد من الكود"),COUNT($U$3:U116)+1,"  ")</f>
        <v xml:space="preserve">  </v>
      </c>
      <c r="Y117" s="4" t="str">
        <f>IF(AND($Z$2=$D117,$Z$2&lt;&gt;"",$Z$2&lt;&gt;0,$Y$2=$Y$1),COUNT($Y$3:Y116)+1,"  ")</f>
        <v xml:space="preserve">  </v>
      </c>
    </row>
    <row r="118" spans="2:25" ht="15.75">
      <c r="B118" s="5" t="str">
        <f>IF(C118&lt;&gt;"",COUNT($B$3:B117)+1,"")</f>
        <v/>
      </c>
      <c r="C118" s="86"/>
      <c r="D118" s="12"/>
      <c r="E118" s="12"/>
      <c r="F118" s="5" t="str">
        <f>IFERROR(IF(E118&lt;&gt;"",VLOOKUP(E118,STORE!$C$6:$D$500,2,FALSE),""),"تأكد من الكود")</f>
        <v/>
      </c>
      <c r="G118" s="12"/>
      <c r="H118" s="20"/>
      <c r="I118" s="12"/>
      <c r="U118" s="4" t="str">
        <f>IF(AND($V$2=$E118,$V$2&lt;&gt;"",$V$2&lt;&gt;0,F118&lt;&gt;"تأكد من الكود"),COUNT($U$3:U117)+1,"  ")</f>
        <v xml:space="preserve">  </v>
      </c>
      <c r="Y118" s="4" t="str">
        <f>IF(AND($Z$2=$D118,$Z$2&lt;&gt;"",$Z$2&lt;&gt;0,$Y$2=$Y$1),COUNT($Y$3:Y117)+1,"  ")</f>
        <v xml:space="preserve">  </v>
      </c>
    </row>
    <row r="119" spans="2:25" ht="15.75">
      <c r="B119" s="5" t="str">
        <f>IF(C119&lt;&gt;"",COUNT($B$3:B118)+1,"")</f>
        <v/>
      </c>
      <c r="C119" s="86"/>
      <c r="D119" s="12"/>
      <c r="E119" s="12"/>
      <c r="F119" s="5" t="str">
        <f>IFERROR(IF(E119&lt;&gt;"",VLOOKUP(E119,STORE!$C$6:$D$500,2,FALSE),""),"تأكد من الكود")</f>
        <v/>
      </c>
      <c r="G119" s="12"/>
      <c r="H119" s="20"/>
      <c r="I119" s="12"/>
      <c r="U119" s="4" t="str">
        <f>IF(AND($V$2=$E119,$V$2&lt;&gt;"",$V$2&lt;&gt;0,F119&lt;&gt;"تأكد من الكود"),COUNT($U$3:U118)+1,"  ")</f>
        <v xml:space="preserve">  </v>
      </c>
      <c r="Y119" s="4" t="str">
        <f>IF(AND($Z$2=$D119,$Z$2&lt;&gt;"",$Z$2&lt;&gt;0,$Y$2=$Y$1),COUNT($Y$3:Y118)+1,"  ")</f>
        <v xml:space="preserve">  </v>
      </c>
    </row>
    <row r="120" spans="2:25" ht="15.75">
      <c r="B120" s="5" t="str">
        <f>IF(C120&lt;&gt;"",COUNT($B$3:B119)+1,"")</f>
        <v/>
      </c>
      <c r="C120" s="86"/>
      <c r="D120" s="12"/>
      <c r="E120" s="12"/>
      <c r="F120" s="5" t="str">
        <f>IFERROR(IF(E120&lt;&gt;"",VLOOKUP(E120,STORE!$C$6:$D$500,2,FALSE),""),"تأكد من الكود")</f>
        <v/>
      </c>
      <c r="G120" s="12"/>
      <c r="H120" s="20"/>
      <c r="I120" s="12"/>
      <c r="U120" s="4" t="str">
        <f>IF(AND($V$2=$E120,$V$2&lt;&gt;"",$V$2&lt;&gt;0,F120&lt;&gt;"تأكد من الكود"),COUNT($U$3:U119)+1,"  ")</f>
        <v xml:space="preserve">  </v>
      </c>
      <c r="Y120" s="4" t="str">
        <f>IF(AND($Z$2=$D120,$Z$2&lt;&gt;"",$Z$2&lt;&gt;0,$Y$2=$Y$1),COUNT($Y$3:Y119)+1,"  ")</f>
        <v xml:space="preserve">  </v>
      </c>
    </row>
    <row r="121" spans="2:25" ht="15.75">
      <c r="B121" s="5" t="str">
        <f>IF(C121&lt;&gt;"",COUNT($B$3:B120)+1,"")</f>
        <v/>
      </c>
      <c r="C121" s="86"/>
      <c r="D121" s="12"/>
      <c r="E121" s="12"/>
      <c r="F121" s="5" t="str">
        <f>IFERROR(IF(E121&lt;&gt;"",VLOOKUP(E121,STORE!$C$6:$D$500,2,FALSE),""),"تأكد من الكود")</f>
        <v/>
      </c>
      <c r="G121" s="12"/>
      <c r="H121" s="20"/>
      <c r="I121" s="12"/>
      <c r="U121" s="4" t="str">
        <f>IF(AND($V$2=$E121,$V$2&lt;&gt;"",$V$2&lt;&gt;0,F121&lt;&gt;"تأكد من الكود"),COUNT($U$3:U120)+1,"  ")</f>
        <v xml:space="preserve">  </v>
      </c>
      <c r="Y121" s="4" t="str">
        <f>IF(AND($Z$2=$D121,$Z$2&lt;&gt;"",$Z$2&lt;&gt;0,$Y$2=$Y$1),COUNT($Y$3:Y120)+1,"  ")</f>
        <v xml:space="preserve">  </v>
      </c>
    </row>
    <row r="122" spans="2:25" ht="15.75">
      <c r="B122" s="5" t="str">
        <f>IF(C122&lt;&gt;"",COUNT($B$3:B121)+1,"")</f>
        <v/>
      </c>
      <c r="C122" s="86"/>
      <c r="D122" s="12"/>
      <c r="E122" s="12"/>
      <c r="F122" s="5" t="str">
        <f>IFERROR(IF(E122&lt;&gt;"",VLOOKUP(E122,STORE!$C$6:$D$500,2,FALSE),""),"تأكد من الكود")</f>
        <v/>
      </c>
      <c r="G122" s="12"/>
      <c r="H122" s="20"/>
      <c r="I122" s="12"/>
      <c r="U122" s="4" t="str">
        <f>IF(AND($V$2=$E122,$V$2&lt;&gt;"",$V$2&lt;&gt;0,F122&lt;&gt;"تأكد من الكود"),COUNT($U$3:U121)+1,"  ")</f>
        <v xml:space="preserve">  </v>
      </c>
      <c r="Y122" s="4" t="str">
        <f>IF(AND($Z$2=$D122,$Z$2&lt;&gt;"",$Z$2&lt;&gt;0,$Y$2=$Y$1),COUNT($Y$3:Y121)+1,"  ")</f>
        <v xml:space="preserve">  </v>
      </c>
    </row>
    <row r="123" spans="2:25" ht="15.75">
      <c r="B123" s="5" t="str">
        <f>IF(C123&lt;&gt;"",COUNT($B$3:B122)+1,"")</f>
        <v/>
      </c>
      <c r="C123" s="86"/>
      <c r="D123" s="12"/>
      <c r="E123" s="12"/>
      <c r="F123" s="5" t="str">
        <f>IFERROR(IF(E123&lt;&gt;"",VLOOKUP(E123,STORE!$C$6:$D$500,2,FALSE),""),"تأكد من الكود")</f>
        <v/>
      </c>
      <c r="G123" s="12"/>
      <c r="H123" s="20"/>
      <c r="I123" s="12"/>
      <c r="U123" s="4" t="str">
        <f>IF(AND($V$2=$E123,$V$2&lt;&gt;"",$V$2&lt;&gt;0,F123&lt;&gt;"تأكد من الكود"),COUNT($U$3:U122)+1,"  ")</f>
        <v xml:space="preserve">  </v>
      </c>
      <c r="Y123" s="4" t="str">
        <f>IF(AND($Z$2=$D123,$Z$2&lt;&gt;"",$Z$2&lt;&gt;0,$Y$2=$Y$1),COUNT($Y$3:Y122)+1,"  ")</f>
        <v xml:space="preserve">  </v>
      </c>
    </row>
    <row r="124" spans="2:25" ht="15.75">
      <c r="B124" s="5" t="str">
        <f>IF(C124&lt;&gt;"",COUNT($B$3:B123)+1,"")</f>
        <v/>
      </c>
      <c r="C124" s="86"/>
      <c r="D124" s="12"/>
      <c r="E124" s="12"/>
      <c r="F124" s="5" t="str">
        <f>IFERROR(IF(E124&lt;&gt;"",VLOOKUP(E124,STORE!$C$6:$D$500,2,FALSE),""),"تأكد من الكود")</f>
        <v/>
      </c>
      <c r="G124" s="12"/>
      <c r="H124" s="20"/>
      <c r="I124" s="12"/>
      <c r="U124" s="4" t="str">
        <f>IF(AND($V$2=$E124,$V$2&lt;&gt;"",$V$2&lt;&gt;0,F124&lt;&gt;"تأكد من الكود"),COUNT($U$3:U123)+1,"  ")</f>
        <v xml:space="preserve">  </v>
      </c>
      <c r="Y124" s="4" t="str">
        <f>IF(AND($Z$2=$D124,$Z$2&lt;&gt;"",$Z$2&lt;&gt;0,$Y$2=$Y$1),COUNT($Y$3:Y123)+1,"  ")</f>
        <v xml:space="preserve">  </v>
      </c>
    </row>
    <row r="125" spans="2:25" ht="15.75">
      <c r="B125" s="5" t="str">
        <f>IF(C125&lt;&gt;"",COUNT($B$3:B124)+1,"")</f>
        <v/>
      </c>
      <c r="C125" s="86"/>
      <c r="D125" s="12"/>
      <c r="E125" s="12"/>
      <c r="F125" s="5" t="str">
        <f>IFERROR(IF(E125&lt;&gt;"",VLOOKUP(E125,STORE!$C$6:$D$500,2,FALSE),""),"تأكد من الكود")</f>
        <v/>
      </c>
      <c r="G125" s="12"/>
      <c r="H125" s="20"/>
      <c r="I125" s="12"/>
      <c r="U125" s="4" t="str">
        <f>IF(AND($V$2=$E125,$V$2&lt;&gt;"",$V$2&lt;&gt;0,F125&lt;&gt;"تأكد من الكود"),COUNT($U$3:U124)+1,"  ")</f>
        <v xml:space="preserve">  </v>
      </c>
      <c r="Y125" s="4" t="str">
        <f>IF(AND($Z$2=$D125,$Z$2&lt;&gt;"",$Z$2&lt;&gt;0,$Y$2=$Y$1),COUNT($Y$3:Y124)+1,"  ")</f>
        <v xml:space="preserve">  </v>
      </c>
    </row>
    <row r="126" spans="2:25" ht="15.75">
      <c r="B126" s="5" t="str">
        <f>IF(C126&lt;&gt;"",COUNT($B$3:B125)+1,"")</f>
        <v/>
      </c>
      <c r="C126" s="86"/>
      <c r="D126" s="12"/>
      <c r="E126" s="12"/>
      <c r="F126" s="5" t="str">
        <f>IFERROR(IF(E126&lt;&gt;"",VLOOKUP(E126,STORE!$C$6:$D$500,2,FALSE),""),"تأكد من الكود")</f>
        <v/>
      </c>
      <c r="G126" s="12"/>
      <c r="H126" s="20"/>
      <c r="I126" s="12"/>
      <c r="U126" s="4" t="str">
        <f>IF(AND($V$2=$E126,$V$2&lt;&gt;"",$V$2&lt;&gt;0,F126&lt;&gt;"تأكد من الكود"),COUNT($U$3:U125)+1,"  ")</f>
        <v xml:space="preserve">  </v>
      </c>
      <c r="Y126" s="4" t="str">
        <f>IF(AND($Z$2=$D126,$Z$2&lt;&gt;"",$Z$2&lt;&gt;0,$Y$2=$Y$1),COUNT($Y$3:Y125)+1,"  ")</f>
        <v xml:space="preserve">  </v>
      </c>
    </row>
    <row r="127" spans="2:25" ht="15.75">
      <c r="B127" s="5" t="str">
        <f>IF(C127&lt;&gt;"",COUNT($B$3:B126)+1,"")</f>
        <v/>
      </c>
      <c r="C127" s="86"/>
      <c r="D127" s="12"/>
      <c r="E127" s="12"/>
      <c r="F127" s="5" t="str">
        <f>IFERROR(IF(E127&lt;&gt;"",VLOOKUP(E127,STORE!$C$6:$D$500,2,FALSE),""),"تأكد من الكود")</f>
        <v/>
      </c>
      <c r="G127" s="12"/>
      <c r="H127" s="20"/>
      <c r="I127" s="12"/>
      <c r="U127" s="4" t="str">
        <f>IF(AND($V$2=$E127,$V$2&lt;&gt;"",$V$2&lt;&gt;0,F127&lt;&gt;"تأكد من الكود"),COUNT($U$3:U126)+1,"  ")</f>
        <v xml:space="preserve">  </v>
      </c>
      <c r="Y127" s="4" t="str">
        <f>IF(AND($Z$2=$D127,$Z$2&lt;&gt;"",$Z$2&lt;&gt;0,$Y$2=$Y$1),COUNT($Y$3:Y126)+1,"  ")</f>
        <v xml:space="preserve">  </v>
      </c>
    </row>
    <row r="128" spans="2:25" ht="15.75">
      <c r="B128" s="5" t="str">
        <f>IF(C128&lt;&gt;"",COUNT($B$3:B127)+1,"")</f>
        <v/>
      </c>
      <c r="C128" s="86"/>
      <c r="D128" s="12"/>
      <c r="E128" s="12"/>
      <c r="F128" s="5" t="str">
        <f>IFERROR(IF(E128&lt;&gt;"",VLOOKUP(E128,STORE!$C$6:$D$500,2,FALSE),""),"تأكد من الكود")</f>
        <v/>
      </c>
      <c r="G128" s="12"/>
      <c r="H128" s="20"/>
      <c r="I128" s="12"/>
      <c r="U128" s="4" t="str">
        <f>IF(AND($V$2=$E128,$V$2&lt;&gt;"",$V$2&lt;&gt;0,F128&lt;&gt;"تأكد من الكود"),COUNT($U$3:U127)+1,"  ")</f>
        <v xml:space="preserve">  </v>
      </c>
      <c r="Y128" s="4" t="str">
        <f>IF(AND($Z$2=$D128,$Z$2&lt;&gt;"",$Z$2&lt;&gt;0,$Y$2=$Y$1),COUNT($Y$3:Y127)+1,"  ")</f>
        <v xml:space="preserve">  </v>
      </c>
    </row>
    <row r="129" spans="2:25" ht="15.75">
      <c r="B129" s="5" t="str">
        <f>IF(C129&lt;&gt;"",COUNT($B$3:B128)+1,"")</f>
        <v/>
      </c>
      <c r="C129" s="86"/>
      <c r="D129" s="12"/>
      <c r="E129" s="12"/>
      <c r="F129" s="5" t="str">
        <f>IFERROR(IF(E129&lt;&gt;"",VLOOKUP(E129,STORE!$C$6:$D$500,2,FALSE),""),"تأكد من الكود")</f>
        <v/>
      </c>
      <c r="G129" s="12"/>
      <c r="H129" s="20"/>
      <c r="I129" s="12"/>
      <c r="U129" s="4" t="str">
        <f>IF(AND($V$2=$E129,$V$2&lt;&gt;"",$V$2&lt;&gt;0,F129&lt;&gt;"تأكد من الكود"),COUNT($U$3:U128)+1,"  ")</f>
        <v xml:space="preserve">  </v>
      </c>
      <c r="Y129" s="4" t="str">
        <f>IF(AND($Z$2=$D129,$Z$2&lt;&gt;"",$Z$2&lt;&gt;0,$Y$2=$Y$1),COUNT($Y$3:Y128)+1,"  ")</f>
        <v xml:space="preserve">  </v>
      </c>
    </row>
    <row r="130" spans="2:25" ht="15.75">
      <c r="B130" s="5" t="str">
        <f>IF(C130&lt;&gt;"",COUNT($B$3:B129)+1,"")</f>
        <v/>
      </c>
      <c r="C130" s="86"/>
      <c r="D130" s="12"/>
      <c r="E130" s="12"/>
      <c r="F130" s="5" t="str">
        <f>IFERROR(IF(E130&lt;&gt;"",VLOOKUP(E130,STORE!$C$6:$D$500,2,FALSE),""),"تأكد من الكود")</f>
        <v/>
      </c>
      <c r="G130" s="12"/>
      <c r="H130" s="20"/>
      <c r="I130" s="12"/>
      <c r="U130" s="4" t="str">
        <f>IF(AND($V$2=$E130,$V$2&lt;&gt;"",$V$2&lt;&gt;0,F130&lt;&gt;"تأكد من الكود"),COUNT($U$3:U129)+1,"  ")</f>
        <v xml:space="preserve">  </v>
      </c>
      <c r="Y130" s="4" t="str">
        <f>IF(AND($Z$2=$D130,$Z$2&lt;&gt;"",$Z$2&lt;&gt;0,$Y$2=$Y$1),COUNT($Y$3:Y129)+1,"  ")</f>
        <v xml:space="preserve">  </v>
      </c>
    </row>
    <row r="131" spans="2:25" ht="15.75">
      <c r="B131" s="5" t="str">
        <f>IF(C131&lt;&gt;"",COUNT($B$3:B130)+1,"")</f>
        <v/>
      </c>
      <c r="C131" s="86"/>
      <c r="D131" s="12"/>
      <c r="E131" s="12"/>
      <c r="F131" s="5" t="str">
        <f>IFERROR(IF(E131&lt;&gt;"",VLOOKUP(E131,STORE!$C$6:$D$500,2,FALSE),""),"تأكد من الكود")</f>
        <v/>
      </c>
      <c r="G131" s="12"/>
      <c r="H131" s="20"/>
      <c r="I131" s="12"/>
      <c r="U131" s="4" t="str">
        <f>IF(AND($V$2=$E131,$V$2&lt;&gt;"",$V$2&lt;&gt;0,F131&lt;&gt;"تأكد من الكود"),COUNT($U$3:U130)+1,"  ")</f>
        <v xml:space="preserve">  </v>
      </c>
      <c r="Y131" s="4" t="str">
        <f>IF(AND($Z$2=$D131,$Z$2&lt;&gt;"",$Z$2&lt;&gt;0,$Y$2=$Y$1),COUNT($Y$3:Y130)+1,"  ")</f>
        <v xml:space="preserve">  </v>
      </c>
    </row>
    <row r="132" spans="2:25" ht="15.75">
      <c r="B132" s="5" t="str">
        <f>IF(C132&lt;&gt;"",COUNT($B$3:B131)+1,"")</f>
        <v/>
      </c>
      <c r="C132" s="86"/>
      <c r="D132" s="12"/>
      <c r="E132" s="12"/>
      <c r="F132" s="5" t="str">
        <f>IFERROR(IF(E132&lt;&gt;"",VLOOKUP(E132,STORE!$C$6:$D$500,2,FALSE),""),"تأكد من الكود")</f>
        <v/>
      </c>
      <c r="G132" s="12"/>
      <c r="H132" s="20"/>
      <c r="I132" s="12"/>
      <c r="U132" s="4" t="str">
        <f>IF(AND($V$2=$E132,$V$2&lt;&gt;"",$V$2&lt;&gt;0,F132&lt;&gt;"تأكد من الكود"),COUNT($U$3:U131)+1,"  ")</f>
        <v xml:space="preserve">  </v>
      </c>
      <c r="Y132" s="4" t="str">
        <f>IF(AND($Z$2=$D132,$Z$2&lt;&gt;"",$Z$2&lt;&gt;0,$Y$2=$Y$1),COUNT($Y$3:Y131)+1,"  ")</f>
        <v xml:space="preserve">  </v>
      </c>
    </row>
    <row r="133" spans="2:25" ht="15.75">
      <c r="B133" s="5" t="str">
        <f>IF(C133&lt;&gt;"",COUNT($B$3:B132)+1,"")</f>
        <v/>
      </c>
      <c r="C133" s="86"/>
      <c r="D133" s="12"/>
      <c r="E133" s="12"/>
      <c r="F133" s="5" t="str">
        <f>IFERROR(IF(E133&lt;&gt;"",VLOOKUP(E133,STORE!$C$6:$D$500,2,FALSE),""),"تأكد من الكود")</f>
        <v/>
      </c>
      <c r="G133" s="12"/>
      <c r="H133" s="20"/>
      <c r="I133" s="12"/>
      <c r="U133" s="4" t="str">
        <f>IF(AND($V$2=$E133,$V$2&lt;&gt;"",$V$2&lt;&gt;0,F133&lt;&gt;"تأكد من الكود"),COUNT($U$3:U132)+1,"  ")</f>
        <v xml:space="preserve">  </v>
      </c>
      <c r="Y133" s="4" t="str">
        <f>IF(AND($Z$2=$D133,$Z$2&lt;&gt;"",$Z$2&lt;&gt;0,$Y$2=$Y$1),COUNT($Y$3:Y132)+1,"  ")</f>
        <v xml:space="preserve">  </v>
      </c>
    </row>
    <row r="134" spans="2:25" ht="15.75">
      <c r="B134" s="5" t="str">
        <f>IF(C134&lt;&gt;"",COUNT($B$3:B133)+1,"")</f>
        <v/>
      </c>
      <c r="C134" s="86"/>
      <c r="D134" s="12"/>
      <c r="E134" s="12"/>
      <c r="F134" s="5" t="str">
        <f>IFERROR(IF(E134&lt;&gt;"",VLOOKUP(E134,STORE!$C$6:$D$500,2,FALSE),""),"تأكد من الكود")</f>
        <v/>
      </c>
      <c r="G134" s="12"/>
      <c r="H134" s="20"/>
      <c r="I134" s="12"/>
      <c r="U134" s="4" t="str">
        <f>IF(AND($V$2=$E134,$V$2&lt;&gt;"",$V$2&lt;&gt;0,F134&lt;&gt;"تأكد من الكود"),COUNT($U$3:U133)+1,"  ")</f>
        <v xml:space="preserve">  </v>
      </c>
      <c r="Y134" s="4" t="str">
        <f>IF(AND($Z$2=$D134,$Z$2&lt;&gt;"",$Z$2&lt;&gt;0,$Y$2=$Y$1),COUNT($Y$3:Y133)+1,"  ")</f>
        <v xml:space="preserve">  </v>
      </c>
    </row>
    <row r="135" spans="2:25" ht="15.75">
      <c r="B135" s="5" t="str">
        <f>IF(C135&lt;&gt;"",COUNT($B$3:B134)+1,"")</f>
        <v/>
      </c>
      <c r="C135" s="86"/>
      <c r="D135" s="12"/>
      <c r="E135" s="12"/>
      <c r="F135" s="5" t="str">
        <f>IFERROR(IF(E135&lt;&gt;"",VLOOKUP(E135,STORE!$C$6:$D$500,2,FALSE),""),"تأكد من الكود")</f>
        <v/>
      </c>
      <c r="G135" s="12"/>
      <c r="H135" s="20"/>
      <c r="I135" s="12"/>
      <c r="U135" s="4" t="str">
        <f>IF(AND($V$2=$E135,$V$2&lt;&gt;"",$V$2&lt;&gt;0,F135&lt;&gt;"تأكد من الكود"),COUNT($U$3:U134)+1,"  ")</f>
        <v xml:space="preserve">  </v>
      </c>
      <c r="Y135" s="4" t="str">
        <f>IF(AND($Z$2=$D135,$Z$2&lt;&gt;"",$Z$2&lt;&gt;0,$Y$2=$Y$1),COUNT($Y$3:Y134)+1,"  ")</f>
        <v xml:space="preserve">  </v>
      </c>
    </row>
    <row r="136" spans="2:25" ht="15.75">
      <c r="B136" s="5" t="str">
        <f>IF(C136&lt;&gt;"",COUNT($B$3:B135)+1,"")</f>
        <v/>
      </c>
      <c r="C136" s="86"/>
      <c r="D136" s="12"/>
      <c r="E136" s="12"/>
      <c r="F136" s="5" t="str">
        <f>IFERROR(IF(E136&lt;&gt;"",VLOOKUP(E136,STORE!$C$6:$D$500,2,FALSE),""),"تأكد من الكود")</f>
        <v/>
      </c>
      <c r="G136" s="12"/>
      <c r="H136" s="20"/>
      <c r="I136" s="12"/>
      <c r="U136" s="4" t="str">
        <f>IF(AND($V$2=$E136,$V$2&lt;&gt;"",$V$2&lt;&gt;0,F136&lt;&gt;"تأكد من الكود"),COUNT($U$3:U135)+1,"  ")</f>
        <v xml:space="preserve">  </v>
      </c>
      <c r="Y136" s="4" t="str">
        <f>IF(AND($Z$2=$D136,$Z$2&lt;&gt;"",$Z$2&lt;&gt;0,$Y$2=$Y$1),COUNT($Y$3:Y135)+1,"  ")</f>
        <v xml:space="preserve">  </v>
      </c>
    </row>
    <row r="137" spans="2:25" ht="15.75">
      <c r="B137" s="5" t="str">
        <f>IF(C137&lt;&gt;"",COUNT($B$3:B136)+1,"")</f>
        <v/>
      </c>
      <c r="C137" s="86"/>
      <c r="D137" s="12"/>
      <c r="E137" s="12"/>
      <c r="F137" s="5" t="str">
        <f>IFERROR(IF(E137&lt;&gt;"",VLOOKUP(E137,STORE!$C$6:$D$500,2,FALSE),""),"تأكد من الكود")</f>
        <v/>
      </c>
      <c r="G137" s="12"/>
      <c r="H137" s="20"/>
      <c r="I137" s="12"/>
      <c r="U137" s="4" t="str">
        <f>IF(AND($V$2=$E137,$V$2&lt;&gt;"",$V$2&lt;&gt;0,F137&lt;&gt;"تأكد من الكود"),COUNT($U$3:U136)+1,"  ")</f>
        <v xml:space="preserve">  </v>
      </c>
      <c r="Y137" s="4" t="str">
        <f>IF(AND($Z$2=$D137,$Z$2&lt;&gt;"",$Z$2&lt;&gt;0,$Y$2=$Y$1),COUNT($Y$3:Y136)+1,"  ")</f>
        <v xml:space="preserve">  </v>
      </c>
    </row>
    <row r="138" spans="2:25" ht="15.75">
      <c r="B138" s="5" t="str">
        <f>IF(C138&lt;&gt;"",COUNT($B$3:B137)+1,"")</f>
        <v/>
      </c>
      <c r="C138" s="86"/>
      <c r="D138" s="12"/>
      <c r="E138" s="12"/>
      <c r="F138" s="5" t="str">
        <f>IFERROR(IF(E138&lt;&gt;"",VLOOKUP(E138,STORE!$C$6:$D$500,2,FALSE),""),"تأكد من الكود")</f>
        <v/>
      </c>
      <c r="G138" s="12"/>
      <c r="H138" s="20"/>
      <c r="I138" s="12"/>
      <c r="U138" s="4" t="str">
        <f>IF(AND($V$2=$E138,$V$2&lt;&gt;"",$V$2&lt;&gt;0,F138&lt;&gt;"تأكد من الكود"),COUNT($U$3:U137)+1,"  ")</f>
        <v xml:space="preserve">  </v>
      </c>
      <c r="Y138" s="4" t="str">
        <f>IF(AND($Z$2=$D138,$Z$2&lt;&gt;"",$Z$2&lt;&gt;0,$Y$2=$Y$1),COUNT($Y$3:Y137)+1,"  ")</f>
        <v xml:space="preserve">  </v>
      </c>
    </row>
    <row r="139" spans="2:25" ht="15.75">
      <c r="B139" s="5" t="str">
        <f>IF(C139&lt;&gt;"",COUNT($B$3:B138)+1,"")</f>
        <v/>
      </c>
      <c r="C139" s="86"/>
      <c r="D139" s="12"/>
      <c r="E139" s="12"/>
      <c r="F139" s="5" t="str">
        <f>IFERROR(IF(E139&lt;&gt;"",VLOOKUP(E139,STORE!$C$6:$D$500,2,FALSE),""),"تأكد من الكود")</f>
        <v/>
      </c>
      <c r="G139" s="12"/>
      <c r="H139" s="20"/>
      <c r="I139" s="12"/>
      <c r="U139" s="4" t="str">
        <f>IF(AND($V$2=$E139,$V$2&lt;&gt;"",$V$2&lt;&gt;0,F139&lt;&gt;"تأكد من الكود"),COUNT($U$3:U138)+1,"  ")</f>
        <v xml:space="preserve">  </v>
      </c>
      <c r="Y139" s="4" t="str">
        <f>IF(AND($Z$2=$D139,$Z$2&lt;&gt;"",$Z$2&lt;&gt;0,$Y$2=$Y$1),COUNT($Y$3:Y138)+1,"  ")</f>
        <v xml:space="preserve">  </v>
      </c>
    </row>
    <row r="140" spans="2:25" ht="15.75">
      <c r="B140" s="5" t="str">
        <f>IF(C140&lt;&gt;"",COUNT($B$3:B139)+1,"")</f>
        <v/>
      </c>
      <c r="C140" s="86"/>
      <c r="D140" s="12"/>
      <c r="E140" s="12"/>
      <c r="F140" s="5" t="str">
        <f>IFERROR(IF(E140&lt;&gt;"",VLOOKUP(E140,STORE!$C$6:$D$500,2,FALSE),""),"تأكد من الكود")</f>
        <v/>
      </c>
      <c r="G140" s="12"/>
      <c r="H140" s="20"/>
      <c r="I140" s="12"/>
      <c r="U140" s="4" t="str">
        <f>IF(AND($V$2=$E140,$V$2&lt;&gt;"",$V$2&lt;&gt;0,F140&lt;&gt;"تأكد من الكود"),COUNT($U$3:U139)+1,"  ")</f>
        <v xml:space="preserve">  </v>
      </c>
      <c r="Y140" s="4" t="str">
        <f>IF(AND($Z$2=$D140,$Z$2&lt;&gt;"",$Z$2&lt;&gt;0,$Y$2=$Y$1),COUNT($Y$3:Y139)+1,"  ")</f>
        <v xml:space="preserve">  </v>
      </c>
    </row>
    <row r="141" spans="2:25" ht="15.75">
      <c r="B141" s="5" t="str">
        <f>IF(C141&lt;&gt;"",COUNT($B$3:B140)+1,"")</f>
        <v/>
      </c>
      <c r="C141" s="86"/>
      <c r="D141" s="12"/>
      <c r="E141" s="12"/>
      <c r="F141" s="5" t="str">
        <f>IFERROR(IF(E141&lt;&gt;"",VLOOKUP(E141,STORE!$C$6:$D$500,2,FALSE),""),"تأكد من الكود")</f>
        <v/>
      </c>
      <c r="G141" s="12"/>
      <c r="H141" s="20"/>
      <c r="I141" s="12"/>
      <c r="U141" s="4" t="str">
        <f>IF(AND($V$2=$E141,$V$2&lt;&gt;"",$V$2&lt;&gt;0,F141&lt;&gt;"تأكد من الكود"),COUNT($U$3:U140)+1,"  ")</f>
        <v xml:space="preserve">  </v>
      </c>
      <c r="Y141" s="4" t="str">
        <f>IF(AND($Z$2=$D141,$Z$2&lt;&gt;"",$Z$2&lt;&gt;0,$Y$2=$Y$1),COUNT($Y$3:Y140)+1,"  ")</f>
        <v xml:space="preserve">  </v>
      </c>
    </row>
    <row r="142" spans="2:25" ht="15.75">
      <c r="B142" s="5" t="str">
        <f>IF(C142&lt;&gt;"",COUNT($B$3:B141)+1,"")</f>
        <v/>
      </c>
      <c r="C142" s="86"/>
      <c r="D142" s="12"/>
      <c r="E142" s="12"/>
      <c r="F142" s="5" t="str">
        <f>IFERROR(IF(E142&lt;&gt;"",VLOOKUP(E142,STORE!$C$6:$D$500,2,FALSE),""),"تأكد من الكود")</f>
        <v/>
      </c>
      <c r="G142" s="12"/>
      <c r="H142" s="20"/>
      <c r="I142" s="12"/>
      <c r="U142" s="4" t="str">
        <f>IF(AND($V$2=$E142,$V$2&lt;&gt;"",$V$2&lt;&gt;0,F142&lt;&gt;"تأكد من الكود"),COUNT($U$3:U141)+1,"  ")</f>
        <v xml:space="preserve">  </v>
      </c>
      <c r="Y142" s="4" t="str">
        <f>IF(AND($Z$2=$D142,$Z$2&lt;&gt;"",$Z$2&lt;&gt;0,$Y$2=$Y$1),COUNT($Y$3:Y141)+1,"  ")</f>
        <v xml:space="preserve">  </v>
      </c>
    </row>
    <row r="143" spans="2:25" ht="15.75">
      <c r="B143" s="5" t="str">
        <f>IF(C143&lt;&gt;"",COUNT($B$3:B142)+1,"")</f>
        <v/>
      </c>
      <c r="C143" s="86"/>
      <c r="D143" s="12"/>
      <c r="E143" s="12"/>
      <c r="F143" s="5" t="str">
        <f>IFERROR(IF(E143&lt;&gt;"",VLOOKUP(E143,STORE!$C$6:$D$500,2,FALSE),""),"تأكد من الكود")</f>
        <v/>
      </c>
      <c r="G143" s="12"/>
      <c r="H143" s="20"/>
      <c r="I143" s="12"/>
      <c r="U143" s="4" t="str">
        <f>IF(AND($V$2=$E143,$V$2&lt;&gt;"",$V$2&lt;&gt;0,F143&lt;&gt;"تأكد من الكود"),COUNT($U$3:U142)+1,"  ")</f>
        <v xml:space="preserve">  </v>
      </c>
      <c r="Y143" s="4" t="str">
        <f>IF(AND($Z$2=$D143,$Z$2&lt;&gt;"",$Z$2&lt;&gt;0,$Y$2=$Y$1),COUNT($Y$3:Y142)+1,"  ")</f>
        <v xml:space="preserve">  </v>
      </c>
    </row>
    <row r="144" spans="2:25" ht="15.75">
      <c r="B144" s="5" t="str">
        <f>IF(C144&lt;&gt;"",COUNT($B$3:B143)+1,"")</f>
        <v/>
      </c>
      <c r="C144" s="86"/>
      <c r="D144" s="12"/>
      <c r="E144" s="12"/>
      <c r="F144" s="5" t="str">
        <f>IFERROR(IF(E144&lt;&gt;"",VLOOKUP(E144,STORE!$C$6:$D$500,2,FALSE),""),"تأكد من الكود")</f>
        <v/>
      </c>
      <c r="G144" s="12"/>
      <c r="H144" s="20"/>
      <c r="I144" s="12"/>
      <c r="U144" s="4" t="str">
        <f>IF(AND($V$2=$E144,$V$2&lt;&gt;"",$V$2&lt;&gt;0,F144&lt;&gt;"تأكد من الكود"),COUNT($U$3:U143)+1,"  ")</f>
        <v xml:space="preserve">  </v>
      </c>
      <c r="Y144" s="4" t="str">
        <f>IF(AND($Z$2=$D144,$Z$2&lt;&gt;"",$Z$2&lt;&gt;0,$Y$2=$Y$1),COUNT($Y$3:Y143)+1,"  ")</f>
        <v xml:space="preserve">  </v>
      </c>
    </row>
    <row r="145" spans="2:25" ht="15.75">
      <c r="B145" s="5" t="str">
        <f>IF(C145&lt;&gt;"",COUNT($B$3:B144)+1,"")</f>
        <v/>
      </c>
      <c r="C145" s="86"/>
      <c r="D145" s="12"/>
      <c r="E145" s="12"/>
      <c r="F145" s="5" t="str">
        <f>IFERROR(IF(E145&lt;&gt;"",VLOOKUP(E145,STORE!$C$6:$D$500,2,FALSE),""),"تأكد من الكود")</f>
        <v/>
      </c>
      <c r="G145" s="12"/>
      <c r="H145" s="20"/>
      <c r="I145" s="12"/>
      <c r="U145" s="4" t="str">
        <f>IF(AND($V$2=$E145,$V$2&lt;&gt;"",$V$2&lt;&gt;0,F145&lt;&gt;"تأكد من الكود"),COUNT($U$3:U144)+1,"  ")</f>
        <v xml:space="preserve">  </v>
      </c>
      <c r="Y145" s="4" t="str">
        <f>IF(AND($Z$2=$D145,$Z$2&lt;&gt;"",$Z$2&lt;&gt;0,$Y$2=$Y$1),COUNT($Y$3:Y144)+1,"  ")</f>
        <v xml:space="preserve">  </v>
      </c>
    </row>
    <row r="146" spans="2:25" ht="15.75">
      <c r="B146" s="5" t="str">
        <f>IF(C146&lt;&gt;"",COUNT($B$3:B145)+1,"")</f>
        <v/>
      </c>
      <c r="C146" s="86"/>
      <c r="D146" s="12"/>
      <c r="E146" s="12"/>
      <c r="F146" s="5" t="str">
        <f>IFERROR(IF(E146&lt;&gt;"",VLOOKUP(E146,STORE!$C$6:$D$500,2,FALSE),""),"تأكد من الكود")</f>
        <v/>
      </c>
      <c r="G146" s="12"/>
      <c r="H146" s="20"/>
      <c r="I146" s="12"/>
      <c r="U146" s="4" t="str">
        <f>IF(AND($V$2=$E146,$V$2&lt;&gt;"",$V$2&lt;&gt;0,F146&lt;&gt;"تأكد من الكود"),COUNT($U$3:U145)+1,"  ")</f>
        <v xml:space="preserve">  </v>
      </c>
      <c r="Y146" s="4" t="str">
        <f>IF(AND($Z$2=$D146,$Z$2&lt;&gt;"",$Z$2&lt;&gt;0,$Y$2=$Y$1),COUNT($Y$3:Y145)+1,"  ")</f>
        <v xml:space="preserve">  </v>
      </c>
    </row>
    <row r="147" spans="2:25" ht="15.75">
      <c r="B147" s="5" t="str">
        <f>IF(C147&lt;&gt;"",COUNT($B$3:B146)+1,"")</f>
        <v/>
      </c>
      <c r="C147" s="86"/>
      <c r="D147" s="12"/>
      <c r="E147" s="12"/>
      <c r="F147" s="5" t="str">
        <f>IFERROR(IF(E147&lt;&gt;"",VLOOKUP(E147,STORE!$C$6:$D$500,2,FALSE),""),"تأكد من الكود")</f>
        <v/>
      </c>
      <c r="G147" s="12"/>
      <c r="H147" s="20"/>
      <c r="I147" s="12"/>
      <c r="U147" s="4" t="str">
        <f>IF(AND($V$2=$E147,$V$2&lt;&gt;"",$V$2&lt;&gt;0,F147&lt;&gt;"تأكد من الكود"),COUNT($U$3:U146)+1,"  ")</f>
        <v xml:space="preserve">  </v>
      </c>
      <c r="Y147" s="4" t="str">
        <f>IF(AND($Z$2=$D147,$Z$2&lt;&gt;"",$Z$2&lt;&gt;0,$Y$2=$Y$1),COUNT($Y$3:Y146)+1,"  ")</f>
        <v xml:space="preserve">  </v>
      </c>
    </row>
    <row r="148" spans="2:25" ht="15.75">
      <c r="B148" s="5" t="str">
        <f>IF(C148&lt;&gt;"",COUNT($B$3:B147)+1,"")</f>
        <v/>
      </c>
      <c r="C148" s="86"/>
      <c r="D148" s="12"/>
      <c r="E148" s="12"/>
      <c r="F148" s="5" t="str">
        <f>IFERROR(IF(E148&lt;&gt;"",VLOOKUP(E148,STORE!$C$6:$D$500,2,FALSE),""),"تأكد من الكود")</f>
        <v/>
      </c>
      <c r="G148" s="12"/>
      <c r="H148" s="20"/>
      <c r="I148" s="12"/>
      <c r="U148" s="4" t="str">
        <f>IF(AND($V$2=$E148,$V$2&lt;&gt;"",$V$2&lt;&gt;0,F148&lt;&gt;"تأكد من الكود"),COUNT($U$3:U147)+1,"  ")</f>
        <v xml:space="preserve">  </v>
      </c>
      <c r="Y148" s="4" t="str">
        <f>IF(AND($Z$2=$D148,$Z$2&lt;&gt;"",$Z$2&lt;&gt;0,$Y$2=$Y$1),COUNT($Y$3:Y147)+1,"  ")</f>
        <v xml:space="preserve">  </v>
      </c>
    </row>
    <row r="149" spans="2:25" ht="15.75">
      <c r="B149" s="5" t="str">
        <f>IF(C149&lt;&gt;"",COUNT($B$3:B148)+1,"")</f>
        <v/>
      </c>
      <c r="C149" s="86"/>
      <c r="D149" s="12"/>
      <c r="E149" s="12"/>
      <c r="F149" s="5" t="str">
        <f>IFERROR(IF(E149&lt;&gt;"",VLOOKUP(E149,STORE!$C$6:$D$500,2,FALSE),""),"تأكد من الكود")</f>
        <v/>
      </c>
      <c r="G149" s="12"/>
      <c r="H149" s="20"/>
      <c r="I149" s="12"/>
      <c r="U149" s="4" t="str">
        <f>IF(AND($V$2=$E149,$V$2&lt;&gt;"",$V$2&lt;&gt;0,F149&lt;&gt;"تأكد من الكود"),COUNT($U$3:U148)+1,"  ")</f>
        <v xml:space="preserve">  </v>
      </c>
      <c r="Y149" s="4" t="str">
        <f>IF(AND($Z$2=$D149,$Z$2&lt;&gt;"",$Z$2&lt;&gt;0,$Y$2=$Y$1),COUNT($Y$3:Y148)+1,"  ")</f>
        <v xml:space="preserve">  </v>
      </c>
    </row>
    <row r="150" spans="2:25" ht="15.75">
      <c r="B150" s="5" t="str">
        <f>IF(C150&lt;&gt;"",COUNT($B$3:B149)+1,"")</f>
        <v/>
      </c>
      <c r="C150" s="86"/>
      <c r="D150" s="12"/>
      <c r="E150" s="12"/>
      <c r="F150" s="5" t="str">
        <f>IFERROR(IF(E150&lt;&gt;"",VLOOKUP(E150,STORE!$C$6:$D$500,2,FALSE),""),"تأكد من الكود")</f>
        <v/>
      </c>
      <c r="G150" s="12"/>
      <c r="H150" s="20"/>
      <c r="I150" s="12"/>
      <c r="U150" s="4" t="str">
        <f>IF(AND($V$2=$E150,$V$2&lt;&gt;"",$V$2&lt;&gt;0,F150&lt;&gt;"تأكد من الكود"),COUNT($U$3:U149)+1,"  ")</f>
        <v xml:space="preserve">  </v>
      </c>
      <c r="Y150" s="4" t="str">
        <f>IF(AND($Z$2=$D150,$Z$2&lt;&gt;"",$Z$2&lt;&gt;0,$Y$2=$Y$1),COUNT($Y$3:Y149)+1,"  ")</f>
        <v xml:space="preserve">  </v>
      </c>
    </row>
    <row r="151" spans="2:25" ht="15.75">
      <c r="B151" s="5" t="str">
        <f>IF(C151&lt;&gt;"",COUNT($B$3:B150)+1,"")</f>
        <v/>
      </c>
      <c r="C151" s="86"/>
      <c r="D151" s="12"/>
      <c r="E151" s="12"/>
      <c r="F151" s="5" t="str">
        <f>IFERROR(IF(E151&lt;&gt;"",VLOOKUP(E151,STORE!$C$6:$D$500,2,FALSE),""),"تأكد من الكود")</f>
        <v/>
      </c>
      <c r="G151" s="12"/>
      <c r="H151" s="20"/>
      <c r="I151" s="12"/>
      <c r="U151" s="4" t="str">
        <f>IF(AND($V$2=$E151,$V$2&lt;&gt;"",$V$2&lt;&gt;0,F151&lt;&gt;"تأكد من الكود"),COUNT($U$3:U150)+1,"  ")</f>
        <v xml:space="preserve">  </v>
      </c>
      <c r="Y151" s="4" t="str">
        <f>IF(AND($Z$2=$D151,$Z$2&lt;&gt;"",$Z$2&lt;&gt;0,$Y$2=$Y$1),COUNT($Y$3:Y150)+1,"  ")</f>
        <v xml:space="preserve">  </v>
      </c>
    </row>
    <row r="152" spans="2:25" ht="15.75">
      <c r="B152" s="5" t="str">
        <f>IF(C152&lt;&gt;"",COUNT($B$3:B151)+1,"")</f>
        <v/>
      </c>
      <c r="C152" s="86"/>
      <c r="D152" s="12"/>
      <c r="E152" s="12"/>
      <c r="F152" s="5" t="str">
        <f>IFERROR(IF(E152&lt;&gt;"",VLOOKUP(E152,STORE!$C$6:$D$500,2,FALSE),""),"تأكد من الكود")</f>
        <v/>
      </c>
      <c r="G152" s="12"/>
      <c r="H152" s="20"/>
      <c r="I152" s="12"/>
      <c r="U152" s="4" t="str">
        <f>IF(AND($V$2=$E152,$V$2&lt;&gt;"",$V$2&lt;&gt;0,F152&lt;&gt;"تأكد من الكود"),COUNT($U$3:U151)+1,"  ")</f>
        <v xml:space="preserve">  </v>
      </c>
      <c r="Y152" s="4" t="str">
        <f>IF(AND($Z$2=$D152,$Z$2&lt;&gt;"",$Z$2&lt;&gt;0,$Y$2=$Y$1),COUNT($Y$3:Y151)+1,"  ")</f>
        <v xml:space="preserve">  </v>
      </c>
    </row>
    <row r="153" spans="2:25" ht="15.75">
      <c r="B153" s="5" t="str">
        <f>IF(C153&lt;&gt;"",COUNT($B$3:B152)+1,"")</f>
        <v/>
      </c>
      <c r="C153" s="86"/>
      <c r="D153" s="12"/>
      <c r="E153" s="12"/>
      <c r="F153" s="5" t="str">
        <f>IFERROR(IF(E153&lt;&gt;"",VLOOKUP(E153,STORE!$C$6:$D$500,2,FALSE),""),"تأكد من الكود")</f>
        <v/>
      </c>
      <c r="G153" s="12"/>
      <c r="H153" s="20"/>
      <c r="I153" s="12"/>
      <c r="U153" s="4" t="str">
        <f>IF(AND($V$2=$E153,$V$2&lt;&gt;"",$V$2&lt;&gt;0,F153&lt;&gt;"تأكد من الكود"),COUNT($U$3:U152)+1,"  ")</f>
        <v xml:space="preserve">  </v>
      </c>
      <c r="Y153" s="4" t="str">
        <f>IF(AND($Z$2=$D153,$Z$2&lt;&gt;"",$Z$2&lt;&gt;0,$Y$2=$Y$1),COUNT($Y$3:Y152)+1,"  ")</f>
        <v xml:space="preserve">  </v>
      </c>
    </row>
    <row r="154" spans="2:25" ht="15.75">
      <c r="B154" s="5" t="str">
        <f>IF(C154&lt;&gt;"",COUNT($B$3:B153)+1,"")</f>
        <v/>
      </c>
      <c r="C154" s="86"/>
      <c r="D154" s="12"/>
      <c r="E154" s="12"/>
      <c r="F154" s="5" t="str">
        <f>IFERROR(IF(E154&lt;&gt;"",VLOOKUP(E154,STORE!$C$6:$D$500,2,FALSE),""),"تأكد من الكود")</f>
        <v/>
      </c>
      <c r="G154" s="12"/>
      <c r="H154" s="20"/>
      <c r="I154" s="12"/>
      <c r="U154" s="4" t="str">
        <f>IF(AND($V$2=$E154,$V$2&lt;&gt;"",$V$2&lt;&gt;0,F154&lt;&gt;"تأكد من الكود"),COUNT($U$3:U153)+1,"  ")</f>
        <v xml:space="preserve">  </v>
      </c>
      <c r="Y154" s="4" t="str">
        <f>IF(AND($Z$2=$D154,$Z$2&lt;&gt;"",$Z$2&lt;&gt;0,$Y$2=$Y$1),COUNT($Y$3:Y153)+1,"  ")</f>
        <v xml:space="preserve">  </v>
      </c>
    </row>
    <row r="155" spans="2:25" ht="15.75">
      <c r="B155" s="5" t="str">
        <f>IF(C155&lt;&gt;"",COUNT($B$3:B154)+1,"")</f>
        <v/>
      </c>
      <c r="C155" s="86"/>
      <c r="D155" s="12"/>
      <c r="E155" s="12"/>
      <c r="F155" s="5" t="str">
        <f>IFERROR(IF(E155&lt;&gt;"",VLOOKUP(E155,STORE!$C$6:$D$500,2,FALSE),""),"تأكد من الكود")</f>
        <v/>
      </c>
      <c r="G155" s="12"/>
      <c r="H155" s="20"/>
      <c r="I155" s="12"/>
      <c r="U155" s="4" t="str">
        <f>IF(AND($V$2=$E155,$V$2&lt;&gt;"",$V$2&lt;&gt;0,F155&lt;&gt;"تأكد من الكود"),COUNT($U$3:U154)+1,"  ")</f>
        <v xml:space="preserve">  </v>
      </c>
      <c r="Y155" s="4" t="str">
        <f>IF(AND($Z$2=$D155,$Z$2&lt;&gt;"",$Z$2&lt;&gt;0,$Y$2=$Y$1),COUNT($Y$3:Y154)+1,"  ")</f>
        <v xml:space="preserve">  </v>
      </c>
    </row>
    <row r="156" spans="2:25" ht="15.75">
      <c r="B156" s="5" t="str">
        <f>IF(C156&lt;&gt;"",COUNT($B$3:B155)+1,"")</f>
        <v/>
      </c>
      <c r="C156" s="86"/>
      <c r="D156" s="12"/>
      <c r="E156" s="12"/>
      <c r="F156" s="5" t="str">
        <f>IFERROR(IF(E156&lt;&gt;"",VLOOKUP(E156,STORE!$C$6:$D$500,2,FALSE),""),"تأكد من الكود")</f>
        <v/>
      </c>
      <c r="G156" s="12"/>
      <c r="H156" s="20"/>
      <c r="I156" s="12"/>
      <c r="U156" s="4" t="str">
        <f>IF(AND($V$2=$E156,$V$2&lt;&gt;"",$V$2&lt;&gt;0,F156&lt;&gt;"تأكد من الكود"),COUNT($U$3:U155)+1,"  ")</f>
        <v xml:space="preserve">  </v>
      </c>
      <c r="Y156" s="4" t="str">
        <f>IF(AND($Z$2=$D156,$Z$2&lt;&gt;"",$Z$2&lt;&gt;0,$Y$2=$Y$1),COUNT($Y$3:Y155)+1,"  ")</f>
        <v xml:space="preserve">  </v>
      </c>
    </row>
    <row r="157" spans="2:25" ht="15.75">
      <c r="B157" s="5" t="str">
        <f>IF(C157&lt;&gt;"",COUNT($B$3:B156)+1,"")</f>
        <v/>
      </c>
      <c r="C157" s="86"/>
      <c r="D157" s="12"/>
      <c r="E157" s="12"/>
      <c r="F157" s="5" t="str">
        <f>IFERROR(IF(E157&lt;&gt;"",VLOOKUP(E157,STORE!$C$6:$D$500,2,FALSE),""),"تأكد من الكود")</f>
        <v/>
      </c>
      <c r="G157" s="12"/>
      <c r="H157" s="20"/>
      <c r="I157" s="12"/>
      <c r="U157" s="4" t="str">
        <f>IF(AND($V$2=$E157,$V$2&lt;&gt;"",$V$2&lt;&gt;0,F157&lt;&gt;"تأكد من الكود"),COUNT($U$3:U156)+1,"  ")</f>
        <v xml:space="preserve">  </v>
      </c>
      <c r="Y157" s="4" t="str">
        <f>IF(AND($Z$2=$D157,$Z$2&lt;&gt;"",$Z$2&lt;&gt;0,$Y$2=$Y$1),COUNT($Y$3:Y156)+1,"  ")</f>
        <v xml:space="preserve">  </v>
      </c>
    </row>
    <row r="158" spans="2:25" ht="15.75">
      <c r="B158" s="5" t="str">
        <f>IF(C158&lt;&gt;"",COUNT($B$3:B157)+1,"")</f>
        <v/>
      </c>
      <c r="C158" s="86"/>
      <c r="D158" s="12"/>
      <c r="E158" s="12"/>
      <c r="F158" s="5" t="str">
        <f>IFERROR(IF(E158&lt;&gt;"",VLOOKUP(E158,STORE!$C$6:$D$500,2,FALSE),""),"تأكد من الكود")</f>
        <v/>
      </c>
      <c r="G158" s="12"/>
      <c r="H158" s="20"/>
      <c r="I158" s="12"/>
      <c r="U158" s="4" t="str">
        <f>IF(AND($V$2=$E158,$V$2&lt;&gt;"",$V$2&lt;&gt;0,F158&lt;&gt;"تأكد من الكود"),COUNT($U$3:U157)+1,"  ")</f>
        <v xml:space="preserve">  </v>
      </c>
      <c r="Y158" s="4" t="str">
        <f>IF(AND($Z$2=$D158,$Z$2&lt;&gt;"",$Z$2&lt;&gt;0,$Y$2=$Y$1),COUNT($Y$3:Y157)+1,"  ")</f>
        <v xml:space="preserve">  </v>
      </c>
    </row>
    <row r="159" spans="2:25" ht="15.75">
      <c r="B159" s="5" t="str">
        <f>IF(C159&lt;&gt;"",COUNT($B$3:B158)+1,"")</f>
        <v/>
      </c>
      <c r="C159" s="86"/>
      <c r="D159" s="12"/>
      <c r="E159" s="12"/>
      <c r="F159" s="5" t="str">
        <f>IFERROR(IF(E159&lt;&gt;"",VLOOKUP(E159,STORE!$C$6:$D$500,2,FALSE),""),"تأكد من الكود")</f>
        <v/>
      </c>
      <c r="G159" s="12"/>
      <c r="H159" s="20"/>
      <c r="I159" s="12"/>
      <c r="U159" s="4" t="str">
        <f>IF(AND($V$2=$E159,$V$2&lt;&gt;"",$V$2&lt;&gt;0,F159&lt;&gt;"تأكد من الكود"),COUNT($U$3:U158)+1,"  ")</f>
        <v xml:space="preserve">  </v>
      </c>
      <c r="Y159" s="4" t="str">
        <f>IF(AND($Z$2=$D159,$Z$2&lt;&gt;"",$Z$2&lt;&gt;0,$Y$2=$Y$1),COUNT($Y$3:Y158)+1,"  ")</f>
        <v xml:space="preserve">  </v>
      </c>
    </row>
    <row r="160" spans="2:25" ht="15.75">
      <c r="B160" s="5" t="str">
        <f>IF(C160&lt;&gt;"",COUNT($B$3:B159)+1,"")</f>
        <v/>
      </c>
      <c r="C160" s="86"/>
      <c r="D160" s="12"/>
      <c r="E160" s="12"/>
      <c r="F160" s="5" t="str">
        <f>IFERROR(IF(E160&lt;&gt;"",VLOOKUP(E160,STORE!$C$6:$D$500,2,FALSE),""),"تأكد من الكود")</f>
        <v/>
      </c>
      <c r="G160" s="12"/>
      <c r="H160" s="20"/>
      <c r="I160" s="12"/>
      <c r="U160" s="4" t="str">
        <f>IF(AND($V$2=$E160,$V$2&lt;&gt;"",$V$2&lt;&gt;0,F160&lt;&gt;"تأكد من الكود"),COUNT($U$3:U159)+1,"  ")</f>
        <v xml:space="preserve">  </v>
      </c>
      <c r="Y160" s="4" t="str">
        <f>IF(AND($Z$2=$D160,$Z$2&lt;&gt;"",$Z$2&lt;&gt;0,$Y$2=$Y$1),COUNT($Y$3:Y159)+1,"  ")</f>
        <v xml:space="preserve">  </v>
      </c>
    </row>
    <row r="161" spans="2:25" ht="15.75">
      <c r="B161" s="5" t="str">
        <f>IF(C161&lt;&gt;"",COUNT($B$3:B160)+1,"")</f>
        <v/>
      </c>
      <c r="C161" s="86"/>
      <c r="D161" s="12"/>
      <c r="E161" s="12"/>
      <c r="F161" s="5" t="str">
        <f>IFERROR(IF(E161&lt;&gt;"",VLOOKUP(E161,STORE!$C$6:$D$500,2,FALSE),""),"تأكد من الكود")</f>
        <v/>
      </c>
      <c r="G161" s="12"/>
      <c r="H161" s="20"/>
      <c r="I161" s="12"/>
      <c r="U161" s="4" t="str">
        <f>IF(AND($V$2=$E161,$V$2&lt;&gt;"",$V$2&lt;&gt;0,F161&lt;&gt;"تأكد من الكود"),COUNT($U$3:U160)+1,"  ")</f>
        <v xml:space="preserve">  </v>
      </c>
      <c r="Y161" s="4" t="str">
        <f>IF(AND($Z$2=$D161,$Z$2&lt;&gt;"",$Z$2&lt;&gt;0,$Y$2=$Y$1),COUNT($Y$3:Y160)+1,"  ")</f>
        <v xml:space="preserve">  </v>
      </c>
    </row>
    <row r="162" spans="2:25" ht="15.75">
      <c r="B162" s="5" t="str">
        <f>IF(C162&lt;&gt;"",COUNT($B$3:B161)+1,"")</f>
        <v/>
      </c>
      <c r="C162" s="86"/>
      <c r="D162" s="12"/>
      <c r="E162" s="12"/>
      <c r="F162" s="5" t="str">
        <f>IFERROR(IF(E162&lt;&gt;"",VLOOKUP(E162,STORE!$C$6:$D$500,2,FALSE),""),"تأكد من الكود")</f>
        <v/>
      </c>
      <c r="G162" s="12"/>
      <c r="H162" s="20"/>
      <c r="I162" s="12"/>
      <c r="U162" s="4" t="str">
        <f>IF(AND($V$2=$E162,$V$2&lt;&gt;"",$V$2&lt;&gt;0,F162&lt;&gt;"تأكد من الكود"),COUNT($U$3:U161)+1,"  ")</f>
        <v xml:space="preserve">  </v>
      </c>
      <c r="Y162" s="4" t="str">
        <f>IF(AND($Z$2=$D162,$Z$2&lt;&gt;"",$Z$2&lt;&gt;0,$Y$2=$Y$1),COUNT($Y$3:Y161)+1,"  ")</f>
        <v xml:space="preserve">  </v>
      </c>
    </row>
    <row r="163" spans="2:25" ht="15.75">
      <c r="B163" s="5" t="str">
        <f>IF(C163&lt;&gt;"",COUNT($B$3:B162)+1,"")</f>
        <v/>
      </c>
      <c r="C163" s="86"/>
      <c r="D163" s="12"/>
      <c r="E163" s="12"/>
      <c r="F163" s="5" t="str">
        <f>IFERROR(IF(E163&lt;&gt;"",VLOOKUP(E163,STORE!$C$6:$D$500,2,FALSE),""),"تأكد من الكود")</f>
        <v/>
      </c>
      <c r="G163" s="12"/>
      <c r="H163" s="20"/>
      <c r="I163" s="12"/>
      <c r="U163" s="4" t="str">
        <f>IF(AND($V$2=$E163,$V$2&lt;&gt;"",$V$2&lt;&gt;0,F163&lt;&gt;"تأكد من الكود"),COUNT($U$3:U162)+1,"  ")</f>
        <v xml:space="preserve">  </v>
      </c>
      <c r="Y163" s="4" t="str">
        <f>IF(AND($Z$2=$D163,$Z$2&lt;&gt;"",$Z$2&lt;&gt;0,$Y$2=$Y$1),COUNT($Y$3:Y162)+1,"  ")</f>
        <v xml:space="preserve">  </v>
      </c>
    </row>
    <row r="164" spans="2:25" ht="15.75">
      <c r="B164" s="5" t="str">
        <f>IF(C164&lt;&gt;"",COUNT($B$3:B163)+1,"")</f>
        <v/>
      </c>
      <c r="C164" s="86"/>
      <c r="D164" s="12"/>
      <c r="E164" s="12"/>
      <c r="F164" s="5" t="str">
        <f>IFERROR(IF(E164&lt;&gt;"",VLOOKUP(E164,STORE!$C$6:$D$500,2,FALSE),""),"تأكد من الكود")</f>
        <v/>
      </c>
      <c r="G164" s="12"/>
      <c r="H164" s="20"/>
      <c r="I164" s="12"/>
      <c r="U164" s="4" t="str">
        <f>IF(AND($V$2=$E164,$V$2&lt;&gt;"",$V$2&lt;&gt;0,F164&lt;&gt;"تأكد من الكود"),COUNT($U$3:U163)+1,"  ")</f>
        <v xml:space="preserve">  </v>
      </c>
      <c r="Y164" s="4" t="str">
        <f>IF(AND($Z$2=$D164,$Z$2&lt;&gt;"",$Z$2&lt;&gt;0,$Y$2=$Y$1),COUNT($Y$3:Y163)+1,"  ")</f>
        <v xml:space="preserve">  </v>
      </c>
    </row>
    <row r="165" spans="2:25" ht="15.75">
      <c r="B165" s="5" t="str">
        <f>IF(C165&lt;&gt;"",COUNT($B$3:B164)+1,"")</f>
        <v/>
      </c>
      <c r="C165" s="86"/>
      <c r="D165" s="12"/>
      <c r="E165" s="12"/>
      <c r="F165" s="5" t="str">
        <f>IFERROR(IF(E165&lt;&gt;"",VLOOKUP(E165,STORE!$C$6:$D$500,2,FALSE),""),"تأكد من الكود")</f>
        <v/>
      </c>
      <c r="G165" s="12"/>
      <c r="H165" s="20"/>
      <c r="I165" s="12"/>
      <c r="U165" s="4" t="str">
        <f>IF(AND($V$2=$E165,$V$2&lt;&gt;"",$V$2&lt;&gt;0,F165&lt;&gt;"تأكد من الكود"),COUNT($U$3:U164)+1,"  ")</f>
        <v xml:space="preserve">  </v>
      </c>
      <c r="Y165" s="4" t="str">
        <f>IF(AND($Z$2=$D165,$Z$2&lt;&gt;"",$Z$2&lt;&gt;0,$Y$2=$Y$1),COUNT($Y$3:Y164)+1,"  ")</f>
        <v xml:space="preserve">  </v>
      </c>
    </row>
    <row r="166" spans="2:25" ht="15.75">
      <c r="B166" s="5" t="str">
        <f>IF(C166&lt;&gt;"",COUNT($B$3:B165)+1,"")</f>
        <v/>
      </c>
      <c r="C166" s="86"/>
      <c r="D166" s="12"/>
      <c r="E166" s="12"/>
      <c r="F166" s="5" t="str">
        <f>IFERROR(IF(E166&lt;&gt;"",VLOOKUP(E166,STORE!$C$6:$D$500,2,FALSE),""),"تأكد من الكود")</f>
        <v/>
      </c>
      <c r="G166" s="12"/>
      <c r="H166" s="20"/>
      <c r="I166" s="12"/>
      <c r="U166" s="4" t="str">
        <f>IF(AND($V$2=$E166,$V$2&lt;&gt;"",$V$2&lt;&gt;0,F166&lt;&gt;"تأكد من الكود"),COUNT($U$3:U165)+1,"  ")</f>
        <v xml:space="preserve">  </v>
      </c>
      <c r="Y166" s="4" t="str">
        <f>IF(AND($Z$2=$D166,$Z$2&lt;&gt;"",$Z$2&lt;&gt;0,$Y$2=$Y$1),COUNT($Y$3:Y165)+1,"  ")</f>
        <v xml:space="preserve">  </v>
      </c>
    </row>
    <row r="167" spans="2:25" ht="15.75">
      <c r="B167" s="5" t="str">
        <f>IF(C167&lt;&gt;"",COUNT($B$3:B166)+1,"")</f>
        <v/>
      </c>
      <c r="C167" s="86"/>
      <c r="D167" s="12"/>
      <c r="E167" s="12"/>
      <c r="F167" s="5" t="str">
        <f>IFERROR(IF(E167&lt;&gt;"",VLOOKUP(E167,STORE!$C$6:$D$500,2,FALSE),""),"تأكد من الكود")</f>
        <v/>
      </c>
      <c r="G167" s="12"/>
      <c r="H167" s="20"/>
      <c r="I167" s="12"/>
      <c r="U167" s="4" t="str">
        <f>IF(AND($V$2=$E167,$V$2&lt;&gt;"",$V$2&lt;&gt;0,F167&lt;&gt;"تأكد من الكود"),COUNT($U$3:U166)+1,"  ")</f>
        <v xml:space="preserve">  </v>
      </c>
      <c r="Y167" s="4" t="str">
        <f>IF(AND($Z$2=$D167,$Z$2&lt;&gt;"",$Z$2&lt;&gt;0,$Y$2=$Y$1),COUNT($Y$3:Y166)+1,"  ")</f>
        <v xml:space="preserve">  </v>
      </c>
    </row>
    <row r="168" spans="2:25" ht="15.75">
      <c r="B168" s="5" t="str">
        <f>IF(C168&lt;&gt;"",COUNT($B$3:B167)+1,"")</f>
        <v/>
      </c>
      <c r="C168" s="86"/>
      <c r="D168" s="12"/>
      <c r="E168" s="12"/>
      <c r="F168" s="5" t="str">
        <f>IFERROR(IF(E168&lt;&gt;"",VLOOKUP(E168,STORE!$C$6:$D$500,2,FALSE),""),"تأكد من الكود")</f>
        <v/>
      </c>
      <c r="G168" s="12"/>
      <c r="H168" s="20"/>
      <c r="I168" s="12"/>
      <c r="U168" s="4" t="str">
        <f>IF(AND($V$2=$E168,$V$2&lt;&gt;"",$V$2&lt;&gt;0,F168&lt;&gt;"تأكد من الكود"),COUNT($U$3:U167)+1,"  ")</f>
        <v xml:space="preserve">  </v>
      </c>
      <c r="Y168" s="4" t="str">
        <f>IF(AND($Z$2=$D168,$Z$2&lt;&gt;"",$Z$2&lt;&gt;0,$Y$2=$Y$1),COUNT($Y$3:Y167)+1,"  ")</f>
        <v xml:space="preserve">  </v>
      </c>
    </row>
    <row r="169" spans="2:25" ht="15.75">
      <c r="B169" s="5" t="str">
        <f>IF(C169&lt;&gt;"",COUNT($B$3:B168)+1,"")</f>
        <v/>
      </c>
      <c r="C169" s="86"/>
      <c r="D169" s="12"/>
      <c r="E169" s="12"/>
      <c r="F169" s="5" t="str">
        <f>IFERROR(IF(E169&lt;&gt;"",VLOOKUP(E169,STORE!$C$6:$D$500,2,FALSE),""),"تأكد من الكود")</f>
        <v/>
      </c>
      <c r="G169" s="12"/>
      <c r="H169" s="20"/>
      <c r="I169" s="12"/>
      <c r="U169" s="4" t="str">
        <f>IF(AND($V$2=$E169,$V$2&lt;&gt;"",$V$2&lt;&gt;0,F169&lt;&gt;"تأكد من الكود"),COUNT($U$3:U168)+1,"  ")</f>
        <v xml:space="preserve">  </v>
      </c>
      <c r="Y169" s="4" t="str">
        <f>IF(AND($Z$2=$D169,$Z$2&lt;&gt;"",$Z$2&lt;&gt;0,$Y$2=$Y$1),COUNT($Y$3:Y168)+1,"  ")</f>
        <v xml:space="preserve">  </v>
      </c>
    </row>
    <row r="170" spans="2:25" ht="15.75">
      <c r="B170" s="5" t="str">
        <f>IF(C170&lt;&gt;"",COUNT($B$3:B169)+1,"")</f>
        <v/>
      </c>
      <c r="C170" s="86"/>
      <c r="D170" s="12"/>
      <c r="E170" s="12"/>
      <c r="F170" s="5" t="str">
        <f>IFERROR(IF(E170&lt;&gt;"",VLOOKUP(E170,STORE!$C$6:$D$500,2,FALSE),""),"تأكد من الكود")</f>
        <v/>
      </c>
      <c r="G170" s="12"/>
      <c r="H170" s="20"/>
      <c r="I170" s="12"/>
      <c r="U170" s="4" t="str">
        <f>IF(AND($V$2=$E170,$V$2&lt;&gt;"",$V$2&lt;&gt;0,F170&lt;&gt;"تأكد من الكود"),COUNT($U$3:U169)+1,"  ")</f>
        <v xml:space="preserve">  </v>
      </c>
      <c r="Y170" s="4" t="str">
        <f>IF(AND($Z$2=$D170,$Z$2&lt;&gt;"",$Z$2&lt;&gt;0,$Y$2=$Y$1),COUNT($Y$3:Y169)+1,"  ")</f>
        <v xml:space="preserve">  </v>
      </c>
    </row>
    <row r="171" spans="2:25" ht="15.75">
      <c r="B171" s="5" t="str">
        <f>IF(C171&lt;&gt;"",COUNT($B$3:B170)+1,"")</f>
        <v/>
      </c>
      <c r="C171" s="86"/>
      <c r="D171" s="12"/>
      <c r="E171" s="12"/>
      <c r="F171" s="5" t="str">
        <f>IFERROR(IF(E171&lt;&gt;"",VLOOKUP(E171,STORE!$C$6:$D$500,2,FALSE),""),"تأكد من الكود")</f>
        <v/>
      </c>
      <c r="G171" s="12"/>
      <c r="H171" s="20"/>
      <c r="I171" s="12"/>
      <c r="U171" s="4" t="str">
        <f>IF(AND($V$2=$E171,$V$2&lt;&gt;"",$V$2&lt;&gt;0,F171&lt;&gt;"تأكد من الكود"),COUNT($U$3:U170)+1,"  ")</f>
        <v xml:space="preserve">  </v>
      </c>
      <c r="Y171" s="4" t="str">
        <f>IF(AND($Z$2=$D171,$Z$2&lt;&gt;"",$Z$2&lt;&gt;0,$Y$2=$Y$1),COUNT($Y$3:Y170)+1,"  ")</f>
        <v xml:space="preserve">  </v>
      </c>
    </row>
    <row r="172" spans="2:25" ht="15.75">
      <c r="B172" s="5" t="str">
        <f>IF(C172&lt;&gt;"",COUNT($B$3:B171)+1,"")</f>
        <v/>
      </c>
      <c r="C172" s="86"/>
      <c r="D172" s="12"/>
      <c r="E172" s="12"/>
      <c r="F172" s="5" t="str">
        <f>IFERROR(IF(E172&lt;&gt;"",VLOOKUP(E172,STORE!$C$6:$D$500,2,FALSE),""),"تأكد من الكود")</f>
        <v/>
      </c>
      <c r="G172" s="12"/>
      <c r="H172" s="20"/>
      <c r="I172" s="12"/>
      <c r="U172" s="4" t="str">
        <f>IF(AND($V$2=$E172,$V$2&lt;&gt;"",$V$2&lt;&gt;0,F172&lt;&gt;"تأكد من الكود"),COUNT($U$3:U171)+1,"  ")</f>
        <v xml:space="preserve">  </v>
      </c>
      <c r="Y172" s="4" t="str">
        <f>IF(AND($Z$2=$D172,$Z$2&lt;&gt;"",$Z$2&lt;&gt;0,$Y$2=$Y$1),COUNT($Y$3:Y171)+1,"  ")</f>
        <v xml:space="preserve">  </v>
      </c>
    </row>
    <row r="173" spans="2:25" ht="15.75">
      <c r="B173" s="5" t="str">
        <f>IF(C173&lt;&gt;"",COUNT($B$3:B172)+1,"")</f>
        <v/>
      </c>
      <c r="C173" s="86"/>
      <c r="D173" s="12"/>
      <c r="E173" s="12"/>
      <c r="F173" s="5" t="str">
        <f>IFERROR(IF(E173&lt;&gt;"",VLOOKUP(E173,STORE!$C$6:$D$500,2,FALSE),""),"تأكد من الكود")</f>
        <v/>
      </c>
      <c r="G173" s="12"/>
      <c r="H173" s="20"/>
      <c r="I173" s="12"/>
      <c r="U173" s="4" t="str">
        <f>IF(AND($V$2=$E173,$V$2&lt;&gt;"",$V$2&lt;&gt;0,F173&lt;&gt;"تأكد من الكود"),COUNT($U$3:U172)+1,"  ")</f>
        <v xml:space="preserve">  </v>
      </c>
      <c r="Y173" s="4" t="str">
        <f>IF(AND($Z$2=$D173,$Z$2&lt;&gt;"",$Z$2&lt;&gt;0,$Y$2=$Y$1),COUNT($Y$3:Y172)+1,"  ")</f>
        <v xml:space="preserve">  </v>
      </c>
    </row>
    <row r="174" spans="2:25" ht="15.75">
      <c r="B174" s="5" t="str">
        <f>IF(C174&lt;&gt;"",COUNT($B$3:B173)+1,"")</f>
        <v/>
      </c>
      <c r="C174" s="86"/>
      <c r="D174" s="12"/>
      <c r="E174" s="12"/>
      <c r="F174" s="5" t="str">
        <f>IFERROR(IF(E174&lt;&gt;"",VLOOKUP(E174,STORE!$C$6:$D$500,2,FALSE),""),"تأكد من الكود")</f>
        <v/>
      </c>
      <c r="G174" s="12"/>
      <c r="H174" s="20"/>
      <c r="I174" s="12"/>
      <c r="U174" s="4" t="str">
        <f>IF(AND($V$2=$E174,$V$2&lt;&gt;"",$V$2&lt;&gt;0,F174&lt;&gt;"تأكد من الكود"),COUNT($U$3:U173)+1,"  ")</f>
        <v xml:space="preserve">  </v>
      </c>
      <c r="Y174" s="4" t="str">
        <f>IF(AND($Z$2=$D174,$Z$2&lt;&gt;"",$Z$2&lt;&gt;0,$Y$2=$Y$1),COUNT($Y$3:Y173)+1,"  ")</f>
        <v xml:space="preserve">  </v>
      </c>
    </row>
    <row r="175" spans="2:25" ht="15.75">
      <c r="B175" s="5" t="str">
        <f>IF(C175&lt;&gt;"",COUNT($B$3:B174)+1,"")</f>
        <v/>
      </c>
      <c r="C175" s="86"/>
      <c r="D175" s="12"/>
      <c r="E175" s="12"/>
      <c r="F175" s="5" t="str">
        <f>IFERROR(IF(E175&lt;&gt;"",VLOOKUP(E175,STORE!$C$6:$D$500,2,FALSE),""),"تأكد من الكود")</f>
        <v/>
      </c>
      <c r="G175" s="12"/>
      <c r="H175" s="20"/>
      <c r="I175" s="12"/>
      <c r="U175" s="4" t="str">
        <f>IF(AND($V$2=$E175,$V$2&lt;&gt;"",$V$2&lt;&gt;0,F175&lt;&gt;"تأكد من الكود"),COUNT($U$3:U174)+1,"  ")</f>
        <v xml:space="preserve">  </v>
      </c>
      <c r="Y175" s="4" t="str">
        <f>IF(AND($Z$2=$D175,$Z$2&lt;&gt;"",$Z$2&lt;&gt;0,$Y$2=$Y$1),COUNT($Y$3:Y174)+1,"  ")</f>
        <v xml:space="preserve">  </v>
      </c>
    </row>
    <row r="176" spans="2:25" ht="15.75">
      <c r="B176" s="5" t="str">
        <f>IF(C176&lt;&gt;"",COUNT($B$3:B175)+1,"")</f>
        <v/>
      </c>
      <c r="C176" s="86"/>
      <c r="D176" s="12"/>
      <c r="E176" s="12"/>
      <c r="F176" s="5" t="str">
        <f>IFERROR(IF(E176&lt;&gt;"",VLOOKUP(E176,STORE!$C$6:$D$500,2,FALSE),""),"تأكد من الكود")</f>
        <v/>
      </c>
      <c r="G176" s="12"/>
      <c r="H176" s="20"/>
      <c r="I176" s="12"/>
      <c r="U176" s="4" t="str">
        <f>IF(AND($V$2=$E176,$V$2&lt;&gt;"",$V$2&lt;&gt;0,F176&lt;&gt;"تأكد من الكود"),COUNT($U$3:U175)+1,"  ")</f>
        <v xml:space="preserve">  </v>
      </c>
      <c r="Y176" s="4" t="str">
        <f>IF(AND($Z$2=$D176,$Z$2&lt;&gt;"",$Z$2&lt;&gt;0,$Y$2=$Y$1),COUNT($Y$3:Y175)+1,"  ")</f>
        <v xml:space="preserve">  </v>
      </c>
    </row>
    <row r="177" spans="2:25" ht="15.75">
      <c r="B177" s="5" t="str">
        <f>IF(C177&lt;&gt;"",COUNT($B$3:B176)+1,"")</f>
        <v/>
      </c>
      <c r="C177" s="86"/>
      <c r="D177" s="12"/>
      <c r="E177" s="12"/>
      <c r="F177" s="5" t="str">
        <f>IFERROR(IF(E177&lt;&gt;"",VLOOKUP(E177,STORE!$C$6:$D$500,2,FALSE),""),"تأكد من الكود")</f>
        <v/>
      </c>
      <c r="G177" s="12"/>
      <c r="H177" s="20"/>
      <c r="I177" s="12"/>
      <c r="U177" s="4" t="str">
        <f>IF(AND($V$2=$E177,$V$2&lt;&gt;"",$V$2&lt;&gt;0,F177&lt;&gt;"تأكد من الكود"),COUNT($U$3:U176)+1,"  ")</f>
        <v xml:space="preserve">  </v>
      </c>
      <c r="Y177" s="4" t="str">
        <f>IF(AND($Z$2=$D177,$Z$2&lt;&gt;"",$Z$2&lt;&gt;0,$Y$2=$Y$1),COUNT($Y$3:Y176)+1,"  ")</f>
        <v xml:space="preserve">  </v>
      </c>
    </row>
    <row r="178" spans="2:25" ht="15.75">
      <c r="B178" s="5" t="str">
        <f>IF(C178&lt;&gt;"",COUNT($B$3:B177)+1,"")</f>
        <v/>
      </c>
      <c r="C178" s="86"/>
      <c r="D178" s="12"/>
      <c r="E178" s="12"/>
      <c r="F178" s="5" t="str">
        <f>IFERROR(IF(E178&lt;&gt;"",VLOOKUP(E178,STORE!$C$6:$D$500,2,FALSE),""),"تأكد من الكود")</f>
        <v/>
      </c>
      <c r="G178" s="12"/>
      <c r="H178" s="20"/>
      <c r="I178" s="12"/>
      <c r="U178" s="4" t="str">
        <f>IF(AND($V$2=$E178,$V$2&lt;&gt;"",$V$2&lt;&gt;0,F178&lt;&gt;"تأكد من الكود"),COUNT($U$3:U177)+1,"  ")</f>
        <v xml:space="preserve">  </v>
      </c>
      <c r="Y178" s="4" t="str">
        <f>IF(AND($Z$2=$D178,$Z$2&lt;&gt;"",$Z$2&lt;&gt;0,$Y$2=$Y$1),COUNT($Y$3:Y177)+1,"  ")</f>
        <v xml:space="preserve">  </v>
      </c>
    </row>
    <row r="179" spans="2:25" ht="15.75">
      <c r="B179" s="5" t="str">
        <f>IF(C179&lt;&gt;"",COUNT($B$3:B178)+1,"")</f>
        <v/>
      </c>
      <c r="C179" s="86"/>
      <c r="D179" s="12"/>
      <c r="E179" s="12"/>
      <c r="F179" s="5" t="str">
        <f>IFERROR(IF(E179&lt;&gt;"",VLOOKUP(E179,STORE!$C$6:$D$500,2,FALSE),""),"تأكد من الكود")</f>
        <v/>
      </c>
      <c r="G179" s="12"/>
      <c r="H179" s="20"/>
      <c r="I179" s="12"/>
      <c r="U179" s="4" t="str">
        <f>IF(AND($V$2=$E179,$V$2&lt;&gt;"",$V$2&lt;&gt;0,F179&lt;&gt;"تأكد من الكود"),COUNT($U$3:U178)+1,"  ")</f>
        <v xml:space="preserve">  </v>
      </c>
      <c r="Y179" s="4" t="str">
        <f>IF(AND($Z$2=$D179,$Z$2&lt;&gt;"",$Z$2&lt;&gt;0,$Y$2=$Y$1),COUNT($Y$3:Y178)+1,"  ")</f>
        <v xml:space="preserve">  </v>
      </c>
    </row>
    <row r="180" spans="2:25" ht="15.75">
      <c r="B180" s="5" t="str">
        <f>IF(C180&lt;&gt;"",COUNT($B$3:B179)+1,"")</f>
        <v/>
      </c>
      <c r="C180" s="86"/>
      <c r="D180" s="12"/>
      <c r="E180" s="12"/>
      <c r="F180" s="5" t="str">
        <f>IFERROR(IF(E180&lt;&gt;"",VLOOKUP(E180,STORE!$C$6:$D$500,2,FALSE),""),"تأكد من الكود")</f>
        <v/>
      </c>
      <c r="G180" s="12"/>
      <c r="H180" s="20"/>
      <c r="I180" s="12"/>
      <c r="U180" s="4" t="str">
        <f>IF(AND($V$2=$E180,$V$2&lt;&gt;"",$V$2&lt;&gt;0,F180&lt;&gt;"تأكد من الكود"),COUNT($U$3:U179)+1,"  ")</f>
        <v xml:space="preserve">  </v>
      </c>
      <c r="Y180" s="4" t="str">
        <f>IF(AND($Z$2=$D180,$Z$2&lt;&gt;"",$Z$2&lt;&gt;0,$Y$2=$Y$1),COUNT($Y$3:Y179)+1,"  ")</f>
        <v xml:space="preserve">  </v>
      </c>
    </row>
    <row r="181" spans="2:25" ht="15.75">
      <c r="B181" s="5" t="str">
        <f>IF(C181&lt;&gt;"",COUNT($B$3:B180)+1,"")</f>
        <v/>
      </c>
      <c r="C181" s="86"/>
      <c r="D181" s="12"/>
      <c r="E181" s="12"/>
      <c r="F181" s="5" t="str">
        <f>IFERROR(IF(E181&lt;&gt;"",VLOOKUP(E181,STORE!$C$6:$D$500,2,FALSE),""),"تأكد من الكود")</f>
        <v/>
      </c>
      <c r="G181" s="12"/>
      <c r="H181" s="20"/>
      <c r="I181" s="12"/>
      <c r="U181" s="4" t="str">
        <f>IF(AND($V$2=$E181,$V$2&lt;&gt;"",$V$2&lt;&gt;0,F181&lt;&gt;"تأكد من الكود"),COUNT($U$3:U180)+1,"  ")</f>
        <v xml:space="preserve">  </v>
      </c>
      <c r="Y181" s="4" t="str">
        <f>IF(AND($Z$2=$D181,$Z$2&lt;&gt;"",$Z$2&lt;&gt;0,$Y$2=$Y$1),COUNT($Y$3:Y180)+1,"  ")</f>
        <v xml:space="preserve">  </v>
      </c>
    </row>
    <row r="182" spans="2:25" ht="15.75">
      <c r="B182" s="5" t="str">
        <f>IF(C182&lt;&gt;"",COUNT($B$3:B181)+1,"")</f>
        <v/>
      </c>
      <c r="C182" s="86"/>
      <c r="D182" s="12"/>
      <c r="E182" s="12"/>
      <c r="F182" s="5" t="str">
        <f>IFERROR(IF(E182&lt;&gt;"",VLOOKUP(E182,STORE!$C$6:$D$500,2,FALSE),""),"تأكد من الكود")</f>
        <v/>
      </c>
      <c r="G182" s="12"/>
      <c r="H182" s="20"/>
      <c r="I182" s="12"/>
      <c r="U182" s="4" t="str">
        <f>IF(AND($V$2=$E182,$V$2&lt;&gt;"",$V$2&lt;&gt;0,F182&lt;&gt;"تأكد من الكود"),COUNT($U$3:U181)+1,"  ")</f>
        <v xml:space="preserve">  </v>
      </c>
      <c r="Y182" s="4" t="str">
        <f>IF(AND($Z$2=$D182,$Z$2&lt;&gt;"",$Z$2&lt;&gt;0,$Y$2=$Y$1),COUNT($Y$3:Y181)+1,"  ")</f>
        <v xml:space="preserve">  </v>
      </c>
    </row>
    <row r="183" spans="2:25" ht="15.75">
      <c r="B183" s="5" t="str">
        <f>IF(C183&lt;&gt;"",COUNT($B$3:B182)+1,"")</f>
        <v/>
      </c>
      <c r="C183" s="86"/>
      <c r="D183" s="12"/>
      <c r="E183" s="12"/>
      <c r="F183" s="5" t="str">
        <f>IFERROR(IF(E183&lt;&gt;"",VLOOKUP(E183,STORE!$C$6:$D$500,2,FALSE),""),"تأكد من الكود")</f>
        <v/>
      </c>
      <c r="G183" s="12"/>
      <c r="H183" s="20"/>
      <c r="I183" s="12"/>
      <c r="U183" s="4" t="str">
        <f>IF(AND($V$2=$E183,$V$2&lt;&gt;"",$V$2&lt;&gt;0,F183&lt;&gt;"تأكد من الكود"),COUNT($U$3:U182)+1,"  ")</f>
        <v xml:space="preserve">  </v>
      </c>
      <c r="Y183" s="4" t="str">
        <f>IF(AND($Z$2=$D183,$Z$2&lt;&gt;"",$Z$2&lt;&gt;0,$Y$2=$Y$1),COUNT($Y$3:Y182)+1,"  ")</f>
        <v xml:space="preserve">  </v>
      </c>
    </row>
    <row r="184" spans="2:25" ht="15.75">
      <c r="B184" s="5" t="str">
        <f>IF(C184&lt;&gt;"",COUNT($B$3:B183)+1,"")</f>
        <v/>
      </c>
      <c r="C184" s="86"/>
      <c r="D184" s="12"/>
      <c r="E184" s="12"/>
      <c r="F184" s="5" t="str">
        <f>IFERROR(IF(E184&lt;&gt;"",VLOOKUP(E184,STORE!$C$6:$D$500,2,FALSE),""),"تأكد من الكود")</f>
        <v/>
      </c>
      <c r="G184" s="12"/>
      <c r="H184" s="20"/>
      <c r="I184" s="12"/>
      <c r="U184" s="4" t="str">
        <f>IF(AND($V$2=$E184,$V$2&lt;&gt;"",$V$2&lt;&gt;0,F184&lt;&gt;"تأكد من الكود"),COUNT($U$3:U183)+1,"  ")</f>
        <v xml:space="preserve">  </v>
      </c>
      <c r="Y184" s="4" t="str">
        <f>IF(AND($Z$2=$D184,$Z$2&lt;&gt;"",$Z$2&lt;&gt;0,$Y$2=$Y$1),COUNT($Y$3:Y183)+1,"  ")</f>
        <v xml:space="preserve">  </v>
      </c>
    </row>
    <row r="185" spans="2:25" ht="15.75">
      <c r="B185" s="5" t="str">
        <f>IF(C185&lt;&gt;"",COUNT($B$3:B184)+1,"")</f>
        <v/>
      </c>
      <c r="C185" s="86"/>
      <c r="D185" s="12"/>
      <c r="E185" s="12"/>
      <c r="F185" s="5" t="str">
        <f>IFERROR(IF(E185&lt;&gt;"",VLOOKUP(E185,STORE!$C$6:$D$500,2,FALSE),""),"تأكد من الكود")</f>
        <v/>
      </c>
      <c r="G185" s="12"/>
      <c r="H185" s="20"/>
      <c r="I185" s="12"/>
      <c r="U185" s="4" t="str">
        <f>IF(AND($V$2=$E185,$V$2&lt;&gt;"",$V$2&lt;&gt;0,F185&lt;&gt;"تأكد من الكود"),COUNT($U$3:U184)+1,"  ")</f>
        <v xml:space="preserve">  </v>
      </c>
      <c r="Y185" s="4" t="str">
        <f>IF(AND($Z$2=$D185,$Z$2&lt;&gt;"",$Z$2&lt;&gt;0,$Y$2=$Y$1),COUNT($Y$3:Y184)+1,"  ")</f>
        <v xml:space="preserve">  </v>
      </c>
    </row>
    <row r="186" spans="2:25" ht="15.75">
      <c r="B186" s="5" t="str">
        <f>IF(C186&lt;&gt;"",COUNT($B$3:B185)+1,"")</f>
        <v/>
      </c>
      <c r="C186" s="86"/>
      <c r="D186" s="12"/>
      <c r="E186" s="12"/>
      <c r="F186" s="5" t="str">
        <f>IFERROR(IF(E186&lt;&gt;"",VLOOKUP(E186,STORE!$C$6:$D$500,2,FALSE),""),"تأكد من الكود")</f>
        <v/>
      </c>
      <c r="G186" s="12"/>
      <c r="H186" s="20"/>
      <c r="I186" s="12"/>
      <c r="U186" s="4" t="str">
        <f>IF(AND($V$2=$E186,$V$2&lt;&gt;"",$V$2&lt;&gt;0,F186&lt;&gt;"تأكد من الكود"),COUNT($U$3:U185)+1,"  ")</f>
        <v xml:space="preserve">  </v>
      </c>
      <c r="Y186" s="4" t="str">
        <f>IF(AND($Z$2=$D186,$Z$2&lt;&gt;"",$Z$2&lt;&gt;0,$Y$2=$Y$1),COUNT($Y$3:Y185)+1,"  ")</f>
        <v xml:space="preserve">  </v>
      </c>
    </row>
    <row r="187" spans="2:25" ht="15.75">
      <c r="B187" s="5" t="str">
        <f>IF(C187&lt;&gt;"",COUNT($B$3:B186)+1,"")</f>
        <v/>
      </c>
      <c r="C187" s="86"/>
      <c r="D187" s="12"/>
      <c r="E187" s="12"/>
      <c r="F187" s="5" t="str">
        <f>IFERROR(IF(E187&lt;&gt;"",VLOOKUP(E187,STORE!$C$6:$D$500,2,FALSE),""),"تأكد من الكود")</f>
        <v/>
      </c>
      <c r="G187" s="12"/>
      <c r="H187" s="20"/>
      <c r="I187" s="12"/>
      <c r="U187" s="4" t="str">
        <f>IF(AND($V$2=$E187,$V$2&lt;&gt;"",$V$2&lt;&gt;0,F187&lt;&gt;"تأكد من الكود"),COUNT($U$3:U186)+1,"  ")</f>
        <v xml:space="preserve">  </v>
      </c>
      <c r="Y187" s="4" t="str">
        <f>IF(AND($Z$2=$D187,$Z$2&lt;&gt;"",$Z$2&lt;&gt;0,$Y$2=$Y$1),COUNT($Y$3:Y186)+1,"  ")</f>
        <v xml:space="preserve">  </v>
      </c>
    </row>
    <row r="188" spans="2:25" ht="15.75">
      <c r="B188" s="5" t="str">
        <f>IF(C188&lt;&gt;"",COUNT($B$3:B187)+1,"")</f>
        <v/>
      </c>
      <c r="C188" s="86"/>
      <c r="D188" s="12"/>
      <c r="E188" s="12"/>
      <c r="F188" s="5" t="str">
        <f>IFERROR(IF(E188&lt;&gt;"",VLOOKUP(E188,STORE!$C$6:$D$500,2,FALSE),""),"تأكد من الكود")</f>
        <v/>
      </c>
      <c r="G188" s="12"/>
      <c r="H188" s="20"/>
      <c r="I188" s="12"/>
      <c r="U188" s="4" t="str">
        <f>IF(AND($V$2=$E188,$V$2&lt;&gt;"",$V$2&lt;&gt;0,F188&lt;&gt;"تأكد من الكود"),COUNT($U$3:U187)+1,"  ")</f>
        <v xml:space="preserve">  </v>
      </c>
      <c r="Y188" s="4" t="str">
        <f>IF(AND($Z$2=$D188,$Z$2&lt;&gt;"",$Z$2&lt;&gt;0,$Y$2=$Y$1),COUNT($Y$3:Y187)+1,"  ")</f>
        <v xml:space="preserve">  </v>
      </c>
    </row>
    <row r="189" spans="2:25" ht="15.75">
      <c r="B189" s="5" t="str">
        <f>IF(C189&lt;&gt;"",COUNT($B$3:B188)+1,"")</f>
        <v/>
      </c>
      <c r="C189" s="86"/>
      <c r="D189" s="12"/>
      <c r="E189" s="12"/>
      <c r="F189" s="5" t="str">
        <f>IFERROR(IF(E189&lt;&gt;"",VLOOKUP(E189,STORE!$C$6:$D$500,2,FALSE),""),"تأكد من الكود")</f>
        <v/>
      </c>
      <c r="G189" s="12"/>
      <c r="H189" s="20"/>
      <c r="I189" s="12"/>
      <c r="U189" s="4" t="str">
        <f>IF(AND($V$2=$E189,$V$2&lt;&gt;"",$V$2&lt;&gt;0,F189&lt;&gt;"تأكد من الكود"),COUNT($U$3:U188)+1,"  ")</f>
        <v xml:space="preserve">  </v>
      </c>
      <c r="Y189" s="4" t="str">
        <f>IF(AND($Z$2=$D189,$Z$2&lt;&gt;"",$Z$2&lt;&gt;0,$Y$2=$Y$1),COUNT($Y$3:Y188)+1,"  ")</f>
        <v xml:space="preserve">  </v>
      </c>
    </row>
    <row r="190" spans="2:25" ht="15.75">
      <c r="B190" s="5" t="str">
        <f>IF(C190&lt;&gt;"",COUNT($B$3:B189)+1,"")</f>
        <v/>
      </c>
      <c r="C190" s="86"/>
      <c r="D190" s="12"/>
      <c r="E190" s="12"/>
      <c r="F190" s="5" t="str">
        <f>IFERROR(IF(E190&lt;&gt;"",VLOOKUP(E190,STORE!$C$6:$D$500,2,FALSE),""),"تأكد من الكود")</f>
        <v/>
      </c>
      <c r="G190" s="12"/>
      <c r="H190" s="20"/>
      <c r="I190" s="12"/>
      <c r="U190" s="4" t="str">
        <f>IF(AND($V$2=$E190,$V$2&lt;&gt;"",$V$2&lt;&gt;0,F190&lt;&gt;"تأكد من الكود"),COUNT($U$3:U189)+1,"  ")</f>
        <v xml:space="preserve">  </v>
      </c>
      <c r="Y190" s="4" t="str">
        <f>IF(AND($Z$2=$D190,$Z$2&lt;&gt;"",$Z$2&lt;&gt;0,$Y$2=$Y$1),COUNT($Y$3:Y189)+1,"  ")</f>
        <v xml:space="preserve">  </v>
      </c>
    </row>
    <row r="191" spans="2:25" ht="15.75">
      <c r="B191" s="5" t="str">
        <f>IF(C191&lt;&gt;"",COUNT($B$3:B190)+1,"")</f>
        <v/>
      </c>
      <c r="C191" s="86"/>
      <c r="D191" s="12"/>
      <c r="E191" s="12"/>
      <c r="F191" s="5" t="str">
        <f>IFERROR(IF(E191&lt;&gt;"",VLOOKUP(E191,STORE!$C$6:$D$500,2,FALSE),""),"تأكد من الكود")</f>
        <v/>
      </c>
      <c r="G191" s="12"/>
      <c r="H191" s="20"/>
      <c r="I191" s="12"/>
      <c r="U191" s="4" t="str">
        <f>IF(AND($V$2=$E191,$V$2&lt;&gt;"",$V$2&lt;&gt;0,F191&lt;&gt;"تأكد من الكود"),COUNT($U$3:U190)+1,"  ")</f>
        <v xml:space="preserve">  </v>
      </c>
      <c r="Y191" s="4" t="str">
        <f>IF(AND($Z$2=$D191,$Z$2&lt;&gt;"",$Z$2&lt;&gt;0,$Y$2=$Y$1),COUNT($Y$3:Y190)+1,"  ")</f>
        <v xml:space="preserve">  </v>
      </c>
    </row>
    <row r="192" spans="2:25" ht="15.75">
      <c r="B192" s="5" t="str">
        <f>IF(C192&lt;&gt;"",COUNT($B$3:B191)+1,"")</f>
        <v/>
      </c>
      <c r="C192" s="86"/>
      <c r="D192" s="12"/>
      <c r="E192" s="12"/>
      <c r="F192" s="5" t="str">
        <f>IFERROR(IF(E192&lt;&gt;"",VLOOKUP(E192,STORE!$C$6:$D$500,2,FALSE),""),"تأكد من الكود")</f>
        <v/>
      </c>
      <c r="G192" s="12"/>
      <c r="H192" s="20"/>
      <c r="I192" s="12"/>
      <c r="U192" s="4" t="str">
        <f>IF(AND($V$2=$E192,$V$2&lt;&gt;"",$V$2&lt;&gt;0,F192&lt;&gt;"تأكد من الكود"),COUNT($U$3:U191)+1,"  ")</f>
        <v xml:space="preserve">  </v>
      </c>
      <c r="Y192" s="4" t="str">
        <f>IF(AND($Z$2=$D192,$Z$2&lt;&gt;"",$Z$2&lt;&gt;0,$Y$2=$Y$1),COUNT($Y$3:Y191)+1,"  ")</f>
        <v xml:space="preserve">  </v>
      </c>
    </row>
    <row r="193" spans="2:25" ht="15.75">
      <c r="B193" s="5" t="str">
        <f>IF(C193&lt;&gt;"",COUNT($B$3:B192)+1,"")</f>
        <v/>
      </c>
      <c r="C193" s="86"/>
      <c r="D193" s="12"/>
      <c r="E193" s="12"/>
      <c r="F193" s="5" t="str">
        <f>IFERROR(IF(E193&lt;&gt;"",VLOOKUP(E193,STORE!$C$6:$D$500,2,FALSE),""),"تأكد من الكود")</f>
        <v/>
      </c>
      <c r="G193" s="12"/>
      <c r="H193" s="20"/>
      <c r="I193" s="12"/>
      <c r="U193" s="4" t="str">
        <f>IF(AND($V$2=$E193,$V$2&lt;&gt;"",$V$2&lt;&gt;0,F193&lt;&gt;"تأكد من الكود"),COUNT($U$3:U192)+1,"  ")</f>
        <v xml:space="preserve">  </v>
      </c>
      <c r="Y193" s="4" t="str">
        <f>IF(AND($Z$2=$D193,$Z$2&lt;&gt;"",$Z$2&lt;&gt;0,$Y$2=$Y$1),COUNT($Y$3:Y192)+1,"  ")</f>
        <v xml:space="preserve">  </v>
      </c>
    </row>
    <row r="194" spans="2:25" ht="15.75">
      <c r="B194" s="5" t="str">
        <f>IF(C194&lt;&gt;"",COUNT($B$3:B193)+1,"")</f>
        <v/>
      </c>
      <c r="C194" s="86"/>
      <c r="D194" s="12"/>
      <c r="E194" s="12"/>
      <c r="F194" s="5" t="str">
        <f>IFERROR(IF(E194&lt;&gt;"",VLOOKUP(E194,STORE!$C$6:$D$500,2,FALSE),""),"تأكد من الكود")</f>
        <v/>
      </c>
      <c r="G194" s="12"/>
      <c r="H194" s="20"/>
      <c r="I194" s="12"/>
      <c r="U194" s="4" t="str">
        <f>IF(AND($V$2=$E194,$V$2&lt;&gt;"",$V$2&lt;&gt;0,F194&lt;&gt;"تأكد من الكود"),COUNT($U$3:U193)+1,"  ")</f>
        <v xml:space="preserve">  </v>
      </c>
      <c r="Y194" s="4" t="str">
        <f>IF(AND($Z$2=$D194,$Z$2&lt;&gt;"",$Z$2&lt;&gt;0,$Y$2=$Y$1),COUNT($Y$3:Y193)+1,"  ")</f>
        <v xml:space="preserve">  </v>
      </c>
    </row>
    <row r="195" spans="2:25" ht="15.75">
      <c r="B195" s="5" t="str">
        <f>IF(C195&lt;&gt;"",COUNT($B$3:B194)+1,"")</f>
        <v/>
      </c>
      <c r="C195" s="86"/>
      <c r="D195" s="12"/>
      <c r="E195" s="12"/>
      <c r="F195" s="5" t="str">
        <f>IFERROR(IF(E195&lt;&gt;"",VLOOKUP(E195,STORE!$C$6:$D$500,2,FALSE),""),"تأكد من الكود")</f>
        <v/>
      </c>
      <c r="G195" s="12"/>
      <c r="H195" s="20"/>
      <c r="I195" s="12"/>
      <c r="U195" s="4" t="str">
        <f>IF(AND($V$2=$E195,$V$2&lt;&gt;"",$V$2&lt;&gt;0,F195&lt;&gt;"تأكد من الكود"),COUNT($U$3:U194)+1,"  ")</f>
        <v xml:space="preserve">  </v>
      </c>
      <c r="Y195" s="4" t="str">
        <f>IF(AND($Z$2=$D195,$Z$2&lt;&gt;"",$Z$2&lt;&gt;0,$Y$2=$Y$1),COUNT($Y$3:Y194)+1,"  ")</f>
        <v xml:space="preserve">  </v>
      </c>
    </row>
    <row r="196" spans="2:25" ht="15.75">
      <c r="B196" s="5" t="str">
        <f>IF(C196&lt;&gt;"",COUNT($B$3:B195)+1,"")</f>
        <v/>
      </c>
      <c r="C196" s="86"/>
      <c r="D196" s="12"/>
      <c r="E196" s="12"/>
      <c r="F196" s="5" t="str">
        <f>IFERROR(IF(E196&lt;&gt;"",VLOOKUP(E196,STORE!$C$6:$D$500,2,FALSE),""),"تأكد من الكود")</f>
        <v/>
      </c>
      <c r="G196" s="12"/>
      <c r="H196" s="20"/>
      <c r="I196" s="12"/>
      <c r="U196" s="4" t="str">
        <f>IF(AND($V$2=$E196,$V$2&lt;&gt;"",$V$2&lt;&gt;0,F196&lt;&gt;"تأكد من الكود"),COUNT($U$3:U195)+1,"  ")</f>
        <v xml:space="preserve">  </v>
      </c>
      <c r="Y196" s="4" t="str">
        <f>IF(AND($Z$2=$D196,$Z$2&lt;&gt;"",$Z$2&lt;&gt;0,$Y$2=$Y$1),COUNT($Y$3:Y195)+1,"  ")</f>
        <v xml:space="preserve">  </v>
      </c>
    </row>
    <row r="197" spans="2:25" ht="15.75">
      <c r="B197" s="5" t="str">
        <f>IF(C197&lt;&gt;"",COUNT($B$3:B196)+1,"")</f>
        <v/>
      </c>
      <c r="C197" s="86"/>
      <c r="D197" s="12"/>
      <c r="E197" s="12"/>
      <c r="F197" s="5" t="str">
        <f>IFERROR(IF(E197&lt;&gt;"",VLOOKUP(E197,STORE!$C$6:$D$500,2,FALSE),""),"تأكد من الكود")</f>
        <v/>
      </c>
      <c r="G197" s="12"/>
      <c r="H197" s="20"/>
      <c r="I197" s="12"/>
      <c r="U197" s="4" t="str">
        <f>IF(AND($V$2=$E197,$V$2&lt;&gt;"",$V$2&lt;&gt;0,F197&lt;&gt;"تأكد من الكود"),COUNT($U$3:U196)+1,"  ")</f>
        <v xml:space="preserve">  </v>
      </c>
      <c r="Y197" s="4" t="str">
        <f>IF(AND($Z$2=$D197,$Z$2&lt;&gt;"",$Z$2&lt;&gt;0,$Y$2=$Y$1),COUNT($Y$3:Y196)+1,"  ")</f>
        <v xml:space="preserve">  </v>
      </c>
    </row>
    <row r="198" spans="2:25" ht="15.75">
      <c r="B198" s="5" t="str">
        <f>IF(C198&lt;&gt;"",COUNT($B$3:B197)+1,"")</f>
        <v/>
      </c>
      <c r="C198" s="86"/>
      <c r="D198" s="12"/>
      <c r="E198" s="12"/>
      <c r="F198" s="5" t="str">
        <f>IFERROR(IF(E198&lt;&gt;"",VLOOKUP(E198,STORE!$C$6:$D$500,2,FALSE),""),"تأكد من الكود")</f>
        <v/>
      </c>
      <c r="G198" s="12"/>
      <c r="H198" s="20"/>
      <c r="I198" s="12"/>
      <c r="U198" s="4" t="str">
        <f>IF(AND($V$2=$E198,$V$2&lt;&gt;"",$V$2&lt;&gt;0,F198&lt;&gt;"تأكد من الكود"),COUNT($U$3:U197)+1,"  ")</f>
        <v xml:space="preserve">  </v>
      </c>
      <c r="Y198" s="4" t="str">
        <f>IF(AND($Z$2=$D198,$Z$2&lt;&gt;"",$Z$2&lt;&gt;0,$Y$2=$Y$1),COUNT($Y$3:Y197)+1,"  ")</f>
        <v xml:space="preserve">  </v>
      </c>
    </row>
    <row r="199" spans="2:25" ht="15.75">
      <c r="B199" s="5" t="str">
        <f>IF(C199&lt;&gt;"",COUNT($B$3:B198)+1,"")</f>
        <v/>
      </c>
      <c r="C199" s="86"/>
      <c r="D199" s="12"/>
      <c r="E199" s="12"/>
      <c r="F199" s="5" t="str">
        <f>IFERROR(IF(E199&lt;&gt;"",VLOOKUP(E199,STORE!$C$6:$D$500,2,FALSE),""),"تأكد من الكود")</f>
        <v/>
      </c>
      <c r="G199" s="12"/>
      <c r="H199" s="20"/>
      <c r="I199" s="12"/>
      <c r="U199" s="4" t="str">
        <f>IF(AND($V$2=$E199,$V$2&lt;&gt;"",$V$2&lt;&gt;0,F199&lt;&gt;"تأكد من الكود"),COUNT($U$3:U198)+1,"  ")</f>
        <v xml:space="preserve">  </v>
      </c>
      <c r="Y199" s="4" t="str">
        <f>IF(AND($Z$2=$D199,$Z$2&lt;&gt;"",$Z$2&lt;&gt;0,$Y$2=$Y$1),COUNT($Y$3:Y198)+1,"  ")</f>
        <v xml:space="preserve">  </v>
      </c>
    </row>
    <row r="200" spans="2:25" ht="15.75">
      <c r="B200" s="5" t="str">
        <f>IF(C200&lt;&gt;"",COUNT($B$3:B199)+1,"")</f>
        <v/>
      </c>
      <c r="C200" s="86"/>
      <c r="D200" s="12"/>
      <c r="E200" s="12"/>
      <c r="F200" s="5" t="str">
        <f>IFERROR(IF(E200&lt;&gt;"",VLOOKUP(E200,STORE!$C$6:$D$500,2,FALSE),""),"تأكد من الكود")</f>
        <v/>
      </c>
      <c r="G200" s="12"/>
      <c r="H200" s="20"/>
      <c r="I200" s="12"/>
      <c r="U200" s="4" t="str">
        <f>IF(AND($V$2=$E200,$V$2&lt;&gt;"",$V$2&lt;&gt;0,F200&lt;&gt;"تأكد من الكود"),COUNT($U$3:U199)+1,"  ")</f>
        <v xml:space="preserve">  </v>
      </c>
      <c r="Y200" s="4" t="str">
        <f>IF(AND($Z$2=$D200,$Z$2&lt;&gt;"",$Z$2&lt;&gt;0,$Y$2=$Y$1),COUNT($Y$3:Y199)+1,"  ")</f>
        <v xml:space="preserve">  </v>
      </c>
    </row>
    <row r="201" spans="2:25" ht="15.75">
      <c r="B201" s="5" t="str">
        <f>IF(C201&lt;&gt;"",COUNT($B$3:B200)+1,"")</f>
        <v/>
      </c>
      <c r="C201" s="86"/>
      <c r="D201" s="12"/>
      <c r="E201" s="12"/>
      <c r="F201" s="5" t="str">
        <f>IFERROR(IF(E201&lt;&gt;"",VLOOKUP(E201,STORE!$C$6:$D$500,2,FALSE),""),"تأكد من الكود")</f>
        <v/>
      </c>
      <c r="G201" s="12"/>
      <c r="H201" s="20"/>
      <c r="I201" s="12"/>
      <c r="U201" s="4" t="str">
        <f>IF(AND($V$2=$E201,$V$2&lt;&gt;"",$V$2&lt;&gt;0,F201&lt;&gt;"تأكد من الكود"),COUNT($U$3:U200)+1,"  ")</f>
        <v xml:space="preserve">  </v>
      </c>
      <c r="Y201" s="4" t="str">
        <f>IF(AND($Z$2=$D201,$Z$2&lt;&gt;"",$Z$2&lt;&gt;0,$Y$2=$Y$1),COUNT($Y$3:Y200)+1,"  ")</f>
        <v xml:space="preserve">  </v>
      </c>
    </row>
    <row r="202" spans="2:25" ht="15.75">
      <c r="B202" s="5" t="str">
        <f>IF(C202&lt;&gt;"",COUNT($B$3:B201)+1,"")</f>
        <v/>
      </c>
      <c r="C202" s="86"/>
      <c r="D202" s="12"/>
      <c r="E202" s="12"/>
      <c r="F202" s="5" t="str">
        <f>IFERROR(IF(E202&lt;&gt;"",VLOOKUP(E202,STORE!$C$6:$D$500,2,FALSE),""),"تأكد من الكود")</f>
        <v/>
      </c>
      <c r="G202" s="12"/>
      <c r="H202" s="20"/>
      <c r="I202" s="12"/>
      <c r="U202" s="4" t="str">
        <f>IF(AND($V$2=$E202,$V$2&lt;&gt;"",$V$2&lt;&gt;0,F202&lt;&gt;"تأكد من الكود"),COUNT($U$3:U201)+1,"  ")</f>
        <v xml:space="preserve">  </v>
      </c>
      <c r="Y202" s="4" t="str">
        <f>IF(AND($Z$2=$D202,$Z$2&lt;&gt;"",$Z$2&lt;&gt;0,$Y$2=$Y$1),COUNT($Y$3:Y201)+1,"  ")</f>
        <v xml:space="preserve">  </v>
      </c>
    </row>
    <row r="203" spans="2:25" ht="15.75">
      <c r="B203" s="5" t="str">
        <f>IF(C203&lt;&gt;"",COUNT($B$3:B202)+1,"")</f>
        <v/>
      </c>
      <c r="C203" s="86"/>
      <c r="D203" s="12"/>
      <c r="E203" s="12"/>
      <c r="F203" s="5" t="str">
        <f>IFERROR(IF(E203&lt;&gt;"",VLOOKUP(E203,STORE!$C$6:$D$500,2,FALSE),""),"تأكد من الكود")</f>
        <v/>
      </c>
      <c r="G203" s="12"/>
      <c r="H203" s="20"/>
      <c r="I203" s="12"/>
      <c r="U203" s="4" t="str">
        <f>IF(AND($V$2=$E203,$V$2&lt;&gt;"",$V$2&lt;&gt;0,F203&lt;&gt;"تأكد من الكود"),COUNT($U$3:U202)+1,"  ")</f>
        <v xml:space="preserve">  </v>
      </c>
      <c r="Y203" s="4" t="str">
        <f>IF(AND($Z$2=$D203,$Z$2&lt;&gt;"",$Z$2&lt;&gt;0,$Y$2=$Y$1),COUNT($Y$3:Y202)+1,"  ")</f>
        <v xml:space="preserve">  </v>
      </c>
    </row>
    <row r="204" spans="2:25" ht="15.75">
      <c r="B204" s="5" t="str">
        <f>IF(C204&lt;&gt;"",COUNT($B$3:B203)+1,"")</f>
        <v/>
      </c>
      <c r="C204" s="86"/>
      <c r="D204" s="12"/>
      <c r="E204" s="12"/>
      <c r="F204" s="5" t="str">
        <f>IFERROR(IF(E204&lt;&gt;"",VLOOKUP(E204,STORE!$C$6:$D$500,2,FALSE),""),"تأكد من الكود")</f>
        <v/>
      </c>
      <c r="G204" s="12"/>
      <c r="H204" s="20"/>
      <c r="I204" s="12"/>
      <c r="U204" s="4" t="str">
        <f>IF(AND($V$2=$E204,$V$2&lt;&gt;"",$V$2&lt;&gt;0,F204&lt;&gt;"تأكد من الكود"),COUNT($U$3:U203)+1,"  ")</f>
        <v xml:space="preserve">  </v>
      </c>
      <c r="Y204" s="4" t="str">
        <f>IF(AND($Z$2=$D204,$Z$2&lt;&gt;"",$Z$2&lt;&gt;0,$Y$2=$Y$1),COUNT($Y$3:Y203)+1,"  ")</f>
        <v xml:space="preserve">  </v>
      </c>
    </row>
    <row r="205" spans="2:25" ht="15.75">
      <c r="B205" s="5" t="str">
        <f>IF(C205&lt;&gt;"",COUNT($B$3:B204)+1,"")</f>
        <v/>
      </c>
      <c r="C205" s="86"/>
      <c r="D205" s="12"/>
      <c r="E205" s="12"/>
      <c r="F205" s="5" t="str">
        <f>IFERROR(IF(E205&lt;&gt;"",VLOOKUP(E205,STORE!$C$6:$D$500,2,FALSE),""),"تأكد من الكود")</f>
        <v/>
      </c>
      <c r="G205" s="12"/>
      <c r="H205" s="20"/>
      <c r="I205" s="12"/>
      <c r="U205" s="4" t="str">
        <f>IF(AND($V$2=$E205,$V$2&lt;&gt;"",$V$2&lt;&gt;0,F205&lt;&gt;"تأكد من الكود"),COUNT($U$3:U204)+1,"  ")</f>
        <v xml:space="preserve">  </v>
      </c>
      <c r="Y205" s="4" t="str">
        <f>IF(AND($Z$2=$D205,$Z$2&lt;&gt;"",$Z$2&lt;&gt;0,$Y$2=$Y$1),COUNT($Y$3:Y204)+1,"  ")</f>
        <v xml:space="preserve">  </v>
      </c>
    </row>
    <row r="206" spans="2:25" ht="15.75">
      <c r="B206" s="5" t="str">
        <f>IF(C206&lt;&gt;"",COUNT($B$3:B205)+1,"")</f>
        <v/>
      </c>
      <c r="C206" s="86"/>
      <c r="D206" s="12"/>
      <c r="E206" s="12"/>
      <c r="F206" s="5" t="str">
        <f>IFERROR(IF(E206&lt;&gt;"",VLOOKUP(E206,STORE!$C$6:$D$500,2,FALSE),""),"تأكد من الكود")</f>
        <v/>
      </c>
      <c r="G206" s="12"/>
      <c r="H206" s="20"/>
      <c r="I206" s="12"/>
      <c r="U206" s="4" t="str">
        <f>IF(AND($V$2=$E206,$V$2&lt;&gt;"",$V$2&lt;&gt;0,F206&lt;&gt;"تأكد من الكود"),COUNT($U$3:U205)+1,"  ")</f>
        <v xml:space="preserve">  </v>
      </c>
      <c r="Y206" s="4" t="str">
        <f>IF(AND($Z$2=$D206,$Z$2&lt;&gt;"",$Z$2&lt;&gt;0,$Y$2=$Y$1),COUNT($Y$3:Y205)+1,"  ")</f>
        <v xml:space="preserve">  </v>
      </c>
    </row>
    <row r="207" spans="2:25" ht="15.75">
      <c r="B207" s="5" t="str">
        <f>IF(C207&lt;&gt;"",COUNT($B$3:B206)+1,"")</f>
        <v/>
      </c>
      <c r="C207" s="86"/>
      <c r="D207" s="12"/>
      <c r="E207" s="12"/>
      <c r="F207" s="5" t="str">
        <f>IFERROR(IF(E207&lt;&gt;"",VLOOKUP(E207,STORE!$C$6:$D$500,2,FALSE),""),"تأكد من الكود")</f>
        <v/>
      </c>
      <c r="G207" s="12"/>
      <c r="H207" s="20"/>
      <c r="I207" s="12"/>
      <c r="U207" s="4" t="str">
        <f>IF(AND($V$2=$E207,$V$2&lt;&gt;"",$V$2&lt;&gt;0,F207&lt;&gt;"تأكد من الكود"),COUNT($U$3:U206)+1,"  ")</f>
        <v xml:space="preserve">  </v>
      </c>
      <c r="Y207" s="4" t="str">
        <f>IF(AND($Z$2=$D207,$Z$2&lt;&gt;"",$Z$2&lt;&gt;0,$Y$2=$Y$1),COUNT($Y$3:Y206)+1,"  ")</f>
        <v xml:space="preserve">  </v>
      </c>
    </row>
    <row r="208" spans="2:25" ht="15.75">
      <c r="B208" s="5" t="str">
        <f>IF(C208&lt;&gt;"",COUNT($B$3:B207)+1,"")</f>
        <v/>
      </c>
      <c r="C208" s="86"/>
      <c r="D208" s="12"/>
      <c r="E208" s="12"/>
      <c r="F208" s="5" t="str">
        <f>IFERROR(IF(E208&lt;&gt;"",VLOOKUP(E208,STORE!$C$6:$D$500,2,FALSE),""),"تأكد من الكود")</f>
        <v/>
      </c>
      <c r="G208" s="12"/>
      <c r="H208" s="20"/>
      <c r="I208" s="12"/>
      <c r="U208" s="4" t="str">
        <f>IF(AND($V$2=$E208,$V$2&lt;&gt;"",$V$2&lt;&gt;0,F208&lt;&gt;"تأكد من الكود"),COUNT($U$3:U207)+1,"  ")</f>
        <v xml:space="preserve">  </v>
      </c>
      <c r="Y208" s="4" t="str">
        <f>IF(AND($Z$2=$D208,$Z$2&lt;&gt;"",$Z$2&lt;&gt;0,$Y$2=$Y$1),COUNT($Y$3:Y207)+1,"  ")</f>
        <v xml:space="preserve">  </v>
      </c>
    </row>
    <row r="209" spans="2:25" ht="15.75">
      <c r="B209" s="5" t="str">
        <f>IF(C209&lt;&gt;"",COUNT($B$3:B208)+1,"")</f>
        <v/>
      </c>
      <c r="C209" s="86"/>
      <c r="D209" s="12"/>
      <c r="E209" s="12"/>
      <c r="F209" s="5" t="str">
        <f>IFERROR(IF(E209&lt;&gt;"",VLOOKUP(E209,STORE!$C$6:$D$500,2,FALSE),""),"تأكد من الكود")</f>
        <v/>
      </c>
      <c r="G209" s="12"/>
      <c r="H209" s="20"/>
      <c r="I209" s="12"/>
      <c r="U209" s="4" t="str">
        <f>IF(AND($V$2=$E209,$V$2&lt;&gt;"",$V$2&lt;&gt;0,F209&lt;&gt;"تأكد من الكود"),COUNT($U$3:U208)+1,"  ")</f>
        <v xml:space="preserve">  </v>
      </c>
      <c r="Y209" s="4" t="str">
        <f>IF(AND($Z$2=$D209,$Z$2&lt;&gt;"",$Z$2&lt;&gt;0,$Y$2=$Y$1),COUNT($Y$3:Y208)+1,"  ")</f>
        <v xml:space="preserve">  </v>
      </c>
    </row>
    <row r="210" spans="2:25" ht="15.75">
      <c r="B210" s="5" t="str">
        <f>IF(C210&lt;&gt;"",COUNT($B$3:B209)+1,"")</f>
        <v/>
      </c>
      <c r="C210" s="86"/>
      <c r="D210" s="12"/>
      <c r="E210" s="12"/>
      <c r="F210" s="5" t="str">
        <f>IFERROR(IF(E210&lt;&gt;"",VLOOKUP(E210,STORE!$C$6:$D$500,2,FALSE),""),"تأكد من الكود")</f>
        <v/>
      </c>
      <c r="G210" s="12"/>
      <c r="H210" s="20"/>
      <c r="I210" s="12"/>
      <c r="U210" s="4" t="str">
        <f>IF(AND($V$2=$E210,$V$2&lt;&gt;"",$V$2&lt;&gt;0,F210&lt;&gt;"تأكد من الكود"),COUNT($U$3:U209)+1,"  ")</f>
        <v xml:space="preserve">  </v>
      </c>
      <c r="Y210" s="4" t="str">
        <f>IF(AND($Z$2=$D210,$Z$2&lt;&gt;"",$Z$2&lt;&gt;0,$Y$2=$Y$1),COUNT($Y$3:Y209)+1,"  ")</f>
        <v xml:space="preserve">  </v>
      </c>
    </row>
    <row r="211" spans="2:25" ht="15.75">
      <c r="B211" s="5" t="str">
        <f>IF(C211&lt;&gt;"",COUNT($B$3:B210)+1,"")</f>
        <v/>
      </c>
      <c r="C211" s="86"/>
      <c r="D211" s="12"/>
      <c r="E211" s="12"/>
      <c r="F211" s="5" t="str">
        <f>IFERROR(IF(E211&lt;&gt;"",VLOOKUP(E211,STORE!$C$6:$D$500,2,FALSE),""),"تأكد من الكود")</f>
        <v/>
      </c>
      <c r="G211" s="12"/>
      <c r="H211" s="20"/>
      <c r="I211" s="12"/>
      <c r="U211" s="4" t="str">
        <f>IF(AND($V$2=$E211,$V$2&lt;&gt;"",$V$2&lt;&gt;0,F211&lt;&gt;"تأكد من الكود"),COUNT($U$3:U210)+1,"  ")</f>
        <v xml:space="preserve">  </v>
      </c>
      <c r="Y211" s="4" t="str">
        <f>IF(AND($Z$2=$D211,$Z$2&lt;&gt;"",$Z$2&lt;&gt;0,$Y$2=$Y$1),COUNT($Y$3:Y210)+1,"  ")</f>
        <v xml:space="preserve">  </v>
      </c>
    </row>
    <row r="212" spans="2:25" ht="15.75">
      <c r="B212" s="5" t="str">
        <f>IF(C212&lt;&gt;"",COUNT($B$3:B211)+1,"")</f>
        <v/>
      </c>
      <c r="C212" s="86"/>
      <c r="D212" s="12"/>
      <c r="E212" s="12"/>
      <c r="F212" s="5" t="str">
        <f>IFERROR(IF(E212&lt;&gt;"",VLOOKUP(E212,STORE!$C$6:$D$500,2,FALSE),""),"تأكد من الكود")</f>
        <v/>
      </c>
      <c r="G212" s="12"/>
      <c r="H212" s="20"/>
      <c r="I212" s="12"/>
      <c r="U212" s="4" t="str">
        <f>IF(AND($V$2=$E212,$V$2&lt;&gt;"",$V$2&lt;&gt;0,F212&lt;&gt;"تأكد من الكود"),COUNT($U$3:U211)+1,"  ")</f>
        <v xml:space="preserve">  </v>
      </c>
      <c r="Y212" s="4" t="str">
        <f>IF(AND($Z$2=$D212,$Z$2&lt;&gt;"",$Z$2&lt;&gt;0,$Y$2=$Y$1),COUNT($Y$3:Y211)+1,"  ")</f>
        <v xml:space="preserve">  </v>
      </c>
    </row>
    <row r="213" spans="2:25" ht="15.75">
      <c r="B213" s="5" t="str">
        <f>IF(C213&lt;&gt;"",COUNT($B$3:B212)+1,"")</f>
        <v/>
      </c>
      <c r="C213" s="86"/>
      <c r="D213" s="12"/>
      <c r="E213" s="12"/>
      <c r="F213" s="5" t="str">
        <f>IFERROR(IF(E213&lt;&gt;"",VLOOKUP(E213,STORE!$C$6:$D$500,2,FALSE),""),"تأكد من الكود")</f>
        <v/>
      </c>
      <c r="G213" s="12"/>
      <c r="H213" s="20"/>
      <c r="I213" s="12"/>
      <c r="U213" s="4" t="str">
        <f>IF(AND($V$2=$E213,$V$2&lt;&gt;"",$V$2&lt;&gt;0,F213&lt;&gt;"تأكد من الكود"),COUNT($U$3:U212)+1,"  ")</f>
        <v xml:space="preserve">  </v>
      </c>
      <c r="Y213" s="4" t="str">
        <f>IF(AND($Z$2=$D213,$Z$2&lt;&gt;"",$Z$2&lt;&gt;0,$Y$2=$Y$1),COUNT($Y$3:Y212)+1,"  ")</f>
        <v xml:space="preserve">  </v>
      </c>
    </row>
    <row r="214" spans="2:25" ht="15.75">
      <c r="B214" s="5" t="str">
        <f>IF(C214&lt;&gt;"",COUNT($B$3:B213)+1,"")</f>
        <v/>
      </c>
      <c r="C214" s="86"/>
      <c r="D214" s="12"/>
      <c r="E214" s="12"/>
      <c r="F214" s="5" t="str">
        <f>IFERROR(IF(E214&lt;&gt;"",VLOOKUP(E214,STORE!$C$6:$D$500,2,FALSE),""),"تأكد من الكود")</f>
        <v/>
      </c>
      <c r="G214" s="12"/>
      <c r="H214" s="20"/>
      <c r="I214" s="12"/>
      <c r="U214" s="4" t="str">
        <f>IF(AND($V$2=$E214,$V$2&lt;&gt;"",$V$2&lt;&gt;0,F214&lt;&gt;"تأكد من الكود"),COUNT($U$3:U213)+1,"  ")</f>
        <v xml:space="preserve">  </v>
      </c>
      <c r="Y214" s="4" t="str">
        <f>IF(AND($Z$2=$D214,$Z$2&lt;&gt;"",$Z$2&lt;&gt;0,$Y$2=$Y$1),COUNT($Y$3:Y213)+1,"  ")</f>
        <v xml:space="preserve">  </v>
      </c>
    </row>
    <row r="215" spans="2:25" ht="15.75">
      <c r="B215" s="5" t="str">
        <f>IF(C215&lt;&gt;"",COUNT($B$3:B214)+1,"")</f>
        <v/>
      </c>
      <c r="C215" s="86"/>
      <c r="D215" s="12"/>
      <c r="E215" s="12"/>
      <c r="F215" s="5" t="str">
        <f>IFERROR(IF(E215&lt;&gt;"",VLOOKUP(E215,STORE!$C$6:$D$500,2,FALSE),""),"تأكد من الكود")</f>
        <v/>
      </c>
      <c r="G215" s="12"/>
      <c r="H215" s="20"/>
      <c r="I215" s="12"/>
      <c r="U215" s="4" t="str">
        <f>IF(AND($V$2=$E215,$V$2&lt;&gt;"",$V$2&lt;&gt;0,F215&lt;&gt;"تأكد من الكود"),COUNT($U$3:U214)+1,"  ")</f>
        <v xml:space="preserve">  </v>
      </c>
      <c r="Y215" s="4" t="str">
        <f>IF(AND($Z$2=$D215,$Z$2&lt;&gt;"",$Z$2&lt;&gt;0,$Y$2=$Y$1),COUNT($Y$3:Y214)+1,"  ")</f>
        <v xml:space="preserve">  </v>
      </c>
    </row>
    <row r="216" spans="2:25" ht="15.75">
      <c r="B216" s="5" t="str">
        <f>IF(C216&lt;&gt;"",COUNT($B$3:B215)+1,"")</f>
        <v/>
      </c>
      <c r="C216" s="86"/>
      <c r="D216" s="12"/>
      <c r="E216" s="12"/>
      <c r="F216" s="5" t="str">
        <f>IFERROR(IF(E216&lt;&gt;"",VLOOKUP(E216,STORE!$C$6:$D$500,2,FALSE),""),"تأكد من الكود")</f>
        <v/>
      </c>
      <c r="G216" s="12"/>
      <c r="H216" s="20"/>
      <c r="I216" s="12"/>
      <c r="U216" s="4" t="str">
        <f>IF(AND($V$2=$E216,$V$2&lt;&gt;"",$V$2&lt;&gt;0,F216&lt;&gt;"تأكد من الكود"),COUNT($U$3:U215)+1,"  ")</f>
        <v xml:space="preserve">  </v>
      </c>
      <c r="Y216" s="4" t="str">
        <f>IF(AND($Z$2=$D216,$Z$2&lt;&gt;"",$Z$2&lt;&gt;0,$Y$2=$Y$1),COUNT($Y$3:Y215)+1,"  ")</f>
        <v xml:space="preserve">  </v>
      </c>
    </row>
    <row r="217" spans="2:25" ht="15.75">
      <c r="B217" s="5" t="str">
        <f>IF(C217&lt;&gt;"",COUNT($B$3:B216)+1,"")</f>
        <v/>
      </c>
      <c r="C217" s="86"/>
      <c r="D217" s="12"/>
      <c r="E217" s="12"/>
      <c r="F217" s="5" t="str">
        <f>IFERROR(IF(E217&lt;&gt;"",VLOOKUP(E217,STORE!$C$6:$D$500,2,FALSE),""),"تأكد من الكود")</f>
        <v/>
      </c>
      <c r="G217" s="12"/>
      <c r="H217" s="20"/>
      <c r="I217" s="12"/>
      <c r="U217" s="4" t="str">
        <f>IF(AND($V$2=$E217,$V$2&lt;&gt;"",$V$2&lt;&gt;0,F217&lt;&gt;"تأكد من الكود"),COUNT($U$3:U216)+1,"  ")</f>
        <v xml:space="preserve">  </v>
      </c>
      <c r="Y217" s="4" t="str">
        <f>IF(AND($Z$2=$D217,$Z$2&lt;&gt;"",$Z$2&lt;&gt;0,$Y$2=$Y$1),COUNT($Y$3:Y216)+1,"  ")</f>
        <v xml:space="preserve">  </v>
      </c>
    </row>
    <row r="218" spans="2:25" ht="15.75">
      <c r="B218" s="5" t="str">
        <f>IF(C218&lt;&gt;"",COUNT($B$3:B217)+1,"")</f>
        <v/>
      </c>
      <c r="C218" s="86"/>
      <c r="D218" s="12"/>
      <c r="E218" s="12"/>
      <c r="F218" s="5" t="str">
        <f>IFERROR(IF(E218&lt;&gt;"",VLOOKUP(E218,STORE!$C$6:$D$500,2,FALSE),""),"تأكد من الكود")</f>
        <v/>
      </c>
      <c r="G218" s="12"/>
      <c r="H218" s="20"/>
      <c r="I218" s="12"/>
      <c r="U218" s="4" t="str">
        <f>IF(AND($V$2=$E218,$V$2&lt;&gt;"",$V$2&lt;&gt;0,F218&lt;&gt;"تأكد من الكود"),COUNT($U$3:U217)+1,"  ")</f>
        <v xml:space="preserve">  </v>
      </c>
      <c r="Y218" s="4" t="str">
        <f>IF(AND($Z$2=$D218,$Z$2&lt;&gt;"",$Z$2&lt;&gt;0,$Y$2=$Y$1),COUNT($Y$3:Y217)+1,"  ")</f>
        <v xml:space="preserve">  </v>
      </c>
    </row>
    <row r="219" spans="2:25" ht="15.75">
      <c r="B219" s="5" t="str">
        <f>IF(C219&lt;&gt;"",COUNT($B$3:B218)+1,"")</f>
        <v/>
      </c>
      <c r="C219" s="86"/>
      <c r="D219" s="12"/>
      <c r="E219" s="12"/>
      <c r="F219" s="5" t="str">
        <f>IFERROR(IF(E219&lt;&gt;"",VLOOKUP(E219,STORE!$C$6:$D$500,2,FALSE),""),"تأكد من الكود")</f>
        <v/>
      </c>
      <c r="G219" s="12"/>
      <c r="H219" s="20"/>
      <c r="I219" s="12"/>
      <c r="U219" s="4" t="str">
        <f>IF(AND($V$2=$E219,$V$2&lt;&gt;"",$V$2&lt;&gt;0,F219&lt;&gt;"تأكد من الكود"),COUNT($U$3:U218)+1,"  ")</f>
        <v xml:space="preserve">  </v>
      </c>
      <c r="Y219" s="4" t="str">
        <f>IF(AND($Z$2=$D219,$Z$2&lt;&gt;"",$Z$2&lt;&gt;0,$Y$2=$Y$1),COUNT($Y$3:Y218)+1,"  ")</f>
        <v xml:space="preserve">  </v>
      </c>
    </row>
    <row r="220" spans="2:25" ht="15.75">
      <c r="B220" s="5" t="str">
        <f>IF(C220&lt;&gt;"",COUNT($B$3:B219)+1,"")</f>
        <v/>
      </c>
      <c r="C220" s="86"/>
      <c r="D220" s="12"/>
      <c r="E220" s="12"/>
      <c r="F220" s="5" t="str">
        <f>IFERROR(IF(E220&lt;&gt;"",VLOOKUP(E220,STORE!$C$6:$D$500,2,FALSE),""),"تأكد من الكود")</f>
        <v/>
      </c>
      <c r="G220" s="12"/>
      <c r="H220" s="20"/>
      <c r="I220" s="12"/>
      <c r="U220" s="4" t="str">
        <f>IF(AND($V$2=$E220,$V$2&lt;&gt;"",$V$2&lt;&gt;0,F220&lt;&gt;"تأكد من الكود"),COUNT($U$3:U219)+1,"  ")</f>
        <v xml:space="preserve">  </v>
      </c>
      <c r="Y220" s="4" t="str">
        <f>IF(AND($Z$2=$D220,$Z$2&lt;&gt;"",$Z$2&lt;&gt;0,$Y$2=$Y$1),COUNT($Y$3:Y219)+1,"  ")</f>
        <v xml:space="preserve">  </v>
      </c>
    </row>
    <row r="221" spans="2:25" ht="15.75">
      <c r="B221" s="5" t="str">
        <f>IF(C221&lt;&gt;"",COUNT($B$3:B220)+1,"")</f>
        <v/>
      </c>
      <c r="C221" s="86"/>
      <c r="D221" s="12"/>
      <c r="E221" s="12"/>
      <c r="F221" s="5" t="str">
        <f>IFERROR(IF(E221&lt;&gt;"",VLOOKUP(E221,STORE!$C$6:$D$500,2,FALSE),""),"تأكد من الكود")</f>
        <v/>
      </c>
      <c r="G221" s="12"/>
      <c r="H221" s="20"/>
      <c r="I221" s="12"/>
      <c r="U221" s="4" t="str">
        <f>IF(AND($V$2=$E221,$V$2&lt;&gt;"",$V$2&lt;&gt;0,F221&lt;&gt;"تأكد من الكود"),COUNT($U$3:U220)+1,"  ")</f>
        <v xml:space="preserve">  </v>
      </c>
      <c r="Y221" s="4" t="str">
        <f>IF(AND($Z$2=$D221,$Z$2&lt;&gt;"",$Z$2&lt;&gt;0,$Y$2=$Y$1),COUNT($Y$3:Y220)+1,"  ")</f>
        <v xml:space="preserve">  </v>
      </c>
    </row>
    <row r="222" spans="2:25" ht="15.75">
      <c r="B222" s="5" t="str">
        <f>IF(C222&lt;&gt;"",COUNT($B$3:B221)+1,"")</f>
        <v/>
      </c>
      <c r="C222" s="86"/>
      <c r="D222" s="12"/>
      <c r="E222" s="12"/>
      <c r="F222" s="5" t="str">
        <f>IFERROR(IF(E222&lt;&gt;"",VLOOKUP(E222,STORE!$C$6:$D$500,2,FALSE),""),"تأكد من الكود")</f>
        <v/>
      </c>
      <c r="G222" s="12"/>
      <c r="H222" s="20"/>
      <c r="I222" s="12"/>
      <c r="U222" s="4" t="str">
        <f>IF(AND($V$2=$E222,$V$2&lt;&gt;"",$V$2&lt;&gt;0,F222&lt;&gt;"تأكد من الكود"),COUNT($U$3:U221)+1,"  ")</f>
        <v xml:space="preserve">  </v>
      </c>
      <c r="Y222" s="4" t="str">
        <f>IF(AND($Z$2=$D222,$Z$2&lt;&gt;"",$Z$2&lt;&gt;0,$Y$2=$Y$1),COUNT($Y$3:Y221)+1,"  ")</f>
        <v xml:space="preserve">  </v>
      </c>
    </row>
    <row r="223" spans="2:25" ht="15.75">
      <c r="B223" s="5" t="str">
        <f>IF(C223&lt;&gt;"",COUNT($B$3:B222)+1,"")</f>
        <v/>
      </c>
      <c r="C223" s="86"/>
      <c r="D223" s="12"/>
      <c r="E223" s="12"/>
      <c r="F223" s="5" t="str">
        <f>IFERROR(IF(E223&lt;&gt;"",VLOOKUP(E223,STORE!$C$6:$D$500,2,FALSE),""),"تأكد من الكود")</f>
        <v/>
      </c>
      <c r="G223" s="12"/>
      <c r="H223" s="20"/>
      <c r="I223" s="12"/>
      <c r="U223" s="4" t="str">
        <f>IF(AND($V$2=$E223,$V$2&lt;&gt;"",$V$2&lt;&gt;0,F223&lt;&gt;"تأكد من الكود"),COUNT($U$3:U222)+1,"  ")</f>
        <v xml:space="preserve">  </v>
      </c>
      <c r="Y223" s="4" t="str">
        <f>IF(AND($Z$2=$D223,$Z$2&lt;&gt;"",$Z$2&lt;&gt;0,$Y$2=$Y$1),COUNT($Y$3:Y222)+1,"  ")</f>
        <v xml:space="preserve">  </v>
      </c>
    </row>
    <row r="224" spans="2:25" ht="15.75">
      <c r="B224" s="5" t="str">
        <f>IF(C224&lt;&gt;"",COUNT($B$3:B223)+1,"")</f>
        <v/>
      </c>
      <c r="C224" s="86"/>
      <c r="D224" s="12"/>
      <c r="E224" s="12"/>
      <c r="F224" s="5" t="str">
        <f>IFERROR(IF(E224&lt;&gt;"",VLOOKUP(E224,STORE!$C$6:$D$500,2,FALSE),""),"تأكد من الكود")</f>
        <v/>
      </c>
      <c r="G224" s="12"/>
      <c r="H224" s="20"/>
      <c r="I224" s="12"/>
      <c r="U224" s="4" t="str">
        <f>IF(AND($V$2=$E224,$V$2&lt;&gt;"",$V$2&lt;&gt;0,F224&lt;&gt;"تأكد من الكود"),COUNT($U$3:U223)+1,"  ")</f>
        <v xml:space="preserve">  </v>
      </c>
      <c r="Y224" s="4" t="str">
        <f>IF(AND($Z$2=$D224,$Z$2&lt;&gt;"",$Z$2&lt;&gt;0,$Y$2=$Y$1),COUNT($Y$3:Y223)+1,"  ")</f>
        <v xml:space="preserve">  </v>
      </c>
    </row>
    <row r="225" spans="2:25" ht="15.75">
      <c r="B225" s="5" t="str">
        <f>IF(C225&lt;&gt;"",COUNT($B$3:B224)+1,"")</f>
        <v/>
      </c>
      <c r="C225" s="86"/>
      <c r="D225" s="12"/>
      <c r="E225" s="12"/>
      <c r="F225" s="5" t="str">
        <f>IFERROR(IF(E225&lt;&gt;"",VLOOKUP(E225,STORE!$C$6:$D$500,2,FALSE),""),"تأكد من الكود")</f>
        <v/>
      </c>
      <c r="G225" s="12"/>
      <c r="H225" s="20"/>
      <c r="I225" s="12"/>
      <c r="U225" s="4" t="str">
        <f>IF(AND($V$2=$E225,$V$2&lt;&gt;"",$V$2&lt;&gt;0,F225&lt;&gt;"تأكد من الكود"),COUNT($U$3:U224)+1,"  ")</f>
        <v xml:space="preserve">  </v>
      </c>
      <c r="Y225" s="4" t="str">
        <f>IF(AND($Z$2=$D225,$Z$2&lt;&gt;"",$Z$2&lt;&gt;0,$Y$2=$Y$1),COUNT($Y$3:Y224)+1,"  ")</f>
        <v xml:space="preserve">  </v>
      </c>
    </row>
    <row r="226" spans="2:25" ht="15.75">
      <c r="B226" s="5" t="str">
        <f>IF(C226&lt;&gt;"",COUNT($B$3:B225)+1,"")</f>
        <v/>
      </c>
      <c r="C226" s="86"/>
      <c r="D226" s="12"/>
      <c r="E226" s="12"/>
      <c r="F226" s="5" t="str">
        <f>IFERROR(IF(E226&lt;&gt;"",VLOOKUP(E226,STORE!$C$6:$D$500,2,FALSE),""),"تأكد من الكود")</f>
        <v/>
      </c>
      <c r="G226" s="12"/>
      <c r="H226" s="20"/>
      <c r="I226" s="12"/>
      <c r="U226" s="4" t="str">
        <f>IF(AND($V$2=$E226,$V$2&lt;&gt;"",$V$2&lt;&gt;0,F226&lt;&gt;"تأكد من الكود"),COUNT($U$3:U225)+1,"  ")</f>
        <v xml:space="preserve">  </v>
      </c>
      <c r="Y226" s="4" t="str">
        <f>IF(AND($Z$2=$D226,$Z$2&lt;&gt;"",$Z$2&lt;&gt;0,$Y$2=$Y$1),COUNT($Y$3:Y225)+1,"  ")</f>
        <v xml:space="preserve">  </v>
      </c>
    </row>
    <row r="227" spans="2:25" ht="15.75">
      <c r="B227" s="5" t="str">
        <f>IF(C227&lt;&gt;"",COUNT($B$3:B226)+1,"")</f>
        <v/>
      </c>
      <c r="C227" s="86"/>
      <c r="D227" s="12"/>
      <c r="E227" s="12"/>
      <c r="F227" s="5" t="str">
        <f>IFERROR(IF(E227&lt;&gt;"",VLOOKUP(E227,STORE!$C$6:$D$500,2,FALSE),""),"تأكد من الكود")</f>
        <v/>
      </c>
      <c r="G227" s="12"/>
      <c r="H227" s="20"/>
      <c r="I227" s="12"/>
      <c r="U227" s="4" t="str">
        <f>IF(AND($V$2=$E227,$V$2&lt;&gt;"",$V$2&lt;&gt;0,F227&lt;&gt;"تأكد من الكود"),COUNT($U$3:U226)+1,"  ")</f>
        <v xml:space="preserve">  </v>
      </c>
      <c r="Y227" s="4" t="str">
        <f>IF(AND($Z$2=$D227,$Z$2&lt;&gt;"",$Z$2&lt;&gt;0,$Y$2=$Y$1),COUNT($Y$3:Y226)+1,"  ")</f>
        <v xml:space="preserve">  </v>
      </c>
    </row>
    <row r="228" spans="2:25" ht="15.75">
      <c r="B228" s="5" t="str">
        <f>IF(C228&lt;&gt;"",COUNT($B$3:B227)+1,"")</f>
        <v/>
      </c>
      <c r="C228" s="86"/>
      <c r="D228" s="12"/>
      <c r="E228" s="12"/>
      <c r="F228" s="5" t="str">
        <f>IFERROR(IF(E228&lt;&gt;"",VLOOKUP(E228,STORE!$C$6:$D$500,2,FALSE),""),"تأكد من الكود")</f>
        <v/>
      </c>
      <c r="G228" s="12"/>
      <c r="H228" s="20"/>
      <c r="I228" s="12"/>
      <c r="U228" s="4" t="str">
        <f>IF(AND($V$2=$E228,$V$2&lt;&gt;"",$V$2&lt;&gt;0,F228&lt;&gt;"تأكد من الكود"),COUNT($U$3:U227)+1,"  ")</f>
        <v xml:space="preserve">  </v>
      </c>
      <c r="Y228" s="4" t="str">
        <f>IF(AND($Z$2=$D228,$Z$2&lt;&gt;"",$Z$2&lt;&gt;0,$Y$2=$Y$1),COUNT($Y$3:Y227)+1,"  ")</f>
        <v xml:space="preserve">  </v>
      </c>
    </row>
    <row r="229" spans="2:25" ht="15.75">
      <c r="B229" s="5" t="str">
        <f>IF(C229&lt;&gt;"",COUNT($B$3:B228)+1,"")</f>
        <v/>
      </c>
      <c r="C229" s="86"/>
      <c r="D229" s="12"/>
      <c r="E229" s="12"/>
      <c r="F229" s="5" t="str">
        <f>IFERROR(IF(E229&lt;&gt;"",VLOOKUP(E229,STORE!$C$6:$D$500,2,FALSE),""),"تأكد من الكود")</f>
        <v/>
      </c>
      <c r="G229" s="12"/>
      <c r="H229" s="20"/>
      <c r="I229" s="12"/>
      <c r="U229" s="4" t="str">
        <f>IF(AND($V$2=$E229,$V$2&lt;&gt;"",$V$2&lt;&gt;0,F229&lt;&gt;"تأكد من الكود"),COUNT($U$3:U228)+1,"  ")</f>
        <v xml:space="preserve">  </v>
      </c>
      <c r="Y229" s="4" t="str">
        <f>IF(AND($Z$2=$D229,$Z$2&lt;&gt;"",$Z$2&lt;&gt;0,$Y$2=$Y$1),COUNT($Y$3:Y228)+1,"  ")</f>
        <v xml:space="preserve">  </v>
      </c>
    </row>
    <row r="230" spans="2:25" ht="15.75">
      <c r="B230" s="5" t="str">
        <f>IF(C230&lt;&gt;"",COUNT($B$3:B229)+1,"")</f>
        <v/>
      </c>
      <c r="C230" s="86"/>
      <c r="D230" s="12"/>
      <c r="E230" s="12"/>
      <c r="F230" s="5" t="str">
        <f>IFERROR(IF(E230&lt;&gt;"",VLOOKUP(E230,STORE!$C$6:$D$500,2,FALSE),""),"تأكد من الكود")</f>
        <v/>
      </c>
      <c r="G230" s="12"/>
      <c r="H230" s="20"/>
      <c r="I230" s="12"/>
      <c r="U230" s="4" t="str">
        <f>IF(AND($V$2=$E230,$V$2&lt;&gt;"",$V$2&lt;&gt;0,F230&lt;&gt;"تأكد من الكود"),COUNT($U$3:U229)+1,"  ")</f>
        <v xml:space="preserve">  </v>
      </c>
      <c r="Y230" s="4" t="str">
        <f>IF(AND($Z$2=$D230,$Z$2&lt;&gt;"",$Z$2&lt;&gt;0,$Y$2=$Y$1),COUNT($Y$3:Y229)+1,"  ")</f>
        <v xml:space="preserve">  </v>
      </c>
    </row>
    <row r="231" spans="2:25" ht="15.75">
      <c r="B231" s="5" t="str">
        <f>IF(C231&lt;&gt;"",COUNT($B$3:B230)+1,"")</f>
        <v/>
      </c>
      <c r="C231" s="86"/>
      <c r="D231" s="12"/>
      <c r="E231" s="12"/>
      <c r="F231" s="5" t="str">
        <f>IFERROR(IF(E231&lt;&gt;"",VLOOKUP(E231,STORE!$C$6:$D$500,2,FALSE),""),"تأكد من الكود")</f>
        <v/>
      </c>
      <c r="G231" s="12"/>
      <c r="H231" s="20"/>
      <c r="I231" s="12"/>
      <c r="U231" s="4" t="str">
        <f>IF(AND($V$2=$E231,$V$2&lt;&gt;"",$V$2&lt;&gt;0,F231&lt;&gt;"تأكد من الكود"),COUNT($U$3:U230)+1,"  ")</f>
        <v xml:space="preserve">  </v>
      </c>
      <c r="Y231" s="4" t="str">
        <f>IF(AND($Z$2=$D231,$Z$2&lt;&gt;"",$Z$2&lt;&gt;0,$Y$2=$Y$1),COUNT($Y$3:Y230)+1,"  ")</f>
        <v xml:space="preserve">  </v>
      </c>
    </row>
    <row r="232" spans="2:25" ht="15.75">
      <c r="B232" s="5" t="str">
        <f>IF(C232&lt;&gt;"",COUNT($B$3:B231)+1,"")</f>
        <v/>
      </c>
      <c r="C232" s="86"/>
      <c r="D232" s="12"/>
      <c r="E232" s="12"/>
      <c r="F232" s="5" t="str">
        <f>IFERROR(IF(E232&lt;&gt;"",VLOOKUP(E232,STORE!$C$6:$D$500,2,FALSE),""),"تأكد من الكود")</f>
        <v/>
      </c>
      <c r="G232" s="12"/>
      <c r="H232" s="20"/>
      <c r="I232" s="12"/>
      <c r="U232" s="4" t="str">
        <f>IF(AND($V$2=$E232,$V$2&lt;&gt;"",$V$2&lt;&gt;0,F232&lt;&gt;"تأكد من الكود"),COUNT($U$3:U231)+1,"  ")</f>
        <v xml:space="preserve">  </v>
      </c>
      <c r="Y232" s="4" t="str">
        <f>IF(AND($Z$2=$D232,$Z$2&lt;&gt;"",$Z$2&lt;&gt;0,$Y$2=$Y$1),COUNT($Y$3:Y231)+1,"  ")</f>
        <v xml:space="preserve">  </v>
      </c>
    </row>
    <row r="233" spans="2:25" ht="15.75">
      <c r="B233" s="5" t="str">
        <f>IF(C233&lt;&gt;"",COUNT($B$3:B232)+1,"")</f>
        <v/>
      </c>
      <c r="C233" s="86"/>
      <c r="D233" s="12"/>
      <c r="E233" s="12"/>
      <c r="F233" s="5" t="str">
        <f>IFERROR(IF(E233&lt;&gt;"",VLOOKUP(E233,STORE!$C$6:$D$500,2,FALSE),""),"تأكد من الكود")</f>
        <v/>
      </c>
      <c r="G233" s="12"/>
      <c r="H233" s="20"/>
      <c r="I233" s="12"/>
      <c r="U233" s="4" t="str">
        <f>IF(AND($V$2=$E233,$V$2&lt;&gt;"",$V$2&lt;&gt;0,F233&lt;&gt;"تأكد من الكود"),COUNT($U$3:U232)+1,"  ")</f>
        <v xml:space="preserve">  </v>
      </c>
      <c r="Y233" s="4" t="str">
        <f>IF(AND($Z$2=$D233,$Z$2&lt;&gt;"",$Z$2&lt;&gt;0,$Y$2=$Y$1),COUNT($Y$3:Y232)+1,"  ")</f>
        <v xml:space="preserve">  </v>
      </c>
    </row>
    <row r="234" spans="2:25" ht="15.75">
      <c r="B234" s="5" t="str">
        <f>IF(C234&lt;&gt;"",COUNT($B$3:B233)+1,"")</f>
        <v/>
      </c>
      <c r="C234" s="86"/>
      <c r="D234" s="12"/>
      <c r="E234" s="12"/>
      <c r="F234" s="5" t="str">
        <f>IFERROR(IF(E234&lt;&gt;"",VLOOKUP(E234,STORE!$C$6:$D$500,2,FALSE),""),"تأكد من الكود")</f>
        <v/>
      </c>
      <c r="G234" s="12"/>
      <c r="H234" s="20"/>
      <c r="I234" s="12"/>
      <c r="U234" s="4" t="str">
        <f>IF(AND($V$2=$E234,$V$2&lt;&gt;"",$V$2&lt;&gt;0,F234&lt;&gt;"تأكد من الكود"),COUNT($U$3:U233)+1,"  ")</f>
        <v xml:space="preserve">  </v>
      </c>
      <c r="Y234" s="4" t="str">
        <f>IF(AND($Z$2=$D234,$Z$2&lt;&gt;"",$Z$2&lt;&gt;0,$Y$2=$Y$1),COUNT($Y$3:Y233)+1,"  ")</f>
        <v xml:space="preserve">  </v>
      </c>
    </row>
    <row r="235" spans="2:25" ht="15.75">
      <c r="B235" s="5" t="str">
        <f>IF(C235&lt;&gt;"",COUNT($B$3:B234)+1,"")</f>
        <v/>
      </c>
      <c r="C235" s="86"/>
      <c r="D235" s="12"/>
      <c r="E235" s="12"/>
      <c r="F235" s="5" t="str">
        <f>IFERROR(IF(E235&lt;&gt;"",VLOOKUP(E235,STORE!$C$6:$D$500,2,FALSE),""),"تأكد من الكود")</f>
        <v/>
      </c>
      <c r="G235" s="12"/>
      <c r="H235" s="20"/>
      <c r="I235" s="12"/>
      <c r="U235" s="4" t="str">
        <f>IF(AND($V$2=$E235,$V$2&lt;&gt;"",$V$2&lt;&gt;0,F235&lt;&gt;"تأكد من الكود"),COUNT($U$3:U234)+1,"  ")</f>
        <v xml:space="preserve">  </v>
      </c>
      <c r="Y235" s="4" t="str">
        <f>IF(AND($Z$2=$D235,$Z$2&lt;&gt;"",$Z$2&lt;&gt;0,$Y$2=$Y$1),COUNT($Y$3:Y234)+1,"  ")</f>
        <v xml:space="preserve">  </v>
      </c>
    </row>
    <row r="236" spans="2:25" ht="15.75">
      <c r="B236" s="5" t="str">
        <f>IF(C236&lt;&gt;"",COUNT($B$3:B235)+1,"")</f>
        <v/>
      </c>
      <c r="C236" s="86"/>
      <c r="D236" s="12"/>
      <c r="E236" s="12"/>
      <c r="F236" s="5" t="str">
        <f>IFERROR(IF(E236&lt;&gt;"",VLOOKUP(E236,STORE!$C$6:$D$500,2,FALSE),""),"تأكد من الكود")</f>
        <v/>
      </c>
      <c r="G236" s="12"/>
      <c r="H236" s="20"/>
      <c r="I236" s="12"/>
      <c r="U236" s="4" t="str">
        <f>IF(AND($V$2=$E236,$V$2&lt;&gt;"",$V$2&lt;&gt;0,F236&lt;&gt;"تأكد من الكود"),COUNT($U$3:U235)+1,"  ")</f>
        <v xml:space="preserve">  </v>
      </c>
      <c r="Y236" s="4" t="str">
        <f>IF(AND($Z$2=$D236,$Z$2&lt;&gt;"",$Z$2&lt;&gt;0,$Y$2=$Y$1),COUNT($Y$3:Y235)+1,"  ")</f>
        <v xml:space="preserve">  </v>
      </c>
    </row>
    <row r="237" spans="2:25" ht="15.75">
      <c r="B237" s="5" t="str">
        <f>IF(C237&lt;&gt;"",COUNT($B$3:B236)+1,"")</f>
        <v/>
      </c>
      <c r="C237" s="86"/>
      <c r="D237" s="12"/>
      <c r="E237" s="12"/>
      <c r="F237" s="5" t="str">
        <f>IFERROR(IF(E237&lt;&gt;"",VLOOKUP(E237,STORE!$C$6:$D$500,2,FALSE),""),"تأكد من الكود")</f>
        <v/>
      </c>
      <c r="G237" s="12"/>
      <c r="H237" s="20"/>
      <c r="I237" s="12"/>
      <c r="U237" s="4" t="str">
        <f>IF(AND($V$2=$E237,$V$2&lt;&gt;"",$V$2&lt;&gt;0,F237&lt;&gt;"تأكد من الكود"),COUNT($U$3:U236)+1,"  ")</f>
        <v xml:space="preserve">  </v>
      </c>
      <c r="Y237" s="4" t="str">
        <f>IF(AND($Z$2=$D237,$Z$2&lt;&gt;"",$Z$2&lt;&gt;0,$Y$2=$Y$1),COUNT($Y$3:Y236)+1,"  ")</f>
        <v xml:space="preserve">  </v>
      </c>
    </row>
    <row r="238" spans="2:25" ht="15.75">
      <c r="B238" s="5" t="str">
        <f>IF(C238&lt;&gt;"",COUNT($B$3:B237)+1,"")</f>
        <v/>
      </c>
      <c r="C238" s="86"/>
      <c r="D238" s="12"/>
      <c r="E238" s="12"/>
      <c r="F238" s="5" t="str">
        <f>IFERROR(IF(E238&lt;&gt;"",VLOOKUP(E238,STORE!$C$6:$D$500,2,FALSE),""),"تأكد من الكود")</f>
        <v/>
      </c>
      <c r="G238" s="12"/>
      <c r="H238" s="20"/>
      <c r="I238" s="12"/>
      <c r="U238" s="4" t="str">
        <f>IF(AND($V$2=$E238,$V$2&lt;&gt;"",$V$2&lt;&gt;0,F238&lt;&gt;"تأكد من الكود"),COUNT($U$3:U237)+1,"  ")</f>
        <v xml:space="preserve">  </v>
      </c>
      <c r="Y238" s="4" t="str">
        <f>IF(AND($Z$2=$D238,$Z$2&lt;&gt;"",$Z$2&lt;&gt;0,$Y$2=$Y$1),COUNT($Y$3:Y237)+1,"  ")</f>
        <v xml:space="preserve">  </v>
      </c>
    </row>
    <row r="239" spans="2:25" ht="15.75">
      <c r="B239" s="5" t="str">
        <f>IF(C239&lt;&gt;"",COUNT($B$3:B238)+1,"")</f>
        <v/>
      </c>
      <c r="C239" s="86"/>
      <c r="D239" s="12"/>
      <c r="E239" s="12"/>
      <c r="F239" s="5" t="str">
        <f>IFERROR(IF(E239&lt;&gt;"",VLOOKUP(E239,STORE!$C$6:$D$500,2,FALSE),""),"تأكد من الكود")</f>
        <v/>
      </c>
      <c r="G239" s="12"/>
      <c r="H239" s="20"/>
      <c r="I239" s="12"/>
      <c r="U239" s="4" t="str">
        <f>IF(AND($V$2=$E239,$V$2&lt;&gt;"",$V$2&lt;&gt;0,F239&lt;&gt;"تأكد من الكود"),COUNT($U$3:U238)+1,"  ")</f>
        <v xml:space="preserve">  </v>
      </c>
      <c r="Y239" s="4" t="str">
        <f>IF(AND($Z$2=$D239,$Z$2&lt;&gt;"",$Z$2&lt;&gt;0,$Y$2=$Y$1),COUNT($Y$3:Y238)+1,"  ")</f>
        <v xml:space="preserve">  </v>
      </c>
    </row>
    <row r="240" spans="2:25" ht="15.75">
      <c r="B240" s="5" t="str">
        <f>IF(C240&lt;&gt;"",COUNT($B$3:B239)+1,"")</f>
        <v/>
      </c>
      <c r="C240" s="86"/>
      <c r="D240" s="12"/>
      <c r="E240" s="12"/>
      <c r="F240" s="5" t="str">
        <f>IFERROR(IF(E240&lt;&gt;"",VLOOKUP(E240,STORE!$C$6:$D$500,2,FALSE),""),"تأكد من الكود")</f>
        <v/>
      </c>
      <c r="G240" s="12"/>
      <c r="H240" s="20"/>
      <c r="I240" s="12"/>
      <c r="U240" s="4" t="str">
        <f>IF(AND($V$2=$E240,$V$2&lt;&gt;"",$V$2&lt;&gt;0,F240&lt;&gt;"تأكد من الكود"),COUNT($U$3:U239)+1,"  ")</f>
        <v xml:space="preserve">  </v>
      </c>
      <c r="Y240" s="4" t="str">
        <f>IF(AND($Z$2=$D240,$Z$2&lt;&gt;"",$Z$2&lt;&gt;0,$Y$2=$Y$1),COUNT($Y$3:Y239)+1,"  ")</f>
        <v xml:space="preserve">  </v>
      </c>
    </row>
    <row r="241" spans="2:25" ht="15.75">
      <c r="B241" s="5" t="str">
        <f>IF(C241&lt;&gt;"",COUNT($B$3:B240)+1,"")</f>
        <v/>
      </c>
      <c r="C241" s="86"/>
      <c r="D241" s="12"/>
      <c r="E241" s="12"/>
      <c r="F241" s="5" t="str">
        <f>IFERROR(IF(E241&lt;&gt;"",VLOOKUP(E241,STORE!$C$6:$D$500,2,FALSE),""),"تأكد من الكود")</f>
        <v/>
      </c>
      <c r="G241" s="12"/>
      <c r="H241" s="20"/>
      <c r="I241" s="12"/>
      <c r="U241" s="4" t="str">
        <f>IF(AND($V$2=$E241,$V$2&lt;&gt;"",$V$2&lt;&gt;0,F241&lt;&gt;"تأكد من الكود"),COUNT($U$3:U240)+1,"  ")</f>
        <v xml:space="preserve">  </v>
      </c>
      <c r="Y241" s="4" t="str">
        <f>IF(AND($Z$2=$D241,$Z$2&lt;&gt;"",$Z$2&lt;&gt;0,$Y$2=$Y$1),COUNT($Y$3:Y240)+1,"  ")</f>
        <v xml:space="preserve">  </v>
      </c>
    </row>
    <row r="242" spans="2:25" ht="15.75">
      <c r="B242" s="5" t="str">
        <f>IF(C242&lt;&gt;"",COUNT($B$3:B241)+1,"")</f>
        <v/>
      </c>
      <c r="C242" s="86"/>
      <c r="D242" s="12"/>
      <c r="E242" s="12"/>
      <c r="F242" s="5" t="str">
        <f>IFERROR(IF(E242&lt;&gt;"",VLOOKUP(E242,STORE!$C$6:$D$500,2,FALSE),""),"تأكد من الكود")</f>
        <v/>
      </c>
      <c r="G242" s="12"/>
      <c r="H242" s="20"/>
      <c r="I242" s="12"/>
      <c r="U242" s="4" t="str">
        <f>IF(AND($V$2=$E242,$V$2&lt;&gt;"",$V$2&lt;&gt;0,F242&lt;&gt;"تأكد من الكود"),COUNT($U$3:U241)+1,"  ")</f>
        <v xml:space="preserve">  </v>
      </c>
      <c r="Y242" s="4" t="str">
        <f>IF(AND($Z$2=$D242,$Z$2&lt;&gt;"",$Z$2&lt;&gt;0,$Y$2=$Y$1),COUNT($Y$3:Y241)+1,"  ")</f>
        <v xml:space="preserve">  </v>
      </c>
    </row>
    <row r="243" spans="2:25" ht="15.75">
      <c r="B243" s="5" t="str">
        <f>IF(C243&lt;&gt;"",COUNT($B$3:B242)+1,"")</f>
        <v/>
      </c>
      <c r="C243" s="86"/>
      <c r="D243" s="12"/>
      <c r="E243" s="12"/>
      <c r="F243" s="5" t="str">
        <f>IFERROR(IF(E243&lt;&gt;"",VLOOKUP(E243,STORE!$C$6:$D$500,2,FALSE),""),"تأكد من الكود")</f>
        <v/>
      </c>
      <c r="G243" s="12"/>
      <c r="H243" s="20"/>
      <c r="I243" s="12"/>
      <c r="U243" s="4" t="str">
        <f>IF(AND($V$2=$E243,$V$2&lt;&gt;"",$V$2&lt;&gt;0,F243&lt;&gt;"تأكد من الكود"),COUNT($U$3:U242)+1,"  ")</f>
        <v xml:space="preserve">  </v>
      </c>
      <c r="Y243" s="4" t="str">
        <f>IF(AND($Z$2=$D243,$Z$2&lt;&gt;"",$Z$2&lt;&gt;0,$Y$2=$Y$1),COUNT($Y$3:Y242)+1,"  ")</f>
        <v xml:space="preserve">  </v>
      </c>
    </row>
    <row r="244" spans="2:25" ht="15.75">
      <c r="B244" s="5" t="str">
        <f>IF(C244&lt;&gt;"",COUNT($B$3:B243)+1,"")</f>
        <v/>
      </c>
      <c r="C244" s="86"/>
      <c r="D244" s="12"/>
      <c r="E244" s="12"/>
      <c r="F244" s="5" t="str">
        <f>IFERROR(IF(E244&lt;&gt;"",VLOOKUP(E244,STORE!$C$6:$D$500,2,FALSE),""),"تأكد من الكود")</f>
        <v/>
      </c>
      <c r="G244" s="12"/>
      <c r="H244" s="20"/>
      <c r="I244" s="12"/>
      <c r="U244" s="4" t="str">
        <f>IF(AND($V$2=$E244,$V$2&lt;&gt;"",$V$2&lt;&gt;0,F244&lt;&gt;"تأكد من الكود"),COUNT($U$3:U243)+1,"  ")</f>
        <v xml:space="preserve">  </v>
      </c>
      <c r="Y244" s="4" t="str">
        <f>IF(AND($Z$2=$D244,$Z$2&lt;&gt;"",$Z$2&lt;&gt;0,$Y$2=$Y$1),COUNT($Y$3:Y243)+1,"  ")</f>
        <v xml:space="preserve">  </v>
      </c>
    </row>
    <row r="245" spans="2:25" ht="15.75">
      <c r="B245" s="5" t="str">
        <f>IF(C245&lt;&gt;"",COUNT($B$3:B244)+1,"")</f>
        <v/>
      </c>
      <c r="C245" s="86"/>
      <c r="D245" s="12"/>
      <c r="E245" s="12"/>
      <c r="F245" s="5" t="str">
        <f>IFERROR(IF(E245&lt;&gt;"",VLOOKUP(E245,STORE!$C$6:$D$500,2,FALSE),""),"تأكد من الكود")</f>
        <v/>
      </c>
      <c r="G245" s="12"/>
      <c r="H245" s="20"/>
      <c r="I245" s="12"/>
      <c r="U245" s="4" t="str">
        <f>IF(AND($V$2=$E245,$V$2&lt;&gt;"",$V$2&lt;&gt;0,F245&lt;&gt;"تأكد من الكود"),COUNT($U$3:U244)+1,"  ")</f>
        <v xml:space="preserve">  </v>
      </c>
      <c r="Y245" s="4" t="str">
        <f>IF(AND($Z$2=$D245,$Z$2&lt;&gt;"",$Z$2&lt;&gt;0,$Y$2=$Y$1),COUNT($Y$3:Y244)+1,"  ")</f>
        <v xml:space="preserve">  </v>
      </c>
    </row>
    <row r="246" spans="2:25" ht="15.75">
      <c r="B246" s="5" t="str">
        <f>IF(C246&lt;&gt;"",COUNT($B$3:B245)+1,"")</f>
        <v/>
      </c>
      <c r="C246" s="86"/>
      <c r="D246" s="12"/>
      <c r="E246" s="12"/>
      <c r="F246" s="5" t="str">
        <f>IFERROR(IF(E246&lt;&gt;"",VLOOKUP(E246,STORE!$C$6:$D$500,2,FALSE),""),"تأكد من الكود")</f>
        <v/>
      </c>
      <c r="G246" s="12"/>
      <c r="H246" s="20"/>
      <c r="I246" s="12"/>
      <c r="U246" s="4" t="str">
        <f>IF(AND($V$2=$E246,$V$2&lt;&gt;"",$V$2&lt;&gt;0,F246&lt;&gt;"تأكد من الكود"),COUNT($U$3:U245)+1,"  ")</f>
        <v xml:space="preserve">  </v>
      </c>
      <c r="Y246" s="4" t="str">
        <f>IF(AND($Z$2=$D246,$Z$2&lt;&gt;"",$Z$2&lt;&gt;0,$Y$2=$Y$1),COUNT($Y$3:Y245)+1,"  ")</f>
        <v xml:space="preserve">  </v>
      </c>
    </row>
    <row r="247" spans="2:25" ht="15.75">
      <c r="B247" s="5" t="str">
        <f>IF(C247&lt;&gt;"",COUNT($B$3:B246)+1,"")</f>
        <v/>
      </c>
      <c r="C247" s="86"/>
      <c r="D247" s="12"/>
      <c r="E247" s="12"/>
      <c r="F247" s="5" t="str">
        <f>IFERROR(IF(E247&lt;&gt;"",VLOOKUP(E247,STORE!$C$6:$D$500,2,FALSE),""),"تأكد من الكود")</f>
        <v/>
      </c>
      <c r="G247" s="12"/>
      <c r="H247" s="20"/>
      <c r="I247" s="12"/>
      <c r="U247" s="4" t="str">
        <f>IF(AND($V$2=$E247,$V$2&lt;&gt;"",$V$2&lt;&gt;0,F247&lt;&gt;"تأكد من الكود"),COUNT($U$3:U246)+1,"  ")</f>
        <v xml:space="preserve">  </v>
      </c>
      <c r="Y247" s="4" t="str">
        <f>IF(AND($Z$2=$D247,$Z$2&lt;&gt;"",$Z$2&lt;&gt;0,$Y$2=$Y$1),COUNT($Y$3:Y246)+1,"  ")</f>
        <v xml:space="preserve">  </v>
      </c>
    </row>
    <row r="248" spans="2:25" ht="15.75">
      <c r="B248" s="5" t="str">
        <f>IF(C248&lt;&gt;"",COUNT($B$3:B247)+1,"")</f>
        <v/>
      </c>
      <c r="C248" s="86"/>
      <c r="D248" s="12"/>
      <c r="E248" s="12"/>
      <c r="F248" s="5" t="str">
        <f>IFERROR(IF(E248&lt;&gt;"",VLOOKUP(E248,STORE!$C$6:$D$500,2,FALSE),""),"تأكد من الكود")</f>
        <v/>
      </c>
      <c r="G248" s="12"/>
      <c r="H248" s="20"/>
      <c r="I248" s="12"/>
      <c r="U248" s="4" t="str">
        <f>IF(AND($V$2=$E248,$V$2&lt;&gt;"",$V$2&lt;&gt;0,F248&lt;&gt;"تأكد من الكود"),COUNT($U$3:U247)+1,"  ")</f>
        <v xml:space="preserve">  </v>
      </c>
      <c r="Y248" s="4" t="str">
        <f>IF(AND($Z$2=$D248,$Z$2&lt;&gt;"",$Z$2&lt;&gt;0,$Y$2=$Y$1),COUNT($Y$3:Y247)+1,"  ")</f>
        <v xml:space="preserve">  </v>
      </c>
    </row>
    <row r="249" spans="2:25" ht="15.75">
      <c r="B249" s="5" t="str">
        <f>IF(C249&lt;&gt;"",COUNT($B$3:B248)+1,"")</f>
        <v/>
      </c>
      <c r="C249" s="86"/>
      <c r="D249" s="12"/>
      <c r="E249" s="12"/>
      <c r="F249" s="5" t="str">
        <f>IFERROR(IF(E249&lt;&gt;"",VLOOKUP(E249,STORE!$C$6:$D$500,2,FALSE),""),"تأكد من الكود")</f>
        <v/>
      </c>
      <c r="G249" s="12"/>
      <c r="H249" s="20"/>
      <c r="I249" s="12"/>
      <c r="U249" s="4" t="str">
        <f>IF(AND($V$2=$E249,$V$2&lt;&gt;"",$V$2&lt;&gt;0,F249&lt;&gt;"تأكد من الكود"),COUNT($U$3:U248)+1,"  ")</f>
        <v xml:space="preserve">  </v>
      </c>
      <c r="Y249" s="4" t="str">
        <f>IF(AND($Z$2=$D249,$Z$2&lt;&gt;"",$Z$2&lt;&gt;0,$Y$2=$Y$1),COUNT($Y$3:Y248)+1,"  ")</f>
        <v xml:space="preserve">  </v>
      </c>
    </row>
    <row r="250" spans="2:25" ht="15.75">
      <c r="B250" s="5" t="str">
        <f>IF(C250&lt;&gt;"",COUNT($B$3:B249)+1,"")</f>
        <v/>
      </c>
      <c r="C250" s="86"/>
      <c r="D250" s="12"/>
      <c r="E250" s="12"/>
      <c r="F250" s="5" t="str">
        <f>IFERROR(IF(E250&lt;&gt;"",VLOOKUP(E250,STORE!$C$6:$D$500,2,FALSE),""),"تأكد من الكود")</f>
        <v/>
      </c>
      <c r="G250" s="12"/>
      <c r="H250" s="20"/>
      <c r="I250" s="12"/>
      <c r="U250" s="4" t="str">
        <f>IF(AND($V$2=$E250,$V$2&lt;&gt;"",$V$2&lt;&gt;0,F250&lt;&gt;"تأكد من الكود"),COUNT($U$3:U249)+1,"  ")</f>
        <v xml:space="preserve">  </v>
      </c>
      <c r="Y250" s="4" t="str">
        <f>IF(AND($Z$2=$D250,$Z$2&lt;&gt;"",$Z$2&lt;&gt;0,$Y$2=$Y$1),COUNT($Y$3:Y249)+1,"  ")</f>
        <v xml:space="preserve">  </v>
      </c>
    </row>
    <row r="251" spans="2:25" ht="15.75">
      <c r="B251" s="5" t="str">
        <f>IF(C251&lt;&gt;"",COUNT($B$3:B250)+1,"")</f>
        <v/>
      </c>
      <c r="C251" s="86"/>
      <c r="D251" s="12"/>
      <c r="E251" s="12"/>
      <c r="F251" s="5" t="str">
        <f>IFERROR(IF(E251&lt;&gt;"",VLOOKUP(E251,STORE!$C$6:$D$500,2,FALSE),""),"تأكد من الكود")</f>
        <v/>
      </c>
      <c r="G251" s="12"/>
      <c r="H251" s="20"/>
      <c r="I251" s="12"/>
      <c r="U251" s="4" t="str">
        <f>IF(AND($V$2=$E251,$V$2&lt;&gt;"",$V$2&lt;&gt;0,F251&lt;&gt;"تأكد من الكود"),COUNT($U$3:U250)+1,"  ")</f>
        <v xml:space="preserve">  </v>
      </c>
      <c r="Y251" s="4" t="str">
        <f>IF(AND($Z$2=$D251,$Z$2&lt;&gt;"",$Z$2&lt;&gt;0,$Y$2=$Y$1),COUNT($Y$3:Y250)+1,"  ")</f>
        <v xml:space="preserve">  </v>
      </c>
    </row>
    <row r="252" spans="2:25" ht="15.75">
      <c r="B252" s="5" t="str">
        <f>IF(C252&lt;&gt;"",COUNT($B$3:B251)+1,"")</f>
        <v/>
      </c>
      <c r="C252" s="86"/>
      <c r="D252" s="12"/>
      <c r="E252" s="12"/>
      <c r="F252" s="5" t="str">
        <f>IFERROR(IF(E252&lt;&gt;"",VLOOKUP(E252,STORE!$C$6:$D$500,2,FALSE),""),"تأكد من الكود")</f>
        <v/>
      </c>
      <c r="G252" s="12"/>
      <c r="H252" s="20"/>
      <c r="I252" s="12"/>
      <c r="U252" s="4" t="str">
        <f>IF(AND($V$2=$E252,$V$2&lt;&gt;"",$V$2&lt;&gt;0,F252&lt;&gt;"تأكد من الكود"),COUNT($U$3:U251)+1,"  ")</f>
        <v xml:space="preserve">  </v>
      </c>
      <c r="Y252" s="4" t="str">
        <f>IF(AND($Z$2=$D252,$Z$2&lt;&gt;"",$Z$2&lt;&gt;0,$Y$2=$Y$1),COUNT($Y$3:Y251)+1,"  ")</f>
        <v xml:space="preserve">  </v>
      </c>
    </row>
    <row r="253" spans="2:25" ht="15.75">
      <c r="B253" s="5" t="str">
        <f>IF(C253&lt;&gt;"",COUNT($B$3:B252)+1,"")</f>
        <v/>
      </c>
      <c r="C253" s="86"/>
      <c r="D253" s="12"/>
      <c r="E253" s="12"/>
      <c r="F253" s="5" t="str">
        <f>IFERROR(IF(E253&lt;&gt;"",VLOOKUP(E253,STORE!$C$6:$D$500,2,FALSE),""),"تأكد من الكود")</f>
        <v/>
      </c>
      <c r="G253" s="12"/>
      <c r="H253" s="20"/>
      <c r="I253" s="12"/>
      <c r="U253" s="4" t="str">
        <f>IF(AND($V$2=$E253,$V$2&lt;&gt;"",$V$2&lt;&gt;0,F253&lt;&gt;"تأكد من الكود"),COUNT($U$3:U252)+1,"  ")</f>
        <v xml:space="preserve">  </v>
      </c>
      <c r="Y253" s="4" t="str">
        <f>IF(AND($Z$2=$D253,$Z$2&lt;&gt;"",$Z$2&lt;&gt;0,$Y$2=$Y$1),COUNT($Y$3:Y252)+1,"  ")</f>
        <v xml:space="preserve">  </v>
      </c>
    </row>
    <row r="254" spans="2:25" ht="15.75">
      <c r="B254" s="5" t="str">
        <f>IF(C254&lt;&gt;"",COUNT($B$3:B253)+1,"")</f>
        <v/>
      </c>
      <c r="C254" s="86"/>
      <c r="D254" s="12"/>
      <c r="E254" s="12"/>
      <c r="F254" s="5" t="str">
        <f>IFERROR(IF(E254&lt;&gt;"",VLOOKUP(E254,STORE!$C$6:$D$500,2,FALSE),""),"تأكد من الكود")</f>
        <v/>
      </c>
      <c r="G254" s="12"/>
      <c r="H254" s="20"/>
      <c r="I254" s="12"/>
      <c r="U254" s="4" t="str">
        <f>IF(AND($V$2=$E254,$V$2&lt;&gt;"",$V$2&lt;&gt;0,F254&lt;&gt;"تأكد من الكود"),COUNT($U$3:U253)+1,"  ")</f>
        <v xml:space="preserve">  </v>
      </c>
      <c r="Y254" s="4" t="str">
        <f>IF(AND($Z$2=$D254,$Z$2&lt;&gt;"",$Z$2&lt;&gt;0,$Y$2=$Y$1),COUNT($Y$3:Y253)+1,"  ")</f>
        <v xml:space="preserve">  </v>
      </c>
    </row>
    <row r="255" spans="2:25" ht="15.75">
      <c r="B255" s="5" t="str">
        <f>IF(C255&lt;&gt;"",COUNT($B$3:B254)+1,"")</f>
        <v/>
      </c>
      <c r="C255" s="86"/>
      <c r="D255" s="12"/>
      <c r="E255" s="12"/>
      <c r="F255" s="5" t="str">
        <f>IFERROR(IF(E255&lt;&gt;"",VLOOKUP(E255,STORE!$C$6:$D$500,2,FALSE),""),"تأكد من الكود")</f>
        <v/>
      </c>
      <c r="G255" s="12"/>
      <c r="H255" s="20"/>
      <c r="I255" s="12"/>
      <c r="U255" s="4" t="str">
        <f>IF(AND($V$2=$E255,$V$2&lt;&gt;"",$V$2&lt;&gt;0,F255&lt;&gt;"تأكد من الكود"),COUNT($U$3:U254)+1,"  ")</f>
        <v xml:space="preserve">  </v>
      </c>
      <c r="Y255" s="4" t="str">
        <f>IF(AND($Z$2=$D255,$Z$2&lt;&gt;"",$Z$2&lt;&gt;0,$Y$2=$Y$1),COUNT($Y$3:Y254)+1,"  ")</f>
        <v xml:space="preserve">  </v>
      </c>
    </row>
    <row r="256" spans="2:25" ht="15.75">
      <c r="B256" s="5" t="str">
        <f>IF(C256&lt;&gt;"",COUNT($B$3:B255)+1,"")</f>
        <v/>
      </c>
      <c r="C256" s="86"/>
      <c r="D256" s="12"/>
      <c r="E256" s="12"/>
      <c r="F256" s="5" t="str">
        <f>IFERROR(IF(E256&lt;&gt;"",VLOOKUP(E256,STORE!$C$6:$D$500,2,FALSE),""),"تأكد من الكود")</f>
        <v/>
      </c>
      <c r="G256" s="12"/>
      <c r="H256" s="20"/>
      <c r="I256" s="12"/>
      <c r="U256" s="4" t="str">
        <f>IF(AND($V$2=$E256,$V$2&lt;&gt;"",$V$2&lt;&gt;0,F256&lt;&gt;"تأكد من الكود"),COUNT($U$3:U255)+1,"  ")</f>
        <v xml:space="preserve">  </v>
      </c>
      <c r="Y256" s="4" t="str">
        <f>IF(AND($Z$2=$D256,$Z$2&lt;&gt;"",$Z$2&lt;&gt;0,$Y$2=$Y$1),COUNT($Y$3:Y255)+1,"  ")</f>
        <v xml:space="preserve">  </v>
      </c>
    </row>
    <row r="257" spans="2:25" ht="15.75">
      <c r="B257" s="5" t="str">
        <f>IF(C257&lt;&gt;"",COUNT($B$3:B256)+1,"")</f>
        <v/>
      </c>
      <c r="C257" s="86"/>
      <c r="D257" s="12"/>
      <c r="E257" s="12"/>
      <c r="F257" s="5" t="str">
        <f>IFERROR(IF(E257&lt;&gt;"",VLOOKUP(E257,STORE!$C$6:$D$500,2,FALSE),""),"تأكد من الكود")</f>
        <v/>
      </c>
      <c r="G257" s="12"/>
      <c r="H257" s="20"/>
      <c r="I257" s="12"/>
      <c r="U257" s="4" t="str">
        <f>IF(AND($V$2=$E257,$V$2&lt;&gt;"",$V$2&lt;&gt;0,F257&lt;&gt;"تأكد من الكود"),COUNT($U$3:U256)+1,"  ")</f>
        <v xml:space="preserve">  </v>
      </c>
      <c r="Y257" s="4" t="str">
        <f>IF(AND($Z$2=$D257,$Z$2&lt;&gt;"",$Z$2&lt;&gt;0,$Y$2=$Y$1),COUNT($Y$3:Y256)+1,"  ")</f>
        <v xml:space="preserve">  </v>
      </c>
    </row>
    <row r="258" spans="2:25" ht="15.75">
      <c r="B258" s="5" t="str">
        <f>IF(C258&lt;&gt;"",COUNT($B$3:B257)+1,"")</f>
        <v/>
      </c>
      <c r="C258" s="86"/>
      <c r="D258" s="12"/>
      <c r="E258" s="12"/>
      <c r="F258" s="5" t="str">
        <f>IFERROR(IF(E258&lt;&gt;"",VLOOKUP(E258,STORE!$C$6:$D$500,2,FALSE),""),"تأكد من الكود")</f>
        <v/>
      </c>
      <c r="G258" s="12"/>
      <c r="H258" s="20"/>
      <c r="I258" s="12"/>
      <c r="U258" s="4" t="str">
        <f>IF(AND($V$2=$E258,$V$2&lt;&gt;"",$V$2&lt;&gt;0,F258&lt;&gt;"تأكد من الكود"),COUNT($U$3:U257)+1,"  ")</f>
        <v xml:space="preserve">  </v>
      </c>
      <c r="Y258" s="4" t="str">
        <f>IF(AND($Z$2=$D258,$Z$2&lt;&gt;"",$Z$2&lt;&gt;0,$Y$2=$Y$1),COUNT($Y$3:Y257)+1,"  ")</f>
        <v xml:space="preserve">  </v>
      </c>
    </row>
    <row r="259" spans="2:25" ht="15.75">
      <c r="B259" s="5" t="str">
        <f>IF(C259&lt;&gt;"",COUNT($B$3:B258)+1,"")</f>
        <v/>
      </c>
      <c r="C259" s="86"/>
      <c r="D259" s="12"/>
      <c r="E259" s="12"/>
      <c r="F259" s="5" t="str">
        <f>IFERROR(IF(E259&lt;&gt;"",VLOOKUP(E259,STORE!$C$6:$D$500,2,FALSE),""),"تأكد من الكود")</f>
        <v/>
      </c>
      <c r="G259" s="12"/>
      <c r="H259" s="20"/>
      <c r="I259" s="12"/>
      <c r="U259" s="4" t="str">
        <f>IF(AND($V$2=$E259,$V$2&lt;&gt;"",$V$2&lt;&gt;0,F259&lt;&gt;"تأكد من الكود"),COUNT($U$3:U258)+1,"  ")</f>
        <v xml:space="preserve">  </v>
      </c>
      <c r="Y259" s="4" t="str">
        <f>IF(AND($Z$2=$D259,$Z$2&lt;&gt;"",$Z$2&lt;&gt;0,$Y$2=$Y$1),COUNT($Y$3:Y258)+1,"  ")</f>
        <v xml:space="preserve">  </v>
      </c>
    </row>
    <row r="260" spans="2:25" ht="15.75">
      <c r="B260" s="5" t="str">
        <f>IF(C260&lt;&gt;"",COUNT($B$3:B259)+1,"")</f>
        <v/>
      </c>
      <c r="C260" s="86"/>
      <c r="D260" s="12"/>
      <c r="E260" s="12"/>
      <c r="F260" s="5" t="str">
        <f>IFERROR(IF(E260&lt;&gt;"",VLOOKUP(E260,STORE!$C$6:$D$500,2,FALSE),""),"تأكد من الكود")</f>
        <v/>
      </c>
      <c r="G260" s="12"/>
      <c r="H260" s="20"/>
      <c r="I260" s="12"/>
      <c r="U260" s="4" t="str">
        <f>IF(AND($V$2=$E260,$V$2&lt;&gt;"",$V$2&lt;&gt;0,F260&lt;&gt;"تأكد من الكود"),COUNT($U$3:U259)+1,"  ")</f>
        <v xml:space="preserve">  </v>
      </c>
      <c r="Y260" s="4" t="str">
        <f>IF(AND($Z$2=$D260,$Z$2&lt;&gt;"",$Z$2&lt;&gt;0,$Y$2=$Y$1),COUNT($Y$3:Y259)+1,"  ")</f>
        <v xml:space="preserve">  </v>
      </c>
    </row>
    <row r="261" spans="2:25" ht="15.75">
      <c r="B261" s="5" t="str">
        <f>IF(C261&lt;&gt;"",COUNT($B$3:B260)+1,"")</f>
        <v/>
      </c>
      <c r="C261" s="86"/>
      <c r="D261" s="12"/>
      <c r="E261" s="12"/>
      <c r="F261" s="5" t="str">
        <f>IFERROR(IF(E261&lt;&gt;"",VLOOKUP(E261,STORE!$C$6:$D$500,2,FALSE),""),"تأكد من الكود")</f>
        <v/>
      </c>
      <c r="G261" s="12"/>
      <c r="H261" s="20"/>
      <c r="I261" s="12"/>
      <c r="U261" s="4" t="str">
        <f>IF(AND($V$2=$E261,$V$2&lt;&gt;"",$V$2&lt;&gt;0,F261&lt;&gt;"تأكد من الكود"),COUNT($U$3:U260)+1,"  ")</f>
        <v xml:space="preserve">  </v>
      </c>
      <c r="Y261" s="4" t="str">
        <f>IF(AND($Z$2=$D261,$Z$2&lt;&gt;"",$Z$2&lt;&gt;0,$Y$2=$Y$1),COUNT($Y$3:Y260)+1,"  ")</f>
        <v xml:space="preserve">  </v>
      </c>
    </row>
    <row r="262" spans="2:25" ht="15.75">
      <c r="B262" s="5" t="str">
        <f>IF(C262&lt;&gt;"",COUNT($B$3:B261)+1,"")</f>
        <v/>
      </c>
      <c r="C262" s="86"/>
      <c r="D262" s="12"/>
      <c r="E262" s="12"/>
      <c r="F262" s="5" t="str">
        <f>IFERROR(IF(E262&lt;&gt;"",VLOOKUP(E262,STORE!$C$6:$D$500,2,FALSE),""),"تأكد من الكود")</f>
        <v/>
      </c>
      <c r="G262" s="12"/>
      <c r="H262" s="20"/>
      <c r="I262" s="12"/>
      <c r="U262" s="4" t="str">
        <f>IF(AND($V$2=$E262,$V$2&lt;&gt;"",$V$2&lt;&gt;0,F262&lt;&gt;"تأكد من الكود"),COUNT($U$3:U261)+1,"  ")</f>
        <v xml:space="preserve">  </v>
      </c>
      <c r="Y262" s="4" t="str">
        <f>IF(AND($Z$2=$D262,$Z$2&lt;&gt;"",$Z$2&lt;&gt;0,$Y$2=$Y$1),COUNT($Y$3:Y261)+1,"  ")</f>
        <v xml:space="preserve">  </v>
      </c>
    </row>
    <row r="263" spans="2:25" ht="15.75">
      <c r="B263" s="5" t="str">
        <f>IF(C263&lt;&gt;"",COUNT($B$3:B262)+1,"")</f>
        <v/>
      </c>
      <c r="C263" s="86"/>
      <c r="D263" s="12"/>
      <c r="E263" s="12"/>
      <c r="F263" s="5" t="str">
        <f>IFERROR(IF(E263&lt;&gt;"",VLOOKUP(E263,STORE!$C$6:$D$500,2,FALSE),""),"تأكد من الكود")</f>
        <v/>
      </c>
      <c r="G263" s="12"/>
      <c r="H263" s="20"/>
      <c r="I263" s="12"/>
      <c r="U263" s="4" t="str">
        <f>IF(AND($V$2=$E263,$V$2&lt;&gt;"",$V$2&lt;&gt;0,F263&lt;&gt;"تأكد من الكود"),COUNT($U$3:U262)+1,"  ")</f>
        <v xml:space="preserve">  </v>
      </c>
      <c r="Y263" s="4" t="str">
        <f>IF(AND($Z$2=$D263,$Z$2&lt;&gt;"",$Z$2&lt;&gt;0,$Y$2=$Y$1),COUNT($Y$3:Y262)+1,"  ")</f>
        <v xml:space="preserve">  </v>
      </c>
    </row>
    <row r="264" spans="2:25" ht="15.75">
      <c r="B264" s="5" t="str">
        <f>IF(C264&lt;&gt;"",COUNT($B$3:B263)+1,"")</f>
        <v/>
      </c>
      <c r="C264" s="86"/>
      <c r="D264" s="12"/>
      <c r="E264" s="12"/>
      <c r="F264" s="5" t="str">
        <f>IFERROR(IF(E264&lt;&gt;"",VLOOKUP(E264,STORE!$C$6:$D$500,2,FALSE),""),"تأكد من الكود")</f>
        <v/>
      </c>
      <c r="G264" s="12"/>
      <c r="H264" s="20"/>
      <c r="I264" s="12"/>
      <c r="U264" s="4" t="str">
        <f>IF(AND($V$2=$E264,$V$2&lt;&gt;"",$V$2&lt;&gt;0,F264&lt;&gt;"تأكد من الكود"),COUNT($U$3:U263)+1,"  ")</f>
        <v xml:space="preserve">  </v>
      </c>
      <c r="Y264" s="4" t="str">
        <f>IF(AND($Z$2=$D264,$Z$2&lt;&gt;"",$Z$2&lt;&gt;0,$Y$2=$Y$1),COUNT($Y$3:Y263)+1,"  ")</f>
        <v xml:space="preserve">  </v>
      </c>
    </row>
    <row r="265" spans="2:25" ht="15.75">
      <c r="B265" s="5" t="str">
        <f>IF(C265&lt;&gt;"",COUNT($B$3:B264)+1,"")</f>
        <v/>
      </c>
      <c r="C265" s="86"/>
      <c r="D265" s="12"/>
      <c r="E265" s="12"/>
      <c r="F265" s="5" t="str">
        <f>IFERROR(IF(E265&lt;&gt;"",VLOOKUP(E265,STORE!$C$6:$D$500,2,FALSE),""),"تأكد من الكود")</f>
        <v/>
      </c>
      <c r="G265" s="12"/>
      <c r="H265" s="20"/>
      <c r="I265" s="12"/>
      <c r="U265" s="4" t="str">
        <f>IF(AND($V$2=$E265,$V$2&lt;&gt;"",$V$2&lt;&gt;0,F265&lt;&gt;"تأكد من الكود"),COUNT($U$3:U264)+1,"  ")</f>
        <v xml:space="preserve">  </v>
      </c>
      <c r="Y265" s="4" t="str">
        <f>IF(AND($Z$2=$D265,$Z$2&lt;&gt;"",$Z$2&lt;&gt;0,$Y$2=$Y$1),COUNT($Y$3:Y264)+1,"  ")</f>
        <v xml:space="preserve">  </v>
      </c>
    </row>
    <row r="266" spans="2:25" ht="15.75">
      <c r="B266" s="5" t="str">
        <f>IF(C266&lt;&gt;"",COUNT($B$3:B265)+1,"")</f>
        <v/>
      </c>
      <c r="C266" s="86"/>
      <c r="D266" s="12"/>
      <c r="E266" s="12"/>
      <c r="F266" s="5" t="str">
        <f>IFERROR(IF(E266&lt;&gt;"",VLOOKUP(E266,STORE!$C$6:$D$500,2,FALSE),""),"تأكد من الكود")</f>
        <v/>
      </c>
      <c r="G266" s="12"/>
      <c r="H266" s="20"/>
      <c r="I266" s="12"/>
      <c r="U266" s="4" t="str">
        <f>IF(AND($V$2=$E266,$V$2&lt;&gt;"",$V$2&lt;&gt;0,F266&lt;&gt;"تأكد من الكود"),COUNT($U$3:U265)+1,"  ")</f>
        <v xml:space="preserve">  </v>
      </c>
      <c r="Y266" s="4" t="str">
        <f>IF(AND($Z$2=$D266,$Z$2&lt;&gt;"",$Z$2&lt;&gt;0,$Y$2=$Y$1),COUNT($Y$3:Y265)+1,"  ")</f>
        <v xml:space="preserve">  </v>
      </c>
    </row>
    <row r="267" spans="2:25" ht="15.75">
      <c r="B267" s="5" t="str">
        <f>IF(C267&lt;&gt;"",COUNT($B$3:B266)+1,"")</f>
        <v/>
      </c>
      <c r="C267" s="86"/>
      <c r="D267" s="12"/>
      <c r="E267" s="12"/>
      <c r="F267" s="5" t="str">
        <f>IFERROR(IF(E267&lt;&gt;"",VLOOKUP(E267,STORE!$C$6:$D$500,2,FALSE),""),"تأكد من الكود")</f>
        <v/>
      </c>
      <c r="G267" s="12"/>
      <c r="H267" s="20"/>
      <c r="I267" s="12"/>
      <c r="U267" s="4" t="str">
        <f>IF(AND($V$2=$E267,$V$2&lt;&gt;"",$V$2&lt;&gt;0,F267&lt;&gt;"تأكد من الكود"),COUNT($U$3:U266)+1,"  ")</f>
        <v xml:space="preserve">  </v>
      </c>
      <c r="Y267" s="4" t="str">
        <f>IF(AND($Z$2=$D267,$Z$2&lt;&gt;"",$Z$2&lt;&gt;0,$Y$2=$Y$1),COUNT($Y$3:Y266)+1,"  ")</f>
        <v xml:space="preserve">  </v>
      </c>
    </row>
    <row r="268" spans="2:25" ht="15.75">
      <c r="B268" s="5" t="str">
        <f>IF(C268&lt;&gt;"",COUNT($B$3:B267)+1,"")</f>
        <v/>
      </c>
      <c r="C268" s="86"/>
      <c r="D268" s="12"/>
      <c r="E268" s="12"/>
      <c r="F268" s="5" t="str">
        <f>IFERROR(IF(E268&lt;&gt;"",VLOOKUP(E268,STORE!$C$6:$D$500,2,FALSE),""),"تأكد من الكود")</f>
        <v/>
      </c>
      <c r="G268" s="12"/>
      <c r="H268" s="20"/>
      <c r="I268" s="12"/>
      <c r="U268" s="4" t="str">
        <f>IF(AND($V$2=$E268,$V$2&lt;&gt;"",$V$2&lt;&gt;0,F268&lt;&gt;"تأكد من الكود"),COUNT($U$3:U267)+1,"  ")</f>
        <v xml:space="preserve">  </v>
      </c>
      <c r="Y268" s="4" t="str">
        <f>IF(AND($Z$2=$D268,$Z$2&lt;&gt;"",$Z$2&lt;&gt;0,$Y$2=$Y$1),COUNT($Y$3:Y267)+1,"  ")</f>
        <v xml:space="preserve">  </v>
      </c>
    </row>
    <row r="269" spans="2:25" ht="15.75">
      <c r="B269" s="5" t="str">
        <f>IF(C269&lt;&gt;"",COUNT($B$3:B268)+1,"")</f>
        <v/>
      </c>
      <c r="C269" s="86"/>
      <c r="D269" s="12"/>
      <c r="E269" s="12"/>
      <c r="F269" s="5" t="str">
        <f>IFERROR(IF(E269&lt;&gt;"",VLOOKUP(E269,STORE!$C$6:$D$500,2,FALSE),""),"تأكد من الكود")</f>
        <v/>
      </c>
      <c r="G269" s="12"/>
      <c r="H269" s="20"/>
      <c r="I269" s="12"/>
      <c r="U269" s="4" t="str">
        <f>IF(AND($V$2=$E269,$V$2&lt;&gt;"",$V$2&lt;&gt;0,F269&lt;&gt;"تأكد من الكود"),COUNT($U$3:U268)+1,"  ")</f>
        <v xml:space="preserve">  </v>
      </c>
      <c r="Y269" s="4" t="str">
        <f>IF(AND($Z$2=$D269,$Z$2&lt;&gt;"",$Z$2&lt;&gt;0,$Y$2=$Y$1),COUNT($Y$3:Y268)+1,"  ")</f>
        <v xml:space="preserve">  </v>
      </c>
    </row>
    <row r="270" spans="2:25" ht="15.75">
      <c r="B270" s="5" t="str">
        <f>IF(C270&lt;&gt;"",COUNT($B$3:B269)+1,"")</f>
        <v/>
      </c>
      <c r="C270" s="86"/>
      <c r="D270" s="12"/>
      <c r="E270" s="12"/>
      <c r="F270" s="5" t="str">
        <f>IFERROR(IF(E270&lt;&gt;"",VLOOKUP(E270,STORE!$C$6:$D$500,2,FALSE),""),"تأكد من الكود")</f>
        <v/>
      </c>
      <c r="G270" s="12"/>
      <c r="H270" s="20"/>
      <c r="I270" s="12"/>
      <c r="U270" s="4" t="str">
        <f>IF(AND($V$2=$E270,$V$2&lt;&gt;"",$V$2&lt;&gt;0,F270&lt;&gt;"تأكد من الكود"),COUNT($U$3:U269)+1,"  ")</f>
        <v xml:space="preserve">  </v>
      </c>
      <c r="Y270" s="4" t="str">
        <f>IF(AND($Z$2=$D270,$Z$2&lt;&gt;"",$Z$2&lt;&gt;0,$Y$2=$Y$1),COUNT($Y$3:Y269)+1,"  ")</f>
        <v xml:space="preserve">  </v>
      </c>
    </row>
    <row r="271" spans="2:25" ht="15.75">
      <c r="B271" s="5" t="str">
        <f>IF(C271&lt;&gt;"",COUNT($B$3:B270)+1,"")</f>
        <v/>
      </c>
      <c r="C271" s="86"/>
      <c r="D271" s="12"/>
      <c r="E271" s="12"/>
      <c r="F271" s="5" t="str">
        <f>IFERROR(IF(E271&lt;&gt;"",VLOOKUP(E271,STORE!$C$6:$D$500,2,FALSE),""),"تأكد من الكود")</f>
        <v/>
      </c>
      <c r="G271" s="12"/>
      <c r="H271" s="20"/>
      <c r="I271" s="12"/>
      <c r="U271" s="4" t="str">
        <f>IF(AND($V$2=$E271,$V$2&lt;&gt;"",$V$2&lt;&gt;0,F271&lt;&gt;"تأكد من الكود"),COUNT($U$3:U270)+1,"  ")</f>
        <v xml:space="preserve">  </v>
      </c>
      <c r="Y271" s="4" t="str">
        <f>IF(AND($Z$2=$D271,$Z$2&lt;&gt;"",$Z$2&lt;&gt;0,$Y$2=$Y$1),COUNT($Y$3:Y270)+1,"  ")</f>
        <v xml:space="preserve">  </v>
      </c>
    </row>
    <row r="272" spans="2:25" ht="15.75">
      <c r="B272" s="5" t="str">
        <f>IF(C272&lt;&gt;"",COUNT($B$3:B271)+1,"")</f>
        <v/>
      </c>
      <c r="C272" s="86"/>
      <c r="D272" s="12"/>
      <c r="E272" s="12"/>
      <c r="F272" s="5" t="str">
        <f>IFERROR(IF(E272&lt;&gt;"",VLOOKUP(E272,STORE!$C$6:$D$500,2,FALSE),""),"تأكد من الكود")</f>
        <v/>
      </c>
      <c r="G272" s="12"/>
      <c r="H272" s="20"/>
      <c r="I272" s="12"/>
      <c r="U272" s="4" t="str">
        <f>IF(AND($V$2=$E272,$V$2&lt;&gt;"",$V$2&lt;&gt;0,F272&lt;&gt;"تأكد من الكود"),COUNT($U$3:U271)+1,"  ")</f>
        <v xml:space="preserve">  </v>
      </c>
      <c r="Y272" s="4" t="str">
        <f>IF(AND($Z$2=$D272,$Z$2&lt;&gt;"",$Z$2&lt;&gt;0,$Y$2=$Y$1),COUNT($Y$3:Y271)+1,"  ")</f>
        <v xml:space="preserve">  </v>
      </c>
    </row>
    <row r="273" spans="2:25" ht="15.75">
      <c r="B273" s="5" t="str">
        <f>IF(C273&lt;&gt;"",COUNT($B$3:B272)+1,"")</f>
        <v/>
      </c>
      <c r="C273" s="86"/>
      <c r="D273" s="12"/>
      <c r="E273" s="12"/>
      <c r="F273" s="5" t="str">
        <f>IFERROR(IF(E273&lt;&gt;"",VLOOKUP(E273,STORE!$C$6:$D$500,2,FALSE),""),"تأكد من الكود")</f>
        <v/>
      </c>
      <c r="G273" s="12"/>
      <c r="H273" s="20"/>
      <c r="I273" s="12"/>
      <c r="U273" s="4" t="str">
        <f>IF(AND($V$2=$E273,$V$2&lt;&gt;"",$V$2&lt;&gt;0,F273&lt;&gt;"تأكد من الكود"),COUNT($U$3:U272)+1,"  ")</f>
        <v xml:space="preserve">  </v>
      </c>
      <c r="Y273" s="4" t="str">
        <f>IF(AND($Z$2=$D273,$Z$2&lt;&gt;"",$Z$2&lt;&gt;0,$Y$2=$Y$1),COUNT($Y$3:Y272)+1,"  ")</f>
        <v xml:space="preserve">  </v>
      </c>
    </row>
    <row r="274" spans="2:25" ht="15.75">
      <c r="B274" s="5" t="str">
        <f>IF(C274&lt;&gt;"",COUNT($B$3:B273)+1,"")</f>
        <v/>
      </c>
      <c r="C274" s="86"/>
      <c r="D274" s="12"/>
      <c r="E274" s="12"/>
      <c r="F274" s="5" t="str">
        <f>IFERROR(IF(E274&lt;&gt;"",VLOOKUP(E274,STORE!$C$6:$D$500,2,FALSE),""),"تأكد من الكود")</f>
        <v/>
      </c>
      <c r="G274" s="12"/>
      <c r="H274" s="20"/>
      <c r="I274" s="12"/>
      <c r="U274" s="4" t="str">
        <f>IF(AND($V$2=$E274,$V$2&lt;&gt;"",$V$2&lt;&gt;0,F274&lt;&gt;"تأكد من الكود"),COUNT($U$3:U273)+1,"  ")</f>
        <v xml:space="preserve">  </v>
      </c>
      <c r="Y274" s="4" t="str">
        <f>IF(AND($Z$2=$D274,$Z$2&lt;&gt;"",$Z$2&lt;&gt;0,$Y$2=$Y$1),COUNT($Y$3:Y273)+1,"  ")</f>
        <v xml:space="preserve">  </v>
      </c>
    </row>
    <row r="275" spans="2:25" ht="15.75">
      <c r="B275" s="5" t="str">
        <f>IF(C275&lt;&gt;"",COUNT($B$3:B274)+1,"")</f>
        <v/>
      </c>
      <c r="C275" s="86"/>
      <c r="D275" s="12"/>
      <c r="E275" s="12"/>
      <c r="F275" s="5" t="str">
        <f>IFERROR(IF(E275&lt;&gt;"",VLOOKUP(E275,STORE!$C$6:$D$500,2,FALSE),""),"تأكد من الكود")</f>
        <v/>
      </c>
      <c r="G275" s="12"/>
      <c r="H275" s="20"/>
      <c r="I275" s="12"/>
      <c r="U275" s="4" t="str">
        <f>IF(AND($V$2=$E275,$V$2&lt;&gt;"",$V$2&lt;&gt;0,F275&lt;&gt;"تأكد من الكود"),COUNT($U$3:U274)+1,"  ")</f>
        <v xml:space="preserve">  </v>
      </c>
      <c r="Y275" s="4" t="str">
        <f>IF(AND($Z$2=$D275,$Z$2&lt;&gt;"",$Z$2&lt;&gt;0,$Y$2=$Y$1),COUNT($Y$3:Y274)+1,"  ")</f>
        <v xml:space="preserve">  </v>
      </c>
    </row>
    <row r="276" spans="2:25" ht="15.75">
      <c r="B276" s="5" t="str">
        <f>IF(C276&lt;&gt;"",COUNT($B$3:B275)+1,"")</f>
        <v/>
      </c>
      <c r="C276" s="86"/>
      <c r="D276" s="12"/>
      <c r="E276" s="12"/>
      <c r="F276" s="5" t="str">
        <f>IFERROR(IF(E276&lt;&gt;"",VLOOKUP(E276,STORE!$C$6:$D$500,2,FALSE),""),"تأكد من الكود")</f>
        <v/>
      </c>
      <c r="G276" s="12"/>
      <c r="H276" s="20"/>
      <c r="I276" s="12"/>
      <c r="U276" s="4" t="str">
        <f>IF(AND($V$2=$E276,$V$2&lt;&gt;"",$V$2&lt;&gt;0,F276&lt;&gt;"تأكد من الكود"),COUNT($U$3:U275)+1,"  ")</f>
        <v xml:space="preserve">  </v>
      </c>
      <c r="Y276" s="4" t="str">
        <f>IF(AND($Z$2=$D276,$Z$2&lt;&gt;"",$Z$2&lt;&gt;0,$Y$2=$Y$1),COUNT($Y$3:Y275)+1,"  ")</f>
        <v xml:space="preserve">  </v>
      </c>
    </row>
    <row r="277" spans="2:25" ht="15.75">
      <c r="B277" s="5" t="str">
        <f>IF(C277&lt;&gt;"",COUNT($B$3:B276)+1,"")</f>
        <v/>
      </c>
      <c r="C277" s="86"/>
      <c r="D277" s="12"/>
      <c r="E277" s="12"/>
      <c r="F277" s="5" t="str">
        <f>IFERROR(IF(E277&lt;&gt;"",VLOOKUP(E277,STORE!$C$6:$D$500,2,FALSE),""),"تأكد من الكود")</f>
        <v/>
      </c>
      <c r="G277" s="12"/>
      <c r="H277" s="20"/>
      <c r="I277" s="12"/>
      <c r="U277" s="4" t="str">
        <f>IF(AND($V$2=$E277,$V$2&lt;&gt;"",$V$2&lt;&gt;0,F277&lt;&gt;"تأكد من الكود"),COUNT($U$3:U276)+1,"  ")</f>
        <v xml:space="preserve">  </v>
      </c>
      <c r="Y277" s="4" t="str">
        <f>IF(AND($Z$2=$D277,$Z$2&lt;&gt;"",$Z$2&lt;&gt;0,$Y$2=$Y$1),COUNT($Y$3:Y276)+1,"  ")</f>
        <v xml:space="preserve">  </v>
      </c>
    </row>
    <row r="278" spans="2:25" ht="15.75">
      <c r="B278" s="5" t="str">
        <f>IF(C278&lt;&gt;"",COUNT($B$3:B277)+1,"")</f>
        <v/>
      </c>
      <c r="C278" s="86"/>
      <c r="D278" s="12"/>
      <c r="E278" s="12"/>
      <c r="F278" s="5" t="str">
        <f>IFERROR(IF(E278&lt;&gt;"",VLOOKUP(E278,STORE!$C$6:$D$500,2,FALSE),""),"تأكد من الكود")</f>
        <v/>
      </c>
      <c r="G278" s="12"/>
      <c r="H278" s="20"/>
      <c r="I278" s="12"/>
      <c r="U278" s="4" t="str">
        <f>IF(AND($V$2=$E278,$V$2&lt;&gt;"",$V$2&lt;&gt;0,F278&lt;&gt;"تأكد من الكود"),COUNT($U$3:U277)+1,"  ")</f>
        <v xml:space="preserve">  </v>
      </c>
      <c r="Y278" s="4" t="str">
        <f>IF(AND($Z$2=$D278,$Z$2&lt;&gt;"",$Z$2&lt;&gt;0,$Y$2=$Y$1),COUNT($Y$3:Y277)+1,"  ")</f>
        <v xml:space="preserve">  </v>
      </c>
    </row>
    <row r="279" spans="2:25" ht="15.75">
      <c r="B279" s="5" t="str">
        <f>IF(C279&lt;&gt;"",COUNT($B$3:B278)+1,"")</f>
        <v/>
      </c>
      <c r="C279" s="86"/>
      <c r="D279" s="12"/>
      <c r="E279" s="12"/>
      <c r="F279" s="5" t="str">
        <f>IFERROR(IF(E279&lt;&gt;"",VLOOKUP(E279,STORE!$C$6:$D$500,2,FALSE),""),"تأكد من الكود")</f>
        <v/>
      </c>
      <c r="G279" s="12"/>
      <c r="H279" s="20"/>
      <c r="I279" s="12"/>
      <c r="U279" s="4" t="str">
        <f>IF(AND($V$2=$E279,$V$2&lt;&gt;"",$V$2&lt;&gt;0,F279&lt;&gt;"تأكد من الكود"),COUNT($U$3:U278)+1,"  ")</f>
        <v xml:space="preserve">  </v>
      </c>
      <c r="Y279" s="4" t="str">
        <f>IF(AND($Z$2=$D279,$Z$2&lt;&gt;"",$Z$2&lt;&gt;0,$Y$2=$Y$1),COUNT($Y$3:Y278)+1,"  ")</f>
        <v xml:space="preserve">  </v>
      </c>
    </row>
    <row r="280" spans="2:25" ht="15.75">
      <c r="B280" s="5" t="str">
        <f>IF(C280&lt;&gt;"",COUNT($B$3:B279)+1,"")</f>
        <v/>
      </c>
      <c r="C280" s="86"/>
      <c r="D280" s="12"/>
      <c r="E280" s="12"/>
      <c r="F280" s="5" t="str">
        <f>IFERROR(IF(E280&lt;&gt;"",VLOOKUP(E280,STORE!$C$6:$D$500,2,FALSE),""),"تأكد من الكود")</f>
        <v/>
      </c>
      <c r="G280" s="12"/>
      <c r="H280" s="20"/>
      <c r="I280" s="12"/>
      <c r="U280" s="4" t="str">
        <f>IF(AND($V$2=$E280,$V$2&lt;&gt;"",$V$2&lt;&gt;0,F280&lt;&gt;"تأكد من الكود"),COUNT($U$3:U279)+1,"  ")</f>
        <v xml:space="preserve">  </v>
      </c>
      <c r="Y280" s="4" t="str">
        <f>IF(AND($Z$2=$D280,$Z$2&lt;&gt;"",$Z$2&lt;&gt;0,$Y$2=$Y$1),COUNT($Y$3:Y279)+1,"  ")</f>
        <v xml:space="preserve">  </v>
      </c>
    </row>
    <row r="281" spans="2:25" ht="15.75">
      <c r="B281" s="5" t="str">
        <f>IF(C281&lt;&gt;"",COUNT($B$3:B280)+1,"")</f>
        <v/>
      </c>
      <c r="C281" s="86"/>
      <c r="D281" s="12"/>
      <c r="E281" s="12"/>
      <c r="F281" s="5" t="str">
        <f>IFERROR(IF(E281&lt;&gt;"",VLOOKUP(E281,STORE!$C$6:$D$500,2,FALSE),""),"تأكد من الكود")</f>
        <v/>
      </c>
      <c r="G281" s="12"/>
      <c r="H281" s="20"/>
      <c r="I281" s="12"/>
      <c r="U281" s="4" t="str">
        <f>IF(AND($V$2=$E281,$V$2&lt;&gt;"",$V$2&lt;&gt;0,F281&lt;&gt;"تأكد من الكود"),COUNT($U$3:U280)+1,"  ")</f>
        <v xml:space="preserve">  </v>
      </c>
      <c r="Y281" s="4" t="str">
        <f>IF(AND($Z$2=$D281,$Z$2&lt;&gt;"",$Z$2&lt;&gt;0,$Y$2=$Y$1),COUNT($Y$3:Y280)+1,"  ")</f>
        <v xml:space="preserve">  </v>
      </c>
    </row>
    <row r="282" spans="2:25" ht="15.75">
      <c r="B282" s="5" t="str">
        <f>IF(C282&lt;&gt;"",COUNT($B$3:B281)+1,"")</f>
        <v/>
      </c>
      <c r="C282" s="86"/>
      <c r="D282" s="12"/>
      <c r="E282" s="12"/>
      <c r="F282" s="5" t="str">
        <f>IFERROR(IF(E282&lt;&gt;"",VLOOKUP(E282,STORE!$C$6:$D$500,2,FALSE),""),"تأكد من الكود")</f>
        <v/>
      </c>
      <c r="G282" s="12"/>
      <c r="H282" s="20"/>
      <c r="I282" s="12"/>
      <c r="U282" s="4" t="str">
        <f>IF(AND($V$2=$E282,$V$2&lt;&gt;"",$V$2&lt;&gt;0,F282&lt;&gt;"تأكد من الكود"),COUNT($U$3:U281)+1,"  ")</f>
        <v xml:space="preserve">  </v>
      </c>
      <c r="Y282" s="4" t="str">
        <f>IF(AND($Z$2=$D282,$Z$2&lt;&gt;"",$Z$2&lt;&gt;0,$Y$2=$Y$1),COUNT($Y$3:Y281)+1,"  ")</f>
        <v xml:space="preserve">  </v>
      </c>
    </row>
    <row r="283" spans="2:25" ht="15.75">
      <c r="B283" s="5" t="str">
        <f>IF(C283&lt;&gt;"",COUNT($B$3:B282)+1,"")</f>
        <v/>
      </c>
      <c r="C283" s="86"/>
      <c r="D283" s="12"/>
      <c r="E283" s="12"/>
      <c r="F283" s="5" t="str">
        <f>IFERROR(IF(E283&lt;&gt;"",VLOOKUP(E283,STORE!$C$6:$D$500,2,FALSE),""),"تأكد من الكود")</f>
        <v/>
      </c>
      <c r="G283" s="12"/>
      <c r="H283" s="20"/>
      <c r="I283" s="12"/>
      <c r="U283" s="4" t="str">
        <f>IF(AND($V$2=$E283,$V$2&lt;&gt;"",$V$2&lt;&gt;0,F283&lt;&gt;"تأكد من الكود"),COUNT($U$3:U282)+1,"  ")</f>
        <v xml:space="preserve">  </v>
      </c>
      <c r="Y283" s="4" t="str">
        <f>IF(AND($Z$2=$D283,$Z$2&lt;&gt;"",$Z$2&lt;&gt;0,$Y$2=$Y$1),COUNT($Y$3:Y282)+1,"  ")</f>
        <v xml:space="preserve">  </v>
      </c>
    </row>
    <row r="284" spans="2:25" ht="15.75">
      <c r="B284" s="5" t="str">
        <f>IF(C284&lt;&gt;"",COUNT($B$3:B283)+1,"")</f>
        <v/>
      </c>
      <c r="C284" s="86"/>
      <c r="D284" s="12"/>
      <c r="E284" s="12"/>
      <c r="F284" s="5" t="str">
        <f>IFERROR(IF(E284&lt;&gt;"",VLOOKUP(E284,STORE!$C$6:$D$500,2,FALSE),""),"تأكد من الكود")</f>
        <v/>
      </c>
      <c r="G284" s="12"/>
      <c r="H284" s="20"/>
      <c r="I284" s="12"/>
      <c r="U284" s="4" t="str">
        <f>IF(AND($V$2=$E284,$V$2&lt;&gt;"",$V$2&lt;&gt;0,F284&lt;&gt;"تأكد من الكود"),COUNT($U$3:U283)+1,"  ")</f>
        <v xml:space="preserve">  </v>
      </c>
      <c r="Y284" s="4" t="str">
        <f>IF(AND($Z$2=$D284,$Z$2&lt;&gt;"",$Z$2&lt;&gt;0,$Y$2=$Y$1),COUNT($Y$3:Y283)+1,"  ")</f>
        <v xml:space="preserve">  </v>
      </c>
    </row>
    <row r="285" spans="2:25" ht="15.75">
      <c r="B285" s="5" t="str">
        <f>IF(C285&lt;&gt;"",COUNT($B$3:B284)+1,"")</f>
        <v/>
      </c>
      <c r="C285" s="86"/>
      <c r="D285" s="12"/>
      <c r="E285" s="12"/>
      <c r="F285" s="5" t="str">
        <f>IFERROR(IF(E285&lt;&gt;"",VLOOKUP(E285,STORE!$C$6:$D$500,2,FALSE),""),"تأكد من الكود")</f>
        <v/>
      </c>
      <c r="G285" s="12"/>
      <c r="H285" s="20"/>
      <c r="I285" s="12"/>
      <c r="U285" s="4" t="str">
        <f>IF(AND($V$2=$E285,$V$2&lt;&gt;"",$V$2&lt;&gt;0,F285&lt;&gt;"تأكد من الكود"),COUNT($U$3:U284)+1,"  ")</f>
        <v xml:space="preserve">  </v>
      </c>
      <c r="Y285" s="4" t="str">
        <f>IF(AND($Z$2=$D285,$Z$2&lt;&gt;"",$Z$2&lt;&gt;0,$Y$2=$Y$1),COUNT($Y$3:Y284)+1,"  ")</f>
        <v xml:space="preserve">  </v>
      </c>
    </row>
    <row r="286" spans="2:25" ht="15.75">
      <c r="B286" s="5" t="str">
        <f>IF(C286&lt;&gt;"",COUNT($B$3:B285)+1,"")</f>
        <v/>
      </c>
      <c r="C286" s="86"/>
      <c r="D286" s="12"/>
      <c r="E286" s="12"/>
      <c r="F286" s="5" t="str">
        <f>IFERROR(IF(E286&lt;&gt;"",VLOOKUP(E286,STORE!$C$6:$D$500,2,FALSE),""),"تأكد من الكود")</f>
        <v/>
      </c>
      <c r="G286" s="12"/>
      <c r="H286" s="20"/>
      <c r="I286" s="12"/>
      <c r="U286" s="4" t="str">
        <f>IF(AND($V$2=$E286,$V$2&lt;&gt;"",$V$2&lt;&gt;0,F286&lt;&gt;"تأكد من الكود"),COUNT($U$3:U285)+1,"  ")</f>
        <v xml:space="preserve">  </v>
      </c>
      <c r="Y286" s="4" t="str">
        <f>IF(AND($Z$2=$D286,$Z$2&lt;&gt;"",$Z$2&lt;&gt;0,$Y$2=$Y$1),COUNT($Y$3:Y285)+1,"  ")</f>
        <v xml:space="preserve">  </v>
      </c>
    </row>
    <row r="287" spans="2:25" ht="15.75">
      <c r="B287" s="5" t="str">
        <f>IF(C287&lt;&gt;"",COUNT($B$3:B286)+1,"")</f>
        <v/>
      </c>
      <c r="C287" s="86"/>
      <c r="D287" s="12"/>
      <c r="E287" s="12"/>
      <c r="F287" s="5" t="str">
        <f>IFERROR(IF(E287&lt;&gt;"",VLOOKUP(E287,STORE!$C$6:$D$500,2,FALSE),""),"تأكد من الكود")</f>
        <v/>
      </c>
      <c r="G287" s="12"/>
      <c r="H287" s="20"/>
      <c r="I287" s="12"/>
      <c r="U287" s="4" t="str">
        <f>IF(AND($V$2=$E287,$V$2&lt;&gt;"",$V$2&lt;&gt;0,F287&lt;&gt;"تأكد من الكود"),COUNT($U$3:U286)+1,"  ")</f>
        <v xml:space="preserve">  </v>
      </c>
      <c r="Y287" s="4" t="str">
        <f>IF(AND($Z$2=$D287,$Z$2&lt;&gt;"",$Z$2&lt;&gt;0,$Y$2=$Y$1),COUNT($Y$3:Y286)+1,"  ")</f>
        <v xml:space="preserve">  </v>
      </c>
    </row>
    <row r="288" spans="2:25" ht="15.75">
      <c r="B288" s="5" t="str">
        <f>IF(C288&lt;&gt;"",COUNT($B$3:B287)+1,"")</f>
        <v/>
      </c>
      <c r="C288" s="86"/>
      <c r="D288" s="12"/>
      <c r="E288" s="12"/>
      <c r="F288" s="5" t="str">
        <f>IFERROR(IF(E288&lt;&gt;"",VLOOKUP(E288,STORE!$C$6:$D$500,2,FALSE),""),"تأكد من الكود")</f>
        <v/>
      </c>
      <c r="G288" s="12"/>
      <c r="H288" s="20"/>
      <c r="I288" s="12"/>
      <c r="U288" s="4" t="str">
        <f>IF(AND($V$2=$E288,$V$2&lt;&gt;"",$V$2&lt;&gt;0,F288&lt;&gt;"تأكد من الكود"),COUNT($U$3:U287)+1,"  ")</f>
        <v xml:space="preserve">  </v>
      </c>
      <c r="Y288" s="4" t="str">
        <f>IF(AND($Z$2=$D288,$Z$2&lt;&gt;"",$Z$2&lt;&gt;0,$Y$2=$Y$1),COUNT($Y$3:Y287)+1,"  ")</f>
        <v xml:space="preserve">  </v>
      </c>
    </row>
    <row r="289" spans="2:25" ht="15.75">
      <c r="B289" s="5" t="str">
        <f>IF(C289&lt;&gt;"",COUNT($B$3:B288)+1,"")</f>
        <v/>
      </c>
      <c r="C289" s="86"/>
      <c r="D289" s="12"/>
      <c r="E289" s="12"/>
      <c r="F289" s="5" t="str">
        <f>IFERROR(IF(E289&lt;&gt;"",VLOOKUP(E289,STORE!$C$6:$D$500,2,FALSE),""),"تأكد من الكود")</f>
        <v/>
      </c>
      <c r="G289" s="12"/>
      <c r="H289" s="20"/>
      <c r="I289" s="12"/>
      <c r="U289" s="4" t="str">
        <f>IF(AND($V$2=$E289,$V$2&lt;&gt;"",$V$2&lt;&gt;0,F289&lt;&gt;"تأكد من الكود"),COUNT($U$3:U288)+1,"  ")</f>
        <v xml:space="preserve">  </v>
      </c>
      <c r="Y289" s="4" t="str">
        <f>IF(AND($Z$2=$D289,$Z$2&lt;&gt;"",$Z$2&lt;&gt;0,$Y$2=$Y$1),COUNT($Y$3:Y288)+1,"  ")</f>
        <v xml:space="preserve">  </v>
      </c>
    </row>
    <row r="290" spans="2:25" ht="15.75">
      <c r="B290" s="5" t="str">
        <f>IF(C290&lt;&gt;"",COUNT($B$3:B289)+1,"")</f>
        <v/>
      </c>
      <c r="C290" s="86"/>
      <c r="D290" s="12"/>
      <c r="E290" s="12"/>
      <c r="F290" s="5" t="str">
        <f>IFERROR(IF(E290&lt;&gt;"",VLOOKUP(E290,STORE!$C$6:$D$500,2,FALSE),""),"تأكد من الكود")</f>
        <v/>
      </c>
      <c r="G290" s="12"/>
      <c r="H290" s="20"/>
      <c r="I290" s="12"/>
      <c r="U290" s="4" t="str">
        <f>IF(AND($V$2=$E290,$V$2&lt;&gt;"",$V$2&lt;&gt;0,F290&lt;&gt;"تأكد من الكود"),COUNT($U$3:U289)+1,"  ")</f>
        <v xml:space="preserve">  </v>
      </c>
      <c r="Y290" s="4" t="str">
        <f>IF(AND($Z$2=$D290,$Z$2&lt;&gt;"",$Z$2&lt;&gt;0,$Y$2=$Y$1),COUNT($Y$3:Y289)+1,"  ")</f>
        <v xml:space="preserve">  </v>
      </c>
    </row>
    <row r="291" spans="2:25" ht="15.75">
      <c r="B291" s="5" t="str">
        <f>IF(C291&lt;&gt;"",COUNT($B$3:B290)+1,"")</f>
        <v/>
      </c>
      <c r="C291" s="86"/>
      <c r="D291" s="12"/>
      <c r="E291" s="12"/>
      <c r="F291" s="5" t="str">
        <f>IFERROR(IF(E291&lt;&gt;"",VLOOKUP(E291,STORE!$C$6:$D$500,2,FALSE),""),"تأكد من الكود")</f>
        <v/>
      </c>
      <c r="G291" s="12"/>
      <c r="H291" s="20"/>
      <c r="I291" s="12"/>
      <c r="U291" s="4" t="str">
        <f>IF(AND($V$2=$E291,$V$2&lt;&gt;"",$V$2&lt;&gt;0,F291&lt;&gt;"تأكد من الكود"),COUNT($U$3:U290)+1,"  ")</f>
        <v xml:space="preserve">  </v>
      </c>
      <c r="Y291" s="4" t="str">
        <f>IF(AND($Z$2=$D291,$Z$2&lt;&gt;"",$Z$2&lt;&gt;0,$Y$2=$Y$1),COUNT($Y$3:Y290)+1,"  ")</f>
        <v xml:space="preserve">  </v>
      </c>
    </row>
    <row r="292" spans="2:25" ht="15.75">
      <c r="B292" s="5" t="str">
        <f>IF(C292&lt;&gt;"",COUNT($B$3:B291)+1,"")</f>
        <v/>
      </c>
      <c r="C292" s="86"/>
      <c r="D292" s="12"/>
      <c r="E292" s="12"/>
      <c r="F292" s="5" t="str">
        <f>IFERROR(IF(E292&lt;&gt;"",VLOOKUP(E292,STORE!$C$6:$D$500,2,FALSE),""),"تأكد من الكود")</f>
        <v/>
      </c>
      <c r="G292" s="12"/>
      <c r="H292" s="20"/>
      <c r="I292" s="12"/>
      <c r="U292" s="4" t="str">
        <f>IF(AND($V$2=$E292,$V$2&lt;&gt;"",$V$2&lt;&gt;0,F292&lt;&gt;"تأكد من الكود"),COUNT($U$3:U291)+1,"  ")</f>
        <v xml:space="preserve">  </v>
      </c>
      <c r="Y292" s="4" t="str">
        <f>IF(AND($Z$2=$D292,$Z$2&lt;&gt;"",$Z$2&lt;&gt;0,$Y$2=$Y$1),COUNT($Y$3:Y291)+1,"  ")</f>
        <v xml:space="preserve">  </v>
      </c>
    </row>
    <row r="293" spans="2:25" ht="15.75">
      <c r="B293" s="5" t="str">
        <f>IF(C293&lt;&gt;"",COUNT($B$3:B292)+1,"")</f>
        <v/>
      </c>
      <c r="C293" s="86"/>
      <c r="D293" s="12"/>
      <c r="E293" s="12"/>
      <c r="F293" s="5" t="str">
        <f>IFERROR(IF(E293&lt;&gt;"",VLOOKUP(E293,STORE!$C$6:$D$500,2,FALSE),""),"تأكد من الكود")</f>
        <v/>
      </c>
      <c r="G293" s="12"/>
      <c r="H293" s="20"/>
      <c r="I293" s="12"/>
      <c r="U293" s="4" t="str">
        <f>IF(AND($V$2=$E293,$V$2&lt;&gt;"",$V$2&lt;&gt;0,F293&lt;&gt;"تأكد من الكود"),COUNT($U$3:U292)+1,"  ")</f>
        <v xml:space="preserve">  </v>
      </c>
      <c r="Y293" s="4" t="str">
        <f>IF(AND($Z$2=$D293,$Z$2&lt;&gt;"",$Z$2&lt;&gt;0,$Y$2=$Y$1),COUNT($Y$3:Y292)+1,"  ")</f>
        <v xml:space="preserve">  </v>
      </c>
    </row>
    <row r="294" spans="2:25" ht="15.75">
      <c r="B294" s="5" t="str">
        <f>IF(C294&lt;&gt;"",COUNT($B$3:B293)+1,"")</f>
        <v/>
      </c>
      <c r="C294" s="86"/>
      <c r="D294" s="12"/>
      <c r="E294" s="12"/>
      <c r="F294" s="5" t="str">
        <f>IFERROR(IF(E294&lt;&gt;"",VLOOKUP(E294,STORE!$C$6:$D$500,2,FALSE),""),"تأكد من الكود")</f>
        <v/>
      </c>
      <c r="G294" s="12"/>
      <c r="H294" s="20"/>
      <c r="I294" s="12"/>
      <c r="U294" s="4" t="str">
        <f>IF(AND($V$2=$E294,$V$2&lt;&gt;"",$V$2&lt;&gt;0,F294&lt;&gt;"تأكد من الكود"),COUNT($U$3:U293)+1,"  ")</f>
        <v xml:space="preserve">  </v>
      </c>
      <c r="Y294" s="4" t="str">
        <f>IF(AND($Z$2=$D294,$Z$2&lt;&gt;"",$Z$2&lt;&gt;0,$Y$2=$Y$1),COUNT($Y$3:Y293)+1,"  ")</f>
        <v xml:space="preserve">  </v>
      </c>
    </row>
    <row r="295" spans="2:25" ht="15.75">
      <c r="B295" s="5" t="str">
        <f>IF(C295&lt;&gt;"",COUNT($B$3:B294)+1,"")</f>
        <v/>
      </c>
      <c r="C295" s="86"/>
      <c r="D295" s="12"/>
      <c r="E295" s="12"/>
      <c r="F295" s="5" t="str">
        <f>IFERROR(IF(E295&lt;&gt;"",VLOOKUP(E295,STORE!$C$6:$D$500,2,FALSE),""),"تأكد من الكود")</f>
        <v/>
      </c>
      <c r="G295" s="12"/>
      <c r="H295" s="20"/>
      <c r="I295" s="12"/>
      <c r="U295" s="4" t="str">
        <f>IF(AND($V$2=$E295,$V$2&lt;&gt;"",$V$2&lt;&gt;0,F295&lt;&gt;"تأكد من الكود"),COUNT($U$3:U294)+1,"  ")</f>
        <v xml:space="preserve">  </v>
      </c>
      <c r="Y295" s="4" t="str">
        <f>IF(AND($Z$2=$D295,$Z$2&lt;&gt;"",$Z$2&lt;&gt;0,$Y$2=$Y$1),COUNT($Y$3:Y294)+1,"  ")</f>
        <v xml:space="preserve">  </v>
      </c>
    </row>
    <row r="296" spans="2:25" ht="15.75">
      <c r="B296" s="5" t="str">
        <f>IF(C296&lt;&gt;"",COUNT($B$3:B295)+1,"")</f>
        <v/>
      </c>
      <c r="C296" s="86"/>
      <c r="D296" s="12"/>
      <c r="E296" s="12"/>
      <c r="F296" s="5" t="str">
        <f>IFERROR(IF(E296&lt;&gt;"",VLOOKUP(E296,STORE!$C$6:$D$500,2,FALSE),""),"تأكد من الكود")</f>
        <v/>
      </c>
      <c r="G296" s="12"/>
      <c r="H296" s="20"/>
      <c r="I296" s="12"/>
      <c r="U296" s="4" t="str">
        <f>IF(AND($V$2=$E296,$V$2&lt;&gt;"",$V$2&lt;&gt;0,F296&lt;&gt;"تأكد من الكود"),COUNT($U$3:U295)+1,"  ")</f>
        <v xml:space="preserve">  </v>
      </c>
      <c r="Y296" s="4" t="str">
        <f>IF(AND($Z$2=$D296,$Z$2&lt;&gt;"",$Z$2&lt;&gt;0,$Y$2=$Y$1),COUNT($Y$3:Y295)+1,"  ")</f>
        <v xml:space="preserve">  </v>
      </c>
    </row>
    <row r="297" spans="2:25" ht="15.75">
      <c r="B297" s="5" t="str">
        <f>IF(C297&lt;&gt;"",COUNT($B$3:B296)+1,"")</f>
        <v/>
      </c>
      <c r="C297" s="86"/>
      <c r="D297" s="12"/>
      <c r="E297" s="12"/>
      <c r="F297" s="5" t="str">
        <f>IFERROR(IF(E297&lt;&gt;"",VLOOKUP(E297,STORE!$C$6:$D$500,2,FALSE),""),"تأكد من الكود")</f>
        <v/>
      </c>
      <c r="G297" s="12"/>
      <c r="H297" s="20"/>
      <c r="I297" s="12"/>
      <c r="U297" s="4" t="str">
        <f>IF(AND($V$2=$E297,$V$2&lt;&gt;"",$V$2&lt;&gt;0,F297&lt;&gt;"تأكد من الكود"),COUNT($U$3:U296)+1,"  ")</f>
        <v xml:space="preserve">  </v>
      </c>
      <c r="Y297" s="4" t="str">
        <f>IF(AND($Z$2=$D297,$Z$2&lt;&gt;"",$Z$2&lt;&gt;0,$Y$2=$Y$1),COUNT($Y$3:Y296)+1,"  ")</f>
        <v xml:space="preserve">  </v>
      </c>
    </row>
    <row r="298" spans="2:25" ht="15.75">
      <c r="B298" s="5" t="str">
        <f>IF(C298&lt;&gt;"",COUNT($B$3:B297)+1,"")</f>
        <v/>
      </c>
      <c r="C298" s="86"/>
      <c r="D298" s="12"/>
      <c r="E298" s="12"/>
      <c r="F298" s="5" t="str">
        <f>IFERROR(IF(E298&lt;&gt;"",VLOOKUP(E298,STORE!$C$6:$D$500,2,FALSE),""),"تأكد من الكود")</f>
        <v/>
      </c>
      <c r="G298" s="12"/>
      <c r="H298" s="20"/>
      <c r="I298" s="12"/>
      <c r="U298" s="4" t="str">
        <f>IF(AND($V$2=$E298,$V$2&lt;&gt;"",$V$2&lt;&gt;0,F298&lt;&gt;"تأكد من الكود"),COUNT($U$3:U297)+1,"  ")</f>
        <v xml:space="preserve">  </v>
      </c>
      <c r="Y298" s="4" t="str">
        <f>IF(AND($Z$2=$D298,$Z$2&lt;&gt;"",$Z$2&lt;&gt;0,$Y$2=$Y$1),COUNT($Y$3:Y297)+1,"  ")</f>
        <v xml:space="preserve">  </v>
      </c>
    </row>
    <row r="299" spans="2:25" ht="15.75">
      <c r="B299" s="5" t="str">
        <f>IF(C299&lt;&gt;"",COUNT($B$3:B298)+1,"")</f>
        <v/>
      </c>
      <c r="C299" s="86"/>
      <c r="D299" s="12"/>
      <c r="E299" s="12"/>
      <c r="F299" s="5" t="str">
        <f>IFERROR(IF(E299&lt;&gt;"",VLOOKUP(E299,STORE!$C$6:$D$500,2,FALSE),""),"تأكد من الكود")</f>
        <v/>
      </c>
      <c r="G299" s="12"/>
      <c r="H299" s="20"/>
      <c r="I299" s="12"/>
      <c r="U299" s="4" t="str">
        <f>IF(AND($V$2=$E299,$V$2&lt;&gt;"",$V$2&lt;&gt;0,F299&lt;&gt;"تأكد من الكود"),COUNT($U$3:U298)+1,"  ")</f>
        <v xml:space="preserve">  </v>
      </c>
      <c r="Y299" s="4" t="str">
        <f>IF(AND($Z$2=$D299,$Z$2&lt;&gt;"",$Z$2&lt;&gt;0,$Y$2=$Y$1),COUNT($Y$3:Y298)+1,"  ")</f>
        <v xml:space="preserve">  </v>
      </c>
    </row>
    <row r="300" spans="2:25" ht="15.75">
      <c r="B300" s="5" t="str">
        <f>IF(C300&lt;&gt;"",COUNT($B$3:B299)+1,"")</f>
        <v/>
      </c>
      <c r="C300" s="86"/>
      <c r="D300" s="12"/>
      <c r="E300" s="12"/>
      <c r="F300" s="5" t="str">
        <f>IFERROR(IF(E300&lt;&gt;"",VLOOKUP(E300,STORE!$C$6:$D$500,2,FALSE),""),"تأكد من الكود")</f>
        <v/>
      </c>
      <c r="G300" s="12"/>
      <c r="H300" s="20"/>
      <c r="I300" s="12"/>
      <c r="U300" s="4" t="str">
        <f>IF(AND($V$2=$E300,$V$2&lt;&gt;"",$V$2&lt;&gt;0,F300&lt;&gt;"تأكد من الكود"),COUNT($U$3:U299)+1,"  ")</f>
        <v xml:space="preserve">  </v>
      </c>
      <c r="Y300" s="4" t="str">
        <f>IF(AND($Z$2=$D300,$Z$2&lt;&gt;"",$Z$2&lt;&gt;0,$Y$2=$Y$1),COUNT($Y$3:Y299)+1,"  ")</f>
        <v xml:space="preserve">  </v>
      </c>
    </row>
    <row r="301" spans="2:25" ht="15.75">
      <c r="B301" s="5" t="str">
        <f>IF(C301&lt;&gt;"",COUNT($B$3:B300)+1,"")</f>
        <v/>
      </c>
      <c r="C301" s="86"/>
      <c r="D301" s="12"/>
      <c r="E301" s="12"/>
      <c r="F301" s="5" t="str">
        <f>IFERROR(IF(E301&lt;&gt;"",VLOOKUP(E301,STORE!$C$6:$D$500,2,FALSE),""),"تأكد من الكود")</f>
        <v/>
      </c>
      <c r="G301" s="12"/>
      <c r="H301" s="20"/>
      <c r="I301" s="12"/>
      <c r="U301" s="4" t="str">
        <f>IF(AND($V$2=$E301,$V$2&lt;&gt;"",$V$2&lt;&gt;0,F301&lt;&gt;"تأكد من الكود"),COUNT($U$3:U300)+1,"  ")</f>
        <v xml:space="preserve">  </v>
      </c>
      <c r="Y301" s="4" t="str">
        <f>IF(AND($Z$2=$D301,$Z$2&lt;&gt;"",$Z$2&lt;&gt;0,$Y$2=$Y$1),COUNT($Y$3:Y300)+1,"  ")</f>
        <v xml:space="preserve">  </v>
      </c>
    </row>
    <row r="302" spans="2:25" ht="15.75">
      <c r="B302" s="5" t="str">
        <f>IF(C302&lt;&gt;"",COUNT($B$3:B301)+1,"")</f>
        <v/>
      </c>
      <c r="C302" s="86"/>
      <c r="D302" s="12"/>
      <c r="E302" s="12"/>
      <c r="F302" s="5" t="str">
        <f>IFERROR(IF(E302&lt;&gt;"",VLOOKUP(E302,STORE!$C$6:$D$500,2,FALSE),""),"تأكد من الكود")</f>
        <v/>
      </c>
      <c r="G302" s="12"/>
      <c r="H302" s="20"/>
      <c r="I302" s="12"/>
      <c r="U302" s="4" t="str">
        <f>IF(AND($V$2=$E302,$V$2&lt;&gt;"",$V$2&lt;&gt;0,F302&lt;&gt;"تأكد من الكود"),COUNT($U$3:U301)+1,"  ")</f>
        <v xml:space="preserve">  </v>
      </c>
      <c r="Y302" s="4" t="str">
        <f>IF(AND($Z$2=$D302,$Z$2&lt;&gt;"",$Z$2&lt;&gt;0,$Y$2=$Y$1),COUNT($Y$3:Y301)+1,"  ")</f>
        <v xml:space="preserve">  </v>
      </c>
    </row>
    <row r="303" spans="2:25" ht="15.75">
      <c r="B303" s="5" t="str">
        <f>IF(C303&lt;&gt;"",COUNT($B$3:B302)+1,"")</f>
        <v/>
      </c>
      <c r="C303" s="86"/>
      <c r="D303" s="12"/>
      <c r="E303" s="12"/>
      <c r="F303" s="5" t="str">
        <f>IFERROR(IF(E303&lt;&gt;"",VLOOKUP(E303,STORE!$C$6:$D$500,2,FALSE),""),"تأكد من الكود")</f>
        <v/>
      </c>
      <c r="G303" s="12"/>
      <c r="H303" s="20"/>
      <c r="I303" s="12"/>
      <c r="U303" s="4" t="str">
        <f>IF(AND($V$2=$E303,$V$2&lt;&gt;"",$V$2&lt;&gt;0,F303&lt;&gt;"تأكد من الكود"),COUNT($U$3:U302)+1,"  ")</f>
        <v xml:space="preserve">  </v>
      </c>
      <c r="Y303" s="4" t="str">
        <f>IF(AND($Z$2=$D303,$Z$2&lt;&gt;"",$Z$2&lt;&gt;0,$Y$2=$Y$1),COUNT($Y$3:Y302)+1,"  ")</f>
        <v xml:space="preserve">  </v>
      </c>
    </row>
    <row r="304" spans="2:25" ht="15.75">
      <c r="B304" s="5" t="str">
        <f>IF(C304&lt;&gt;"",COUNT($B$3:B303)+1,"")</f>
        <v/>
      </c>
      <c r="C304" s="86"/>
      <c r="D304" s="12"/>
      <c r="E304" s="12"/>
      <c r="F304" s="5" t="str">
        <f>IFERROR(IF(E304&lt;&gt;"",VLOOKUP(E304,STORE!$C$6:$D$500,2,FALSE),""),"تأكد من الكود")</f>
        <v/>
      </c>
      <c r="G304" s="12"/>
      <c r="H304" s="20"/>
      <c r="I304" s="12"/>
      <c r="U304" s="4" t="str">
        <f>IF(AND($V$2=$E304,$V$2&lt;&gt;"",$V$2&lt;&gt;0,F304&lt;&gt;"تأكد من الكود"),COUNT($U$3:U303)+1,"  ")</f>
        <v xml:space="preserve">  </v>
      </c>
      <c r="Y304" s="4" t="str">
        <f>IF(AND($Z$2=$D304,$Z$2&lt;&gt;"",$Z$2&lt;&gt;0,$Y$2=$Y$1),COUNT($Y$3:Y303)+1,"  ")</f>
        <v xml:space="preserve">  </v>
      </c>
    </row>
    <row r="305" spans="2:25" ht="15.75">
      <c r="B305" s="5" t="str">
        <f>IF(C305&lt;&gt;"",COUNT($B$3:B304)+1,"")</f>
        <v/>
      </c>
      <c r="C305" s="86"/>
      <c r="D305" s="12"/>
      <c r="E305" s="12"/>
      <c r="F305" s="5" t="str">
        <f>IFERROR(IF(E305&lt;&gt;"",VLOOKUP(E305,STORE!$C$6:$D$500,2,FALSE),""),"تأكد من الكود")</f>
        <v/>
      </c>
      <c r="G305" s="12"/>
      <c r="H305" s="20"/>
      <c r="I305" s="12"/>
      <c r="U305" s="4" t="str">
        <f>IF(AND($V$2=$E305,$V$2&lt;&gt;"",$V$2&lt;&gt;0,F305&lt;&gt;"تأكد من الكود"),COUNT($U$3:U304)+1,"  ")</f>
        <v xml:space="preserve">  </v>
      </c>
      <c r="Y305" s="4" t="str">
        <f>IF(AND($Z$2=$D305,$Z$2&lt;&gt;"",$Z$2&lt;&gt;0,$Y$2=$Y$1),COUNT($Y$3:Y304)+1,"  ")</f>
        <v xml:space="preserve">  </v>
      </c>
    </row>
    <row r="306" spans="2:25" ht="15.75">
      <c r="B306" s="5" t="str">
        <f>IF(C306&lt;&gt;"",COUNT($B$3:B305)+1,"")</f>
        <v/>
      </c>
      <c r="C306" s="86"/>
      <c r="D306" s="12"/>
      <c r="E306" s="12"/>
      <c r="F306" s="5" t="str">
        <f>IFERROR(IF(E306&lt;&gt;"",VLOOKUP(E306,STORE!$C$6:$D$500,2,FALSE),""),"تأكد من الكود")</f>
        <v/>
      </c>
      <c r="G306" s="12"/>
      <c r="H306" s="20"/>
      <c r="I306" s="12"/>
      <c r="U306" s="4" t="str">
        <f>IF(AND($V$2=$E306,$V$2&lt;&gt;"",$V$2&lt;&gt;0,F306&lt;&gt;"تأكد من الكود"),COUNT($U$3:U305)+1,"  ")</f>
        <v xml:space="preserve">  </v>
      </c>
      <c r="Y306" s="4" t="str">
        <f>IF(AND($Z$2=$D306,$Z$2&lt;&gt;"",$Z$2&lt;&gt;0,$Y$2=$Y$1),COUNT($Y$3:Y305)+1,"  ")</f>
        <v xml:space="preserve">  </v>
      </c>
    </row>
    <row r="307" spans="2:25" ht="15.75">
      <c r="B307" s="5" t="str">
        <f>IF(C307&lt;&gt;"",COUNT($B$3:B306)+1,"")</f>
        <v/>
      </c>
      <c r="C307" s="86"/>
      <c r="D307" s="12"/>
      <c r="E307" s="12"/>
      <c r="F307" s="5" t="str">
        <f>IFERROR(IF(E307&lt;&gt;"",VLOOKUP(E307,STORE!$C$6:$D$500,2,FALSE),""),"تأكد من الكود")</f>
        <v/>
      </c>
      <c r="G307" s="12"/>
      <c r="H307" s="20"/>
      <c r="I307" s="12"/>
      <c r="U307" s="4" t="str">
        <f>IF(AND($V$2=$E307,$V$2&lt;&gt;"",$V$2&lt;&gt;0,F307&lt;&gt;"تأكد من الكود"),COUNT($U$3:U306)+1,"  ")</f>
        <v xml:space="preserve">  </v>
      </c>
      <c r="Y307" s="4" t="str">
        <f>IF(AND($Z$2=$D307,$Z$2&lt;&gt;"",$Z$2&lt;&gt;0,$Y$2=$Y$1),COUNT($Y$3:Y306)+1,"  ")</f>
        <v xml:space="preserve">  </v>
      </c>
    </row>
    <row r="308" spans="2:25" ht="15.75">
      <c r="B308" s="5" t="str">
        <f>IF(C308&lt;&gt;"",COUNT($B$3:B307)+1,"")</f>
        <v/>
      </c>
      <c r="C308" s="86"/>
      <c r="D308" s="12"/>
      <c r="E308" s="12"/>
      <c r="F308" s="5" t="str">
        <f>IFERROR(IF(E308&lt;&gt;"",VLOOKUP(E308,STORE!$C$6:$D$500,2,FALSE),""),"تأكد من الكود")</f>
        <v/>
      </c>
      <c r="G308" s="12"/>
      <c r="H308" s="20"/>
      <c r="I308" s="12"/>
      <c r="U308" s="4" t="str">
        <f>IF(AND($V$2=$E308,$V$2&lt;&gt;"",$V$2&lt;&gt;0,F308&lt;&gt;"تأكد من الكود"),COUNT($U$3:U307)+1,"  ")</f>
        <v xml:space="preserve">  </v>
      </c>
      <c r="Y308" s="4" t="str">
        <f>IF(AND($Z$2=$D308,$Z$2&lt;&gt;"",$Z$2&lt;&gt;0,$Y$2=$Y$1),COUNT($Y$3:Y307)+1,"  ")</f>
        <v xml:space="preserve">  </v>
      </c>
    </row>
    <row r="309" spans="2:25" ht="15.75">
      <c r="B309" s="5" t="str">
        <f>IF(C309&lt;&gt;"",COUNT($B$3:B308)+1,"")</f>
        <v/>
      </c>
      <c r="C309" s="86"/>
      <c r="D309" s="12"/>
      <c r="E309" s="12"/>
      <c r="F309" s="5" t="str">
        <f>IFERROR(IF(E309&lt;&gt;"",VLOOKUP(E309,STORE!$C$6:$D$500,2,FALSE),""),"تأكد من الكود")</f>
        <v/>
      </c>
      <c r="G309" s="12"/>
      <c r="H309" s="20"/>
      <c r="I309" s="12"/>
      <c r="U309" s="4" t="str">
        <f>IF(AND($V$2=$E309,$V$2&lt;&gt;"",$V$2&lt;&gt;0,F309&lt;&gt;"تأكد من الكود"),COUNT($U$3:U308)+1,"  ")</f>
        <v xml:space="preserve">  </v>
      </c>
      <c r="Y309" s="4" t="str">
        <f>IF(AND($Z$2=$D309,$Z$2&lt;&gt;"",$Z$2&lt;&gt;0,$Y$2=$Y$1),COUNT($Y$3:Y308)+1,"  ")</f>
        <v xml:space="preserve">  </v>
      </c>
    </row>
    <row r="310" spans="2:25" ht="15.75">
      <c r="B310" s="5" t="str">
        <f>IF(C310&lt;&gt;"",COUNT($B$3:B309)+1,"")</f>
        <v/>
      </c>
      <c r="C310" s="86"/>
      <c r="D310" s="12"/>
      <c r="E310" s="12"/>
      <c r="F310" s="5" t="str">
        <f>IFERROR(IF(E310&lt;&gt;"",VLOOKUP(E310,STORE!$C$6:$D$500,2,FALSE),""),"تأكد من الكود")</f>
        <v/>
      </c>
      <c r="G310" s="12"/>
      <c r="H310" s="20"/>
      <c r="I310" s="12"/>
      <c r="U310" s="4" t="str">
        <f>IF(AND($V$2=$E310,$V$2&lt;&gt;"",$V$2&lt;&gt;0,F310&lt;&gt;"تأكد من الكود"),COUNT($U$3:U309)+1,"  ")</f>
        <v xml:space="preserve">  </v>
      </c>
      <c r="Y310" s="4" t="str">
        <f>IF(AND($Z$2=$D310,$Z$2&lt;&gt;"",$Z$2&lt;&gt;0,$Y$2=$Y$1),COUNT($Y$3:Y309)+1,"  ")</f>
        <v xml:space="preserve">  </v>
      </c>
    </row>
    <row r="311" spans="2:25" ht="15.75">
      <c r="B311" s="5" t="str">
        <f>IF(C311&lt;&gt;"",COUNT($B$3:B310)+1,"")</f>
        <v/>
      </c>
      <c r="C311" s="86"/>
      <c r="D311" s="12"/>
      <c r="E311" s="12"/>
      <c r="F311" s="5" t="str">
        <f>IFERROR(IF(E311&lt;&gt;"",VLOOKUP(E311,STORE!$C$6:$D$500,2,FALSE),""),"تأكد من الكود")</f>
        <v/>
      </c>
      <c r="G311" s="12"/>
      <c r="H311" s="20"/>
      <c r="I311" s="12"/>
      <c r="U311" s="4" t="str">
        <f>IF(AND($V$2=$E311,$V$2&lt;&gt;"",$V$2&lt;&gt;0,F311&lt;&gt;"تأكد من الكود"),COUNT($U$3:U310)+1,"  ")</f>
        <v xml:space="preserve">  </v>
      </c>
      <c r="Y311" s="4" t="str">
        <f>IF(AND($Z$2=$D311,$Z$2&lt;&gt;"",$Z$2&lt;&gt;0,$Y$2=$Y$1),COUNT($Y$3:Y310)+1,"  ")</f>
        <v xml:space="preserve">  </v>
      </c>
    </row>
    <row r="312" spans="2:25" ht="15.75">
      <c r="B312" s="5" t="str">
        <f>IF(C312&lt;&gt;"",COUNT($B$3:B311)+1,"")</f>
        <v/>
      </c>
      <c r="C312" s="86"/>
      <c r="D312" s="12"/>
      <c r="E312" s="12"/>
      <c r="F312" s="5" t="str">
        <f>IFERROR(IF(E312&lt;&gt;"",VLOOKUP(E312,STORE!$C$6:$D$500,2,FALSE),""),"تأكد من الكود")</f>
        <v/>
      </c>
      <c r="G312" s="12"/>
      <c r="H312" s="20"/>
      <c r="I312" s="12"/>
      <c r="U312" s="4" t="str">
        <f>IF(AND($V$2=$E312,$V$2&lt;&gt;"",$V$2&lt;&gt;0,F312&lt;&gt;"تأكد من الكود"),COUNT($U$3:U311)+1,"  ")</f>
        <v xml:space="preserve">  </v>
      </c>
      <c r="Y312" s="4" t="str">
        <f>IF(AND($Z$2=$D312,$Z$2&lt;&gt;"",$Z$2&lt;&gt;0,$Y$2=$Y$1),COUNT($Y$3:Y311)+1,"  ")</f>
        <v xml:space="preserve">  </v>
      </c>
    </row>
    <row r="313" spans="2:25" ht="15.75">
      <c r="B313" s="5" t="str">
        <f>IF(C313&lt;&gt;"",COUNT($B$3:B312)+1,"")</f>
        <v/>
      </c>
      <c r="C313" s="86"/>
      <c r="D313" s="12"/>
      <c r="E313" s="12"/>
      <c r="F313" s="5" t="str">
        <f>IFERROR(IF(E313&lt;&gt;"",VLOOKUP(E313,STORE!$C$6:$D$500,2,FALSE),""),"تأكد من الكود")</f>
        <v/>
      </c>
      <c r="G313" s="12"/>
      <c r="H313" s="20"/>
      <c r="I313" s="12"/>
      <c r="U313" s="4" t="str">
        <f>IF(AND($V$2=$E313,$V$2&lt;&gt;"",$V$2&lt;&gt;0,F313&lt;&gt;"تأكد من الكود"),COUNT($U$3:U312)+1,"  ")</f>
        <v xml:space="preserve">  </v>
      </c>
      <c r="Y313" s="4" t="str">
        <f>IF(AND($Z$2=$D313,$Z$2&lt;&gt;"",$Z$2&lt;&gt;0,$Y$2=$Y$1),COUNT($Y$3:Y312)+1,"  ")</f>
        <v xml:space="preserve">  </v>
      </c>
    </row>
    <row r="314" spans="2:25" ht="15.75">
      <c r="B314" s="5" t="str">
        <f>IF(C314&lt;&gt;"",COUNT($B$3:B313)+1,"")</f>
        <v/>
      </c>
      <c r="C314" s="86"/>
      <c r="D314" s="12"/>
      <c r="E314" s="12"/>
      <c r="F314" s="5" t="str">
        <f>IFERROR(IF(E314&lt;&gt;"",VLOOKUP(E314,STORE!$C$6:$D$500,2,FALSE),""),"تأكد من الكود")</f>
        <v/>
      </c>
      <c r="G314" s="12"/>
      <c r="H314" s="20"/>
      <c r="I314" s="12"/>
      <c r="U314" s="4" t="str">
        <f>IF(AND($V$2=$E314,$V$2&lt;&gt;"",$V$2&lt;&gt;0,F314&lt;&gt;"تأكد من الكود"),COUNT($U$3:U313)+1,"  ")</f>
        <v xml:space="preserve">  </v>
      </c>
      <c r="Y314" s="4" t="str">
        <f>IF(AND($Z$2=$D314,$Z$2&lt;&gt;"",$Z$2&lt;&gt;0,$Y$2=$Y$1),COUNT($Y$3:Y313)+1,"  ")</f>
        <v xml:space="preserve">  </v>
      </c>
    </row>
    <row r="315" spans="2:25" ht="15.75">
      <c r="B315" s="5" t="str">
        <f>IF(C315&lt;&gt;"",COUNT($B$3:B314)+1,"")</f>
        <v/>
      </c>
      <c r="C315" s="86"/>
      <c r="D315" s="12"/>
      <c r="E315" s="12"/>
      <c r="F315" s="5" t="str">
        <f>IFERROR(IF(E315&lt;&gt;"",VLOOKUP(E315,STORE!$C$6:$D$500,2,FALSE),""),"تأكد من الكود")</f>
        <v/>
      </c>
      <c r="G315" s="12"/>
      <c r="H315" s="20"/>
      <c r="I315" s="12"/>
      <c r="U315" s="4" t="str">
        <f>IF(AND($V$2=$E315,$V$2&lt;&gt;"",$V$2&lt;&gt;0,F315&lt;&gt;"تأكد من الكود"),COUNT($U$3:U314)+1,"  ")</f>
        <v xml:space="preserve">  </v>
      </c>
      <c r="Y315" s="4" t="str">
        <f>IF(AND($Z$2=$D315,$Z$2&lt;&gt;"",$Z$2&lt;&gt;0,$Y$2=$Y$1),COUNT($Y$3:Y314)+1,"  ")</f>
        <v xml:space="preserve">  </v>
      </c>
    </row>
    <row r="316" spans="2:25" ht="15.75">
      <c r="B316" s="5" t="str">
        <f>IF(C316&lt;&gt;"",COUNT($B$3:B315)+1,"")</f>
        <v/>
      </c>
      <c r="C316" s="86"/>
      <c r="D316" s="12"/>
      <c r="E316" s="12"/>
      <c r="F316" s="5" t="str">
        <f>IFERROR(IF(E316&lt;&gt;"",VLOOKUP(E316,STORE!$C$6:$D$500,2,FALSE),""),"تأكد من الكود")</f>
        <v/>
      </c>
      <c r="G316" s="12"/>
      <c r="H316" s="20"/>
      <c r="I316" s="12"/>
      <c r="U316" s="4" t="str">
        <f>IF(AND($V$2=$E316,$V$2&lt;&gt;"",$V$2&lt;&gt;0,F316&lt;&gt;"تأكد من الكود"),COUNT($U$3:U315)+1,"  ")</f>
        <v xml:space="preserve">  </v>
      </c>
      <c r="Y316" s="4" t="str">
        <f>IF(AND($Z$2=$D316,$Z$2&lt;&gt;"",$Z$2&lt;&gt;0,$Y$2=$Y$1),COUNT($Y$3:Y315)+1,"  ")</f>
        <v xml:space="preserve">  </v>
      </c>
    </row>
    <row r="317" spans="2:25" ht="15.75">
      <c r="B317" s="5" t="str">
        <f>IF(C317&lt;&gt;"",COUNT($B$3:B316)+1,"")</f>
        <v/>
      </c>
      <c r="C317" s="86"/>
      <c r="D317" s="12"/>
      <c r="E317" s="12"/>
      <c r="F317" s="5" t="str">
        <f>IFERROR(IF(E317&lt;&gt;"",VLOOKUP(E317,STORE!$C$6:$D$500,2,FALSE),""),"تأكد من الكود")</f>
        <v/>
      </c>
      <c r="G317" s="12"/>
      <c r="H317" s="20"/>
      <c r="I317" s="12"/>
      <c r="U317" s="4" t="str">
        <f>IF(AND($V$2=$E317,$V$2&lt;&gt;"",$V$2&lt;&gt;0,F317&lt;&gt;"تأكد من الكود"),COUNT($U$3:U316)+1,"  ")</f>
        <v xml:space="preserve">  </v>
      </c>
      <c r="Y317" s="4" t="str">
        <f>IF(AND($Z$2=$D317,$Z$2&lt;&gt;"",$Z$2&lt;&gt;0,$Y$2=$Y$1),COUNT($Y$3:Y316)+1,"  ")</f>
        <v xml:space="preserve">  </v>
      </c>
    </row>
    <row r="318" spans="2:25" ht="15.75">
      <c r="B318" s="5" t="str">
        <f>IF(C318&lt;&gt;"",COUNT($B$3:B317)+1,"")</f>
        <v/>
      </c>
      <c r="C318" s="86"/>
      <c r="D318" s="12"/>
      <c r="E318" s="12"/>
      <c r="F318" s="5" t="str">
        <f>IFERROR(IF(E318&lt;&gt;"",VLOOKUP(E318,STORE!$C$6:$D$500,2,FALSE),""),"تأكد من الكود")</f>
        <v/>
      </c>
      <c r="G318" s="12"/>
      <c r="H318" s="20"/>
      <c r="I318" s="12"/>
      <c r="U318" s="4" t="str">
        <f>IF(AND($V$2=$E318,$V$2&lt;&gt;"",$V$2&lt;&gt;0,F318&lt;&gt;"تأكد من الكود"),COUNT($U$3:U317)+1,"  ")</f>
        <v xml:space="preserve">  </v>
      </c>
      <c r="Y318" s="4" t="str">
        <f>IF(AND($Z$2=$D318,$Z$2&lt;&gt;"",$Z$2&lt;&gt;0,$Y$2=$Y$1),COUNT($Y$3:Y317)+1,"  ")</f>
        <v xml:space="preserve">  </v>
      </c>
    </row>
    <row r="319" spans="2:25" ht="15.75">
      <c r="B319" s="5" t="str">
        <f>IF(C319&lt;&gt;"",COUNT($B$3:B318)+1,"")</f>
        <v/>
      </c>
      <c r="C319" s="86"/>
      <c r="D319" s="12"/>
      <c r="E319" s="12"/>
      <c r="F319" s="5" t="str">
        <f>IFERROR(IF(E319&lt;&gt;"",VLOOKUP(E319,STORE!$C$6:$D$500,2,FALSE),""),"تأكد من الكود")</f>
        <v/>
      </c>
      <c r="G319" s="12"/>
      <c r="H319" s="20"/>
      <c r="I319" s="12"/>
      <c r="U319" s="4" t="str">
        <f>IF(AND($V$2=$E319,$V$2&lt;&gt;"",$V$2&lt;&gt;0,F319&lt;&gt;"تأكد من الكود"),COUNT($U$3:U318)+1,"  ")</f>
        <v xml:space="preserve">  </v>
      </c>
      <c r="Y319" s="4" t="str">
        <f>IF(AND($Z$2=$D319,$Z$2&lt;&gt;"",$Z$2&lt;&gt;0,$Y$2=$Y$1),COUNT($Y$3:Y318)+1,"  ")</f>
        <v xml:space="preserve">  </v>
      </c>
    </row>
    <row r="320" spans="2:25" ht="15.75">
      <c r="B320" s="5" t="str">
        <f>IF(C320&lt;&gt;"",COUNT($B$3:B319)+1,"")</f>
        <v/>
      </c>
      <c r="C320" s="86"/>
      <c r="D320" s="12"/>
      <c r="E320" s="12"/>
      <c r="F320" s="5" t="str">
        <f>IFERROR(IF(E320&lt;&gt;"",VLOOKUP(E320,STORE!$C$6:$D$500,2,FALSE),""),"تأكد من الكود")</f>
        <v/>
      </c>
      <c r="G320" s="12"/>
      <c r="H320" s="20"/>
      <c r="I320" s="12"/>
      <c r="U320" s="4" t="str">
        <f>IF(AND($V$2=$E320,$V$2&lt;&gt;"",$V$2&lt;&gt;0,F320&lt;&gt;"تأكد من الكود"),COUNT($U$3:U319)+1,"  ")</f>
        <v xml:space="preserve">  </v>
      </c>
      <c r="Y320" s="4" t="str">
        <f>IF(AND($Z$2=$D320,$Z$2&lt;&gt;"",$Z$2&lt;&gt;0,$Y$2=$Y$1),COUNT($Y$3:Y319)+1,"  ")</f>
        <v xml:space="preserve">  </v>
      </c>
    </row>
    <row r="321" spans="2:25" ht="15.75">
      <c r="B321" s="5" t="str">
        <f>IF(C321&lt;&gt;"",COUNT($B$3:B320)+1,"")</f>
        <v/>
      </c>
      <c r="C321" s="86"/>
      <c r="D321" s="12"/>
      <c r="E321" s="12"/>
      <c r="F321" s="5" t="str">
        <f>IFERROR(IF(E321&lt;&gt;"",VLOOKUP(E321,STORE!$C$6:$D$500,2,FALSE),""),"تأكد من الكود")</f>
        <v/>
      </c>
      <c r="G321" s="12"/>
      <c r="H321" s="20"/>
      <c r="I321" s="12"/>
      <c r="U321" s="4" t="str">
        <f>IF(AND($V$2=$E321,$V$2&lt;&gt;"",$V$2&lt;&gt;0,F321&lt;&gt;"تأكد من الكود"),COUNT($U$3:U320)+1,"  ")</f>
        <v xml:space="preserve">  </v>
      </c>
      <c r="Y321" s="4" t="str">
        <f>IF(AND($Z$2=$D321,$Z$2&lt;&gt;"",$Z$2&lt;&gt;0,$Y$2=$Y$1),COUNT($Y$3:Y320)+1,"  ")</f>
        <v xml:space="preserve">  </v>
      </c>
    </row>
    <row r="322" spans="2:25" ht="15.75">
      <c r="B322" s="5" t="str">
        <f>IF(C322&lt;&gt;"",COUNT($B$3:B321)+1,"")</f>
        <v/>
      </c>
      <c r="C322" s="86"/>
      <c r="D322" s="12"/>
      <c r="E322" s="12"/>
      <c r="F322" s="5" t="str">
        <f>IFERROR(IF(E322&lt;&gt;"",VLOOKUP(E322,STORE!$C$6:$D$500,2,FALSE),""),"تأكد من الكود")</f>
        <v/>
      </c>
      <c r="G322" s="12"/>
      <c r="H322" s="20"/>
      <c r="I322" s="12"/>
      <c r="U322" s="4" t="str">
        <f>IF(AND($V$2=$E322,$V$2&lt;&gt;"",$V$2&lt;&gt;0,F322&lt;&gt;"تأكد من الكود"),COUNT($U$3:U321)+1,"  ")</f>
        <v xml:space="preserve">  </v>
      </c>
      <c r="Y322" s="4" t="str">
        <f>IF(AND($Z$2=$D322,$Z$2&lt;&gt;"",$Z$2&lt;&gt;0,$Y$2=$Y$1),COUNT($Y$3:Y321)+1,"  ")</f>
        <v xml:space="preserve">  </v>
      </c>
    </row>
    <row r="323" spans="2:25" ht="15.75">
      <c r="B323" s="5" t="str">
        <f>IF(C323&lt;&gt;"",COUNT($B$3:B322)+1,"")</f>
        <v/>
      </c>
      <c r="C323" s="86"/>
      <c r="D323" s="12"/>
      <c r="E323" s="12"/>
      <c r="F323" s="5" t="str">
        <f>IFERROR(IF(E323&lt;&gt;"",VLOOKUP(E323,STORE!$C$6:$D$500,2,FALSE),""),"تأكد من الكود")</f>
        <v/>
      </c>
      <c r="G323" s="12"/>
      <c r="H323" s="20"/>
      <c r="I323" s="12"/>
      <c r="U323" s="4" t="str">
        <f>IF(AND($V$2=$E323,$V$2&lt;&gt;"",$V$2&lt;&gt;0,F323&lt;&gt;"تأكد من الكود"),COUNT($U$3:U322)+1,"  ")</f>
        <v xml:space="preserve">  </v>
      </c>
      <c r="Y323" s="4" t="str">
        <f>IF(AND($Z$2=$D323,$Z$2&lt;&gt;"",$Z$2&lt;&gt;0,$Y$2=$Y$1),COUNT($Y$3:Y322)+1,"  ")</f>
        <v xml:space="preserve">  </v>
      </c>
    </row>
    <row r="324" spans="2:25" ht="15.75">
      <c r="B324" s="5" t="str">
        <f>IF(C324&lt;&gt;"",COUNT($B$3:B323)+1,"")</f>
        <v/>
      </c>
      <c r="C324" s="86"/>
      <c r="D324" s="12"/>
      <c r="E324" s="12"/>
      <c r="F324" s="5" t="str">
        <f>IFERROR(IF(E324&lt;&gt;"",VLOOKUP(E324,STORE!$C$6:$D$500,2,FALSE),""),"تأكد من الكود")</f>
        <v/>
      </c>
      <c r="G324" s="12"/>
      <c r="H324" s="20"/>
      <c r="I324" s="12"/>
      <c r="U324" s="4" t="str">
        <f>IF(AND($V$2=$E324,$V$2&lt;&gt;"",$V$2&lt;&gt;0,F324&lt;&gt;"تأكد من الكود"),COUNT($U$3:U323)+1,"  ")</f>
        <v xml:space="preserve">  </v>
      </c>
      <c r="Y324" s="4" t="str">
        <f>IF(AND($Z$2=$D324,$Z$2&lt;&gt;"",$Z$2&lt;&gt;0,$Y$2=$Y$1),COUNT($Y$3:Y323)+1,"  ")</f>
        <v xml:space="preserve">  </v>
      </c>
    </row>
    <row r="325" spans="2:25" ht="15.75">
      <c r="B325" s="5" t="str">
        <f>IF(C325&lt;&gt;"",COUNT($B$3:B324)+1,"")</f>
        <v/>
      </c>
      <c r="C325" s="86"/>
      <c r="D325" s="12"/>
      <c r="E325" s="12"/>
      <c r="F325" s="5" t="str">
        <f>IFERROR(IF(E325&lt;&gt;"",VLOOKUP(E325,STORE!$C$6:$D$500,2,FALSE),""),"تأكد من الكود")</f>
        <v/>
      </c>
      <c r="G325" s="12"/>
      <c r="H325" s="20"/>
      <c r="I325" s="12"/>
      <c r="U325" s="4" t="str">
        <f>IF(AND($V$2=$E325,$V$2&lt;&gt;"",$V$2&lt;&gt;0,F325&lt;&gt;"تأكد من الكود"),COUNT($U$3:U324)+1,"  ")</f>
        <v xml:space="preserve">  </v>
      </c>
      <c r="Y325" s="4" t="str">
        <f>IF(AND($Z$2=$D325,$Z$2&lt;&gt;"",$Z$2&lt;&gt;0,$Y$2=$Y$1),COUNT($Y$3:Y324)+1,"  ")</f>
        <v xml:space="preserve">  </v>
      </c>
    </row>
    <row r="326" spans="2:25" ht="15.75">
      <c r="B326" s="5" t="str">
        <f>IF(C326&lt;&gt;"",COUNT($B$3:B325)+1,"")</f>
        <v/>
      </c>
      <c r="C326" s="86"/>
      <c r="D326" s="12"/>
      <c r="E326" s="12"/>
      <c r="F326" s="5" t="str">
        <f>IFERROR(IF(E326&lt;&gt;"",VLOOKUP(E326,STORE!$C$6:$D$500,2,FALSE),""),"تأكد من الكود")</f>
        <v/>
      </c>
      <c r="G326" s="12"/>
      <c r="H326" s="20"/>
      <c r="I326" s="12"/>
      <c r="U326" s="4" t="str">
        <f>IF(AND($V$2=$E326,$V$2&lt;&gt;"",$V$2&lt;&gt;0,F326&lt;&gt;"تأكد من الكود"),COUNT($U$3:U325)+1,"  ")</f>
        <v xml:space="preserve">  </v>
      </c>
      <c r="Y326" s="4" t="str">
        <f>IF(AND($Z$2=$D326,$Z$2&lt;&gt;"",$Z$2&lt;&gt;0,$Y$2=$Y$1),COUNT($Y$3:Y325)+1,"  ")</f>
        <v xml:space="preserve">  </v>
      </c>
    </row>
    <row r="327" spans="2:25" ht="15.75">
      <c r="B327" s="5" t="str">
        <f>IF(C327&lt;&gt;"",COUNT($B$3:B326)+1,"")</f>
        <v/>
      </c>
      <c r="C327" s="86"/>
      <c r="D327" s="12"/>
      <c r="E327" s="12"/>
      <c r="F327" s="5" t="str">
        <f>IFERROR(IF(E327&lt;&gt;"",VLOOKUP(E327,STORE!$C$6:$D$500,2,FALSE),""),"تأكد من الكود")</f>
        <v/>
      </c>
      <c r="G327" s="12"/>
      <c r="H327" s="20"/>
      <c r="I327" s="12"/>
      <c r="U327" s="4" t="str">
        <f>IF(AND($V$2=$E327,$V$2&lt;&gt;"",$V$2&lt;&gt;0,F327&lt;&gt;"تأكد من الكود"),COUNT($U$3:U326)+1,"  ")</f>
        <v xml:space="preserve">  </v>
      </c>
      <c r="Y327" s="4" t="str">
        <f>IF(AND($Z$2=$D327,$Z$2&lt;&gt;"",$Z$2&lt;&gt;0,$Y$2=$Y$1),COUNT($Y$3:Y326)+1,"  ")</f>
        <v xml:space="preserve">  </v>
      </c>
    </row>
    <row r="328" spans="2:25" ht="15.75">
      <c r="B328" s="5" t="str">
        <f>IF(C328&lt;&gt;"",COUNT($B$3:B327)+1,"")</f>
        <v/>
      </c>
      <c r="C328" s="86"/>
      <c r="D328" s="12"/>
      <c r="E328" s="12"/>
      <c r="F328" s="5" t="str">
        <f>IFERROR(IF(E328&lt;&gt;"",VLOOKUP(E328,STORE!$C$6:$D$500,2,FALSE),""),"تأكد من الكود")</f>
        <v/>
      </c>
      <c r="G328" s="12"/>
      <c r="H328" s="20"/>
      <c r="I328" s="12"/>
      <c r="U328" s="4" t="str">
        <f>IF(AND($V$2=$E328,$V$2&lt;&gt;"",$V$2&lt;&gt;0,F328&lt;&gt;"تأكد من الكود"),COUNT($U$3:U327)+1,"  ")</f>
        <v xml:space="preserve">  </v>
      </c>
      <c r="Y328" s="4" t="str">
        <f>IF(AND($Z$2=$D328,$Z$2&lt;&gt;"",$Z$2&lt;&gt;0,$Y$2=$Y$1),COUNT($Y$3:Y327)+1,"  ")</f>
        <v xml:space="preserve">  </v>
      </c>
    </row>
    <row r="329" spans="2:25" ht="15.75">
      <c r="B329" s="5" t="str">
        <f>IF(C329&lt;&gt;"",COUNT($B$3:B328)+1,"")</f>
        <v/>
      </c>
      <c r="C329" s="86"/>
      <c r="D329" s="12"/>
      <c r="E329" s="12"/>
      <c r="F329" s="5" t="str">
        <f>IFERROR(IF(E329&lt;&gt;"",VLOOKUP(E329,STORE!$C$6:$D$500,2,FALSE),""),"تأكد من الكود")</f>
        <v/>
      </c>
      <c r="G329" s="12"/>
      <c r="H329" s="20"/>
      <c r="I329" s="12"/>
      <c r="U329" s="4" t="str">
        <f>IF(AND($V$2=$E329,$V$2&lt;&gt;"",$V$2&lt;&gt;0,F329&lt;&gt;"تأكد من الكود"),COUNT($U$3:U328)+1,"  ")</f>
        <v xml:space="preserve">  </v>
      </c>
      <c r="Y329" s="4" t="str">
        <f>IF(AND($Z$2=$D329,$Z$2&lt;&gt;"",$Z$2&lt;&gt;0,$Y$2=$Y$1),COUNT($Y$3:Y328)+1,"  ")</f>
        <v xml:space="preserve">  </v>
      </c>
    </row>
    <row r="330" spans="2:25" ht="15.75">
      <c r="B330" s="5" t="str">
        <f>IF(C330&lt;&gt;"",COUNT($B$3:B329)+1,"")</f>
        <v/>
      </c>
      <c r="C330" s="86"/>
      <c r="D330" s="12"/>
      <c r="E330" s="12"/>
      <c r="F330" s="5" t="str">
        <f>IFERROR(IF(E330&lt;&gt;"",VLOOKUP(E330,STORE!$C$6:$D$500,2,FALSE),""),"تأكد من الكود")</f>
        <v/>
      </c>
      <c r="G330" s="12"/>
      <c r="H330" s="20"/>
      <c r="I330" s="12"/>
      <c r="U330" s="4" t="str">
        <f>IF(AND($V$2=$E330,$V$2&lt;&gt;"",$V$2&lt;&gt;0,F330&lt;&gt;"تأكد من الكود"),COUNT($U$3:U329)+1,"  ")</f>
        <v xml:space="preserve">  </v>
      </c>
      <c r="Y330" s="4" t="str">
        <f>IF(AND($Z$2=$D330,$Z$2&lt;&gt;"",$Z$2&lt;&gt;0,$Y$2=$Y$1),COUNT($Y$3:Y329)+1,"  ")</f>
        <v xml:space="preserve">  </v>
      </c>
    </row>
    <row r="331" spans="2:25" ht="15.75">
      <c r="B331" s="5" t="str">
        <f>IF(C331&lt;&gt;"",COUNT($B$3:B330)+1,"")</f>
        <v/>
      </c>
      <c r="C331" s="86"/>
      <c r="D331" s="12"/>
      <c r="E331" s="12"/>
      <c r="F331" s="5" t="str">
        <f>IFERROR(IF(E331&lt;&gt;"",VLOOKUP(E331,STORE!$C$6:$D$500,2,FALSE),""),"تأكد من الكود")</f>
        <v/>
      </c>
      <c r="G331" s="12"/>
      <c r="H331" s="20"/>
      <c r="I331" s="12"/>
      <c r="U331" s="4" t="str">
        <f>IF(AND($V$2=$E331,$V$2&lt;&gt;"",$V$2&lt;&gt;0,F331&lt;&gt;"تأكد من الكود"),COUNT($U$3:U330)+1,"  ")</f>
        <v xml:space="preserve">  </v>
      </c>
      <c r="Y331" s="4" t="str">
        <f>IF(AND($Z$2=$D331,$Z$2&lt;&gt;"",$Z$2&lt;&gt;0,$Y$2=$Y$1),COUNT($Y$3:Y330)+1,"  ")</f>
        <v xml:space="preserve">  </v>
      </c>
    </row>
    <row r="332" spans="2:25" ht="15.75">
      <c r="B332" s="5" t="str">
        <f>IF(C332&lt;&gt;"",COUNT($B$3:B331)+1,"")</f>
        <v/>
      </c>
      <c r="C332" s="86"/>
      <c r="D332" s="12"/>
      <c r="E332" s="12"/>
      <c r="F332" s="5" t="str">
        <f>IFERROR(IF(E332&lt;&gt;"",VLOOKUP(E332,STORE!$C$6:$D$500,2,FALSE),""),"تأكد من الكود")</f>
        <v/>
      </c>
      <c r="G332" s="12"/>
      <c r="H332" s="20"/>
      <c r="I332" s="12"/>
      <c r="U332" s="4" t="str">
        <f>IF(AND($V$2=$E332,$V$2&lt;&gt;"",$V$2&lt;&gt;0,F332&lt;&gt;"تأكد من الكود"),COUNT($U$3:U331)+1,"  ")</f>
        <v xml:space="preserve">  </v>
      </c>
      <c r="Y332" s="4" t="str">
        <f>IF(AND($Z$2=$D332,$Z$2&lt;&gt;"",$Z$2&lt;&gt;0,$Y$2=$Y$1),COUNT($Y$3:Y331)+1,"  ")</f>
        <v xml:space="preserve">  </v>
      </c>
    </row>
    <row r="333" spans="2:25" ht="15.75">
      <c r="B333" s="5" t="str">
        <f>IF(C333&lt;&gt;"",COUNT($B$3:B332)+1,"")</f>
        <v/>
      </c>
      <c r="C333" s="86"/>
      <c r="D333" s="12"/>
      <c r="E333" s="12"/>
      <c r="F333" s="5" t="str">
        <f>IFERROR(IF(E333&lt;&gt;"",VLOOKUP(E333,STORE!$C$6:$D$500,2,FALSE),""),"تأكد من الكود")</f>
        <v/>
      </c>
      <c r="G333" s="12"/>
      <c r="H333" s="20"/>
      <c r="I333" s="12"/>
      <c r="U333" s="4" t="str">
        <f>IF(AND($V$2=$E333,$V$2&lt;&gt;"",$V$2&lt;&gt;0,F333&lt;&gt;"تأكد من الكود"),COUNT($U$3:U332)+1,"  ")</f>
        <v xml:space="preserve">  </v>
      </c>
      <c r="Y333" s="4" t="str">
        <f>IF(AND($Z$2=$D333,$Z$2&lt;&gt;"",$Z$2&lt;&gt;0,$Y$2=$Y$1),COUNT($Y$3:Y332)+1,"  ")</f>
        <v xml:space="preserve">  </v>
      </c>
    </row>
    <row r="334" spans="2:25" ht="15.75">
      <c r="B334" s="5" t="str">
        <f>IF(C334&lt;&gt;"",COUNT($B$3:B333)+1,"")</f>
        <v/>
      </c>
      <c r="C334" s="86"/>
      <c r="D334" s="12"/>
      <c r="E334" s="12"/>
      <c r="F334" s="5" t="str">
        <f>IFERROR(IF(E334&lt;&gt;"",VLOOKUP(E334,STORE!$C$6:$D$500,2,FALSE),""),"تأكد من الكود")</f>
        <v/>
      </c>
      <c r="G334" s="12"/>
      <c r="H334" s="20"/>
      <c r="I334" s="12"/>
      <c r="U334" s="4" t="str">
        <f>IF(AND($V$2=$E334,$V$2&lt;&gt;"",$V$2&lt;&gt;0,F334&lt;&gt;"تأكد من الكود"),COUNT($U$3:U333)+1,"  ")</f>
        <v xml:space="preserve">  </v>
      </c>
      <c r="Y334" s="4" t="str">
        <f>IF(AND($Z$2=$D334,$Z$2&lt;&gt;"",$Z$2&lt;&gt;0,$Y$2=$Y$1),COUNT($Y$3:Y333)+1,"  ")</f>
        <v xml:space="preserve">  </v>
      </c>
    </row>
    <row r="335" spans="2:25" ht="15.75">
      <c r="B335" s="5" t="str">
        <f>IF(C335&lt;&gt;"",COUNT($B$3:B334)+1,"")</f>
        <v/>
      </c>
      <c r="C335" s="86"/>
      <c r="D335" s="12"/>
      <c r="E335" s="12"/>
      <c r="F335" s="5" t="str">
        <f>IFERROR(IF(E335&lt;&gt;"",VLOOKUP(E335,STORE!$C$6:$D$500,2,FALSE),""),"تأكد من الكود")</f>
        <v/>
      </c>
      <c r="G335" s="12"/>
      <c r="H335" s="20"/>
      <c r="I335" s="12"/>
      <c r="U335" s="4" t="str">
        <f>IF(AND($V$2=$E335,$V$2&lt;&gt;"",$V$2&lt;&gt;0,F335&lt;&gt;"تأكد من الكود"),COUNT($U$3:U334)+1,"  ")</f>
        <v xml:space="preserve">  </v>
      </c>
      <c r="Y335" s="4" t="str">
        <f>IF(AND($Z$2=$D335,$Z$2&lt;&gt;"",$Z$2&lt;&gt;0,$Y$2=$Y$1),COUNT($Y$3:Y334)+1,"  ")</f>
        <v xml:space="preserve">  </v>
      </c>
    </row>
    <row r="336" spans="2:25" ht="15.75">
      <c r="B336" s="5" t="str">
        <f>IF(C336&lt;&gt;"",COUNT($B$3:B335)+1,"")</f>
        <v/>
      </c>
      <c r="C336" s="86"/>
      <c r="D336" s="12"/>
      <c r="E336" s="12"/>
      <c r="F336" s="5" t="str">
        <f>IFERROR(IF(E336&lt;&gt;"",VLOOKUP(E336,STORE!$C$6:$D$500,2,FALSE),""),"تأكد من الكود")</f>
        <v/>
      </c>
      <c r="G336" s="12"/>
      <c r="H336" s="20"/>
      <c r="I336" s="12"/>
      <c r="U336" s="4" t="str">
        <f>IF(AND($V$2=$E336,$V$2&lt;&gt;"",$V$2&lt;&gt;0,F336&lt;&gt;"تأكد من الكود"),COUNT($U$3:U335)+1,"  ")</f>
        <v xml:space="preserve">  </v>
      </c>
      <c r="Y336" s="4" t="str">
        <f>IF(AND($Z$2=$D336,$Z$2&lt;&gt;"",$Z$2&lt;&gt;0,$Y$2=$Y$1),COUNT($Y$3:Y335)+1,"  ")</f>
        <v xml:space="preserve">  </v>
      </c>
    </row>
    <row r="337" spans="2:25" ht="15.75">
      <c r="B337" s="5" t="str">
        <f>IF(C337&lt;&gt;"",COUNT($B$3:B336)+1,"")</f>
        <v/>
      </c>
      <c r="C337" s="86"/>
      <c r="D337" s="12"/>
      <c r="E337" s="12"/>
      <c r="F337" s="5" t="str">
        <f>IFERROR(IF(E337&lt;&gt;"",VLOOKUP(E337,STORE!$C$6:$D$500,2,FALSE),""),"تأكد من الكود")</f>
        <v/>
      </c>
      <c r="G337" s="12"/>
      <c r="H337" s="20"/>
      <c r="I337" s="12"/>
      <c r="U337" s="4" t="str">
        <f>IF(AND($V$2=$E337,$V$2&lt;&gt;"",$V$2&lt;&gt;0,F337&lt;&gt;"تأكد من الكود"),COUNT($U$3:U336)+1,"  ")</f>
        <v xml:space="preserve">  </v>
      </c>
      <c r="Y337" s="4" t="str">
        <f>IF(AND($Z$2=$D337,$Z$2&lt;&gt;"",$Z$2&lt;&gt;0,$Y$2=$Y$1),COUNT($Y$3:Y336)+1,"  ")</f>
        <v xml:space="preserve">  </v>
      </c>
    </row>
    <row r="338" spans="2:25" ht="15.75">
      <c r="B338" s="5" t="str">
        <f>IF(C338&lt;&gt;"",COUNT($B$3:B337)+1,"")</f>
        <v/>
      </c>
      <c r="C338" s="86"/>
      <c r="D338" s="12"/>
      <c r="E338" s="12"/>
      <c r="F338" s="5" t="str">
        <f>IFERROR(IF(E338&lt;&gt;"",VLOOKUP(E338,STORE!$C$6:$D$500,2,FALSE),""),"تأكد من الكود")</f>
        <v/>
      </c>
      <c r="G338" s="12"/>
      <c r="H338" s="20"/>
      <c r="I338" s="12"/>
      <c r="U338" s="4" t="str">
        <f>IF(AND($V$2=$E338,$V$2&lt;&gt;"",$V$2&lt;&gt;0,F338&lt;&gt;"تأكد من الكود"),COUNT($U$3:U337)+1,"  ")</f>
        <v xml:space="preserve">  </v>
      </c>
      <c r="Y338" s="4" t="str">
        <f>IF(AND($Z$2=$D338,$Z$2&lt;&gt;"",$Z$2&lt;&gt;0,$Y$2=$Y$1),COUNT($Y$3:Y337)+1,"  ")</f>
        <v xml:space="preserve">  </v>
      </c>
    </row>
    <row r="339" spans="2:25" ht="15.75">
      <c r="B339" s="5" t="str">
        <f>IF(C339&lt;&gt;"",COUNT($B$3:B338)+1,"")</f>
        <v/>
      </c>
      <c r="C339" s="86"/>
      <c r="D339" s="12"/>
      <c r="E339" s="12"/>
      <c r="F339" s="5" t="str">
        <f>IFERROR(IF(E339&lt;&gt;"",VLOOKUP(E339,STORE!$C$6:$D$500,2,FALSE),""),"تأكد من الكود")</f>
        <v/>
      </c>
      <c r="G339" s="12"/>
      <c r="H339" s="20"/>
      <c r="I339" s="12"/>
      <c r="U339" s="4" t="str">
        <f>IF(AND($V$2=$E339,$V$2&lt;&gt;"",$V$2&lt;&gt;0,F339&lt;&gt;"تأكد من الكود"),COUNT($U$3:U338)+1,"  ")</f>
        <v xml:space="preserve">  </v>
      </c>
      <c r="Y339" s="4" t="str">
        <f>IF(AND($Z$2=$D339,$Z$2&lt;&gt;"",$Z$2&lt;&gt;0,$Y$2=$Y$1),COUNT($Y$3:Y338)+1,"  ")</f>
        <v xml:space="preserve">  </v>
      </c>
    </row>
    <row r="340" spans="2:25" ht="15.75">
      <c r="B340" s="5" t="str">
        <f>IF(C340&lt;&gt;"",COUNT($B$3:B339)+1,"")</f>
        <v/>
      </c>
      <c r="C340" s="86"/>
      <c r="D340" s="12"/>
      <c r="E340" s="12"/>
      <c r="F340" s="5" t="str">
        <f>IFERROR(IF(E340&lt;&gt;"",VLOOKUP(E340,STORE!$C$6:$D$500,2,FALSE),""),"تأكد من الكود")</f>
        <v/>
      </c>
      <c r="G340" s="12"/>
      <c r="H340" s="20"/>
      <c r="I340" s="12"/>
      <c r="U340" s="4" t="str">
        <f>IF(AND($V$2=$E340,$V$2&lt;&gt;"",$V$2&lt;&gt;0,F340&lt;&gt;"تأكد من الكود"),COUNT($U$3:U339)+1,"  ")</f>
        <v xml:space="preserve">  </v>
      </c>
      <c r="Y340" s="4" t="str">
        <f>IF(AND($Z$2=$D340,$Z$2&lt;&gt;"",$Z$2&lt;&gt;0,$Y$2=$Y$1),COUNT($Y$3:Y339)+1,"  ")</f>
        <v xml:space="preserve">  </v>
      </c>
    </row>
    <row r="341" spans="2:25" ht="15.75">
      <c r="B341" s="5" t="str">
        <f>IF(C341&lt;&gt;"",COUNT($B$3:B340)+1,"")</f>
        <v/>
      </c>
      <c r="C341" s="86"/>
      <c r="D341" s="12"/>
      <c r="E341" s="12"/>
      <c r="F341" s="5" t="str">
        <f>IFERROR(IF(E341&lt;&gt;"",VLOOKUP(E341,STORE!$C$6:$D$500,2,FALSE),""),"تأكد من الكود")</f>
        <v/>
      </c>
      <c r="G341" s="12"/>
      <c r="H341" s="20"/>
      <c r="I341" s="12"/>
      <c r="U341" s="4" t="str">
        <f>IF(AND($V$2=$E341,$V$2&lt;&gt;"",$V$2&lt;&gt;0,F341&lt;&gt;"تأكد من الكود"),COUNT($U$3:U340)+1,"  ")</f>
        <v xml:space="preserve">  </v>
      </c>
      <c r="Y341" s="4" t="str">
        <f>IF(AND($Z$2=$D341,$Z$2&lt;&gt;"",$Z$2&lt;&gt;0,$Y$2=$Y$1),COUNT($Y$3:Y340)+1,"  ")</f>
        <v xml:space="preserve">  </v>
      </c>
    </row>
    <row r="342" spans="2:25" ht="15.75">
      <c r="B342" s="5" t="str">
        <f>IF(C342&lt;&gt;"",COUNT($B$3:B341)+1,"")</f>
        <v/>
      </c>
      <c r="C342" s="86"/>
      <c r="D342" s="12"/>
      <c r="E342" s="12"/>
      <c r="F342" s="5" t="str">
        <f>IFERROR(IF(E342&lt;&gt;"",VLOOKUP(E342,STORE!$C$6:$D$500,2,FALSE),""),"تأكد من الكود")</f>
        <v/>
      </c>
      <c r="G342" s="12"/>
      <c r="H342" s="20"/>
      <c r="I342" s="12"/>
      <c r="U342" s="4" t="str">
        <f>IF(AND($V$2=$E342,$V$2&lt;&gt;"",$V$2&lt;&gt;0,F342&lt;&gt;"تأكد من الكود"),COUNT($U$3:U341)+1,"  ")</f>
        <v xml:space="preserve">  </v>
      </c>
      <c r="Y342" s="4" t="str">
        <f>IF(AND($Z$2=$D342,$Z$2&lt;&gt;"",$Z$2&lt;&gt;0,$Y$2=$Y$1),COUNT($Y$3:Y341)+1,"  ")</f>
        <v xml:space="preserve">  </v>
      </c>
    </row>
    <row r="343" spans="2:25" ht="15.75">
      <c r="B343" s="5" t="str">
        <f>IF(C343&lt;&gt;"",COUNT($B$3:B342)+1,"")</f>
        <v/>
      </c>
      <c r="C343" s="86"/>
      <c r="D343" s="12"/>
      <c r="E343" s="12"/>
      <c r="F343" s="5" t="str">
        <f>IFERROR(IF(E343&lt;&gt;"",VLOOKUP(E343,STORE!$C$6:$D$500,2,FALSE),""),"تأكد من الكود")</f>
        <v/>
      </c>
      <c r="G343" s="12"/>
      <c r="H343" s="20"/>
      <c r="I343" s="12"/>
      <c r="U343" s="4" t="str">
        <f>IF(AND($V$2=$E343,$V$2&lt;&gt;"",$V$2&lt;&gt;0,F343&lt;&gt;"تأكد من الكود"),COUNT($U$3:U342)+1,"  ")</f>
        <v xml:space="preserve">  </v>
      </c>
      <c r="Y343" s="4" t="str">
        <f>IF(AND($Z$2=$D343,$Z$2&lt;&gt;"",$Z$2&lt;&gt;0,$Y$2=$Y$1),COUNT($Y$3:Y342)+1,"  ")</f>
        <v xml:space="preserve">  </v>
      </c>
    </row>
    <row r="344" spans="2:25" ht="15.75">
      <c r="B344" s="5" t="str">
        <f>IF(C344&lt;&gt;"",COUNT($B$3:B343)+1,"")</f>
        <v/>
      </c>
      <c r="C344" s="86"/>
      <c r="D344" s="12"/>
      <c r="E344" s="12"/>
      <c r="F344" s="5" t="str">
        <f>IFERROR(IF(E344&lt;&gt;"",VLOOKUP(E344,STORE!$C$6:$D$500,2,FALSE),""),"تأكد من الكود")</f>
        <v/>
      </c>
      <c r="G344" s="12"/>
      <c r="H344" s="20"/>
      <c r="I344" s="12"/>
      <c r="U344" s="4" t="str">
        <f>IF(AND($V$2=$E344,$V$2&lt;&gt;"",$V$2&lt;&gt;0,F344&lt;&gt;"تأكد من الكود"),COUNT($U$3:U343)+1,"  ")</f>
        <v xml:space="preserve">  </v>
      </c>
      <c r="Y344" s="4" t="str">
        <f>IF(AND($Z$2=$D344,$Z$2&lt;&gt;"",$Z$2&lt;&gt;0,$Y$2=$Y$1),COUNT($Y$3:Y343)+1,"  ")</f>
        <v xml:space="preserve">  </v>
      </c>
    </row>
    <row r="345" spans="2:25" ht="15.75">
      <c r="B345" s="5" t="str">
        <f>IF(C345&lt;&gt;"",COUNT($B$3:B344)+1,"")</f>
        <v/>
      </c>
      <c r="C345" s="86"/>
      <c r="D345" s="12"/>
      <c r="E345" s="12"/>
      <c r="F345" s="5" t="str">
        <f>IFERROR(IF(E345&lt;&gt;"",VLOOKUP(E345,STORE!$C$6:$D$500,2,FALSE),""),"تأكد من الكود")</f>
        <v/>
      </c>
      <c r="G345" s="12"/>
      <c r="H345" s="20"/>
      <c r="I345" s="12"/>
      <c r="U345" s="4" t="str">
        <f>IF(AND($V$2=$E345,$V$2&lt;&gt;"",$V$2&lt;&gt;0,F345&lt;&gt;"تأكد من الكود"),COUNT($U$3:U344)+1,"  ")</f>
        <v xml:space="preserve">  </v>
      </c>
      <c r="Y345" s="4" t="str">
        <f>IF(AND($Z$2=$D345,$Z$2&lt;&gt;"",$Z$2&lt;&gt;0,$Y$2=$Y$1),COUNT($Y$3:Y344)+1,"  ")</f>
        <v xml:space="preserve">  </v>
      </c>
    </row>
    <row r="346" spans="2:25" ht="15.75">
      <c r="B346" s="5" t="str">
        <f>IF(C346&lt;&gt;"",COUNT($B$3:B345)+1,"")</f>
        <v/>
      </c>
      <c r="C346" s="86"/>
      <c r="D346" s="12"/>
      <c r="E346" s="12"/>
      <c r="F346" s="5" t="str">
        <f>IFERROR(IF(E346&lt;&gt;"",VLOOKUP(E346,STORE!$C$6:$D$500,2,FALSE),""),"تأكد من الكود")</f>
        <v/>
      </c>
      <c r="G346" s="12"/>
      <c r="H346" s="20"/>
      <c r="I346" s="12"/>
      <c r="U346" s="4" t="str">
        <f>IF(AND($V$2=$E346,$V$2&lt;&gt;"",$V$2&lt;&gt;0,F346&lt;&gt;"تأكد من الكود"),COUNT($U$3:U345)+1,"  ")</f>
        <v xml:space="preserve">  </v>
      </c>
      <c r="Y346" s="4" t="str">
        <f>IF(AND($Z$2=$D346,$Z$2&lt;&gt;"",$Z$2&lt;&gt;0,$Y$2=$Y$1),COUNT($Y$3:Y345)+1,"  ")</f>
        <v xml:space="preserve">  </v>
      </c>
    </row>
    <row r="347" spans="2:25" ht="15.75">
      <c r="B347" s="5" t="str">
        <f>IF(C347&lt;&gt;"",COUNT($B$3:B346)+1,"")</f>
        <v/>
      </c>
      <c r="C347" s="86"/>
      <c r="D347" s="12"/>
      <c r="E347" s="12"/>
      <c r="F347" s="5" t="str">
        <f>IFERROR(IF(E347&lt;&gt;"",VLOOKUP(E347,STORE!$C$6:$D$500,2,FALSE),""),"تأكد من الكود")</f>
        <v/>
      </c>
      <c r="G347" s="12"/>
      <c r="H347" s="20"/>
      <c r="I347" s="12"/>
      <c r="U347" s="4" t="str">
        <f>IF(AND($V$2=$E347,$V$2&lt;&gt;"",$V$2&lt;&gt;0,F347&lt;&gt;"تأكد من الكود"),COUNT($U$3:U346)+1,"  ")</f>
        <v xml:space="preserve">  </v>
      </c>
      <c r="Y347" s="4" t="str">
        <f>IF(AND($Z$2=$D347,$Z$2&lt;&gt;"",$Z$2&lt;&gt;0,$Y$2=$Y$1),COUNT($Y$3:Y346)+1,"  ")</f>
        <v xml:space="preserve">  </v>
      </c>
    </row>
    <row r="348" spans="2:25" ht="15.75">
      <c r="B348" s="5" t="str">
        <f>IF(C348&lt;&gt;"",COUNT($B$3:B347)+1,"")</f>
        <v/>
      </c>
      <c r="C348" s="86"/>
      <c r="D348" s="12"/>
      <c r="E348" s="12"/>
      <c r="F348" s="5" t="str">
        <f>IFERROR(IF(E348&lt;&gt;"",VLOOKUP(E348,STORE!$C$6:$D$500,2,FALSE),""),"تأكد من الكود")</f>
        <v/>
      </c>
      <c r="G348" s="12"/>
      <c r="H348" s="20"/>
      <c r="I348" s="12"/>
      <c r="U348" s="4" t="str">
        <f>IF(AND($V$2=$E348,$V$2&lt;&gt;"",$V$2&lt;&gt;0,F348&lt;&gt;"تأكد من الكود"),COUNT($U$3:U347)+1,"  ")</f>
        <v xml:space="preserve">  </v>
      </c>
      <c r="Y348" s="4" t="str">
        <f>IF(AND($Z$2=$D348,$Z$2&lt;&gt;"",$Z$2&lt;&gt;0,$Y$2=$Y$1),COUNT($Y$3:Y347)+1,"  ")</f>
        <v xml:space="preserve">  </v>
      </c>
    </row>
    <row r="349" spans="2:25" ht="15.75">
      <c r="B349" s="5" t="str">
        <f>IF(C349&lt;&gt;"",COUNT($B$3:B348)+1,"")</f>
        <v/>
      </c>
      <c r="C349" s="86"/>
      <c r="D349" s="12"/>
      <c r="E349" s="12"/>
      <c r="F349" s="5" t="str">
        <f>IFERROR(IF(E349&lt;&gt;"",VLOOKUP(E349,STORE!$C$6:$D$500,2,FALSE),""),"تأكد من الكود")</f>
        <v/>
      </c>
      <c r="G349" s="12"/>
      <c r="H349" s="20"/>
      <c r="I349" s="12"/>
      <c r="U349" s="4" t="str">
        <f>IF(AND($V$2=$E349,$V$2&lt;&gt;"",$V$2&lt;&gt;0,F349&lt;&gt;"تأكد من الكود"),COUNT($U$3:U348)+1,"  ")</f>
        <v xml:space="preserve">  </v>
      </c>
      <c r="Y349" s="4" t="str">
        <f>IF(AND($Z$2=$D349,$Z$2&lt;&gt;"",$Z$2&lt;&gt;0,$Y$2=$Y$1),COUNT($Y$3:Y348)+1,"  ")</f>
        <v xml:space="preserve">  </v>
      </c>
    </row>
    <row r="350" spans="2:25" ht="15.75">
      <c r="B350" s="5" t="str">
        <f>IF(C350&lt;&gt;"",COUNT($B$3:B349)+1,"")</f>
        <v/>
      </c>
      <c r="C350" s="86"/>
      <c r="D350" s="12"/>
      <c r="E350" s="12"/>
      <c r="F350" s="5" t="str">
        <f>IFERROR(IF(E350&lt;&gt;"",VLOOKUP(E350,STORE!$C$6:$D$500,2,FALSE),""),"تأكد من الكود")</f>
        <v/>
      </c>
      <c r="G350" s="12"/>
      <c r="H350" s="20"/>
      <c r="I350" s="12"/>
      <c r="U350" s="4" t="str">
        <f>IF(AND($V$2=$E350,$V$2&lt;&gt;"",$V$2&lt;&gt;0,F350&lt;&gt;"تأكد من الكود"),COUNT($U$3:U349)+1,"  ")</f>
        <v xml:space="preserve">  </v>
      </c>
      <c r="Y350" s="4" t="str">
        <f>IF(AND($Z$2=$D350,$Z$2&lt;&gt;"",$Z$2&lt;&gt;0,$Y$2=$Y$1),COUNT($Y$3:Y349)+1,"  ")</f>
        <v xml:space="preserve">  </v>
      </c>
    </row>
    <row r="351" spans="2:25" ht="15.75">
      <c r="B351" s="5" t="str">
        <f>IF(C351&lt;&gt;"",COUNT($B$3:B350)+1,"")</f>
        <v/>
      </c>
      <c r="C351" s="86"/>
      <c r="D351" s="12"/>
      <c r="E351" s="12"/>
      <c r="F351" s="5" t="str">
        <f>IFERROR(IF(E351&lt;&gt;"",VLOOKUP(E351,STORE!$C$6:$D$500,2,FALSE),""),"تأكد من الكود")</f>
        <v/>
      </c>
      <c r="G351" s="12"/>
      <c r="H351" s="20"/>
      <c r="I351" s="12"/>
      <c r="U351" s="4" t="str">
        <f>IF(AND($V$2=$E351,$V$2&lt;&gt;"",$V$2&lt;&gt;0,F351&lt;&gt;"تأكد من الكود"),COUNT($U$3:U350)+1,"  ")</f>
        <v xml:space="preserve">  </v>
      </c>
      <c r="Y351" s="4" t="str">
        <f>IF(AND($Z$2=$D351,$Z$2&lt;&gt;"",$Z$2&lt;&gt;0,$Y$2=$Y$1),COUNT($Y$3:Y350)+1,"  ")</f>
        <v xml:space="preserve">  </v>
      </c>
    </row>
    <row r="352" spans="2:25" ht="15.75">
      <c r="B352" s="5" t="str">
        <f>IF(C352&lt;&gt;"",COUNT($B$3:B351)+1,"")</f>
        <v/>
      </c>
      <c r="C352" s="86"/>
      <c r="D352" s="12"/>
      <c r="E352" s="12"/>
      <c r="F352" s="5" t="str">
        <f>IFERROR(IF(E352&lt;&gt;"",VLOOKUP(E352,STORE!$C$6:$D$500,2,FALSE),""),"تأكد من الكود")</f>
        <v/>
      </c>
      <c r="G352" s="12"/>
      <c r="H352" s="20"/>
      <c r="I352" s="12"/>
      <c r="U352" s="4" t="str">
        <f>IF(AND($V$2=$E352,$V$2&lt;&gt;"",$V$2&lt;&gt;0,F352&lt;&gt;"تأكد من الكود"),COUNT($U$3:U351)+1,"  ")</f>
        <v xml:space="preserve">  </v>
      </c>
      <c r="Y352" s="4" t="str">
        <f>IF(AND($Z$2=$D352,$Z$2&lt;&gt;"",$Z$2&lt;&gt;0,$Y$2=$Y$1),COUNT($Y$3:Y351)+1,"  ")</f>
        <v xml:space="preserve">  </v>
      </c>
    </row>
    <row r="353" spans="2:25" ht="15.75">
      <c r="B353" s="5" t="str">
        <f>IF(C353&lt;&gt;"",COUNT($B$3:B352)+1,"")</f>
        <v/>
      </c>
      <c r="C353" s="86"/>
      <c r="D353" s="12"/>
      <c r="E353" s="12"/>
      <c r="F353" s="5" t="str">
        <f>IFERROR(IF(E353&lt;&gt;"",VLOOKUP(E353,STORE!$C$6:$D$500,2,FALSE),""),"تأكد من الكود")</f>
        <v/>
      </c>
      <c r="G353" s="12"/>
      <c r="H353" s="20"/>
      <c r="I353" s="12"/>
      <c r="U353" s="4" t="str">
        <f>IF(AND($V$2=$E353,$V$2&lt;&gt;"",$V$2&lt;&gt;0,F353&lt;&gt;"تأكد من الكود"),COUNT($U$3:U352)+1,"  ")</f>
        <v xml:space="preserve">  </v>
      </c>
      <c r="Y353" s="4" t="str">
        <f>IF(AND($Z$2=$D353,$Z$2&lt;&gt;"",$Z$2&lt;&gt;0,$Y$2=$Y$1),COUNT($Y$3:Y352)+1,"  ")</f>
        <v xml:space="preserve">  </v>
      </c>
    </row>
    <row r="354" spans="2:25" ht="15.75">
      <c r="B354" s="5" t="str">
        <f>IF(C354&lt;&gt;"",COUNT($B$3:B353)+1,"")</f>
        <v/>
      </c>
      <c r="C354" s="86"/>
      <c r="D354" s="12"/>
      <c r="E354" s="12"/>
      <c r="F354" s="5" t="str">
        <f>IFERROR(IF(E354&lt;&gt;"",VLOOKUP(E354,STORE!$C$6:$D$500,2,FALSE),""),"تأكد من الكود")</f>
        <v/>
      </c>
      <c r="G354" s="12"/>
      <c r="H354" s="20"/>
      <c r="I354" s="12"/>
      <c r="U354" s="4" t="str">
        <f>IF(AND($V$2=$E354,$V$2&lt;&gt;"",$V$2&lt;&gt;0,F354&lt;&gt;"تأكد من الكود"),COUNT($U$3:U353)+1,"  ")</f>
        <v xml:space="preserve">  </v>
      </c>
      <c r="Y354" s="4" t="str">
        <f>IF(AND($Z$2=$D354,$Z$2&lt;&gt;"",$Z$2&lt;&gt;0,$Y$2=$Y$1),COUNT($Y$3:Y353)+1,"  ")</f>
        <v xml:space="preserve">  </v>
      </c>
    </row>
    <row r="355" spans="2:25" ht="15.75">
      <c r="B355" s="5" t="str">
        <f>IF(C355&lt;&gt;"",COUNT($B$3:B354)+1,"")</f>
        <v/>
      </c>
      <c r="C355" s="86"/>
      <c r="D355" s="12"/>
      <c r="E355" s="12"/>
      <c r="F355" s="5" t="str">
        <f>IFERROR(IF(E355&lt;&gt;"",VLOOKUP(E355,STORE!$C$6:$D$500,2,FALSE),""),"تأكد من الكود")</f>
        <v/>
      </c>
      <c r="G355" s="12"/>
      <c r="H355" s="20"/>
      <c r="I355" s="12"/>
      <c r="U355" s="4" t="str">
        <f>IF(AND($V$2=$E355,$V$2&lt;&gt;"",$V$2&lt;&gt;0,F355&lt;&gt;"تأكد من الكود"),COUNT($U$3:U354)+1,"  ")</f>
        <v xml:space="preserve">  </v>
      </c>
      <c r="Y355" s="4" t="str">
        <f>IF(AND($Z$2=$D355,$Z$2&lt;&gt;"",$Z$2&lt;&gt;0,$Y$2=$Y$1),COUNT($Y$3:Y354)+1,"  ")</f>
        <v xml:space="preserve">  </v>
      </c>
    </row>
    <row r="356" spans="2:25" ht="15.75">
      <c r="B356" s="5" t="str">
        <f>IF(C356&lt;&gt;"",COUNT($B$3:B355)+1,"")</f>
        <v/>
      </c>
      <c r="C356" s="86"/>
      <c r="D356" s="12"/>
      <c r="E356" s="12"/>
      <c r="F356" s="5" t="str">
        <f>IFERROR(IF(E356&lt;&gt;"",VLOOKUP(E356,STORE!$C$6:$D$500,2,FALSE),""),"تأكد من الكود")</f>
        <v/>
      </c>
      <c r="G356" s="12"/>
      <c r="H356" s="20"/>
      <c r="I356" s="12"/>
      <c r="U356" s="4" t="str">
        <f>IF(AND($V$2=$E356,$V$2&lt;&gt;"",$V$2&lt;&gt;0,F356&lt;&gt;"تأكد من الكود"),COUNT($U$3:U355)+1,"  ")</f>
        <v xml:space="preserve">  </v>
      </c>
      <c r="Y356" s="4" t="str">
        <f>IF(AND($Z$2=$D356,$Z$2&lt;&gt;"",$Z$2&lt;&gt;0,$Y$2=$Y$1),COUNT($Y$3:Y355)+1,"  ")</f>
        <v xml:space="preserve">  </v>
      </c>
    </row>
    <row r="357" spans="2:25" ht="15.75">
      <c r="B357" s="5" t="str">
        <f>IF(C357&lt;&gt;"",COUNT($B$3:B356)+1,"")</f>
        <v/>
      </c>
      <c r="C357" s="86"/>
      <c r="D357" s="12"/>
      <c r="E357" s="12"/>
      <c r="F357" s="5" t="str">
        <f>IFERROR(IF(E357&lt;&gt;"",VLOOKUP(E357,STORE!$C$6:$D$500,2,FALSE),""),"تأكد من الكود")</f>
        <v/>
      </c>
      <c r="G357" s="12"/>
      <c r="H357" s="20"/>
      <c r="I357" s="12"/>
      <c r="U357" s="4" t="str">
        <f>IF(AND($V$2=$E357,$V$2&lt;&gt;"",$V$2&lt;&gt;0,F357&lt;&gt;"تأكد من الكود"),COUNT($U$3:U356)+1,"  ")</f>
        <v xml:space="preserve">  </v>
      </c>
      <c r="Y357" s="4" t="str">
        <f>IF(AND($Z$2=$D357,$Z$2&lt;&gt;"",$Z$2&lt;&gt;0,$Y$2=$Y$1),COUNT($Y$3:Y356)+1,"  ")</f>
        <v xml:space="preserve">  </v>
      </c>
    </row>
    <row r="358" spans="2:25" ht="15.75">
      <c r="B358" s="5" t="str">
        <f>IF(C358&lt;&gt;"",COUNT($B$3:B357)+1,"")</f>
        <v/>
      </c>
      <c r="C358" s="86"/>
      <c r="D358" s="12"/>
      <c r="E358" s="12"/>
      <c r="F358" s="5" t="str">
        <f>IFERROR(IF(E358&lt;&gt;"",VLOOKUP(E358,STORE!$C$6:$D$500,2,FALSE),""),"تأكد من الكود")</f>
        <v/>
      </c>
      <c r="G358" s="12"/>
      <c r="H358" s="20"/>
      <c r="I358" s="12"/>
      <c r="U358" s="4" t="str">
        <f>IF(AND($V$2=$E358,$V$2&lt;&gt;"",$V$2&lt;&gt;0,F358&lt;&gt;"تأكد من الكود"),COUNT($U$3:U357)+1,"  ")</f>
        <v xml:space="preserve">  </v>
      </c>
      <c r="Y358" s="4" t="str">
        <f>IF(AND($Z$2=$D358,$Z$2&lt;&gt;"",$Z$2&lt;&gt;0,$Y$2=$Y$1),COUNT($Y$3:Y357)+1,"  ")</f>
        <v xml:space="preserve">  </v>
      </c>
    </row>
    <row r="359" spans="2:25" ht="15.75">
      <c r="B359" s="5" t="str">
        <f>IF(C359&lt;&gt;"",COUNT($B$3:B358)+1,"")</f>
        <v/>
      </c>
      <c r="C359" s="86"/>
      <c r="D359" s="12"/>
      <c r="E359" s="12"/>
      <c r="F359" s="5" t="str">
        <f>IFERROR(IF(E359&lt;&gt;"",VLOOKUP(E359,STORE!$C$6:$D$500,2,FALSE),""),"تأكد من الكود")</f>
        <v/>
      </c>
      <c r="G359" s="12"/>
      <c r="H359" s="20"/>
      <c r="I359" s="12"/>
      <c r="U359" s="4" t="str">
        <f>IF(AND($V$2=$E359,$V$2&lt;&gt;"",$V$2&lt;&gt;0,F359&lt;&gt;"تأكد من الكود"),COUNT($U$3:U358)+1,"  ")</f>
        <v xml:space="preserve">  </v>
      </c>
      <c r="Y359" s="4" t="str">
        <f>IF(AND($Z$2=$D359,$Z$2&lt;&gt;"",$Z$2&lt;&gt;0,$Y$2=$Y$1),COUNT($Y$3:Y358)+1,"  ")</f>
        <v xml:space="preserve">  </v>
      </c>
    </row>
    <row r="360" spans="2:25" ht="15.75">
      <c r="B360" s="5" t="str">
        <f>IF(C360&lt;&gt;"",COUNT($B$3:B359)+1,"")</f>
        <v/>
      </c>
      <c r="C360" s="86"/>
      <c r="D360" s="12"/>
      <c r="E360" s="12"/>
      <c r="F360" s="5" t="str">
        <f>IFERROR(IF(E360&lt;&gt;"",VLOOKUP(E360,STORE!$C$6:$D$500,2,FALSE),""),"تأكد من الكود")</f>
        <v/>
      </c>
      <c r="G360" s="12"/>
      <c r="H360" s="20"/>
      <c r="I360" s="12"/>
      <c r="U360" s="4" t="str">
        <f>IF(AND($V$2=$E360,$V$2&lt;&gt;"",$V$2&lt;&gt;0,F360&lt;&gt;"تأكد من الكود"),COUNT($U$3:U359)+1,"  ")</f>
        <v xml:space="preserve">  </v>
      </c>
      <c r="Y360" s="4" t="str">
        <f>IF(AND($Z$2=$D360,$Z$2&lt;&gt;"",$Z$2&lt;&gt;0,$Y$2=$Y$1),COUNT($Y$3:Y359)+1,"  ")</f>
        <v xml:space="preserve">  </v>
      </c>
    </row>
    <row r="361" spans="2:25" ht="15.75">
      <c r="B361" s="5" t="str">
        <f>IF(C361&lt;&gt;"",COUNT($B$3:B360)+1,"")</f>
        <v/>
      </c>
      <c r="C361" s="86"/>
      <c r="D361" s="12"/>
      <c r="E361" s="12"/>
      <c r="F361" s="5" t="str">
        <f>IFERROR(IF(E361&lt;&gt;"",VLOOKUP(E361,STORE!$C$6:$D$500,2,FALSE),""),"تأكد من الكود")</f>
        <v/>
      </c>
      <c r="G361" s="12"/>
      <c r="H361" s="20"/>
      <c r="I361" s="12"/>
      <c r="U361" s="4" t="str">
        <f>IF(AND($V$2=$E361,$V$2&lt;&gt;"",$V$2&lt;&gt;0,F361&lt;&gt;"تأكد من الكود"),COUNT($U$3:U360)+1,"  ")</f>
        <v xml:space="preserve">  </v>
      </c>
      <c r="Y361" s="4" t="str">
        <f>IF(AND($Z$2=$D361,$Z$2&lt;&gt;"",$Z$2&lt;&gt;0,$Y$2=$Y$1),COUNT($Y$3:Y360)+1,"  ")</f>
        <v xml:space="preserve">  </v>
      </c>
    </row>
    <row r="362" spans="2:25" ht="15.75">
      <c r="B362" s="5" t="str">
        <f>IF(C362&lt;&gt;"",COUNT($B$3:B361)+1,"")</f>
        <v/>
      </c>
      <c r="C362" s="86"/>
      <c r="D362" s="12"/>
      <c r="E362" s="12"/>
      <c r="F362" s="5" t="str">
        <f>IFERROR(IF(E362&lt;&gt;"",VLOOKUP(E362,STORE!$C$6:$D$500,2,FALSE),""),"تأكد من الكود")</f>
        <v/>
      </c>
      <c r="G362" s="12"/>
      <c r="H362" s="20"/>
      <c r="I362" s="12"/>
      <c r="U362" s="4" t="str">
        <f>IF(AND($V$2=$E362,$V$2&lt;&gt;"",$V$2&lt;&gt;0,F362&lt;&gt;"تأكد من الكود"),COUNT($U$3:U361)+1,"  ")</f>
        <v xml:space="preserve">  </v>
      </c>
      <c r="Y362" s="4" t="str">
        <f>IF(AND($Z$2=$D362,$Z$2&lt;&gt;"",$Z$2&lt;&gt;0,$Y$2=$Y$1),COUNT($Y$3:Y361)+1,"  ")</f>
        <v xml:space="preserve">  </v>
      </c>
    </row>
    <row r="363" spans="2:25" ht="15.75">
      <c r="B363" s="5" t="str">
        <f>IF(C363&lt;&gt;"",COUNT($B$3:B362)+1,"")</f>
        <v/>
      </c>
      <c r="C363" s="86"/>
      <c r="D363" s="12"/>
      <c r="E363" s="12"/>
      <c r="F363" s="5" t="str">
        <f>IFERROR(IF(E363&lt;&gt;"",VLOOKUP(E363,STORE!$C$6:$D$500,2,FALSE),""),"تأكد من الكود")</f>
        <v/>
      </c>
      <c r="G363" s="12"/>
      <c r="H363" s="20"/>
      <c r="I363" s="12"/>
      <c r="U363" s="4" t="str">
        <f>IF(AND($V$2=$E363,$V$2&lt;&gt;"",$V$2&lt;&gt;0,F363&lt;&gt;"تأكد من الكود"),COUNT($U$3:U362)+1,"  ")</f>
        <v xml:space="preserve">  </v>
      </c>
      <c r="Y363" s="4" t="str">
        <f>IF(AND($Z$2=$D363,$Z$2&lt;&gt;"",$Z$2&lt;&gt;0,$Y$2=$Y$1),COUNT($Y$3:Y362)+1,"  ")</f>
        <v xml:space="preserve">  </v>
      </c>
    </row>
    <row r="364" spans="2:25" ht="15.75">
      <c r="B364" s="5" t="str">
        <f>IF(C364&lt;&gt;"",COUNT($B$3:B363)+1,"")</f>
        <v/>
      </c>
      <c r="C364" s="86"/>
      <c r="D364" s="12"/>
      <c r="E364" s="12"/>
      <c r="F364" s="5" t="str">
        <f>IFERROR(IF(E364&lt;&gt;"",VLOOKUP(E364,STORE!$C$6:$D$500,2,FALSE),""),"تأكد من الكود")</f>
        <v/>
      </c>
      <c r="G364" s="12"/>
      <c r="H364" s="20"/>
      <c r="I364" s="12"/>
      <c r="U364" s="4" t="str">
        <f>IF(AND($V$2=$E364,$V$2&lt;&gt;"",$V$2&lt;&gt;0,F364&lt;&gt;"تأكد من الكود"),COUNT($U$3:U363)+1,"  ")</f>
        <v xml:space="preserve">  </v>
      </c>
      <c r="Y364" s="4" t="str">
        <f>IF(AND($Z$2=$D364,$Z$2&lt;&gt;"",$Z$2&lt;&gt;0,$Y$2=$Y$1),COUNT($Y$3:Y363)+1,"  ")</f>
        <v xml:space="preserve">  </v>
      </c>
    </row>
    <row r="365" spans="2:25" ht="15.75">
      <c r="B365" s="5" t="str">
        <f>IF(C365&lt;&gt;"",COUNT($B$3:B364)+1,"")</f>
        <v/>
      </c>
      <c r="C365" s="86"/>
      <c r="D365" s="12"/>
      <c r="E365" s="12"/>
      <c r="F365" s="5" t="str">
        <f>IFERROR(IF(E365&lt;&gt;"",VLOOKUP(E365,STORE!$C$6:$D$500,2,FALSE),""),"تأكد من الكود")</f>
        <v/>
      </c>
      <c r="G365" s="12"/>
      <c r="H365" s="20"/>
      <c r="I365" s="12"/>
      <c r="U365" s="4" t="str">
        <f>IF(AND($V$2=$E365,$V$2&lt;&gt;"",$V$2&lt;&gt;0,F365&lt;&gt;"تأكد من الكود"),COUNT($U$3:U364)+1,"  ")</f>
        <v xml:space="preserve">  </v>
      </c>
      <c r="Y365" s="4" t="str">
        <f>IF(AND($Z$2=$D365,$Z$2&lt;&gt;"",$Z$2&lt;&gt;0,$Y$2=$Y$1),COUNT($Y$3:Y364)+1,"  ")</f>
        <v xml:space="preserve">  </v>
      </c>
    </row>
    <row r="366" spans="2:25" ht="15.75">
      <c r="B366" s="5" t="str">
        <f>IF(C366&lt;&gt;"",COUNT($B$3:B365)+1,"")</f>
        <v/>
      </c>
      <c r="C366" s="86"/>
      <c r="D366" s="12"/>
      <c r="E366" s="12"/>
      <c r="F366" s="5" t="str">
        <f>IFERROR(IF(E366&lt;&gt;"",VLOOKUP(E366,STORE!$C$6:$D$500,2,FALSE),""),"تأكد من الكود")</f>
        <v/>
      </c>
      <c r="G366" s="12"/>
      <c r="H366" s="20"/>
      <c r="I366" s="12"/>
      <c r="U366" s="4" t="str">
        <f>IF(AND($V$2=$E366,$V$2&lt;&gt;"",$V$2&lt;&gt;0,F366&lt;&gt;"تأكد من الكود"),COUNT($U$3:U365)+1,"  ")</f>
        <v xml:space="preserve">  </v>
      </c>
      <c r="Y366" s="4" t="str">
        <f>IF(AND($Z$2=$D366,$Z$2&lt;&gt;"",$Z$2&lt;&gt;0,$Y$2=$Y$1),COUNT($Y$3:Y365)+1,"  ")</f>
        <v xml:space="preserve">  </v>
      </c>
    </row>
    <row r="367" spans="2:25" ht="15.75">
      <c r="B367" s="5" t="str">
        <f>IF(C367&lt;&gt;"",COUNT($B$3:B366)+1,"")</f>
        <v/>
      </c>
      <c r="C367" s="86"/>
      <c r="D367" s="12"/>
      <c r="E367" s="12"/>
      <c r="F367" s="5" t="str">
        <f>IFERROR(IF(E367&lt;&gt;"",VLOOKUP(E367,STORE!$C$6:$D$500,2,FALSE),""),"تأكد من الكود")</f>
        <v/>
      </c>
      <c r="G367" s="12"/>
      <c r="H367" s="20"/>
      <c r="I367" s="12"/>
      <c r="U367" s="4" t="str">
        <f>IF(AND($V$2=$E367,$V$2&lt;&gt;"",$V$2&lt;&gt;0,F367&lt;&gt;"تأكد من الكود"),COUNT($U$3:U366)+1,"  ")</f>
        <v xml:space="preserve">  </v>
      </c>
      <c r="Y367" s="4" t="str">
        <f>IF(AND($Z$2=$D367,$Z$2&lt;&gt;"",$Z$2&lt;&gt;0,$Y$2=$Y$1),COUNT($Y$3:Y366)+1,"  ")</f>
        <v xml:space="preserve">  </v>
      </c>
    </row>
    <row r="368" spans="2:25" ht="15.75">
      <c r="B368" s="5" t="str">
        <f>IF(C368&lt;&gt;"",COUNT($B$3:B367)+1,"")</f>
        <v/>
      </c>
      <c r="C368" s="86"/>
      <c r="D368" s="12"/>
      <c r="E368" s="12"/>
      <c r="F368" s="5" t="str">
        <f>IFERROR(IF(E368&lt;&gt;"",VLOOKUP(E368,STORE!$C$6:$D$500,2,FALSE),""),"تأكد من الكود")</f>
        <v/>
      </c>
      <c r="G368" s="12"/>
      <c r="H368" s="20"/>
      <c r="I368" s="12"/>
      <c r="U368" s="4" t="str">
        <f>IF(AND($V$2=$E368,$V$2&lt;&gt;"",$V$2&lt;&gt;0,F368&lt;&gt;"تأكد من الكود"),COUNT($U$3:U367)+1,"  ")</f>
        <v xml:space="preserve">  </v>
      </c>
      <c r="Y368" s="4" t="str">
        <f>IF(AND($Z$2=$D368,$Z$2&lt;&gt;"",$Z$2&lt;&gt;0,$Y$2=$Y$1),COUNT($Y$3:Y367)+1,"  ")</f>
        <v xml:space="preserve">  </v>
      </c>
    </row>
    <row r="369" spans="2:25" ht="15.75">
      <c r="B369" s="5" t="str">
        <f>IF(C369&lt;&gt;"",COUNT($B$3:B368)+1,"")</f>
        <v/>
      </c>
      <c r="C369" s="86"/>
      <c r="D369" s="12"/>
      <c r="E369" s="12"/>
      <c r="F369" s="5" t="str">
        <f>IFERROR(IF(E369&lt;&gt;"",VLOOKUP(E369,STORE!$C$6:$D$500,2,FALSE),""),"تأكد من الكود")</f>
        <v/>
      </c>
      <c r="G369" s="12"/>
      <c r="H369" s="20"/>
      <c r="I369" s="12"/>
      <c r="U369" s="4" t="str">
        <f>IF(AND($V$2=$E369,$V$2&lt;&gt;"",$V$2&lt;&gt;0,F369&lt;&gt;"تأكد من الكود"),COUNT($U$3:U368)+1,"  ")</f>
        <v xml:space="preserve">  </v>
      </c>
      <c r="Y369" s="4" t="str">
        <f>IF(AND($Z$2=$D369,$Z$2&lt;&gt;"",$Z$2&lt;&gt;0,$Y$2=$Y$1),COUNT($Y$3:Y368)+1,"  ")</f>
        <v xml:space="preserve">  </v>
      </c>
    </row>
    <row r="370" spans="2:25" ht="15.75">
      <c r="B370" s="5" t="str">
        <f>IF(C370&lt;&gt;"",COUNT($B$3:B369)+1,"")</f>
        <v/>
      </c>
      <c r="C370" s="86"/>
      <c r="D370" s="12"/>
      <c r="E370" s="12"/>
      <c r="F370" s="5" t="str">
        <f>IFERROR(IF(E370&lt;&gt;"",VLOOKUP(E370,STORE!$C$6:$D$500,2,FALSE),""),"تأكد من الكود")</f>
        <v/>
      </c>
      <c r="G370" s="12"/>
      <c r="H370" s="20"/>
      <c r="I370" s="12"/>
      <c r="U370" s="4" t="str">
        <f>IF(AND($V$2=$E370,$V$2&lt;&gt;"",$V$2&lt;&gt;0,F370&lt;&gt;"تأكد من الكود"),COUNT($U$3:U369)+1,"  ")</f>
        <v xml:space="preserve">  </v>
      </c>
      <c r="Y370" s="4" t="str">
        <f>IF(AND($Z$2=$D370,$Z$2&lt;&gt;"",$Z$2&lt;&gt;0,$Y$2=$Y$1),COUNT($Y$3:Y369)+1,"  ")</f>
        <v xml:space="preserve">  </v>
      </c>
    </row>
    <row r="371" spans="2:25" ht="15.75">
      <c r="B371" s="5" t="str">
        <f>IF(C371&lt;&gt;"",COUNT($B$3:B370)+1,"")</f>
        <v/>
      </c>
      <c r="C371" s="86"/>
      <c r="D371" s="12"/>
      <c r="E371" s="12"/>
      <c r="F371" s="5" t="str">
        <f>IFERROR(IF(E371&lt;&gt;"",VLOOKUP(E371,STORE!$C$6:$D$500,2,FALSE),""),"تأكد من الكود")</f>
        <v/>
      </c>
      <c r="G371" s="12"/>
      <c r="H371" s="20"/>
      <c r="I371" s="12"/>
      <c r="U371" s="4" t="str">
        <f>IF(AND($V$2=$E371,$V$2&lt;&gt;"",$V$2&lt;&gt;0,F371&lt;&gt;"تأكد من الكود"),COUNT($U$3:U370)+1,"  ")</f>
        <v xml:space="preserve">  </v>
      </c>
      <c r="Y371" s="4" t="str">
        <f>IF(AND($Z$2=$D371,$Z$2&lt;&gt;"",$Z$2&lt;&gt;0,$Y$2=$Y$1),COUNT($Y$3:Y370)+1,"  ")</f>
        <v xml:space="preserve">  </v>
      </c>
    </row>
    <row r="372" spans="2:25" ht="15.75">
      <c r="B372" s="5" t="str">
        <f>IF(C372&lt;&gt;"",COUNT($B$3:B371)+1,"")</f>
        <v/>
      </c>
      <c r="C372" s="86"/>
      <c r="D372" s="12"/>
      <c r="E372" s="12"/>
      <c r="F372" s="5" t="str">
        <f>IFERROR(IF(E372&lt;&gt;"",VLOOKUP(E372,STORE!$C$6:$D$500,2,FALSE),""),"تأكد من الكود")</f>
        <v/>
      </c>
      <c r="G372" s="12"/>
      <c r="H372" s="20"/>
      <c r="I372" s="12"/>
      <c r="U372" s="4" t="str">
        <f>IF(AND($V$2=$E372,$V$2&lt;&gt;"",$V$2&lt;&gt;0,F372&lt;&gt;"تأكد من الكود"),COUNT($U$3:U371)+1,"  ")</f>
        <v xml:space="preserve">  </v>
      </c>
      <c r="Y372" s="4" t="str">
        <f>IF(AND($Z$2=$D372,$Z$2&lt;&gt;"",$Z$2&lt;&gt;0,$Y$2=$Y$1),COUNT($Y$3:Y371)+1,"  ")</f>
        <v xml:space="preserve">  </v>
      </c>
    </row>
    <row r="373" spans="2:25" ht="15.75">
      <c r="B373" s="5" t="str">
        <f>IF(C373&lt;&gt;"",COUNT($B$3:B372)+1,"")</f>
        <v/>
      </c>
      <c r="C373" s="86"/>
      <c r="D373" s="12"/>
      <c r="E373" s="12"/>
      <c r="F373" s="5" t="str">
        <f>IFERROR(IF(E373&lt;&gt;"",VLOOKUP(E373,STORE!$C$6:$D$500,2,FALSE),""),"تأكد من الكود")</f>
        <v/>
      </c>
      <c r="G373" s="12"/>
      <c r="H373" s="20"/>
      <c r="I373" s="12"/>
      <c r="U373" s="4" t="str">
        <f>IF(AND($V$2=$E373,$V$2&lt;&gt;"",$V$2&lt;&gt;0,F373&lt;&gt;"تأكد من الكود"),COUNT($U$3:U372)+1,"  ")</f>
        <v xml:space="preserve">  </v>
      </c>
      <c r="Y373" s="4" t="str">
        <f>IF(AND($Z$2=$D373,$Z$2&lt;&gt;"",$Z$2&lt;&gt;0,$Y$2=$Y$1),COUNT($Y$3:Y372)+1,"  ")</f>
        <v xml:space="preserve">  </v>
      </c>
    </row>
    <row r="374" spans="2:25" ht="15.75">
      <c r="B374" s="5" t="str">
        <f>IF(C374&lt;&gt;"",COUNT($B$3:B373)+1,"")</f>
        <v/>
      </c>
      <c r="C374" s="86"/>
      <c r="D374" s="12"/>
      <c r="E374" s="12"/>
      <c r="F374" s="5" t="str">
        <f>IFERROR(IF(E374&lt;&gt;"",VLOOKUP(E374,STORE!$C$6:$D$500,2,FALSE),""),"تأكد من الكود")</f>
        <v/>
      </c>
      <c r="G374" s="12"/>
      <c r="H374" s="20"/>
      <c r="I374" s="12"/>
      <c r="U374" s="4" t="str">
        <f>IF(AND($V$2=$E374,$V$2&lt;&gt;"",$V$2&lt;&gt;0,F374&lt;&gt;"تأكد من الكود"),COUNT($U$3:U373)+1,"  ")</f>
        <v xml:space="preserve">  </v>
      </c>
      <c r="Y374" s="4" t="str">
        <f>IF(AND($Z$2=$D374,$Z$2&lt;&gt;"",$Z$2&lt;&gt;0,$Y$2=$Y$1),COUNT($Y$3:Y373)+1,"  ")</f>
        <v xml:space="preserve">  </v>
      </c>
    </row>
    <row r="375" spans="2:25" ht="15.75">
      <c r="B375" s="5" t="str">
        <f>IF(C375&lt;&gt;"",COUNT($B$3:B374)+1,"")</f>
        <v/>
      </c>
      <c r="C375" s="86"/>
      <c r="D375" s="12"/>
      <c r="E375" s="12"/>
      <c r="F375" s="5" t="str">
        <f>IFERROR(IF(E375&lt;&gt;"",VLOOKUP(E375,STORE!$C$6:$D$500,2,FALSE),""),"تأكد من الكود")</f>
        <v/>
      </c>
      <c r="G375" s="12"/>
      <c r="H375" s="20"/>
      <c r="I375" s="12"/>
      <c r="U375" s="4" t="str">
        <f>IF(AND($V$2=$E375,$V$2&lt;&gt;"",$V$2&lt;&gt;0,F375&lt;&gt;"تأكد من الكود"),COUNT($U$3:U374)+1,"  ")</f>
        <v xml:space="preserve">  </v>
      </c>
      <c r="Y375" s="4" t="str">
        <f>IF(AND($Z$2=$D375,$Z$2&lt;&gt;"",$Z$2&lt;&gt;0,$Y$2=$Y$1),COUNT($Y$3:Y374)+1,"  ")</f>
        <v xml:space="preserve">  </v>
      </c>
    </row>
    <row r="376" spans="2:25" ht="15.75">
      <c r="B376" s="5" t="str">
        <f>IF(C376&lt;&gt;"",COUNT($B$3:B375)+1,"")</f>
        <v/>
      </c>
      <c r="C376" s="86"/>
      <c r="D376" s="12"/>
      <c r="E376" s="12"/>
      <c r="F376" s="5" t="str">
        <f>IFERROR(IF(E376&lt;&gt;"",VLOOKUP(E376,STORE!$C$6:$D$500,2,FALSE),""),"تأكد من الكود")</f>
        <v/>
      </c>
      <c r="G376" s="12"/>
      <c r="H376" s="20"/>
      <c r="I376" s="12"/>
      <c r="U376" s="4" t="str">
        <f>IF(AND($V$2=$E376,$V$2&lt;&gt;"",$V$2&lt;&gt;0,F376&lt;&gt;"تأكد من الكود"),COUNT($U$3:U375)+1,"  ")</f>
        <v xml:space="preserve">  </v>
      </c>
      <c r="Y376" s="4" t="str">
        <f>IF(AND($Z$2=$D376,$Z$2&lt;&gt;"",$Z$2&lt;&gt;0,$Y$2=$Y$1),COUNT($Y$3:Y375)+1,"  ")</f>
        <v xml:space="preserve">  </v>
      </c>
    </row>
    <row r="377" spans="2:25" ht="15.75">
      <c r="B377" s="5" t="str">
        <f>IF(C377&lt;&gt;"",COUNT($B$3:B376)+1,"")</f>
        <v/>
      </c>
      <c r="C377" s="86"/>
      <c r="D377" s="12"/>
      <c r="E377" s="12"/>
      <c r="F377" s="5" t="str">
        <f>IFERROR(IF(E377&lt;&gt;"",VLOOKUP(E377,STORE!$C$6:$D$500,2,FALSE),""),"تأكد من الكود")</f>
        <v/>
      </c>
      <c r="G377" s="12"/>
      <c r="H377" s="20"/>
      <c r="I377" s="12"/>
      <c r="U377" s="4" t="str">
        <f>IF(AND($V$2=$E377,$V$2&lt;&gt;"",$V$2&lt;&gt;0,F377&lt;&gt;"تأكد من الكود"),COUNT($U$3:U376)+1,"  ")</f>
        <v xml:space="preserve">  </v>
      </c>
      <c r="Y377" s="4" t="str">
        <f>IF(AND($Z$2=$D377,$Z$2&lt;&gt;"",$Z$2&lt;&gt;0,$Y$2=$Y$1),COUNT($Y$3:Y376)+1,"  ")</f>
        <v xml:space="preserve">  </v>
      </c>
    </row>
    <row r="378" spans="2:25" ht="15.75">
      <c r="B378" s="5" t="str">
        <f>IF(C378&lt;&gt;"",COUNT($B$3:B377)+1,"")</f>
        <v/>
      </c>
      <c r="C378" s="86"/>
      <c r="D378" s="12"/>
      <c r="E378" s="12"/>
      <c r="F378" s="5" t="str">
        <f>IFERROR(IF(E378&lt;&gt;"",VLOOKUP(E378,STORE!$C$6:$D$500,2,FALSE),""),"تأكد من الكود")</f>
        <v/>
      </c>
      <c r="G378" s="12"/>
      <c r="H378" s="20"/>
      <c r="I378" s="12"/>
      <c r="U378" s="4" t="str">
        <f>IF(AND($V$2=$E378,$V$2&lt;&gt;"",$V$2&lt;&gt;0,F378&lt;&gt;"تأكد من الكود"),COUNT($U$3:U377)+1,"  ")</f>
        <v xml:space="preserve">  </v>
      </c>
      <c r="Y378" s="4" t="str">
        <f>IF(AND($Z$2=$D378,$Z$2&lt;&gt;"",$Z$2&lt;&gt;0,$Y$2=$Y$1),COUNT($Y$3:Y377)+1,"  ")</f>
        <v xml:space="preserve">  </v>
      </c>
    </row>
    <row r="379" spans="2:25" ht="15.75">
      <c r="B379" s="5" t="str">
        <f>IF(C379&lt;&gt;"",COUNT($B$3:B378)+1,"")</f>
        <v/>
      </c>
      <c r="C379" s="86"/>
      <c r="D379" s="12"/>
      <c r="E379" s="12"/>
      <c r="F379" s="5" t="str">
        <f>IFERROR(IF(E379&lt;&gt;"",VLOOKUP(E379,STORE!$C$6:$D$500,2,FALSE),""),"تأكد من الكود")</f>
        <v/>
      </c>
      <c r="G379" s="12"/>
      <c r="H379" s="20"/>
      <c r="I379" s="12"/>
      <c r="U379" s="4" t="str">
        <f>IF(AND($V$2=$E379,$V$2&lt;&gt;"",$V$2&lt;&gt;0,F379&lt;&gt;"تأكد من الكود"),COUNT($U$3:U378)+1,"  ")</f>
        <v xml:space="preserve">  </v>
      </c>
      <c r="Y379" s="4" t="str">
        <f>IF(AND($Z$2=$D379,$Z$2&lt;&gt;"",$Z$2&lt;&gt;0,$Y$2=$Y$1),COUNT($Y$3:Y378)+1,"  ")</f>
        <v xml:space="preserve">  </v>
      </c>
    </row>
    <row r="380" spans="2:25" ht="15.75">
      <c r="B380" s="5" t="str">
        <f>IF(C380&lt;&gt;"",COUNT($B$3:B379)+1,"")</f>
        <v/>
      </c>
      <c r="C380" s="86"/>
      <c r="D380" s="12"/>
      <c r="E380" s="12"/>
      <c r="F380" s="5" t="str">
        <f>IFERROR(IF(E380&lt;&gt;"",VLOOKUP(E380,STORE!$C$6:$D$500,2,FALSE),""),"تأكد من الكود")</f>
        <v/>
      </c>
      <c r="G380" s="12"/>
      <c r="H380" s="20"/>
      <c r="I380" s="12"/>
      <c r="U380" s="4" t="str">
        <f>IF(AND($V$2=$E380,$V$2&lt;&gt;"",$V$2&lt;&gt;0,F380&lt;&gt;"تأكد من الكود"),COUNT($U$3:U379)+1,"  ")</f>
        <v xml:space="preserve">  </v>
      </c>
      <c r="Y380" s="4" t="str">
        <f>IF(AND($Z$2=$D380,$Z$2&lt;&gt;"",$Z$2&lt;&gt;0,$Y$2=$Y$1),COUNT($Y$3:Y379)+1,"  ")</f>
        <v xml:space="preserve">  </v>
      </c>
    </row>
    <row r="381" spans="2:25" ht="15.75">
      <c r="B381" s="5" t="str">
        <f>IF(C381&lt;&gt;"",COUNT($B$3:B380)+1,"")</f>
        <v/>
      </c>
      <c r="C381" s="86"/>
      <c r="D381" s="12"/>
      <c r="E381" s="12"/>
      <c r="F381" s="5" t="str">
        <f>IFERROR(IF(E381&lt;&gt;"",VLOOKUP(E381,STORE!$C$6:$D$500,2,FALSE),""),"تأكد من الكود")</f>
        <v/>
      </c>
      <c r="G381" s="12"/>
      <c r="H381" s="20"/>
      <c r="I381" s="12"/>
      <c r="U381" s="4" t="str">
        <f>IF(AND($V$2=$E381,$V$2&lt;&gt;"",$V$2&lt;&gt;0,F381&lt;&gt;"تأكد من الكود"),COUNT($U$3:U380)+1,"  ")</f>
        <v xml:space="preserve">  </v>
      </c>
      <c r="Y381" s="4" t="str">
        <f>IF(AND($Z$2=$D381,$Z$2&lt;&gt;"",$Z$2&lt;&gt;0,$Y$2=$Y$1),COUNT($Y$3:Y380)+1,"  ")</f>
        <v xml:space="preserve">  </v>
      </c>
    </row>
    <row r="382" spans="2:25" ht="15.75">
      <c r="B382" s="5" t="str">
        <f>IF(C382&lt;&gt;"",COUNT($B$3:B381)+1,"")</f>
        <v/>
      </c>
      <c r="C382" s="86"/>
      <c r="D382" s="12"/>
      <c r="E382" s="12"/>
      <c r="F382" s="5" t="str">
        <f>IFERROR(IF(E382&lt;&gt;"",VLOOKUP(E382,STORE!$C$6:$D$500,2,FALSE),""),"تأكد من الكود")</f>
        <v/>
      </c>
      <c r="G382" s="12"/>
      <c r="H382" s="20"/>
      <c r="I382" s="12"/>
      <c r="U382" s="4" t="str">
        <f>IF(AND($V$2=$E382,$V$2&lt;&gt;"",$V$2&lt;&gt;0,F382&lt;&gt;"تأكد من الكود"),COUNT($U$3:U381)+1,"  ")</f>
        <v xml:space="preserve">  </v>
      </c>
      <c r="Y382" s="4" t="str">
        <f>IF(AND($Z$2=$D382,$Z$2&lt;&gt;"",$Z$2&lt;&gt;0,$Y$2=$Y$1),COUNT($Y$3:Y381)+1,"  ")</f>
        <v xml:space="preserve">  </v>
      </c>
    </row>
    <row r="383" spans="2:25" ht="15.75">
      <c r="B383" s="5" t="str">
        <f>IF(C383&lt;&gt;"",COUNT($B$3:B382)+1,"")</f>
        <v/>
      </c>
      <c r="C383" s="86"/>
      <c r="D383" s="12"/>
      <c r="E383" s="12"/>
      <c r="F383" s="5" t="str">
        <f>IFERROR(IF(E383&lt;&gt;"",VLOOKUP(E383,STORE!$C$6:$D$500,2,FALSE),""),"تأكد من الكود")</f>
        <v/>
      </c>
      <c r="G383" s="12"/>
      <c r="H383" s="20"/>
      <c r="I383" s="12"/>
      <c r="U383" s="4" t="str">
        <f>IF(AND($V$2=$E383,$V$2&lt;&gt;"",$V$2&lt;&gt;0,F383&lt;&gt;"تأكد من الكود"),COUNT($U$3:U382)+1,"  ")</f>
        <v xml:space="preserve">  </v>
      </c>
      <c r="Y383" s="4" t="str">
        <f>IF(AND($Z$2=$D383,$Z$2&lt;&gt;"",$Z$2&lt;&gt;0,$Y$2=$Y$1),COUNT($Y$3:Y382)+1,"  ")</f>
        <v xml:space="preserve">  </v>
      </c>
    </row>
    <row r="384" spans="2:25" ht="15.75">
      <c r="B384" s="5" t="str">
        <f>IF(C384&lt;&gt;"",COUNT($B$3:B383)+1,"")</f>
        <v/>
      </c>
      <c r="C384" s="86"/>
      <c r="D384" s="12"/>
      <c r="E384" s="12"/>
      <c r="F384" s="5" t="str">
        <f>IFERROR(IF(E384&lt;&gt;"",VLOOKUP(E384,STORE!$C$6:$D$500,2,FALSE),""),"تأكد من الكود")</f>
        <v/>
      </c>
      <c r="G384" s="12"/>
      <c r="H384" s="20"/>
      <c r="I384" s="12"/>
      <c r="U384" s="4" t="str">
        <f>IF(AND($V$2=$E384,$V$2&lt;&gt;"",$V$2&lt;&gt;0,F384&lt;&gt;"تأكد من الكود"),COUNT($U$3:U383)+1,"  ")</f>
        <v xml:space="preserve">  </v>
      </c>
      <c r="Y384" s="4" t="str">
        <f>IF(AND($Z$2=$D384,$Z$2&lt;&gt;"",$Z$2&lt;&gt;0,$Y$2=$Y$1),COUNT($Y$3:Y383)+1,"  ")</f>
        <v xml:space="preserve">  </v>
      </c>
    </row>
    <row r="385" spans="2:25" ht="15.75">
      <c r="B385" s="5" t="str">
        <f>IF(C385&lt;&gt;"",COUNT($B$3:B384)+1,"")</f>
        <v/>
      </c>
      <c r="C385" s="86"/>
      <c r="D385" s="12"/>
      <c r="E385" s="12"/>
      <c r="F385" s="5" t="str">
        <f>IFERROR(IF(E385&lt;&gt;"",VLOOKUP(E385,STORE!$C$6:$D$500,2,FALSE),""),"تأكد من الكود")</f>
        <v/>
      </c>
      <c r="G385" s="12"/>
      <c r="H385" s="20"/>
      <c r="I385" s="12"/>
      <c r="U385" s="4" t="str">
        <f>IF(AND($V$2=$E385,$V$2&lt;&gt;"",$V$2&lt;&gt;0,F385&lt;&gt;"تأكد من الكود"),COUNT($U$3:U384)+1,"  ")</f>
        <v xml:space="preserve">  </v>
      </c>
      <c r="Y385" s="4" t="str">
        <f>IF(AND($Z$2=$D385,$Z$2&lt;&gt;"",$Z$2&lt;&gt;0,$Y$2=$Y$1),COUNT($Y$3:Y384)+1,"  ")</f>
        <v xml:space="preserve">  </v>
      </c>
    </row>
    <row r="386" spans="2:25" ht="15.75">
      <c r="B386" s="5" t="str">
        <f>IF(C386&lt;&gt;"",COUNT($B$3:B385)+1,"")</f>
        <v/>
      </c>
      <c r="C386" s="86"/>
      <c r="D386" s="12"/>
      <c r="E386" s="12"/>
      <c r="F386" s="5" t="str">
        <f>IFERROR(IF(E386&lt;&gt;"",VLOOKUP(E386,STORE!$C$6:$D$500,2,FALSE),""),"تأكد من الكود")</f>
        <v/>
      </c>
      <c r="G386" s="12"/>
      <c r="H386" s="20"/>
      <c r="I386" s="12"/>
      <c r="U386" s="4" t="str">
        <f>IF(AND($V$2=$E386,$V$2&lt;&gt;"",$V$2&lt;&gt;0,F386&lt;&gt;"تأكد من الكود"),COUNT($U$3:U385)+1,"  ")</f>
        <v xml:space="preserve">  </v>
      </c>
      <c r="Y386" s="4" t="str">
        <f>IF(AND($Z$2=$D386,$Z$2&lt;&gt;"",$Z$2&lt;&gt;0,$Y$2=$Y$1),COUNT($Y$3:Y385)+1,"  ")</f>
        <v xml:space="preserve">  </v>
      </c>
    </row>
    <row r="387" spans="2:25" ht="15.75">
      <c r="B387" s="5" t="str">
        <f>IF(C387&lt;&gt;"",COUNT($B$3:B386)+1,"")</f>
        <v/>
      </c>
      <c r="C387" s="86"/>
      <c r="D387" s="12"/>
      <c r="E387" s="12"/>
      <c r="F387" s="5" t="str">
        <f>IFERROR(IF(E387&lt;&gt;"",VLOOKUP(E387,STORE!$C$6:$D$500,2,FALSE),""),"تأكد من الكود")</f>
        <v/>
      </c>
      <c r="G387" s="12"/>
      <c r="H387" s="20"/>
      <c r="I387" s="12"/>
      <c r="U387" s="4" t="str">
        <f>IF(AND($V$2=$E387,$V$2&lt;&gt;"",$V$2&lt;&gt;0,F387&lt;&gt;"تأكد من الكود"),COUNT($U$3:U386)+1,"  ")</f>
        <v xml:space="preserve">  </v>
      </c>
      <c r="Y387" s="4" t="str">
        <f>IF(AND($Z$2=$D387,$Z$2&lt;&gt;"",$Z$2&lt;&gt;0,$Y$2=$Y$1),COUNT($Y$3:Y386)+1,"  ")</f>
        <v xml:space="preserve">  </v>
      </c>
    </row>
    <row r="388" spans="2:25" ht="15.75">
      <c r="B388" s="5" t="str">
        <f>IF(C388&lt;&gt;"",COUNT($B$3:B387)+1,"")</f>
        <v/>
      </c>
      <c r="C388" s="86"/>
      <c r="D388" s="12"/>
      <c r="E388" s="12"/>
      <c r="F388" s="5" t="str">
        <f>IFERROR(IF(E388&lt;&gt;"",VLOOKUP(E388,STORE!$C$6:$D$500,2,FALSE),""),"تأكد من الكود")</f>
        <v/>
      </c>
      <c r="G388" s="12"/>
      <c r="H388" s="20"/>
      <c r="I388" s="12"/>
      <c r="U388" s="4" t="str">
        <f>IF(AND($V$2=$E388,$V$2&lt;&gt;"",$V$2&lt;&gt;0,F388&lt;&gt;"تأكد من الكود"),COUNT($U$3:U387)+1,"  ")</f>
        <v xml:space="preserve">  </v>
      </c>
      <c r="Y388" s="4" t="str">
        <f>IF(AND($Z$2=$D388,$Z$2&lt;&gt;"",$Z$2&lt;&gt;0,$Y$2=$Y$1),COUNT($Y$3:Y387)+1,"  ")</f>
        <v xml:space="preserve">  </v>
      </c>
    </row>
    <row r="389" spans="2:25" ht="15.75">
      <c r="B389" s="5" t="str">
        <f>IF(C389&lt;&gt;"",COUNT($B$3:B388)+1,"")</f>
        <v/>
      </c>
      <c r="C389" s="86"/>
      <c r="D389" s="12"/>
      <c r="E389" s="12"/>
      <c r="F389" s="5" t="str">
        <f>IFERROR(IF(E389&lt;&gt;"",VLOOKUP(E389,STORE!$C$6:$D$500,2,FALSE),""),"تأكد من الكود")</f>
        <v/>
      </c>
      <c r="G389" s="12"/>
      <c r="H389" s="20"/>
      <c r="I389" s="12"/>
      <c r="U389" s="4" t="str">
        <f>IF(AND($V$2=$E389,$V$2&lt;&gt;"",$V$2&lt;&gt;0,F389&lt;&gt;"تأكد من الكود"),COUNT($U$3:U388)+1,"  ")</f>
        <v xml:space="preserve">  </v>
      </c>
      <c r="Y389" s="4" t="str">
        <f>IF(AND($Z$2=$D389,$Z$2&lt;&gt;"",$Z$2&lt;&gt;0,$Y$2=$Y$1),COUNT($Y$3:Y388)+1,"  ")</f>
        <v xml:space="preserve">  </v>
      </c>
    </row>
    <row r="390" spans="2:25" ht="15.75">
      <c r="B390" s="5" t="str">
        <f>IF(C390&lt;&gt;"",COUNT($B$3:B389)+1,"")</f>
        <v/>
      </c>
      <c r="C390" s="86"/>
      <c r="D390" s="12"/>
      <c r="E390" s="12"/>
      <c r="F390" s="5" t="str">
        <f>IFERROR(IF(E390&lt;&gt;"",VLOOKUP(E390,STORE!$C$6:$D$500,2,FALSE),""),"تأكد من الكود")</f>
        <v/>
      </c>
      <c r="G390" s="12"/>
      <c r="H390" s="20"/>
      <c r="I390" s="12"/>
      <c r="U390" s="4" t="str">
        <f>IF(AND($V$2=$E390,$V$2&lt;&gt;"",$V$2&lt;&gt;0,F390&lt;&gt;"تأكد من الكود"),COUNT($U$3:U389)+1,"  ")</f>
        <v xml:space="preserve">  </v>
      </c>
      <c r="Y390" s="4" t="str">
        <f>IF(AND($Z$2=$D390,$Z$2&lt;&gt;"",$Z$2&lt;&gt;0,$Y$2=$Y$1),COUNT($Y$3:Y389)+1,"  ")</f>
        <v xml:space="preserve">  </v>
      </c>
    </row>
    <row r="391" spans="2:25" ht="15.75">
      <c r="B391" s="5" t="str">
        <f>IF(C391&lt;&gt;"",COUNT($B$3:B390)+1,"")</f>
        <v/>
      </c>
      <c r="C391" s="86"/>
      <c r="D391" s="12"/>
      <c r="E391" s="12"/>
      <c r="F391" s="5" t="str">
        <f>IFERROR(IF(E391&lt;&gt;"",VLOOKUP(E391,STORE!$C$6:$D$500,2,FALSE),""),"تأكد من الكود")</f>
        <v/>
      </c>
      <c r="G391" s="12"/>
      <c r="H391" s="20"/>
      <c r="I391" s="12"/>
      <c r="U391" s="4" t="str">
        <f>IF(AND($V$2=$E391,$V$2&lt;&gt;"",$V$2&lt;&gt;0,F391&lt;&gt;"تأكد من الكود"),COUNT($U$3:U390)+1,"  ")</f>
        <v xml:space="preserve">  </v>
      </c>
      <c r="Y391" s="4" t="str">
        <f>IF(AND($Z$2=$D391,$Z$2&lt;&gt;"",$Z$2&lt;&gt;0,$Y$2=$Y$1),COUNT($Y$3:Y390)+1,"  ")</f>
        <v xml:space="preserve">  </v>
      </c>
    </row>
    <row r="392" spans="2:25" ht="15.75">
      <c r="B392" s="5" t="str">
        <f>IF(C392&lt;&gt;"",COUNT($B$3:B391)+1,"")</f>
        <v/>
      </c>
      <c r="C392" s="86"/>
      <c r="D392" s="12"/>
      <c r="E392" s="12"/>
      <c r="F392" s="5" t="str">
        <f>IFERROR(IF(E392&lt;&gt;"",VLOOKUP(E392,STORE!$C$6:$D$500,2,FALSE),""),"تأكد من الكود")</f>
        <v/>
      </c>
      <c r="G392" s="12"/>
      <c r="H392" s="20"/>
      <c r="I392" s="12"/>
      <c r="U392" s="4" t="str">
        <f>IF(AND($V$2=$E392,$V$2&lt;&gt;"",$V$2&lt;&gt;0,F392&lt;&gt;"تأكد من الكود"),COUNT($U$3:U391)+1,"  ")</f>
        <v xml:space="preserve">  </v>
      </c>
      <c r="Y392" s="4" t="str">
        <f>IF(AND($Z$2=$D392,$Z$2&lt;&gt;"",$Z$2&lt;&gt;0,$Y$2=$Y$1),COUNT($Y$3:Y391)+1,"  ")</f>
        <v xml:space="preserve">  </v>
      </c>
    </row>
    <row r="393" spans="2:25" ht="15.75">
      <c r="B393" s="5" t="str">
        <f>IF(C393&lt;&gt;"",COUNT($B$3:B392)+1,"")</f>
        <v/>
      </c>
      <c r="C393" s="86"/>
      <c r="D393" s="12"/>
      <c r="E393" s="12"/>
      <c r="F393" s="5" t="str">
        <f>IFERROR(IF(E393&lt;&gt;"",VLOOKUP(E393,STORE!$C$6:$D$500,2,FALSE),""),"تأكد من الكود")</f>
        <v/>
      </c>
      <c r="G393" s="12"/>
      <c r="H393" s="20"/>
      <c r="I393" s="12"/>
      <c r="U393" s="4" t="str">
        <f>IF(AND($V$2=$E393,$V$2&lt;&gt;"",$V$2&lt;&gt;0,F393&lt;&gt;"تأكد من الكود"),COUNT($U$3:U392)+1,"  ")</f>
        <v xml:space="preserve">  </v>
      </c>
      <c r="Y393" s="4" t="str">
        <f>IF(AND($Z$2=$D393,$Z$2&lt;&gt;"",$Z$2&lt;&gt;0,$Y$2=$Y$1),COUNT($Y$3:Y392)+1,"  ")</f>
        <v xml:space="preserve">  </v>
      </c>
    </row>
    <row r="394" spans="2:25" ht="15.75">
      <c r="B394" s="5" t="str">
        <f>IF(C394&lt;&gt;"",COUNT($B$3:B393)+1,"")</f>
        <v/>
      </c>
      <c r="C394" s="86"/>
      <c r="D394" s="12"/>
      <c r="E394" s="12"/>
      <c r="F394" s="5" t="str">
        <f>IFERROR(IF(E394&lt;&gt;"",VLOOKUP(E394,STORE!$C$6:$D$500,2,FALSE),""),"تأكد من الكود")</f>
        <v/>
      </c>
      <c r="G394" s="12"/>
      <c r="H394" s="20"/>
      <c r="I394" s="12"/>
      <c r="U394" s="4" t="str">
        <f>IF(AND($V$2=$E394,$V$2&lt;&gt;"",$V$2&lt;&gt;0,F394&lt;&gt;"تأكد من الكود"),COUNT($U$3:U393)+1,"  ")</f>
        <v xml:space="preserve">  </v>
      </c>
      <c r="Y394" s="4" t="str">
        <f>IF(AND($Z$2=$D394,$Z$2&lt;&gt;"",$Z$2&lt;&gt;0,$Y$2=$Y$1),COUNT($Y$3:Y393)+1,"  ")</f>
        <v xml:space="preserve">  </v>
      </c>
    </row>
    <row r="395" spans="2:25" ht="15.75">
      <c r="B395" s="5" t="str">
        <f>IF(C395&lt;&gt;"",COUNT($B$3:B394)+1,"")</f>
        <v/>
      </c>
      <c r="C395" s="86"/>
      <c r="D395" s="12"/>
      <c r="E395" s="12"/>
      <c r="F395" s="5" t="str">
        <f>IFERROR(IF(E395&lt;&gt;"",VLOOKUP(E395,STORE!$C$6:$D$500,2,FALSE),""),"تأكد من الكود")</f>
        <v/>
      </c>
      <c r="G395" s="12"/>
      <c r="H395" s="20"/>
      <c r="I395" s="12"/>
      <c r="U395" s="4" t="str">
        <f>IF(AND($V$2=$E395,$V$2&lt;&gt;"",$V$2&lt;&gt;0,F395&lt;&gt;"تأكد من الكود"),COUNT($U$3:U394)+1,"  ")</f>
        <v xml:space="preserve">  </v>
      </c>
      <c r="Y395" s="4" t="str">
        <f>IF(AND($Z$2=$D395,$Z$2&lt;&gt;"",$Z$2&lt;&gt;0,$Y$2=$Y$1),COUNT($Y$3:Y394)+1,"  ")</f>
        <v xml:space="preserve">  </v>
      </c>
    </row>
    <row r="396" spans="2:25" ht="15.75">
      <c r="B396" s="5" t="str">
        <f>IF(C396&lt;&gt;"",COUNT($B$3:B395)+1,"")</f>
        <v/>
      </c>
      <c r="C396" s="86"/>
      <c r="D396" s="12"/>
      <c r="E396" s="12"/>
      <c r="F396" s="5" t="str">
        <f>IFERROR(IF(E396&lt;&gt;"",VLOOKUP(E396,STORE!$C$6:$D$500,2,FALSE),""),"تأكد من الكود")</f>
        <v/>
      </c>
      <c r="G396" s="12"/>
      <c r="H396" s="20"/>
      <c r="I396" s="12"/>
      <c r="U396" s="4" t="str">
        <f>IF(AND($V$2=$E396,$V$2&lt;&gt;"",$V$2&lt;&gt;0,F396&lt;&gt;"تأكد من الكود"),COUNT($U$3:U395)+1,"  ")</f>
        <v xml:space="preserve">  </v>
      </c>
      <c r="Y396" s="4" t="str">
        <f>IF(AND($Z$2=$D396,$Z$2&lt;&gt;"",$Z$2&lt;&gt;0,$Y$2=$Y$1),COUNT($Y$3:Y395)+1,"  ")</f>
        <v xml:space="preserve">  </v>
      </c>
    </row>
    <row r="397" spans="2:25" ht="15.75">
      <c r="B397" s="5" t="str">
        <f>IF(C397&lt;&gt;"",COUNT($B$3:B396)+1,"")</f>
        <v/>
      </c>
      <c r="C397" s="86"/>
      <c r="D397" s="12"/>
      <c r="E397" s="12"/>
      <c r="F397" s="5" t="str">
        <f>IFERROR(IF(E397&lt;&gt;"",VLOOKUP(E397,STORE!$C$6:$D$500,2,FALSE),""),"تأكد من الكود")</f>
        <v/>
      </c>
      <c r="G397" s="12"/>
      <c r="H397" s="20"/>
      <c r="I397" s="12"/>
      <c r="U397" s="4" t="str">
        <f>IF(AND($V$2=$E397,$V$2&lt;&gt;"",$V$2&lt;&gt;0,F397&lt;&gt;"تأكد من الكود"),COUNT($U$3:U396)+1,"  ")</f>
        <v xml:space="preserve">  </v>
      </c>
      <c r="Y397" s="4" t="str">
        <f>IF(AND($Z$2=$D397,$Z$2&lt;&gt;"",$Z$2&lt;&gt;0,$Y$2=$Y$1),COUNT($Y$3:Y396)+1,"  ")</f>
        <v xml:space="preserve">  </v>
      </c>
    </row>
    <row r="398" spans="2:25" ht="15.75">
      <c r="B398" s="5" t="str">
        <f>IF(C398&lt;&gt;"",COUNT($B$3:B397)+1,"")</f>
        <v/>
      </c>
      <c r="C398" s="86"/>
      <c r="D398" s="12"/>
      <c r="E398" s="12"/>
      <c r="F398" s="5" t="str">
        <f>IFERROR(IF(E398&lt;&gt;"",VLOOKUP(E398,STORE!$C$6:$D$500,2,FALSE),""),"تأكد من الكود")</f>
        <v/>
      </c>
      <c r="G398" s="12"/>
      <c r="H398" s="20"/>
      <c r="I398" s="12"/>
      <c r="U398" s="4" t="str">
        <f>IF(AND($V$2=$E398,$V$2&lt;&gt;"",$V$2&lt;&gt;0,F398&lt;&gt;"تأكد من الكود"),COUNT($U$3:U397)+1,"  ")</f>
        <v xml:space="preserve">  </v>
      </c>
      <c r="Y398" s="4" t="str">
        <f>IF(AND($Z$2=$D398,$Z$2&lt;&gt;"",$Z$2&lt;&gt;0,$Y$2=$Y$1),COUNT($Y$3:Y397)+1,"  ")</f>
        <v xml:space="preserve">  </v>
      </c>
    </row>
    <row r="399" spans="2:25" ht="15.75">
      <c r="B399" s="5" t="str">
        <f>IF(C399&lt;&gt;"",COUNT($B$3:B398)+1,"")</f>
        <v/>
      </c>
      <c r="C399" s="86"/>
      <c r="D399" s="12"/>
      <c r="E399" s="12"/>
      <c r="F399" s="5" t="str">
        <f>IFERROR(IF(E399&lt;&gt;"",VLOOKUP(E399,STORE!$C$6:$D$500,2,FALSE),""),"تأكد من الكود")</f>
        <v/>
      </c>
      <c r="G399" s="12"/>
      <c r="H399" s="20"/>
      <c r="I399" s="12"/>
      <c r="U399" s="4" t="str">
        <f>IF(AND($V$2=$E399,$V$2&lt;&gt;"",$V$2&lt;&gt;0,F399&lt;&gt;"تأكد من الكود"),COUNT($U$3:U398)+1,"  ")</f>
        <v xml:space="preserve">  </v>
      </c>
      <c r="Y399" s="4" t="str">
        <f>IF(AND($Z$2=$D399,$Z$2&lt;&gt;"",$Z$2&lt;&gt;0,$Y$2=$Y$1),COUNT($Y$3:Y398)+1,"  ")</f>
        <v xml:space="preserve">  </v>
      </c>
    </row>
    <row r="400" spans="2:25" ht="15.75">
      <c r="B400" s="5" t="str">
        <f>IF(C400&lt;&gt;"",COUNT($B$3:B399)+1,"")</f>
        <v/>
      </c>
      <c r="C400" s="86"/>
      <c r="D400" s="12"/>
      <c r="E400" s="12"/>
      <c r="F400" s="5" t="str">
        <f>IFERROR(IF(E400&lt;&gt;"",VLOOKUP(E400,STORE!$C$6:$D$500,2,FALSE),""),"تأكد من الكود")</f>
        <v/>
      </c>
      <c r="G400" s="12"/>
      <c r="H400" s="20"/>
      <c r="I400" s="12"/>
      <c r="U400" s="4" t="str">
        <f>IF(AND($V$2=$E400,$V$2&lt;&gt;"",$V$2&lt;&gt;0,F400&lt;&gt;"تأكد من الكود"),COUNT($U$3:U399)+1,"  ")</f>
        <v xml:space="preserve">  </v>
      </c>
      <c r="Y400" s="4" t="str">
        <f>IF(AND($Z$2=$D400,$Z$2&lt;&gt;"",$Z$2&lt;&gt;0,$Y$2=$Y$1),COUNT($Y$3:Y399)+1,"  ")</f>
        <v xml:space="preserve">  </v>
      </c>
    </row>
    <row r="401" spans="2:25" ht="15.75">
      <c r="B401" s="5" t="str">
        <f>IF(C401&lt;&gt;"",COUNT($B$3:B400)+1,"")</f>
        <v/>
      </c>
      <c r="C401" s="86"/>
      <c r="D401" s="12"/>
      <c r="E401" s="12"/>
      <c r="F401" s="5" t="str">
        <f>IFERROR(IF(E401&lt;&gt;"",VLOOKUP(E401,STORE!$C$6:$D$500,2,FALSE),""),"تأكد من الكود")</f>
        <v/>
      </c>
      <c r="G401" s="12"/>
      <c r="H401" s="20"/>
      <c r="I401" s="12"/>
      <c r="U401" s="4" t="str">
        <f>IF(AND($V$2=$E401,$V$2&lt;&gt;"",$V$2&lt;&gt;0,F401&lt;&gt;"تأكد من الكود"),COUNT($U$3:U400)+1,"  ")</f>
        <v xml:space="preserve">  </v>
      </c>
      <c r="Y401" s="4" t="str">
        <f>IF(AND($Z$2=$D401,$Z$2&lt;&gt;"",$Z$2&lt;&gt;0,$Y$2=$Y$1),COUNT($Y$3:Y400)+1,"  ")</f>
        <v xml:space="preserve">  </v>
      </c>
    </row>
    <row r="402" spans="2:25" ht="15.75">
      <c r="B402" s="5" t="str">
        <f>IF(C402&lt;&gt;"",COUNT($B$3:B401)+1,"")</f>
        <v/>
      </c>
      <c r="C402" s="86"/>
      <c r="D402" s="12"/>
      <c r="E402" s="12"/>
      <c r="F402" s="5" t="str">
        <f>IFERROR(IF(E402&lt;&gt;"",VLOOKUP(E402,STORE!$C$6:$D$500,2,FALSE),""),"تأكد من الكود")</f>
        <v/>
      </c>
      <c r="G402" s="12"/>
      <c r="H402" s="20"/>
      <c r="I402" s="12"/>
      <c r="U402" s="4" t="str">
        <f>IF(AND($V$2=$E402,$V$2&lt;&gt;"",$V$2&lt;&gt;0,F402&lt;&gt;"تأكد من الكود"),COUNT($U$3:U401)+1,"  ")</f>
        <v xml:space="preserve">  </v>
      </c>
      <c r="Y402" s="4" t="str">
        <f>IF(AND($Z$2=$D402,$Z$2&lt;&gt;"",$Z$2&lt;&gt;0,$Y$2=$Y$1),COUNT($Y$3:Y401)+1,"  ")</f>
        <v xml:space="preserve">  </v>
      </c>
    </row>
    <row r="403" spans="2:25" ht="15.75">
      <c r="B403" s="5" t="str">
        <f>IF(C403&lt;&gt;"",COUNT($B$3:B402)+1,"")</f>
        <v/>
      </c>
      <c r="C403" s="86"/>
      <c r="D403" s="12"/>
      <c r="E403" s="12"/>
      <c r="F403" s="5" t="str">
        <f>IFERROR(IF(E403&lt;&gt;"",VLOOKUP(E403,STORE!$C$6:$D$500,2,FALSE),""),"تأكد من الكود")</f>
        <v/>
      </c>
      <c r="G403" s="12"/>
      <c r="H403" s="20"/>
      <c r="I403" s="12"/>
      <c r="U403" s="4" t="str">
        <f>IF(AND($V$2=$E403,$V$2&lt;&gt;"",$V$2&lt;&gt;0,F403&lt;&gt;"تأكد من الكود"),COUNT($U$3:U402)+1,"  ")</f>
        <v xml:space="preserve">  </v>
      </c>
      <c r="Y403" s="4" t="str">
        <f>IF(AND($Z$2=$D403,$Z$2&lt;&gt;"",$Z$2&lt;&gt;0,$Y$2=$Y$1),COUNT($Y$3:Y402)+1,"  ")</f>
        <v xml:space="preserve">  </v>
      </c>
    </row>
    <row r="404" spans="2:25" ht="15.75">
      <c r="B404" s="5" t="str">
        <f>IF(C404&lt;&gt;"",COUNT($B$3:B403)+1,"")</f>
        <v/>
      </c>
      <c r="C404" s="86"/>
      <c r="D404" s="12"/>
      <c r="E404" s="12"/>
      <c r="F404" s="5" t="str">
        <f>IFERROR(IF(E404&lt;&gt;"",VLOOKUP(E404,STORE!$C$6:$D$500,2,FALSE),""),"تأكد من الكود")</f>
        <v/>
      </c>
      <c r="G404" s="12"/>
      <c r="H404" s="20"/>
      <c r="I404" s="12"/>
      <c r="U404" s="4" t="str">
        <f>IF(AND($V$2=$E404,$V$2&lt;&gt;"",$V$2&lt;&gt;0,F404&lt;&gt;"تأكد من الكود"),COUNT($U$3:U403)+1,"  ")</f>
        <v xml:space="preserve">  </v>
      </c>
      <c r="Y404" s="4" t="str">
        <f>IF(AND($Z$2=$D404,$Z$2&lt;&gt;"",$Z$2&lt;&gt;0,$Y$2=$Y$1),COUNT($Y$3:Y403)+1,"  ")</f>
        <v xml:space="preserve">  </v>
      </c>
    </row>
    <row r="405" spans="2:25" ht="15.75">
      <c r="B405" s="5" t="str">
        <f>IF(C405&lt;&gt;"",COUNT($B$3:B404)+1,"")</f>
        <v/>
      </c>
      <c r="C405" s="86"/>
      <c r="D405" s="12"/>
      <c r="E405" s="12"/>
      <c r="F405" s="5" t="str">
        <f>IFERROR(IF(E405&lt;&gt;"",VLOOKUP(E405,STORE!$C$6:$D$500,2,FALSE),""),"تأكد من الكود")</f>
        <v/>
      </c>
      <c r="G405" s="12"/>
      <c r="H405" s="20"/>
      <c r="I405" s="12"/>
      <c r="U405" s="4" t="str">
        <f>IF(AND($V$2=$E405,$V$2&lt;&gt;"",$V$2&lt;&gt;0,F405&lt;&gt;"تأكد من الكود"),COUNT($U$3:U404)+1,"  ")</f>
        <v xml:space="preserve">  </v>
      </c>
      <c r="Y405" s="4" t="str">
        <f>IF(AND($Z$2=$D405,$Z$2&lt;&gt;"",$Z$2&lt;&gt;0,$Y$2=$Y$1),COUNT($Y$3:Y404)+1,"  ")</f>
        <v xml:space="preserve">  </v>
      </c>
    </row>
    <row r="406" spans="2:25" ht="15.75">
      <c r="B406" s="5" t="str">
        <f>IF(C406&lt;&gt;"",COUNT($B$3:B405)+1,"")</f>
        <v/>
      </c>
      <c r="C406" s="86"/>
      <c r="D406" s="12"/>
      <c r="E406" s="12"/>
      <c r="F406" s="5" t="str">
        <f>IFERROR(IF(E406&lt;&gt;"",VLOOKUP(E406,STORE!$C$6:$D$500,2,FALSE),""),"تأكد من الكود")</f>
        <v/>
      </c>
      <c r="G406" s="12"/>
      <c r="H406" s="20"/>
      <c r="I406" s="12"/>
      <c r="U406" s="4" t="str">
        <f>IF(AND($V$2=$E406,$V$2&lt;&gt;"",$V$2&lt;&gt;0,F406&lt;&gt;"تأكد من الكود"),COUNT($U$3:U405)+1,"  ")</f>
        <v xml:space="preserve">  </v>
      </c>
      <c r="Y406" s="4" t="str">
        <f>IF(AND($Z$2=$D406,$Z$2&lt;&gt;"",$Z$2&lt;&gt;0,$Y$2=$Y$1),COUNT($Y$3:Y405)+1,"  ")</f>
        <v xml:space="preserve">  </v>
      </c>
    </row>
    <row r="407" spans="2:25" ht="15.75">
      <c r="B407" s="5" t="str">
        <f>IF(C407&lt;&gt;"",COUNT($B$3:B406)+1,"")</f>
        <v/>
      </c>
      <c r="C407" s="86"/>
      <c r="D407" s="12"/>
      <c r="E407" s="12"/>
      <c r="F407" s="5" t="str">
        <f>IFERROR(IF(E407&lt;&gt;"",VLOOKUP(E407,STORE!$C$6:$D$500,2,FALSE),""),"تأكد من الكود")</f>
        <v/>
      </c>
      <c r="G407" s="12"/>
      <c r="H407" s="20"/>
      <c r="I407" s="12"/>
      <c r="U407" s="4" t="str">
        <f>IF(AND($V$2=$E407,$V$2&lt;&gt;"",$V$2&lt;&gt;0,F407&lt;&gt;"تأكد من الكود"),COUNT($U$3:U406)+1,"  ")</f>
        <v xml:space="preserve">  </v>
      </c>
      <c r="Y407" s="4" t="str">
        <f>IF(AND($Z$2=$D407,$Z$2&lt;&gt;"",$Z$2&lt;&gt;0,$Y$2=$Y$1),COUNT($Y$3:Y406)+1,"  ")</f>
        <v xml:space="preserve">  </v>
      </c>
    </row>
    <row r="408" spans="2:25" ht="15.75">
      <c r="B408" s="5" t="str">
        <f>IF(C408&lt;&gt;"",COUNT($B$3:B407)+1,"")</f>
        <v/>
      </c>
      <c r="C408" s="86"/>
      <c r="D408" s="12"/>
      <c r="E408" s="12"/>
      <c r="F408" s="5" t="str">
        <f>IFERROR(IF(E408&lt;&gt;"",VLOOKUP(E408,STORE!$C$6:$D$500,2,FALSE),""),"تأكد من الكود")</f>
        <v/>
      </c>
      <c r="G408" s="12"/>
      <c r="H408" s="20"/>
      <c r="I408" s="12"/>
      <c r="U408" s="4" t="str">
        <f>IF(AND($V$2=$E408,$V$2&lt;&gt;"",$V$2&lt;&gt;0,F408&lt;&gt;"تأكد من الكود"),COUNT($U$3:U407)+1,"  ")</f>
        <v xml:space="preserve">  </v>
      </c>
      <c r="Y408" s="4" t="str">
        <f>IF(AND($Z$2=$D408,$Z$2&lt;&gt;"",$Z$2&lt;&gt;0,$Y$2=$Y$1),COUNT($Y$3:Y407)+1,"  ")</f>
        <v xml:space="preserve">  </v>
      </c>
    </row>
    <row r="409" spans="2:25" ht="15.75">
      <c r="B409" s="5" t="str">
        <f>IF(C409&lt;&gt;"",COUNT($B$3:B408)+1,"")</f>
        <v/>
      </c>
      <c r="C409" s="86"/>
      <c r="D409" s="12"/>
      <c r="E409" s="12"/>
      <c r="F409" s="5" t="str">
        <f>IFERROR(IF(E409&lt;&gt;"",VLOOKUP(E409,STORE!$C$6:$D$500,2,FALSE),""),"تأكد من الكود")</f>
        <v/>
      </c>
      <c r="G409" s="12"/>
      <c r="H409" s="20"/>
      <c r="I409" s="12"/>
      <c r="U409" s="4" t="str">
        <f>IF(AND($V$2=$E409,$V$2&lt;&gt;"",$V$2&lt;&gt;0,F409&lt;&gt;"تأكد من الكود"),COUNT($U$3:U408)+1,"  ")</f>
        <v xml:space="preserve">  </v>
      </c>
      <c r="Y409" s="4" t="str">
        <f>IF(AND($Z$2=$D409,$Z$2&lt;&gt;"",$Z$2&lt;&gt;0,$Y$2=$Y$1),COUNT($Y$3:Y408)+1,"  ")</f>
        <v xml:space="preserve">  </v>
      </c>
    </row>
    <row r="410" spans="2:25" ht="15.75">
      <c r="B410" s="5" t="str">
        <f>IF(C410&lt;&gt;"",COUNT($B$3:B409)+1,"")</f>
        <v/>
      </c>
      <c r="C410" s="86"/>
      <c r="D410" s="12"/>
      <c r="E410" s="12"/>
      <c r="F410" s="5" t="str">
        <f>IFERROR(IF(E410&lt;&gt;"",VLOOKUP(E410,STORE!$C$6:$D$500,2,FALSE),""),"تأكد من الكود")</f>
        <v/>
      </c>
      <c r="G410" s="12"/>
      <c r="H410" s="20"/>
      <c r="I410" s="12"/>
      <c r="U410" s="4" t="str">
        <f>IF(AND($V$2=$E410,$V$2&lt;&gt;"",$V$2&lt;&gt;0,F410&lt;&gt;"تأكد من الكود"),COUNT($U$3:U409)+1,"  ")</f>
        <v xml:space="preserve">  </v>
      </c>
      <c r="Y410" s="4" t="str">
        <f>IF(AND($Z$2=$D410,$Z$2&lt;&gt;"",$Z$2&lt;&gt;0,$Y$2=$Y$1),COUNT($Y$3:Y409)+1,"  ")</f>
        <v xml:space="preserve">  </v>
      </c>
    </row>
    <row r="411" spans="2:25" ht="15.75">
      <c r="B411" s="5" t="str">
        <f>IF(C411&lt;&gt;"",COUNT($B$3:B410)+1,"")</f>
        <v/>
      </c>
      <c r="C411" s="86"/>
      <c r="D411" s="12"/>
      <c r="E411" s="12"/>
      <c r="F411" s="5" t="str">
        <f>IFERROR(IF(E411&lt;&gt;"",VLOOKUP(E411,STORE!$C$6:$D$500,2,FALSE),""),"تأكد من الكود")</f>
        <v/>
      </c>
      <c r="G411" s="12"/>
      <c r="H411" s="20"/>
      <c r="I411" s="12"/>
      <c r="U411" s="4" t="str">
        <f>IF(AND($V$2=$E411,$V$2&lt;&gt;"",$V$2&lt;&gt;0,F411&lt;&gt;"تأكد من الكود"),COUNT($U$3:U410)+1,"  ")</f>
        <v xml:space="preserve">  </v>
      </c>
      <c r="Y411" s="4" t="str">
        <f>IF(AND($Z$2=$D411,$Z$2&lt;&gt;"",$Z$2&lt;&gt;0,$Y$2=$Y$1),COUNT($Y$3:Y410)+1,"  ")</f>
        <v xml:space="preserve">  </v>
      </c>
    </row>
    <row r="412" spans="2:25" ht="15.75">
      <c r="B412" s="5" t="str">
        <f>IF(C412&lt;&gt;"",COUNT($B$3:B411)+1,"")</f>
        <v/>
      </c>
      <c r="C412" s="86"/>
      <c r="D412" s="12"/>
      <c r="E412" s="12"/>
      <c r="F412" s="5" t="str">
        <f>IFERROR(IF(E412&lt;&gt;"",VLOOKUP(E412,STORE!$C$6:$D$500,2,FALSE),""),"تأكد من الكود")</f>
        <v/>
      </c>
      <c r="G412" s="12"/>
      <c r="H412" s="20"/>
      <c r="I412" s="12"/>
      <c r="U412" s="4" t="str">
        <f>IF(AND($V$2=$E412,$V$2&lt;&gt;"",$V$2&lt;&gt;0,F412&lt;&gt;"تأكد من الكود"),COUNT($U$3:U411)+1,"  ")</f>
        <v xml:space="preserve">  </v>
      </c>
      <c r="Y412" s="4" t="str">
        <f>IF(AND($Z$2=$D412,$Z$2&lt;&gt;"",$Z$2&lt;&gt;0,$Y$2=$Y$1),COUNT($Y$3:Y411)+1,"  ")</f>
        <v xml:space="preserve">  </v>
      </c>
    </row>
    <row r="413" spans="2:25" ht="15.75">
      <c r="B413" s="5" t="str">
        <f>IF(C413&lt;&gt;"",COUNT($B$3:B412)+1,"")</f>
        <v/>
      </c>
      <c r="C413" s="86"/>
      <c r="D413" s="12"/>
      <c r="E413" s="12"/>
      <c r="F413" s="5" t="str">
        <f>IFERROR(IF(E413&lt;&gt;"",VLOOKUP(E413,STORE!$C$6:$D$500,2,FALSE),""),"تأكد من الكود")</f>
        <v/>
      </c>
      <c r="G413" s="12"/>
      <c r="H413" s="20"/>
      <c r="I413" s="12"/>
      <c r="U413" s="4" t="str">
        <f>IF(AND($V$2=$E413,$V$2&lt;&gt;"",$V$2&lt;&gt;0,F413&lt;&gt;"تأكد من الكود"),COUNT($U$3:U412)+1,"  ")</f>
        <v xml:space="preserve">  </v>
      </c>
      <c r="Y413" s="4" t="str">
        <f>IF(AND($Z$2=$D413,$Z$2&lt;&gt;"",$Z$2&lt;&gt;0,$Y$2=$Y$1),COUNT($Y$3:Y412)+1,"  ")</f>
        <v xml:space="preserve">  </v>
      </c>
    </row>
    <row r="414" spans="2:25" ht="15.75">
      <c r="B414" s="5" t="str">
        <f>IF(C414&lt;&gt;"",COUNT($B$3:B413)+1,"")</f>
        <v/>
      </c>
      <c r="C414" s="86"/>
      <c r="D414" s="12"/>
      <c r="E414" s="12"/>
      <c r="F414" s="5" t="str">
        <f>IFERROR(IF(E414&lt;&gt;"",VLOOKUP(E414,STORE!$C$6:$D$500,2,FALSE),""),"تأكد من الكود")</f>
        <v/>
      </c>
      <c r="G414" s="12"/>
      <c r="H414" s="20"/>
      <c r="I414" s="12"/>
      <c r="U414" s="4" t="str">
        <f>IF(AND($V$2=$E414,$V$2&lt;&gt;"",$V$2&lt;&gt;0,F414&lt;&gt;"تأكد من الكود"),COUNT($U$3:U413)+1,"  ")</f>
        <v xml:space="preserve">  </v>
      </c>
      <c r="Y414" s="4" t="str">
        <f>IF(AND($Z$2=$D414,$Z$2&lt;&gt;"",$Z$2&lt;&gt;0,$Y$2=$Y$1),COUNT($Y$3:Y413)+1,"  ")</f>
        <v xml:space="preserve">  </v>
      </c>
    </row>
    <row r="415" spans="2:25" ht="15.75">
      <c r="B415" s="5" t="str">
        <f>IF(C415&lt;&gt;"",COUNT($B$3:B414)+1,"")</f>
        <v/>
      </c>
      <c r="C415" s="86"/>
      <c r="D415" s="12"/>
      <c r="E415" s="12"/>
      <c r="F415" s="5" t="str">
        <f>IFERROR(IF(E415&lt;&gt;"",VLOOKUP(E415,STORE!$C$6:$D$500,2,FALSE),""),"تأكد من الكود")</f>
        <v/>
      </c>
      <c r="G415" s="12"/>
      <c r="H415" s="20"/>
      <c r="I415" s="12"/>
      <c r="U415" s="4" t="str">
        <f>IF(AND($V$2=$E415,$V$2&lt;&gt;"",$V$2&lt;&gt;0,F415&lt;&gt;"تأكد من الكود"),COUNT($U$3:U414)+1,"  ")</f>
        <v xml:space="preserve">  </v>
      </c>
      <c r="Y415" s="4" t="str">
        <f>IF(AND($Z$2=$D415,$Z$2&lt;&gt;"",$Z$2&lt;&gt;0,$Y$2=$Y$1),COUNT($Y$3:Y414)+1,"  ")</f>
        <v xml:space="preserve">  </v>
      </c>
    </row>
    <row r="416" spans="2:25" ht="15.75">
      <c r="B416" s="5" t="str">
        <f>IF(C416&lt;&gt;"",COUNT($B$3:B415)+1,"")</f>
        <v/>
      </c>
      <c r="C416" s="86"/>
      <c r="D416" s="12"/>
      <c r="E416" s="12"/>
      <c r="F416" s="5" t="str">
        <f>IFERROR(IF(E416&lt;&gt;"",VLOOKUP(E416,STORE!$C$6:$D$500,2,FALSE),""),"تأكد من الكود")</f>
        <v/>
      </c>
      <c r="G416" s="12"/>
      <c r="H416" s="20"/>
      <c r="I416" s="12"/>
      <c r="U416" s="4" t="str">
        <f>IF(AND($V$2=$E416,$V$2&lt;&gt;"",$V$2&lt;&gt;0,F416&lt;&gt;"تأكد من الكود"),COUNT($U$3:U415)+1,"  ")</f>
        <v xml:space="preserve">  </v>
      </c>
      <c r="Y416" s="4" t="str">
        <f>IF(AND($Z$2=$D416,$Z$2&lt;&gt;"",$Z$2&lt;&gt;0,$Y$2=$Y$1),COUNT($Y$3:Y415)+1,"  ")</f>
        <v xml:space="preserve">  </v>
      </c>
    </row>
    <row r="417" spans="2:25" ht="15.75">
      <c r="B417" s="5" t="str">
        <f>IF(C417&lt;&gt;"",COUNT($B$3:B416)+1,"")</f>
        <v/>
      </c>
      <c r="C417" s="86"/>
      <c r="D417" s="12"/>
      <c r="E417" s="12"/>
      <c r="F417" s="5" t="str">
        <f>IFERROR(IF(E417&lt;&gt;"",VLOOKUP(E417,STORE!$C$6:$D$500,2,FALSE),""),"تأكد من الكود")</f>
        <v/>
      </c>
      <c r="G417" s="12"/>
      <c r="H417" s="20"/>
      <c r="I417" s="12"/>
      <c r="U417" s="4" t="str">
        <f>IF(AND($V$2=$E417,$V$2&lt;&gt;"",$V$2&lt;&gt;0,F417&lt;&gt;"تأكد من الكود"),COUNT($U$3:U416)+1,"  ")</f>
        <v xml:space="preserve">  </v>
      </c>
      <c r="Y417" s="4" t="str">
        <f>IF(AND($Z$2=$D417,$Z$2&lt;&gt;"",$Z$2&lt;&gt;0,$Y$2=$Y$1),COUNT($Y$3:Y416)+1,"  ")</f>
        <v xml:space="preserve">  </v>
      </c>
    </row>
    <row r="418" spans="2:25" ht="15.75">
      <c r="B418" s="5" t="str">
        <f>IF(C418&lt;&gt;"",COUNT($B$3:B417)+1,"")</f>
        <v/>
      </c>
      <c r="C418" s="86"/>
      <c r="D418" s="12"/>
      <c r="E418" s="12"/>
      <c r="F418" s="5" t="str">
        <f>IFERROR(IF(E418&lt;&gt;"",VLOOKUP(E418,STORE!$C$6:$D$500,2,FALSE),""),"تأكد من الكود")</f>
        <v/>
      </c>
      <c r="G418" s="12"/>
      <c r="H418" s="20"/>
      <c r="I418" s="12"/>
      <c r="U418" s="4" t="str">
        <f>IF(AND($V$2=$E418,$V$2&lt;&gt;"",$V$2&lt;&gt;0,F418&lt;&gt;"تأكد من الكود"),COUNT($U$3:U417)+1,"  ")</f>
        <v xml:space="preserve">  </v>
      </c>
      <c r="Y418" s="4" t="str">
        <f>IF(AND($Z$2=$D418,$Z$2&lt;&gt;"",$Z$2&lt;&gt;0,$Y$2=$Y$1),COUNT($Y$3:Y417)+1,"  ")</f>
        <v xml:space="preserve">  </v>
      </c>
    </row>
    <row r="419" spans="2:25" ht="15.75">
      <c r="B419" s="5" t="str">
        <f>IF(C419&lt;&gt;"",COUNT($B$3:B418)+1,"")</f>
        <v/>
      </c>
      <c r="C419" s="86"/>
      <c r="D419" s="12"/>
      <c r="E419" s="12"/>
      <c r="F419" s="5" t="str">
        <f>IFERROR(IF(E419&lt;&gt;"",VLOOKUP(E419,STORE!$C$6:$D$500,2,FALSE),""),"تأكد من الكود")</f>
        <v/>
      </c>
      <c r="G419" s="12"/>
      <c r="H419" s="20"/>
      <c r="I419" s="12"/>
      <c r="U419" s="4" t="str">
        <f>IF(AND($V$2=$E419,$V$2&lt;&gt;"",$V$2&lt;&gt;0,F419&lt;&gt;"تأكد من الكود"),COUNT($U$3:U418)+1,"  ")</f>
        <v xml:space="preserve">  </v>
      </c>
      <c r="Y419" s="4" t="str">
        <f>IF(AND($Z$2=$D419,$Z$2&lt;&gt;"",$Z$2&lt;&gt;0,$Y$2=$Y$1),COUNT($Y$3:Y418)+1,"  ")</f>
        <v xml:space="preserve">  </v>
      </c>
    </row>
    <row r="420" spans="2:25" ht="15.75">
      <c r="B420" s="5" t="str">
        <f>IF(C420&lt;&gt;"",COUNT($B$3:B419)+1,"")</f>
        <v/>
      </c>
      <c r="C420" s="86"/>
      <c r="D420" s="12"/>
      <c r="E420" s="12"/>
      <c r="F420" s="5" t="str">
        <f>IFERROR(IF(E420&lt;&gt;"",VLOOKUP(E420,STORE!$C$6:$D$500,2,FALSE),""),"تأكد من الكود")</f>
        <v/>
      </c>
      <c r="G420" s="12"/>
      <c r="H420" s="20"/>
      <c r="I420" s="12"/>
      <c r="U420" s="4" t="str">
        <f>IF(AND($V$2=$E420,$V$2&lt;&gt;"",$V$2&lt;&gt;0,F420&lt;&gt;"تأكد من الكود"),COUNT($U$3:U419)+1,"  ")</f>
        <v xml:space="preserve">  </v>
      </c>
      <c r="Y420" s="4" t="str">
        <f>IF(AND($Z$2=$D420,$Z$2&lt;&gt;"",$Z$2&lt;&gt;0,$Y$2=$Y$1),COUNT($Y$3:Y419)+1,"  ")</f>
        <v xml:space="preserve">  </v>
      </c>
    </row>
    <row r="421" spans="2:25" ht="15.75">
      <c r="B421" s="5" t="str">
        <f>IF(C421&lt;&gt;"",COUNT($B$3:B420)+1,"")</f>
        <v/>
      </c>
      <c r="C421" s="86"/>
      <c r="D421" s="12"/>
      <c r="E421" s="12"/>
      <c r="F421" s="5" t="str">
        <f>IFERROR(IF(E421&lt;&gt;"",VLOOKUP(E421,STORE!$C$6:$D$500,2,FALSE),""),"تأكد من الكود")</f>
        <v/>
      </c>
      <c r="G421" s="12"/>
      <c r="H421" s="20"/>
      <c r="I421" s="12"/>
      <c r="U421" s="4" t="str">
        <f>IF(AND($V$2=$E421,$V$2&lt;&gt;"",$V$2&lt;&gt;0,F421&lt;&gt;"تأكد من الكود"),COUNT($U$3:U420)+1,"  ")</f>
        <v xml:space="preserve">  </v>
      </c>
      <c r="Y421" s="4" t="str">
        <f>IF(AND($Z$2=$D421,$Z$2&lt;&gt;"",$Z$2&lt;&gt;0,$Y$2=$Y$1),COUNT($Y$3:Y420)+1,"  ")</f>
        <v xml:space="preserve">  </v>
      </c>
    </row>
    <row r="422" spans="2:25" ht="15.75">
      <c r="B422" s="5" t="str">
        <f>IF(C422&lt;&gt;"",COUNT($B$3:B421)+1,"")</f>
        <v/>
      </c>
      <c r="C422" s="86"/>
      <c r="D422" s="12"/>
      <c r="E422" s="12"/>
      <c r="F422" s="5" t="str">
        <f>IFERROR(IF(E422&lt;&gt;"",VLOOKUP(E422,STORE!$C$6:$D$500,2,FALSE),""),"تأكد من الكود")</f>
        <v/>
      </c>
      <c r="G422" s="12"/>
      <c r="H422" s="20"/>
      <c r="I422" s="12"/>
      <c r="U422" s="4" t="str">
        <f>IF(AND($V$2=$E422,$V$2&lt;&gt;"",$V$2&lt;&gt;0,F422&lt;&gt;"تأكد من الكود"),COUNT($U$3:U421)+1,"  ")</f>
        <v xml:space="preserve">  </v>
      </c>
      <c r="Y422" s="4" t="str">
        <f>IF(AND($Z$2=$D422,$Z$2&lt;&gt;"",$Z$2&lt;&gt;0,$Y$2=$Y$1),COUNT($Y$3:Y421)+1,"  ")</f>
        <v xml:space="preserve">  </v>
      </c>
    </row>
    <row r="423" spans="2:25" ht="15.75">
      <c r="B423" s="5" t="str">
        <f>IF(C423&lt;&gt;"",COUNT($B$3:B422)+1,"")</f>
        <v/>
      </c>
      <c r="C423" s="86"/>
      <c r="D423" s="12"/>
      <c r="E423" s="12"/>
      <c r="F423" s="5" t="str">
        <f>IFERROR(IF(E423&lt;&gt;"",VLOOKUP(E423,STORE!$C$6:$D$500,2,FALSE),""),"تأكد من الكود")</f>
        <v/>
      </c>
      <c r="G423" s="12"/>
      <c r="H423" s="20"/>
      <c r="I423" s="12"/>
      <c r="U423" s="4" t="str">
        <f>IF(AND($V$2=$E423,$V$2&lt;&gt;"",$V$2&lt;&gt;0,F423&lt;&gt;"تأكد من الكود"),COUNT($U$3:U422)+1,"  ")</f>
        <v xml:space="preserve">  </v>
      </c>
      <c r="Y423" s="4" t="str">
        <f>IF(AND($Z$2=$D423,$Z$2&lt;&gt;"",$Z$2&lt;&gt;0,$Y$2=$Y$1),COUNT($Y$3:Y422)+1,"  ")</f>
        <v xml:space="preserve">  </v>
      </c>
    </row>
    <row r="424" spans="2:25" ht="15.75">
      <c r="B424" s="5" t="str">
        <f>IF(C424&lt;&gt;"",COUNT($B$3:B423)+1,"")</f>
        <v/>
      </c>
      <c r="C424" s="86"/>
      <c r="D424" s="12"/>
      <c r="E424" s="12"/>
      <c r="F424" s="5" t="str">
        <f>IFERROR(IF(E424&lt;&gt;"",VLOOKUP(E424,STORE!$C$6:$D$500,2,FALSE),""),"تأكد من الكود")</f>
        <v/>
      </c>
      <c r="G424" s="12"/>
      <c r="H424" s="20"/>
      <c r="I424" s="12"/>
      <c r="U424" s="4" t="str">
        <f>IF(AND($V$2=$E424,$V$2&lt;&gt;"",$V$2&lt;&gt;0,F424&lt;&gt;"تأكد من الكود"),COUNT($U$3:U423)+1,"  ")</f>
        <v xml:space="preserve">  </v>
      </c>
      <c r="Y424" s="4" t="str">
        <f>IF(AND($Z$2=$D424,$Z$2&lt;&gt;"",$Z$2&lt;&gt;0,$Y$2=$Y$1),COUNT($Y$3:Y423)+1,"  ")</f>
        <v xml:space="preserve">  </v>
      </c>
    </row>
    <row r="425" spans="2:25" ht="15.75">
      <c r="B425" s="5" t="str">
        <f>IF(C425&lt;&gt;"",COUNT($B$3:B424)+1,"")</f>
        <v/>
      </c>
      <c r="C425" s="86"/>
      <c r="D425" s="12"/>
      <c r="E425" s="12"/>
      <c r="F425" s="5" t="str">
        <f>IFERROR(IF(E425&lt;&gt;"",VLOOKUP(E425,STORE!$C$6:$D$500,2,FALSE),""),"تأكد من الكود")</f>
        <v/>
      </c>
      <c r="G425" s="12"/>
      <c r="H425" s="20"/>
      <c r="I425" s="12"/>
      <c r="U425" s="4" t="str">
        <f>IF(AND($V$2=$E425,$V$2&lt;&gt;"",$V$2&lt;&gt;0,F425&lt;&gt;"تأكد من الكود"),COUNT($U$3:U424)+1,"  ")</f>
        <v xml:space="preserve">  </v>
      </c>
      <c r="Y425" s="4" t="str">
        <f>IF(AND($Z$2=$D425,$Z$2&lt;&gt;"",$Z$2&lt;&gt;0,$Y$2=$Y$1),COUNT($Y$3:Y424)+1,"  ")</f>
        <v xml:space="preserve">  </v>
      </c>
    </row>
    <row r="426" spans="2:25" ht="15.75">
      <c r="B426" s="5" t="str">
        <f>IF(C426&lt;&gt;"",COUNT($B$3:B425)+1,"")</f>
        <v/>
      </c>
      <c r="C426" s="86"/>
      <c r="D426" s="12"/>
      <c r="E426" s="12"/>
      <c r="F426" s="5" t="str">
        <f>IFERROR(IF(E426&lt;&gt;"",VLOOKUP(E426,STORE!$C$6:$D$500,2,FALSE),""),"تأكد من الكود")</f>
        <v/>
      </c>
      <c r="G426" s="12"/>
      <c r="H426" s="20"/>
      <c r="I426" s="12"/>
      <c r="U426" s="4" t="str">
        <f>IF(AND($V$2=$E426,$V$2&lt;&gt;"",$V$2&lt;&gt;0,F426&lt;&gt;"تأكد من الكود"),COUNT($U$3:U425)+1,"  ")</f>
        <v xml:space="preserve">  </v>
      </c>
      <c r="Y426" s="4" t="str">
        <f>IF(AND($Z$2=$D426,$Z$2&lt;&gt;"",$Z$2&lt;&gt;0,$Y$2=$Y$1),COUNT($Y$3:Y425)+1,"  ")</f>
        <v xml:space="preserve">  </v>
      </c>
    </row>
    <row r="427" spans="2:25" ht="15.75">
      <c r="B427" s="5" t="str">
        <f>IF(C427&lt;&gt;"",COUNT($B$3:B426)+1,"")</f>
        <v/>
      </c>
      <c r="C427" s="86"/>
      <c r="D427" s="12"/>
      <c r="E427" s="12"/>
      <c r="F427" s="5" t="str">
        <f>IFERROR(IF(E427&lt;&gt;"",VLOOKUP(E427,STORE!$C$6:$D$500,2,FALSE),""),"تأكد من الكود")</f>
        <v/>
      </c>
      <c r="G427" s="12"/>
      <c r="H427" s="20"/>
      <c r="I427" s="12"/>
      <c r="U427" s="4" t="str">
        <f>IF(AND($V$2=$E427,$V$2&lt;&gt;"",$V$2&lt;&gt;0,F427&lt;&gt;"تأكد من الكود"),COUNT($U$3:U426)+1,"  ")</f>
        <v xml:space="preserve">  </v>
      </c>
      <c r="Y427" s="4" t="str">
        <f>IF(AND($Z$2=$D427,$Z$2&lt;&gt;"",$Z$2&lt;&gt;0,$Y$2=$Y$1),COUNT($Y$3:Y426)+1,"  ")</f>
        <v xml:space="preserve">  </v>
      </c>
    </row>
    <row r="428" spans="2:25" ht="15.75">
      <c r="B428" s="5" t="str">
        <f>IF(C428&lt;&gt;"",COUNT($B$3:B427)+1,"")</f>
        <v/>
      </c>
      <c r="C428" s="86"/>
      <c r="D428" s="12"/>
      <c r="E428" s="12"/>
      <c r="F428" s="5" t="str">
        <f>IFERROR(IF(E428&lt;&gt;"",VLOOKUP(E428,STORE!$C$6:$D$500,2,FALSE),""),"تأكد من الكود")</f>
        <v/>
      </c>
      <c r="G428" s="12"/>
      <c r="H428" s="20"/>
      <c r="I428" s="12"/>
      <c r="U428" s="4" t="str">
        <f>IF(AND($V$2=$E428,$V$2&lt;&gt;"",$V$2&lt;&gt;0,F428&lt;&gt;"تأكد من الكود"),COUNT($U$3:U427)+1,"  ")</f>
        <v xml:space="preserve">  </v>
      </c>
      <c r="Y428" s="4" t="str">
        <f>IF(AND($Z$2=$D428,$Z$2&lt;&gt;"",$Z$2&lt;&gt;0,$Y$2=$Y$1),COUNT($Y$3:Y427)+1,"  ")</f>
        <v xml:space="preserve">  </v>
      </c>
    </row>
    <row r="429" spans="2:25" ht="15.75">
      <c r="B429" s="5" t="str">
        <f>IF(C429&lt;&gt;"",COUNT($B$3:B428)+1,"")</f>
        <v/>
      </c>
      <c r="C429" s="86"/>
      <c r="D429" s="12"/>
      <c r="E429" s="12"/>
      <c r="F429" s="5" t="str">
        <f>IFERROR(IF(E429&lt;&gt;"",VLOOKUP(E429,STORE!$C$6:$D$500,2,FALSE),""),"تأكد من الكود")</f>
        <v/>
      </c>
      <c r="G429" s="12"/>
      <c r="H429" s="20"/>
      <c r="I429" s="12"/>
      <c r="U429" s="4" t="str">
        <f>IF(AND($V$2=$E429,$V$2&lt;&gt;"",$V$2&lt;&gt;0,F429&lt;&gt;"تأكد من الكود"),COUNT($U$3:U428)+1,"  ")</f>
        <v xml:space="preserve">  </v>
      </c>
      <c r="Y429" s="4" t="str">
        <f>IF(AND($Z$2=$D429,$Z$2&lt;&gt;"",$Z$2&lt;&gt;0,$Y$2=$Y$1),COUNT($Y$3:Y428)+1,"  ")</f>
        <v xml:space="preserve">  </v>
      </c>
    </row>
    <row r="430" spans="2:25" ht="15.75">
      <c r="B430" s="5" t="str">
        <f>IF(C430&lt;&gt;"",COUNT($B$3:B429)+1,"")</f>
        <v/>
      </c>
      <c r="C430" s="86"/>
      <c r="D430" s="12"/>
      <c r="E430" s="12"/>
      <c r="F430" s="5" t="str">
        <f>IFERROR(IF(E430&lt;&gt;"",VLOOKUP(E430,STORE!$C$6:$D$500,2,FALSE),""),"تأكد من الكود")</f>
        <v/>
      </c>
      <c r="G430" s="12"/>
      <c r="H430" s="20"/>
      <c r="I430" s="12"/>
      <c r="U430" s="4" t="str">
        <f>IF(AND($V$2=$E430,$V$2&lt;&gt;"",$V$2&lt;&gt;0,F430&lt;&gt;"تأكد من الكود"),COUNT($U$3:U429)+1,"  ")</f>
        <v xml:space="preserve">  </v>
      </c>
      <c r="Y430" s="4" t="str">
        <f>IF(AND($Z$2=$D430,$Z$2&lt;&gt;"",$Z$2&lt;&gt;0,$Y$2=$Y$1),COUNT($Y$3:Y429)+1,"  ")</f>
        <v xml:space="preserve">  </v>
      </c>
    </row>
    <row r="431" spans="2:25" ht="15.75">
      <c r="B431" s="5" t="str">
        <f>IF(C431&lt;&gt;"",COUNT($B$3:B430)+1,"")</f>
        <v/>
      </c>
      <c r="C431" s="86"/>
      <c r="D431" s="12"/>
      <c r="E431" s="12"/>
      <c r="F431" s="5" t="str">
        <f>IFERROR(IF(E431&lt;&gt;"",VLOOKUP(E431,STORE!$C$6:$D$500,2,FALSE),""),"تأكد من الكود")</f>
        <v/>
      </c>
      <c r="G431" s="12"/>
      <c r="H431" s="20"/>
      <c r="I431" s="12"/>
      <c r="U431" s="4" t="str">
        <f>IF(AND($V$2=$E431,$V$2&lt;&gt;"",$V$2&lt;&gt;0,F431&lt;&gt;"تأكد من الكود"),COUNT($U$3:U430)+1,"  ")</f>
        <v xml:space="preserve">  </v>
      </c>
      <c r="Y431" s="4" t="str">
        <f>IF(AND($Z$2=$D431,$Z$2&lt;&gt;"",$Z$2&lt;&gt;0,$Y$2=$Y$1),COUNT($Y$3:Y430)+1,"  ")</f>
        <v xml:space="preserve">  </v>
      </c>
    </row>
    <row r="432" spans="2:25" ht="15.75">
      <c r="B432" s="5" t="str">
        <f>IF(C432&lt;&gt;"",COUNT($B$3:B431)+1,"")</f>
        <v/>
      </c>
      <c r="C432" s="86"/>
      <c r="D432" s="12"/>
      <c r="E432" s="12"/>
      <c r="F432" s="5" t="str">
        <f>IFERROR(IF(E432&lt;&gt;"",VLOOKUP(E432,STORE!$C$6:$D$500,2,FALSE),""),"تأكد من الكود")</f>
        <v/>
      </c>
      <c r="G432" s="12"/>
      <c r="H432" s="20"/>
      <c r="I432" s="12"/>
      <c r="U432" s="4" t="str">
        <f>IF(AND($V$2=$E432,$V$2&lt;&gt;"",$V$2&lt;&gt;0,F432&lt;&gt;"تأكد من الكود"),COUNT($U$3:U431)+1,"  ")</f>
        <v xml:space="preserve">  </v>
      </c>
      <c r="Y432" s="4" t="str">
        <f>IF(AND($Z$2=$D432,$Z$2&lt;&gt;"",$Z$2&lt;&gt;0,$Y$2=$Y$1),COUNT($Y$3:Y431)+1,"  ")</f>
        <v xml:space="preserve">  </v>
      </c>
    </row>
    <row r="433" spans="2:25" ht="15.75">
      <c r="B433" s="5" t="str">
        <f>IF(C433&lt;&gt;"",COUNT($B$3:B432)+1,"")</f>
        <v/>
      </c>
      <c r="C433" s="86"/>
      <c r="D433" s="12"/>
      <c r="E433" s="12"/>
      <c r="F433" s="5" t="str">
        <f>IFERROR(IF(E433&lt;&gt;"",VLOOKUP(E433,STORE!$C$6:$D$500,2,FALSE),""),"تأكد من الكود")</f>
        <v/>
      </c>
      <c r="G433" s="12"/>
      <c r="H433" s="20"/>
      <c r="I433" s="12"/>
      <c r="U433" s="4" t="str">
        <f>IF(AND($V$2=$E433,$V$2&lt;&gt;"",$V$2&lt;&gt;0,F433&lt;&gt;"تأكد من الكود"),COUNT($U$3:U432)+1,"  ")</f>
        <v xml:space="preserve">  </v>
      </c>
      <c r="Y433" s="4" t="str">
        <f>IF(AND($Z$2=$D433,$Z$2&lt;&gt;"",$Z$2&lt;&gt;0,$Y$2=$Y$1),COUNT($Y$3:Y432)+1,"  ")</f>
        <v xml:space="preserve">  </v>
      </c>
    </row>
    <row r="434" spans="2:25" ht="15.75">
      <c r="B434" s="5" t="str">
        <f>IF(C434&lt;&gt;"",COUNT($B$3:B433)+1,"")</f>
        <v/>
      </c>
      <c r="C434" s="86"/>
      <c r="D434" s="12"/>
      <c r="E434" s="12"/>
      <c r="F434" s="5" t="str">
        <f>IFERROR(IF(E434&lt;&gt;"",VLOOKUP(E434,STORE!$C$6:$D$500,2,FALSE),""),"تأكد من الكود")</f>
        <v/>
      </c>
      <c r="G434" s="12"/>
      <c r="H434" s="20"/>
      <c r="I434" s="12"/>
      <c r="U434" s="4" t="str">
        <f>IF(AND($V$2=$E434,$V$2&lt;&gt;"",$V$2&lt;&gt;0,F434&lt;&gt;"تأكد من الكود"),COUNT($U$3:U433)+1,"  ")</f>
        <v xml:space="preserve">  </v>
      </c>
      <c r="Y434" s="4" t="str">
        <f>IF(AND($Z$2=$D434,$Z$2&lt;&gt;"",$Z$2&lt;&gt;0,$Y$2=$Y$1),COUNT($Y$3:Y433)+1,"  ")</f>
        <v xml:space="preserve">  </v>
      </c>
    </row>
    <row r="435" spans="2:25" ht="15.75">
      <c r="B435" s="5" t="str">
        <f>IF(C435&lt;&gt;"",COUNT($B$3:B434)+1,"")</f>
        <v/>
      </c>
      <c r="C435" s="86"/>
      <c r="D435" s="12"/>
      <c r="E435" s="12"/>
      <c r="F435" s="5" t="str">
        <f>IFERROR(IF(E435&lt;&gt;"",VLOOKUP(E435,STORE!$C$6:$D$500,2,FALSE),""),"تأكد من الكود")</f>
        <v/>
      </c>
      <c r="G435" s="12"/>
      <c r="H435" s="20"/>
      <c r="I435" s="12"/>
      <c r="U435" s="4" t="str">
        <f>IF(AND($V$2=$E435,$V$2&lt;&gt;"",$V$2&lt;&gt;0,F435&lt;&gt;"تأكد من الكود"),COUNT($U$3:U434)+1,"  ")</f>
        <v xml:space="preserve">  </v>
      </c>
      <c r="Y435" s="4" t="str">
        <f>IF(AND($Z$2=$D435,$Z$2&lt;&gt;"",$Z$2&lt;&gt;0,$Y$2=$Y$1),COUNT($Y$3:Y434)+1,"  ")</f>
        <v xml:space="preserve">  </v>
      </c>
    </row>
    <row r="436" spans="2:25" ht="15.75">
      <c r="B436" s="5" t="str">
        <f>IF(C436&lt;&gt;"",COUNT($B$3:B435)+1,"")</f>
        <v/>
      </c>
      <c r="C436" s="86"/>
      <c r="D436" s="12"/>
      <c r="E436" s="12"/>
      <c r="F436" s="5" t="str">
        <f>IFERROR(IF(E436&lt;&gt;"",VLOOKUP(E436,STORE!$C$6:$D$500,2,FALSE),""),"تأكد من الكود")</f>
        <v/>
      </c>
      <c r="G436" s="12"/>
      <c r="H436" s="20"/>
      <c r="I436" s="12"/>
      <c r="U436" s="4" t="str">
        <f>IF(AND($V$2=$E436,$V$2&lt;&gt;"",$V$2&lt;&gt;0,F436&lt;&gt;"تأكد من الكود"),COUNT($U$3:U435)+1,"  ")</f>
        <v xml:space="preserve">  </v>
      </c>
      <c r="Y436" s="4" t="str">
        <f>IF(AND($Z$2=$D436,$Z$2&lt;&gt;"",$Z$2&lt;&gt;0,$Y$2=$Y$1),COUNT($Y$3:Y435)+1,"  ")</f>
        <v xml:space="preserve">  </v>
      </c>
    </row>
    <row r="437" spans="2:25" ht="15.75">
      <c r="B437" s="5" t="str">
        <f>IF(C437&lt;&gt;"",COUNT($B$3:B436)+1,"")</f>
        <v/>
      </c>
      <c r="C437" s="86"/>
      <c r="D437" s="12"/>
      <c r="E437" s="12"/>
      <c r="F437" s="5" t="str">
        <f>IFERROR(IF(E437&lt;&gt;"",VLOOKUP(E437,STORE!$C$6:$D$500,2,FALSE),""),"تأكد من الكود")</f>
        <v/>
      </c>
      <c r="G437" s="12"/>
      <c r="H437" s="20"/>
      <c r="I437" s="12"/>
      <c r="U437" s="4" t="str">
        <f>IF(AND($V$2=$E437,$V$2&lt;&gt;"",$V$2&lt;&gt;0,F437&lt;&gt;"تأكد من الكود"),COUNT($U$3:U436)+1,"  ")</f>
        <v xml:space="preserve">  </v>
      </c>
      <c r="Y437" s="4" t="str">
        <f>IF(AND($Z$2=$D437,$Z$2&lt;&gt;"",$Z$2&lt;&gt;0,$Y$2=$Y$1),COUNT($Y$3:Y436)+1,"  ")</f>
        <v xml:space="preserve">  </v>
      </c>
    </row>
    <row r="438" spans="2:25" ht="15.75">
      <c r="B438" s="5" t="str">
        <f>IF(C438&lt;&gt;"",COUNT($B$3:B437)+1,"")</f>
        <v/>
      </c>
      <c r="C438" s="86"/>
      <c r="D438" s="12"/>
      <c r="E438" s="12"/>
      <c r="F438" s="5" t="str">
        <f>IFERROR(IF(E438&lt;&gt;"",VLOOKUP(E438,STORE!$C$6:$D$500,2,FALSE),""),"تأكد من الكود")</f>
        <v/>
      </c>
      <c r="G438" s="12"/>
      <c r="H438" s="20"/>
      <c r="I438" s="12"/>
      <c r="U438" s="4" t="str">
        <f>IF(AND($V$2=$E438,$V$2&lt;&gt;"",$V$2&lt;&gt;0,F438&lt;&gt;"تأكد من الكود"),COUNT($U$3:U437)+1,"  ")</f>
        <v xml:space="preserve">  </v>
      </c>
      <c r="Y438" s="4" t="str">
        <f>IF(AND($Z$2=$D438,$Z$2&lt;&gt;"",$Z$2&lt;&gt;0,$Y$2=$Y$1),COUNT($Y$3:Y437)+1,"  ")</f>
        <v xml:space="preserve">  </v>
      </c>
    </row>
    <row r="439" spans="2:25" ht="15.75">
      <c r="B439" s="5" t="str">
        <f>IF(C439&lt;&gt;"",COUNT($B$3:B438)+1,"")</f>
        <v/>
      </c>
      <c r="C439" s="86"/>
      <c r="D439" s="12"/>
      <c r="E439" s="12"/>
      <c r="F439" s="5" t="str">
        <f>IFERROR(IF(E439&lt;&gt;"",VLOOKUP(E439,STORE!$C$6:$D$500,2,FALSE),""),"تأكد من الكود")</f>
        <v/>
      </c>
      <c r="G439" s="12"/>
      <c r="H439" s="20"/>
      <c r="I439" s="12"/>
      <c r="U439" s="4" t="str">
        <f>IF(AND($V$2=$E439,$V$2&lt;&gt;"",$V$2&lt;&gt;0,F439&lt;&gt;"تأكد من الكود"),COUNT($U$3:U438)+1,"  ")</f>
        <v xml:space="preserve">  </v>
      </c>
      <c r="Y439" s="4" t="str">
        <f>IF(AND($Z$2=$D439,$Z$2&lt;&gt;"",$Z$2&lt;&gt;0,$Y$2=$Y$1),COUNT($Y$3:Y438)+1,"  ")</f>
        <v xml:space="preserve">  </v>
      </c>
    </row>
    <row r="440" spans="2:25" ht="15.75">
      <c r="B440" s="5" t="str">
        <f>IF(C440&lt;&gt;"",COUNT($B$3:B439)+1,"")</f>
        <v/>
      </c>
      <c r="C440" s="86"/>
      <c r="D440" s="12"/>
      <c r="E440" s="12"/>
      <c r="F440" s="5" t="str">
        <f>IFERROR(IF(E440&lt;&gt;"",VLOOKUP(E440,STORE!$C$6:$D$500,2,FALSE),""),"تأكد من الكود")</f>
        <v/>
      </c>
      <c r="G440" s="12"/>
      <c r="H440" s="20"/>
      <c r="I440" s="12"/>
      <c r="U440" s="4" t="str">
        <f>IF(AND($V$2=$E440,$V$2&lt;&gt;"",$V$2&lt;&gt;0,F440&lt;&gt;"تأكد من الكود"),COUNT($U$3:U439)+1,"  ")</f>
        <v xml:space="preserve">  </v>
      </c>
      <c r="Y440" s="4" t="str">
        <f>IF(AND($Z$2=$D440,$Z$2&lt;&gt;"",$Z$2&lt;&gt;0,$Y$2=$Y$1),COUNT($Y$3:Y439)+1,"  ")</f>
        <v xml:space="preserve">  </v>
      </c>
    </row>
    <row r="441" spans="2:25" ht="15.75">
      <c r="B441" s="5" t="str">
        <f>IF(C441&lt;&gt;"",COUNT($B$3:B440)+1,"")</f>
        <v/>
      </c>
      <c r="C441" s="86"/>
      <c r="D441" s="12"/>
      <c r="E441" s="12"/>
      <c r="F441" s="5" t="str">
        <f>IFERROR(IF(E441&lt;&gt;"",VLOOKUP(E441,STORE!$C$6:$D$500,2,FALSE),""),"تأكد من الكود")</f>
        <v/>
      </c>
      <c r="G441" s="12"/>
      <c r="H441" s="20"/>
      <c r="I441" s="12"/>
      <c r="U441" s="4" t="str">
        <f>IF(AND($V$2=$E441,$V$2&lt;&gt;"",$V$2&lt;&gt;0,F441&lt;&gt;"تأكد من الكود"),COUNT($U$3:U440)+1,"  ")</f>
        <v xml:space="preserve">  </v>
      </c>
      <c r="Y441" s="4" t="str">
        <f>IF(AND($Z$2=$D441,$Z$2&lt;&gt;"",$Z$2&lt;&gt;0,$Y$2=$Y$1),COUNT($Y$3:Y440)+1,"  ")</f>
        <v xml:space="preserve">  </v>
      </c>
    </row>
    <row r="442" spans="2:25" ht="15.75">
      <c r="B442" s="5" t="str">
        <f>IF(C442&lt;&gt;"",COUNT($B$3:B441)+1,"")</f>
        <v/>
      </c>
      <c r="C442" s="86"/>
      <c r="D442" s="12"/>
      <c r="E442" s="12"/>
      <c r="F442" s="5" t="str">
        <f>IFERROR(IF(E442&lt;&gt;"",VLOOKUP(E442,STORE!$C$6:$D$500,2,FALSE),""),"تأكد من الكود")</f>
        <v/>
      </c>
      <c r="G442" s="12"/>
      <c r="H442" s="20"/>
      <c r="I442" s="12"/>
      <c r="U442" s="4" t="str">
        <f>IF(AND($V$2=$E442,$V$2&lt;&gt;"",$V$2&lt;&gt;0,F442&lt;&gt;"تأكد من الكود"),COUNT($U$3:U441)+1,"  ")</f>
        <v xml:space="preserve">  </v>
      </c>
      <c r="Y442" s="4" t="str">
        <f>IF(AND($Z$2=$D442,$Z$2&lt;&gt;"",$Z$2&lt;&gt;0,$Y$2=$Y$1),COUNT($Y$3:Y441)+1,"  ")</f>
        <v xml:space="preserve">  </v>
      </c>
    </row>
    <row r="443" spans="2:25" ht="15.75">
      <c r="B443" s="5" t="str">
        <f>IF(C443&lt;&gt;"",COUNT($B$3:B442)+1,"")</f>
        <v/>
      </c>
      <c r="C443" s="86"/>
      <c r="D443" s="12"/>
      <c r="E443" s="12"/>
      <c r="F443" s="5" t="str">
        <f>IFERROR(IF(E443&lt;&gt;"",VLOOKUP(E443,STORE!$C$6:$D$500,2,FALSE),""),"تأكد من الكود")</f>
        <v/>
      </c>
      <c r="G443" s="12"/>
      <c r="H443" s="20"/>
      <c r="I443" s="12"/>
      <c r="U443" s="4" t="str">
        <f>IF(AND($V$2=$E443,$V$2&lt;&gt;"",$V$2&lt;&gt;0,F443&lt;&gt;"تأكد من الكود"),COUNT($U$3:U442)+1,"  ")</f>
        <v xml:space="preserve">  </v>
      </c>
      <c r="Y443" s="4" t="str">
        <f>IF(AND($Z$2=$D443,$Z$2&lt;&gt;"",$Z$2&lt;&gt;0,$Y$2=$Y$1),COUNT($Y$3:Y442)+1,"  ")</f>
        <v xml:space="preserve">  </v>
      </c>
    </row>
    <row r="444" spans="2:25" ht="15.75">
      <c r="B444" s="5" t="str">
        <f>IF(C444&lt;&gt;"",COUNT($B$3:B443)+1,"")</f>
        <v/>
      </c>
      <c r="C444" s="86"/>
      <c r="D444" s="12"/>
      <c r="E444" s="12"/>
      <c r="F444" s="5" t="str">
        <f>IFERROR(IF(E444&lt;&gt;"",VLOOKUP(E444,STORE!$C$6:$D$500,2,FALSE),""),"تأكد من الكود")</f>
        <v/>
      </c>
      <c r="G444" s="12"/>
      <c r="H444" s="20"/>
      <c r="I444" s="12"/>
      <c r="U444" s="4" t="str">
        <f>IF(AND($V$2=$E444,$V$2&lt;&gt;"",$V$2&lt;&gt;0,F444&lt;&gt;"تأكد من الكود"),COUNT($U$3:U443)+1,"  ")</f>
        <v xml:space="preserve">  </v>
      </c>
      <c r="Y444" s="4" t="str">
        <f>IF(AND($Z$2=$D444,$Z$2&lt;&gt;"",$Z$2&lt;&gt;0,$Y$2=$Y$1),COUNT($Y$3:Y443)+1,"  ")</f>
        <v xml:space="preserve">  </v>
      </c>
    </row>
    <row r="445" spans="2:25" ht="15.75">
      <c r="B445" s="5" t="str">
        <f>IF(C445&lt;&gt;"",COUNT($B$3:B444)+1,"")</f>
        <v/>
      </c>
      <c r="C445" s="86"/>
      <c r="D445" s="12"/>
      <c r="E445" s="12"/>
      <c r="F445" s="5" t="str">
        <f>IFERROR(IF(E445&lt;&gt;"",VLOOKUP(E445,STORE!$C$6:$D$500,2,FALSE),""),"تأكد من الكود")</f>
        <v/>
      </c>
      <c r="G445" s="12"/>
      <c r="H445" s="20"/>
      <c r="I445" s="12"/>
      <c r="U445" s="4" t="str">
        <f>IF(AND($V$2=$E445,$V$2&lt;&gt;"",$V$2&lt;&gt;0,F445&lt;&gt;"تأكد من الكود"),COUNT($U$3:U444)+1,"  ")</f>
        <v xml:space="preserve">  </v>
      </c>
      <c r="Y445" s="4" t="str">
        <f>IF(AND($Z$2=$D445,$Z$2&lt;&gt;"",$Z$2&lt;&gt;0,$Y$2=$Y$1),COUNT($Y$3:Y444)+1,"  ")</f>
        <v xml:space="preserve">  </v>
      </c>
    </row>
    <row r="446" spans="2:25" ht="15.75">
      <c r="B446" s="5" t="str">
        <f>IF(C446&lt;&gt;"",COUNT($B$3:B445)+1,"")</f>
        <v/>
      </c>
      <c r="C446" s="86"/>
      <c r="D446" s="12"/>
      <c r="E446" s="12"/>
      <c r="F446" s="5" t="str">
        <f>IFERROR(IF(E446&lt;&gt;"",VLOOKUP(E446,STORE!$C$6:$D$500,2,FALSE),""),"تأكد من الكود")</f>
        <v/>
      </c>
      <c r="G446" s="12"/>
      <c r="H446" s="20"/>
      <c r="I446" s="12"/>
      <c r="U446" s="4" t="str">
        <f>IF(AND($V$2=$E446,$V$2&lt;&gt;"",$V$2&lt;&gt;0,F446&lt;&gt;"تأكد من الكود"),COUNT($U$3:U445)+1,"  ")</f>
        <v xml:space="preserve">  </v>
      </c>
      <c r="Y446" s="4" t="str">
        <f>IF(AND($Z$2=$D446,$Z$2&lt;&gt;"",$Z$2&lt;&gt;0,$Y$2=$Y$1),COUNT($Y$3:Y445)+1,"  ")</f>
        <v xml:space="preserve">  </v>
      </c>
    </row>
    <row r="447" spans="2:25" ht="15.75">
      <c r="B447" s="5" t="str">
        <f>IF(C447&lt;&gt;"",COUNT($B$3:B446)+1,"")</f>
        <v/>
      </c>
      <c r="C447" s="86"/>
      <c r="D447" s="12"/>
      <c r="E447" s="12"/>
      <c r="F447" s="5" t="str">
        <f>IFERROR(IF(E447&lt;&gt;"",VLOOKUP(E447,STORE!$C$6:$D$500,2,FALSE),""),"تأكد من الكود")</f>
        <v/>
      </c>
      <c r="G447" s="12"/>
      <c r="H447" s="20"/>
      <c r="I447" s="12"/>
      <c r="U447" s="4" t="str">
        <f>IF(AND($V$2=$E447,$V$2&lt;&gt;"",$V$2&lt;&gt;0,F447&lt;&gt;"تأكد من الكود"),COUNT($U$3:U446)+1,"  ")</f>
        <v xml:space="preserve">  </v>
      </c>
      <c r="Y447" s="4" t="str">
        <f>IF(AND($Z$2=$D447,$Z$2&lt;&gt;"",$Z$2&lt;&gt;0,$Y$2=$Y$1),COUNT($Y$3:Y446)+1,"  ")</f>
        <v xml:space="preserve">  </v>
      </c>
    </row>
    <row r="448" spans="2:25" ht="15.75">
      <c r="B448" s="5" t="str">
        <f>IF(C448&lt;&gt;"",COUNT($B$3:B447)+1,"")</f>
        <v/>
      </c>
      <c r="C448" s="86"/>
      <c r="D448" s="12"/>
      <c r="E448" s="12"/>
      <c r="F448" s="5" t="str">
        <f>IFERROR(IF(E448&lt;&gt;"",VLOOKUP(E448,STORE!$C$6:$D$500,2,FALSE),""),"تأكد من الكود")</f>
        <v/>
      </c>
      <c r="G448" s="12"/>
      <c r="H448" s="20"/>
      <c r="I448" s="12"/>
      <c r="U448" s="4" t="str">
        <f>IF(AND($V$2=$E448,$V$2&lt;&gt;"",$V$2&lt;&gt;0,F448&lt;&gt;"تأكد من الكود"),COUNT($U$3:U447)+1,"  ")</f>
        <v xml:space="preserve">  </v>
      </c>
      <c r="Y448" s="4" t="str">
        <f>IF(AND($Z$2=$D448,$Z$2&lt;&gt;"",$Z$2&lt;&gt;0,$Y$2=$Y$1),COUNT($Y$3:Y447)+1,"  ")</f>
        <v xml:space="preserve">  </v>
      </c>
    </row>
    <row r="449" spans="2:25" ht="15.75">
      <c r="B449" s="5" t="str">
        <f>IF(C449&lt;&gt;"",COUNT($B$3:B448)+1,"")</f>
        <v/>
      </c>
      <c r="C449" s="86"/>
      <c r="D449" s="12"/>
      <c r="E449" s="12"/>
      <c r="F449" s="5" t="str">
        <f>IFERROR(IF(E449&lt;&gt;"",VLOOKUP(E449,STORE!$C$6:$D$500,2,FALSE),""),"تأكد من الكود")</f>
        <v/>
      </c>
      <c r="G449" s="12"/>
      <c r="H449" s="20"/>
      <c r="I449" s="12"/>
      <c r="U449" s="4" t="str">
        <f>IF(AND($V$2=$E449,$V$2&lt;&gt;"",$V$2&lt;&gt;0,F449&lt;&gt;"تأكد من الكود"),COUNT($U$3:U448)+1,"  ")</f>
        <v xml:space="preserve">  </v>
      </c>
      <c r="Y449" s="4" t="str">
        <f>IF(AND($Z$2=$D449,$Z$2&lt;&gt;"",$Z$2&lt;&gt;0,$Y$2=$Y$1),COUNT($Y$3:Y448)+1,"  ")</f>
        <v xml:space="preserve">  </v>
      </c>
    </row>
    <row r="450" spans="2:25" ht="15.75">
      <c r="B450" s="5" t="str">
        <f>IF(C450&lt;&gt;"",COUNT($B$3:B449)+1,"")</f>
        <v/>
      </c>
      <c r="C450" s="86"/>
      <c r="D450" s="12"/>
      <c r="E450" s="12"/>
      <c r="F450" s="5" t="str">
        <f>IFERROR(IF(E450&lt;&gt;"",VLOOKUP(E450,STORE!$C$6:$D$500,2,FALSE),""),"تأكد من الكود")</f>
        <v/>
      </c>
      <c r="G450" s="12"/>
      <c r="H450" s="20"/>
      <c r="I450" s="12"/>
      <c r="U450" s="4" t="str">
        <f>IF(AND($V$2=$E450,$V$2&lt;&gt;"",$V$2&lt;&gt;0,F450&lt;&gt;"تأكد من الكود"),COUNT($U$3:U449)+1,"  ")</f>
        <v xml:space="preserve">  </v>
      </c>
      <c r="Y450" s="4" t="str">
        <f>IF(AND($Z$2=$D450,$Z$2&lt;&gt;"",$Z$2&lt;&gt;0,$Y$2=$Y$1),COUNT($Y$3:Y449)+1,"  ")</f>
        <v xml:space="preserve">  </v>
      </c>
    </row>
    <row r="451" spans="2:25" ht="15.75">
      <c r="B451" s="5" t="str">
        <f>IF(C451&lt;&gt;"",COUNT($B$3:B450)+1,"")</f>
        <v/>
      </c>
      <c r="C451" s="86"/>
      <c r="D451" s="12"/>
      <c r="E451" s="12"/>
      <c r="F451" s="5" t="str">
        <f>IFERROR(IF(E451&lt;&gt;"",VLOOKUP(E451,STORE!$C$6:$D$500,2,FALSE),""),"تأكد من الكود")</f>
        <v/>
      </c>
      <c r="G451" s="12"/>
      <c r="H451" s="20"/>
      <c r="I451" s="12"/>
      <c r="U451" s="4" t="str">
        <f>IF(AND($V$2=$E451,$V$2&lt;&gt;"",$V$2&lt;&gt;0,F451&lt;&gt;"تأكد من الكود"),COUNT($U$3:U450)+1,"  ")</f>
        <v xml:space="preserve">  </v>
      </c>
      <c r="Y451" s="4" t="str">
        <f>IF(AND($Z$2=$D451,$Z$2&lt;&gt;"",$Z$2&lt;&gt;0,$Y$2=$Y$1),COUNT($Y$3:Y450)+1,"  ")</f>
        <v xml:space="preserve">  </v>
      </c>
    </row>
    <row r="452" spans="2:25" ht="15.75">
      <c r="B452" s="5" t="str">
        <f>IF(C452&lt;&gt;"",COUNT($B$3:B451)+1,"")</f>
        <v/>
      </c>
      <c r="C452" s="86"/>
      <c r="D452" s="12"/>
      <c r="E452" s="12"/>
      <c r="F452" s="5" t="str">
        <f>IFERROR(IF(E452&lt;&gt;"",VLOOKUP(E452,STORE!$C$6:$D$500,2,FALSE),""),"تأكد من الكود")</f>
        <v/>
      </c>
      <c r="G452" s="12"/>
      <c r="H452" s="20"/>
      <c r="I452" s="12"/>
      <c r="U452" s="4" t="str">
        <f>IF(AND($V$2=$E452,$V$2&lt;&gt;"",$V$2&lt;&gt;0,F452&lt;&gt;"تأكد من الكود"),COUNT($U$3:U451)+1,"  ")</f>
        <v xml:space="preserve">  </v>
      </c>
      <c r="Y452" s="4" t="str">
        <f>IF(AND($Z$2=$D452,$Z$2&lt;&gt;"",$Z$2&lt;&gt;0,$Y$2=$Y$1),COUNT($Y$3:Y451)+1,"  ")</f>
        <v xml:space="preserve">  </v>
      </c>
    </row>
    <row r="453" spans="2:25" ht="15.75">
      <c r="B453" s="5" t="str">
        <f>IF(C453&lt;&gt;"",COUNT($B$3:B452)+1,"")</f>
        <v/>
      </c>
      <c r="C453" s="86"/>
      <c r="D453" s="12"/>
      <c r="E453" s="12"/>
      <c r="F453" s="5" t="str">
        <f>IFERROR(IF(E453&lt;&gt;"",VLOOKUP(E453,STORE!$C$6:$D$500,2,FALSE),""),"تأكد من الكود")</f>
        <v/>
      </c>
      <c r="G453" s="12"/>
      <c r="H453" s="20"/>
      <c r="I453" s="12"/>
      <c r="U453" s="4" t="str">
        <f>IF(AND($V$2=$E453,$V$2&lt;&gt;"",$V$2&lt;&gt;0,F453&lt;&gt;"تأكد من الكود"),COUNT($U$3:U452)+1,"  ")</f>
        <v xml:space="preserve">  </v>
      </c>
      <c r="Y453" s="4" t="str">
        <f>IF(AND($Z$2=$D453,$Z$2&lt;&gt;"",$Z$2&lt;&gt;0,$Y$2=$Y$1),COUNT($Y$3:Y452)+1,"  ")</f>
        <v xml:space="preserve">  </v>
      </c>
    </row>
    <row r="454" spans="2:25" ht="15.75">
      <c r="B454" s="5" t="str">
        <f>IF(C454&lt;&gt;"",COUNT($B$3:B453)+1,"")</f>
        <v/>
      </c>
      <c r="C454" s="86"/>
      <c r="D454" s="12"/>
      <c r="E454" s="12"/>
      <c r="F454" s="5" t="str">
        <f>IFERROR(IF(E454&lt;&gt;"",VLOOKUP(E454,STORE!$C$6:$D$500,2,FALSE),""),"تأكد من الكود")</f>
        <v/>
      </c>
      <c r="G454" s="12"/>
      <c r="H454" s="20"/>
      <c r="I454" s="12"/>
      <c r="U454" s="4" t="str">
        <f>IF(AND($V$2=$E454,$V$2&lt;&gt;"",$V$2&lt;&gt;0,F454&lt;&gt;"تأكد من الكود"),COUNT($U$3:U453)+1,"  ")</f>
        <v xml:space="preserve">  </v>
      </c>
      <c r="Y454" s="4" t="str">
        <f>IF(AND($Z$2=$D454,$Z$2&lt;&gt;"",$Z$2&lt;&gt;0,$Y$2=$Y$1),COUNT($Y$3:Y453)+1,"  ")</f>
        <v xml:space="preserve">  </v>
      </c>
    </row>
    <row r="455" spans="2:25" ht="15.75">
      <c r="B455" s="5" t="str">
        <f>IF(C455&lt;&gt;"",COUNT($B$3:B454)+1,"")</f>
        <v/>
      </c>
      <c r="C455" s="86"/>
      <c r="D455" s="12"/>
      <c r="E455" s="12"/>
      <c r="F455" s="5" t="str">
        <f>IFERROR(IF(E455&lt;&gt;"",VLOOKUP(E455,STORE!$C$6:$D$500,2,FALSE),""),"تأكد من الكود")</f>
        <v/>
      </c>
      <c r="G455" s="12"/>
      <c r="H455" s="20"/>
      <c r="I455" s="12"/>
      <c r="U455" s="4" t="str">
        <f>IF(AND($V$2=$E455,$V$2&lt;&gt;"",$V$2&lt;&gt;0,F455&lt;&gt;"تأكد من الكود"),COUNT($U$3:U454)+1,"  ")</f>
        <v xml:space="preserve">  </v>
      </c>
      <c r="Y455" s="4" t="str">
        <f>IF(AND($Z$2=$D455,$Z$2&lt;&gt;"",$Z$2&lt;&gt;0,$Y$2=$Y$1),COUNT($Y$3:Y454)+1,"  ")</f>
        <v xml:space="preserve">  </v>
      </c>
    </row>
    <row r="456" spans="2:25" ht="15.75">
      <c r="B456" s="5" t="str">
        <f>IF(C456&lt;&gt;"",COUNT($B$3:B455)+1,"")</f>
        <v/>
      </c>
      <c r="C456" s="86"/>
      <c r="D456" s="12"/>
      <c r="E456" s="12"/>
      <c r="F456" s="5" t="str">
        <f>IFERROR(IF(E456&lt;&gt;"",VLOOKUP(E456,STORE!$C$6:$D$500,2,FALSE),""),"تأكد من الكود")</f>
        <v/>
      </c>
      <c r="G456" s="12"/>
      <c r="H456" s="20"/>
      <c r="I456" s="12"/>
      <c r="U456" s="4" t="str">
        <f>IF(AND($V$2=$E456,$V$2&lt;&gt;"",$V$2&lt;&gt;0,F456&lt;&gt;"تأكد من الكود"),COUNT($U$3:U455)+1,"  ")</f>
        <v xml:space="preserve">  </v>
      </c>
      <c r="Y456" s="4" t="str">
        <f>IF(AND($Z$2=$D456,$Z$2&lt;&gt;"",$Z$2&lt;&gt;0,$Y$2=$Y$1),COUNT($Y$3:Y455)+1,"  ")</f>
        <v xml:space="preserve">  </v>
      </c>
    </row>
    <row r="457" spans="2:25" ht="15.75">
      <c r="B457" s="5" t="str">
        <f>IF(C457&lt;&gt;"",COUNT($B$3:B456)+1,"")</f>
        <v/>
      </c>
      <c r="C457" s="86"/>
      <c r="D457" s="12"/>
      <c r="E457" s="12"/>
      <c r="F457" s="5" t="str">
        <f>IFERROR(IF(E457&lt;&gt;"",VLOOKUP(E457,STORE!$C$6:$D$500,2,FALSE),""),"تأكد من الكود")</f>
        <v/>
      </c>
      <c r="G457" s="12"/>
      <c r="H457" s="20"/>
      <c r="I457" s="12"/>
      <c r="U457" s="4" t="str">
        <f>IF(AND($V$2=$E457,$V$2&lt;&gt;"",$V$2&lt;&gt;0,F457&lt;&gt;"تأكد من الكود"),COUNT($U$3:U456)+1,"  ")</f>
        <v xml:space="preserve">  </v>
      </c>
      <c r="Y457" s="4" t="str">
        <f>IF(AND($Z$2=$D457,$Z$2&lt;&gt;"",$Z$2&lt;&gt;0,$Y$2=$Y$1),COUNT($Y$3:Y456)+1,"  ")</f>
        <v xml:space="preserve">  </v>
      </c>
    </row>
    <row r="458" spans="2:25" ht="15.75">
      <c r="B458" s="5" t="str">
        <f>IF(C458&lt;&gt;"",COUNT($B$3:B457)+1,"")</f>
        <v/>
      </c>
      <c r="C458" s="86"/>
      <c r="D458" s="12"/>
      <c r="E458" s="12"/>
      <c r="F458" s="5" t="str">
        <f>IFERROR(IF(E458&lt;&gt;"",VLOOKUP(E458,STORE!$C$6:$D$500,2,FALSE),""),"تأكد من الكود")</f>
        <v/>
      </c>
      <c r="G458" s="12"/>
      <c r="H458" s="20"/>
      <c r="I458" s="12"/>
      <c r="U458" s="4" t="str">
        <f>IF(AND($V$2=$E458,$V$2&lt;&gt;"",$V$2&lt;&gt;0,F458&lt;&gt;"تأكد من الكود"),COUNT($U$3:U457)+1,"  ")</f>
        <v xml:space="preserve">  </v>
      </c>
      <c r="Y458" s="4" t="str">
        <f>IF(AND($Z$2=$D458,$Z$2&lt;&gt;"",$Z$2&lt;&gt;0,$Y$2=$Y$1),COUNT($Y$3:Y457)+1,"  ")</f>
        <v xml:space="preserve">  </v>
      </c>
    </row>
    <row r="459" spans="2:25" ht="15.75">
      <c r="B459" s="5" t="str">
        <f>IF(C459&lt;&gt;"",COUNT($B$3:B458)+1,"")</f>
        <v/>
      </c>
      <c r="C459" s="86"/>
      <c r="D459" s="12"/>
      <c r="E459" s="12"/>
      <c r="F459" s="5" t="str">
        <f>IFERROR(IF(E459&lt;&gt;"",VLOOKUP(E459,STORE!$C$6:$D$500,2,FALSE),""),"تأكد من الكود")</f>
        <v/>
      </c>
      <c r="G459" s="12"/>
      <c r="H459" s="20"/>
      <c r="I459" s="12"/>
      <c r="U459" s="4" t="str">
        <f>IF(AND($V$2=$E459,$V$2&lt;&gt;"",$V$2&lt;&gt;0,F459&lt;&gt;"تأكد من الكود"),COUNT($U$3:U458)+1,"  ")</f>
        <v xml:space="preserve">  </v>
      </c>
      <c r="Y459" s="4" t="str">
        <f>IF(AND($Z$2=$D459,$Z$2&lt;&gt;"",$Z$2&lt;&gt;0,$Y$2=$Y$1),COUNT($Y$3:Y458)+1,"  ")</f>
        <v xml:space="preserve">  </v>
      </c>
    </row>
    <row r="460" spans="2:25" ht="15.75">
      <c r="B460" s="5" t="str">
        <f>IF(C460&lt;&gt;"",COUNT($B$3:B459)+1,"")</f>
        <v/>
      </c>
      <c r="C460" s="86"/>
      <c r="D460" s="12"/>
      <c r="E460" s="12"/>
      <c r="F460" s="5" t="str">
        <f>IFERROR(IF(E460&lt;&gt;"",VLOOKUP(E460,STORE!$C$6:$D$500,2,FALSE),""),"تأكد من الكود")</f>
        <v/>
      </c>
      <c r="G460" s="12"/>
      <c r="H460" s="20"/>
      <c r="I460" s="12"/>
      <c r="U460" s="4" t="str">
        <f>IF(AND($V$2=$E460,$V$2&lt;&gt;"",$V$2&lt;&gt;0,F460&lt;&gt;"تأكد من الكود"),COUNT($U$3:U459)+1,"  ")</f>
        <v xml:space="preserve">  </v>
      </c>
      <c r="Y460" s="4" t="str">
        <f>IF(AND($Z$2=$D460,$Z$2&lt;&gt;"",$Z$2&lt;&gt;0,$Y$2=$Y$1),COUNT($Y$3:Y459)+1,"  ")</f>
        <v xml:space="preserve">  </v>
      </c>
    </row>
    <row r="461" spans="2:25" ht="15.75">
      <c r="B461" s="5" t="str">
        <f>IF(C461&lt;&gt;"",COUNT($B$3:B460)+1,"")</f>
        <v/>
      </c>
      <c r="C461" s="86"/>
      <c r="D461" s="12"/>
      <c r="E461" s="12"/>
      <c r="F461" s="5" t="str">
        <f>IFERROR(IF(E461&lt;&gt;"",VLOOKUP(E461,STORE!$C$6:$D$500,2,FALSE),""),"تأكد من الكود")</f>
        <v/>
      </c>
      <c r="G461" s="12"/>
      <c r="H461" s="20"/>
      <c r="I461" s="12"/>
      <c r="U461" s="4" t="str">
        <f>IF(AND($V$2=$E461,$V$2&lt;&gt;"",$V$2&lt;&gt;0,F461&lt;&gt;"تأكد من الكود"),COUNT($U$3:U460)+1,"  ")</f>
        <v xml:space="preserve">  </v>
      </c>
      <c r="Y461" s="4" t="str">
        <f>IF(AND($Z$2=$D461,$Z$2&lt;&gt;"",$Z$2&lt;&gt;0,$Y$2=$Y$1),COUNT($Y$3:Y460)+1,"  ")</f>
        <v xml:space="preserve">  </v>
      </c>
    </row>
    <row r="462" spans="2:25" ht="15.75">
      <c r="B462" s="5" t="str">
        <f>IF(C462&lt;&gt;"",COUNT($B$3:B461)+1,"")</f>
        <v/>
      </c>
      <c r="C462" s="86"/>
      <c r="D462" s="12"/>
      <c r="E462" s="12"/>
      <c r="F462" s="5" t="str">
        <f>IFERROR(IF(E462&lt;&gt;"",VLOOKUP(E462,STORE!$C$6:$D$500,2,FALSE),""),"تأكد من الكود")</f>
        <v/>
      </c>
      <c r="G462" s="12"/>
      <c r="H462" s="20"/>
      <c r="I462" s="12"/>
      <c r="U462" s="4" t="str">
        <f>IF(AND($V$2=$E462,$V$2&lt;&gt;"",$V$2&lt;&gt;0,F462&lt;&gt;"تأكد من الكود"),COUNT($U$3:U461)+1,"  ")</f>
        <v xml:space="preserve">  </v>
      </c>
      <c r="Y462" s="4" t="str">
        <f>IF(AND($Z$2=$D462,$Z$2&lt;&gt;"",$Z$2&lt;&gt;0,$Y$2=$Y$1),COUNT($Y$3:Y461)+1,"  ")</f>
        <v xml:space="preserve">  </v>
      </c>
    </row>
    <row r="463" spans="2:25" ht="15.75">
      <c r="B463" s="5" t="str">
        <f>IF(C463&lt;&gt;"",COUNT($B$3:B462)+1,"")</f>
        <v/>
      </c>
      <c r="C463" s="86"/>
      <c r="D463" s="12"/>
      <c r="E463" s="12"/>
      <c r="F463" s="5" t="str">
        <f>IFERROR(IF(E463&lt;&gt;"",VLOOKUP(E463,STORE!$C$6:$D$500,2,FALSE),""),"تأكد من الكود")</f>
        <v/>
      </c>
      <c r="G463" s="12"/>
      <c r="H463" s="20"/>
      <c r="I463" s="12"/>
      <c r="U463" s="4" t="str">
        <f>IF(AND($V$2=$E463,$V$2&lt;&gt;"",$V$2&lt;&gt;0,F463&lt;&gt;"تأكد من الكود"),COUNT($U$3:U462)+1,"  ")</f>
        <v xml:space="preserve">  </v>
      </c>
      <c r="Y463" s="4" t="str">
        <f>IF(AND($Z$2=$D463,$Z$2&lt;&gt;"",$Z$2&lt;&gt;0,$Y$2=$Y$1),COUNT($Y$3:Y462)+1,"  ")</f>
        <v xml:space="preserve">  </v>
      </c>
    </row>
    <row r="464" spans="2:25" ht="15.75">
      <c r="B464" s="5" t="str">
        <f>IF(C464&lt;&gt;"",COUNT($B$3:B463)+1,"")</f>
        <v/>
      </c>
      <c r="C464" s="86"/>
      <c r="D464" s="12"/>
      <c r="E464" s="12"/>
      <c r="F464" s="5" t="str">
        <f>IFERROR(IF(E464&lt;&gt;"",VLOOKUP(E464,STORE!$C$6:$D$500,2,FALSE),""),"تأكد من الكود")</f>
        <v/>
      </c>
      <c r="G464" s="12"/>
      <c r="H464" s="20"/>
      <c r="I464" s="12"/>
      <c r="U464" s="4" t="str">
        <f>IF(AND($V$2=$E464,$V$2&lt;&gt;"",$V$2&lt;&gt;0,F464&lt;&gt;"تأكد من الكود"),COUNT($U$3:U463)+1,"  ")</f>
        <v xml:space="preserve">  </v>
      </c>
      <c r="Y464" s="4" t="str">
        <f>IF(AND($Z$2=$D464,$Z$2&lt;&gt;"",$Z$2&lt;&gt;0,$Y$2=$Y$1),COUNT($Y$3:Y463)+1,"  ")</f>
        <v xml:space="preserve">  </v>
      </c>
    </row>
    <row r="465" spans="2:25" ht="15.75">
      <c r="B465" s="5" t="str">
        <f>IF(C465&lt;&gt;"",COUNT($B$3:B464)+1,"")</f>
        <v/>
      </c>
      <c r="C465" s="86"/>
      <c r="D465" s="12"/>
      <c r="E465" s="12"/>
      <c r="F465" s="5" t="str">
        <f>IFERROR(IF(E465&lt;&gt;"",VLOOKUP(E465,STORE!$C$6:$D$500,2,FALSE),""),"تأكد من الكود")</f>
        <v/>
      </c>
      <c r="G465" s="12"/>
      <c r="H465" s="20"/>
      <c r="I465" s="12"/>
      <c r="U465" s="4" t="str">
        <f>IF(AND($V$2=$E465,$V$2&lt;&gt;"",$V$2&lt;&gt;0,F465&lt;&gt;"تأكد من الكود"),COUNT($U$3:U464)+1,"  ")</f>
        <v xml:space="preserve">  </v>
      </c>
      <c r="Y465" s="4" t="str">
        <f>IF(AND($Z$2=$D465,$Z$2&lt;&gt;"",$Z$2&lt;&gt;0,$Y$2=$Y$1),COUNT($Y$3:Y464)+1,"  ")</f>
        <v xml:space="preserve">  </v>
      </c>
    </row>
    <row r="466" spans="2:25" ht="15.75">
      <c r="B466" s="5" t="str">
        <f>IF(C466&lt;&gt;"",COUNT($B$3:B465)+1,"")</f>
        <v/>
      </c>
      <c r="C466" s="86"/>
      <c r="D466" s="12"/>
      <c r="E466" s="12"/>
      <c r="F466" s="5" t="str">
        <f>IFERROR(IF(E466&lt;&gt;"",VLOOKUP(E466,STORE!$C$6:$D$500,2,FALSE),""),"تأكد من الكود")</f>
        <v/>
      </c>
      <c r="G466" s="12"/>
      <c r="H466" s="20"/>
      <c r="I466" s="12"/>
      <c r="U466" s="4" t="str">
        <f>IF(AND($V$2=$E466,$V$2&lt;&gt;"",$V$2&lt;&gt;0,F466&lt;&gt;"تأكد من الكود"),COUNT($U$3:U465)+1,"  ")</f>
        <v xml:space="preserve">  </v>
      </c>
      <c r="Y466" s="4" t="str">
        <f>IF(AND($Z$2=$D466,$Z$2&lt;&gt;"",$Z$2&lt;&gt;0,$Y$2=$Y$1),COUNT($Y$3:Y465)+1,"  ")</f>
        <v xml:space="preserve">  </v>
      </c>
    </row>
    <row r="467" spans="2:25" ht="15.75">
      <c r="B467" s="5" t="str">
        <f>IF(C467&lt;&gt;"",COUNT($B$3:B466)+1,"")</f>
        <v/>
      </c>
      <c r="C467" s="86"/>
      <c r="D467" s="12"/>
      <c r="E467" s="12"/>
      <c r="F467" s="5" t="str">
        <f>IFERROR(IF(E467&lt;&gt;"",VLOOKUP(E467,STORE!$C$6:$D$500,2,FALSE),""),"تأكد من الكود")</f>
        <v/>
      </c>
      <c r="G467" s="12"/>
      <c r="H467" s="20"/>
      <c r="I467" s="12"/>
      <c r="U467" s="4" t="str">
        <f>IF(AND($V$2=$E467,$V$2&lt;&gt;"",$V$2&lt;&gt;0,F467&lt;&gt;"تأكد من الكود"),COUNT($U$3:U466)+1,"  ")</f>
        <v xml:space="preserve">  </v>
      </c>
      <c r="Y467" s="4" t="str">
        <f>IF(AND($Z$2=$D467,$Z$2&lt;&gt;"",$Z$2&lt;&gt;0,$Y$2=$Y$1),COUNT($Y$3:Y466)+1,"  ")</f>
        <v xml:space="preserve">  </v>
      </c>
    </row>
    <row r="468" spans="2:25" ht="15.75">
      <c r="B468" s="5" t="str">
        <f>IF(C468&lt;&gt;"",COUNT($B$3:B467)+1,"")</f>
        <v/>
      </c>
      <c r="C468" s="86"/>
      <c r="D468" s="12"/>
      <c r="E468" s="12"/>
      <c r="F468" s="5" t="str">
        <f>IFERROR(IF(E468&lt;&gt;"",VLOOKUP(E468,STORE!$C$6:$D$500,2,FALSE),""),"تأكد من الكود")</f>
        <v/>
      </c>
      <c r="G468" s="12"/>
      <c r="H468" s="20"/>
      <c r="I468" s="12"/>
      <c r="U468" s="4" t="str">
        <f>IF(AND($V$2=$E468,$V$2&lt;&gt;"",$V$2&lt;&gt;0,F468&lt;&gt;"تأكد من الكود"),COUNT($U$3:U467)+1,"  ")</f>
        <v xml:space="preserve">  </v>
      </c>
      <c r="Y468" s="4" t="str">
        <f>IF(AND($Z$2=$D468,$Z$2&lt;&gt;"",$Z$2&lt;&gt;0,$Y$2=$Y$1),COUNT($Y$3:Y467)+1,"  ")</f>
        <v xml:space="preserve">  </v>
      </c>
    </row>
    <row r="469" spans="2:25" ht="15.75">
      <c r="B469" s="5" t="str">
        <f>IF(C469&lt;&gt;"",COUNT($B$3:B468)+1,"")</f>
        <v/>
      </c>
      <c r="C469" s="86"/>
      <c r="D469" s="12"/>
      <c r="E469" s="12"/>
      <c r="F469" s="5" t="str">
        <f>IFERROR(IF(E469&lt;&gt;"",VLOOKUP(E469,STORE!$C$6:$D$500,2,FALSE),""),"تأكد من الكود")</f>
        <v/>
      </c>
      <c r="G469" s="12"/>
      <c r="H469" s="20"/>
      <c r="I469" s="12"/>
      <c r="U469" s="4" t="str">
        <f>IF(AND($V$2=$E469,$V$2&lt;&gt;"",$V$2&lt;&gt;0,F469&lt;&gt;"تأكد من الكود"),COUNT($U$3:U468)+1,"  ")</f>
        <v xml:space="preserve">  </v>
      </c>
      <c r="Y469" s="4" t="str">
        <f>IF(AND($Z$2=$D469,$Z$2&lt;&gt;"",$Z$2&lt;&gt;0,$Y$2=$Y$1),COUNT($Y$3:Y468)+1,"  ")</f>
        <v xml:space="preserve">  </v>
      </c>
    </row>
    <row r="470" spans="2:25" ht="15.75">
      <c r="B470" s="5" t="str">
        <f>IF(C470&lt;&gt;"",COUNT($B$3:B469)+1,"")</f>
        <v/>
      </c>
      <c r="C470" s="86"/>
      <c r="D470" s="12"/>
      <c r="E470" s="12"/>
      <c r="F470" s="5" t="str">
        <f>IFERROR(IF(E470&lt;&gt;"",VLOOKUP(E470,STORE!$C$6:$D$500,2,FALSE),""),"تأكد من الكود")</f>
        <v/>
      </c>
      <c r="G470" s="12"/>
      <c r="H470" s="20"/>
      <c r="I470" s="12"/>
      <c r="U470" s="4" t="str">
        <f>IF(AND($V$2=$E470,$V$2&lt;&gt;"",$V$2&lt;&gt;0,F470&lt;&gt;"تأكد من الكود"),COUNT($U$3:U469)+1,"  ")</f>
        <v xml:space="preserve">  </v>
      </c>
      <c r="Y470" s="4" t="str">
        <f>IF(AND($Z$2=$D470,$Z$2&lt;&gt;"",$Z$2&lt;&gt;0,$Y$2=$Y$1),COUNT($Y$3:Y469)+1,"  ")</f>
        <v xml:space="preserve">  </v>
      </c>
    </row>
    <row r="471" spans="2:25" ht="15.75">
      <c r="B471" s="5" t="str">
        <f>IF(C471&lt;&gt;"",COUNT($B$3:B470)+1,"")</f>
        <v/>
      </c>
      <c r="C471" s="86"/>
      <c r="D471" s="12"/>
      <c r="E471" s="12"/>
      <c r="F471" s="5" t="str">
        <f>IFERROR(IF(E471&lt;&gt;"",VLOOKUP(E471,STORE!$C$6:$D$500,2,FALSE),""),"تأكد من الكود")</f>
        <v/>
      </c>
      <c r="G471" s="12"/>
      <c r="H471" s="20"/>
      <c r="I471" s="12"/>
      <c r="U471" s="4" t="str">
        <f>IF(AND($V$2=$E471,$V$2&lt;&gt;"",$V$2&lt;&gt;0,F471&lt;&gt;"تأكد من الكود"),COUNT($U$3:U470)+1,"  ")</f>
        <v xml:space="preserve">  </v>
      </c>
      <c r="Y471" s="4" t="str">
        <f>IF(AND($Z$2=$D471,$Z$2&lt;&gt;"",$Z$2&lt;&gt;0,$Y$2=$Y$1),COUNT($Y$3:Y470)+1,"  ")</f>
        <v xml:space="preserve">  </v>
      </c>
    </row>
    <row r="472" spans="2:25" ht="15.75">
      <c r="B472" s="5" t="str">
        <f>IF(C472&lt;&gt;"",COUNT($B$3:B471)+1,"")</f>
        <v/>
      </c>
      <c r="C472" s="86"/>
      <c r="D472" s="12"/>
      <c r="E472" s="12"/>
      <c r="F472" s="5" t="str">
        <f>IFERROR(IF(E472&lt;&gt;"",VLOOKUP(E472,STORE!$C$6:$D$500,2,FALSE),""),"تأكد من الكود")</f>
        <v/>
      </c>
      <c r="G472" s="12"/>
      <c r="H472" s="20"/>
      <c r="I472" s="12"/>
      <c r="U472" s="4" t="str">
        <f>IF(AND($V$2=$E472,$V$2&lt;&gt;"",$V$2&lt;&gt;0,F472&lt;&gt;"تأكد من الكود"),COUNT($U$3:U471)+1,"  ")</f>
        <v xml:space="preserve">  </v>
      </c>
      <c r="Y472" s="4" t="str">
        <f>IF(AND($Z$2=$D472,$Z$2&lt;&gt;"",$Z$2&lt;&gt;0,$Y$2=$Y$1),COUNT($Y$3:Y471)+1,"  ")</f>
        <v xml:space="preserve">  </v>
      </c>
    </row>
    <row r="473" spans="2:25" ht="15.75">
      <c r="B473" s="5" t="str">
        <f>IF(C473&lt;&gt;"",COUNT($B$3:B472)+1,"")</f>
        <v/>
      </c>
      <c r="C473" s="86"/>
      <c r="D473" s="12"/>
      <c r="E473" s="12"/>
      <c r="F473" s="5" t="str">
        <f>IFERROR(IF(E473&lt;&gt;"",VLOOKUP(E473,STORE!$C$6:$D$500,2,FALSE),""),"تأكد من الكود")</f>
        <v/>
      </c>
      <c r="G473" s="12"/>
      <c r="H473" s="20"/>
      <c r="I473" s="12"/>
      <c r="U473" s="4" t="str">
        <f>IF(AND($V$2=$E473,$V$2&lt;&gt;"",$V$2&lt;&gt;0,F473&lt;&gt;"تأكد من الكود"),COUNT($U$3:U472)+1,"  ")</f>
        <v xml:space="preserve">  </v>
      </c>
      <c r="Y473" s="4" t="str">
        <f>IF(AND($Z$2=$D473,$Z$2&lt;&gt;"",$Z$2&lt;&gt;0,$Y$2=$Y$1),COUNT($Y$3:Y472)+1,"  ")</f>
        <v xml:space="preserve">  </v>
      </c>
    </row>
    <row r="474" spans="2:25" ht="15.75">
      <c r="B474" s="5" t="str">
        <f>IF(C474&lt;&gt;"",COUNT($B$3:B473)+1,"")</f>
        <v/>
      </c>
      <c r="C474" s="86"/>
      <c r="D474" s="12"/>
      <c r="E474" s="12"/>
      <c r="F474" s="5" t="str">
        <f>IFERROR(IF(E474&lt;&gt;"",VLOOKUP(E474,STORE!$C$6:$D$500,2,FALSE),""),"تأكد من الكود")</f>
        <v/>
      </c>
      <c r="G474" s="12"/>
      <c r="H474" s="20"/>
      <c r="I474" s="12"/>
      <c r="U474" s="4" t="str">
        <f>IF(AND($V$2=$E474,$V$2&lt;&gt;"",$V$2&lt;&gt;0,F474&lt;&gt;"تأكد من الكود"),COUNT($U$3:U473)+1,"  ")</f>
        <v xml:space="preserve">  </v>
      </c>
      <c r="Y474" s="4" t="str">
        <f>IF(AND($Z$2=$D474,$Z$2&lt;&gt;"",$Z$2&lt;&gt;0,$Y$2=$Y$1),COUNT($Y$3:Y473)+1,"  ")</f>
        <v xml:space="preserve">  </v>
      </c>
    </row>
    <row r="475" spans="2:25" ht="15.75">
      <c r="B475" s="5" t="str">
        <f>IF(C475&lt;&gt;"",COUNT($B$3:B474)+1,"")</f>
        <v/>
      </c>
      <c r="C475" s="86"/>
      <c r="D475" s="12"/>
      <c r="E475" s="12"/>
      <c r="F475" s="5" t="str">
        <f>IFERROR(IF(E475&lt;&gt;"",VLOOKUP(E475,STORE!$C$6:$D$500,2,FALSE),""),"تأكد من الكود")</f>
        <v/>
      </c>
      <c r="G475" s="12"/>
      <c r="H475" s="20"/>
      <c r="I475" s="12"/>
      <c r="U475" s="4" t="str">
        <f>IF(AND($V$2=$E475,$V$2&lt;&gt;"",$V$2&lt;&gt;0,F475&lt;&gt;"تأكد من الكود"),COUNT($U$3:U474)+1,"  ")</f>
        <v xml:space="preserve">  </v>
      </c>
      <c r="Y475" s="4" t="str">
        <f>IF(AND($Z$2=$D475,$Z$2&lt;&gt;"",$Z$2&lt;&gt;0,$Y$2=$Y$1),COUNT($Y$3:Y474)+1,"  ")</f>
        <v xml:space="preserve">  </v>
      </c>
    </row>
    <row r="476" spans="2:25" ht="15.75">
      <c r="B476" s="5" t="str">
        <f>IF(C476&lt;&gt;"",COUNT($B$3:B475)+1,"")</f>
        <v/>
      </c>
      <c r="C476" s="86"/>
      <c r="D476" s="12"/>
      <c r="E476" s="12"/>
      <c r="F476" s="5" t="str">
        <f>IFERROR(IF(E476&lt;&gt;"",VLOOKUP(E476,STORE!$C$6:$D$500,2,FALSE),""),"تأكد من الكود")</f>
        <v/>
      </c>
      <c r="G476" s="12"/>
      <c r="H476" s="20"/>
      <c r="I476" s="12"/>
      <c r="U476" s="4" t="str">
        <f>IF(AND($V$2=$E476,$V$2&lt;&gt;"",$V$2&lt;&gt;0,F476&lt;&gt;"تأكد من الكود"),COUNT($U$3:U475)+1,"  ")</f>
        <v xml:space="preserve">  </v>
      </c>
      <c r="Y476" s="4" t="str">
        <f>IF(AND($Z$2=$D476,$Z$2&lt;&gt;"",$Z$2&lt;&gt;0,$Y$2=$Y$1),COUNT($Y$3:Y475)+1,"  ")</f>
        <v xml:space="preserve">  </v>
      </c>
    </row>
    <row r="477" spans="2:25" ht="15.75">
      <c r="B477" s="5" t="str">
        <f>IF(C477&lt;&gt;"",COUNT($B$3:B476)+1,"")</f>
        <v/>
      </c>
      <c r="C477" s="86"/>
      <c r="D477" s="12"/>
      <c r="E477" s="12"/>
      <c r="F477" s="5" t="str">
        <f>IFERROR(IF(E477&lt;&gt;"",VLOOKUP(E477,STORE!$C$6:$D$500,2,FALSE),""),"تأكد من الكود")</f>
        <v/>
      </c>
      <c r="G477" s="12"/>
      <c r="H477" s="20"/>
      <c r="I477" s="12"/>
      <c r="U477" s="4" t="str">
        <f>IF(AND($V$2=$E477,$V$2&lt;&gt;"",$V$2&lt;&gt;0,F477&lt;&gt;"تأكد من الكود"),COUNT($U$3:U476)+1,"  ")</f>
        <v xml:space="preserve">  </v>
      </c>
      <c r="Y477" s="4" t="str">
        <f>IF(AND($Z$2=$D477,$Z$2&lt;&gt;"",$Z$2&lt;&gt;0,$Y$2=$Y$1),COUNT($Y$3:Y476)+1,"  ")</f>
        <v xml:space="preserve">  </v>
      </c>
    </row>
    <row r="478" spans="2:25" ht="15.75">
      <c r="B478" s="5" t="str">
        <f>IF(C478&lt;&gt;"",COUNT($B$3:B477)+1,"")</f>
        <v/>
      </c>
      <c r="C478" s="86"/>
      <c r="D478" s="12"/>
      <c r="E478" s="12"/>
      <c r="F478" s="5" t="str">
        <f>IFERROR(IF(E478&lt;&gt;"",VLOOKUP(E478,STORE!$C$6:$D$500,2,FALSE),""),"تأكد من الكود")</f>
        <v/>
      </c>
      <c r="G478" s="12"/>
      <c r="H478" s="20"/>
      <c r="I478" s="12"/>
      <c r="U478" s="4" t="str">
        <f>IF(AND($V$2=$E478,$V$2&lt;&gt;"",$V$2&lt;&gt;0,F478&lt;&gt;"تأكد من الكود"),COUNT($U$3:U477)+1,"  ")</f>
        <v xml:space="preserve">  </v>
      </c>
      <c r="Y478" s="4" t="str">
        <f>IF(AND($Z$2=$D478,$Z$2&lt;&gt;"",$Z$2&lt;&gt;0,$Y$2=$Y$1),COUNT($Y$3:Y477)+1,"  ")</f>
        <v xml:space="preserve">  </v>
      </c>
    </row>
    <row r="479" spans="2:25" ht="15.75">
      <c r="B479" s="5" t="str">
        <f>IF(C479&lt;&gt;"",COUNT($B$3:B478)+1,"")</f>
        <v/>
      </c>
      <c r="C479" s="86"/>
      <c r="D479" s="12"/>
      <c r="E479" s="12"/>
      <c r="F479" s="5" t="str">
        <f>IFERROR(IF(E479&lt;&gt;"",VLOOKUP(E479,STORE!$C$6:$D$500,2,FALSE),""),"تأكد من الكود")</f>
        <v/>
      </c>
      <c r="G479" s="12"/>
      <c r="H479" s="20"/>
      <c r="I479" s="12"/>
      <c r="U479" s="4" t="str">
        <f>IF(AND($V$2=$E479,$V$2&lt;&gt;"",$V$2&lt;&gt;0,F479&lt;&gt;"تأكد من الكود"),COUNT($U$3:U478)+1,"  ")</f>
        <v xml:space="preserve">  </v>
      </c>
      <c r="Y479" s="4" t="str">
        <f>IF(AND($Z$2=$D479,$Z$2&lt;&gt;"",$Z$2&lt;&gt;0,$Y$2=$Y$1),COUNT($Y$3:Y478)+1,"  ")</f>
        <v xml:space="preserve">  </v>
      </c>
    </row>
    <row r="480" spans="2:25" ht="15.75">
      <c r="B480" s="5" t="str">
        <f>IF(C480&lt;&gt;"",COUNT($B$3:B479)+1,"")</f>
        <v/>
      </c>
      <c r="C480" s="86"/>
      <c r="D480" s="12"/>
      <c r="E480" s="12"/>
      <c r="F480" s="5" t="str">
        <f>IFERROR(IF(E480&lt;&gt;"",VLOOKUP(E480,STORE!$C$6:$D$500,2,FALSE),""),"تأكد من الكود")</f>
        <v/>
      </c>
      <c r="G480" s="12"/>
      <c r="H480" s="20"/>
      <c r="I480" s="12"/>
      <c r="U480" s="4" t="str">
        <f>IF(AND($V$2=$E480,$V$2&lt;&gt;"",$V$2&lt;&gt;0,F480&lt;&gt;"تأكد من الكود"),COUNT($U$3:U479)+1,"  ")</f>
        <v xml:space="preserve">  </v>
      </c>
      <c r="Y480" s="4" t="str">
        <f>IF(AND($Z$2=$D480,$Z$2&lt;&gt;"",$Z$2&lt;&gt;0,$Y$2=$Y$1),COUNT($Y$3:Y479)+1,"  ")</f>
        <v xml:space="preserve">  </v>
      </c>
    </row>
    <row r="481" spans="2:25" ht="15.75">
      <c r="B481" s="5" t="str">
        <f>IF(C481&lt;&gt;"",COUNT($B$3:B480)+1,"")</f>
        <v/>
      </c>
      <c r="C481" s="86"/>
      <c r="D481" s="12"/>
      <c r="E481" s="12"/>
      <c r="F481" s="5" t="str">
        <f>IFERROR(IF(E481&lt;&gt;"",VLOOKUP(E481,STORE!$C$6:$D$500,2,FALSE),""),"تأكد من الكود")</f>
        <v/>
      </c>
      <c r="G481" s="12"/>
      <c r="H481" s="20"/>
      <c r="I481" s="12"/>
      <c r="U481" s="4" t="str">
        <f>IF(AND($V$2=$E481,$V$2&lt;&gt;"",$V$2&lt;&gt;0,F481&lt;&gt;"تأكد من الكود"),COUNT($U$3:U480)+1,"  ")</f>
        <v xml:space="preserve">  </v>
      </c>
      <c r="Y481" s="4" t="str">
        <f>IF(AND($Z$2=$D481,$Z$2&lt;&gt;"",$Z$2&lt;&gt;0,$Y$2=$Y$1),COUNT($Y$3:Y480)+1,"  ")</f>
        <v xml:space="preserve">  </v>
      </c>
    </row>
    <row r="482" spans="2:25" ht="15.75">
      <c r="B482" s="5" t="str">
        <f>IF(C482&lt;&gt;"",COUNT($B$3:B481)+1,"")</f>
        <v/>
      </c>
      <c r="C482" s="86"/>
      <c r="D482" s="12"/>
      <c r="E482" s="12"/>
      <c r="F482" s="5" t="str">
        <f>IFERROR(IF(E482&lt;&gt;"",VLOOKUP(E482,STORE!$C$6:$D$500,2,FALSE),""),"تأكد من الكود")</f>
        <v/>
      </c>
      <c r="G482" s="12"/>
      <c r="H482" s="20"/>
      <c r="I482" s="12"/>
      <c r="U482" s="4" t="str">
        <f>IF(AND($V$2=$E482,$V$2&lt;&gt;"",$V$2&lt;&gt;0,F482&lt;&gt;"تأكد من الكود"),COUNT($U$3:U481)+1,"  ")</f>
        <v xml:space="preserve">  </v>
      </c>
      <c r="Y482" s="4" t="str">
        <f>IF(AND($Z$2=$D482,$Z$2&lt;&gt;"",$Z$2&lt;&gt;0,$Y$2=$Y$1),COUNT($Y$3:Y481)+1,"  ")</f>
        <v xml:space="preserve">  </v>
      </c>
    </row>
    <row r="483" spans="2:25" ht="15.75">
      <c r="B483" s="5" t="str">
        <f>IF(C483&lt;&gt;"",COUNT($B$3:B482)+1,"")</f>
        <v/>
      </c>
      <c r="C483" s="86"/>
      <c r="D483" s="12"/>
      <c r="E483" s="12"/>
      <c r="F483" s="5" t="str">
        <f>IFERROR(IF(E483&lt;&gt;"",VLOOKUP(E483,STORE!$C$6:$D$500,2,FALSE),""),"تأكد من الكود")</f>
        <v/>
      </c>
      <c r="G483" s="12"/>
      <c r="H483" s="20"/>
      <c r="I483" s="12"/>
      <c r="U483" s="4" t="str">
        <f>IF(AND($V$2=$E483,$V$2&lt;&gt;"",$V$2&lt;&gt;0,F483&lt;&gt;"تأكد من الكود"),COUNT($U$3:U482)+1,"  ")</f>
        <v xml:space="preserve">  </v>
      </c>
      <c r="Y483" s="4" t="str">
        <f>IF(AND($Z$2=$D483,$Z$2&lt;&gt;"",$Z$2&lt;&gt;0,$Y$2=$Y$1),COUNT($Y$3:Y482)+1,"  ")</f>
        <v xml:space="preserve">  </v>
      </c>
    </row>
    <row r="484" spans="2:25" ht="15.75">
      <c r="B484" s="5" t="str">
        <f>IF(C484&lt;&gt;"",COUNT($B$3:B483)+1,"")</f>
        <v/>
      </c>
      <c r="C484" s="86"/>
      <c r="D484" s="12"/>
      <c r="E484" s="12"/>
      <c r="F484" s="5" t="str">
        <f>IFERROR(IF(E484&lt;&gt;"",VLOOKUP(E484,STORE!$C$6:$D$500,2,FALSE),""),"تأكد من الكود")</f>
        <v/>
      </c>
      <c r="G484" s="12"/>
      <c r="H484" s="20"/>
      <c r="I484" s="12"/>
      <c r="U484" s="4" t="str">
        <f>IF(AND($V$2=$E484,$V$2&lt;&gt;"",$V$2&lt;&gt;0,F484&lt;&gt;"تأكد من الكود"),COUNT($U$3:U483)+1,"  ")</f>
        <v xml:space="preserve">  </v>
      </c>
      <c r="Y484" s="4" t="str">
        <f>IF(AND($Z$2=$D484,$Z$2&lt;&gt;"",$Z$2&lt;&gt;0,$Y$2=$Y$1),COUNT($Y$3:Y483)+1,"  ")</f>
        <v xml:space="preserve">  </v>
      </c>
    </row>
    <row r="485" spans="2:25" ht="15.75">
      <c r="B485" s="5" t="str">
        <f>IF(C485&lt;&gt;"",COUNT($B$3:B484)+1,"")</f>
        <v/>
      </c>
      <c r="C485" s="86"/>
      <c r="D485" s="12"/>
      <c r="E485" s="12"/>
      <c r="F485" s="5" t="str">
        <f>IFERROR(IF(E485&lt;&gt;"",VLOOKUP(E485,STORE!$C$6:$D$500,2,FALSE),""),"تأكد من الكود")</f>
        <v/>
      </c>
      <c r="G485" s="12"/>
      <c r="H485" s="20"/>
      <c r="I485" s="12"/>
      <c r="U485" s="4" t="str">
        <f>IF(AND($V$2=$E485,$V$2&lt;&gt;"",$V$2&lt;&gt;0,F485&lt;&gt;"تأكد من الكود"),COUNT($U$3:U484)+1,"  ")</f>
        <v xml:space="preserve">  </v>
      </c>
      <c r="Y485" s="4" t="str">
        <f>IF(AND($Z$2=$D485,$Z$2&lt;&gt;"",$Z$2&lt;&gt;0,$Y$2=$Y$1),COUNT($Y$3:Y484)+1,"  ")</f>
        <v xml:space="preserve">  </v>
      </c>
    </row>
    <row r="486" spans="2:25" ht="15.75">
      <c r="B486" s="5" t="str">
        <f>IF(C486&lt;&gt;"",COUNT($B$3:B485)+1,"")</f>
        <v/>
      </c>
      <c r="C486" s="86"/>
      <c r="D486" s="12"/>
      <c r="E486" s="12"/>
      <c r="F486" s="5" t="str">
        <f>IFERROR(IF(E486&lt;&gt;"",VLOOKUP(E486,STORE!$C$6:$D$500,2,FALSE),""),"تأكد من الكود")</f>
        <v/>
      </c>
      <c r="G486" s="12"/>
      <c r="H486" s="20"/>
      <c r="I486" s="12"/>
      <c r="U486" s="4" t="str">
        <f>IF(AND($V$2=$E486,$V$2&lt;&gt;"",$V$2&lt;&gt;0,F486&lt;&gt;"تأكد من الكود"),COUNT($U$3:U485)+1,"  ")</f>
        <v xml:space="preserve">  </v>
      </c>
      <c r="Y486" s="4" t="str">
        <f>IF(AND($Z$2=$D486,$Z$2&lt;&gt;"",$Z$2&lt;&gt;0,$Y$2=$Y$1),COUNT($Y$3:Y485)+1,"  ")</f>
        <v xml:space="preserve">  </v>
      </c>
    </row>
    <row r="487" spans="2:25" ht="15.75">
      <c r="B487" s="5" t="str">
        <f>IF(C487&lt;&gt;"",COUNT($B$3:B486)+1,"")</f>
        <v/>
      </c>
      <c r="C487" s="86"/>
      <c r="D487" s="12"/>
      <c r="E487" s="12"/>
      <c r="F487" s="5" t="str">
        <f>IFERROR(IF(E487&lt;&gt;"",VLOOKUP(E487,STORE!$C$6:$D$500,2,FALSE),""),"تأكد من الكود")</f>
        <v/>
      </c>
      <c r="G487" s="12"/>
      <c r="H487" s="20"/>
      <c r="I487" s="12"/>
      <c r="U487" s="4" t="str">
        <f>IF(AND($V$2=$E487,$V$2&lt;&gt;"",$V$2&lt;&gt;0,F487&lt;&gt;"تأكد من الكود"),COUNT($U$3:U486)+1,"  ")</f>
        <v xml:space="preserve">  </v>
      </c>
      <c r="Y487" s="4" t="str">
        <f>IF(AND($Z$2=$D487,$Z$2&lt;&gt;"",$Z$2&lt;&gt;0,$Y$2=$Y$1),COUNT($Y$3:Y486)+1,"  ")</f>
        <v xml:space="preserve">  </v>
      </c>
    </row>
    <row r="488" spans="2:25" ht="15.75">
      <c r="B488" s="5" t="str">
        <f>IF(C488&lt;&gt;"",COUNT($B$3:B487)+1,"")</f>
        <v/>
      </c>
      <c r="C488" s="86"/>
      <c r="D488" s="12"/>
      <c r="E488" s="12"/>
      <c r="F488" s="5" t="str">
        <f>IFERROR(IF(E488&lt;&gt;"",VLOOKUP(E488,STORE!$C$6:$D$500,2,FALSE),""),"تأكد من الكود")</f>
        <v/>
      </c>
      <c r="G488" s="12"/>
      <c r="H488" s="20"/>
      <c r="I488" s="12"/>
      <c r="U488" s="4" t="str">
        <f>IF(AND($V$2=$E488,$V$2&lt;&gt;"",$V$2&lt;&gt;0,F488&lt;&gt;"تأكد من الكود"),COUNT($U$3:U487)+1,"  ")</f>
        <v xml:space="preserve">  </v>
      </c>
      <c r="Y488" s="4" t="str">
        <f>IF(AND($Z$2=$D488,$Z$2&lt;&gt;"",$Z$2&lt;&gt;0,$Y$2=$Y$1),COUNT($Y$3:Y487)+1,"  ")</f>
        <v xml:space="preserve">  </v>
      </c>
    </row>
    <row r="489" spans="2:25" ht="15.75">
      <c r="B489" s="5" t="str">
        <f>IF(C489&lt;&gt;"",COUNT($B$3:B488)+1,"")</f>
        <v/>
      </c>
      <c r="C489" s="86"/>
      <c r="D489" s="12"/>
      <c r="E489" s="12"/>
      <c r="F489" s="5" t="str">
        <f>IFERROR(IF(E489&lt;&gt;"",VLOOKUP(E489,STORE!$C$6:$D$500,2,FALSE),""),"تأكد من الكود")</f>
        <v/>
      </c>
      <c r="G489" s="12"/>
      <c r="H489" s="20"/>
      <c r="I489" s="12"/>
      <c r="U489" s="4" t="str">
        <f>IF(AND($V$2=$E489,$V$2&lt;&gt;"",$V$2&lt;&gt;0,F489&lt;&gt;"تأكد من الكود"),COUNT($U$3:U488)+1,"  ")</f>
        <v xml:space="preserve">  </v>
      </c>
      <c r="Y489" s="4" t="str">
        <f>IF(AND($Z$2=$D489,$Z$2&lt;&gt;"",$Z$2&lt;&gt;0,$Y$2=$Y$1),COUNT($Y$3:Y488)+1,"  ")</f>
        <v xml:space="preserve">  </v>
      </c>
    </row>
    <row r="490" spans="2:25" ht="15.75">
      <c r="B490" s="5" t="str">
        <f>IF(C490&lt;&gt;"",COUNT($B$3:B489)+1,"")</f>
        <v/>
      </c>
      <c r="C490" s="86"/>
      <c r="D490" s="12"/>
      <c r="E490" s="12"/>
      <c r="F490" s="5" t="str">
        <f>IFERROR(IF(E490&lt;&gt;"",VLOOKUP(E490,STORE!$C$6:$D$500,2,FALSE),""),"تأكد من الكود")</f>
        <v/>
      </c>
      <c r="G490" s="12"/>
      <c r="H490" s="20"/>
      <c r="I490" s="12"/>
      <c r="U490" s="4" t="str">
        <f>IF(AND($V$2=$E490,$V$2&lt;&gt;"",$V$2&lt;&gt;0,F490&lt;&gt;"تأكد من الكود"),COUNT($U$3:U489)+1,"  ")</f>
        <v xml:space="preserve">  </v>
      </c>
      <c r="Y490" s="4" t="str">
        <f>IF(AND($Z$2=$D490,$Z$2&lt;&gt;"",$Z$2&lt;&gt;0,$Y$2=$Y$1),COUNT($Y$3:Y489)+1,"  ")</f>
        <v xml:space="preserve">  </v>
      </c>
    </row>
    <row r="491" spans="2:25" ht="15.75">
      <c r="B491" s="5" t="str">
        <f>IF(C491&lt;&gt;"",COUNT($B$3:B490)+1,"")</f>
        <v/>
      </c>
      <c r="C491" s="86"/>
      <c r="D491" s="12"/>
      <c r="E491" s="12"/>
      <c r="F491" s="5" t="str">
        <f>IFERROR(IF(E491&lt;&gt;"",VLOOKUP(E491,STORE!$C$6:$D$500,2,FALSE),""),"تأكد من الكود")</f>
        <v/>
      </c>
      <c r="G491" s="12"/>
      <c r="H491" s="20"/>
      <c r="I491" s="12"/>
      <c r="U491" s="4" t="str">
        <f>IF(AND($V$2=$E491,$V$2&lt;&gt;"",$V$2&lt;&gt;0,F491&lt;&gt;"تأكد من الكود"),COUNT($U$3:U490)+1,"  ")</f>
        <v xml:space="preserve">  </v>
      </c>
      <c r="Y491" s="4" t="str">
        <f>IF(AND($Z$2=$D491,$Z$2&lt;&gt;"",$Z$2&lt;&gt;0,$Y$2=$Y$1),COUNT($Y$3:Y490)+1,"  ")</f>
        <v xml:space="preserve">  </v>
      </c>
    </row>
    <row r="492" spans="2:25" ht="15.75">
      <c r="B492" s="5" t="str">
        <f>IF(C492&lt;&gt;"",COUNT($B$3:B491)+1,"")</f>
        <v/>
      </c>
      <c r="C492" s="86"/>
      <c r="D492" s="12"/>
      <c r="E492" s="12"/>
      <c r="F492" s="5" t="str">
        <f>IFERROR(IF(E492&lt;&gt;"",VLOOKUP(E492,STORE!$C$6:$D$500,2,FALSE),""),"تأكد من الكود")</f>
        <v/>
      </c>
      <c r="G492" s="12"/>
      <c r="H492" s="20"/>
      <c r="I492" s="12"/>
      <c r="U492" s="4" t="str">
        <f>IF(AND($V$2=$E492,$V$2&lt;&gt;"",$V$2&lt;&gt;0,F492&lt;&gt;"تأكد من الكود"),COUNT($U$3:U491)+1,"  ")</f>
        <v xml:space="preserve">  </v>
      </c>
      <c r="Y492" s="4" t="str">
        <f>IF(AND($Z$2=$D492,$Z$2&lt;&gt;"",$Z$2&lt;&gt;0,$Y$2=$Y$1),COUNT($Y$3:Y491)+1,"  ")</f>
        <v xml:space="preserve">  </v>
      </c>
    </row>
    <row r="493" spans="2:25" ht="15.75">
      <c r="B493" s="5" t="str">
        <f>IF(C493&lt;&gt;"",COUNT($B$3:B492)+1,"")</f>
        <v/>
      </c>
      <c r="C493" s="86"/>
      <c r="D493" s="12"/>
      <c r="E493" s="12"/>
      <c r="F493" s="5" t="str">
        <f>IFERROR(IF(E493&lt;&gt;"",VLOOKUP(E493,STORE!$C$6:$D$500,2,FALSE),""),"تأكد من الكود")</f>
        <v/>
      </c>
      <c r="G493" s="12"/>
      <c r="H493" s="20"/>
      <c r="I493" s="12"/>
      <c r="U493" s="4" t="str">
        <f>IF(AND($V$2=$E493,$V$2&lt;&gt;"",$V$2&lt;&gt;0,F493&lt;&gt;"تأكد من الكود"),COUNT($U$3:U492)+1,"  ")</f>
        <v xml:space="preserve">  </v>
      </c>
      <c r="Y493" s="4" t="str">
        <f>IF(AND($Z$2=$D493,$Z$2&lt;&gt;"",$Z$2&lt;&gt;0,$Y$2=$Y$1),COUNT($Y$3:Y492)+1,"  ")</f>
        <v xml:space="preserve">  </v>
      </c>
    </row>
    <row r="494" spans="2:25" ht="15.75">
      <c r="B494" s="5" t="str">
        <f>IF(C494&lt;&gt;"",COUNT($B$3:B493)+1,"")</f>
        <v/>
      </c>
      <c r="C494" s="86"/>
      <c r="D494" s="12"/>
      <c r="E494" s="12"/>
      <c r="F494" s="5" t="str">
        <f>IFERROR(IF(E494&lt;&gt;"",VLOOKUP(E494,STORE!$C$6:$D$500,2,FALSE),""),"تأكد من الكود")</f>
        <v/>
      </c>
      <c r="G494" s="12"/>
      <c r="H494" s="20"/>
      <c r="I494" s="12"/>
      <c r="U494" s="4" t="str">
        <f>IF(AND($V$2=$E494,$V$2&lt;&gt;"",$V$2&lt;&gt;0,F494&lt;&gt;"تأكد من الكود"),COUNT($U$3:U493)+1,"  ")</f>
        <v xml:space="preserve">  </v>
      </c>
      <c r="Y494" s="4" t="str">
        <f>IF(AND($Z$2=$D494,$Z$2&lt;&gt;"",$Z$2&lt;&gt;0,$Y$2=$Y$1),COUNT($Y$3:Y493)+1,"  ")</f>
        <v xml:space="preserve">  </v>
      </c>
    </row>
    <row r="495" spans="2:25" ht="15.75">
      <c r="B495" s="5" t="str">
        <f>IF(C495&lt;&gt;"",COUNT($B$3:B494)+1,"")</f>
        <v/>
      </c>
      <c r="C495" s="86"/>
      <c r="D495" s="12"/>
      <c r="E495" s="12"/>
      <c r="F495" s="5" t="str">
        <f>IFERROR(IF(E495&lt;&gt;"",VLOOKUP(E495,STORE!$C$6:$D$500,2,FALSE),""),"تأكد من الكود")</f>
        <v/>
      </c>
      <c r="G495" s="12"/>
      <c r="H495" s="20"/>
      <c r="I495" s="12"/>
      <c r="U495" s="4" t="str">
        <f>IF(AND($V$2=$E495,$V$2&lt;&gt;"",$V$2&lt;&gt;0,F495&lt;&gt;"تأكد من الكود"),COUNT($U$3:U494)+1,"  ")</f>
        <v xml:space="preserve">  </v>
      </c>
      <c r="Y495" s="4" t="str">
        <f>IF(AND($Z$2=$D495,$Z$2&lt;&gt;"",$Z$2&lt;&gt;0,$Y$2=$Y$1),COUNT($Y$3:Y494)+1,"  ")</f>
        <v xml:space="preserve">  </v>
      </c>
    </row>
    <row r="496" spans="2:25" ht="15.75">
      <c r="B496" s="5" t="str">
        <f>IF(C496&lt;&gt;"",COUNT($B$3:B495)+1,"")</f>
        <v/>
      </c>
      <c r="C496" s="86"/>
      <c r="D496" s="12"/>
      <c r="E496" s="12"/>
      <c r="F496" s="5" t="str">
        <f>IFERROR(IF(E496&lt;&gt;"",VLOOKUP(E496,STORE!$C$6:$D$500,2,FALSE),""),"تأكد من الكود")</f>
        <v/>
      </c>
      <c r="G496" s="12"/>
      <c r="H496" s="20"/>
      <c r="I496" s="12"/>
      <c r="U496" s="4" t="str">
        <f>IF(AND($V$2=$E496,$V$2&lt;&gt;"",$V$2&lt;&gt;0,F496&lt;&gt;"تأكد من الكود"),COUNT($U$3:U495)+1,"  ")</f>
        <v xml:space="preserve">  </v>
      </c>
      <c r="Y496" s="4" t="str">
        <f>IF(AND($Z$2=$D496,$Z$2&lt;&gt;"",$Z$2&lt;&gt;0,$Y$2=$Y$1),COUNT($Y$3:Y495)+1,"  ")</f>
        <v xml:space="preserve">  </v>
      </c>
    </row>
    <row r="497" spans="2:25" ht="15.75">
      <c r="B497" s="5" t="str">
        <f>IF(C497&lt;&gt;"",COUNT($B$3:B496)+1,"")</f>
        <v/>
      </c>
      <c r="C497" s="86"/>
      <c r="D497" s="12"/>
      <c r="E497" s="12"/>
      <c r="F497" s="5" t="str">
        <f>IFERROR(IF(E497&lt;&gt;"",VLOOKUP(E497,STORE!$C$6:$D$500,2,FALSE),""),"تأكد من الكود")</f>
        <v/>
      </c>
      <c r="G497" s="12"/>
      <c r="H497" s="20"/>
      <c r="I497" s="12"/>
      <c r="U497" s="4" t="str">
        <f>IF(AND($V$2=$E497,$V$2&lt;&gt;"",$V$2&lt;&gt;0,F497&lt;&gt;"تأكد من الكود"),COUNT($U$3:U496)+1,"  ")</f>
        <v xml:space="preserve">  </v>
      </c>
      <c r="Y497" s="4" t="str">
        <f>IF(AND($Z$2=$D497,$Z$2&lt;&gt;"",$Z$2&lt;&gt;0,$Y$2=$Y$1),COUNT($Y$3:Y496)+1,"  ")</f>
        <v xml:space="preserve">  </v>
      </c>
    </row>
    <row r="498" spans="2:25" ht="15.75">
      <c r="B498" s="5" t="str">
        <f>IF(C498&lt;&gt;"",COUNT($B$3:B497)+1,"")</f>
        <v/>
      </c>
      <c r="C498" s="86"/>
      <c r="D498" s="12"/>
      <c r="E498" s="12"/>
      <c r="F498" s="5" t="str">
        <f>IFERROR(IF(E498&lt;&gt;"",VLOOKUP(E498,STORE!$C$6:$D$500,2,FALSE),""),"تأكد من الكود")</f>
        <v/>
      </c>
      <c r="G498" s="12"/>
      <c r="H498" s="20"/>
      <c r="I498" s="12"/>
      <c r="U498" s="4" t="str">
        <f>IF(AND($V$2=$E498,$V$2&lt;&gt;"",$V$2&lt;&gt;0,F498&lt;&gt;"تأكد من الكود"),COUNT($U$3:U497)+1,"  ")</f>
        <v xml:space="preserve">  </v>
      </c>
      <c r="Y498" s="4" t="str">
        <f>IF(AND($Z$2=$D498,$Z$2&lt;&gt;"",$Z$2&lt;&gt;0,$Y$2=$Y$1),COUNT($Y$3:Y497)+1,"  ")</f>
        <v xml:space="preserve">  </v>
      </c>
    </row>
    <row r="499" spans="2:25" ht="15.75">
      <c r="B499" s="5" t="str">
        <f>IF(C499&lt;&gt;"",COUNT($B$3:B498)+1,"")</f>
        <v/>
      </c>
      <c r="C499" s="86"/>
      <c r="D499" s="12"/>
      <c r="E499" s="12"/>
      <c r="F499" s="5" t="str">
        <f>IFERROR(IF(E499&lt;&gt;"",VLOOKUP(E499,STORE!$C$6:$D$500,2,FALSE),""),"تأكد من الكود")</f>
        <v/>
      </c>
      <c r="G499" s="12"/>
      <c r="H499" s="20"/>
      <c r="I499" s="12"/>
      <c r="U499" s="4" t="str">
        <f>IF(AND($V$2=$E499,$V$2&lt;&gt;"",$V$2&lt;&gt;0,F499&lt;&gt;"تأكد من الكود"),COUNT($U$3:U498)+1,"  ")</f>
        <v xml:space="preserve">  </v>
      </c>
      <c r="Y499" s="4" t="str">
        <f>IF(AND($Z$2=$D499,$Z$2&lt;&gt;"",$Z$2&lt;&gt;0,$Y$2=$Y$1),COUNT($Y$3:Y498)+1,"  ")</f>
        <v xml:space="preserve">  </v>
      </c>
    </row>
    <row r="500" spans="2:25" ht="15.75">
      <c r="B500" s="5" t="str">
        <f>IF(C500&lt;&gt;"",COUNT($B$3:B499)+1,"")</f>
        <v/>
      </c>
      <c r="C500" s="86"/>
      <c r="D500" s="12"/>
      <c r="E500" s="12"/>
      <c r="F500" s="5" t="str">
        <f>IFERROR(IF(E500&lt;&gt;"",VLOOKUP(E500,STORE!$C$6:$D$500,2,FALSE),""),"تأكد من الكود")</f>
        <v/>
      </c>
      <c r="G500" s="12"/>
      <c r="H500" s="20"/>
      <c r="I500" s="12"/>
      <c r="U500" s="4" t="str">
        <f>IF(AND($V$2=$E500,$V$2&lt;&gt;"",$V$2&lt;&gt;0,F500&lt;&gt;"تأكد من الكود"),COUNT($U$3:U499)+1,"  ")</f>
        <v xml:space="preserve">  </v>
      </c>
      <c r="Y500" s="4" t="str">
        <f>IF(AND($Z$2=$D500,$Z$2&lt;&gt;"",$Z$2&lt;&gt;0,$Y$2=$Y$1),COUNT($Y$3:Y499)+1,"  ")</f>
        <v xml:space="preserve">  </v>
      </c>
    </row>
    <row r="501" spans="2:25" ht="15.75">
      <c r="B501" s="5" t="str">
        <f>IF(C501&lt;&gt;"",COUNT($B$3:B500)+1,"")</f>
        <v/>
      </c>
      <c r="C501" s="86"/>
      <c r="D501" s="12"/>
      <c r="E501" s="12"/>
      <c r="F501" s="5" t="str">
        <f>IFERROR(IF(E501&lt;&gt;"",VLOOKUP(E501,STORE!$C$6:$D$500,2,FALSE),""),"تأكد من الكود")</f>
        <v/>
      </c>
      <c r="G501" s="12"/>
      <c r="H501" s="20"/>
      <c r="I501" s="12"/>
      <c r="U501" s="4" t="str">
        <f>IF(AND($V$2=$E501,$V$2&lt;&gt;"",$V$2&lt;&gt;0,F501&lt;&gt;"تأكد من الكود"),COUNT($U$3:U500)+1,"  ")</f>
        <v xml:space="preserve">  </v>
      </c>
      <c r="Y501" s="4" t="str">
        <f>IF(AND($Z$2=$D501,$Z$2&lt;&gt;"",$Z$2&lt;&gt;0,$Y$2=$Y$1),COUNT($Y$3:Y500)+1,"  ")</f>
        <v xml:space="preserve">  </v>
      </c>
    </row>
    <row r="502" spans="2:25" ht="15.75">
      <c r="B502" s="5" t="str">
        <f>IF(C502&lt;&gt;"",COUNT($B$3:B501)+1,"")</f>
        <v/>
      </c>
      <c r="C502" s="86"/>
      <c r="D502" s="12"/>
      <c r="E502" s="12"/>
      <c r="F502" s="5" t="str">
        <f>IFERROR(IF(E502&lt;&gt;"",VLOOKUP(E502,STORE!$C$6:$D$500,2,FALSE),""),"تأكد من الكود")</f>
        <v/>
      </c>
      <c r="G502" s="12"/>
      <c r="H502" s="20"/>
      <c r="I502" s="12"/>
      <c r="U502" s="4" t="str">
        <f>IF(AND($V$2=$E502,$V$2&lt;&gt;"",$V$2&lt;&gt;0,F502&lt;&gt;"تأكد من الكود"),COUNT($U$3:U501)+1,"  ")</f>
        <v xml:space="preserve">  </v>
      </c>
      <c r="Y502" s="4" t="str">
        <f>IF(AND($Z$2=$D502,$Z$2&lt;&gt;"",$Z$2&lt;&gt;0,$Y$2=$Y$1),COUNT($Y$3:Y501)+1,"  ")</f>
        <v xml:space="preserve">  </v>
      </c>
    </row>
    <row r="503" spans="2:25" ht="15.75">
      <c r="B503" s="5" t="str">
        <f>IF(C503&lt;&gt;"",COUNT($B$3:B502)+1,"")</f>
        <v/>
      </c>
      <c r="C503" s="86"/>
      <c r="D503" s="12"/>
      <c r="E503" s="12"/>
      <c r="F503" s="5" t="str">
        <f>IFERROR(IF(E503&lt;&gt;"",VLOOKUP(E503,STORE!$C$6:$D$500,2,FALSE),""),"تأكد من الكود")</f>
        <v/>
      </c>
      <c r="G503" s="12"/>
      <c r="H503" s="20"/>
      <c r="I503" s="12"/>
      <c r="U503" s="4" t="str">
        <f>IF(AND($V$2=$E503,$V$2&lt;&gt;"",$V$2&lt;&gt;0,F503&lt;&gt;"تأكد من الكود"),COUNT($U$3:U502)+1,"  ")</f>
        <v xml:space="preserve">  </v>
      </c>
      <c r="Y503" s="4" t="str">
        <f>IF(AND($Z$2=$D503,$Z$2&lt;&gt;"",$Z$2&lt;&gt;0,$Y$2=$Y$1),COUNT($Y$3:Y502)+1,"  ")</f>
        <v xml:space="preserve">  </v>
      </c>
    </row>
    <row r="504" spans="2:25" ht="15.75">
      <c r="B504" s="5" t="str">
        <f>IF(C504&lt;&gt;"",COUNT($B$3:B503)+1,"")</f>
        <v/>
      </c>
      <c r="C504" s="86"/>
      <c r="D504" s="12"/>
      <c r="E504" s="12"/>
      <c r="F504" s="5" t="str">
        <f>IFERROR(IF(E504&lt;&gt;"",VLOOKUP(E504,STORE!$C$6:$D$500,2,FALSE),""),"تأكد من الكود")</f>
        <v/>
      </c>
      <c r="G504" s="12"/>
      <c r="H504" s="20"/>
      <c r="I504" s="12"/>
      <c r="U504" s="4" t="str">
        <f>IF(AND($V$2=$E504,$V$2&lt;&gt;"",$V$2&lt;&gt;0,F504&lt;&gt;"تأكد من الكود"),COUNT($U$3:U503)+1,"  ")</f>
        <v xml:space="preserve">  </v>
      </c>
      <c r="Y504" s="4" t="str">
        <f>IF(AND($Z$2=$D504,$Z$2&lt;&gt;"",$Z$2&lt;&gt;0,$Y$2=$Y$1),COUNT($Y$3:Y503)+1,"  ")</f>
        <v xml:space="preserve">  </v>
      </c>
    </row>
    <row r="505" spans="2:25" ht="15.75">
      <c r="B505" s="5" t="str">
        <f>IF(C505&lt;&gt;"",COUNT($B$3:B504)+1,"")</f>
        <v/>
      </c>
      <c r="C505" s="86"/>
      <c r="D505" s="12"/>
      <c r="E505" s="12"/>
      <c r="F505" s="5" t="str">
        <f>IFERROR(IF(E505&lt;&gt;"",VLOOKUP(E505,STORE!$C$6:$D$500,2,FALSE),""),"تأكد من الكود")</f>
        <v/>
      </c>
      <c r="G505" s="12"/>
      <c r="H505" s="20"/>
      <c r="I505" s="12"/>
      <c r="U505" s="4" t="str">
        <f>IF(AND($V$2=$E505,$V$2&lt;&gt;"",$V$2&lt;&gt;0,F505&lt;&gt;"تأكد من الكود"),COUNT($U$3:U504)+1,"  ")</f>
        <v xml:space="preserve">  </v>
      </c>
      <c r="Y505" s="4" t="str">
        <f>IF(AND($Z$2=$D505,$Z$2&lt;&gt;"",$Z$2&lt;&gt;0,$Y$2=$Y$1),COUNT($Y$3:Y504)+1,"  ")</f>
        <v xml:space="preserve">  </v>
      </c>
    </row>
    <row r="506" spans="2:25" ht="15.75">
      <c r="B506" s="5" t="str">
        <f>IF(C506&lt;&gt;"",COUNT($B$3:B505)+1,"")</f>
        <v/>
      </c>
      <c r="C506" s="86"/>
      <c r="D506" s="12"/>
      <c r="E506" s="12"/>
      <c r="F506" s="5" t="str">
        <f>IFERROR(IF(E506&lt;&gt;"",VLOOKUP(E506,STORE!$C$6:$D$500,2,FALSE),""),"تأكد من الكود")</f>
        <v/>
      </c>
      <c r="G506" s="12"/>
      <c r="H506" s="20"/>
      <c r="I506" s="12"/>
      <c r="U506" s="4" t="str">
        <f>IF(AND($V$2=$E506,$V$2&lt;&gt;"",$V$2&lt;&gt;0,F506&lt;&gt;"تأكد من الكود"),COUNT($U$3:U505)+1,"  ")</f>
        <v xml:space="preserve">  </v>
      </c>
      <c r="Y506" s="4" t="str">
        <f>IF(AND($Z$2=$D506,$Z$2&lt;&gt;"",$Z$2&lt;&gt;0,$Y$2=$Y$1),COUNT($Y$3:Y505)+1,"  ")</f>
        <v xml:space="preserve">  </v>
      </c>
    </row>
    <row r="507" spans="2:25" ht="15.75">
      <c r="B507" s="5" t="str">
        <f>IF(C507&lt;&gt;"",COUNT($B$3:B506)+1,"")</f>
        <v/>
      </c>
      <c r="C507" s="86"/>
      <c r="D507" s="12"/>
      <c r="E507" s="12"/>
      <c r="F507" s="5" t="str">
        <f>IFERROR(IF(E507&lt;&gt;"",VLOOKUP(E507,STORE!$C$6:$D$500,2,FALSE),""),"تأكد من الكود")</f>
        <v/>
      </c>
      <c r="G507" s="12"/>
      <c r="H507" s="20"/>
      <c r="I507" s="12"/>
      <c r="U507" s="4" t="str">
        <f>IF(AND($V$2=$E507,$V$2&lt;&gt;"",$V$2&lt;&gt;0,F507&lt;&gt;"تأكد من الكود"),COUNT($U$3:U506)+1,"  ")</f>
        <v xml:space="preserve">  </v>
      </c>
      <c r="Y507" s="4" t="str">
        <f>IF(AND($Z$2=$D507,$Z$2&lt;&gt;"",$Z$2&lt;&gt;0,$Y$2=$Y$1),COUNT($Y$3:Y506)+1,"  ")</f>
        <v xml:space="preserve">  </v>
      </c>
    </row>
    <row r="508" spans="2:25" ht="15.75">
      <c r="B508" s="5" t="str">
        <f>IF(C508&lt;&gt;"",COUNT($B$3:B507)+1,"")</f>
        <v/>
      </c>
      <c r="C508" s="86"/>
      <c r="D508" s="12"/>
      <c r="E508" s="12"/>
      <c r="F508" s="5" t="str">
        <f>IFERROR(IF(E508&lt;&gt;"",VLOOKUP(E508,STORE!$C$6:$D$500,2,FALSE),""),"تأكد من الكود")</f>
        <v/>
      </c>
      <c r="G508" s="12"/>
      <c r="H508" s="20"/>
      <c r="I508" s="12"/>
      <c r="U508" s="4" t="str">
        <f>IF(AND($V$2=$E508,$V$2&lt;&gt;"",$V$2&lt;&gt;0,F508&lt;&gt;"تأكد من الكود"),COUNT($U$3:U507)+1,"  ")</f>
        <v xml:space="preserve">  </v>
      </c>
      <c r="Y508" s="4" t="str">
        <f>IF(AND($Z$2=$D508,$Z$2&lt;&gt;"",$Z$2&lt;&gt;0,$Y$2=$Y$1),COUNT($Y$3:Y507)+1,"  ")</f>
        <v xml:space="preserve">  </v>
      </c>
    </row>
    <row r="509" spans="2:25" ht="15.75">
      <c r="B509" s="5" t="str">
        <f>IF(C509&lt;&gt;"",COUNT($B$3:B508)+1,"")</f>
        <v/>
      </c>
      <c r="C509" s="86"/>
      <c r="D509" s="12"/>
      <c r="E509" s="12"/>
      <c r="F509" s="5" t="str">
        <f>IFERROR(IF(E509&lt;&gt;"",VLOOKUP(E509,STORE!$C$6:$D$500,2,FALSE),""),"تأكد من الكود")</f>
        <v/>
      </c>
      <c r="G509" s="12"/>
      <c r="H509" s="20"/>
      <c r="I509" s="12"/>
      <c r="U509" s="4" t="str">
        <f>IF(AND($V$2=$E509,$V$2&lt;&gt;"",$V$2&lt;&gt;0,F509&lt;&gt;"تأكد من الكود"),COUNT($U$3:U508)+1,"  ")</f>
        <v xml:space="preserve">  </v>
      </c>
      <c r="Y509" s="4" t="str">
        <f>IF(AND($Z$2=$D509,$Z$2&lt;&gt;"",$Z$2&lt;&gt;0,$Y$2=$Y$1),COUNT($Y$3:Y508)+1,"  ")</f>
        <v xml:space="preserve">  </v>
      </c>
    </row>
    <row r="510" spans="2:25" ht="15.75">
      <c r="B510" s="5" t="str">
        <f>IF(C510&lt;&gt;"",COUNT($B$3:B509)+1,"")</f>
        <v/>
      </c>
      <c r="C510" s="86"/>
      <c r="D510" s="12"/>
      <c r="E510" s="12"/>
      <c r="F510" s="5" t="str">
        <f>IFERROR(IF(E510&lt;&gt;"",VLOOKUP(E510,STORE!$C$6:$D$500,2,FALSE),""),"تأكد من الكود")</f>
        <v/>
      </c>
      <c r="G510" s="12"/>
      <c r="H510" s="20"/>
      <c r="I510" s="12"/>
      <c r="U510" s="4" t="str">
        <f>IF(AND($V$2=$E510,$V$2&lt;&gt;"",$V$2&lt;&gt;0,F510&lt;&gt;"تأكد من الكود"),COUNT($U$3:U509)+1,"  ")</f>
        <v xml:space="preserve">  </v>
      </c>
      <c r="Y510" s="4" t="str">
        <f>IF(AND($Z$2=$D510,$Z$2&lt;&gt;"",$Z$2&lt;&gt;0,$Y$2=$Y$1),COUNT($Y$3:Y509)+1,"  ")</f>
        <v xml:space="preserve">  </v>
      </c>
    </row>
    <row r="511" spans="2:25" ht="15.75">
      <c r="B511" s="5" t="str">
        <f>IF(C511&lt;&gt;"",COUNT($B$3:B510)+1,"")</f>
        <v/>
      </c>
      <c r="C511" s="86"/>
      <c r="D511" s="12"/>
      <c r="E511" s="12"/>
      <c r="F511" s="5" t="str">
        <f>IFERROR(IF(E511&lt;&gt;"",VLOOKUP(E511,STORE!$C$6:$D$500,2,FALSE),""),"تأكد من الكود")</f>
        <v/>
      </c>
      <c r="G511" s="12"/>
      <c r="H511" s="20"/>
      <c r="I511" s="12"/>
      <c r="U511" s="4" t="str">
        <f>IF(AND($V$2=$E511,$V$2&lt;&gt;"",$V$2&lt;&gt;0,F511&lt;&gt;"تأكد من الكود"),COUNT($U$3:U510)+1,"  ")</f>
        <v xml:space="preserve">  </v>
      </c>
      <c r="Y511" s="4" t="str">
        <f>IF(AND($Z$2=$D511,$Z$2&lt;&gt;"",$Z$2&lt;&gt;0,$Y$2=$Y$1),COUNT($Y$3:Y510)+1,"  ")</f>
        <v xml:space="preserve">  </v>
      </c>
    </row>
    <row r="512" spans="2:25" ht="15.75">
      <c r="B512" s="5" t="str">
        <f>IF(C512&lt;&gt;"",COUNT($B$3:B511)+1,"")</f>
        <v/>
      </c>
      <c r="C512" s="86"/>
      <c r="D512" s="12"/>
      <c r="E512" s="12"/>
      <c r="F512" s="5" t="str">
        <f>IFERROR(IF(E512&lt;&gt;"",VLOOKUP(E512,STORE!$C$6:$D$500,2,FALSE),""),"تأكد من الكود")</f>
        <v/>
      </c>
      <c r="G512" s="12"/>
      <c r="H512" s="20"/>
      <c r="I512" s="12"/>
      <c r="U512" s="4" t="str">
        <f>IF(AND($V$2=$E512,$V$2&lt;&gt;"",$V$2&lt;&gt;0,F512&lt;&gt;"تأكد من الكود"),COUNT($U$3:U511)+1,"  ")</f>
        <v xml:space="preserve">  </v>
      </c>
      <c r="Y512" s="4" t="str">
        <f>IF(AND($Z$2=$D512,$Z$2&lt;&gt;"",$Z$2&lt;&gt;0,$Y$2=$Y$1),COUNT($Y$3:Y511)+1,"  ")</f>
        <v xml:space="preserve">  </v>
      </c>
    </row>
    <row r="513" spans="2:25" ht="15.75">
      <c r="B513" s="5" t="str">
        <f>IF(C513&lt;&gt;"",COUNT($B$3:B512)+1,"")</f>
        <v/>
      </c>
      <c r="C513" s="86"/>
      <c r="D513" s="12"/>
      <c r="E513" s="12"/>
      <c r="F513" s="5" t="str">
        <f>IFERROR(IF(E513&lt;&gt;"",VLOOKUP(E513,STORE!$C$6:$D$500,2,FALSE),""),"تأكد من الكود")</f>
        <v/>
      </c>
      <c r="G513" s="12"/>
      <c r="H513" s="20"/>
      <c r="I513" s="12"/>
      <c r="U513" s="4" t="str">
        <f>IF(AND($V$2=$E513,$V$2&lt;&gt;"",$V$2&lt;&gt;0,F513&lt;&gt;"تأكد من الكود"),COUNT($U$3:U512)+1,"  ")</f>
        <v xml:space="preserve">  </v>
      </c>
      <c r="Y513" s="4" t="str">
        <f>IF(AND($Z$2=$D513,$Z$2&lt;&gt;"",$Z$2&lt;&gt;0,$Y$2=$Y$1),COUNT($Y$3:Y512)+1,"  ")</f>
        <v xml:space="preserve">  </v>
      </c>
    </row>
    <row r="514" spans="2:25" ht="15.75">
      <c r="B514" s="5" t="str">
        <f>IF(C514&lt;&gt;"",COUNT($B$3:B513)+1,"")</f>
        <v/>
      </c>
      <c r="C514" s="86"/>
      <c r="D514" s="12"/>
      <c r="E514" s="12"/>
      <c r="F514" s="5" t="str">
        <f>IFERROR(IF(E514&lt;&gt;"",VLOOKUP(E514,STORE!$C$6:$D$500,2,FALSE),""),"تأكد من الكود")</f>
        <v/>
      </c>
      <c r="G514" s="12"/>
      <c r="H514" s="20"/>
      <c r="I514" s="12"/>
      <c r="U514" s="4" t="str">
        <f>IF(AND($V$2=$E514,$V$2&lt;&gt;"",$V$2&lt;&gt;0,F514&lt;&gt;"تأكد من الكود"),COUNT($U$3:U513)+1,"  ")</f>
        <v xml:space="preserve">  </v>
      </c>
      <c r="Y514" s="4" t="str">
        <f>IF(AND($Z$2=$D514,$Z$2&lt;&gt;"",$Z$2&lt;&gt;0,$Y$2=$Y$1),COUNT($Y$3:Y513)+1,"  ")</f>
        <v xml:space="preserve">  </v>
      </c>
    </row>
    <row r="515" spans="2:25" ht="15.75">
      <c r="B515" s="5" t="str">
        <f>IF(C515&lt;&gt;"",COUNT($B$3:B514)+1,"")</f>
        <v/>
      </c>
      <c r="C515" s="86"/>
      <c r="D515" s="12"/>
      <c r="E515" s="12"/>
      <c r="F515" s="5" t="str">
        <f>IFERROR(IF(E515&lt;&gt;"",VLOOKUP(E515,STORE!$C$6:$D$500,2,FALSE),""),"تأكد من الكود")</f>
        <v/>
      </c>
      <c r="G515" s="12"/>
      <c r="H515" s="20"/>
      <c r="I515" s="12"/>
      <c r="U515" s="4" t="str">
        <f>IF(AND($V$2=$E515,$V$2&lt;&gt;"",$V$2&lt;&gt;0,F515&lt;&gt;"تأكد من الكود"),COUNT($U$3:U514)+1,"  ")</f>
        <v xml:space="preserve">  </v>
      </c>
      <c r="Y515" s="4" t="str">
        <f>IF(AND($Z$2=$D515,$Z$2&lt;&gt;"",$Z$2&lt;&gt;0,$Y$2=$Y$1),COUNT($Y$3:Y514)+1,"  ")</f>
        <v xml:space="preserve">  </v>
      </c>
    </row>
    <row r="516" spans="2:25" ht="15.75">
      <c r="B516" s="5" t="str">
        <f>IF(C516&lt;&gt;"",COUNT($B$3:B515)+1,"")</f>
        <v/>
      </c>
      <c r="C516" s="86"/>
      <c r="D516" s="12"/>
      <c r="E516" s="12"/>
      <c r="F516" s="5" t="str">
        <f>IFERROR(IF(E516&lt;&gt;"",VLOOKUP(E516,STORE!$C$6:$D$500,2,FALSE),""),"تأكد من الكود")</f>
        <v/>
      </c>
      <c r="G516" s="12"/>
      <c r="H516" s="20"/>
      <c r="I516" s="12"/>
      <c r="U516" s="4" t="str">
        <f>IF(AND($V$2=$E516,$V$2&lt;&gt;"",$V$2&lt;&gt;0,F516&lt;&gt;"تأكد من الكود"),COUNT($U$3:U515)+1,"  ")</f>
        <v xml:space="preserve">  </v>
      </c>
      <c r="Y516" s="4" t="str">
        <f>IF(AND($Z$2=$D516,$Z$2&lt;&gt;"",$Z$2&lt;&gt;0,$Y$2=$Y$1),COUNT($Y$3:Y515)+1,"  ")</f>
        <v xml:space="preserve">  </v>
      </c>
    </row>
    <row r="517" spans="2:25" ht="15.75">
      <c r="B517" s="5" t="str">
        <f>IF(C517&lt;&gt;"",COUNT($B$3:B516)+1,"")</f>
        <v/>
      </c>
      <c r="C517" s="86"/>
      <c r="D517" s="12"/>
      <c r="E517" s="12"/>
      <c r="F517" s="5" t="str">
        <f>IFERROR(IF(E517&lt;&gt;"",VLOOKUP(E517,STORE!$C$6:$D$500,2,FALSE),""),"تأكد من الكود")</f>
        <v/>
      </c>
      <c r="G517" s="12"/>
      <c r="H517" s="20"/>
      <c r="I517" s="12"/>
      <c r="U517" s="4" t="str">
        <f>IF(AND($V$2=$E517,$V$2&lt;&gt;"",$V$2&lt;&gt;0,F517&lt;&gt;"تأكد من الكود"),COUNT($U$3:U516)+1,"  ")</f>
        <v xml:space="preserve">  </v>
      </c>
      <c r="Y517" s="4" t="str">
        <f>IF(AND($Z$2=$D517,$Z$2&lt;&gt;"",$Z$2&lt;&gt;0,$Y$2=$Y$1),COUNT($Y$3:Y516)+1,"  ")</f>
        <v xml:space="preserve">  </v>
      </c>
    </row>
    <row r="518" spans="2:25" ht="15.75">
      <c r="B518" s="5" t="str">
        <f>IF(C518&lt;&gt;"",COUNT($B$3:B517)+1,"")</f>
        <v/>
      </c>
      <c r="C518" s="86"/>
      <c r="D518" s="12"/>
      <c r="E518" s="12"/>
      <c r="F518" s="5" t="str">
        <f>IFERROR(IF(E518&lt;&gt;"",VLOOKUP(E518,STORE!$C$6:$D$500,2,FALSE),""),"تأكد من الكود")</f>
        <v/>
      </c>
      <c r="G518" s="12"/>
      <c r="H518" s="20"/>
      <c r="I518" s="12"/>
      <c r="U518" s="4" t="str">
        <f>IF(AND($V$2=$E518,$V$2&lt;&gt;"",$V$2&lt;&gt;0,F518&lt;&gt;"تأكد من الكود"),COUNT($U$3:U517)+1,"  ")</f>
        <v xml:space="preserve">  </v>
      </c>
      <c r="Y518" s="4" t="str">
        <f>IF(AND($Z$2=$D518,$Z$2&lt;&gt;"",$Z$2&lt;&gt;0,$Y$2=$Y$1),COUNT($Y$3:Y517)+1,"  ")</f>
        <v xml:space="preserve">  </v>
      </c>
    </row>
    <row r="519" spans="2:25" ht="15.75">
      <c r="B519" s="5" t="str">
        <f>IF(C519&lt;&gt;"",COUNT($B$3:B518)+1,"")</f>
        <v/>
      </c>
      <c r="C519" s="86"/>
      <c r="D519" s="12"/>
      <c r="E519" s="12"/>
      <c r="F519" s="5" t="str">
        <f>IFERROR(IF(E519&lt;&gt;"",VLOOKUP(E519,STORE!$C$6:$D$500,2,FALSE),""),"تأكد من الكود")</f>
        <v/>
      </c>
      <c r="G519" s="12"/>
      <c r="H519" s="20"/>
      <c r="I519" s="12"/>
      <c r="U519" s="4" t="str">
        <f>IF(AND($V$2=$E519,$V$2&lt;&gt;"",$V$2&lt;&gt;0,F519&lt;&gt;"تأكد من الكود"),COUNT($U$3:U518)+1,"  ")</f>
        <v xml:space="preserve">  </v>
      </c>
      <c r="Y519" s="4" t="str">
        <f>IF(AND($Z$2=$D519,$Z$2&lt;&gt;"",$Z$2&lt;&gt;0,$Y$2=$Y$1),COUNT($Y$3:Y518)+1,"  ")</f>
        <v xml:space="preserve">  </v>
      </c>
    </row>
    <row r="520" spans="2:25" ht="15.75">
      <c r="B520" s="5" t="str">
        <f>IF(C520&lt;&gt;"",COUNT($B$3:B519)+1,"")</f>
        <v/>
      </c>
      <c r="C520" s="86"/>
      <c r="D520" s="12"/>
      <c r="E520" s="12"/>
      <c r="F520" s="5" t="str">
        <f>IFERROR(IF(E520&lt;&gt;"",VLOOKUP(E520,STORE!$C$6:$D$500,2,FALSE),""),"تأكد من الكود")</f>
        <v/>
      </c>
      <c r="G520" s="12"/>
      <c r="H520" s="20"/>
      <c r="I520" s="12"/>
      <c r="U520" s="4" t="str">
        <f>IF(AND($V$2=$E520,$V$2&lt;&gt;"",$V$2&lt;&gt;0,F520&lt;&gt;"تأكد من الكود"),COUNT($U$3:U519)+1,"  ")</f>
        <v xml:space="preserve">  </v>
      </c>
      <c r="Y520" s="4" t="str">
        <f>IF(AND($Z$2=$D520,$Z$2&lt;&gt;"",$Z$2&lt;&gt;0,$Y$2=$Y$1),COUNT($Y$3:Y519)+1,"  ")</f>
        <v xml:space="preserve">  </v>
      </c>
    </row>
    <row r="521" spans="2:25" ht="15.75">
      <c r="B521" s="5" t="str">
        <f>IF(C521&lt;&gt;"",COUNT($B$3:B520)+1,"")</f>
        <v/>
      </c>
      <c r="C521" s="86"/>
      <c r="D521" s="12"/>
      <c r="E521" s="12"/>
      <c r="F521" s="5" t="str">
        <f>IFERROR(IF(E521&lt;&gt;"",VLOOKUP(E521,STORE!$C$6:$D$500,2,FALSE),""),"تأكد من الكود")</f>
        <v/>
      </c>
      <c r="G521" s="12"/>
      <c r="H521" s="20"/>
      <c r="I521" s="12"/>
      <c r="U521" s="4" t="str">
        <f>IF(AND($V$2=$E521,$V$2&lt;&gt;"",$V$2&lt;&gt;0,F521&lt;&gt;"تأكد من الكود"),COUNT($U$3:U520)+1,"  ")</f>
        <v xml:space="preserve">  </v>
      </c>
      <c r="Y521" s="4" t="str">
        <f>IF(AND($Z$2=$D521,$Z$2&lt;&gt;"",$Z$2&lt;&gt;0,$Y$2=$Y$1),COUNT($Y$3:Y520)+1,"  ")</f>
        <v xml:space="preserve">  </v>
      </c>
    </row>
    <row r="522" spans="2:25" ht="15.75">
      <c r="B522" s="5" t="str">
        <f>IF(C522&lt;&gt;"",COUNT($B$3:B521)+1,"")</f>
        <v/>
      </c>
      <c r="C522" s="86"/>
      <c r="D522" s="12"/>
      <c r="E522" s="12"/>
      <c r="F522" s="5" t="str">
        <f>IFERROR(IF(E522&lt;&gt;"",VLOOKUP(E522,STORE!$C$6:$D$500,2,FALSE),""),"تأكد من الكود")</f>
        <v/>
      </c>
      <c r="G522" s="12"/>
      <c r="H522" s="20"/>
      <c r="I522" s="12"/>
      <c r="U522" s="4" t="str">
        <f>IF(AND($V$2=$E522,$V$2&lt;&gt;"",$V$2&lt;&gt;0,F522&lt;&gt;"تأكد من الكود"),COUNT($U$3:U521)+1,"  ")</f>
        <v xml:space="preserve">  </v>
      </c>
      <c r="Y522" s="4" t="str">
        <f>IF(AND($Z$2=$D522,$Z$2&lt;&gt;"",$Z$2&lt;&gt;0,$Y$2=$Y$1),COUNT($Y$3:Y521)+1,"  ")</f>
        <v xml:space="preserve">  </v>
      </c>
    </row>
    <row r="523" spans="2:25" ht="15.75">
      <c r="B523" s="5" t="str">
        <f>IF(C523&lt;&gt;"",COUNT($B$3:B522)+1,"")</f>
        <v/>
      </c>
      <c r="C523" s="86"/>
      <c r="D523" s="12"/>
      <c r="E523" s="12"/>
      <c r="F523" s="5" t="str">
        <f>IFERROR(IF(E523&lt;&gt;"",VLOOKUP(E523,STORE!$C$6:$D$500,2,FALSE),""),"تأكد من الكود")</f>
        <v/>
      </c>
      <c r="G523" s="12"/>
      <c r="H523" s="20"/>
      <c r="I523" s="12"/>
      <c r="U523" s="4" t="str">
        <f>IF(AND($V$2=$E523,$V$2&lt;&gt;"",$V$2&lt;&gt;0,F523&lt;&gt;"تأكد من الكود"),COUNT($U$3:U522)+1,"  ")</f>
        <v xml:space="preserve">  </v>
      </c>
      <c r="Y523" s="4" t="str">
        <f>IF(AND($Z$2=$D523,$Z$2&lt;&gt;"",$Z$2&lt;&gt;0,$Y$2=$Y$1),COUNT($Y$3:Y522)+1,"  ")</f>
        <v xml:space="preserve">  </v>
      </c>
    </row>
    <row r="524" spans="2:25" ht="15.75">
      <c r="B524" s="5" t="str">
        <f>IF(C524&lt;&gt;"",COUNT($B$3:B523)+1,"")</f>
        <v/>
      </c>
      <c r="C524" s="86"/>
      <c r="D524" s="12"/>
      <c r="E524" s="12"/>
      <c r="F524" s="5" t="str">
        <f>IFERROR(IF(E524&lt;&gt;"",VLOOKUP(E524,STORE!$C$6:$D$500,2,FALSE),""),"تأكد من الكود")</f>
        <v/>
      </c>
      <c r="G524" s="12"/>
      <c r="H524" s="20"/>
      <c r="I524" s="12"/>
      <c r="U524" s="4" t="str">
        <f>IF(AND($V$2=$E524,$V$2&lt;&gt;"",$V$2&lt;&gt;0,F524&lt;&gt;"تأكد من الكود"),COUNT($U$3:U523)+1,"  ")</f>
        <v xml:space="preserve">  </v>
      </c>
      <c r="Y524" s="4" t="str">
        <f>IF(AND($Z$2=$D524,$Z$2&lt;&gt;"",$Z$2&lt;&gt;0,$Y$2=$Y$1),COUNT($Y$3:Y523)+1,"  ")</f>
        <v xml:space="preserve">  </v>
      </c>
    </row>
    <row r="525" spans="2:25" ht="15.75">
      <c r="B525" s="5" t="str">
        <f>IF(C525&lt;&gt;"",COUNT($B$3:B524)+1,"")</f>
        <v/>
      </c>
      <c r="C525" s="86"/>
      <c r="D525" s="12"/>
      <c r="E525" s="12"/>
      <c r="F525" s="5" t="str">
        <f>IFERROR(IF(E525&lt;&gt;"",VLOOKUP(E525,STORE!$C$6:$D$500,2,FALSE),""),"تأكد من الكود")</f>
        <v/>
      </c>
      <c r="G525" s="12"/>
      <c r="H525" s="20"/>
      <c r="I525" s="12"/>
      <c r="U525" s="4" t="str">
        <f>IF(AND($V$2=$E525,$V$2&lt;&gt;"",$V$2&lt;&gt;0,F525&lt;&gt;"تأكد من الكود"),COUNT($U$3:U524)+1,"  ")</f>
        <v xml:space="preserve">  </v>
      </c>
      <c r="Y525" s="4" t="str">
        <f>IF(AND($Z$2=$D525,$Z$2&lt;&gt;"",$Z$2&lt;&gt;0,$Y$2=$Y$1),COUNT($Y$3:Y524)+1,"  ")</f>
        <v xml:space="preserve">  </v>
      </c>
    </row>
    <row r="526" spans="2:25" ht="15.75">
      <c r="B526" s="5" t="str">
        <f>IF(C526&lt;&gt;"",COUNT($B$3:B525)+1,"")</f>
        <v/>
      </c>
      <c r="C526" s="86"/>
      <c r="D526" s="12"/>
      <c r="E526" s="12"/>
      <c r="F526" s="5" t="str">
        <f>IFERROR(IF(E526&lt;&gt;"",VLOOKUP(E526,STORE!$C$6:$D$500,2,FALSE),""),"تأكد من الكود")</f>
        <v/>
      </c>
      <c r="G526" s="12"/>
      <c r="H526" s="20"/>
      <c r="I526" s="12"/>
      <c r="U526" s="4" t="str">
        <f>IF(AND($V$2=$E526,$V$2&lt;&gt;"",$V$2&lt;&gt;0,F526&lt;&gt;"تأكد من الكود"),COUNT($U$3:U525)+1,"  ")</f>
        <v xml:space="preserve">  </v>
      </c>
      <c r="Y526" s="4" t="str">
        <f>IF(AND($Z$2=$D526,$Z$2&lt;&gt;"",$Z$2&lt;&gt;0,$Y$2=$Y$1),COUNT($Y$3:Y525)+1,"  ")</f>
        <v xml:space="preserve">  </v>
      </c>
    </row>
    <row r="527" spans="2:25" ht="15.75">
      <c r="B527" s="5" t="str">
        <f>IF(C527&lt;&gt;"",COUNT($B$3:B526)+1,"")</f>
        <v/>
      </c>
      <c r="C527" s="86"/>
      <c r="D527" s="12"/>
      <c r="E527" s="12"/>
      <c r="F527" s="5" t="str">
        <f>IFERROR(IF(E527&lt;&gt;"",VLOOKUP(E527,STORE!$C$6:$D$500,2,FALSE),""),"تأكد من الكود")</f>
        <v/>
      </c>
      <c r="G527" s="12"/>
      <c r="H527" s="20"/>
      <c r="I527" s="12"/>
      <c r="U527" s="4" t="str">
        <f>IF(AND($V$2=$E527,$V$2&lt;&gt;"",$V$2&lt;&gt;0,F527&lt;&gt;"تأكد من الكود"),COUNT($U$3:U526)+1,"  ")</f>
        <v xml:space="preserve">  </v>
      </c>
      <c r="Y527" s="4" t="str">
        <f>IF(AND($Z$2=$D527,$Z$2&lt;&gt;"",$Z$2&lt;&gt;0,$Y$2=$Y$1),COUNT($Y$3:Y526)+1,"  ")</f>
        <v xml:space="preserve">  </v>
      </c>
    </row>
    <row r="528" spans="2:25" ht="15.75">
      <c r="B528" s="5" t="str">
        <f>IF(C528&lt;&gt;"",COUNT($B$3:B527)+1,"")</f>
        <v/>
      </c>
      <c r="C528" s="86"/>
      <c r="D528" s="12"/>
      <c r="E528" s="12"/>
      <c r="F528" s="5" t="str">
        <f>IFERROR(IF(E528&lt;&gt;"",VLOOKUP(E528,STORE!$C$6:$D$500,2,FALSE),""),"تأكد من الكود")</f>
        <v/>
      </c>
      <c r="G528" s="12"/>
      <c r="H528" s="20"/>
      <c r="I528" s="12"/>
      <c r="U528" s="4" t="str">
        <f>IF(AND($V$2=$E528,$V$2&lt;&gt;"",$V$2&lt;&gt;0,F528&lt;&gt;"تأكد من الكود"),COUNT($U$3:U527)+1,"  ")</f>
        <v xml:space="preserve">  </v>
      </c>
      <c r="Y528" s="4" t="str">
        <f>IF(AND($Z$2=$D528,$Z$2&lt;&gt;"",$Z$2&lt;&gt;0,$Y$2=$Y$1),COUNT($Y$3:Y527)+1,"  ")</f>
        <v xml:space="preserve">  </v>
      </c>
    </row>
    <row r="529" spans="2:25" ht="15.75">
      <c r="B529" s="5" t="str">
        <f>IF(C529&lt;&gt;"",COUNT($B$3:B528)+1,"")</f>
        <v/>
      </c>
      <c r="C529" s="86"/>
      <c r="D529" s="12"/>
      <c r="E529" s="12"/>
      <c r="F529" s="5" t="str">
        <f>IFERROR(IF(E529&lt;&gt;"",VLOOKUP(E529,STORE!$C$6:$D$500,2,FALSE),""),"تأكد من الكود")</f>
        <v/>
      </c>
      <c r="G529" s="12"/>
      <c r="H529" s="20"/>
      <c r="I529" s="12"/>
      <c r="U529" s="4" t="str">
        <f>IF(AND($V$2=$E529,$V$2&lt;&gt;"",$V$2&lt;&gt;0,F529&lt;&gt;"تأكد من الكود"),COUNT($U$3:U528)+1,"  ")</f>
        <v xml:space="preserve">  </v>
      </c>
      <c r="Y529" s="4" t="str">
        <f>IF(AND($Z$2=$D529,$Z$2&lt;&gt;"",$Z$2&lt;&gt;0,$Y$2=$Y$1),COUNT($Y$3:Y528)+1,"  ")</f>
        <v xml:space="preserve">  </v>
      </c>
    </row>
    <row r="530" spans="2:25" ht="15.75">
      <c r="B530" s="5" t="str">
        <f>IF(C530&lt;&gt;"",COUNT($B$3:B529)+1,"")</f>
        <v/>
      </c>
      <c r="C530" s="86"/>
      <c r="D530" s="12"/>
      <c r="E530" s="12"/>
      <c r="F530" s="5" t="str">
        <f>IFERROR(IF(E530&lt;&gt;"",VLOOKUP(E530,STORE!$C$6:$D$500,2,FALSE),""),"تأكد من الكود")</f>
        <v/>
      </c>
      <c r="G530" s="12"/>
      <c r="H530" s="20"/>
      <c r="I530" s="12"/>
      <c r="U530" s="4" t="str">
        <f>IF(AND($V$2=$E530,$V$2&lt;&gt;"",$V$2&lt;&gt;0,F530&lt;&gt;"تأكد من الكود"),COUNT($U$3:U529)+1,"  ")</f>
        <v xml:space="preserve">  </v>
      </c>
      <c r="Y530" s="4" t="str">
        <f>IF(AND($Z$2=$D530,$Z$2&lt;&gt;"",$Z$2&lt;&gt;0,$Y$2=$Y$1),COUNT($Y$3:Y529)+1,"  ")</f>
        <v xml:space="preserve">  </v>
      </c>
    </row>
    <row r="531" spans="2:25" ht="15.75">
      <c r="B531" s="5" t="str">
        <f>IF(C531&lt;&gt;"",COUNT($B$3:B530)+1,"")</f>
        <v/>
      </c>
      <c r="C531" s="86"/>
      <c r="D531" s="12"/>
      <c r="E531" s="12"/>
      <c r="F531" s="5" t="str">
        <f>IFERROR(IF(E531&lt;&gt;"",VLOOKUP(E531,STORE!$C$6:$D$500,2,FALSE),""),"تأكد من الكود")</f>
        <v/>
      </c>
      <c r="G531" s="12"/>
      <c r="H531" s="20"/>
      <c r="I531" s="12"/>
      <c r="U531" s="4" t="str">
        <f>IF(AND($V$2=$E531,$V$2&lt;&gt;"",$V$2&lt;&gt;0,F531&lt;&gt;"تأكد من الكود"),COUNT($U$3:U530)+1,"  ")</f>
        <v xml:space="preserve">  </v>
      </c>
      <c r="Y531" s="4" t="str">
        <f>IF(AND($Z$2=$D531,$Z$2&lt;&gt;"",$Z$2&lt;&gt;0,$Y$2=$Y$1),COUNT($Y$3:Y530)+1,"  ")</f>
        <v xml:space="preserve">  </v>
      </c>
    </row>
    <row r="532" spans="2:25" ht="15.75">
      <c r="B532" s="5" t="str">
        <f>IF(C532&lt;&gt;"",COUNT($B$3:B531)+1,"")</f>
        <v/>
      </c>
      <c r="C532" s="86"/>
      <c r="D532" s="12"/>
      <c r="E532" s="12"/>
      <c r="F532" s="5" t="str">
        <f>IFERROR(IF(E532&lt;&gt;"",VLOOKUP(E532,STORE!$C$6:$D$500,2,FALSE),""),"تأكد من الكود")</f>
        <v/>
      </c>
      <c r="G532" s="12"/>
      <c r="H532" s="20"/>
      <c r="I532" s="12"/>
      <c r="U532" s="4" t="str">
        <f>IF(AND($V$2=$E532,$V$2&lt;&gt;"",$V$2&lt;&gt;0,F532&lt;&gt;"تأكد من الكود"),COUNT($U$3:U531)+1,"  ")</f>
        <v xml:space="preserve">  </v>
      </c>
      <c r="Y532" s="4" t="str">
        <f>IF(AND($Z$2=$D532,$Z$2&lt;&gt;"",$Z$2&lt;&gt;0,$Y$2=$Y$1),COUNT($Y$3:Y531)+1,"  ")</f>
        <v xml:space="preserve">  </v>
      </c>
    </row>
    <row r="533" spans="2:25" ht="15.75">
      <c r="B533" s="5" t="str">
        <f>IF(C533&lt;&gt;"",COUNT($B$3:B532)+1,"")</f>
        <v/>
      </c>
      <c r="C533" s="86"/>
      <c r="D533" s="12"/>
      <c r="E533" s="12"/>
      <c r="F533" s="5" t="str">
        <f>IFERROR(IF(E533&lt;&gt;"",VLOOKUP(E533,STORE!$C$6:$D$500,2,FALSE),""),"تأكد من الكود")</f>
        <v/>
      </c>
      <c r="G533" s="12"/>
      <c r="H533" s="20"/>
      <c r="I533" s="12"/>
      <c r="U533" s="4" t="str">
        <f>IF(AND($V$2=$E533,$V$2&lt;&gt;"",$V$2&lt;&gt;0,F533&lt;&gt;"تأكد من الكود"),COUNT($U$3:U532)+1,"  ")</f>
        <v xml:space="preserve">  </v>
      </c>
      <c r="Y533" s="4" t="str">
        <f>IF(AND($Z$2=$D533,$Z$2&lt;&gt;"",$Z$2&lt;&gt;0,$Y$2=$Y$1),COUNT($Y$3:Y532)+1,"  ")</f>
        <v xml:space="preserve">  </v>
      </c>
    </row>
    <row r="534" spans="2:25" ht="15.75">
      <c r="B534" s="5" t="str">
        <f>IF(C534&lt;&gt;"",COUNT($B$3:B533)+1,"")</f>
        <v/>
      </c>
      <c r="C534" s="86"/>
      <c r="D534" s="12"/>
      <c r="E534" s="12"/>
      <c r="F534" s="5" t="str">
        <f>IFERROR(IF(E534&lt;&gt;"",VLOOKUP(E534,STORE!$C$6:$D$500,2,FALSE),""),"تأكد من الكود")</f>
        <v/>
      </c>
      <c r="G534" s="12"/>
      <c r="H534" s="20"/>
      <c r="I534" s="12"/>
      <c r="U534" s="4" t="str">
        <f>IF(AND($V$2=$E534,$V$2&lt;&gt;"",$V$2&lt;&gt;0,F534&lt;&gt;"تأكد من الكود"),COUNT($U$3:U533)+1,"  ")</f>
        <v xml:space="preserve">  </v>
      </c>
      <c r="Y534" s="4" t="str">
        <f>IF(AND($Z$2=$D534,$Z$2&lt;&gt;"",$Z$2&lt;&gt;0,$Y$2=$Y$1),COUNT($Y$3:Y533)+1,"  ")</f>
        <v xml:space="preserve">  </v>
      </c>
    </row>
    <row r="535" spans="2:25" ht="15.75">
      <c r="B535" s="5" t="str">
        <f>IF(C535&lt;&gt;"",COUNT($B$3:B534)+1,"")</f>
        <v/>
      </c>
      <c r="C535" s="86"/>
      <c r="D535" s="12"/>
      <c r="E535" s="12"/>
      <c r="F535" s="5" t="str">
        <f>IFERROR(IF(E535&lt;&gt;"",VLOOKUP(E535,STORE!$C$6:$D$500,2,FALSE),""),"تأكد من الكود")</f>
        <v/>
      </c>
      <c r="G535" s="12"/>
      <c r="H535" s="20"/>
      <c r="I535" s="12"/>
      <c r="U535" s="4" t="str">
        <f>IF(AND($V$2=$E535,$V$2&lt;&gt;"",$V$2&lt;&gt;0,F535&lt;&gt;"تأكد من الكود"),COUNT($U$3:U534)+1,"  ")</f>
        <v xml:space="preserve">  </v>
      </c>
      <c r="Y535" s="4" t="str">
        <f>IF(AND($Z$2=$D535,$Z$2&lt;&gt;"",$Z$2&lt;&gt;0,$Y$2=$Y$1),COUNT($Y$3:Y534)+1,"  ")</f>
        <v xml:space="preserve">  </v>
      </c>
    </row>
    <row r="536" spans="2:25" ht="15.75">
      <c r="B536" s="5" t="str">
        <f>IF(C536&lt;&gt;"",COUNT($B$3:B535)+1,"")</f>
        <v/>
      </c>
      <c r="C536" s="86"/>
      <c r="D536" s="12"/>
      <c r="E536" s="12"/>
      <c r="F536" s="5" t="str">
        <f>IFERROR(IF(E536&lt;&gt;"",VLOOKUP(E536,STORE!$C$6:$D$500,2,FALSE),""),"تأكد من الكود")</f>
        <v/>
      </c>
      <c r="G536" s="12"/>
      <c r="H536" s="20"/>
      <c r="I536" s="12"/>
      <c r="U536" s="4" t="str">
        <f>IF(AND($V$2=$E536,$V$2&lt;&gt;"",$V$2&lt;&gt;0,F536&lt;&gt;"تأكد من الكود"),COUNT($U$3:U535)+1,"  ")</f>
        <v xml:space="preserve">  </v>
      </c>
      <c r="Y536" s="4" t="str">
        <f>IF(AND($Z$2=$D536,$Z$2&lt;&gt;"",$Z$2&lt;&gt;0,$Y$2=$Y$1),COUNT($Y$3:Y535)+1,"  ")</f>
        <v xml:space="preserve">  </v>
      </c>
    </row>
    <row r="537" spans="2:25" ht="15.75">
      <c r="B537" s="5" t="str">
        <f>IF(C537&lt;&gt;"",COUNT($B$3:B536)+1,"")</f>
        <v/>
      </c>
      <c r="C537" s="86"/>
      <c r="D537" s="12"/>
      <c r="E537" s="12"/>
      <c r="F537" s="5" t="str">
        <f>IFERROR(IF(E537&lt;&gt;"",VLOOKUP(E537,STORE!$C$6:$D$500,2,FALSE),""),"تأكد من الكود")</f>
        <v/>
      </c>
      <c r="G537" s="12"/>
      <c r="H537" s="20"/>
      <c r="I537" s="12"/>
      <c r="U537" s="4" t="str">
        <f>IF(AND($V$2=$E537,$V$2&lt;&gt;"",$V$2&lt;&gt;0,F537&lt;&gt;"تأكد من الكود"),COUNT($U$3:U536)+1,"  ")</f>
        <v xml:space="preserve">  </v>
      </c>
      <c r="Y537" s="4" t="str">
        <f>IF(AND($Z$2=$D537,$Z$2&lt;&gt;"",$Z$2&lt;&gt;0,$Y$2=$Y$1),COUNT($Y$3:Y536)+1,"  ")</f>
        <v xml:space="preserve">  </v>
      </c>
    </row>
    <row r="538" spans="2:25" ht="15.75">
      <c r="B538" s="5" t="str">
        <f>IF(C538&lt;&gt;"",COUNT($B$3:B537)+1,"")</f>
        <v/>
      </c>
      <c r="C538" s="86"/>
      <c r="D538" s="12"/>
      <c r="E538" s="12"/>
      <c r="F538" s="5" t="str">
        <f>IFERROR(IF(E538&lt;&gt;"",VLOOKUP(E538,STORE!$C$6:$D$500,2,FALSE),""),"تأكد من الكود")</f>
        <v/>
      </c>
      <c r="G538" s="12"/>
      <c r="H538" s="20"/>
      <c r="I538" s="12"/>
      <c r="U538" s="4" t="str">
        <f>IF(AND($V$2=$E538,$V$2&lt;&gt;"",$V$2&lt;&gt;0,F538&lt;&gt;"تأكد من الكود"),COUNT($U$3:U537)+1,"  ")</f>
        <v xml:space="preserve">  </v>
      </c>
      <c r="Y538" s="4" t="str">
        <f>IF(AND($Z$2=$D538,$Z$2&lt;&gt;"",$Z$2&lt;&gt;0,$Y$2=$Y$1),COUNT($Y$3:Y537)+1,"  ")</f>
        <v xml:space="preserve">  </v>
      </c>
    </row>
    <row r="539" spans="2:25" ht="15.75">
      <c r="B539" s="5" t="str">
        <f>IF(C539&lt;&gt;"",COUNT($B$3:B538)+1,"")</f>
        <v/>
      </c>
      <c r="C539" s="86"/>
      <c r="D539" s="12"/>
      <c r="E539" s="12"/>
      <c r="F539" s="5" t="str">
        <f>IFERROR(IF(E539&lt;&gt;"",VLOOKUP(E539,STORE!$C$6:$D$500,2,FALSE),""),"تأكد من الكود")</f>
        <v/>
      </c>
      <c r="G539" s="12"/>
      <c r="H539" s="20"/>
      <c r="I539" s="12"/>
      <c r="U539" s="4" t="str">
        <f>IF(AND($V$2=$E539,$V$2&lt;&gt;"",$V$2&lt;&gt;0,F539&lt;&gt;"تأكد من الكود"),COUNT($U$3:U538)+1,"  ")</f>
        <v xml:space="preserve">  </v>
      </c>
      <c r="Y539" s="4" t="str">
        <f>IF(AND($Z$2=$D539,$Z$2&lt;&gt;"",$Z$2&lt;&gt;0,$Y$2=$Y$1),COUNT($Y$3:Y538)+1,"  ")</f>
        <v xml:space="preserve">  </v>
      </c>
    </row>
    <row r="540" spans="2:25" ht="15.75">
      <c r="B540" s="5" t="str">
        <f>IF(C540&lt;&gt;"",COUNT($B$3:B539)+1,"")</f>
        <v/>
      </c>
      <c r="C540" s="86"/>
      <c r="D540" s="12"/>
      <c r="E540" s="12"/>
      <c r="F540" s="5" t="str">
        <f>IFERROR(IF(E540&lt;&gt;"",VLOOKUP(E540,STORE!$C$6:$D$500,2,FALSE),""),"تأكد من الكود")</f>
        <v/>
      </c>
      <c r="G540" s="12"/>
      <c r="H540" s="20"/>
      <c r="I540" s="12"/>
      <c r="U540" s="4" t="str">
        <f>IF(AND($V$2=$E540,$V$2&lt;&gt;"",$V$2&lt;&gt;0,F540&lt;&gt;"تأكد من الكود"),COUNT($U$3:U539)+1,"  ")</f>
        <v xml:space="preserve">  </v>
      </c>
      <c r="Y540" s="4" t="str">
        <f>IF(AND($Z$2=$D540,$Z$2&lt;&gt;"",$Z$2&lt;&gt;0,$Y$2=$Y$1),COUNT($Y$3:Y539)+1,"  ")</f>
        <v xml:space="preserve">  </v>
      </c>
    </row>
    <row r="541" spans="2:25" ht="15.75">
      <c r="B541" s="5" t="str">
        <f>IF(C541&lt;&gt;"",COUNT($B$3:B540)+1,"")</f>
        <v/>
      </c>
      <c r="C541" s="86"/>
      <c r="D541" s="12"/>
      <c r="E541" s="12"/>
      <c r="F541" s="5" t="str">
        <f>IFERROR(IF(E541&lt;&gt;"",VLOOKUP(E541,STORE!$C$6:$D$500,2,FALSE),""),"تأكد من الكود")</f>
        <v/>
      </c>
      <c r="G541" s="12"/>
      <c r="H541" s="20"/>
      <c r="I541" s="12"/>
      <c r="U541" s="4" t="str">
        <f>IF(AND($V$2=$E541,$V$2&lt;&gt;"",$V$2&lt;&gt;0,F541&lt;&gt;"تأكد من الكود"),COUNT($U$3:U540)+1,"  ")</f>
        <v xml:space="preserve">  </v>
      </c>
      <c r="Y541" s="4" t="str">
        <f>IF(AND($Z$2=$D541,$Z$2&lt;&gt;"",$Z$2&lt;&gt;0,$Y$2=$Y$1),COUNT($Y$3:Y540)+1,"  ")</f>
        <v xml:space="preserve">  </v>
      </c>
    </row>
    <row r="542" spans="2:25" ht="15.75">
      <c r="B542" s="5" t="str">
        <f>IF(C542&lt;&gt;"",COUNT($B$3:B541)+1,"")</f>
        <v/>
      </c>
      <c r="C542" s="86"/>
      <c r="D542" s="12"/>
      <c r="E542" s="12"/>
      <c r="F542" s="5" t="str">
        <f>IFERROR(IF(E542&lt;&gt;"",VLOOKUP(E542,STORE!$C$6:$D$500,2,FALSE),""),"تأكد من الكود")</f>
        <v/>
      </c>
      <c r="G542" s="12"/>
      <c r="H542" s="20"/>
      <c r="I542" s="12"/>
      <c r="U542" s="4" t="str">
        <f>IF(AND($V$2=$E542,$V$2&lt;&gt;"",$V$2&lt;&gt;0,F542&lt;&gt;"تأكد من الكود"),COUNT($U$3:U541)+1,"  ")</f>
        <v xml:space="preserve">  </v>
      </c>
      <c r="Y542" s="4" t="str">
        <f>IF(AND($Z$2=$D542,$Z$2&lt;&gt;"",$Z$2&lt;&gt;0,$Y$2=$Y$1),COUNT($Y$3:Y541)+1,"  ")</f>
        <v xml:space="preserve">  </v>
      </c>
    </row>
    <row r="543" spans="2:25" ht="15.75">
      <c r="B543" s="5" t="str">
        <f>IF(C543&lt;&gt;"",COUNT($B$3:B542)+1,"")</f>
        <v/>
      </c>
      <c r="C543" s="86"/>
      <c r="D543" s="12"/>
      <c r="E543" s="12"/>
      <c r="F543" s="5" t="str">
        <f>IFERROR(IF(E543&lt;&gt;"",VLOOKUP(E543,STORE!$C$6:$D$500,2,FALSE),""),"تأكد من الكود")</f>
        <v/>
      </c>
      <c r="G543" s="12"/>
      <c r="H543" s="20"/>
      <c r="I543" s="12"/>
      <c r="U543" s="4" t="str">
        <f>IF(AND($V$2=$E543,$V$2&lt;&gt;"",$V$2&lt;&gt;0,F543&lt;&gt;"تأكد من الكود"),COUNT($U$3:U542)+1,"  ")</f>
        <v xml:space="preserve">  </v>
      </c>
      <c r="Y543" s="4" t="str">
        <f>IF(AND($Z$2=$D543,$Z$2&lt;&gt;"",$Z$2&lt;&gt;0,$Y$2=$Y$1),COUNT($Y$3:Y542)+1,"  ")</f>
        <v xml:space="preserve">  </v>
      </c>
    </row>
    <row r="544" spans="2:25" ht="15.75">
      <c r="B544" s="5" t="str">
        <f>IF(C544&lt;&gt;"",COUNT($B$3:B543)+1,"")</f>
        <v/>
      </c>
      <c r="C544" s="86"/>
      <c r="D544" s="12"/>
      <c r="E544" s="12"/>
      <c r="F544" s="5" t="str">
        <f>IFERROR(IF(E544&lt;&gt;"",VLOOKUP(E544,STORE!$C$6:$D$500,2,FALSE),""),"تأكد من الكود")</f>
        <v/>
      </c>
      <c r="G544" s="12"/>
      <c r="H544" s="20"/>
      <c r="I544" s="12"/>
      <c r="U544" s="4" t="str">
        <f>IF(AND($V$2=$E544,$V$2&lt;&gt;"",$V$2&lt;&gt;0,F544&lt;&gt;"تأكد من الكود"),COUNT($U$3:U543)+1,"  ")</f>
        <v xml:space="preserve">  </v>
      </c>
      <c r="Y544" s="4" t="str">
        <f>IF(AND($Z$2=$D544,$Z$2&lt;&gt;"",$Z$2&lt;&gt;0,$Y$2=$Y$1),COUNT($Y$3:Y543)+1,"  ")</f>
        <v xml:space="preserve">  </v>
      </c>
    </row>
    <row r="545" spans="2:25" ht="15.75">
      <c r="B545" s="5" t="str">
        <f>IF(C545&lt;&gt;"",COUNT($B$3:B544)+1,"")</f>
        <v/>
      </c>
      <c r="C545" s="86"/>
      <c r="D545" s="12"/>
      <c r="E545" s="12"/>
      <c r="F545" s="5" t="str">
        <f>IFERROR(IF(E545&lt;&gt;"",VLOOKUP(E545,STORE!$C$6:$D$500,2,FALSE),""),"تأكد من الكود")</f>
        <v/>
      </c>
      <c r="G545" s="12"/>
      <c r="H545" s="20"/>
      <c r="I545" s="12"/>
      <c r="U545" s="4" t="str">
        <f>IF(AND($V$2=$E545,$V$2&lt;&gt;"",$V$2&lt;&gt;0,F545&lt;&gt;"تأكد من الكود"),COUNT($U$3:U544)+1,"  ")</f>
        <v xml:space="preserve">  </v>
      </c>
      <c r="Y545" s="4" t="str">
        <f>IF(AND($Z$2=$D545,$Z$2&lt;&gt;"",$Z$2&lt;&gt;0,$Y$2=$Y$1),COUNT($Y$3:Y544)+1,"  ")</f>
        <v xml:space="preserve">  </v>
      </c>
    </row>
    <row r="546" spans="2:25" ht="15.75">
      <c r="B546" s="5" t="str">
        <f>IF(C546&lt;&gt;"",COUNT($B$3:B545)+1,"")</f>
        <v/>
      </c>
      <c r="C546" s="86"/>
      <c r="D546" s="12"/>
      <c r="E546" s="12"/>
      <c r="F546" s="5" t="str">
        <f>IFERROR(IF(E546&lt;&gt;"",VLOOKUP(E546,STORE!$C$6:$D$500,2,FALSE),""),"تأكد من الكود")</f>
        <v/>
      </c>
      <c r="G546" s="12"/>
      <c r="H546" s="20"/>
      <c r="I546" s="12"/>
      <c r="U546" s="4" t="str">
        <f>IF(AND($V$2=$E546,$V$2&lt;&gt;"",$V$2&lt;&gt;0,F546&lt;&gt;"تأكد من الكود"),COUNT($U$3:U545)+1,"  ")</f>
        <v xml:space="preserve">  </v>
      </c>
      <c r="Y546" s="4" t="str">
        <f>IF(AND($Z$2=$D546,$Z$2&lt;&gt;"",$Z$2&lt;&gt;0,$Y$2=$Y$1),COUNT($Y$3:Y545)+1,"  ")</f>
        <v xml:space="preserve">  </v>
      </c>
    </row>
    <row r="547" spans="2:25" ht="15.75">
      <c r="B547" s="5" t="str">
        <f>IF(C547&lt;&gt;"",COUNT($B$3:B546)+1,"")</f>
        <v/>
      </c>
      <c r="C547" s="86"/>
      <c r="D547" s="12"/>
      <c r="E547" s="12"/>
      <c r="F547" s="5" t="str">
        <f>IFERROR(IF(E547&lt;&gt;"",VLOOKUP(E547,STORE!$C$6:$D$500,2,FALSE),""),"تأكد من الكود")</f>
        <v/>
      </c>
      <c r="G547" s="12"/>
      <c r="H547" s="20"/>
      <c r="I547" s="12"/>
      <c r="U547" s="4" t="str">
        <f>IF(AND($V$2=$E547,$V$2&lt;&gt;"",$V$2&lt;&gt;0,F547&lt;&gt;"تأكد من الكود"),COUNT($U$3:U546)+1,"  ")</f>
        <v xml:space="preserve">  </v>
      </c>
      <c r="Y547" s="4" t="str">
        <f>IF(AND($Z$2=$D547,$Z$2&lt;&gt;"",$Z$2&lt;&gt;0,$Y$2=$Y$1),COUNT($Y$3:Y546)+1,"  ")</f>
        <v xml:space="preserve">  </v>
      </c>
    </row>
    <row r="548" spans="2:25" ht="15.75">
      <c r="B548" s="5" t="str">
        <f>IF(C548&lt;&gt;"",COUNT($B$3:B547)+1,"")</f>
        <v/>
      </c>
      <c r="C548" s="86"/>
      <c r="D548" s="12"/>
      <c r="E548" s="12"/>
      <c r="F548" s="5" t="str">
        <f>IFERROR(IF(E548&lt;&gt;"",VLOOKUP(E548,STORE!$C$6:$D$500,2,FALSE),""),"تأكد من الكود")</f>
        <v/>
      </c>
      <c r="G548" s="12"/>
      <c r="H548" s="20"/>
      <c r="I548" s="12"/>
      <c r="U548" s="4" t="str">
        <f>IF(AND($V$2=$E548,$V$2&lt;&gt;"",$V$2&lt;&gt;0,F548&lt;&gt;"تأكد من الكود"),COUNT($U$3:U547)+1,"  ")</f>
        <v xml:space="preserve">  </v>
      </c>
      <c r="Y548" s="4" t="str">
        <f>IF(AND($Z$2=$D548,$Z$2&lt;&gt;"",$Z$2&lt;&gt;0,$Y$2=$Y$1),COUNT($Y$3:Y547)+1,"  ")</f>
        <v xml:space="preserve">  </v>
      </c>
    </row>
    <row r="549" spans="2:25" ht="15.75">
      <c r="B549" s="5" t="str">
        <f>IF(C549&lt;&gt;"",COUNT($B$3:B548)+1,"")</f>
        <v/>
      </c>
      <c r="C549" s="86"/>
      <c r="D549" s="12"/>
      <c r="E549" s="12"/>
      <c r="F549" s="5" t="str">
        <f>IFERROR(IF(E549&lt;&gt;"",VLOOKUP(E549,STORE!$C$6:$D$500,2,FALSE),""),"تأكد من الكود")</f>
        <v/>
      </c>
      <c r="G549" s="12"/>
      <c r="H549" s="20"/>
      <c r="I549" s="12"/>
      <c r="U549" s="4" t="str">
        <f>IF(AND($V$2=$E549,$V$2&lt;&gt;"",$V$2&lt;&gt;0,F549&lt;&gt;"تأكد من الكود"),COUNT($U$3:U548)+1,"  ")</f>
        <v xml:space="preserve">  </v>
      </c>
      <c r="Y549" s="4" t="str">
        <f>IF(AND($Z$2=$D549,$Z$2&lt;&gt;"",$Z$2&lt;&gt;0,$Y$2=$Y$1),COUNT($Y$3:Y548)+1,"  ")</f>
        <v xml:space="preserve">  </v>
      </c>
    </row>
    <row r="550" spans="2:25" ht="15.75">
      <c r="B550" s="5" t="str">
        <f>IF(C550&lt;&gt;"",COUNT($B$3:B549)+1,"")</f>
        <v/>
      </c>
      <c r="C550" s="86"/>
      <c r="D550" s="12"/>
      <c r="E550" s="12"/>
      <c r="F550" s="5" t="str">
        <f>IFERROR(IF(E550&lt;&gt;"",VLOOKUP(E550,STORE!$C$6:$D$500,2,FALSE),""),"تأكد من الكود")</f>
        <v/>
      </c>
      <c r="G550" s="12"/>
      <c r="H550" s="20"/>
      <c r="I550" s="12"/>
      <c r="U550" s="4" t="str">
        <f>IF(AND($V$2=$E550,$V$2&lt;&gt;"",$V$2&lt;&gt;0,F550&lt;&gt;"تأكد من الكود"),COUNT($U$3:U549)+1,"  ")</f>
        <v xml:space="preserve">  </v>
      </c>
      <c r="Y550" s="4" t="str">
        <f>IF(AND($Z$2=$D550,$Z$2&lt;&gt;"",$Z$2&lt;&gt;0,$Y$2=$Y$1),COUNT($Y$3:Y549)+1,"  ")</f>
        <v xml:space="preserve">  </v>
      </c>
    </row>
    <row r="551" spans="2:25" ht="15.75">
      <c r="B551" s="5" t="str">
        <f>IF(C551&lt;&gt;"",COUNT($B$3:B550)+1,"")</f>
        <v/>
      </c>
      <c r="C551" s="86"/>
      <c r="D551" s="12"/>
      <c r="E551" s="12"/>
      <c r="F551" s="5" t="str">
        <f>IFERROR(IF(E551&lt;&gt;"",VLOOKUP(E551,STORE!$C$6:$D$500,2,FALSE),""),"تأكد من الكود")</f>
        <v/>
      </c>
      <c r="G551" s="12"/>
      <c r="H551" s="20"/>
      <c r="I551" s="12"/>
      <c r="U551" s="4" t="str">
        <f>IF(AND($V$2=$E551,$V$2&lt;&gt;"",$V$2&lt;&gt;0,F551&lt;&gt;"تأكد من الكود"),COUNT($U$3:U550)+1,"  ")</f>
        <v xml:space="preserve">  </v>
      </c>
      <c r="Y551" s="4" t="str">
        <f>IF(AND($Z$2=$D551,$Z$2&lt;&gt;"",$Z$2&lt;&gt;0,$Y$2=$Y$1),COUNT($Y$3:Y550)+1,"  ")</f>
        <v xml:space="preserve">  </v>
      </c>
    </row>
    <row r="552" spans="2:25" ht="15.75">
      <c r="B552" s="5" t="str">
        <f>IF(C552&lt;&gt;"",COUNT($B$3:B551)+1,"")</f>
        <v/>
      </c>
      <c r="C552" s="86"/>
      <c r="D552" s="12"/>
      <c r="E552" s="12"/>
      <c r="F552" s="5" t="str">
        <f>IFERROR(IF(E552&lt;&gt;"",VLOOKUP(E552,STORE!$C$6:$D$500,2,FALSE),""),"تأكد من الكود")</f>
        <v/>
      </c>
      <c r="G552" s="12"/>
      <c r="H552" s="20"/>
      <c r="I552" s="12"/>
      <c r="U552" s="4" t="str">
        <f>IF(AND($V$2=$E552,$V$2&lt;&gt;"",$V$2&lt;&gt;0,F552&lt;&gt;"تأكد من الكود"),COUNT($U$3:U551)+1,"  ")</f>
        <v xml:space="preserve">  </v>
      </c>
      <c r="Y552" s="4" t="str">
        <f>IF(AND($Z$2=$D552,$Z$2&lt;&gt;"",$Z$2&lt;&gt;0,$Y$2=$Y$1),COUNT($Y$3:Y551)+1,"  ")</f>
        <v xml:space="preserve">  </v>
      </c>
    </row>
    <row r="553" spans="2:25" ht="15.75">
      <c r="B553" s="5" t="str">
        <f>IF(C553&lt;&gt;"",COUNT($B$3:B552)+1,"")</f>
        <v/>
      </c>
      <c r="C553" s="86"/>
      <c r="D553" s="12"/>
      <c r="E553" s="12"/>
      <c r="F553" s="5" t="str">
        <f>IFERROR(IF(E553&lt;&gt;"",VLOOKUP(E553,STORE!$C$6:$D$500,2,FALSE),""),"تأكد من الكود")</f>
        <v/>
      </c>
      <c r="G553" s="12"/>
      <c r="H553" s="20"/>
      <c r="I553" s="12"/>
      <c r="U553" s="4" t="str">
        <f>IF(AND($V$2=$E553,$V$2&lt;&gt;"",$V$2&lt;&gt;0,F553&lt;&gt;"تأكد من الكود"),COUNT($U$3:U552)+1,"  ")</f>
        <v xml:space="preserve">  </v>
      </c>
      <c r="Y553" s="4" t="str">
        <f>IF(AND($Z$2=$D553,$Z$2&lt;&gt;"",$Z$2&lt;&gt;0,$Y$2=$Y$1),COUNT($Y$3:Y552)+1,"  ")</f>
        <v xml:space="preserve">  </v>
      </c>
    </row>
    <row r="554" spans="2:25" ht="15.75">
      <c r="B554" s="5" t="str">
        <f>IF(C554&lt;&gt;"",COUNT($B$3:B553)+1,"")</f>
        <v/>
      </c>
      <c r="C554" s="86"/>
      <c r="D554" s="12"/>
      <c r="E554" s="12"/>
      <c r="F554" s="5" t="str">
        <f>IFERROR(IF(E554&lt;&gt;"",VLOOKUP(E554,STORE!$C$6:$D$500,2,FALSE),""),"تأكد من الكود")</f>
        <v/>
      </c>
      <c r="G554" s="12"/>
      <c r="H554" s="20"/>
      <c r="I554" s="12"/>
      <c r="U554" s="4" t="str">
        <f>IF(AND($V$2=$E554,$V$2&lt;&gt;"",$V$2&lt;&gt;0,F554&lt;&gt;"تأكد من الكود"),COUNT($U$3:U553)+1,"  ")</f>
        <v xml:space="preserve">  </v>
      </c>
      <c r="Y554" s="4" t="str">
        <f>IF(AND($Z$2=$D554,$Z$2&lt;&gt;"",$Z$2&lt;&gt;0,$Y$2=$Y$1),COUNT($Y$3:Y553)+1,"  ")</f>
        <v xml:space="preserve">  </v>
      </c>
    </row>
    <row r="555" spans="2:25" ht="15.75">
      <c r="B555" s="5" t="str">
        <f>IF(C555&lt;&gt;"",COUNT($B$3:B554)+1,"")</f>
        <v/>
      </c>
      <c r="C555" s="86"/>
      <c r="D555" s="12"/>
      <c r="E555" s="12"/>
      <c r="F555" s="5" t="str">
        <f>IFERROR(IF(E555&lt;&gt;"",VLOOKUP(E555,STORE!$C$6:$D$500,2,FALSE),""),"تأكد من الكود")</f>
        <v/>
      </c>
      <c r="G555" s="12"/>
      <c r="H555" s="20"/>
      <c r="I555" s="12"/>
      <c r="U555" s="4" t="str">
        <f>IF(AND($V$2=$E555,$V$2&lt;&gt;"",$V$2&lt;&gt;0,F555&lt;&gt;"تأكد من الكود"),COUNT($U$3:U554)+1,"  ")</f>
        <v xml:space="preserve">  </v>
      </c>
      <c r="Y555" s="4" t="str">
        <f>IF(AND($Z$2=$D555,$Z$2&lt;&gt;"",$Z$2&lt;&gt;0,$Y$2=$Y$1),COUNT($Y$3:Y554)+1,"  ")</f>
        <v xml:space="preserve">  </v>
      </c>
    </row>
    <row r="556" spans="2:25" ht="15.75">
      <c r="B556" s="5" t="str">
        <f>IF(C556&lt;&gt;"",COUNT($B$3:B555)+1,"")</f>
        <v/>
      </c>
      <c r="C556" s="86"/>
      <c r="D556" s="12"/>
      <c r="E556" s="12"/>
      <c r="F556" s="5" t="str">
        <f>IFERROR(IF(E556&lt;&gt;"",VLOOKUP(E556,STORE!$C$6:$D$500,2,FALSE),""),"تأكد من الكود")</f>
        <v/>
      </c>
      <c r="G556" s="12"/>
      <c r="H556" s="20"/>
      <c r="I556" s="12"/>
      <c r="U556" s="4" t="str">
        <f>IF(AND($V$2=$E556,$V$2&lt;&gt;"",$V$2&lt;&gt;0,F556&lt;&gt;"تأكد من الكود"),COUNT($U$3:U555)+1,"  ")</f>
        <v xml:space="preserve">  </v>
      </c>
      <c r="Y556" s="4" t="str">
        <f>IF(AND($Z$2=$D556,$Z$2&lt;&gt;"",$Z$2&lt;&gt;0,$Y$2=$Y$1),COUNT($Y$3:Y555)+1,"  ")</f>
        <v xml:space="preserve">  </v>
      </c>
    </row>
    <row r="557" spans="2:25" ht="15.75">
      <c r="B557" s="5" t="str">
        <f>IF(C557&lt;&gt;"",COUNT($B$3:B556)+1,"")</f>
        <v/>
      </c>
      <c r="C557" s="86"/>
      <c r="D557" s="12"/>
      <c r="E557" s="12"/>
      <c r="F557" s="5" t="str">
        <f>IFERROR(IF(E557&lt;&gt;"",VLOOKUP(E557,STORE!$C$6:$D$500,2,FALSE),""),"تأكد من الكود")</f>
        <v/>
      </c>
      <c r="G557" s="12"/>
      <c r="H557" s="20"/>
      <c r="I557" s="12"/>
      <c r="U557" s="4" t="str">
        <f>IF(AND($V$2=$E557,$V$2&lt;&gt;"",$V$2&lt;&gt;0,F557&lt;&gt;"تأكد من الكود"),COUNT($U$3:U556)+1,"  ")</f>
        <v xml:space="preserve">  </v>
      </c>
      <c r="Y557" s="4" t="str">
        <f>IF(AND($Z$2=$D557,$Z$2&lt;&gt;"",$Z$2&lt;&gt;0,$Y$2=$Y$1),COUNT($Y$3:Y556)+1,"  ")</f>
        <v xml:space="preserve">  </v>
      </c>
    </row>
    <row r="558" spans="2:25" ht="15.75">
      <c r="B558" s="5" t="str">
        <f>IF(C558&lt;&gt;"",COUNT($B$3:B557)+1,"")</f>
        <v/>
      </c>
      <c r="C558" s="86"/>
      <c r="D558" s="12"/>
      <c r="E558" s="12"/>
      <c r="F558" s="5" t="str">
        <f>IFERROR(IF(E558&lt;&gt;"",VLOOKUP(E558,STORE!$C$6:$D$500,2,FALSE),""),"تأكد من الكود")</f>
        <v/>
      </c>
      <c r="G558" s="12"/>
      <c r="H558" s="20"/>
      <c r="I558" s="12"/>
      <c r="U558" s="4" t="str">
        <f>IF(AND($V$2=$E558,$V$2&lt;&gt;"",$V$2&lt;&gt;0,F558&lt;&gt;"تأكد من الكود"),COUNT($U$3:U557)+1,"  ")</f>
        <v xml:space="preserve">  </v>
      </c>
      <c r="Y558" s="4" t="str">
        <f>IF(AND($Z$2=$D558,$Z$2&lt;&gt;"",$Z$2&lt;&gt;0,$Y$2=$Y$1),COUNT($Y$3:Y557)+1,"  ")</f>
        <v xml:space="preserve">  </v>
      </c>
    </row>
    <row r="559" spans="2:25" ht="15.75">
      <c r="B559" s="5" t="str">
        <f>IF(C559&lt;&gt;"",COUNT($B$3:B558)+1,"")</f>
        <v/>
      </c>
      <c r="C559" s="86"/>
      <c r="D559" s="12"/>
      <c r="E559" s="12"/>
      <c r="F559" s="5" t="str">
        <f>IFERROR(IF(E559&lt;&gt;"",VLOOKUP(E559,STORE!$C$6:$D$500,2,FALSE),""),"تأكد من الكود")</f>
        <v/>
      </c>
      <c r="G559" s="12"/>
      <c r="H559" s="20"/>
      <c r="I559" s="12"/>
      <c r="U559" s="4" t="str">
        <f>IF(AND($V$2=$E559,$V$2&lt;&gt;"",$V$2&lt;&gt;0,F559&lt;&gt;"تأكد من الكود"),COUNT($U$3:U558)+1,"  ")</f>
        <v xml:space="preserve">  </v>
      </c>
      <c r="Y559" s="4" t="str">
        <f>IF(AND($Z$2=$D559,$Z$2&lt;&gt;"",$Z$2&lt;&gt;0,$Y$2=$Y$1),COUNT($Y$3:Y558)+1,"  ")</f>
        <v xml:space="preserve">  </v>
      </c>
    </row>
    <row r="560" spans="2:25" ht="15.75">
      <c r="B560" s="5" t="str">
        <f>IF(C560&lt;&gt;"",COUNT($B$3:B559)+1,"")</f>
        <v/>
      </c>
      <c r="C560" s="86"/>
      <c r="D560" s="12"/>
      <c r="E560" s="12"/>
      <c r="F560" s="5" t="str">
        <f>IFERROR(IF(E560&lt;&gt;"",VLOOKUP(E560,STORE!$C$6:$D$500,2,FALSE),""),"تأكد من الكود")</f>
        <v/>
      </c>
      <c r="G560" s="12"/>
      <c r="H560" s="20"/>
      <c r="I560" s="12"/>
      <c r="U560" s="4" t="str">
        <f>IF(AND($V$2=$E560,$V$2&lt;&gt;"",$V$2&lt;&gt;0,F560&lt;&gt;"تأكد من الكود"),COUNT($U$3:U559)+1,"  ")</f>
        <v xml:space="preserve">  </v>
      </c>
      <c r="Y560" s="4" t="str">
        <f>IF(AND($Z$2=$D560,$Z$2&lt;&gt;"",$Z$2&lt;&gt;0,$Y$2=$Y$1),COUNT($Y$3:Y559)+1,"  ")</f>
        <v xml:space="preserve">  </v>
      </c>
    </row>
    <row r="561" spans="2:25" ht="15.75">
      <c r="B561" s="5" t="str">
        <f>IF(C561&lt;&gt;"",COUNT($B$3:B560)+1,"")</f>
        <v/>
      </c>
      <c r="C561" s="86"/>
      <c r="D561" s="12"/>
      <c r="E561" s="12"/>
      <c r="F561" s="5" t="str">
        <f>IFERROR(IF(E561&lt;&gt;"",VLOOKUP(E561,STORE!$C$6:$D$500,2,FALSE),""),"تأكد من الكود")</f>
        <v/>
      </c>
      <c r="G561" s="12"/>
      <c r="H561" s="20"/>
      <c r="I561" s="12"/>
      <c r="U561" s="4" t="str">
        <f>IF(AND($V$2=$E561,$V$2&lt;&gt;"",$V$2&lt;&gt;0,F561&lt;&gt;"تأكد من الكود"),COUNT($U$3:U560)+1,"  ")</f>
        <v xml:space="preserve">  </v>
      </c>
      <c r="Y561" s="4" t="str">
        <f>IF(AND($Z$2=$D561,$Z$2&lt;&gt;"",$Z$2&lt;&gt;0,$Y$2=$Y$1),COUNT($Y$3:Y560)+1,"  ")</f>
        <v xml:space="preserve">  </v>
      </c>
    </row>
    <row r="562" spans="2:25" ht="15.75">
      <c r="B562" s="5" t="str">
        <f>IF(C562&lt;&gt;"",COUNT($B$3:B561)+1,"")</f>
        <v/>
      </c>
      <c r="C562" s="86"/>
      <c r="D562" s="12"/>
      <c r="E562" s="12"/>
      <c r="F562" s="5" t="str">
        <f>IFERROR(IF(E562&lt;&gt;"",VLOOKUP(E562,STORE!$C$6:$D$500,2,FALSE),""),"تأكد من الكود")</f>
        <v/>
      </c>
      <c r="G562" s="12"/>
      <c r="H562" s="20"/>
      <c r="I562" s="12"/>
      <c r="U562" s="4" t="str">
        <f>IF(AND($V$2=$E562,$V$2&lt;&gt;"",$V$2&lt;&gt;0,F562&lt;&gt;"تأكد من الكود"),COUNT($U$3:U561)+1,"  ")</f>
        <v xml:space="preserve">  </v>
      </c>
      <c r="Y562" s="4" t="str">
        <f>IF(AND($Z$2=$D562,$Z$2&lt;&gt;"",$Z$2&lt;&gt;0,$Y$2=$Y$1),COUNT($Y$3:Y561)+1,"  ")</f>
        <v xml:space="preserve">  </v>
      </c>
    </row>
    <row r="563" spans="2:25" ht="15.75">
      <c r="B563" s="5" t="str">
        <f>IF(C563&lt;&gt;"",COUNT($B$3:B562)+1,"")</f>
        <v/>
      </c>
      <c r="C563" s="86"/>
      <c r="D563" s="12"/>
      <c r="E563" s="12"/>
      <c r="F563" s="5" t="str">
        <f>IFERROR(IF(E563&lt;&gt;"",VLOOKUP(E563,STORE!$C$6:$D$500,2,FALSE),""),"تأكد من الكود")</f>
        <v/>
      </c>
      <c r="G563" s="12"/>
      <c r="H563" s="20"/>
      <c r="I563" s="12"/>
      <c r="U563" s="4" t="str">
        <f>IF(AND($V$2=$E563,$V$2&lt;&gt;"",$V$2&lt;&gt;0,F563&lt;&gt;"تأكد من الكود"),COUNT($U$3:U562)+1,"  ")</f>
        <v xml:space="preserve">  </v>
      </c>
      <c r="Y563" s="4" t="str">
        <f>IF(AND($Z$2=$D563,$Z$2&lt;&gt;"",$Z$2&lt;&gt;0,$Y$2=$Y$1),COUNT($Y$3:Y562)+1,"  ")</f>
        <v xml:space="preserve">  </v>
      </c>
    </row>
    <row r="564" spans="2:25" ht="15.75">
      <c r="B564" s="5" t="str">
        <f>IF(C564&lt;&gt;"",COUNT($B$3:B563)+1,"")</f>
        <v/>
      </c>
      <c r="C564" s="86"/>
      <c r="D564" s="12"/>
      <c r="E564" s="12"/>
      <c r="F564" s="5" t="str">
        <f>IFERROR(IF(E564&lt;&gt;"",VLOOKUP(E564,STORE!$C$6:$D$500,2,FALSE),""),"تأكد من الكود")</f>
        <v/>
      </c>
      <c r="G564" s="12"/>
      <c r="H564" s="20"/>
      <c r="I564" s="12"/>
      <c r="U564" s="4" t="str">
        <f>IF(AND($V$2=$E564,$V$2&lt;&gt;"",$V$2&lt;&gt;0,F564&lt;&gt;"تأكد من الكود"),COUNT($U$3:U563)+1,"  ")</f>
        <v xml:space="preserve">  </v>
      </c>
      <c r="Y564" s="4" t="str">
        <f>IF(AND($Z$2=$D564,$Z$2&lt;&gt;"",$Z$2&lt;&gt;0,$Y$2=$Y$1),COUNT($Y$3:Y563)+1,"  ")</f>
        <v xml:space="preserve">  </v>
      </c>
    </row>
    <row r="565" spans="2:25" ht="15.75">
      <c r="B565" s="5" t="str">
        <f>IF(C565&lt;&gt;"",COUNT($B$3:B564)+1,"")</f>
        <v/>
      </c>
      <c r="C565" s="86"/>
      <c r="D565" s="12"/>
      <c r="E565" s="12"/>
      <c r="F565" s="5" t="str">
        <f>IFERROR(IF(E565&lt;&gt;"",VLOOKUP(E565,STORE!$C$6:$D$500,2,FALSE),""),"تأكد من الكود")</f>
        <v/>
      </c>
      <c r="G565" s="12"/>
      <c r="H565" s="20"/>
      <c r="I565" s="12"/>
      <c r="U565" s="4" t="str">
        <f>IF(AND($V$2=$E565,$V$2&lt;&gt;"",$V$2&lt;&gt;0,F565&lt;&gt;"تأكد من الكود"),COUNT($U$3:U564)+1,"  ")</f>
        <v xml:space="preserve">  </v>
      </c>
      <c r="Y565" s="4" t="str">
        <f>IF(AND($Z$2=$D565,$Z$2&lt;&gt;"",$Z$2&lt;&gt;0,$Y$2=$Y$1),COUNT($Y$3:Y564)+1,"  ")</f>
        <v xml:space="preserve">  </v>
      </c>
    </row>
    <row r="566" spans="2:25" ht="15.75">
      <c r="B566" s="5" t="str">
        <f>IF(C566&lt;&gt;"",COUNT($B$3:B565)+1,"")</f>
        <v/>
      </c>
      <c r="C566" s="86"/>
      <c r="D566" s="12"/>
      <c r="E566" s="12"/>
      <c r="F566" s="5" t="str">
        <f>IFERROR(IF(E566&lt;&gt;"",VLOOKUP(E566,STORE!$C$6:$D$500,2,FALSE),""),"تأكد من الكود")</f>
        <v/>
      </c>
      <c r="G566" s="12"/>
      <c r="H566" s="20"/>
      <c r="I566" s="12"/>
      <c r="U566" s="4" t="str">
        <f>IF(AND($V$2=$E566,$V$2&lt;&gt;"",$V$2&lt;&gt;0,F566&lt;&gt;"تأكد من الكود"),COUNT($U$3:U565)+1,"  ")</f>
        <v xml:space="preserve">  </v>
      </c>
      <c r="Y566" s="4" t="str">
        <f>IF(AND($Z$2=$D566,$Z$2&lt;&gt;"",$Z$2&lt;&gt;0,$Y$2=$Y$1),COUNT($Y$3:Y565)+1,"  ")</f>
        <v xml:space="preserve">  </v>
      </c>
    </row>
    <row r="567" spans="2:25" ht="15.75">
      <c r="B567" s="5" t="str">
        <f>IF(C567&lt;&gt;"",COUNT($B$3:B566)+1,"")</f>
        <v/>
      </c>
      <c r="C567" s="86"/>
      <c r="D567" s="12"/>
      <c r="E567" s="12"/>
      <c r="F567" s="5" t="str">
        <f>IFERROR(IF(E567&lt;&gt;"",VLOOKUP(E567,STORE!$C$6:$D$500,2,FALSE),""),"تأكد من الكود")</f>
        <v/>
      </c>
      <c r="G567" s="12"/>
      <c r="H567" s="20"/>
      <c r="I567" s="12"/>
      <c r="U567" s="4" t="str">
        <f>IF(AND($V$2=$E567,$V$2&lt;&gt;"",$V$2&lt;&gt;0,F567&lt;&gt;"تأكد من الكود"),COUNT($U$3:U566)+1,"  ")</f>
        <v xml:space="preserve">  </v>
      </c>
      <c r="Y567" s="4" t="str">
        <f>IF(AND($Z$2=$D567,$Z$2&lt;&gt;"",$Z$2&lt;&gt;0,$Y$2=$Y$1),COUNT($Y$3:Y566)+1,"  ")</f>
        <v xml:space="preserve">  </v>
      </c>
    </row>
    <row r="568" spans="2:25" ht="15.75">
      <c r="B568" s="5" t="str">
        <f>IF(C568&lt;&gt;"",COUNT($B$3:B567)+1,"")</f>
        <v/>
      </c>
      <c r="C568" s="86"/>
      <c r="D568" s="12"/>
      <c r="E568" s="12"/>
      <c r="F568" s="5" t="str">
        <f>IFERROR(IF(E568&lt;&gt;"",VLOOKUP(E568,STORE!$C$6:$D$500,2,FALSE),""),"تأكد من الكود")</f>
        <v/>
      </c>
      <c r="G568" s="12"/>
      <c r="H568" s="20"/>
      <c r="I568" s="12"/>
      <c r="U568" s="4" t="str">
        <f>IF(AND($V$2=$E568,$V$2&lt;&gt;"",$V$2&lt;&gt;0,F568&lt;&gt;"تأكد من الكود"),COUNT($U$3:U567)+1,"  ")</f>
        <v xml:space="preserve">  </v>
      </c>
      <c r="Y568" s="4" t="str">
        <f>IF(AND($Z$2=$D568,$Z$2&lt;&gt;"",$Z$2&lt;&gt;0,$Y$2=$Y$1),COUNT($Y$3:Y567)+1,"  ")</f>
        <v xml:space="preserve">  </v>
      </c>
    </row>
    <row r="569" spans="2:25" ht="15.75">
      <c r="B569" s="5" t="str">
        <f>IF(C569&lt;&gt;"",COUNT($B$3:B568)+1,"")</f>
        <v/>
      </c>
      <c r="C569" s="86"/>
      <c r="D569" s="12"/>
      <c r="E569" s="12"/>
      <c r="F569" s="5" t="str">
        <f>IFERROR(IF(E569&lt;&gt;"",VLOOKUP(E569,STORE!$C$6:$D$500,2,FALSE),""),"تأكد من الكود")</f>
        <v/>
      </c>
      <c r="G569" s="12"/>
      <c r="H569" s="20"/>
      <c r="I569" s="12"/>
      <c r="U569" s="4" t="str">
        <f>IF(AND($V$2=$E569,$V$2&lt;&gt;"",$V$2&lt;&gt;0,F569&lt;&gt;"تأكد من الكود"),COUNT($U$3:U568)+1,"  ")</f>
        <v xml:space="preserve">  </v>
      </c>
      <c r="Y569" s="4" t="str">
        <f>IF(AND($Z$2=$D569,$Z$2&lt;&gt;"",$Z$2&lt;&gt;0,$Y$2=$Y$1),COUNT($Y$3:Y568)+1,"  ")</f>
        <v xml:space="preserve">  </v>
      </c>
    </row>
    <row r="570" spans="2:25" ht="15.75">
      <c r="B570" s="5" t="str">
        <f>IF(C570&lt;&gt;"",COUNT($B$3:B569)+1,"")</f>
        <v/>
      </c>
      <c r="C570" s="86"/>
      <c r="D570" s="12"/>
      <c r="E570" s="12"/>
      <c r="F570" s="5" t="str">
        <f>IFERROR(IF(E570&lt;&gt;"",VLOOKUP(E570,STORE!$C$6:$D$500,2,FALSE),""),"تأكد من الكود")</f>
        <v/>
      </c>
      <c r="G570" s="12"/>
      <c r="H570" s="20"/>
      <c r="I570" s="12"/>
      <c r="U570" s="4" t="str">
        <f>IF(AND($V$2=$E570,$V$2&lt;&gt;"",$V$2&lt;&gt;0,F570&lt;&gt;"تأكد من الكود"),COUNT($U$3:U569)+1,"  ")</f>
        <v xml:space="preserve">  </v>
      </c>
      <c r="Y570" s="4" t="str">
        <f>IF(AND($Z$2=$D570,$Z$2&lt;&gt;"",$Z$2&lt;&gt;0,$Y$2=$Y$1),COUNT($Y$3:Y569)+1,"  ")</f>
        <v xml:space="preserve">  </v>
      </c>
    </row>
    <row r="571" spans="2:25" ht="15.75">
      <c r="B571" s="5" t="str">
        <f>IF(C571&lt;&gt;"",COUNT($B$3:B570)+1,"")</f>
        <v/>
      </c>
      <c r="C571" s="86"/>
      <c r="D571" s="12"/>
      <c r="E571" s="12"/>
      <c r="F571" s="5" t="str">
        <f>IFERROR(IF(E571&lt;&gt;"",VLOOKUP(E571,STORE!$C$6:$D$500,2,FALSE),""),"تأكد من الكود")</f>
        <v/>
      </c>
      <c r="G571" s="12"/>
      <c r="H571" s="20"/>
      <c r="I571" s="12"/>
      <c r="U571" s="4" t="str">
        <f>IF(AND($V$2=$E571,$V$2&lt;&gt;"",$V$2&lt;&gt;0,F571&lt;&gt;"تأكد من الكود"),COUNT($U$3:U570)+1,"  ")</f>
        <v xml:space="preserve">  </v>
      </c>
      <c r="Y571" s="4" t="str">
        <f>IF(AND($Z$2=$D571,$Z$2&lt;&gt;"",$Z$2&lt;&gt;0,$Y$2=$Y$1),COUNT($Y$3:Y570)+1,"  ")</f>
        <v xml:space="preserve">  </v>
      </c>
    </row>
    <row r="572" spans="2:25" ht="15.75">
      <c r="B572" s="5" t="str">
        <f>IF(C572&lt;&gt;"",COUNT($B$3:B571)+1,"")</f>
        <v/>
      </c>
      <c r="C572" s="86"/>
      <c r="D572" s="12"/>
      <c r="E572" s="12"/>
      <c r="F572" s="5" t="str">
        <f>IFERROR(IF(E572&lt;&gt;"",VLOOKUP(E572,STORE!$C$6:$D$500,2,FALSE),""),"تأكد من الكود")</f>
        <v/>
      </c>
      <c r="G572" s="12"/>
      <c r="H572" s="20"/>
      <c r="I572" s="12"/>
      <c r="U572" s="4" t="str">
        <f>IF(AND($V$2=$E572,$V$2&lt;&gt;"",$V$2&lt;&gt;0,F572&lt;&gt;"تأكد من الكود"),COUNT($U$3:U571)+1,"  ")</f>
        <v xml:space="preserve">  </v>
      </c>
      <c r="Y572" s="4" t="str">
        <f>IF(AND($Z$2=$D572,$Z$2&lt;&gt;"",$Z$2&lt;&gt;0,$Y$2=$Y$1),COUNT($Y$3:Y571)+1,"  ")</f>
        <v xml:space="preserve">  </v>
      </c>
    </row>
    <row r="573" spans="2:25" ht="15.75">
      <c r="B573" s="5" t="str">
        <f>IF(C573&lt;&gt;"",COUNT($B$3:B572)+1,"")</f>
        <v/>
      </c>
      <c r="C573" s="86"/>
      <c r="D573" s="12"/>
      <c r="E573" s="12"/>
      <c r="F573" s="5" t="str">
        <f>IFERROR(IF(E573&lt;&gt;"",VLOOKUP(E573,STORE!$C$6:$D$500,2,FALSE),""),"تأكد من الكود")</f>
        <v/>
      </c>
      <c r="G573" s="12"/>
      <c r="H573" s="20"/>
      <c r="I573" s="12"/>
      <c r="U573" s="4" t="str">
        <f>IF(AND($V$2=$E573,$V$2&lt;&gt;"",$V$2&lt;&gt;0,F573&lt;&gt;"تأكد من الكود"),COUNT($U$3:U572)+1,"  ")</f>
        <v xml:space="preserve">  </v>
      </c>
      <c r="Y573" s="4" t="str">
        <f>IF(AND($Z$2=$D573,$Z$2&lt;&gt;"",$Z$2&lt;&gt;0,$Y$2=$Y$1),COUNT($Y$3:Y572)+1,"  ")</f>
        <v xml:space="preserve">  </v>
      </c>
    </row>
    <row r="574" spans="2:25" ht="15.75">
      <c r="B574" s="5" t="str">
        <f>IF(C574&lt;&gt;"",COUNT($B$3:B573)+1,"")</f>
        <v/>
      </c>
      <c r="C574" s="86"/>
      <c r="D574" s="12"/>
      <c r="E574" s="12"/>
      <c r="F574" s="5" t="str">
        <f>IFERROR(IF(E574&lt;&gt;"",VLOOKUP(E574,STORE!$C$6:$D$500,2,FALSE),""),"تأكد من الكود")</f>
        <v/>
      </c>
      <c r="G574" s="12"/>
      <c r="H574" s="20"/>
      <c r="I574" s="12"/>
      <c r="U574" s="4" t="str">
        <f>IF(AND($V$2=$E574,$V$2&lt;&gt;"",$V$2&lt;&gt;0,F574&lt;&gt;"تأكد من الكود"),COUNT($U$3:U573)+1,"  ")</f>
        <v xml:space="preserve">  </v>
      </c>
      <c r="Y574" s="4" t="str">
        <f>IF(AND($Z$2=$D574,$Z$2&lt;&gt;"",$Z$2&lt;&gt;0,$Y$2=$Y$1),COUNT($Y$3:Y573)+1,"  ")</f>
        <v xml:space="preserve">  </v>
      </c>
    </row>
    <row r="575" spans="2:25" ht="15.75">
      <c r="B575" s="5" t="str">
        <f>IF(C575&lt;&gt;"",COUNT($B$3:B574)+1,"")</f>
        <v/>
      </c>
      <c r="C575" s="86"/>
      <c r="D575" s="12"/>
      <c r="E575" s="12"/>
      <c r="F575" s="5" t="str">
        <f>IFERROR(IF(E575&lt;&gt;"",VLOOKUP(E575,STORE!$C$6:$D$500,2,FALSE),""),"تأكد من الكود")</f>
        <v/>
      </c>
      <c r="G575" s="12"/>
      <c r="H575" s="20"/>
      <c r="I575" s="12"/>
      <c r="U575" s="4" t="str">
        <f>IF(AND($V$2=$E575,$V$2&lt;&gt;"",$V$2&lt;&gt;0,F575&lt;&gt;"تأكد من الكود"),COUNT($U$3:U574)+1,"  ")</f>
        <v xml:space="preserve">  </v>
      </c>
      <c r="Y575" s="4" t="str">
        <f>IF(AND($Z$2=$D575,$Z$2&lt;&gt;"",$Z$2&lt;&gt;0,$Y$2=$Y$1),COUNT($Y$3:Y574)+1,"  ")</f>
        <v xml:space="preserve">  </v>
      </c>
    </row>
    <row r="576" spans="2:25" ht="15.75">
      <c r="B576" s="5" t="str">
        <f>IF(C576&lt;&gt;"",COUNT($B$3:B575)+1,"")</f>
        <v/>
      </c>
      <c r="C576" s="86"/>
      <c r="D576" s="12"/>
      <c r="E576" s="12"/>
      <c r="F576" s="5" t="str">
        <f>IFERROR(IF(E576&lt;&gt;"",VLOOKUP(E576,STORE!$C$6:$D$500,2,FALSE),""),"تأكد من الكود")</f>
        <v/>
      </c>
      <c r="G576" s="12"/>
      <c r="H576" s="20"/>
      <c r="I576" s="12"/>
      <c r="U576" s="4" t="str">
        <f>IF(AND($V$2=$E576,$V$2&lt;&gt;"",$V$2&lt;&gt;0,F576&lt;&gt;"تأكد من الكود"),COUNT($U$3:U575)+1,"  ")</f>
        <v xml:space="preserve">  </v>
      </c>
      <c r="Y576" s="4" t="str">
        <f>IF(AND($Z$2=$D576,$Z$2&lt;&gt;"",$Z$2&lt;&gt;0,$Y$2=$Y$1),COUNT($Y$3:Y575)+1,"  ")</f>
        <v xml:space="preserve">  </v>
      </c>
    </row>
    <row r="577" spans="2:25" ht="15.75">
      <c r="B577" s="5" t="str">
        <f>IF(C577&lt;&gt;"",COUNT($B$3:B576)+1,"")</f>
        <v/>
      </c>
      <c r="C577" s="86"/>
      <c r="D577" s="12"/>
      <c r="E577" s="12"/>
      <c r="F577" s="5" t="str">
        <f>IFERROR(IF(E577&lt;&gt;"",VLOOKUP(E577,STORE!$C$6:$D$500,2,FALSE),""),"تأكد من الكود")</f>
        <v/>
      </c>
      <c r="G577" s="12"/>
      <c r="H577" s="20"/>
      <c r="I577" s="12"/>
      <c r="U577" s="4" t="str">
        <f>IF(AND($V$2=$E577,$V$2&lt;&gt;"",$V$2&lt;&gt;0,F577&lt;&gt;"تأكد من الكود"),COUNT($U$3:U576)+1,"  ")</f>
        <v xml:space="preserve">  </v>
      </c>
      <c r="Y577" s="4" t="str">
        <f>IF(AND($Z$2=$D577,$Z$2&lt;&gt;"",$Z$2&lt;&gt;0,$Y$2=$Y$1),COUNT($Y$3:Y576)+1,"  ")</f>
        <v xml:space="preserve">  </v>
      </c>
    </row>
    <row r="578" spans="2:25" ht="15.75">
      <c r="B578" s="5" t="str">
        <f>IF(C578&lt;&gt;"",COUNT($B$3:B577)+1,"")</f>
        <v/>
      </c>
      <c r="C578" s="86"/>
      <c r="D578" s="12"/>
      <c r="E578" s="12"/>
      <c r="F578" s="5" t="str">
        <f>IFERROR(IF(E578&lt;&gt;"",VLOOKUP(E578,STORE!$C$6:$D$500,2,FALSE),""),"تأكد من الكود")</f>
        <v/>
      </c>
      <c r="G578" s="12"/>
      <c r="H578" s="20"/>
      <c r="I578" s="12"/>
      <c r="U578" s="4" t="str">
        <f>IF(AND($V$2=$E578,$V$2&lt;&gt;"",$V$2&lt;&gt;0,F578&lt;&gt;"تأكد من الكود"),COUNT($U$3:U577)+1,"  ")</f>
        <v xml:space="preserve">  </v>
      </c>
      <c r="Y578" s="4" t="str">
        <f>IF(AND($Z$2=$D578,$Z$2&lt;&gt;"",$Z$2&lt;&gt;0,$Y$2=$Y$1),COUNT($Y$3:Y577)+1,"  ")</f>
        <v xml:space="preserve">  </v>
      </c>
    </row>
    <row r="579" spans="2:25" ht="15.75">
      <c r="B579" s="5" t="str">
        <f>IF(C579&lt;&gt;"",COUNT($B$3:B578)+1,"")</f>
        <v/>
      </c>
      <c r="C579" s="86"/>
      <c r="D579" s="12"/>
      <c r="E579" s="12"/>
      <c r="F579" s="5" t="str">
        <f>IFERROR(IF(E579&lt;&gt;"",VLOOKUP(E579,STORE!$C$6:$D$500,2,FALSE),""),"تأكد من الكود")</f>
        <v/>
      </c>
      <c r="G579" s="12"/>
      <c r="H579" s="20"/>
      <c r="I579" s="12"/>
      <c r="U579" s="4" t="str">
        <f>IF(AND($V$2=$E579,$V$2&lt;&gt;"",$V$2&lt;&gt;0,F579&lt;&gt;"تأكد من الكود"),COUNT($U$3:U578)+1,"  ")</f>
        <v xml:space="preserve">  </v>
      </c>
      <c r="Y579" s="4" t="str">
        <f>IF(AND($Z$2=$D579,$Z$2&lt;&gt;"",$Z$2&lt;&gt;0,$Y$2=$Y$1),COUNT($Y$3:Y578)+1,"  ")</f>
        <v xml:space="preserve">  </v>
      </c>
    </row>
    <row r="580" spans="2:25" ht="15.75">
      <c r="B580" s="5" t="str">
        <f>IF(C580&lt;&gt;"",COUNT($B$3:B579)+1,"")</f>
        <v/>
      </c>
      <c r="C580" s="86"/>
      <c r="D580" s="12"/>
      <c r="E580" s="12"/>
      <c r="F580" s="5" t="str">
        <f>IFERROR(IF(E580&lt;&gt;"",VLOOKUP(E580,STORE!$C$6:$D$500,2,FALSE),""),"تأكد من الكود")</f>
        <v/>
      </c>
      <c r="G580" s="12"/>
      <c r="H580" s="20"/>
      <c r="I580" s="12"/>
      <c r="U580" s="4" t="str">
        <f>IF(AND($V$2=$E580,$V$2&lt;&gt;"",$V$2&lt;&gt;0,F580&lt;&gt;"تأكد من الكود"),COUNT($U$3:U579)+1,"  ")</f>
        <v xml:space="preserve">  </v>
      </c>
      <c r="Y580" s="4" t="str">
        <f>IF(AND($Z$2=$D580,$Z$2&lt;&gt;"",$Z$2&lt;&gt;0,$Y$2=$Y$1),COUNT($Y$3:Y579)+1,"  ")</f>
        <v xml:space="preserve">  </v>
      </c>
    </row>
    <row r="581" spans="2:25" ht="15.75">
      <c r="B581" s="5" t="str">
        <f>IF(C581&lt;&gt;"",COUNT($B$3:B580)+1,"")</f>
        <v/>
      </c>
      <c r="C581" s="86"/>
      <c r="D581" s="12"/>
      <c r="E581" s="12"/>
      <c r="F581" s="5" t="str">
        <f>IFERROR(IF(E581&lt;&gt;"",VLOOKUP(E581,STORE!$C$6:$D$500,2,FALSE),""),"تأكد من الكود")</f>
        <v/>
      </c>
      <c r="G581" s="12"/>
      <c r="H581" s="20"/>
      <c r="I581" s="12"/>
      <c r="U581" s="4" t="str">
        <f>IF(AND($V$2=$E581,$V$2&lt;&gt;"",$V$2&lt;&gt;0,F581&lt;&gt;"تأكد من الكود"),COUNT($U$3:U580)+1,"  ")</f>
        <v xml:space="preserve">  </v>
      </c>
      <c r="Y581" s="4" t="str">
        <f>IF(AND($Z$2=$D581,$Z$2&lt;&gt;"",$Z$2&lt;&gt;0,$Y$2=$Y$1),COUNT($Y$3:Y580)+1,"  ")</f>
        <v xml:space="preserve">  </v>
      </c>
    </row>
    <row r="582" spans="2:25" ht="15.75">
      <c r="B582" s="5" t="str">
        <f>IF(C582&lt;&gt;"",COUNT($B$3:B581)+1,"")</f>
        <v/>
      </c>
      <c r="C582" s="86"/>
      <c r="D582" s="12"/>
      <c r="E582" s="12"/>
      <c r="F582" s="5" t="str">
        <f>IFERROR(IF(E582&lt;&gt;"",VLOOKUP(E582,STORE!$C$6:$D$500,2,FALSE),""),"تأكد من الكود")</f>
        <v/>
      </c>
      <c r="G582" s="12"/>
      <c r="H582" s="20"/>
      <c r="I582" s="12"/>
      <c r="U582" s="4" t="str">
        <f>IF(AND($V$2=$E582,$V$2&lt;&gt;"",$V$2&lt;&gt;0,F582&lt;&gt;"تأكد من الكود"),COUNT($U$3:U581)+1,"  ")</f>
        <v xml:space="preserve">  </v>
      </c>
      <c r="Y582" s="4" t="str">
        <f>IF(AND($Z$2=$D582,$Z$2&lt;&gt;"",$Z$2&lt;&gt;0,$Y$2=$Y$1),COUNT($Y$3:Y581)+1,"  ")</f>
        <v xml:space="preserve">  </v>
      </c>
    </row>
    <row r="583" spans="2:25" ht="15.75">
      <c r="B583" s="5" t="str">
        <f>IF(C583&lt;&gt;"",COUNT($B$3:B582)+1,"")</f>
        <v/>
      </c>
      <c r="C583" s="86"/>
      <c r="D583" s="12"/>
      <c r="E583" s="12"/>
      <c r="F583" s="5" t="str">
        <f>IFERROR(IF(E583&lt;&gt;"",VLOOKUP(E583,STORE!$C$6:$D$500,2,FALSE),""),"تأكد من الكود")</f>
        <v/>
      </c>
      <c r="G583" s="12"/>
      <c r="H583" s="20"/>
      <c r="I583" s="12"/>
      <c r="U583" s="4" t="str">
        <f>IF(AND($V$2=$E583,$V$2&lt;&gt;"",$V$2&lt;&gt;0,F583&lt;&gt;"تأكد من الكود"),COUNT($U$3:U582)+1,"  ")</f>
        <v xml:space="preserve">  </v>
      </c>
      <c r="Y583" s="4" t="str">
        <f>IF(AND($Z$2=$D583,$Z$2&lt;&gt;"",$Z$2&lt;&gt;0,$Y$2=$Y$1),COUNT($Y$3:Y582)+1,"  ")</f>
        <v xml:space="preserve">  </v>
      </c>
    </row>
    <row r="584" spans="2:25" ht="15.75">
      <c r="B584" s="5" t="str">
        <f>IF(C584&lt;&gt;"",COUNT($B$3:B583)+1,"")</f>
        <v/>
      </c>
      <c r="C584" s="86"/>
      <c r="D584" s="12"/>
      <c r="E584" s="12"/>
      <c r="F584" s="5" t="str">
        <f>IFERROR(IF(E584&lt;&gt;"",VLOOKUP(E584,STORE!$C$6:$D$500,2,FALSE),""),"تأكد من الكود")</f>
        <v/>
      </c>
      <c r="G584" s="12"/>
      <c r="H584" s="20"/>
      <c r="I584" s="12"/>
      <c r="U584" s="4" t="str">
        <f>IF(AND($V$2=$E584,$V$2&lt;&gt;"",$V$2&lt;&gt;0,F584&lt;&gt;"تأكد من الكود"),COUNT($U$3:U583)+1,"  ")</f>
        <v xml:space="preserve">  </v>
      </c>
      <c r="Y584" s="4" t="str">
        <f>IF(AND($Z$2=$D584,$Z$2&lt;&gt;"",$Z$2&lt;&gt;0,$Y$2=$Y$1),COUNT($Y$3:Y583)+1,"  ")</f>
        <v xml:space="preserve">  </v>
      </c>
    </row>
    <row r="585" spans="2:25" ht="15.75">
      <c r="B585" s="5" t="str">
        <f>IF(C585&lt;&gt;"",COUNT($B$3:B584)+1,"")</f>
        <v/>
      </c>
      <c r="C585" s="86"/>
      <c r="D585" s="12"/>
      <c r="E585" s="12"/>
      <c r="F585" s="5" t="str">
        <f>IFERROR(IF(E585&lt;&gt;"",VLOOKUP(E585,STORE!$C$6:$D$500,2,FALSE),""),"تأكد من الكود")</f>
        <v/>
      </c>
      <c r="G585" s="12"/>
      <c r="H585" s="20"/>
      <c r="I585" s="12"/>
      <c r="U585" s="4" t="str">
        <f>IF(AND($V$2=$E585,$V$2&lt;&gt;"",$V$2&lt;&gt;0,F585&lt;&gt;"تأكد من الكود"),COUNT($U$3:U584)+1,"  ")</f>
        <v xml:space="preserve">  </v>
      </c>
      <c r="Y585" s="4" t="str">
        <f>IF(AND($Z$2=$D585,$Z$2&lt;&gt;"",$Z$2&lt;&gt;0,$Y$2=$Y$1),COUNT($Y$3:Y584)+1,"  ")</f>
        <v xml:space="preserve">  </v>
      </c>
    </row>
    <row r="586" spans="2:25" ht="15.75">
      <c r="B586" s="5" t="str">
        <f>IF(C586&lt;&gt;"",COUNT($B$3:B585)+1,"")</f>
        <v/>
      </c>
      <c r="C586" s="86"/>
      <c r="D586" s="12"/>
      <c r="E586" s="12"/>
      <c r="F586" s="5" t="str">
        <f>IFERROR(IF(E586&lt;&gt;"",VLOOKUP(E586,STORE!$C$6:$D$500,2,FALSE),""),"تأكد من الكود")</f>
        <v/>
      </c>
      <c r="G586" s="12"/>
      <c r="H586" s="20"/>
      <c r="I586" s="12"/>
      <c r="U586" s="4" t="str">
        <f>IF(AND($V$2=$E586,$V$2&lt;&gt;"",$V$2&lt;&gt;0,F586&lt;&gt;"تأكد من الكود"),COUNT($U$3:U585)+1,"  ")</f>
        <v xml:space="preserve">  </v>
      </c>
      <c r="Y586" s="4" t="str">
        <f>IF(AND($Z$2=$D586,$Z$2&lt;&gt;"",$Z$2&lt;&gt;0,$Y$2=$Y$1),COUNT($Y$3:Y585)+1,"  ")</f>
        <v xml:space="preserve">  </v>
      </c>
    </row>
    <row r="587" spans="2:25" ht="15.75">
      <c r="B587" s="5" t="str">
        <f>IF(C587&lt;&gt;"",COUNT($B$3:B586)+1,"")</f>
        <v/>
      </c>
      <c r="C587" s="86"/>
      <c r="D587" s="12"/>
      <c r="E587" s="12"/>
      <c r="F587" s="5" t="str">
        <f>IFERROR(IF(E587&lt;&gt;"",VLOOKUP(E587,STORE!$C$6:$D$500,2,FALSE),""),"تأكد من الكود")</f>
        <v/>
      </c>
      <c r="G587" s="12"/>
      <c r="H587" s="20"/>
      <c r="I587" s="12"/>
      <c r="U587" s="4" t="str">
        <f>IF(AND($V$2=$E587,$V$2&lt;&gt;"",$V$2&lt;&gt;0,F587&lt;&gt;"تأكد من الكود"),COUNT($U$3:U586)+1,"  ")</f>
        <v xml:space="preserve">  </v>
      </c>
      <c r="Y587" s="4" t="str">
        <f>IF(AND($Z$2=$D587,$Z$2&lt;&gt;"",$Z$2&lt;&gt;0,$Y$2=$Y$1),COUNT($Y$3:Y586)+1,"  ")</f>
        <v xml:space="preserve">  </v>
      </c>
    </row>
    <row r="588" spans="2:25" ht="15.75">
      <c r="B588" s="5" t="str">
        <f>IF(C588&lt;&gt;"",COUNT($B$3:B587)+1,"")</f>
        <v/>
      </c>
      <c r="C588" s="86"/>
      <c r="D588" s="12"/>
      <c r="E588" s="12"/>
      <c r="F588" s="5" t="str">
        <f>IFERROR(IF(E588&lt;&gt;"",VLOOKUP(E588,STORE!$C$6:$D$500,2,FALSE),""),"تأكد من الكود")</f>
        <v/>
      </c>
      <c r="G588" s="12"/>
      <c r="H588" s="20"/>
      <c r="I588" s="12"/>
      <c r="U588" s="4" t="str">
        <f>IF(AND($V$2=$E588,$V$2&lt;&gt;"",$V$2&lt;&gt;0,F588&lt;&gt;"تأكد من الكود"),COUNT($U$3:U587)+1,"  ")</f>
        <v xml:space="preserve">  </v>
      </c>
      <c r="Y588" s="4" t="str">
        <f>IF(AND($Z$2=$D588,$Z$2&lt;&gt;"",$Z$2&lt;&gt;0,$Y$2=$Y$1),COUNT($Y$3:Y587)+1,"  ")</f>
        <v xml:space="preserve">  </v>
      </c>
    </row>
    <row r="589" spans="2:25" ht="15.75">
      <c r="B589" s="5" t="str">
        <f>IF(C589&lt;&gt;"",COUNT($B$3:B588)+1,"")</f>
        <v/>
      </c>
      <c r="C589" s="86"/>
      <c r="D589" s="12"/>
      <c r="E589" s="12"/>
      <c r="F589" s="5" t="str">
        <f>IFERROR(IF(E589&lt;&gt;"",VLOOKUP(E589,STORE!$C$6:$D$500,2,FALSE),""),"تأكد من الكود")</f>
        <v/>
      </c>
      <c r="G589" s="12"/>
      <c r="H589" s="20"/>
      <c r="I589" s="12"/>
      <c r="U589" s="4" t="str">
        <f>IF(AND($V$2=$E589,$V$2&lt;&gt;"",$V$2&lt;&gt;0,F589&lt;&gt;"تأكد من الكود"),COUNT($U$3:U588)+1,"  ")</f>
        <v xml:space="preserve">  </v>
      </c>
      <c r="Y589" s="4" t="str">
        <f>IF(AND($Z$2=$D589,$Z$2&lt;&gt;"",$Z$2&lt;&gt;0,$Y$2=$Y$1),COUNT($Y$3:Y588)+1,"  ")</f>
        <v xml:space="preserve">  </v>
      </c>
    </row>
    <row r="590" spans="2:25" ht="15.75">
      <c r="B590" s="5" t="str">
        <f>IF(C590&lt;&gt;"",COUNT($B$3:B589)+1,"")</f>
        <v/>
      </c>
      <c r="C590" s="86"/>
      <c r="D590" s="12"/>
      <c r="E590" s="12"/>
      <c r="F590" s="5" t="str">
        <f>IFERROR(IF(E590&lt;&gt;"",VLOOKUP(E590,STORE!$C$6:$D$500,2,FALSE),""),"تأكد من الكود")</f>
        <v/>
      </c>
      <c r="G590" s="12"/>
      <c r="H590" s="20"/>
      <c r="I590" s="12"/>
      <c r="U590" s="4" t="str">
        <f>IF(AND($V$2=$E590,$V$2&lt;&gt;"",$V$2&lt;&gt;0,F590&lt;&gt;"تأكد من الكود"),COUNT($U$3:U589)+1,"  ")</f>
        <v xml:space="preserve">  </v>
      </c>
      <c r="Y590" s="4" t="str">
        <f>IF(AND($Z$2=$D590,$Z$2&lt;&gt;"",$Z$2&lt;&gt;0,$Y$2=$Y$1),COUNT($Y$3:Y589)+1,"  ")</f>
        <v xml:space="preserve">  </v>
      </c>
    </row>
    <row r="591" spans="2:25" ht="15.75">
      <c r="B591" s="5" t="str">
        <f>IF(C591&lt;&gt;"",COUNT($B$3:B590)+1,"")</f>
        <v/>
      </c>
      <c r="C591" s="86"/>
      <c r="D591" s="12"/>
      <c r="E591" s="12"/>
      <c r="F591" s="5" t="str">
        <f>IFERROR(IF(E591&lt;&gt;"",VLOOKUP(E591,STORE!$C$6:$D$500,2,FALSE),""),"تأكد من الكود")</f>
        <v/>
      </c>
      <c r="G591" s="12"/>
      <c r="H591" s="20"/>
      <c r="I591" s="12"/>
      <c r="U591" s="4" t="str">
        <f>IF(AND($V$2=$E591,$V$2&lt;&gt;"",$V$2&lt;&gt;0,F591&lt;&gt;"تأكد من الكود"),COUNT($U$3:U590)+1,"  ")</f>
        <v xml:space="preserve">  </v>
      </c>
      <c r="Y591" s="4" t="str">
        <f>IF(AND($Z$2=$D591,$Z$2&lt;&gt;"",$Z$2&lt;&gt;0,$Y$2=$Y$1),COUNT($Y$3:Y590)+1,"  ")</f>
        <v xml:space="preserve">  </v>
      </c>
    </row>
    <row r="592" spans="2:25" ht="15.75">
      <c r="B592" s="5" t="str">
        <f>IF(C592&lt;&gt;"",COUNT($B$3:B591)+1,"")</f>
        <v/>
      </c>
      <c r="C592" s="86"/>
      <c r="D592" s="12"/>
      <c r="E592" s="12"/>
      <c r="F592" s="5" t="str">
        <f>IFERROR(IF(E592&lt;&gt;"",VLOOKUP(E592,STORE!$C$6:$D$500,2,FALSE),""),"تأكد من الكود")</f>
        <v/>
      </c>
      <c r="G592" s="12"/>
      <c r="H592" s="20"/>
      <c r="I592" s="12"/>
      <c r="U592" s="4" t="str">
        <f>IF(AND($V$2=$E592,$V$2&lt;&gt;"",$V$2&lt;&gt;0,F592&lt;&gt;"تأكد من الكود"),COUNT($U$3:U591)+1,"  ")</f>
        <v xml:space="preserve">  </v>
      </c>
      <c r="Y592" s="4" t="str">
        <f>IF(AND($Z$2=$D592,$Z$2&lt;&gt;"",$Z$2&lt;&gt;0,$Y$2=$Y$1),COUNT($Y$3:Y591)+1,"  ")</f>
        <v xml:space="preserve">  </v>
      </c>
    </row>
    <row r="593" spans="2:25" ht="15.75">
      <c r="B593" s="5" t="str">
        <f>IF(C593&lt;&gt;"",COUNT($B$3:B592)+1,"")</f>
        <v/>
      </c>
      <c r="C593" s="86"/>
      <c r="D593" s="12"/>
      <c r="E593" s="12"/>
      <c r="F593" s="5" t="str">
        <f>IFERROR(IF(E593&lt;&gt;"",VLOOKUP(E593,STORE!$C$6:$D$500,2,FALSE),""),"تأكد من الكود")</f>
        <v/>
      </c>
      <c r="G593" s="12"/>
      <c r="H593" s="20"/>
      <c r="I593" s="12"/>
      <c r="U593" s="4" t="str">
        <f>IF(AND($V$2=$E593,$V$2&lt;&gt;"",$V$2&lt;&gt;0,F593&lt;&gt;"تأكد من الكود"),COUNT($U$3:U592)+1,"  ")</f>
        <v xml:space="preserve">  </v>
      </c>
      <c r="Y593" s="4" t="str">
        <f>IF(AND($Z$2=$D593,$Z$2&lt;&gt;"",$Z$2&lt;&gt;0,$Y$2=$Y$1),COUNT($Y$3:Y592)+1,"  ")</f>
        <v xml:space="preserve">  </v>
      </c>
    </row>
    <row r="594" spans="2:25" ht="15.75">
      <c r="B594" s="5" t="str">
        <f>IF(C594&lt;&gt;"",COUNT($B$3:B593)+1,"")</f>
        <v/>
      </c>
      <c r="C594" s="86"/>
      <c r="D594" s="12"/>
      <c r="E594" s="12"/>
      <c r="F594" s="5" t="str">
        <f>IFERROR(IF(E594&lt;&gt;"",VLOOKUP(E594,STORE!$C$6:$D$500,2,FALSE),""),"تأكد من الكود")</f>
        <v/>
      </c>
      <c r="G594" s="12"/>
      <c r="H594" s="20"/>
      <c r="I594" s="12"/>
      <c r="U594" s="4" t="str">
        <f>IF(AND($V$2=$E594,$V$2&lt;&gt;"",$V$2&lt;&gt;0,F594&lt;&gt;"تأكد من الكود"),COUNT($U$3:U593)+1,"  ")</f>
        <v xml:space="preserve">  </v>
      </c>
      <c r="Y594" s="4" t="str">
        <f>IF(AND($Z$2=$D594,$Z$2&lt;&gt;"",$Z$2&lt;&gt;0,$Y$2=$Y$1),COUNT($Y$3:Y593)+1,"  ")</f>
        <v xml:space="preserve">  </v>
      </c>
    </row>
    <row r="595" spans="2:25" ht="15.75">
      <c r="B595" s="5" t="str">
        <f>IF(C595&lt;&gt;"",COUNT($B$3:B594)+1,"")</f>
        <v/>
      </c>
      <c r="C595" s="86"/>
      <c r="D595" s="12"/>
      <c r="E595" s="12"/>
      <c r="F595" s="5" t="str">
        <f>IFERROR(IF(E595&lt;&gt;"",VLOOKUP(E595,STORE!$C$6:$D$500,2,FALSE),""),"تأكد من الكود")</f>
        <v/>
      </c>
      <c r="G595" s="12"/>
      <c r="H595" s="20"/>
      <c r="I595" s="12"/>
      <c r="U595" s="4" t="str">
        <f>IF(AND($V$2=$E595,$V$2&lt;&gt;"",$V$2&lt;&gt;0,F595&lt;&gt;"تأكد من الكود"),COUNT($U$3:U594)+1,"  ")</f>
        <v xml:space="preserve">  </v>
      </c>
      <c r="Y595" s="4" t="str">
        <f>IF(AND($Z$2=$D595,$Z$2&lt;&gt;"",$Z$2&lt;&gt;0,$Y$2=$Y$1),COUNT($Y$3:Y594)+1,"  ")</f>
        <v xml:space="preserve">  </v>
      </c>
    </row>
    <row r="596" spans="2:25" ht="15.75">
      <c r="B596" s="5" t="str">
        <f>IF(C596&lt;&gt;"",COUNT($B$3:B595)+1,"")</f>
        <v/>
      </c>
      <c r="C596" s="86"/>
      <c r="D596" s="12"/>
      <c r="E596" s="12"/>
      <c r="F596" s="5" t="str">
        <f>IFERROR(IF(E596&lt;&gt;"",VLOOKUP(E596,STORE!$C$6:$D$500,2,FALSE),""),"تأكد من الكود")</f>
        <v/>
      </c>
      <c r="G596" s="12"/>
      <c r="H596" s="20"/>
      <c r="I596" s="12"/>
      <c r="U596" s="4" t="str">
        <f>IF(AND($V$2=$E596,$V$2&lt;&gt;"",$V$2&lt;&gt;0,F596&lt;&gt;"تأكد من الكود"),COUNT($U$3:U595)+1,"  ")</f>
        <v xml:space="preserve">  </v>
      </c>
      <c r="Y596" s="4" t="str">
        <f>IF(AND($Z$2=$D596,$Z$2&lt;&gt;"",$Z$2&lt;&gt;0,$Y$2=$Y$1),COUNT($Y$3:Y595)+1,"  ")</f>
        <v xml:space="preserve">  </v>
      </c>
    </row>
    <row r="597" spans="2:25" ht="15.75">
      <c r="B597" s="5" t="str">
        <f>IF(C597&lt;&gt;"",COUNT($B$3:B596)+1,"")</f>
        <v/>
      </c>
      <c r="C597" s="86"/>
      <c r="D597" s="12"/>
      <c r="E597" s="12"/>
      <c r="F597" s="5" t="str">
        <f>IFERROR(IF(E597&lt;&gt;"",VLOOKUP(E597,STORE!$C$6:$D$500,2,FALSE),""),"تأكد من الكود")</f>
        <v/>
      </c>
      <c r="G597" s="12"/>
      <c r="H597" s="20"/>
      <c r="I597" s="12"/>
      <c r="U597" s="4" t="str">
        <f>IF(AND($V$2=$E597,$V$2&lt;&gt;"",$V$2&lt;&gt;0,F597&lt;&gt;"تأكد من الكود"),COUNT($U$3:U596)+1,"  ")</f>
        <v xml:space="preserve">  </v>
      </c>
      <c r="Y597" s="4" t="str">
        <f>IF(AND($Z$2=$D597,$Z$2&lt;&gt;"",$Z$2&lt;&gt;0,$Y$2=$Y$1),COUNT($Y$3:Y596)+1,"  ")</f>
        <v xml:space="preserve">  </v>
      </c>
    </row>
    <row r="598" spans="2:25" ht="15.75">
      <c r="B598" s="5" t="str">
        <f>IF(C598&lt;&gt;"",COUNT($B$3:B597)+1,"")</f>
        <v/>
      </c>
      <c r="C598" s="86"/>
      <c r="D598" s="12"/>
      <c r="E598" s="12"/>
      <c r="F598" s="5" t="str">
        <f>IFERROR(IF(E598&lt;&gt;"",VLOOKUP(E598,STORE!$C$6:$D$500,2,FALSE),""),"تأكد من الكود")</f>
        <v/>
      </c>
      <c r="G598" s="12"/>
      <c r="H598" s="20"/>
      <c r="I598" s="12"/>
      <c r="U598" s="4" t="str">
        <f>IF(AND($V$2=$E598,$V$2&lt;&gt;"",$V$2&lt;&gt;0,F598&lt;&gt;"تأكد من الكود"),COUNT($U$3:U597)+1,"  ")</f>
        <v xml:space="preserve">  </v>
      </c>
      <c r="Y598" s="4" t="str">
        <f>IF(AND($Z$2=$D598,$Z$2&lt;&gt;"",$Z$2&lt;&gt;0,$Y$2=$Y$1),COUNT($Y$3:Y597)+1,"  ")</f>
        <v xml:space="preserve">  </v>
      </c>
    </row>
    <row r="599" spans="2:25" ht="15.75">
      <c r="B599" s="5" t="str">
        <f>IF(C599&lt;&gt;"",COUNT($B$3:B598)+1,"")</f>
        <v/>
      </c>
      <c r="C599" s="86"/>
      <c r="D599" s="12"/>
      <c r="E599" s="12"/>
      <c r="F599" s="5" t="str">
        <f>IFERROR(IF(E599&lt;&gt;"",VLOOKUP(E599,STORE!$C$6:$D$500,2,FALSE),""),"تأكد من الكود")</f>
        <v/>
      </c>
      <c r="G599" s="12"/>
      <c r="H599" s="20"/>
      <c r="I599" s="12"/>
      <c r="U599" s="4" t="str">
        <f>IF(AND($V$2=$E599,$V$2&lt;&gt;"",$V$2&lt;&gt;0,F599&lt;&gt;"تأكد من الكود"),COUNT($U$3:U598)+1,"  ")</f>
        <v xml:space="preserve">  </v>
      </c>
      <c r="Y599" s="4" t="str">
        <f>IF(AND($Z$2=$D599,$Z$2&lt;&gt;"",$Z$2&lt;&gt;0,$Y$2=$Y$1),COUNT($Y$3:Y598)+1,"  ")</f>
        <v xml:space="preserve">  </v>
      </c>
    </row>
    <row r="600" spans="2:25" ht="15.75">
      <c r="B600" s="5" t="str">
        <f>IF(C600&lt;&gt;"",COUNT($B$3:B599)+1,"")</f>
        <v/>
      </c>
      <c r="C600" s="86"/>
      <c r="D600" s="12"/>
      <c r="E600" s="12"/>
      <c r="F600" s="5" t="str">
        <f>IFERROR(IF(E600&lt;&gt;"",VLOOKUP(E600,STORE!$C$6:$D$500,2,FALSE),""),"تأكد من الكود")</f>
        <v/>
      </c>
      <c r="G600" s="12"/>
      <c r="H600" s="20"/>
      <c r="I600" s="12"/>
      <c r="U600" s="4" t="str">
        <f>IF(AND($V$2=$E600,$V$2&lt;&gt;"",$V$2&lt;&gt;0,F600&lt;&gt;"تأكد من الكود"),COUNT($U$3:U599)+1,"  ")</f>
        <v xml:space="preserve">  </v>
      </c>
      <c r="Y600" s="4" t="str">
        <f>IF(AND($Z$2=$D600,$Z$2&lt;&gt;"",$Z$2&lt;&gt;0,$Y$2=$Y$1),COUNT($Y$3:Y599)+1,"  ")</f>
        <v xml:space="preserve">  </v>
      </c>
    </row>
    <row r="601" spans="2:25" ht="15.75">
      <c r="B601" s="5" t="str">
        <f>IF(C601&lt;&gt;"",COUNT($B$3:B600)+1,"")</f>
        <v/>
      </c>
      <c r="C601" s="86"/>
      <c r="D601" s="12"/>
      <c r="E601" s="12"/>
      <c r="F601" s="5" t="str">
        <f>IFERROR(IF(E601&lt;&gt;"",VLOOKUP(E601,STORE!$C$6:$D$500,2,FALSE),""),"تأكد من الكود")</f>
        <v/>
      </c>
      <c r="G601" s="12"/>
      <c r="H601" s="20"/>
      <c r="I601" s="12"/>
      <c r="U601" s="4" t="str">
        <f>IF(AND($V$2=$E601,$V$2&lt;&gt;"",$V$2&lt;&gt;0,F601&lt;&gt;"تأكد من الكود"),COUNT($U$3:U600)+1,"  ")</f>
        <v xml:space="preserve">  </v>
      </c>
      <c r="Y601" s="4" t="str">
        <f>IF(AND($Z$2=$D601,$Z$2&lt;&gt;"",$Z$2&lt;&gt;0,$Y$2=$Y$1),COUNT($Y$3:Y600)+1,"  ")</f>
        <v xml:space="preserve">  </v>
      </c>
    </row>
    <row r="602" spans="2:25" ht="15.75">
      <c r="B602" s="5" t="str">
        <f>IF(C602&lt;&gt;"",COUNT($B$3:B601)+1,"")</f>
        <v/>
      </c>
      <c r="C602" s="86"/>
      <c r="D602" s="12"/>
      <c r="E602" s="12"/>
      <c r="F602" s="5" t="str">
        <f>IFERROR(IF(E602&lt;&gt;"",VLOOKUP(E602,STORE!$C$6:$D$500,2,FALSE),""),"تأكد من الكود")</f>
        <v/>
      </c>
      <c r="G602" s="12"/>
      <c r="H602" s="20"/>
      <c r="I602" s="12"/>
      <c r="U602" s="4" t="str">
        <f>IF(AND($V$2=$E602,$V$2&lt;&gt;"",$V$2&lt;&gt;0,F602&lt;&gt;"تأكد من الكود"),COUNT($U$3:U601)+1,"  ")</f>
        <v xml:space="preserve">  </v>
      </c>
      <c r="Y602" s="4" t="str">
        <f>IF(AND($Z$2=$D602,$Z$2&lt;&gt;"",$Z$2&lt;&gt;0,$Y$2=$Y$1),COUNT($Y$3:Y601)+1,"  ")</f>
        <v xml:space="preserve">  </v>
      </c>
    </row>
    <row r="603" spans="2:25" ht="15.75">
      <c r="B603" s="5" t="str">
        <f>IF(C603&lt;&gt;"",COUNT($B$3:B602)+1,"")</f>
        <v/>
      </c>
      <c r="C603" s="86"/>
      <c r="D603" s="12"/>
      <c r="E603" s="12"/>
      <c r="F603" s="5" t="str">
        <f>IFERROR(IF(E603&lt;&gt;"",VLOOKUP(E603,STORE!$C$6:$D$500,2,FALSE),""),"تأكد من الكود")</f>
        <v/>
      </c>
      <c r="G603" s="12"/>
      <c r="H603" s="20"/>
      <c r="I603" s="12"/>
      <c r="U603" s="4" t="str">
        <f>IF(AND($V$2=$E603,$V$2&lt;&gt;"",$V$2&lt;&gt;0,F603&lt;&gt;"تأكد من الكود"),COUNT($U$3:U602)+1,"  ")</f>
        <v xml:space="preserve">  </v>
      </c>
      <c r="Y603" s="4" t="str">
        <f>IF(AND($Z$2=$D603,$Z$2&lt;&gt;"",$Z$2&lt;&gt;0,$Y$2=$Y$1),COUNT($Y$3:Y602)+1,"  ")</f>
        <v xml:space="preserve">  </v>
      </c>
    </row>
    <row r="604" spans="2:25" ht="15.75">
      <c r="B604" s="5" t="str">
        <f>IF(C604&lt;&gt;"",COUNT($B$3:B603)+1,"")</f>
        <v/>
      </c>
      <c r="C604" s="86"/>
      <c r="D604" s="12"/>
      <c r="E604" s="12"/>
      <c r="F604" s="5" t="str">
        <f>IFERROR(IF(E604&lt;&gt;"",VLOOKUP(E604,STORE!$C$6:$D$500,2,FALSE),""),"تأكد من الكود")</f>
        <v/>
      </c>
      <c r="G604" s="12"/>
      <c r="H604" s="20"/>
      <c r="I604" s="12"/>
      <c r="U604" s="4" t="str">
        <f>IF(AND($V$2=$E604,$V$2&lt;&gt;"",$V$2&lt;&gt;0,F604&lt;&gt;"تأكد من الكود"),COUNT($U$3:U603)+1,"  ")</f>
        <v xml:space="preserve">  </v>
      </c>
      <c r="Y604" s="4" t="str">
        <f>IF(AND($Z$2=$D604,$Z$2&lt;&gt;"",$Z$2&lt;&gt;0,$Y$2=$Y$1),COUNT($Y$3:Y603)+1,"  ")</f>
        <v xml:space="preserve">  </v>
      </c>
    </row>
    <row r="605" spans="2:25" ht="15.75">
      <c r="B605" s="5" t="str">
        <f>IF(C605&lt;&gt;"",COUNT($B$3:B604)+1,"")</f>
        <v/>
      </c>
      <c r="C605" s="86"/>
      <c r="D605" s="12"/>
      <c r="E605" s="12"/>
      <c r="F605" s="5" t="str">
        <f>IFERROR(IF(E605&lt;&gt;"",VLOOKUP(E605,STORE!$C$6:$D$500,2,FALSE),""),"تأكد من الكود")</f>
        <v/>
      </c>
      <c r="G605" s="12"/>
      <c r="H605" s="20"/>
      <c r="I605" s="12"/>
      <c r="U605" s="4" t="str">
        <f>IF(AND($V$2=$E605,$V$2&lt;&gt;"",$V$2&lt;&gt;0,F605&lt;&gt;"تأكد من الكود"),COUNT($U$3:U604)+1,"  ")</f>
        <v xml:space="preserve">  </v>
      </c>
      <c r="Y605" s="4" t="str">
        <f>IF(AND($Z$2=$D605,$Z$2&lt;&gt;"",$Z$2&lt;&gt;0,$Y$2=$Y$1),COUNT($Y$3:Y604)+1,"  ")</f>
        <v xml:space="preserve">  </v>
      </c>
    </row>
    <row r="606" spans="2:25" ht="15.75">
      <c r="B606" s="5" t="str">
        <f>IF(C606&lt;&gt;"",COUNT($B$3:B605)+1,"")</f>
        <v/>
      </c>
      <c r="C606" s="86"/>
      <c r="D606" s="12"/>
      <c r="E606" s="12"/>
      <c r="F606" s="5" t="str">
        <f>IFERROR(IF(E606&lt;&gt;"",VLOOKUP(E606,STORE!$C$6:$D$500,2,FALSE),""),"تأكد من الكود")</f>
        <v/>
      </c>
      <c r="G606" s="12"/>
      <c r="H606" s="20"/>
      <c r="I606" s="12"/>
      <c r="U606" s="4" t="str">
        <f>IF(AND($V$2=$E606,$V$2&lt;&gt;"",$V$2&lt;&gt;0,F606&lt;&gt;"تأكد من الكود"),COUNT($U$3:U605)+1,"  ")</f>
        <v xml:space="preserve">  </v>
      </c>
      <c r="Y606" s="4" t="str">
        <f>IF(AND($Z$2=$D606,$Z$2&lt;&gt;"",$Z$2&lt;&gt;0,$Y$2=$Y$1),COUNT($Y$3:Y605)+1,"  ")</f>
        <v xml:space="preserve">  </v>
      </c>
    </row>
    <row r="607" spans="2:25" ht="15.75">
      <c r="B607" s="5" t="str">
        <f>IF(C607&lt;&gt;"",COUNT($B$3:B606)+1,"")</f>
        <v/>
      </c>
      <c r="C607" s="86"/>
      <c r="D607" s="12"/>
      <c r="E607" s="12"/>
      <c r="F607" s="5" t="str">
        <f>IFERROR(IF(E607&lt;&gt;"",VLOOKUP(E607,STORE!$C$6:$D$500,2,FALSE),""),"تأكد من الكود")</f>
        <v/>
      </c>
      <c r="G607" s="12"/>
      <c r="H607" s="20"/>
      <c r="I607" s="12"/>
      <c r="U607" s="4" t="str">
        <f>IF(AND($V$2=$E607,$V$2&lt;&gt;"",$V$2&lt;&gt;0,F607&lt;&gt;"تأكد من الكود"),COUNT($U$3:U606)+1,"  ")</f>
        <v xml:space="preserve">  </v>
      </c>
      <c r="Y607" s="4" t="str">
        <f>IF(AND($Z$2=$D607,$Z$2&lt;&gt;"",$Z$2&lt;&gt;0,$Y$2=$Y$1),COUNT($Y$3:Y606)+1,"  ")</f>
        <v xml:space="preserve">  </v>
      </c>
    </row>
    <row r="608" spans="2:25" ht="15.75">
      <c r="B608" s="5" t="str">
        <f>IF(C608&lt;&gt;"",COUNT($B$3:B607)+1,"")</f>
        <v/>
      </c>
      <c r="C608" s="86"/>
      <c r="D608" s="12"/>
      <c r="E608" s="12"/>
      <c r="F608" s="5" t="str">
        <f>IFERROR(IF(E608&lt;&gt;"",VLOOKUP(E608,STORE!$C$6:$D$500,2,FALSE),""),"تأكد من الكود")</f>
        <v/>
      </c>
      <c r="G608" s="12"/>
      <c r="H608" s="20"/>
      <c r="I608" s="12"/>
      <c r="U608" s="4" t="str">
        <f>IF(AND($V$2=$E608,$V$2&lt;&gt;"",$V$2&lt;&gt;0,F608&lt;&gt;"تأكد من الكود"),COUNT($U$3:U607)+1,"  ")</f>
        <v xml:space="preserve">  </v>
      </c>
      <c r="Y608" s="4" t="str">
        <f>IF(AND($Z$2=$D608,$Z$2&lt;&gt;"",$Z$2&lt;&gt;0,$Y$2=$Y$1),COUNT($Y$3:Y607)+1,"  ")</f>
        <v xml:space="preserve">  </v>
      </c>
    </row>
    <row r="609" spans="2:25" ht="15.75">
      <c r="B609" s="5" t="str">
        <f>IF(C609&lt;&gt;"",COUNT($B$3:B608)+1,"")</f>
        <v/>
      </c>
      <c r="C609" s="86"/>
      <c r="D609" s="12"/>
      <c r="E609" s="12"/>
      <c r="F609" s="5" t="str">
        <f>IFERROR(IF(E609&lt;&gt;"",VLOOKUP(E609,STORE!$C$6:$D$500,2,FALSE),""),"تأكد من الكود")</f>
        <v/>
      </c>
      <c r="G609" s="12"/>
      <c r="H609" s="20"/>
      <c r="I609" s="12"/>
      <c r="U609" s="4" t="str">
        <f>IF(AND($V$2=$E609,$V$2&lt;&gt;"",$V$2&lt;&gt;0,F609&lt;&gt;"تأكد من الكود"),COUNT($U$3:U608)+1,"  ")</f>
        <v xml:space="preserve">  </v>
      </c>
      <c r="Y609" s="4" t="str">
        <f>IF(AND($Z$2=$D609,$Z$2&lt;&gt;"",$Z$2&lt;&gt;0,$Y$2=$Y$1),COUNT($Y$3:Y608)+1,"  ")</f>
        <v xml:space="preserve">  </v>
      </c>
    </row>
    <row r="610" spans="2:25" ht="15.75">
      <c r="B610" s="5" t="str">
        <f>IF(C610&lt;&gt;"",COUNT($B$3:B609)+1,"")</f>
        <v/>
      </c>
      <c r="C610" s="86"/>
      <c r="D610" s="12"/>
      <c r="E610" s="12"/>
      <c r="F610" s="5" t="str">
        <f>IFERROR(IF(E610&lt;&gt;"",VLOOKUP(E610,STORE!$C$6:$D$500,2,FALSE),""),"تأكد من الكود")</f>
        <v/>
      </c>
      <c r="G610" s="12"/>
      <c r="H610" s="20"/>
      <c r="I610" s="12"/>
      <c r="U610" s="4" t="str">
        <f>IF(AND($V$2=$E610,$V$2&lt;&gt;"",$V$2&lt;&gt;0,F610&lt;&gt;"تأكد من الكود"),COUNT($U$3:U609)+1,"  ")</f>
        <v xml:space="preserve">  </v>
      </c>
      <c r="Y610" s="4" t="str">
        <f>IF(AND($Z$2=$D610,$Z$2&lt;&gt;"",$Z$2&lt;&gt;0,$Y$2=$Y$1),COUNT($Y$3:Y609)+1,"  ")</f>
        <v xml:space="preserve">  </v>
      </c>
    </row>
    <row r="611" spans="2:25" ht="15.75">
      <c r="B611" s="5" t="str">
        <f>IF(C611&lt;&gt;"",COUNT($B$3:B610)+1,"")</f>
        <v/>
      </c>
      <c r="C611" s="86"/>
      <c r="D611" s="12"/>
      <c r="E611" s="12"/>
      <c r="F611" s="5" t="str">
        <f>IFERROR(IF(E611&lt;&gt;"",VLOOKUP(E611,STORE!$C$6:$D$500,2,FALSE),""),"تأكد من الكود")</f>
        <v/>
      </c>
      <c r="G611" s="12"/>
      <c r="H611" s="20"/>
      <c r="I611" s="12"/>
      <c r="U611" s="4" t="str">
        <f>IF(AND($V$2=$E611,$V$2&lt;&gt;"",$V$2&lt;&gt;0,F611&lt;&gt;"تأكد من الكود"),COUNT($U$3:U610)+1,"  ")</f>
        <v xml:space="preserve">  </v>
      </c>
      <c r="Y611" s="4" t="str">
        <f>IF(AND($Z$2=$D611,$Z$2&lt;&gt;"",$Z$2&lt;&gt;0,$Y$2=$Y$1),COUNT($Y$3:Y610)+1,"  ")</f>
        <v xml:space="preserve">  </v>
      </c>
    </row>
    <row r="612" spans="2:25" ht="15.75">
      <c r="B612" s="5" t="str">
        <f>IF(C612&lt;&gt;"",COUNT($B$3:B611)+1,"")</f>
        <v/>
      </c>
      <c r="C612" s="86"/>
      <c r="D612" s="12"/>
      <c r="E612" s="12"/>
      <c r="F612" s="5" t="str">
        <f>IFERROR(IF(E612&lt;&gt;"",VLOOKUP(E612,STORE!$C$6:$D$500,2,FALSE),""),"تأكد من الكود")</f>
        <v/>
      </c>
      <c r="G612" s="12"/>
      <c r="H612" s="20"/>
      <c r="I612" s="12"/>
      <c r="U612" s="4" t="str">
        <f>IF(AND($V$2=$E612,$V$2&lt;&gt;"",$V$2&lt;&gt;0,F612&lt;&gt;"تأكد من الكود"),COUNT($U$3:U611)+1,"  ")</f>
        <v xml:space="preserve">  </v>
      </c>
      <c r="Y612" s="4" t="str">
        <f>IF(AND($Z$2=$D612,$Z$2&lt;&gt;"",$Z$2&lt;&gt;0,$Y$2=$Y$1),COUNT($Y$3:Y611)+1,"  ")</f>
        <v xml:space="preserve">  </v>
      </c>
    </row>
    <row r="613" spans="2:25" ht="15.75">
      <c r="B613" s="5" t="str">
        <f>IF(C613&lt;&gt;"",COUNT($B$3:B612)+1,"")</f>
        <v/>
      </c>
      <c r="C613" s="86"/>
      <c r="D613" s="12"/>
      <c r="E613" s="12"/>
      <c r="F613" s="5" t="str">
        <f>IFERROR(IF(E613&lt;&gt;"",VLOOKUP(E613,STORE!$C$6:$D$500,2,FALSE),""),"تأكد من الكود")</f>
        <v/>
      </c>
      <c r="G613" s="12"/>
      <c r="H613" s="20"/>
      <c r="I613" s="12"/>
      <c r="U613" s="4" t="str">
        <f>IF(AND($V$2=$E613,$V$2&lt;&gt;"",$V$2&lt;&gt;0,F613&lt;&gt;"تأكد من الكود"),COUNT($U$3:U612)+1,"  ")</f>
        <v xml:space="preserve">  </v>
      </c>
      <c r="Y613" s="4" t="str">
        <f>IF(AND($Z$2=$D613,$Z$2&lt;&gt;"",$Z$2&lt;&gt;0,$Y$2=$Y$1),COUNT($Y$3:Y612)+1,"  ")</f>
        <v xml:space="preserve">  </v>
      </c>
    </row>
    <row r="614" spans="2:25" ht="15.75">
      <c r="B614" s="5" t="str">
        <f>IF(C614&lt;&gt;"",COUNT($B$3:B613)+1,"")</f>
        <v/>
      </c>
      <c r="C614" s="86"/>
      <c r="D614" s="12"/>
      <c r="E614" s="12"/>
      <c r="F614" s="5" t="str">
        <f>IFERROR(IF(E614&lt;&gt;"",VLOOKUP(E614,STORE!$C$6:$D$500,2,FALSE),""),"تأكد من الكود")</f>
        <v/>
      </c>
      <c r="G614" s="12"/>
      <c r="H614" s="20"/>
      <c r="I614" s="12"/>
      <c r="U614" s="4" t="str">
        <f>IF(AND($V$2=$E614,$V$2&lt;&gt;"",$V$2&lt;&gt;0,F614&lt;&gt;"تأكد من الكود"),COUNT($U$3:U613)+1,"  ")</f>
        <v xml:space="preserve">  </v>
      </c>
      <c r="Y614" s="4" t="str">
        <f>IF(AND($Z$2=$D614,$Z$2&lt;&gt;"",$Z$2&lt;&gt;0,$Y$2=$Y$1),COUNT($Y$3:Y613)+1,"  ")</f>
        <v xml:space="preserve">  </v>
      </c>
    </row>
    <row r="615" spans="2:25" ht="15.75">
      <c r="B615" s="5" t="str">
        <f>IF(C615&lt;&gt;"",COUNT($B$3:B614)+1,"")</f>
        <v/>
      </c>
      <c r="C615" s="86"/>
      <c r="D615" s="12"/>
      <c r="E615" s="12"/>
      <c r="F615" s="5" t="str">
        <f>IFERROR(IF(E615&lt;&gt;"",VLOOKUP(E615,STORE!$C$6:$D$500,2,FALSE),""),"تأكد من الكود")</f>
        <v/>
      </c>
      <c r="G615" s="12"/>
      <c r="H615" s="20"/>
      <c r="I615" s="12"/>
      <c r="U615" s="4" t="str">
        <f>IF(AND($V$2=$E615,$V$2&lt;&gt;"",$V$2&lt;&gt;0,F615&lt;&gt;"تأكد من الكود"),COUNT($U$3:U614)+1,"  ")</f>
        <v xml:space="preserve">  </v>
      </c>
      <c r="Y615" s="4" t="str">
        <f>IF(AND($Z$2=$D615,$Z$2&lt;&gt;"",$Z$2&lt;&gt;0,$Y$2=$Y$1),COUNT($Y$3:Y614)+1,"  ")</f>
        <v xml:space="preserve">  </v>
      </c>
    </row>
    <row r="616" spans="2:25" ht="15.75">
      <c r="B616" s="5" t="str">
        <f>IF(C616&lt;&gt;"",COUNT($B$3:B615)+1,"")</f>
        <v/>
      </c>
      <c r="C616" s="86"/>
      <c r="D616" s="12"/>
      <c r="E616" s="12"/>
      <c r="F616" s="5" t="str">
        <f>IFERROR(IF(E616&lt;&gt;"",VLOOKUP(E616,STORE!$C$6:$D$500,2,FALSE),""),"تأكد من الكود")</f>
        <v/>
      </c>
      <c r="G616" s="12"/>
      <c r="H616" s="20"/>
      <c r="I616" s="12"/>
      <c r="U616" s="4" t="str">
        <f>IF(AND($V$2=$E616,$V$2&lt;&gt;"",$V$2&lt;&gt;0,F616&lt;&gt;"تأكد من الكود"),COUNT($U$3:U615)+1,"  ")</f>
        <v xml:space="preserve">  </v>
      </c>
      <c r="Y616" s="4" t="str">
        <f>IF(AND($Z$2=$D616,$Z$2&lt;&gt;"",$Z$2&lt;&gt;0,$Y$2=$Y$1),COUNT($Y$3:Y615)+1,"  ")</f>
        <v xml:space="preserve">  </v>
      </c>
    </row>
    <row r="617" spans="2:25" ht="15.75">
      <c r="B617" s="5" t="str">
        <f>IF(C617&lt;&gt;"",COUNT($B$3:B616)+1,"")</f>
        <v/>
      </c>
      <c r="C617" s="86"/>
      <c r="D617" s="12"/>
      <c r="E617" s="12"/>
      <c r="F617" s="5" t="str">
        <f>IFERROR(IF(E617&lt;&gt;"",VLOOKUP(E617,STORE!$C$6:$D$500,2,FALSE),""),"تأكد من الكود")</f>
        <v/>
      </c>
      <c r="G617" s="12"/>
      <c r="H617" s="20"/>
      <c r="I617" s="12"/>
      <c r="U617" s="4" t="str">
        <f>IF(AND($V$2=$E617,$V$2&lt;&gt;"",$V$2&lt;&gt;0,F617&lt;&gt;"تأكد من الكود"),COUNT($U$3:U616)+1,"  ")</f>
        <v xml:space="preserve">  </v>
      </c>
      <c r="Y617" s="4" t="str">
        <f>IF(AND($Z$2=$D617,$Z$2&lt;&gt;"",$Z$2&lt;&gt;0,$Y$2=$Y$1),COUNT($Y$3:Y616)+1,"  ")</f>
        <v xml:space="preserve">  </v>
      </c>
    </row>
    <row r="618" spans="2:25" ht="15.75">
      <c r="B618" s="5" t="str">
        <f>IF(C618&lt;&gt;"",COUNT($B$3:B617)+1,"")</f>
        <v/>
      </c>
      <c r="C618" s="86"/>
      <c r="D618" s="12"/>
      <c r="E618" s="12"/>
      <c r="F618" s="5" t="str">
        <f>IFERROR(IF(E618&lt;&gt;"",VLOOKUP(E618,STORE!$C$6:$D$500,2,FALSE),""),"تأكد من الكود")</f>
        <v/>
      </c>
      <c r="G618" s="12"/>
      <c r="H618" s="20"/>
      <c r="I618" s="12"/>
      <c r="U618" s="4" t="str">
        <f>IF(AND($V$2=$E618,$V$2&lt;&gt;"",$V$2&lt;&gt;0,F618&lt;&gt;"تأكد من الكود"),COUNT($U$3:U617)+1,"  ")</f>
        <v xml:space="preserve">  </v>
      </c>
      <c r="Y618" s="4" t="str">
        <f>IF(AND($Z$2=$D618,$Z$2&lt;&gt;"",$Z$2&lt;&gt;0,$Y$2=$Y$1),COUNT($Y$3:Y617)+1,"  ")</f>
        <v xml:space="preserve">  </v>
      </c>
    </row>
    <row r="619" spans="2:25" ht="15.75">
      <c r="B619" s="5" t="str">
        <f>IF(C619&lt;&gt;"",COUNT($B$3:B618)+1,"")</f>
        <v/>
      </c>
      <c r="C619" s="86"/>
      <c r="D619" s="12"/>
      <c r="E619" s="12"/>
      <c r="F619" s="5" t="str">
        <f>IFERROR(IF(E619&lt;&gt;"",VLOOKUP(E619,STORE!$C$6:$D$500,2,FALSE),""),"تأكد من الكود")</f>
        <v/>
      </c>
      <c r="G619" s="12"/>
      <c r="H619" s="20"/>
      <c r="I619" s="12"/>
      <c r="U619" s="4" t="str">
        <f>IF(AND($V$2=$E619,$V$2&lt;&gt;"",$V$2&lt;&gt;0,F619&lt;&gt;"تأكد من الكود"),COUNT($U$3:U618)+1,"  ")</f>
        <v xml:space="preserve">  </v>
      </c>
      <c r="Y619" s="4" t="str">
        <f>IF(AND($Z$2=$D619,$Z$2&lt;&gt;"",$Z$2&lt;&gt;0,$Y$2=$Y$1),COUNT($Y$3:Y618)+1,"  ")</f>
        <v xml:space="preserve">  </v>
      </c>
    </row>
    <row r="620" spans="2:25" ht="15.75">
      <c r="B620" s="5" t="str">
        <f>IF(C620&lt;&gt;"",COUNT($B$3:B619)+1,"")</f>
        <v/>
      </c>
      <c r="C620" s="86"/>
      <c r="D620" s="12"/>
      <c r="E620" s="12"/>
      <c r="F620" s="5" t="str">
        <f>IFERROR(IF(E620&lt;&gt;"",VLOOKUP(E620,STORE!$C$6:$D$500,2,FALSE),""),"تأكد من الكود")</f>
        <v/>
      </c>
      <c r="G620" s="12"/>
      <c r="H620" s="20"/>
      <c r="I620" s="12"/>
      <c r="U620" s="4" t="str">
        <f>IF(AND($V$2=$E620,$V$2&lt;&gt;"",$V$2&lt;&gt;0,F620&lt;&gt;"تأكد من الكود"),COUNT($U$3:U619)+1,"  ")</f>
        <v xml:space="preserve">  </v>
      </c>
      <c r="Y620" s="4" t="str">
        <f>IF(AND($Z$2=$D620,$Z$2&lt;&gt;"",$Z$2&lt;&gt;0,$Y$2=$Y$1),COUNT($Y$3:Y619)+1,"  ")</f>
        <v xml:space="preserve">  </v>
      </c>
    </row>
    <row r="621" spans="2:25" ht="15.75">
      <c r="B621" s="5" t="str">
        <f>IF(C621&lt;&gt;"",COUNT($B$3:B620)+1,"")</f>
        <v/>
      </c>
      <c r="C621" s="86"/>
      <c r="D621" s="12"/>
      <c r="E621" s="12"/>
      <c r="F621" s="5" t="str">
        <f>IFERROR(IF(E621&lt;&gt;"",VLOOKUP(E621,STORE!$C$6:$D$500,2,FALSE),""),"تأكد من الكود")</f>
        <v/>
      </c>
      <c r="G621" s="12"/>
      <c r="H621" s="20"/>
      <c r="I621" s="12"/>
      <c r="U621" s="4" t="str">
        <f>IF(AND($V$2=$E621,$V$2&lt;&gt;"",$V$2&lt;&gt;0,F621&lt;&gt;"تأكد من الكود"),COUNT($U$3:U620)+1,"  ")</f>
        <v xml:space="preserve">  </v>
      </c>
      <c r="Y621" s="4" t="str">
        <f>IF(AND($Z$2=$D621,$Z$2&lt;&gt;"",$Z$2&lt;&gt;0,$Y$2=$Y$1),COUNT($Y$3:Y620)+1,"  ")</f>
        <v xml:space="preserve">  </v>
      </c>
    </row>
    <row r="622" spans="2:25" ht="15.75">
      <c r="B622" s="5" t="str">
        <f>IF(C622&lt;&gt;"",COUNT($B$3:B621)+1,"")</f>
        <v/>
      </c>
      <c r="C622" s="86"/>
      <c r="D622" s="12"/>
      <c r="E622" s="12"/>
      <c r="F622" s="5" t="str">
        <f>IFERROR(IF(E622&lt;&gt;"",VLOOKUP(E622,STORE!$C$6:$D$500,2,FALSE),""),"تأكد من الكود")</f>
        <v/>
      </c>
      <c r="G622" s="12"/>
      <c r="H622" s="20"/>
      <c r="I622" s="12"/>
      <c r="U622" s="4" t="str">
        <f>IF(AND($V$2=$E622,$V$2&lt;&gt;"",$V$2&lt;&gt;0,F622&lt;&gt;"تأكد من الكود"),COUNT($U$3:U621)+1,"  ")</f>
        <v xml:space="preserve">  </v>
      </c>
      <c r="Y622" s="4" t="str">
        <f>IF(AND($Z$2=$D622,$Z$2&lt;&gt;"",$Z$2&lt;&gt;0,$Y$2=$Y$1),COUNT($Y$3:Y621)+1,"  ")</f>
        <v xml:space="preserve">  </v>
      </c>
    </row>
    <row r="623" spans="2:25" ht="15.75">
      <c r="B623" s="5" t="str">
        <f>IF(C623&lt;&gt;"",COUNT($B$3:B622)+1,"")</f>
        <v/>
      </c>
      <c r="C623" s="86"/>
      <c r="D623" s="12"/>
      <c r="E623" s="12"/>
      <c r="F623" s="5" t="str">
        <f>IFERROR(IF(E623&lt;&gt;"",VLOOKUP(E623,STORE!$C$6:$D$500,2,FALSE),""),"تأكد من الكود")</f>
        <v/>
      </c>
      <c r="G623" s="12"/>
      <c r="H623" s="20"/>
      <c r="I623" s="12"/>
      <c r="U623" s="4" t="str">
        <f>IF(AND($V$2=$E623,$V$2&lt;&gt;"",$V$2&lt;&gt;0,F623&lt;&gt;"تأكد من الكود"),COUNT($U$3:U622)+1,"  ")</f>
        <v xml:space="preserve">  </v>
      </c>
      <c r="Y623" s="4" t="str">
        <f>IF(AND($Z$2=$D623,$Z$2&lt;&gt;"",$Z$2&lt;&gt;0,$Y$2=$Y$1),COUNT($Y$3:Y622)+1,"  ")</f>
        <v xml:space="preserve">  </v>
      </c>
    </row>
    <row r="624" spans="2:25" ht="15.75">
      <c r="B624" s="5" t="str">
        <f>IF(C624&lt;&gt;"",COUNT($B$3:B623)+1,"")</f>
        <v/>
      </c>
      <c r="C624" s="86"/>
      <c r="D624" s="12"/>
      <c r="E624" s="12"/>
      <c r="F624" s="5" t="str">
        <f>IFERROR(IF(E624&lt;&gt;"",VLOOKUP(E624,STORE!$C$6:$D$500,2,FALSE),""),"تأكد من الكود")</f>
        <v/>
      </c>
      <c r="G624" s="12"/>
      <c r="H624" s="20"/>
      <c r="I624" s="12"/>
      <c r="U624" s="4" t="str">
        <f>IF(AND($V$2=$E624,$V$2&lt;&gt;"",$V$2&lt;&gt;0,F624&lt;&gt;"تأكد من الكود"),COUNT($U$3:U623)+1,"  ")</f>
        <v xml:space="preserve">  </v>
      </c>
      <c r="Y624" s="4" t="str">
        <f>IF(AND($Z$2=$D624,$Z$2&lt;&gt;"",$Z$2&lt;&gt;0,$Y$2=$Y$1),COUNT($Y$3:Y623)+1,"  ")</f>
        <v xml:space="preserve">  </v>
      </c>
    </row>
    <row r="625" spans="2:25" ht="15.75">
      <c r="B625" s="5" t="str">
        <f>IF(C625&lt;&gt;"",COUNT($B$3:B624)+1,"")</f>
        <v/>
      </c>
      <c r="C625" s="86"/>
      <c r="D625" s="12"/>
      <c r="E625" s="12"/>
      <c r="F625" s="5" t="str">
        <f>IFERROR(IF(E625&lt;&gt;"",VLOOKUP(E625,STORE!$C$6:$D$500,2,FALSE),""),"تأكد من الكود")</f>
        <v/>
      </c>
      <c r="G625" s="12"/>
      <c r="H625" s="20"/>
      <c r="I625" s="12"/>
      <c r="U625" s="4" t="str">
        <f>IF(AND($V$2=$E625,$V$2&lt;&gt;"",$V$2&lt;&gt;0,F625&lt;&gt;"تأكد من الكود"),COUNT($U$3:U624)+1,"  ")</f>
        <v xml:space="preserve">  </v>
      </c>
      <c r="Y625" s="4" t="str">
        <f>IF(AND($Z$2=$D625,$Z$2&lt;&gt;"",$Z$2&lt;&gt;0,$Y$2=$Y$1),COUNT($Y$3:Y624)+1,"  ")</f>
        <v xml:space="preserve">  </v>
      </c>
    </row>
    <row r="626" spans="2:25" ht="15.75">
      <c r="B626" s="5" t="str">
        <f>IF(C626&lt;&gt;"",COUNT($B$3:B625)+1,"")</f>
        <v/>
      </c>
      <c r="C626" s="86"/>
      <c r="D626" s="12"/>
      <c r="E626" s="12"/>
      <c r="F626" s="5" t="str">
        <f>IFERROR(IF(E626&lt;&gt;"",VLOOKUP(E626,STORE!$C$6:$D$500,2,FALSE),""),"تأكد من الكود")</f>
        <v/>
      </c>
      <c r="G626" s="12"/>
      <c r="H626" s="20"/>
      <c r="I626" s="12"/>
      <c r="U626" s="4" t="str">
        <f>IF(AND($V$2=$E626,$V$2&lt;&gt;"",$V$2&lt;&gt;0,F626&lt;&gt;"تأكد من الكود"),COUNT($U$3:U625)+1,"  ")</f>
        <v xml:space="preserve">  </v>
      </c>
      <c r="Y626" s="4" t="str">
        <f>IF(AND($Z$2=$D626,$Z$2&lt;&gt;"",$Z$2&lt;&gt;0,$Y$2=$Y$1),COUNT($Y$3:Y625)+1,"  ")</f>
        <v xml:space="preserve">  </v>
      </c>
    </row>
    <row r="627" spans="2:25" ht="15.75">
      <c r="B627" s="5" t="str">
        <f>IF(C627&lt;&gt;"",COUNT($B$3:B626)+1,"")</f>
        <v/>
      </c>
      <c r="C627" s="86"/>
      <c r="D627" s="12"/>
      <c r="E627" s="12"/>
      <c r="F627" s="5" t="str">
        <f>IFERROR(IF(E627&lt;&gt;"",VLOOKUP(E627,STORE!$C$6:$D$500,2,FALSE),""),"تأكد من الكود")</f>
        <v/>
      </c>
      <c r="G627" s="12"/>
      <c r="H627" s="20"/>
      <c r="I627" s="12"/>
      <c r="U627" s="4" t="str">
        <f>IF(AND($V$2=$E627,$V$2&lt;&gt;"",$V$2&lt;&gt;0,F627&lt;&gt;"تأكد من الكود"),COUNT($U$3:U626)+1,"  ")</f>
        <v xml:space="preserve">  </v>
      </c>
      <c r="Y627" s="4" t="str">
        <f>IF(AND($Z$2=$D627,$Z$2&lt;&gt;"",$Z$2&lt;&gt;0,$Y$2=$Y$1),COUNT($Y$3:Y626)+1,"  ")</f>
        <v xml:space="preserve">  </v>
      </c>
    </row>
    <row r="628" spans="2:25" ht="15.75">
      <c r="B628" s="5" t="str">
        <f>IF(C628&lt;&gt;"",COUNT($B$3:B627)+1,"")</f>
        <v/>
      </c>
      <c r="C628" s="86"/>
      <c r="D628" s="12"/>
      <c r="E628" s="12"/>
      <c r="F628" s="5" t="str">
        <f>IFERROR(IF(E628&lt;&gt;"",VLOOKUP(E628,STORE!$C$6:$D$500,2,FALSE),""),"تأكد من الكود")</f>
        <v/>
      </c>
      <c r="G628" s="12"/>
      <c r="H628" s="20"/>
      <c r="I628" s="12"/>
      <c r="U628" s="4" t="str">
        <f>IF(AND($V$2=$E628,$V$2&lt;&gt;"",$V$2&lt;&gt;0,F628&lt;&gt;"تأكد من الكود"),COUNT($U$3:U627)+1,"  ")</f>
        <v xml:space="preserve">  </v>
      </c>
      <c r="Y628" s="4" t="str">
        <f>IF(AND($Z$2=$D628,$Z$2&lt;&gt;"",$Z$2&lt;&gt;0,$Y$2=$Y$1),COUNT($Y$3:Y627)+1,"  ")</f>
        <v xml:space="preserve">  </v>
      </c>
    </row>
    <row r="629" spans="2:25" ht="15.75">
      <c r="B629" s="5" t="str">
        <f>IF(C629&lt;&gt;"",COUNT($B$3:B628)+1,"")</f>
        <v/>
      </c>
      <c r="C629" s="86"/>
      <c r="D629" s="12"/>
      <c r="E629" s="12"/>
      <c r="F629" s="5" t="str">
        <f>IFERROR(IF(E629&lt;&gt;"",VLOOKUP(E629,STORE!$C$6:$D$500,2,FALSE),""),"تأكد من الكود")</f>
        <v/>
      </c>
      <c r="G629" s="12"/>
      <c r="H629" s="20"/>
      <c r="I629" s="12"/>
      <c r="U629" s="4" t="str">
        <f>IF(AND($V$2=$E629,$V$2&lt;&gt;"",$V$2&lt;&gt;0,F629&lt;&gt;"تأكد من الكود"),COUNT($U$3:U628)+1,"  ")</f>
        <v xml:space="preserve">  </v>
      </c>
      <c r="Y629" s="4" t="str">
        <f>IF(AND($Z$2=$D629,$Z$2&lt;&gt;"",$Z$2&lt;&gt;0,$Y$2=$Y$1),COUNT($Y$3:Y628)+1,"  ")</f>
        <v xml:space="preserve">  </v>
      </c>
    </row>
    <row r="630" spans="2:25" ht="15.75">
      <c r="B630" s="5" t="str">
        <f>IF(C630&lt;&gt;"",COUNT($B$3:B629)+1,"")</f>
        <v/>
      </c>
      <c r="C630" s="86"/>
      <c r="D630" s="12"/>
      <c r="E630" s="12"/>
      <c r="F630" s="5" t="str">
        <f>IFERROR(IF(E630&lt;&gt;"",VLOOKUP(E630,STORE!$C$6:$D$500,2,FALSE),""),"تأكد من الكود")</f>
        <v/>
      </c>
      <c r="G630" s="12"/>
      <c r="H630" s="20"/>
      <c r="I630" s="12"/>
      <c r="U630" s="4" t="str">
        <f>IF(AND($V$2=$E630,$V$2&lt;&gt;"",$V$2&lt;&gt;0,F630&lt;&gt;"تأكد من الكود"),COUNT($U$3:U629)+1,"  ")</f>
        <v xml:space="preserve">  </v>
      </c>
      <c r="Y630" s="4" t="str">
        <f>IF(AND($Z$2=$D630,$Z$2&lt;&gt;"",$Z$2&lt;&gt;0,$Y$2=$Y$1),COUNT($Y$3:Y629)+1,"  ")</f>
        <v xml:space="preserve">  </v>
      </c>
    </row>
    <row r="631" spans="2:25" ht="15.75">
      <c r="B631" s="5" t="str">
        <f>IF(C631&lt;&gt;"",COUNT($B$3:B630)+1,"")</f>
        <v/>
      </c>
      <c r="C631" s="86"/>
      <c r="D631" s="12"/>
      <c r="E631" s="12"/>
      <c r="F631" s="5" t="str">
        <f>IFERROR(IF(E631&lt;&gt;"",VLOOKUP(E631,STORE!$C$6:$D$500,2,FALSE),""),"تأكد من الكود")</f>
        <v/>
      </c>
      <c r="G631" s="12"/>
      <c r="H631" s="20"/>
      <c r="I631" s="12"/>
      <c r="U631" s="4" t="str">
        <f>IF(AND($V$2=$E631,$V$2&lt;&gt;"",$V$2&lt;&gt;0,F631&lt;&gt;"تأكد من الكود"),COUNT($U$3:U630)+1,"  ")</f>
        <v xml:space="preserve">  </v>
      </c>
      <c r="Y631" s="4" t="str">
        <f>IF(AND($Z$2=$D631,$Z$2&lt;&gt;"",$Z$2&lt;&gt;0,$Y$2=$Y$1),COUNT($Y$3:Y630)+1,"  ")</f>
        <v xml:space="preserve">  </v>
      </c>
    </row>
    <row r="632" spans="2:25" ht="15.75">
      <c r="B632" s="5" t="str">
        <f>IF(C632&lt;&gt;"",COUNT($B$3:B631)+1,"")</f>
        <v/>
      </c>
      <c r="C632" s="86"/>
      <c r="D632" s="12"/>
      <c r="E632" s="12"/>
      <c r="F632" s="5" t="str">
        <f>IFERROR(IF(E632&lt;&gt;"",VLOOKUP(E632,STORE!$C$6:$D$500,2,FALSE),""),"تأكد من الكود")</f>
        <v/>
      </c>
      <c r="G632" s="12"/>
      <c r="H632" s="20"/>
      <c r="I632" s="12"/>
      <c r="U632" s="4" t="str">
        <f>IF(AND($V$2=$E632,$V$2&lt;&gt;"",$V$2&lt;&gt;0,F632&lt;&gt;"تأكد من الكود"),COUNT($U$3:U631)+1,"  ")</f>
        <v xml:space="preserve">  </v>
      </c>
      <c r="Y632" s="4" t="str">
        <f>IF(AND($Z$2=$D632,$Z$2&lt;&gt;"",$Z$2&lt;&gt;0,$Y$2=$Y$1),COUNT($Y$3:Y631)+1,"  ")</f>
        <v xml:space="preserve">  </v>
      </c>
    </row>
    <row r="633" spans="2:25" ht="15.75">
      <c r="B633" s="5" t="str">
        <f>IF(C633&lt;&gt;"",COUNT($B$3:B632)+1,"")</f>
        <v/>
      </c>
      <c r="C633" s="86"/>
      <c r="D633" s="12"/>
      <c r="E633" s="12"/>
      <c r="F633" s="5" t="str">
        <f>IFERROR(IF(E633&lt;&gt;"",VLOOKUP(E633,STORE!$C$6:$D$500,2,FALSE),""),"تأكد من الكود")</f>
        <v/>
      </c>
      <c r="G633" s="12"/>
      <c r="H633" s="20"/>
      <c r="I633" s="12"/>
      <c r="U633" s="4" t="str">
        <f>IF(AND($V$2=$E633,$V$2&lt;&gt;"",$V$2&lt;&gt;0,F633&lt;&gt;"تأكد من الكود"),COUNT($U$3:U632)+1,"  ")</f>
        <v xml:space="preserve">  </v>
      </c>
      <c r="Y633" s="4" t="str">
        <f>IF(AND($Z$2=$D633,$Z$2&lt;&gt;"",$Z$2&lt;&gt;0,$Y$2=$Y$1),COUNT($Y$3:Y632)+1,"  ")</f>
        <v xml:space="preserve">  </v>
      </c>
    </row>
    <row r="634" spans="2:25" ht="15.75">
      <c r="B634" s="5" t="str">
        <f>IF(C634&lt;&gt;"",COUNT($B$3:B633)+1,"")</f>
        <v/>
      </c>
      <c r="C634" s="86"/>
      <c r="D634" s="12"/>
      <c r="E634" s="12"/>
      <c r="F634" s="5" t="str">
        <f>IFERROR(IF(E634&lt;&gt;"",VLOOKUP(E634,STORE!$C$6:$D$500,2,FALSE),""),"تأكد من الكود")</f>
        <v/>
      </c>
      <c r="G634" s="12"/>
      <c r="H634" s="20"/>
      <c r="I634" s="12"/>
      <c r="U634" s="4" t="str">
        <f>IF(AND($V$2=$E634,$V$2&lt;&gt;"",$V$2&lt;&gt;0,F634&lt;&gt;"تأكد من الكود"),COUNT($U$3:U633)+1,"  ")</f>
        <v xml:space="preserve">  </v>
      </c>
      <c r="Y634" s="4" t="str">
        <f>IF(AND($Z$2=$D634,$Z$2&lt;&gt;"",$Z$2&lt;&gt;0,$Y$2=$Y$1),COUNT($Y$3:Y633)+1,"  ")</f>
        <v xml:space="preserve">  </v>
      </c>
    </row>
    <row r="635" spans="2:25" ht="15.75">
      <c r="B635" s="5" t="str">
        <f>IF(C635&lt;&gt;"",COUNT($B$3:B634)+1,"")</f>
        <v/>
      </c>
      <c r="C635" s="86"/>
      <c r="D635" s="12"/>
      <c r="E635" s="12"/>
      <c r="F635" s="5" t="str">
        <f>IFERROR(IF(E635&lt;&gt;"",VLOOKUP(E635,STORE!$C$6:$D$500,2,FALSE),""),"تأكد من الكود")</f>
        <v/>
      </c>
      <c r="G635" s="12"/>
      <c r="H635" s="20"/>
      <c r="I635" s="12"/>
      <c r="U635" s="4" t="str">
        <f>IF(AND($V$2=$E635,$V$2&lt;&gt;"",$V$2&lt;&gt;0,F635&lt;&gt;"تأكد من الكود"),COUNT($U$3:U634)+1,"  ")</f>
        <v xml:space="preserve">  </v>
      </c>
      <c r="Y635" s="4" t="str">
        <f>IF(AND($Z$2=$D635,$Z$2&lt;&gt;"",$Z$2&lt;&gt;0,$Y$2=$Y$1),COUNT($Y$3:Y634)+1,"  ")</f>
        <v xml:space="preserve">  </v>
      </c>
    </row>
    <row r="636" spans="2:25" ht="15.75">
      <c r="B636" s="5" t="str">
        <f>IF(C636&lt;&gt;"",COUNT($B$3:B635)+1,"")</f>
        <v/>
      </c>
      <c r="C636" s="86"/>
      <c r="D636" s="12"/>
      <c r="E636" s="12"/>
      <c r="F636" s="5" t="str">
        <f>IFERROR(IF(E636&lt;&gt;"",VLOOKUP(E636,STORE!$C$6:$D$500,2,FALSE),""),"تأكد من الكود")</f>
        <v/>
      </c>
      <c r="G636" s="12"/>
      <c r="H636" s="20"/>
      <c r="I636" s="12"/>
      <c r="U636" s="4" t="str">
        <f>IF(AND($V$2=$E636,$V$2&lt;&gt;"",$V$2&lt;&gt;0,F636&lt;&gt;"تأكد من الكود"),COUNT($U$3:U635)+1,"  ")</f>
        <v xml:space="preserve">  </v>
      </c>
      <c r="Y636" s="4" t="str">
        <f>IF(AND($Z$2=$D636,$Z$2&lt;&gt;"",$Z$2&lt;&gt;0,$Y$2=$Y$1),COUNT($Y$3:Y635)+1,"  ")</f>
        <v xml:space="preserve">  </v>
      </c>
    </row>
    <row r="637" spans="2:25" ht="15.75">
      <c r="B637" s="5" t="str">
        <f>IF(C637&lt;&gt;"",COUNT($B$3:B636)+1,"")</f>
        <v/>
      </c>
      <c r="C637" s="86"/>
      <c r="D637" s="12"/>
      <c r="E637" s="12"/>
      <c r="F637" s="5" t="str">
        <f>IFERROR(IF(E637&lt;&gt;"",VLOOKUP(E637,STORE!$C$6:$D$500,2,FALSE),""),"تأكد من الكود")</f>
        <v/>
      </c>
      <c r="G637" s="12"/>
      <c r="H637" s="20"/>
      <c r="I637" s="12"/>
      <c r="U637" s="4" t="str">
        <f>IF(AND($V$2=$E637,$V$2&lt;&gt;"",$V$2&lt;&gt;0,F637&lt;&gt;"تأكد من الكود"),COUNT($U$3:U636)+1,"  ")</f>
        <v xml:space="preserve">  </v>
      </c>
      <c r="Y637" s="4" t="str">
        <f>IF(AND($Z$2=$D637,$Z$2&lt;&gt;"",$Z$2&lt;&gt;0,$Y$2=$Y$1),COUNT($Y$3:Y636)+1,"  ")</f>
        <v xml:space="preserve">  </v>
      </c>
    </row>
    <row r="638" spans="2:25" ht="15.75">
      <c r="B638" s="5" t="str">
        <f>IF(C638&lt;&gt;"",COUNT($B$3:B637)+1,"")</f>
        <v/>
      </c>
      <c r="C638" s="86"/>
      <c r="D638" s="12"/>
      <c r="E638" s="12"/>
      <c r="F638" s="5" t="str">
        <f>IFERROR(IF(E638&lt;&gt;"",VLOOKUP(E638,STORE!$C$6:$D$500,2,FALSE),""),"تأكد من الكود")</f>
        <v/>
      </c>
      <c r="G638" s="12"/>
      <c r="H638" s="20"/>
      <c r="I638" s="12"/>
      <c r="U638" s="4" t="str">
        <f>IF(AND($V$2=$E638,$V$2&lt;&gt;"",$V$2&lt;&gt;0,F638&lt;&gt;"تأكد من الكود"),COUNT($U$3:U637)+1,"  ")</f>
        <v xml:space="preserve">  </v>
      </c>
      <c r="Y638" s="4" t="str">
        <f>IF(AND($Z$2=$D638,$Z$2&lt;&gt;"",$Z$2&lt;&gt;0,$Y$2=$Y$1),COUNT($Y$3:Y637)+1,"  ")</f>
        <v xml:space="preserve">  </v>
      </c>
    </row>
    <row r="639" spans="2:25" ht="15.75">
      <c r="B639" s="5" t="str">
        <f>IF(C639&lt;&gt;"",COUNT($B$3:B638)+1,"")</f>
        <v/>
      </c>
      <c r="C639" s="86"/>
      <c r="D639" s="12"/>
      <c r="E639" s="12"/>
      <c r="F639" s="5" t="str">
        <f>IFERROR(IF(E639&lt;&gt;"",VLOOKUP(E639,STORE!$C$6:$D$500,2,FALSE),""),"تأكد من الكود")</f>
        <v/>
      </c>
      <c r="G639" s="12"/>
      <c r="H639" s="20"/>
      <c r="I639" s="12"/>
      <c r="U639" s="4" t="str">
        <f>IF(AND($V$2=$E639,$V$2&lt;&gt;"",$V$2&lt;&gt;0,F639&lt;&gt;"تأكد من الكود"),COUNT($U$3:U638)+1,"  ")</f>
        <v xml:space="preserve">  </v>
      </c>
      <c r="Y639" s="4" t="str">
        <f>IF(AND($Z$2=$D639,$Z$2&lt;&gt;"",$Z$2&lt;&gt;0,$Y$2=$Y$1),COUNT($Y$3:Y638)+1,"  ")</f>
        <v xml:space="preserve">  </v>
      </c>
    </row>
    <row r="640" spans="2:25" ht="15.75">
      <c r="B640" s="5" t="str">
        <f>IF(C640&lt;&gt;"",COUNT($B$3:B639)+1,"")</f>
        <v/>
      </c>
      <c r="C640" s="86"/>
      <c r="D640" s="12"/>
      <c r="E640" s="12"/>
      <c r="F640" s="5" t="str">
        <f>IFERROR(IF(E640&lt;&gt;"",VLOOKUP(E640,STORE!$C$6:$D$500,2,FALSE),""),"تأكد من الكود")</f>
        <v/>
      </c>
      <c r="G640" s="12"/>
      <c r="H640" s="20"/>
      <c r="I640" s="12"/>
      <c r="U640" s="4" t="str">
        <f>IF(AND($V$2=$E640,$V$2&lt;&gt;"",$V$2&lt;&gt;0,F640&lt;&gt;"تأكد من الكود"),COUNT($U$3:U639)+1,"  ")</f>
        <v xml:space="preserve">  </v>
      </c>
      <c r="Y640" s="4" t="str">
        <f>IF(AND($Z$2=$D640,$Z$2&lt;&gt;"",$Z$2&lt;&gt;0,$Y$2=$Y$1),COUNT($Y$3:Y639)+1,"  ")</f>
        <v xml:space="preserve">  </v>
      </c>
    </row>
    <row r="641" spans="2:25" ht="15.75">
      <c r="B641" s="5" t="str">
        <f>IF(C641&lt;&gt;"",COUNT($B$3:B640)+1,"")</f>
        <v/>
      </c>
      <c r="C641" s="86"/>
      <c r="D641" s="12"/>
      <c r="E641" s="12"/>
      <c r="F641" s="5" t="str">
        <f>IFERROR(IF(E641&lt;&gt;"",VLOOKUP(E641,STORE!$C$6:$D$500,2,FALSE),""),"تأكد من الكود")</f>
        <v/>
      </c>
      <c r="G641" s="12"/>
      <c r="H641" s="20"/>
      <c r="I641" s="12"/>
      <c r="U641" s="4" t="str">
        <f>IF(AND($V$2=$E641,$V$2&lt;&gt;"",$V$2&lt;&gt;0,F641&lt;&gt;"تأكد من الكود"),COUNT($U$3:U640)+1,"  ")</f>
        <v xml:space="preserve">  </v>
      </c>
      <c r="Y641" s="4" t="str">
        <f>IF(AND($Z$2=$D641,$Z$2&lt;&gt;"",$Z$2&lt;&gt;0,$Y$2=$Y$1),COUNT($Y$3:Y640)+1,"  ")</f>
        <v xml:space="preserve">  </v>
      </c>
    </row>
    <row r="642" spans="2:25" ht="15.75">
      <c r="B642" s="5" t="str">
        <f>IF(C642&lt;&gt;"",COUNT($B$3:B641)+1,"")</f>
        <v/>
      </c>
      <c r="C642" s="86"/>
      <c r="D642" s="12"/>
      <c r="E642" s="12"/>
      <c r="F642" s="5" t="str">
        <f>IFERROR(IF(E642&lt;&gt;"",VLOOKUP(E642,STORE!$C$6:$D$500,2,FALSE),""),"تأكد من الكود")</f>
        <v/>
      </c>
      <c r="G642" s="12"/>
      <c r="H642" s="20"/>
      <c r="I642" s="12"/>
      <c r="U642" s="4" t="str">
        <f>IF(AND($V$2=$E642,$V$2&lt;&gt;"",$V$2&lt;&gt;0,F642&lt;&gt;"تأكد من الكود"),COUNT($U$3:U641)+1,"  ")</f>
        <v xml:space="preserve">  </v>
      </c>
      <c r="Y642" s="4" t="str">
        <f>IF(AND($Z$2=$D642,$Z$2&lt;&gt;"",$Z$2&lt;&gt;0,$Y$2=$Y$1),COUNT($Y$3:Y641)+1,"  ")</f>
        <v xml:space="preserve">  </v>
      </c>
    </row>
    <row r="643" spans="2:25" ht="15.75">
      <c r="B643" s="5" t="str">
        <f>IF(C643&lt;&gt;"",COUNT($B$3:B642)+1,"")</f>
        <v/>
      </c>
      <c r="C643" s="86"/>
      <c r="D643" s="12"/>
      <c r="E643" s="12"/>
      <c r="F643" s="5" t="str">
        <f>IFERROR(IF(E643&lt;&gt;"",VLOOKUP(E643,STORE!$C$6:$D$500,2,FALSE),""),"تأكد من الكود")</f>
        <v/>
      </c>
      <c r="G643" s="12"/>
      <c r="H643" s="20"/>
      <c r="I643" s="12"/>
      <c r="U643" s="4" t="str">
        <f>IF(AND($V$2=$E643,$V$2&lt;&gt;"",$V$2&lt;&gt;0,F643&lt;&gt;"تأكد من الكود"),COUNT($U$3:U642)+1,"  ")</f>
        <v xml:space="preserve">  </v>
      </c>
      <c r="Y643" s="4" t="str">
        <f>IF(AND($Z$2=$D643,$Z$2&lt;&gt;"",$Z$2&lt;&gt;0,$Y$2=$Y$1),COUNT($Y$3:Y642)+1,"  ")</f>
        <v xml:space="preserve">  </v>
      </c>
    </row>
    <row r="644" spans="2:25" ht="15.75">
      <c r="B644" s="5" t="str">
        <f>IF(C644&lt;&gt;"",COUNT($B$3:B643)+1,"")</f>
        <v/>
      </c>
      <c r="C644" s="86"/>
      <c r="D644" s="12"/>
      <c r="E644" s="12"/>
      <c r="F644" s="5" t="str">
        <f>IFERROR(IF(E644&lt;&gt;"",VLOOKUP(E644,STORE!$C$6:$D$500,2,FALSE),""),"تأكد من الكود")</f>
        <v/>
      </c>
      <c r="G644" s="12"/>
      <c r="H644" s="20"/>
      <c r="I644" s="12"/>
      <c r="U644" s="4" t="str">
        <f>IF(AND($V$2=$E644,$V$2&lt;&gt;"",$V$2&lt;&gt;0,F644&lt;&gt;"تأكد من الكود"),COUNT($U$3:U643)+1,"  ")</f>
        <v xml:space="preserve">  </v>
      </c>
      <c r="Y644" s="4" t="str">
        <f>IF(AND($Z$2=$D644,$Z$2&lt;&gt;"",$Z$2&lt;&gt;0,$Y$2=$Y$1),COUNT($Y$3:Y643)+1,"  ")</f>
        <v xml:space="preserve">  </v>
      </c>
    </row>
    <row r="645" spans="2:25" ht="15.75">
      <c r="B645" s="5" t="str">
        <f>IF(C645&lt;&gt;"",COUNT($B$3:B644)+1,"")</f>
        <v/>
      </c>
      <c r="C645" s="86"/>
      <c r="D645" s="12"/>
      <c r="E645" s="12"/>
      <c r="F645" s="5" t="str">
        <f>IFERROR(IF(E645&lt;&gt;"",VLOOKUP(E645,STORE!$C$6:$D$500,2,FALSE),""),"تأكد من الكود")</f>
        <v/>
      </c>
      <c r="G645" s="12"/>
      <c r="H645" s="20"/>
      <c r="I645" s="12"/>
      <c r="U645" s="4" t="str">
        <f>IF(AND($V$2=$E645,$V$2&lt;&gt;"",$V$2&lt;&gt;0,F645&lt;&gt;"تأكد من الكود"),COUNT($U$3:U644)+1,"  ")</f>
        <v xml:space="preserve">  </v>
      </c>
      <c r="Y645" s="4" t="str">
        <f>IF(AND($Z$2=$D645,$Z$2&lt;&gt;"",$Z$2&lt;&gt;0,$Y$2=$Y$1),COUNT($Y$3:Y644)+1,"  ")</f>
        <v xml:space="preserve">  </v>
      </c>
    </row>
    <row r="646" spans="2:25" ht="15.75">
      <c r="B646" s="5" t="str">
        <f>IF(C646&lt;&gt;"",COUNT($B$3:B645)+1,"")</f>
        <v/>
      </c>
      <c r="C646" s="86"/>
      <c r="D646" s="12"/>
      <c r="E646" s="12"/>
      <c r="F646" s="5" t="str">
        <f>IFERROR(IF(E646&lt;&gt;"",VLOOKUP(E646,STORE!$C$6:$D$500,2,FALSE),""),"تأكد من الكود")</f>
        <v/>
      </c>
      <c r="G646" s="12"/>
      <c r="H646" s="20"/>
      <c r="I646" s="12"/>
      <c r="U646" s="4" t="str">
        <f>IF(AND($V$2=$E646,$V$2&lt;&gt;"",$V$2&lt;&gt;0,F646&lt;&gt;"تأكد من الكود"),COUNT($U$3:U645)+1,"  ")</f>
        <v xml:space="preserve">  </v>
      </c>
      <c r="Y646" s="4" t="str">
        <f>IF(AND($Z$2=$D646,$Z$2&lt;&gt;"",$Z$2&lt;&gt;0,$Y$2=$Y$1),COUNT($Y$3:Y645)+1,"  ")</f>
        <v xml:space="preserve">  </v>
      </c>
    </row>
    <row r="647" spans="2:25" ht="15.75">
      <c r="B647" s="5" t="str">
        <f>IF(C647&lt;&gt;"",COUNT($B$3:B646)+1,"")</f>
        <v/>
      </c>
      <c r="C647" s="86"/>
      <c r="D647" s="12"/>
      <c r="E647" s="12"/>
      <c r="F647" s="5" t="str">
        <f>IFERROR(IF(E647&lt;&gt;"",VLOOKUP(E647,STORE!$C$6:$D$500,2,FALSE),""),"تأكد من الكود")</f>
        <v/>
      </c>
      <c r="G647" s="12"/>
      <c r="H647" s="20"/>
      <c r="I647" s="12"/>
      <c r="U647" s="4" t="str">
        <f>IF(AND($V$2=$E647,$V$2&lt;&gt;"",$V$2&lt;&gt;0,F647&lt;&gt;"تأكد من الكود"),COUNT($U$3:U646)+1,"  ")</f>
        <v xml:space="preserve">  </v>
      </c>
      <c r="Y647" s="4" t="str">
        <f>IF(AND($Z$2=$D647,$Z$2&lt;&gt;"",$Z$2&lt;&gt;0,$Y$2=$Y$1),COUNT($Y$3:Y646)+1,"  ")</f>
        <v xml:space="preserve">  </v>
      </c>
    </row>
    <row r="648" spans="2:25" ht="15.75">
      <c r="B648" s="5" t="str">
        <f>IF(C648&lt;&gt;"",COUNT($B$3:B647)+1,"")</f>
        <v/>
      </c>
      <c r="C648" s="86"/>
      <c r="D648" s="12"/>
      <c r="E648" s="12"/>
      <c r="F648" s="5" t="str">
        <f>IFERROR(IF(E648&lt;&gt;"",VLOOKUP(E648,STORE!$C$6:$D$500,2,FALSE),""),"تأكد من الكود")</f>
        <v/>
      </c>
      <c r="G648" s="12"/>
      <c r="H648" s="20"/>
      <c r="I648" s="12"/>
      <c r="U648" s="4" t="str">
        <f>IF(AND($V$2=$E648,$V$2&lt;&gt;"",$V$2&lt;&gt;0,F648&lt;&gt;"تأكد من الكود"),COUNT($U$3:U647)+1,"  ")</f>
        <v xml:space="preserve">  </v>
      </c>
      <c r="Y648" s="4" t="str">
        <f>IF(AND($Z$2=$D648,$Z$2&lt;&gt;"",$Z$2&lt;&gt;0,$Y$2=$Y$1),COUNT($Y$3:Y647)+1,"  ")</f>
        <v xml:space="preserve">  </v>
      </c>
    </row>
    <row r="649" spans="2:25" ht="15.75">
      <c r="B649" s="5" t="str">
        <f>IF(C649&lt;&gt;"",COUNT($B$3:B648)+1,"")</f>
        <v/>
      </c>
      <c r="C649" s="86"/>
      <c r="D649" s="12"/>
      <c r="E649" s="12"/>
      <c r="F649" s="5" t="str">
        <f>IFERROR(IF(E649&lt;&gt;"",VLOOKUP(E649,STORE!$C$6:$D$500,2,FALSE),""),"تأكد من الكود")</f>
        <v/>
      </c>
      <c r="G649" s="12"/>
      <c r="H649" s="20"/>
      <c r="I649" s="12"/>
      <c r="U649" s="4" t="str">
        <f>IF(AND($V$2=$E649,$V$2&lt;&gt;"",$V$2&lt;&gt;0,F649&lt;&gt;"تأكد من الكود"),COUNT($U$3:U648)+1,"  ")</f>
        <v xml:space="preserve">  </v>
      </c>
      <c r="Y649" s="4" t="str">
        <f>IF(AND($Z$2=$D649,$Z$2&lt;&gt;"",$Z$2&lt;&gt;0,$Y$2=$Y$1),COUNT($Y$3:Y648)+1,"  ")</f>
        <v xml:space="preserve">  </v>
      </c>
    </row>
    <row r="650" spans="2:25" ht="15.75">
      <c r="B650" s="5" t="str">
        <f>IF(C650&lt;&gt;"",COUNT($B$3:B649)+1,"")</f>
        <v/>
      </c>
      <c r="C650" s="86"/>
      <c r="D650" s="12"/>
      <c r="E650" s="12"/>
      <c r="F650" s="5" t="str">
        <f>IFERROR(IF(E650&lt;&gt;"",VLOOKUP(E650,STORE!$C$6:$D$500,2,FALSE),""),"تأكد من الكود")</f>
        <v/>
      </c>
      <c r="G650" s="12"/>
      <c r="H650" s="20"/>
      <c r="I650" s="12"/>
      <c r="U650" s="4" t="str">
        <f>IF(AND($V$2=$E650,$V$2&lt;&gt;"",$V$2&lt;&gt;0,F650&lt;&gt;"تأكد من الكود"),COUNT($U$3:U649)+1,"  ")</f>
        <v xml:space="preserve">  </v>
      </c>
      <c r="Y650" s="4" t="str">
        <f>IF(AND($Z$2=$D650,$Z$2&lt;&gt;"",$Z$2&lt;&gt;0,$Y$2=$Y$1),COUNT($Y$3:Y649)+1,"  ")</f>
        <v xml:space="preserve">  </v>
      </c>
    </row>
    <row r="651" spans="2:25" ht="15.75">
      <c r="B651" s="5" t="str">
        <f>IF(C651&lt;&gt;"",COUNT($B$3:B650)+1,"")</f>
        <v/>
      </c>
      <c r="C651" s="86"/>
      <c r="D651" s="12"/>
      <c r="E651" s="12"/>
      <c r="F651" s="5" t="str">
        <f>IFERROR(IF(E651&lt;&gt;"",VLOOKUP(E651,STORE!$C$6:$D$500,2,FALSE),""),"تأكد من الكود")</f>
        <v/>
      </c>
      <c r="G651" s="12"/>
      <c r="H651" s="20"/>
      <c r="I651" s="12"/>
      <c r="U651" s="4" t="str">
        <f>IF(AND($V$2=$E651,$V$2&lt;&gt;"",$V$2&lt;&gt;0,F651&lt;&gt;"تأكد من الكود"),COUNT($U$3:U650)+1,"  ")</f>
        <v xml:space="preserve">  </v>
      </c>
      <c r="Y651" s="4" t="str">
        <f>IF(AND($Z$2=$D651,$Z$2&lt;&gt;"",$Z$2&lt;&gt;0,$Y$2=$Y$1),COUNT($Y$3:Y650)+1,"  ")</f>
        <v xml:space="preserve">  </v>
      </c>
    </row>
    <row r="652" spans="2:25" ht="15.75">
      <c r="B652" s="5" t="str">
        <f>IF(C652&lt;&gt;"",COUNT($B$3:B651)+1,"")</f>
        <v/>
      </c>
      <c r="C652" s="86"/>
      <c r="D652" s="12"/>
      <c r="E652" s="12"/>
      <c r="F652" s="5" t="str">
        <f>IFERROR(IF(E652&lt;&gt;"",VLOOKUP(E652,STORE!$C$6:$D$500,2,FALSE),""),"تأكد من الكود")</f>
        <v/>
      </c>
      <c r="G652" s="12"/>
      <c r="H652" s="20"/>
      <c r="I652" s="12"/>
      <c r="U652" s="4" t="str">
        <f>IF(AND($V$2=$E652,$V$2&lt;&gt;"",$V$2&lt;&gt;0,F652&lt;&gt;"تأكد من الكود"),COUNT($U$3:U651)+1,"  ")</f>
        <v xml:space="preserve">  </v>
      </c>
      <c r="Y652" s="4" t="str">
        <f>IF(AND($Z$2=$D652,$Z$2&lt;&gt;"",$Z$2&lt;&gt;0,$Y$2=$Y$1),COUNT($Y$3:Y651)+1,"  ")</f>
        <v xml:space="preserve">  </v>
      </c>
    </row>
    <row r="653" spans="2:25" ht="15.75">
      <c r="B653" s="5" t="str">
        <f>IF(C653&lt;&gt;"",COUNT($B$3:B652)+1,"")</f>
        <v/>
      </c>
      <c r="C653" s="86"/>
      <c r="D653" s="12"/>
      <c r="E653" s="12"/>
      <c r="F653" s="5" t="str">
        <f>IFERROR(IF(E653&lt;&gt;"",VLOOKUP(E653,STORE!$C$6:$D$500,2,FALSE),""),"تأكد من الكود")</f>
        <v/>
      </c>
      <c r="G653" s="12"/>
      <c r="H653" s="20"/>
      <c r="I653" s="12"/>
      <c r="U653" s="4" t="str">
        <f>IF(AND($V$2=$E653,$V$2&lt;&gt;"",$V$2&lt;&gt;0,F653&lt;&gt;"تأكد من الكود"),COUNT($U$3:U652)+1,"  ")</f>
        <v xml:space="preserve">  </v>
      </c>
      <c r="Y653" s="4" t="str">
        <f>IF(AND($Z$2=$D653,$Z$2&lt;&gt;"",$Z$2&lt;&gt;0,$Y$2=$Y$1),COUNT($Y$3:Y652)+1,"  ")</f>
        <v xml:space="preserve">  </v>
      </c>
    </row>
    <row r="654" spans="2:25" ht="15.75">
      <c r="B654" s="5" t="str">
        <f>IF(C654&lt;&gt;"",COUNT($B$3:B653)+1,"")</f>
        <v/>
      </c>
      <c r="C654" s="86"/>
      <c r="D654" s="12"/>
      <c r="E654" s="12"/>
      <c r="F654" s="5" t="str">
        <f>IFERROR(IF(E654&lt;&gt;"",VLOOKUP(E654,STORE!$C$6:$D$500,2,FALSE),""),"تأكد من الكود")</f>
        <v/>
      </c>
      <c r="G654" s="12"/>
      <c r="H654" s="20"/>
      <c r="I654" s="12"/>
      <c r="U654" s="4" t="str">
        <f>IF(AND($V$2=$E654,$V$2&lt;&gt;"",$V$2&lt;&gt;0,F654&lt;&gt;"تأكد من الكود"),COUNT($U$3:U653)+1,"  ")</f>
        <v xml:space="preserve">  </v>
      </c>
      <c r="Y654" s="4" t="str">
        <f>IF(AND($Z$2=$D654,$Z$2&lt;&gt;"",$Z$2&lt;&gt;0,$Y$2=$Y$1),COUNT($Y$3:Y653)+1,"  ")</f>
        <v xml:space="preserve">  </v>
      </c>
    </row>
    <row r="655" spans="2:25" ht="15.75">
      <c r="B655" s="5" t="str">
        <f>IF(C655&lt;&gt;"",COUNT($B$3:B654)+1,"")</f>
        <v/>
      </c>
      <c r="C655" s="86"/>
      <c r="D655" s="12"/>
      <c r="E655" s="12"/>
      <c r="F655" s="5" t="str">
        <f>IFERROR(IF(E655&lt;&gt;"",VLOOKUP(E655,STORE!$C$6:$D$500,2,FALSE),""),"تأكد من الكود")</f>
        <v/>
      </c>
      <c r="G655" s="12"/>
      <c r="H655" s="20"/>
      <c r="I655" s="12"/>
      <c r="U655" s="4" t="str">
        <f>IF(AND($V$2=$E655,$V$2&lt;&gt;"",$V$2&lt;&gt;0,F655&lt;&gt;"تأكد من الكود"),COUNT($U$3:U654)+1,"  ")</f>
        <v xml:space="preserve">  </v>
      </c>
      <c r="Y655" s="4" t="str">
        <f>IF(AND($Z$2=$D655,$Z$2&lt;&gt;"",$Z$2&lt;&gt;0,$Y$2=$Y$1),COUNT($Y$3:Y654)+1,"  ")</f>
        <v xml:space="preserve">  </v>
      </c>
    </row>
    <row r="656" spans="2:25" ht="15.75">
      <c r="B656" s="5" t="str">
        <f>IF(C656&lt;&gt;"",COUNT($B$3:B655)+1,"")</f>
        <v/>
      </c>
      <c r="C656" s="86"/>
      <c r="D656" s="12"/>
      <c r="E656" s="12"/>
      <c r="F656" s="5" t="str">
        <f>IFERROR(IF(E656&lt;&gt;"",VLOOKUP(E656,STORE!$C$6:$D$500,2,FALSE),""),"تأكد من الكود")</f>
        <v/>
      </c>
      <c r="G656" s="12"/>
      <c r="H656" s="20"/>
      <c r="I656" s="12"/>
      <c r="U656" s="4" t="str">
        <f>IF(AND($V$2=$E656,$V$2&lt;&gt;"",$V$2&lt;&gt;0,F656&lt;&gt;"تأكد من الكود"),COUNT($U$3:U655)+1,"  ")</f>
        <v xml:space="preserve">  </v>
      </c>
      <c r="Y656" s="4" t="str">
        <f>IF(AND($Z$2=$D656,$Z$2&lt;&gt;"",$Z$2&lt;&gt;0,$Y$2=$Y$1),COUNT($Y$3:Y655)+1,"  ")</f>
        <v xml:space="preserve">  </v>
      </c>
    </row>
    <row r="657" spans="2:25" ht="15.75">
      <c r="B657" s="5" t="str">
        <f>IF(C657&lt;&gt;"",COUNT($B$3:B656)+1,"")</f>
        <v/>
      </c>
      <c r="C657" s="86"/>
      <c r="D657" s="12"/>
      <c r="E657" s="12"/>
      <c r="F657" s="5" t="str">
        <f>IFERROR(IF(E657&lt;&gt;"",VLOOKUP(E657,STORE!$C$6:$D$500,2,FALSE),""),"تأكد من الكود")</f>
        <v/>
      </c>
      <c r="G657" s="12"/>
      <c r="H657" s="20"/>
      <c r="I657" s="12"/>
      <c r="U657" s="4" t="str">
        <f>IF(AND($V$2=$E657,$V$2&lt;&gt;"",$V$2&lt;&gt;0,F657&lt;&gt;"تأكد من الكود"),COUNT($U$3:U656)+1,"  ")</f>
        <v xml:space="preserve">  </v>
      </c>
      <c r="Y657" s="4" t="str">
        <f>IF(AND($Z$2=$D657,$Z$2&lt;&gt;"",$Z$2&lt;&gt;0,$Y$2=$Y$1),COUNT($Y$3:Y656)+1,"  ")</f>
        <v xml:space="preserve">  </v>
      </c>
    </row>
    <row r="658" spans="2:25" ht="15.75">
      <c r="B658" s="5" t="str">
        <f>IF(C658&lt;&gt;"",COUNT($B$3:B657)+1,"")</f>
        <v/>
      </c>
      <c r="C658" s="86"/>
      <c r="D658" s="12"/>
      <c r="E658" s="12"/>
      <c r="F658" s="5" t="str">
        <f>IFERROR(IF(E658&lt;&gt;"",VLOOKUP(E658,STORE!$C$6:$D$500,2,FALSE),""),"تأكد من الكود")</f>
        <v/>
      </c>
      <c r="G658" s="12"/>
      <c r="H658" s="20"/>
      <c r="I658" s="12"/>
      <c r="U658" s="4" t="str">
        <f>IF(AND($V$2=$E658,$V$2&lt;&gt;"",$V$2&lt;&gt;0,F658&lt;&gt;"تأكد من الكود"),COUNT($U$3:U657)+1,"  ")</f>
        <v xml:space="preserve">  </v>
      </c>
      <c r="Y658" s="4" t="str">
        <f>IF(AND($Z$2=$D658,$Z$2&lt;&gt;"",$Z$2&lt;&gt;0,$Y$2=$Y$1),COUNT($Y$3:Y657)+1,"  ")</f>
        <v xml:space="preserve">  </v>
      </c>
    </row>
    <row r="659" spans="2:25" ht="15.75">
      <c r="B659" s="5" t="str">
        <f>IF(C659&lt;&gt;"",COUNT($B$3:B658)+1,"")</f>
        <v/>
      </c>
      <c r="C659" s="86"/>
      <c r="D659" s="12"/>
      <c r="E659" s="12"/>
      <c r="F659" s="5" t="str">
        <f>IFERROR(IF(E659&lt;&gt;"",VLOOKUP(E659,STORE!$C$6:$D$500,2,FALSE),""),"تأكد من الكود")</f>
        <v/>
      </c>
      <c r="G659" s="12"/>
      <c r="H659" s="20"/>
      <c r="I659" s="12"/>
      <c r="U659" s="4" t="str">
        <f>IF(AND($V$2=$E659,$V$2&lt;&gt;"",$V$2&lt;&gt;0,F659&lt;&gt;"تأكد من الكود"),COUNT($U$3:U658)+1,"  ")</f>
        <v xml:space="preserve">  </v>
      </c>
      <c r="Y659" s="4" t="str">
        <f>IF(AND($Z$2=$D659,$Z$2&lt;&gt;"",$Z$2&lt;&gt;0,$Y$2=$Y$1),COUNT($Y$3:Y658)+1,"  ")</f>
        <v xml:space="preserve">  </v>
      </c>
    </row>
    <row r="660" spans="2:25" ht="15.75">
      <c r="B660" s="5" t="str">
        <f>IF(C660&lt;&gt;"",COUNT($B$3:B659)+1,"")</f>
        <v/>
      </c>
      <c r="C660" s="86"/>
      <c r="D660" s="12"/>
      <c r="E660" s="12"/>
      <c r="F660" s="5" t="str">
        <f>IFERROR(IF(E660&lt;&gt;"",VLOOKUP(E660,STORE!$C$6:$D$500,2,FALSE),""),"تأكد من الكود")</f>
        <v/>
      </c>
      <c r="G660" s="12"/>
      <c r="H660" s="20"/>
      <c r="I660" s="12"/>
      <c r="U660" s="4" t="str">
        <f>IF(AND($V$2=$E660,$V$2&lt;&gt;"",$V$2&lt;&gt;0,F660&lt;&gt;"تأكد من الكود"),COUNT($U$3:U659)+1,"  ")</f>
        <v xml:space="preserve">  </v>
      </c>
      <c r="Y660" s="4" t="str">
        <f>IF(AND($Z$2=$D660,$Z$2&lt;&gt;"",$Z$2&lt;&gt;0,$Y$2=$Y$1),COUNT($Y$3:Y659)+1,"  ")</f>
        <v xml:space="preserve">  </v>
      </c>
    </row>
    <row r="661" spans="2:25" ht="15.75">
      <c r="B661" s="5" t="str">
        <f>IF(C661&lt;&gt;"",COUNT($B$3:B660)+1,"")</f>
        <v/>
      </c>
      <c r="C661" s="86"/>
      <c r="D661" s="12"/>
      <c r="E661" s="12"/>
      <c r="F661" s="5" t="str">
        <f>IFERROR(IF(E661&lt;&gt;"",VLOOKUP(E661,STORE!$C$6:$D$500,2,FALSE),""),"تأكد من الكود")</f>
        <v/>
      </c>
      <c r="G661" s="12"/>
      <c r="H661" s="20"/>
      <c r="I661" s="12"/>
      <c r="U661" s="4" t="str">
        <f>IF(AND($V$2=$E661,$V$2&lt;&gt;"",$V$2&lt;&gt;0,F661&lt;&gt;"تأكد من الكود"),COUNT($U$3:U660)+1,"  ")</f>
        <v xml:space="preserve">  </v>
      </c>
      <c r="Y661" s="4" t="str">
        <f>IF(AND($Z$2=$D661,$Z$2&lt;&gt;"",$Z$2&lt;&gt;0,$Y$2=$Y$1),COUNT($Y$3:Y660)+1,"  ")</f>
        <v xml:space="preserve">  </v>
      </c>
    </row>
    <row r="662" spans="2:25" ht="15.75">
      <c r="B662" s="5" t="str">
        <f>IF(C662&lt;&gt;"",COUNT($B$3:B661)+1,"")</f>
        <v/>
      </c>
      <c r="C662" s="86"/>
      <c r="D662" s="12"/>
      <c r="E662" s="12"/>
      <c r="F662" s="5" t="str">
        <f>IFERROR(IF(E662&lt;&gt;"",VLOOKUP(E662,STORE!$C$6:$D$500,2,FALSE),""),"تأكد من الكود")</f>
        <v/>
      </c>
      <c r="G662" s="12"/>
      <c r="H662" s="20"/>
      <c r="I662" s="12"/>
      <c r="U662" s="4" t="str">
        <f>IF(AND($V$2=$E662,$V$2&lt;&gt;"",$V$2&lt;&gt;0,F662&lt;&gt;"تأكد من الكود"),COUNT($U$3:U661)+1,"  ")</f>
        <v xml:space="preserve">  </v>
      </c>
      <c r="Y662" s="4" t="str">
        <f>IF(AND($Z$2=$D662,$Z$2&lt;&gt;"",$Z$2&lt;&gt;0,$Y$2=$Y$1),COUNT($Y$3:Y661)+1,"  ")</f>
        <v xml:space="preserve">  </v>
      </c>
    </row>
    <row r="663" spans="2:25" ht="15.75">
      <c r="B663" s="5" t="str">
        <f>IF(C663&lt;&gt;"",COUNT($B$3:B662)+1,"")</f>
        <v/>
      </c>
      <c r="C663" s="86"/>
      <c r="D663" s="12"/>
      <c r="E663" s="12"/>
      <c r="F663" s="5" t="str">
        <f>IFERROR(IF(E663&lt;&gt;"",VLOOKUP(E663,STORE!$C$6:$D$500,2,FALSE),""),"تأكد من الكود")</f>
        <v/>
      </c>
      <c r="G663" s="12"/>
      <c r="H663" s="20"/>
      <c r="I663" s="12"/>
      <c r="U663" s="4" t="str">
        <f>IF(AND($V$2=$E663,$V$2&lt;&gt;"",$V$2&lt;&gt;0,F663&lt;&gt;"تأكد من الكود"),COUNT($U$3:U662)+1,"  ")</f>
        <v xml:space="preserve">  </v>
      </c>
      <c r="Y663" s="4" t="str">
        <f>IF(AND($Z$2=$D663,$Z$2&lt;&gt;"",$Z$2&lt;&gt;0,$Y$2=$Y$1),COUNT($Y$3:Y662)+1,"  ")</f>
        <v xml:space="preserve">  </v>
      </c>
    </row>
    <row r="664" spans="2:25" ht="15.75">
      <c r="B664" s="5" t="str">
        <f>IF(C664&lt;&gt;"",COUNT($B$3:B663)+1,"")</f>
        <v/>
      </c>
      <c r="C664" s="86"/>
      <c r="D664" s="12"/>
      <c r="E664" s="12"/>
      <c r="F664" s="5" t="str">
        <f>IFERROR(IF(E664&lt;&gt;"",VLOOKUP(E664,STORE!$C$6:$D$500,2,FALSE),""),"تأكد من الكود")</f>
        <v/>
      </c>
      <c r="G664" s="12"/>
      <c r="H664" s="20"/>
      <c r="I664" s="12"/>
      <c r="U664" s="4" t="str">
        <f>IF(AND($V$2=$E664,$V$2&lt;&gt;"",$V$2&lt;&gt;0,F664&lt;&gt;"تأكد من الكود"),COUNT($U$3:U663)+1,"  ")</f>
        <v xml:space="preserve">  </v>
      </c>
      <c r="Y664" s="4" t="str">
        <f>IF(AND($Z$2=$D664,$Z$2&lt;&gt;"",$Z$2&lt;&gt;0,$Y$2=$Y$1),COUNT($Y$3:Y663)+1,"  ")</f>
        <v xml:space="preserve">  </v>
      </c>
    </row>
    <row r="665" spans="2:25" ht="15.75">
      <c r="B665" s="5" t="str">
        <f>IF(C665&lt;&gt;"",COUNT($B$3:B664)+1,"")</f>
        <v/>
      </c>
      <c r="C665" s="86"/>
      <c r="D665" s="12"/>
      <c r="E665" s="12"/>
      <c r="F665" s="5" t="str">
        <f>IFERROR(IF(E665&lt;&gt;"",VLOOKUP(E665,STORE!$C$6:$D$500,2,FALSE),""),"تأكد من الكود")</f>
        <v/>
      </c>
      <c r="G665" s="12"/>
      <c r="H665" s="20"/>
      <c r="I665" s="12"/>
      <c r="U665" s="4" t="str">
        <f>IF(AND($V$2=$E665,$V$2&lt;&gt;"",$V$2&lt;&gt;0,F665&lt;&gt;"تأكد من الكود"),COUNT($U$3:U664)+1,"  ")</f>
        <v xml:space="preserve">  </v>
      </c>
      <c r="Y665" s="4" t="str">
        <f>IF(AND($Z$2=$D665,$Z$2&lt;&gt;"",$Z$2&lt;&gt;0,$Y$2=$Y$1),COUNT($Y$3:Y664)+1,"  ")</f>
        <v xml:space="preserve">  </v>
      </c>
    </row>
    <row r="666" spans="2:25" ht="15.75">
      <c r="B666" s="5" t="str">
        <f>IF(C666&lt;&gt;"",COUNT($B$3:B665)+1,"")</f>
        <v/>
      </c>
      <c r="C666" s="86"/>
      <c r="D666" s="12"/>
      <c r="E666" s="12"/>
      <c r="F666" s="5" t="str">
        <f>IFERROR(IF(E666&lt;&gt;"",VLOOKUP(E666,STORE!$C$6:$D$500,2,FALSE),""),"تأكد من الكود")</f>
        <v/>
      </c>
      <c r="G666" s="12"/>
      <c r="H666" s="20"/>
      <c r="I666" s="12"/>
      <c r="U666" s="4" t="str">
        <f>IF(AND($V$2=$E666,$V$2&lt;&gt;"",$V$2&lt;&gt;0,F666&lt;&gt;"تأكد من الكود"),COUNT($U$3:U665)+1,"  ")</f>
        <v xml:space="preserve">  </v>
      </c>
      <c r="Y666" s="4" t="str">
        <f>IF(AND($Z$2=$D666,$Z$2&lt;&gt;"",$Z$2&lt;&gt;0,$Y$2=$Y$1),COUNT($Y$3:Y665)+1,"  ")</f>
        <v xml:space="preserve">  </v>
      </c>
    </row>
    <row r="667" spans="2:25" ht="15.75">
      <c r="B667" s="5" t="str">
        <f>IF(C667&lt;&gt;"",COUNT($B$3:B666)+1,"")</f>
        <v/>
      </c>
      <c r="C667" s="86"/>
      <c r="D667" s="12"/>
      <c r="E667" s="12"/>
      <c r="F667" s="5" t="str">
        <f>IFERROR(IF(E667&lt;&gt;"",VLOOKUP(E667,STORE!$C$6:$D$500,2,FALSE),""),"تأكد من الكود")</f>
        <v/>
      </c>
      <c r="G667" s="12"/>
      <c r="H667" s="20"/>
      <c r="I667" s="12"/>
      <c r="U667" s="4" t="str">
        <f>IF(AND($V$2=$E667,$V$2&lt;&gt;"",$V$2&lt;&gt;0,F667&lt;&gt;"تأكد من الكود"),COUNT($U$3:U666)+1,"  ")</f>
        <v xml:space="preserve">  </v>
      </c>
      <c r="Y667" s="4" t="str">
        <f>IF(AND($Z$2=$D667,$Z$2&lt;&gt;"",$Z$2&lt;&gt;0,$Y$2=$Y$1),COUNT($Y$3:Y666)+1,"  ")</f>
        <v xml:space="preserve">  </v>
      </c>
    </row>
    <row r="668" spans="2:25" ht="15.75">
      <c r="B668" s="5" t="str">
        <f>IF(C668&lt;&gt;"",COUNT($B$3:B667)+1,"")</f>
        <v/>
      </c>
      <c r="C668" s="86"/>
      <c r="D668" s="12"/>
      <c r="E668" s="12"/>
      <c r="F668" s="5" t="str">
        <f>IFERROR(IF(E668&lt;&gt;"",VLOOKUP(E668,STORE!$C$6:$D$500,2,FALSE),""),"تأكد من الكود")</f>
        <v/>
      </c>
      <c r="G668" s="12"/>
      <c r="H668" s="20"/>
      <c r="I668" s="12"/>
      <c r="U668" s="4" t="str">
        <f>IF(AND($V$2=$E668,$V$2&lt;&gt;"",$V$2&lt;&gt;0,F668&lt;&gt;"تأكد من الكود"),COUNT($U$3:U667)+1,"  ")</f>
        <v xml:space="preserve">  </v>
      </c>
      <c r="Y668" s="4" t="str">
        <f>IF(AND($Z$2=$D668,$Z$2&lt;&gt;"",$Z$2&lt;&gt;0,$Y$2=$Y$1),COUNT($Y$3:Y667)+1,"  ")</f>
        <v xml:space="preserve">  </v>
      </c>
    </row>
    <row r="669" spans="2:25" ht="15.75">
      <c r="B669" s="5" t="str">
        <f>IF(C669&lt;&gt;"",COUNT($B$3:B668)+1,"")</f>
        <v/>
      </c>
      <c r="C669" s="86"/>
      <c r="D669" s="12"/>
      <c r="E669" s="12"/>
      <c r="F669" s="5" t="str">
        <f>IFERROR(IF(E669&lt;&gt;"",VLOOKUP(E669,STORE!$C$6:$D$500,2,FALSE),""),"تأكد من الكود")</f>
        <v/>
      </c>
      <c r="G669" s="12"/>
      <c r="H669" s="20"/>
      <c r="I669" s="12"/>
      <c r="U669" s="4" t="str">
        <f>IF(AND($V$2=$E669,$V$2&lt;&gt;"",$V$2&lt;&gt;0,F669&lt;&gt;"تأكد من الكود"),COUNT($U$3:U668)+1,"  ")</f>
        <v xml:space="preserve">  </v>
      </c>
      <c r="Y669" s="4" t="str">
        <f>IF(AND($Z$2=$D669,$Z$2&lt;&gt;"",$Z$2&lt;&gt;0,$Y$2=$Y$1),COUNT($Y$3:Y668)+1,"  ")</f>
        <v xml:space="preserve">  </v>
      </c>
    </row>
    <row r="670" spans="2:25" ht="15.75">
      <c r="B670" s="5" t="str">
        <f>IF(C670&lt;&gt;"",COUNT($B$3:B669)+1,"")</f>
        <v/>
      </c>
      <c r="C670" s="86"/>
      <c r="D670" s="12"/>
      <c r="E670" s="12"/>
      <c r="F670" s="5" t="str">
        <f>IFERROR(IF(E670&lt;&gt;"",VLOOKUP(E670,STORE!$C$6:$D$500,2,FALSE),""),"تأكد من الكود")</f>
        <v/>
      </c>
      <c r="G670" s="12"/>
      <c r="H670" s="20"/>
      <c r="I670" s="12"/>
      <c r="U670" s="4" t="str">
        <f>IF(AND($V$2=$E670,$V$2&lt;&gt;"",$V$2&lt;&gt;0,F670&lt;&gt;"تأكد من الكود"),COUNT($U$3:U669)+1,"  ")</f>
        <v xml:space="preserve">  </v>
      </c>
      <c r="Y670" s="4" t="str">
        <f>IF(AND($Z$2=$D670,$Z$2&lt;&gt;"",$Z$2&lt;&gt;0,$Y$2=$Y$1),COUNT($Y$3:Y669)+1,"  ")</f>
        <v xml:space="preserve">  </v>
      </c>
    </row>
    <row r="671" spans="2:25" ht="15.75">
      <c r="B671" s="5" t="str">
        <f>IF(C671&lt;&gt;"",COUNT($B$3:B670)+1,"")</f>
        <v/>
      </c>
      <c r="C671" s="86"/>
      <c r="D671" s="12"/>
      <c r="E671" s="12"/>
      <c r="F671" s="5" t="str">
        <f>IFERROR(IF(E671&lt;&gt;"",VLOOKUP(E671,STORE!$C$6:$D$500,2,FALSE),""),"تأكد من الكود")</f>
        <v/>
      </c>
      <c r="G671" s="12"/>
      <c r="H671" s="20"/>
      <c r="I671" s="12"/>
      <c r="U671" s="4" t="str">
        <f>IF(AND($V$2=$E671,$V$2&lt;&gt;"",$V$2&lt;&gt;0,F671&lt;&gt;"تأكد من الكود"),COUNT($U$3:U670)+1,"  ")</f>
        <v xml:space="preserve">  </v>
      </c>
      <c r="Y671" s="4" t="str">
        <f>IF(AND($Z$2=$D671,$Z$2&lt;&gt;"",$Z$2&lt;&gt;0,$Y$2=$Y$1),COUNT($Y$3:Y670)+1,"  ")</f>
        <v xml:space="preserve">  </v>
      </c>
    </row>
    <row r="672" spans="2:25" ht="15.75">
      <c r="B672" s="5" t="str">
        <f>IF(C672&lt;&gt;"",COUNT($B$3:B671)+1,"")</f>
        <v/>
      </c>
      <c r="C672" s="86"/>
      <c r="D672" s="12"/>
      <c r="E672" s="12"/>
      <c r="F672" s="5" t="str">
        <f>IFERROR(IF(E672&lt;&gt;"",VLOOKUP(E672,STORE!$C$6:$D$500,2,FALSE),""),"تأكد من الكود")</f>
        <v/>
      </c>
      <c r="G672" s="12"/>
      <c r="H672" s="20"/>
      <c r="I672" s="12"/>
      <c r="U672" s="4" t="str">
        <f>IF(AND($V$2=$E672,$V$2&lt;&gt;"",$V$2&lt;&gt;0,F672&lt;&gt;"تأكد من الكود"),COUNT($U$3:U671)+1,"  ")</f>
        <v xml:space="preserve">  </v>
      </c>
      <c r="Y672" s="4" t="str">
        <f>IF(AND($Z$2=$D672,$Z$2&lt;&gt;"",$Z$2&lt;&gt;0,$Y$2=$Y$1),COUNT($Y$3:Y671)+1,"  ")</f>
        <v xml:space="preserve">  </v>
      </c>
    </row>
    <row r="673" spans="2:25" ht="15.75">
      <c r="B673" s="5" t="str">
        <f>IF(C673&lt;&gt;"",COUNT($B$3:B672)+1,"")</f>
        <v/>
      </c>
      <c r="C673" s="86"/>
      <c r="D673" s="12"/>
      <c r="E673" s="12"/>
      <c r="F673" s="5" t="str">
        <f>IFERROR(IF(E673&lt;&gt;"",VLOOKUP(E673,STORE!$C$6:$D$500,2,FALSE),""),"تأكد من الكود")</f>
        <v/>
      </c>
      <c r="G673" s="12"/>
      <c r="H673" s="20"/>
      <c r="I673" s="12"/>
      <c r="U673" s="4" t="str">
        <f>IF(AND($V$2=$E673,$V$2&lt;&gt;"",$V$2&lt;&gt;0,F673&lt;&gt;"تأكد من الكود"),COUNT($U$3:U672)+1,"  ")</f>
        <v xml:space="preserve">  </v>
      </c>
      <c r="Y673" s="4" t="str">
        <f>IF(AND($Z$2=$D673,$Z$2&lt;&gt;"",$Z$2&lt;&gt;0,$Y$2=$Y$1),COUNT($Y$3:Y672)+1,"  ")</f>
        <v xml:space="preserve">  </v>
      </c>
    </row>
    <row r="674" spans="2:25" ht="15.75">
      <c r="B674" s="5" t="str">
        <f>IF(C674&lt;&gt;"",COUNT($B$3:B673)+1,"")</f>
        <v/>
      </c>
      <c r="C674" s="86"/>
      <c r="D674" s="12"/>
      <c r="E674" s="12"/>
      <c r="F674" s="5" t="str">
        <f>IFERROR(IF(E674&lt;&gt;"",VLOOKUP(E674,STORE!$C$6:$D$500,2,FALSE),""),"تأكد من الكود")</f>
        <v/>
      </c>
      <c r="G674" s="12"/>
      <c r="H674" s="20"/>
      <c r="I674" s="12"/>
      <c r="U674" s="4" t="str">
        <f>IF(AND($V$2=$E674,$V$2&lt;&gt;"",$V$2&lt;&gt;0,F674&lt;&gt;"تأكد من الكود"),COUNT($U$3:U673)+1,"  ")</f>
        <v xml:space="preserve">  </v>
      </c>
      <c r="Y674" s="4" t="str">
        <f>IF(AND($Z$2=$D674,$Z$2&lt;&gt;"",$Z$2&lt;&gt;0,$Y$2=$Y$1),COUNT($Y$3:Y673)+1,"  ")</f>
        <v xml:space="preserve">  </v>
      </c>
    </row>
    <row r="675" spans="2:25" ht="15.75">
      <c r="B675" s="5" t="str">
        <f>IF(C675&lt;&gt;"",COUNT($B$3:B674)+1,"")</f>
        <v/>
      </c>
      <c r="C675" s="86"/>
      <c r="D675" s="12"/>
      <c r="E675" s="12"/>
      <c r="F675" s="5" t="str">
        <f>IFERROR(IF(E675&lt;&gt;"",VLOOKUP(E675,STORE!$C$6:$D$500,2,FALSE),""),"تأكد من الكود")</f>
        <v/>
      </c>
      <c r="G675" s="12"/>
      <c r="H675" s="20"/>
      <c r="I675" s="12"/>
      <c r="U675" s="4" t="str">
        <f>IF(AND($V$2=$E675,$V$2&lt;&gt;"",$V$2&lt;&gt;0,F675&lt;&gt;"تأكد من الكود"),COUNT($U$3:U674)+1,"  ")</f>
        <v xml:space="preserve">  </v>
      </c>
      <c r="Y675" s="4" t="str">
        <f>IF(AND($Z$2=$D675,$Z$2&lt;&gt;"",$Z$2&lt;&gt;0,$Y$2=$Y$1),COUNT($Y$3:Y674)+1,"  ")</f>
        <v xml:space="preserve">  </v>
      </c>
    </row>
    <row r="676" spans="2:25" ht="15.75">
      <c r="B676" s="5" t="str">
        <f>IF(C676&lt;&gt;"",COUNT($B$3:B675)+1,"")</f>
        <v/>
      </c>
      <c r="C676" s="86"/>
      <c r="D676" s="12"/>
      <c r="E676" s="12"/>
      <c r="F676" s="5" t="str">
        <f>IFERROR(IF(E676&lt;&gt;"",VLOOKUP(E676,STORE!$C$6:$D$500,2,FALSE),""),"تأكد من الكود")</f>
        <v/>
      </c>
      <c r="G676" s="12"/>
      <c r="H676" s="20"/>
      <c r="I676" s="12"/>
      <c r="U676" s="4" t="str">
        <f>IF(AND($V$2=$E676,$V$2&lt;&gt;"",$V$2&lt;&gt;0,F676&lt;&gt;"تأكد من الكود"),COUNT($U$3:U675)+1,"  ")</f>
        <v xml:space="preserve">  </v>
      </c>
      <c r="Y676" s="4" t="str">
        <f>IF(AND($Z$2=$D676,$Z$2&lt;&gt;"",$Z$2&lt;&gt;0,$Y$2=$Y$1),COUNT($Y$3:Y675)+1,"  ")</f>
        <v xml:space="preserve">  </v>
      </c>
    </row>
    <row r="677" spans="2:25" ht="15.75">
      <c r="B677" s="5" t="str">
        <f>IF(C677&lt;&gt;"",COUNT($B$3:B676)+1,"")</f>
        <v/>
      </c>
      <c r="C677" s="86"/>
      <c r="D677" s="12"/>
      <c r="E677" s="12"/>
      <c r="F677" s="5" t="str">
        <f>IFERROR(IF(E677&lt;&gt;"",VLOOKUP(E677,STORE!$C$6:$D$500,2,FALSE),""),"تأكد من الكود")</f>
        <v/>
      </c>
      <c r="G677" s="12"/>
      <c r="H677" s="20"/>
      <c r="I677" s="12"/>
      <c r="U677" s="4" t="str">
        <f>IF(AND($V$2=$E677,$V$2&lt;&gt;"",$V$2&lt;&gt;0,F677&lt;&gt;"تأكد من الكود"),COUNT($U$3:U676)+1,"  ")</f>
        <v xml:space="preserve">  </v>
      </c>
      <c r="Y677" s="4" t="str">
        <f>IF(AND($Z$2=$D677,$Z$2&lt;&gt;"",$Z$2&lt;&gt;0,$Y$2=$Y$1),COUNT($Y$3:Y676)+1,"  ")</f>
        <v xml:space="preserve">  </v>
      </c>
    </row>
    <row r="678" spans="2:25" ht="15.75">
      <c r="B678" s="5" t="str">
        <f>IF(C678&lt;&gt;"",COUNT($B$3:B677)+1,"")</f>
        <v/>
      </c>
      <c r="C678" s="86"/>
      <c r="D678" s="12"/>
      <c r="E678" s="12"/>
      <c r="F678" s="5" t="str">
        <f>IFERROR(IF(E678&lt;&gt;"",VLOOKUP(E678,STORE!$C$6:$D$500,2,FALSE),""),"تأكد من الكود")</f>
        <v/>
      </c>
      <c r="G678" s="12"/>
      <c r="H678" s="20"/>
      <c r="I678" s="12"/>
      <c r="U678" s="4" t="str">
        <f>IF(AND($V$2=$E678,$V$2&lt;&gt;"",$V$2&lt;&gt;0,F678&lt;&gt;"تأكد من الكود"),COUNT($U$3:U677)+1,"  ")</f>
        <v xml:space="preserve">  </v>
      </c>
      <c r="Y678" s="4" t="str">
        <f>IF(AND($Z$2=$D678,$Z$2&lt;&gt;"",$Z$2&lt;&gt;0,$Y$2=$Y$1),COUNT($Y$3:Y677)+1,"  ")</f>
        <v xml:space="preserve">  </v>
      </c>
    </row>
    <row r="679" spans="2:25" ht="15.75">
      <c r="B679" s="5" t="str">
        <f>IF(C679&lt;&gt;"",COUNT($B$3:B678)+1,"")</f>
        <v/>
      </c>
      <c r="C679" s="86"/>
      <c r="D679" s="12"/>
      <c r="E679" s="12"/>
      <c r="F679" s="5" t="str">
        <f>IFERROR(IF(E679&lt;&gt;"",VLOOKUP(E679,STORE!$C$6:$D$500,2,FALSE),""),"تأكد من الكود")</f>
        <v/>
      </c>
      <c r="G679" s="12"/>
      <c r="H679" s="20"/>
      <c r="I679" s="12"/>
      <c r="U679" s="4" t="str">
        <f>IF(AND($V$2=$E679,$V$2&lt;&gt;"",$V$2&lt;&gt;0,F679&lt;&gt;"تأكد من الكود"),COUNT($U$3:U678)+1,"  ")</f>
        <v xml:space="preserve">  </v>
      </c>
      <c r="Y679" s="4" t="str">
        <f>IF(AND($Z$2=$D679,$Z$2&lt;&gt;"",$Z$2&lt;&gt;0,$Y$2=$Y$1),COUNT($Y$3:Y678)+1,"  ")</f>
        <v xml:space="preserve">  </v>
      </c>
    </row>
    <row r="680" spans="2:25" ht="15.75">
      <c r="B680" s="5" t="str">
        <f>IF(C680&lt;&gt;"",COUNT($B$3:B679)+1,"")</f>
        <v/>
      </c>
      <c r="C680" s="86"/>
      <c r="D680" s="12"/>
      <c r="E680" s="12"/>
      <c r="F680" s="5" t="str">
        <f>IFERROR(IF(E680&lt;&gt;"",VLOOKUP(E680,STORE!$C$6:$D$500,2,FALSE),""),"تأكد من الكود")</f>
        <v/>
      </c>
      <c r="G680" s="12"/>
      <c r="H680" s="20"/>
      <c r="I680" s="12"/>
      <c r="U680" s="4" t="str">
        <f>IF(AND($V$2=$E680,$V$2&lt;&gt;"",$V$2&lt;&gt;0,F680&lt;&gt;"تأكد من الكود"),COUNT($U$3:U679)+1,"  ")</f>
        <v xml:space="preserve">  </v>
      </c>
      <c r="Y680" s="4" t="str">
        <f>IF(AND($Z$2=$D680,$Z$2&lt;&gt;"",$Z$2&lt;&gt;0,$Y$2=$Y$1),COUNT($Y$3:Y679)+1,"  ")</f>
        <v xml:space="preserve">  </v>
      </c>
    </row>
    <row r="681" spans="2:25" ht="15.75">
      <c r="B681" s="5" t="str">
        <f>IF(C681&lt;&gt;"",COUNT($B$3:B680)+1,"")</f>
        <v/>
      </c>
      <c r="C681" s="86"/>
      <c r="D681" s="12"/>
      <c r="E681" s="12"/>
      <c r="F681" s="5" t="str">
        <f>IFERROR(IF(E681&lt;&gt;"",VLOOKUP(E681,STORE!$C$6:$D$500,2,FALSE),""),"تأكد من الكود")</f>
        <v/>
      </c>
      <c r="G681" s="12"/>
      <c r="H681" s="20"/>
      <c r="I681" s="12"/>
      <c r="U681" s="4" t="str">
        <f>IF(AND($V$2=$E681,$V$2&lt;&gt;"",$V$2&lt;&gt;0,F681&lt;&gt;"تأكد من الكود"),COUNT($U$3:U680)+1,"  ")</f>
        <v xml:space="preserve">  </v>
      </c>
      <c r="Y681" s="4" t="str">
        <f>IF(AND($Z$2=$D681,$Z$2&lt;&gt;"",$Z$2&lt;&gt;0,$Y$2=$Y$1),COUNT($Y$3:Y680)+1,"  ")</f>
        <v xml:space="preserve">  </v>
      </c>
    </row>
    <row r="682" spans="2:25" ht="15.75">
      <c r="B682" s="5" t="str">
        <f>IF(C682&lt;&gt;"",COUNT($B$3:B681)+1,"")</f>
        <v/>
      </c>
      <c r="C682" s="86"/>
      <c r="D682" s="12"/>
      <c r="E682" s="12"/>
      <c r="F682" s="5" t="str">
        <f>IFERROR(IF(E682&lt;&gt;"",VLOOKUP(E682,STORE!$C$6:$D$500,2,FALSE),""),"تأكد من الكود")</f>
        <v/>
      </c>
      <c r="G682" s="12"/>
      <c r="H682" s="20"/>
      <c r="I682" s="12"/>
      <c r="U682" s="4" t="str">
        <f>IF(AND($V$2=$E682,$V$2&lt;&gt;"",$V$2&lt;&gt;0,F682&lt;&gt;"تأكد من الكود"),COUNT($U$3:U681)+1,"  ")</f>
        <v xml:space="preserve">  </v>
      </c>
      <c r="Y682" s="4" t="str">
        <f>IF(AND($Z$2=$D682,$Z$2&lt;&gt;"",$Z$2&lt;&gt;0,$Y$2=$Y$1),COUNT($Y$3:Y681)+1,"  ")</f>
        <v xml:space="preserve">  </v>
      </c>
    </row>
    <row r="683" spans="2:25" ht="15.75">
      <c r="B683" s="5" t="str">
        <f>IF(C683&lt;&gt;"",COUNT($B$3:B682)+1,"")</f>
        <v/>
      </c>
      <c r="C683" s="86"/>
      <c r="D683" s="12"/>
      <c r="E683" s="12"/>
      <c r="F683" s="5" t="str">
        <f>IFERROR(IF(E683&lt;&gt;"",VLOOKUP(E683,STORE!$C$6:$D$500,2,FALSE),""),"تأكد من الكود")</f>
        <v/>
      </c>
      <c r="G683" s="12"/>
      <c r="H683" s="20"/>
      <c r="I683" s="12"/>
      <c r="U683" s="4" t="str">
        <f>IF(AND($V$2=$E683,$V$2&lt;&gt;"",$V$2&lt;&gt;0,F683&lt;&gt;"تأكد من الكود"),COUNT($U$3:U682)+1,"  ")</f>
        <v xml:space="preserve">  </v>
      </c>
      <c r="Y683" s="4" t="str">
        <f>IF(AND($Z$2=$D683,$Z$2&lt;&gt;"",$Z$2&lt;&gt;0,$Y$2=$Y$1),COUNT($Y$3:Y682)+1,"  ")</f>
        <v xml:space="preserve">  </v>
      </c>
    </row>
    <row r="684" spans="2:25" ht="15.75">
      <c r="B684" s="5" t="str">
        <f>IF(C684&lt;&gt;"",COUNT($B$3:B683)+1,"")</f>
        <v/>
      </c>
      <c r="C684" s="86"/>
      <c r="D684" s="12"/>
      <c r="E684" s="12"/>
      <c r="F684" s="5" t="str">
        <f>IFERROR(IF(E684&lt;&gt;"",VLOOKUP(E684,STORE!$C$6:$D$500,2,FALSE),""),"تأكد من الكود")</f>
        <v/>
      </c>
      <c r="G684" s="12"/>
      <c r="H684" s="20"/>
      <c r="I684" s="12"/>
      <c r="U684" s="4" t="str">
        <f>IF(AND($V$2=$E684,$V$2&lt;&gt;"",$V$2&lt;&gt;0,F684&lt;&gt;"تأكد من الكود"),COUNT($U$3:U683)+1,"  ")</f>
        <v xml:space="preserve">  </v>
      </c>
      <c r="Y684" s="4" t="str">
        <f>IF(AND($Z$2=$D684,$Z$2&lt;&gt;"",$Z$2&lt;&gt;0,$Y$2=$Y$1),COUNT($Y$3:Y683)+1,"  ")</f>
        <v xml:space="preserve">  </v>
      </c>
    </row>
    <row r="685" spans="2:25" ht="15.75">
      <c r="B685" s="5" t="str">
        <f>IF(C685&lt;&gt;"",COUNT($B$3:B684)+1,"")</f>
        <v/>
      </c>
      <c r="C685" s="86"/>
      <c r="D685" s="12"/>
      <c r="E685" s="12"/>
      <c r="F685" s="5" t="str">
        <f>IFERROR(IF(E685&lt;&gt;"",VLOOKUP(E685,STORE!$C$6:$D$500,2,FALSE),""),"تأكد من الكود")</f>
        <v/>
      </c>
      <c r="G685" s="12"/>
      <c r="H685" s="20"/>
      <c r="I685" s="12"/>
      <c r="U685" s="4" t="str">
        <f>IF(AND($V$2=$E685,$V$2&lt;&gt;"",$V$2&lt;&gt;0,F685&lt;&gt;"تأكد من الكود"),COUNT($U$3:U684)+1,"  ")</f>
        <v xml:space="preserve">  </v>
      </c>
      <c r="Y685" s="4" t="str">
        <f>IF(AND($Z$2=$D685,$Z$2&lt;&gt;"",$Z$2&lt;&gt;0,$Y$2=$Y$1),COUNT($Y$3:Y684)+1,"  ")</f>
        <v xml:space="preserve">  </v>
      </c>
    </row>
    <row r="686" spans="2:25" ht="15.75">
      <c r="B686" s="5" t="str">
        <f>IF(C686&lt;&gt;"",COUNT($B$3:B685)+1,"")</f>
        <v/>
      </c>
      <c r="C686" s="86"/>
      <c r="D686" s="12"/>
      <c r="E686" s="12"/>
      <c r="F686" s="5" t="str">
        <f>IFERROR(IF(E686&lt;&gt;"",VLOOKUP(E686,STORE!$C$6:$D$500,2,FALSE),""),"تأكد من الكود")</f>
        <v/>
      </c>
      <c r="G686" s="12"/>
      <c r="H686" s="20"/>
      <c r="I686" s="12"/>
      <c r="U686" s="4" t="str">
        <f>IF(AND($V$2=$E686,$V$2&lt;&gt;"",$V$2&lt;&gt;0,F686&lt;&gt;"تأكد من الكود"),COUNT($U$3:U685)+1,"  ")</f>
        <v xml:space="preserve">  </v>
      </c>
      <c r="Y686" s="4" t="str">
        <f>IF(AND($Z$2=$D686,$Z$2&lt;&gt;"",$Z$2&lt;&gt;0,$Y$2=$Y$1),COUNT($Y$3:Y685)+1,"  ")</f>
        <v xml:space="preserve">  </v>
      </c>
    </row>
    <row r="687" spans="2:25" ht="15.75">
      <c r="B687" s="5" t="str">
        <f>IF(C687&lt;&gt;"",COUNT($B$3:B686)+1,"")</f>
        <v/>
      </c>
      <c r="C687" s="86"/>
      <c r="D687" s="12"/>
      <c r="E687" s="12"/>
      <c r="F687" s="5" t="str">
        <f>IFERROR(IF(E687&lt;&gt;"",VLOOKUP(E687,STORE!$C$6:$D$500,2,FALSE),""),"تأكد من الكود")</f>
        <v/>
      </c>
      <c r="G687" s="12"/>
      <c r="H687" s="20"/>
      <c r="I687" s="12"/>
      <c r="U687" s="4" t="str">
        <f>IF(AND($V$2=$E687,$V$2&lt;&gt;"",$V$2&lt;&gt;0,F687&lt;&gt;"تأكد من الكود"),COUNT($U$3:U686)+1,"  ")</f>
        <v xml:space="preserve">  </v>
      </c>
      <c r="Y687" s="4" t="str">
        <f>IF(AND($Z$2=$D687,$Z$2&lt;&gt;"",$Z$2&lt;&gt;0,$Y$2=$Y$1),COUNT($Y$3:Y686)+1,"  ")</f>
        <v xml:space="preserve">  </v>
      </c>
    </row>
    <row r="688" spans="2:25" ht="15.75">
      <c r="B688" s="5" t="str">
        <f>IF(C688&lt;&gt;"",COUNT($B$3:B687)+1,"")</f>
        <v/>
      </c>
      <c r="C688" s="86"/>
      <c r="D688" s="12"/>
      <c r="E688" s="12"/>
      <c r="F688" s="5" t="str">
        <f>IFERROR(IF(E688&lt;&gt;"",VLOOKUP(E688,STORE!$C$6:$D$500,2,FALSE),""),"تأكد من الكود")</f>
        <v/>
      </c>
      <c r="G688" s="12"/>
      <c r="H688" s="20"/>
      <c r="I688" s="12"/>
      <c r="U688" s="4" t="str">
        <f>IF(AND($V$2=$E688,$V$2&lt;&gt;"",$V$2&lt;&gt;0,F688&lt;&gt;"تأكد من الكود"),COUNT($U$3:U687)+1,"  ")</f>
        <v xml:space="preserve">  </v>
      </c>
      <c r="Y688" s="4" t="str">
        <f>IF(AND($Z$2=$D688,$Z$2&lt;&gt;"",$Z$2&lt;&gt;0,$Y$2=$Y$1),COUNT($Y$3:Y687)+1,"  ")</f>
        <v xml:space="preserve">  </v>
      </c>
    </row>
    <row r="689" spans="2:25" ht="15.75">
      <c r="B689" s="5" t="str">
        <f>IF(C689&lt;&gt;"",COUNT($B$3:B688)+1,"")</f>
        <v/>
      </c>
      <c r="C689" s="86"/>
      <c r="D689" s="12"/>
      <c r="E689" s="12"/>
      <c r="F689" s="5" t="str">
        <f>IFERROR(IF(E689&lt;&gt;"",VLOOKUP(E689,STORE!$C$6:$D$500,2,FALSE),""),"تأكد من الكود")</f>
        <v/>
      </c>
      <c r="G689" s="12"/>
      <c r="H689" s="20"/>
      <c r="I689" s="12"/>
      <c r="U689" s="4" t="str">
        <f>IF(AND($V$2=$E689,$V$2&lt;&gt;"",$V$2&lt;&gt;0,F689&lt;&gt;"تأكد من الكود"),COUNT($U$3:U688)+1,"  ")</f>
        <v xml:space="preserve">  </v>
      </c>
      <c r="Y689" s="4" t="str">
        <f>IF(AND($Z$2=$D689,$Z$2&lt;&gt;"",$Z$2&lt;&gt;0,$Y$2=$Y$1),COUNT($Y$3:Y688)+1,"  ")</f>
        <v xml:space="preserve">  </v>
      </c>
    </row>
    <row r="690" spans="2:25" ht="15.75">
      <c r="B690" s="5" t="str">
        <f>IF(C690&lt;&gt;"",COUNT($B$3:B689)+1,"")</f>
        <v/>
      </c>
      <c r="C690" s="86"/>
      <c r="D690" s="12"/>
      <c r="E690" s="12"/>
      <c r="F690" s="5" t="str">
        <f>IFERROR(IF(E690&lt;&gt;"",VLOOKUP(E690,STORE!$C$6:$D$500,2,FALSE),""),"تأكد من الكود")</f>
        <v/>
      </c>
      <c r="G690" s="12"/>
      <c r="H690" s="20"/>
      <c r="I690" s="12"/>
      <c r="U690" s="4" t="str">
        <f>IF(AND($V$2=$E690,$V$2&lt;&gt;"",$V$2&lt;&gt;0,F690&lt;&gt;"تأكد من الكود"),COUNT($U$3:U689)+1,"  ")</f>
        <v xml:space="preserve">  </v>
      </c>
      <c r="Y690" s="4" t="str">
        <f>IF(AND($Z$2=$D690,$Z$2&lt;&gt;"",$Z$2&lt;&gt;0,$Y$2=$Y$1),COUNT($Y$3:Y689)+1,"  ")</f>
        <v xml:space="preserve">  </v>
      </c>
    </row>
    <row r="691" spans="2:25" ht="15.75">
      <c r="B691" s="5" t="str">
        <f>IF(C691&lt;&gt;"",COUNT($B$3:B690)+1,"")</f>
        <v/>
      </c>
      <c r="C691" s="86"/>
      <c r="D691" s="12"/>
      <c r="E691" s="12"/>
      <c r="F691" s="5" t="str">
        <f>IFERROR(IF(E691&lt;&gt;"",VLOOKUP(E691,STORE!$C$6:$D$500,2,FALSE),""),"تأكد من الكود")</f>
        <v/>
      </c>
      <c r="G691" s="12"/>
      <c r="H691" s="20"/>
      <c r="I691" s="12"/>
      <c r="U691" s="4" t="str">
        <f>IF(AND($V$2=$E691,$V$2&lt;&gt;"",$V$2&lt;&gt;0,F691&lt;&gt;"تأكد من الكود"),COUNT($U$3:U690)+1,"  ")</f>
        <v xml:space="preserve">  </v>
      </c>
      <c r="Y691" s="4" t="str">
        <f>IF(AND($Z$2=$D691,$Z$2&lt;&gt;"",$Z$2&lt;&gt;0,$Y$2=$Y$1),COUNT($Y$3:Y690)+1,"  ")</f>
        <v xml:space="preserve">  </v>
      </c>
    </row>
    <row r="692" spans="2:25" ht="15.75">
      <c r="B692" s="5" t="str">
        <f>IF(C692&lt;&gt;"",COUNT($B$3:B691)+1,"")</f>
        <v/>
      </c>
      <c r="C692" s="86"/>
      <c r="D692" s="12"/>
      <c r="E692" s="12"/>
      <c r="F692" s="5" t="str">
        <f>IFERROR(IF(E692&lt;&gt;"",VLOOKUP(E692,STORE!$C$6:$D$500,2,FALSE),""),"تأكد من الكود")</f>
        <v/>
      </c>
      <c r="G692" s="12"/>
      <c r="H692" s="20"/>
      <c r="I692" s="12"/>
      <c r="U692" s="4" t="str">
        <f>IF(AND($V$2=$E692,$V$2&lt;&gt;"",$V$2&lt;&gt;0,F692&lt;&gt;"تأكد من الكود"),COUNT($U$3:U691)+1,"  ")</f>
        <v xml:space="preserve">  </v>
      </c>
      <c r="Y692" s="4" t="str">
        <f>IF(AND($Z$2=$D692,$Z$2&lt;&gt;"",$Z$2&lt;&gt;0,$Y$2=$Y$1),COUNT($Y$3:Y691)+1,"  ")</f>
        <v xml:space="preserve">  </v>
      </c>
    </row>
    <row r="693" spans="2:25" ht="15.75">
      <c r="B693" s="5" t="str">
        <f>IF(C693&lt;&gt;"",COUNT($B$3:B692)+1,"")</f>
        <v/>
      </c>
      <c r="C693" s="86"/>
      <c r="D693" s="12"/>
      <c r="E693" s="12"/>
      <c r="F693" s="5" t="str">
        <f>IFERROR(IF(E693&lt;&gt;"",VLOOKUP(E693,STORE!$C$6:$D$500,2,FALSE),""),"تأكد من الكود")</f>
        <v/>
      </c>
      <c r="G693" s="12"/>
      <c r="H693" s="20"/>
      <c r="I693" s="12"/>
      <c r="U693" s="4" t="str">
        <f>IF(AND($V$2=$E693,$V$2&lt;&gt;"",$V$2&lt;&gt;0,F693&lt;&gt;"تأكد من الكود"),COUNT($U$3:U692)+1,"  ")</f>
        <v xml:space="preserve">  </v>
      </c>
      <c r="Y693" s="4" t="str">
        <f>IF(AND($Z$2=$D693,$Z$2&lt;&gt;"",$Z$2&lt;&gt;0,$Y$2=$Y$1),COUNT($Y$3:Y692)+1,"  ")</f>
        <v xml:space="preserve">  </v>
      </c>
    </row>
    <row r="694" spans="2:25" ht="15.75">
      <c r="B694" s="5" t="str">
        <f>IF(C694&lt;&gt;"",COUNT($B$3:B693)+1,"")</f>
        <v/>
      </c>
      <c r="C694" s="86"/>
      <c r="D694" s="12"/>
      <c r="E694" s="12"/>
      <c r="F694" s="5" t="str">
        <f>IFERROR(IF(E694&lt;&gt;"",VLOOKUP(E694,STORE!$C$6:$D$500,2,FALSE),""),"تأكد من الكود")</f>
        <v/>
      </c>
      <c r="G694" s="12"/>
      <c r="H694" s="20"/>
      <c r="I694" s="12"/>
      <c r="U694" s="4" t="str">
        <f>IF(AND($V$2=$E694,$V$2&lt;&gt;"",$V$2&lt;&gt;0,F694&lt;&gt;"تأكد من الكود"),COUNT($U$3:U693)+1,"  ")</f>
        <v xml:space="preserve">  </v>
      </c>
      <c r="Y694" s="4" t="str">
        <f>IF(AND($Z$2=$D694,$Z$2&lt;&gt;"",$Z$2&lt;&gt;0,$Y$2=$Y$1),COUNT($Y$3:Y693)+1,"  ")</f>
        <v xml:space="preserve">  </v>
      </c>
    </row>
    <row r="695" spans="2:25" ht="15.75">
      <c r="B695" s="5" t="str">
        <f>IF(C695&lt;&gt;"",COUNT($B$3:B694)+1,"")</f>
        <v/>
      </c>
      <c r="C695" s="86"/>
      <c r="D695" s="12"/>
      <c r="E695" s="12"/>
      <c r="F695" s="5" t="str">
        <f>IFERROR(IF(E695&lt;&gt;"",VLOOKUP(E695,STORE!$C$6:$D$500,2,FALSE),""),"تأكد من الكود")</f>
        <v/>
      </c>
      <c r="G695" s="12"/>
      <c r="H695" s="20"/>
      <c r="I695" s="12"/>
      <c r="U695" s="4" t="str">
        <f>IF(AND($V$2=$E695,$V$2&lt;&gt;"",$V$2&lt;&gt;0,F695&lt;&gt;"تأكد من الكود"),COUNT($U$3:U694)+1,"  ")</f>
        <v xml:space="preserve">  </v>
      </c>
      <c r="Y695" s="4" t="str">
        <f>IF(AND($Z$2=$D695,$Z$2&lt;&gt;"",$Z$2&lt;&gt;0,$Y$2=$Y$1),COUNT($Y$3:Y694)+1,"  ")</f>
        <v xml:space="preserve">  </v>
      </c>
    </row>
    <row r="696" spans="2:25" ht="15.75">
      <c r="B696" s="5" t="str">
        <f>IF(C696&lt;&gt;"",COUNT($B$3:B695)+1,"")</f>
        <v/>
      </c>
      <c r="C696" s="86"/>
      <c r="D696" s="12"/>
      <c r="E696" s="12"/>
      <c r="F696" s="5" t="str">
        <f>IFERROR(IF(E696&lt;&gt;"",VLOOKUP(E696,STORE!$C$6:$D$500,2,FALSE),""),"تأكد من الكود")</f>
        <v/>
      </c>
      <c r="G696" s="12"/>
      <c r="H696" s="20"/>
      <c r="I696" s="12"/>
      <c r="U696" s="4" t="str">
        <f>IF(AND($V$2=$E696,$V$2&lt;&gt;"",$V$2&lt;&gt;0,F696&lt;&gt;"تأكد من الكود"),COUNT($U$3:U695)+1,"  ")</f>
        <v xml:space="preserve">  </v>
      </c>
      <c r="Y696" s="4" t="str">
        <f>IF(AND($Z$2=$D696,$Z$2&lt;&gt;"",$Z$2&lt;&gt;0,$Y$2=$Y$1),COUNT($Y$3:Y695)+1,"  ")</f>
        <v xml:space="preserve">  </v>
      </c>
    </row>
    <row r="697" spans="2:25" ht="15.75">
      <c r="B697" s="5" t="str">
        <f>IF(C697&lt;&gt;"",COUNT($B$3:B696)+1,"")</f>
        <v/>
      </c>
      <c r="C697" s="86"/>
      <c r="D697" s="12"/>
      <c r="E697" s="12"/>
      <c r="F697" s="5" t="str">
        <f>IFERROR(IF(E697&lt;&gt;"",VLOOKUP(E697,STORE!$C$6:$D$500,2,FALSE),""),"تأكد من الكود")</f>
        <v/>
      </c>
      <c r="G697" s="12"/>
      <c r="H697" s="20"/>
      <c r="I697" s="12"/>
      <c r="U697" s="4" t="str">
        <f>IF(AND($V$2=$E697,$V$2&lt;&gt;"",$V$2&lt;&gt;0,F697&lt;&gt;"تأكد من الكود"),COUNT($U$3:U696)+1,"  ")</f>
        <v xml:space="preserve">  </v>
      </c>
      <c r="Y697" s="4" t="str">
        <f>IF(AND($Z$2=$D697,$Z$2&lt;&gt;"",$Z$2&lt;&gt;0,$Y$2=$Y$1),COUNT($Y$3:Y696)+1,"  ")</f>
        <v xml:space="preserve">  </v>
      </c>
    </row>
    <row r="698" spans="2:25" ht="15.75">
      <c r="B698" s="5" t="str">
        <f>IF(C698&lt;&gt;"",COUNT($B$3:B697)+1,"")</f>
        <v/>
      </c>
      <c r="C698" s="86"/>
      <c r="D698" s="12"/>
      <c r="E698" s="12"/>
      <c r="F698" s="5" t="str">
        <f>IFERROR(IF(E698&lt;&gt;"",VLOOKUP(E698,STORE!$C$6:$D$500,2,FALSE),""),"تأكد من الكود")</f>
        <v/>
      </c>
      <c r="G698" s="12"/>
      <c r="H698" s="20"/>
      <c r="I698" s="12"/>
      <c r="U698" s="4" t="str">
        <f>IF(AND($V$2=$E698,$V$2&lt;&gt;"",$V$2&lt;&gt;0,F698&lt;&gt;"تأكد من الكود"),COUNT($U$3:U697)+1,"  ")</f>
        <v xml:space="preserve">  </v>
      </c>
      <c r="Y698" s="4" t="str">
        <f>IF(AND($Z$2=$D698,$Z$2&lt;&gt;"",$Z$2&lt;&gt;0,$Y$2=$Y$1),COUNT($Y$3:Y697)+1,"  ")</f>
        <v xml:space="preserve">  </v>
      </c>
    </row>
    <row r="699" spans="2:25" ht="15.75">
      <c r="B699" s="5" t="str">
        <f>IF(C699&lt;&gt;"",COUNT($B$3:B698)+1,"")</f>
        <v/>
      </c>
      <c r="C699" s="86"/>
      <c r="D699" s="12"/>
      <c r="E699" s="12"/>
      <c r="F699" s="5" t="str">
        <f>IFERROR(IF(E699&lt;&gt;"",VLOOKUP(E699,STORE!$C$6:$D$500,2,FALSE),""),"تأكد من الكود")</f>
        <v/>
      </c>
      <c r="G699" s="12"/>
      <c r="H699" s="20"/>
      <c r="I699" s="12"/>
      <c r="U699" s="4" t="str">
        <f>IF(AND($V$2=$E699,$V$2&lt;&gt;"",$V$2&lt;&gt;0,F699&lt;&gt;"تأكد من الكود"),COUNT($U$3:U698)+1,"  ")</f>
        <v xml:space="preserve">  </v>
      </c>
      <c r="Y699" s="4" t="str">
        <f>IF(AND($Z$2=$D699,$Z$2&lt;&gt;"",$Z$2&lt;&gt;0,$Y$2=$Y$1),COUNT($Y$3:Y698)+1,"  ")</f>
        <v xml:space="preserve">  </v>
      </c>
    </row>
    <row r="700" spans="2:25" ht="15.75">
      <c r="B700" s="5" t="str">
        <f>IF(C700&lt;&gt;"",COUNT($B$3:B699)+1,"")</f>
        <v/>
      </c>
      <c r="C700" s="86"/>
      <c r="D700" s="12"/>
      <c r="E700" s="12"/>
      <c r="F700" s="5" t="str">
        <f>IFERROR(IF(E700&lt;&gt;"",VLOOKUP(E700,STORE!$C$6:$D$500,2,FALSE),""),"تأكد من الكود")</f>
        <v/>
      </c>
      <c r="G700" s="12"/>
      <c r="H700" s="20"/>
      <c r="I700" s="12"/>
      <c r="U700" s="4" t="str">
        <f>IF(AND($V$2=$E700,$V$2&lt;&gt;"",$V$2&lt;&gt;0,F700&lt;&gt;"تأكد من الكود"),COUNT($U$3:U699)+1,"  ")</f>
        <v xml:space="preserve">  </v>
      </c>
      <c r="Y700" s="4" t="str">
        <f>IF(AND($Z$2=$D700,$Z$2&lt;&gt;"",$Z$2&lt;&gt;0,$Y$2=$Y$1),COUNT($Y$3:Y699)+1,"  ")</f>
        <v xml:space="preserve">  </v>
      </c>
    </row>
    <row r="701" spans="2:25" ht="15.75">
      <c r="B701" s="5" t="str">
        <f>IF(C701&lt;&gt;"",COUNT($B$3:B700)+1,"")</f>
        <v/>
      </c>
      <c r="C701" s="86"/>
      <c r="D701" s="12"/>
      <c r="E701" s="12"/>
      <c r="F701" s="5" t="str">
        <f>IFERROR(IF(E701&lt;&gt;"",VLOOKUP(E701,STORE!$C$6:$D$500,2,FALSE),""),"تأكد من الكود")</f>
        <v/>
      </c>
      <c r="G701" s="12"/>
      <c r="H701" s="20"/>
      <c r="I701" s="12"/>
      <c r="U701" s="4" t="str">
        <f>IF(AND($V$2=$E701,$V$2&lt;&gt;"",$V$2&lt;&gt;0,F701&lt;&gt;"تأكد من الكود"),COUNT($U$3:U700)+1,"  ")</f>
        <v xml:space="preserve">  </v>
      </c>
      <c r="Y701" s="4" t="str">
        <f>IF(AND($Z$2=$D701,$Z$2&lt;&gt;"",$Z$2&lt;&gt;0,$Y$2=$Y$1),COUNT($Y$3:Y700)+1,"  ")</f>
        <v xml:space="preserve">  </v>
      </c>
    </row>
    <row r="702" spans="2:25" ht="15.75">
      <c r="B702" s="5" t="str">
        <f>IF(C702&lt;&gt;"",COUNT($B$3:B701)+1,"")</f>
        <v/>
      </c>
      <c r="C702" s="86"/>
      <c r="D702" s="12"/>
      <c r="E702" s="12"/>
      <c r="F702" s="5" t="str">
        <f>IFERROR(IF(E702&lt;&gt;"",VLOOKUP(E702,STORE!$C$6:$D$500,2,FALSE),""),"تأكد من الكود")</f>
        <v/>
      </c>
      <c r="G702" s="12"/>
      <c r="H702" s="20"/>
      <c r="I702" s="12"/>
      <c r="U702" s="4" t="str">
        <f>IF(AND($V$2=$E702,$V$2&lt;&gt;"",$V$2&lt;&gt;0,F702&lt;&gt;"تأكد من الكود"),COUNT($U$3:U701)+1,"  ")</f>
        <v xml:space="preserve">  </v>
      </c>
      <c r="Y702" s="4" t="str">
        <f>IF(AND($Z$2=$D702,$Z$2&lt;&gt;"",$Z$2&lt;&gt;0,$Y$2=$Y$1),COUNT($Y$3:Y701)+1,"  ")</f>
        <v xml:space="preserve">  </v>
      </c>
    </row>
    <row r="703" spans="2:25" ht="15.75">
      <c r="B703" s="5" t="str">
        <f>IF(C703&lt;&gt;"",COUNT($B$3:B702)+1,"")</f>
        <v/>
      </c>
      <c r="C703" s="86"/>
      <c r="D703" s="12"/>
      <c r="E703" s="12"/>
      <c r="F703" s="5" t="str">
        <f>IFERROR(IF(E703&lt;&gt;"",VLOOKUP(E703,STORE!$C$6:$D$500,2,FALSE),""),"تأكد من الكود")</f>
        <v/>
      </c>
      <c r="G703" s="12"/>
      <c r="H703" s="20"/>
      <c r="I703" s="12"/>
      <c r="U703" s="4" t="str">
        <f>IF(AND($V$2=$E703,$V$2&lt;&gt;"",$V$2&lt;&gt;0,F703&lt;&gt;"تأكد من الكود"),COUNT($U$3:U702)+1,"  ")</f>
        <v xml:space="preserve">  </v>
      </c>
      <c r="Y703" s="4" t="str">
        <f>IF(AND($Z$2=$D703,$Z$2&lt;&gt;"",$Z$2&lt;&gt;0,$Y$2=$Y$1),COUNT($Y$3:Y702)+1,"  ")</f>
        <v xml:space="preserve">  </v>
      </c>
    </row>
    <row r="704" spans="2:25" ht="15.75">
      <c r="B704" s="5" t="str">
        <f>IF(C704&lt;&gt;"",COUNT($B$3:B703)+1,"")</f>
        <v/>
      </c>
      <c r="C704" s="86"/>
      <c r="D704" s="12"/>
      <c r="E704" s="12"/>
      <c r="F704" s="5" t="str">
        <f>IFERROR(IF(E704&lt;&gt;"",VLOOKUP(E704,STORE!$C$6:$D$500,2,FALSE),""),"تأكد من الكود")</f>
        <v/>
      </c>
      <c r="G704" s="12"/>
      <c r="H704" s="20"/>
      <c r="I704" s="12"/>
      <c r="U704" s="4" t="str">
        <f>IF(AND($V$2=$E704,$V$2&lt;&gt;"",$V$2&lt;&gt;0,F704&lt;&gt;"تأكد من الكود"),COUNT($U$3:U703)+1,"  ")</f>
        <v xml:space="preserve">  </v>
      </c>
      <c r="Y704" s="4" t="str">
        <f>IF(AND($Z$2=$D704,$Z$2&lt;&gt;"",$Z$2&lt;&gt;0,$Y$2=$Y$1),COUNT($Y$3:Y703)+1,"  ")</f>
        <v xml:space="preserve">  </v>
      </c>
    </row>
    <row r="705" spans="2:25" ht="15.75">
      <c r="B705" s="5" t="str">
        <f>IF(C705&lt;&gt;"",COUNT($B$3:B704)+1,"")</f>
        <v/>
      </c>
      <c r="C705" s="86"/>
      <c r="D705" s="12"/>
      <c r="E705" s="12"/>
      <c r="F705" s="5" t="str">
        <f>IFERROR(IF(E705&lt;&gt;"",VLOOKUP(E705,STORE!$C$6:$D$500,2,FALSE),""),"تأكد من الكود")</f>
        <v/>
      </c>
      <c r="G705" s="12"/>
      <c r="H705" s="20"/>
      <c r="I705" s="12"/>
      <c r="U705" s="4" t="str">
        <f>IF(AND($V$2=$E705,$V$2&lt;&gt;"",$V$2&lt;&gt;0,F705&lt;&gt;"تأكد من الكود"),COUNT($U$3:U704)+1,"  ")</f>
        <v xml:space="preserve">  </v>
      </c>
      <c r="Y705" s="4" t="str">
        <f>IF(AND($Z$2=$D705,$Z$2&lt;&gt;"",$Z$2&lt;&gt;0,$Y$2=$Y$1),COUNT($Y$3:Y704)+1,"  ")</f>
        <v xml:space="preserve">  </v>
      </c>
    </row>
    <row r="706" spans="2:25" ht="15.75">
      <c r="B706" s="5" t="str">
        <f>IF(C706&lt;&gt;"",COUNT($B$3:B705)+1,"")</f>
        <v/>
      </c>
      <c r="C706" s="86"/>
      <c r="D706" s="12"/>
      <c r="E706" s="12"/>
      <c r="F706" s="5" t="str">
        <f>IFERROR(IF(E706&lt;&gt;"",VLOOKUP(E706,STORE!$C$6:$D$500,2,FALSE),""),"تأكد من الكود")</f>
        <v/>
      </c>
      <c r="G706" s="12"/>
      <c r="H706" s="20"/>
      <c r="I706" s="12"/>
      <c r="U706" s="4" t="str">
        <f>IF(AND($V$2=$E706,$V$2&lt;&gt;"",$V$2&lt;&gt;0,F706&lt;&gt;"تأكد من الكود"),COUNT($U$3:U705)+1,"  ")</f>
        <v xml:space="preserve">  </v>
      </c>
      <c r="Y706" s="4" t="str">
        <f>IF(AND($Z$2=$D706,$Z$2&lt;&gt;"",$Z$2&lt;&gt;0,$Y$2=$Y$1),COUNT($Y$3:Y705)+1,"  ")</f>
        <v xml:space="preserve">  </v>
      </c>
    </row>
    <row r="707" spans="2:25" ht="15.75">
      <c r="B707" s="5" t="str">
        <f>IF(C707&lt;&gt;"",COUNT($B$3:B706)+1,"")</f>
        <v/>
      </c>
      <c r="C707" s="86"/>
      <c r="D707" s="12"/>
      <c r="E707" s="12"/>
      <c r="F707" s="5" t="str">
        <f>IFERROR(IF(E707&lt;&gt;"",VLOOKUP(E707,STORE!$C$6:$D$500,2,FALSE),""),"تأكد من الكود")</f>
        <v/>
      </c>
      <c r="G707" s="12"/>
      <c r="H707" s="20"/>
      <c r="I707" s="12"/>
      <c r="U707" s="4" t="str">
        <f>IF(AND($V$2=$E707,$V$2&lt;&gt;"",$V$2&lt;&gt;0,F707&lt;&gt;"تأكد من الكود"),COUNT($U$3:U706)+1,"  ")</f>
        <v xml:space="preserve">  </v>
      </c>
      <c r="Y707" s="4" t="str">
        <f>IF(AND($Z$2=$D707,$Z$2&lt;&gt;"",$Z$2&lt;&gt;0,$Y$2=$Y$1),COUNT($Y$3:Y706)+1,"  ")</f>
        <v xml:space="preserve">  </v>
      </c>
    </row>
    <row r="708" spans="2:25" ht="15.75">
      <c r="B708" s="5" t="str">
        <f>IF(C708&lt;&gt;"",COUNT($B$3:B707)+1,"")</f>
        <v/>
      </c>
      <c r="C708" s="86"/>
      <c r="D708" s="12"/>
      <c r="E708" s="12"/>
      <c r="F708" s="5" t="str">
        <f>IFERROR(IF(E708&lt;&gt;"",VLOOKUP(E708,STORE!$C$6:$D$500,2,FALSE),""),"تأكد من الكود")</f>
        <v/>
      </c>
      <c r="G708" s="12"/>
      <c r="H708" s="20"/>
      <c r="I708" s="12"/>
      <c r="U708" s="4" t="str">
        <f>IF(AND($V$2=$E708,$V$2&lt;&gt;"",$V$2&lt;&gt;0,F708&lt;&gt;"تأكد من الكود"),COUNT($U$3:U707)+1,"  ")</f>
        <v xml:space="preserve">  </v>
      </c>
      <c r="Y708" s="4" t="str">
        <f>IF(AND($Z$2=$D708,$Z$2&lt;&gt;"",$Z$2&lt;&gt;0,$Y$2=$Y$1),COUNT($Y$3:Y707)+1,"  ")</f>
        <v xml:space="preserve">  </v>
      </c>
    </row>
    <row r="709" spans="2:25" ht="15.75">
      <c r="B709" s="5" t="str">
        <f>IF(C709&lt;&gt;"",COUNT($B$3:B708)+1,"")</f>
        <v/>
      </c>
      <c r="C709" s="86"/>
      <c r="D709" s="12"/>
      <c r="E709" s="12"/>
      <c r="F709" s="5" t="str">
        <f>IFERROR(IF(E709&lt;&gt;"",VLOOKUP(E709,STORE!$C$6:$D$500,2,FALSE),""),"تأكد من الكود")</f>
        <v/>
      </c>
      <c r="G709" s="12"/>
      <c r="H709" s="20"/>
      <c r="I709" s="12"/>
      <c r="U709" s="4" t="str">
        <f>IF(AND($V$2=$E709,$V$2&lt;&gt;"",$V$2&lt;&gt;0,F709&lt;&gt;"تأكد من الكود"),COUNT($U$3:U708)+1,"  ")</f>
        <v xml:space="preserve">  </v>
      </c>
      <c r="Y709" s="4" t="str">
        <f>IF(AND($Z$2=$D709,$Z$2&lt;&gt;"",$Z$2&lt;&gt;0,$Y$2=$Y$1),COUNT($Y$3:Y708)+1,"  ")</f>
        <v xml:space="preserve">  </v>
      </c>
    </row>
    <row r="710" spans="2:25" ht="15.75">
      <c r="B710" s="5" t="str">
        <f>IF(C710&lt;&gt;"",COUNT($B$3:B709)+1,"")</f>
        <v/>
      </c>
      <c r="C710" s="86"/>
      <c r="D710" s="12"/>
      <c r="E710" s="12"/>
      <c r="F710" s="5" t="str">
        <f>IFERROR(IF(E710&lt;&gt;"",VLOOKUP(E710,STORE!$C$6:$D$500,2,FALSE),""),"تأكد من الكود")</f>
        <v/>
      </c>
      <c r="G710" s="12"/>
      <c r="H710" s="20"/>
      <c r="I710" s="12"/>
      <c r="U710" s="4" t="str">
        <f>IF(AND($V$2=$E710,$V$2&lt;&gt;"",$V$2&lt;&gt;0,F710&lt;&gt;"تأكد من الكود"),COUNT($U$3:U709)+1,"  ")</f>
        <v xml:space="preserve">  </v>
      </c>
      <c r="Y710" s="4" t="str">
        <f>IF(AND($Z$2=$D710,$Z$2&lt;&gt;"",$Z$2&lt;&gt;0,$Y$2=$Y$1),COUNT($Y$3:Y709)+1,"  ")</f>
        <v xml:space="preserve">  </v>
      </c>
    </row>
    <row r="711" spans="2:25" ht="15.75">
      <c r="B711" s="5" t="str">
        <f>IF(C711&lt;&gt;"",COUNT($B$3:B710)+1,"")</f>
        <v/>
      </c>
      <c r="C711" s="86"/>
      <c r="D711" s="12"/>
      <c r="E711" s="12"/>
      <c r="F711" s="5" t="str">
        <f>IFERROR(IF(E711&lt;&gt;"",VLOOKUP(E711,STORE!$C$6:$D$500,2,FALSE),""),"تأكد من الكود")</f>
        <v/>
      </c>
      <c r="G711" s="12"/>
      <c r="H711" s="20"/>
      <c r="I711" s="12"/>
      <c r="U711" s="4" t="str">
        <f>IF(AND($V$2=$E711,$V$2&lt;&gt;"",$V$2&lt;&gt;0,F711&lt;&gt;"تأكد من الكود"),COUNT($U$3:U710)+1,"  ")</f>
        <v xml:space="preserve">  </v>
      </c>
      <c r="Y711" s="4" t="str">
        <f>IF(AND($Z$2=$D711,$Z$2&lt;&gt;"",$Z$2&lt;&gt;0,$Y$2=$Y$1),COUNT($Y$3:Y710)+1,"  ")</f>
        <v xml:space="preserve">  </v>
      </c>
    </row>
    <row r="712" spans="2:25" ht="15.75">
      <c r="B712" s="5" t="str">
        <f>IF(C712&lt;&gt;"",COUNT($B$3:B711)+1,"")</f>
        <v/>
      </c>
      <c r="C712" s="86"/>
      <c r="D712" s="12"/>
      <c r="E712" s="12"/>
      <c r="F712" s="5" t="str">
        <f>IFERROR(IF(E712&lt;&gt;"",VLOOKUP(E712,STORE!$C$6:$D$500,2,FALSE),""),"تأكد من الكود")</f>
        <v/>
      </c>
      <c r="G712" s="12"/>
      <c r="H712" s="20"/>
      <c r="I712" s="12"/>
      <c r="U712" s="4" t="str">
        <f>IF(AND($V$2=$E712,$V$2&lt;&gt;"",$V$2&lt;&gt;0,F712&lt;&gt;"تأكد من الكود"),COUNT($U$3:U711)+1,"  ")</f>
        <v xml:space="preserve">  </v>
      </c>
      <c r="Y712" s="4" t="str">
        <f>IF(AND($Z$2=$D712,$Z$2&lt;&gt;"",$Z$2&lt;&gt;0,$Y$2=$Y$1),COUNT($Y$3:Y711)+1,"  ")</f>
        <v xml:space="preserve">  </v>
      </c>
    </row>
    <row r="713" spans="2:25" ht="15.75">
      <c r="B713" s="5" t="str">
        <f>IF(C713&lt;&gt;"",COUNT($B$3:B712)+1,"")</f>
        <v/>
      </c>
      <c r="C713" s="86"/>
      <c r="D713" s="12"/>
      <c r="E713" s="12"/>
      <c r="F713" s="5" t="str">
        <f>IFERROR(IF(E713&lt;&gt;"",VLOOKUP(E713,STORE!$C$6:$D$500,2,FALSE),""),"تأكد من الكود")</f>
        <v/>
      </c>
      <c r="G713" s="12"/>
      <c r="H713" s="20"/>
      <c r="I713" s="12"/>
      <c r="U713" s="4" t="str">
        <f>IF(AND($V$2=$E713,$V$2&lt;&gt;"",$V$2&lt;&gt;0,F713&lt;&gt;"تأكد من الكود"),COUNT($U$3:U712)+1,"  ")</f>
        <v xml:space="preserve">  </v>
      </c>
      <c r="Y713" s="4" t="str">
        <f>IF(AND($Z$2=$D713,$Z$2&lt;&gt;"",$Z$2&lt;&gt;0,$Y$2=$Y$1),COUNT($Y$3:Y712)+1,"  ")</f>
        <v xml:space="preserve">  </v>
      </c>
    </row>
    <row r="714" spans="2:25" ht="15.75">
      <c r="B714" s="5" t="str">
        <f>IF(C714&lt;&gt;"",COUNT($B$3:B713)+1,"")</f>
        <v/>
      </c>
      <c r="C714" s="86"/>
      <c r="D714" s="12"/>
      <c r="E714" s="12"/>
      <c r="F714" s="5" t="str">
        <f>IFERROR(IF(E714&lt;&gt;"",VLOOKUP(E714,STORE!$C$6:$D$500,2,FALSE),""),"تأكد من الكود")</f>
        <v/>
      </c>
      <c r="G714" s="12"/>
      <c r="H714" s="20"/>
      <c r="I714" s="12"/>
      <c r="U714" s="4" t="str">
        <f>IF(AND($V$2=$E714,$V$2&lt;&gt;"",$V$2&lt;&gt;0,F714&lt;&gt;"تأكد من الكود"),COUNT($U$3:U713)+1,"  ")</f>
        <v xml:space="preserve">  </v>
      </c>
      <c r="Y714" s="4" t="str">
        <f>IF(AND($Z$2=$D714,$Z$2&lt;&gt;"",$Z$2&lt;&gt;0,$Y$2=$Y$1),COUNT($Y$3:Y713)+1,"  ")</f>
        <v xml:space="preserve">  </v>
      </c>
    </row>
    <row r="715" spans="2:25" ht="15.75">
      <c r="B715" s="5" t="str">
        <f>IF(C715&lt;&gt;"",COUNT($B$3:B714)+1,"")</f>
        <v/>
      </c>
      <c r="C715" s="86"/>
      <c r="D715" s="12"/>
      <c r="E715" s="12"/>
      <c r="F715" s="5" t="str">
        <f>IFERROR(IF(E715&lt;&gt;"",VLOOKUP(E715,STORE!$C$6:$D$500,2,FALSE),""),"تأكد من الكود")</f>
        <v/>
      </c>
      <c r="G715" s="12"/>
      <c r="H715" s="20"/>
      <c r="I715" s="12"/>
      <c r="U715" s="4" t="str">
        <f>IF(AND($V$2=$E715,$V$2&lt;&gt;"",$V$2&lt;&gt;0,F715&lt;&gt;"تأكد من الكود"),COUNT($U$3:U714)+1,"  ")</f>
        <v xml:space="preserve">  </v>
      </c>
      <c r="Y715" s="4" t="str">
        <f>IF(AND($Z$2=$D715,$Z$2&lt;&gt;"",$Z$2&lt;&gt;0,$Y$2=$Y$1),COUNT($Y$3:Y714)+1,"  ")</f>
        <v xml:space="preserve">  </v>
      </c>
    </row>
    <row r="716" spans="2:25" ht="15.75">
      <c r="B716" s="5" t="str">
        <f>IF(C716&lt;&gt;"",COUNT($B$3:B715)+1,"")</f>
        <v/>
      </c>
      <c r="C716" s="86"/>
      <c r="D716" s="12"/>
      <c r="E716" s="12"/>
      <c r="F716" s="5" t="str">
        <f>IFERROR(IF(E716&lt;&gt;"",VLOOKUP(E716,STORE!$C$6:$D$500,2,FALSE),""),"تأكد من الكود")</f>
        <v/>
      </c>
      <c r="G716" s="12"/>
      <c r="H716" s="20"/>
      <c r="I716" s="12"/>
      <c r="U716" s="4" t="str">
        <f>IF(AND($V$2=$E716,$V$2&lt;&gt;"",$V$2&lt;&gt;0,F716&lt;&gt;"تأكد من الكود"),COUNT($U$3:U715)+1,"  ")</f>
        <v xml:space="preserve">  </v>
      </c>
      <c r="Y716" s="4" t="str">
        <f>IF(AND($Z$2=$D716,$Z$2&lt;&gt;"",$Z$2&lt;&gt;0,$Y$2=$Y$1),COUNT($Y$3:Y715)+1,"  ")</f>
        <v xml:space="preserve">  </v>
      </c>
    </row>
    <row r="717" spans="2:25" ht="15.75">
      <c r="B717" s="5" t="str">
        <f>IF(C717&lt;&gt;"",COUNT($B$3:B716)+1,"")</f>
        <v/>
      </c>
      <c r="C717" s="86"/>
      <c r="D717" s="12"/>
      <c r="E717" s="12"/>
      <c r="F717" s="5" t="str">
        <f>IFERROR(IF(E717&lt;&gt;"",VLOOKUP(E717,STORE!$C$6:$D$500,2,FALSE),""),"تأكد من الكود")</f>
        <v/>
      </c>
      <c r="G717" s="12"/>
      <c r="H717" s="20"/>
      <c r="I717" s="12"/>
      <c r="U717" s="4" t="str">
        <f>IF(AND($V$2=$E717,$V$2&lt;&gt;"",$V$2&lt;&gt;0,F717&lt;&gt;"تأكد من الكود"),COUNT($U$3:U716)+1,"  ")</f>
        <v xml:space="preserve">  </v>
      </c>
      <c r="Y717" s="4" t="str">
        <f>IF(AND($Z$2=$D717,$Z$2&lt;&gt;"",$Z$2&lt;&gt;0,$Y$2=$Y$1),COUNT($Y$3:Y716)+1,"  ")</f>
        <v xml:space="preserve">  </v>
      </c>
    </row>
    <row r="718" spans="2:25" ht="15.75">
      <c r="B718" s="5" t="str">
        <f>IF(C718&lt;&gt;"",COUNT($B$3:B717)+1,"")</f>
        <v/>
      </c>
      <c r="C718" s="86"/>
      <c r="D718" s="12"/>
      <c r="E718" s="12"/>
      <c r="F718" s="5" t="str">
        <f>IFERROR(IF(E718&lt;&gt;"",VLOOKUP(E718,STORE!$C$6:$D$500,2,FALSE),""),"تأكد من الكود")</f>
        <v/>
      </c>
      <c r="G718" s="12"/>
      <c r="H718" s="20"/>
      <c r="I718" s="12"/>
      <c r="U718" s="4" t="str">
        <f>IF(AND($V$2=$E718,$V$2&lt;&gt;"",$V$2&lt;&gt;0,F718&lt;&gt;"تأكد من الكود"),COUNT($U$3:U717)+1,"  ")</f>
        <v xml:space="preserve">  </v>
      </c>
      <c r="Y718" s="4" t="str">
        <f>IF(AND($Z$2=$D718,$Z$2&lt;&gt;"",$Z$2&lt;&gt;0,$Y$2=$Y$1),COUNT($Y$3:Y717)+1,"  ")</f>
        <v xml:space="preserve">  </v>
      </c>
    </row>
    <row r="719" spans="2:25" ht="15.75">
      <c r="B719" s="5" t="str">
        <f>IF(C719&lt;&gt;"",COUNT($B$3:B718)+1,"")</f>
        <v/>
      </c>
      <c r="C719" s="86"/>
      <c r="D719" s="12"/>
      <c r="E719" s="12"/>
      <c r="F719" s="5" t="str">
        <f>IFERROR(IF(E719&lt;&gt;"",VLOOKUP(E719,STORE!$C$6:$D$500,2,FALSE),""),"تأكد من الكود")</f>
        <v/>
      </c>
      <c r="G719" s="12"/>
      <c r="H719" s="20"/>
      <c r="I719" s="12"/>
      <c r="U719" s="4" t="str">
        <f>IF(AND($V$2=$E719,$V$2&lt;&gt;"",$V$2&lt;&gt;0,F719&lt;&gt;"تأكد من الكود"),COUNT($U$3:U718)+1,"  ")</f>
        <v xml:space="preserve">  </v>
      </c>
      <c r="Y719" s="4" t="str">
        <f>IF(AND($Z$2=$D719,$Z$2&lt;&gt;"",$Z$2&lt;&gt;0,$Y$2=$Y$1),COUNT($Y$3:Y718)+1,"  ")</f>
        <v xml:space="preserve">  </v>
      </c>
    </row>
    <row r="720" spans="2:25" ht="15.75">
      <c r="B720" s="5" t="str">
        <f>IF(C720&lt;&gt;"",COUNT($B$3:B719)+1,"")</f>
        <v/>
      </c>
      <c r="C720" s="86"/>
      <c r="D720" s="12"/>
      <c r="E720" s="12"/>
      <c r="F720" s="5" t="str">
        <f>IFERROR(IF(E720&lt;&gt;"",VLOOKUP(E720,STORE!$C$6:$D$500,2,FALSE),""),"تأكد من الكود")</f>
        <v/>
      </c>
      <c r="G720" s="12"/>
      <c r="H720" s="20"/>
      <c r="I720" s="12"/>
      <c r="U720" s="4" t="str">
        <f>IF(AND($V$2=$E720,$V$2&lt;&gt;"",$V$2&lt;&gt;0,F720&lt;&gt;"تأكد من الكود"),COUNT($U$3:U719)+1,"  ")</f>
        <v xml:space="preserve">  </v>
      </c>
      <c r="Y720" s="4" t="str">
        <f>IF(AND($Z$2=$D720,$Z$2&lt;&gt;"",$Z$2&lt;&gt;0,$Y$2=$Y$1),COUNT($Y$3:Y719)+1,"  ")</f>
        <v xml:space="preserve">  </v>
      </c>
    </row>
    <row r="721" spans="2:25" ht="15.75">
      <c r="B721" s="5" t="str">
        <f>IF(C721&lt;&gt;"",COUNT($B$3:B720)+1,"")</f>
        <v/>
      </c>
      <c r="C721" s="86"/>
      <c r="D721" s="12"/>
      <c r="E721" s="12"/>
      <c r="F721" s="5" t="str">
        <f>IFERROR(IF(E721&lt;&gt;"",VLOOKUP(E721,STORE!$C$6:$D$500,2,FALSE),""),"تأكد من الكود")</f>
        <v/>
      </c>
      <c r="G721" s="12"/>
      <c r="H721" s="20"/>
      <c r="I721" s="12"/>
      <c r="U721" s="4" t="str">
        <f>IF(AND($V$2=$E721,$V$2&lt;&gt;"",$V$2&lt;&gt;0,F721&lt;&gt;"تأكد من الكود"),COUNT($U$3:U720)+1,"  ")</f>
        <v xml:space="preserve">  </v>
      </c>
      <c r="Y721" s="4" t="str">
        <f>IF(AND($Z$2=$D721,$Z$2&lt;&gt;"",$Z$2&lt;&gt;0,$Y$2=$Y$1),COUNT($Y$3:Y720)+1,"  ")</f>
        <v xml:space="preserve">  </v>
      </c>
    </row>
    <row r="722" spans="2:25" ht="15.75">
      <c r="B722" s="5" t="str">
        <f>IF(C722&lt;&gt;"",COUNT($B$3:B721)+1,"")</f>
        <v/>
      </c>
      <c r="C722" s="86"/>
      <c r="D722" s="12"/>
      <c r="E722" s="12"/>
      <c r="F722" s="5" t="str">
        <f>IFERROR(IF(E722&lt;&gt;"",VLOOKUP(E722,STORE!$C$6:$D$500,2,FALSE),""),"تأكد من الكود")</f>
        <v/>
      </c>
      <c r="G722" s="12"/>
      <c r="H722" s="20"/>
      <c r="I722" s="12"/>
      <c r="U722" s="4" t="str">
        <f>IF(AND($V$2=$E722,$V$2&lt;&gt;"",$V$2&lt;&gt;0,F722&lt;&gt;"تأكد من الكود"),COUNT($U$3:U721)+1,"  ")</f>
        <v xml:space="preserve">  </v>
      </c>
      <c r="Y722" s="4" t="str">
        <f>IF(AND($Z$2=$D722,$Z$2&lt;&gt;"",$Z$2&lt;&gt;0,$Y$2=$Y$1),COUNT($Y$3:Y721)+1,"  ")</f>
        <v xml:space="preserve">  </v>
      </c>
    </row>
    <row r="723" spans="2:25" ht="15.75">
      <c r="B723" s="5" t="str">
        <f>IF(C723&lt;&gt;"",COUNT($B$3:B722)+1,"")</f>
        <v/>
      </c>
      <c r="C723" s="86"/>
      <c r="D723" s="12"/>
      <c r="E723" s="12"/>
      <c r="F723" s="5" t="str">
        <f>IFERROR(IF(E723&lt;&gt;"",VLOOKUP(E723,STORE!$C$6:$D$500,2,FALSE),""),"تأكد من الكود")</f>
        <v/>
      </c>
      <c r="G723" s="12"/>
      <c r="H723" s="20"/>
      <c r="I723" s="12"/>
      <c r="U723" s="4" t="str">
        <f>IF(AND($V$2=$E723,$V$2&lt;&gt;"",$V$2&lt;&gt;0,F723&lt;&gt;"تأكد من الكود"),COUNT($U$3:U722)+1,"  ")</f>
        <v xml:space="preserve">  </v>
      </c>
      <c r="Y723" s="4" t="str">
        <f>IF(AND($Z$2=$D723,$Z$2&lt;&gt;"",$Z$2&lt;&gt;0,$Y$2=$Y$1),COUNT($Y$3:Y722)+1,"  ")</f>
        <v xml:space="preserve">  </v>
      </c>
    </row>
    <row r="724" spans="2:25" ht="15.75">
      <c r="B724" s="5" t="str">
        <f>IF(C724&lt;&gt;"",COUNT($B$3:B723)+1,"")</f>
        <v/>
      </c>
      <c r="C724" s="86"/>
      <c r="D724" s="12"/>
      <c r="E724" s="12"/>
      <c r="F724" s="5" t="str">
        <f>IFERROR(IF(E724&lt;&gt;"",VLOOKUP(E724,STORE!$C$6:$D$500,2,FALSE),""),"تأكد من الكود")</f>
        <v/>
      </c>
      <c r="G724" s="12"/>
      <c r="H724" s="20"/>
      <c r="I724" s="12"/>
      <c r="U724" s="4" t="str">
        <f>IF(AND($V$2=$E724,$V$2&lt;&gt;"",$V$2&lt;&gt;0,F724&lt;&gt;"تأكد من الكود"),COUNT($U$3:U723)+1,"  ")</f>
        <v xml:space="preserve">  </v>
      </c>
      <c r="Y724" s="4" t="str">
        <f>IF(AND($Z$2=$D724,$Z$2&lt;&gt;"",$Z$2&lt;&gt;0,$Y$2=$Y$1),COUNT($Y$3:Y723)+1,"  ")</f>
        <v xml:space="preserve">  </v>
      </c>
    </row>
    <row r="725" spans="2:25" ht="15.75">
      <c r="B725" s="5" t="str">
        <f>IF(C725&lt;&gt;"",COUNT($B$3:B724)+1,"")</f>
        <v/>
      </c>
      <c r="C725" s="86"/>
      <c r="D725" s="12"/>
      <c r="E725" s="12"/>
      <c r="F725" s="5" t="str">
        <f>IFERROR(IF(E725&lt;&gt;"",VLOOKUP(E725,STORE!$C$6:$D$500,2,FALSE),""),"تأكد من الكود")</f>
        <v/>
      </c>
      <c r="G725" s="12"/>
      <c r="H725" s="20"/>
      <c r="I725" s="12"/>
      <c r="U725" s="4" t="str">
        <f>IF(AND($V$2=$E725,$V$2&lt;&gt;"",$V$2&lt;&gt;0,F725&lt;&gt;"تأكد من الكود"),COUNT($U$3:U724)+1,"  ")</f>
        <v xml:space="preserve">  </v>
      </c>
      <c r="Y725" s="4" t="str">
        <f>IF(AND($Z$2=$D725,$Z$2&lt;&gt;"",$Z$2&lt;&gt;0,$Y$2=$Y$1),COUNT($Y$3:Y724)+1,"  ")</f>
        <v xml:space="preserve">  </v>
      </c>
    </row>
    <row r="726" spans="2:25" ht="15.75">
      <c r="B726" s="5" t="str">
        <f>IF(C726&lt;&gt;"",COUNT($B$3:B725)+1,"")</f>
        <v/>
      </c>
      <c r="C726" s="86"/>
      <c r="D726" s="12"/>
      <c r="E726" s="12"/>
      <c r="F726" s="5" t="str">
        <f>IFERROR(IF(E726&lt;&gt;"",VLOOKUP(E726,STORE!$C$6:$D$500,2,FALSE),""),"تأكد من الكود")</f>
        <v/>
      </c>
      <c r="G726" s="12"/>
      <c r="H726" s="20"/>
      <c r="I726" s="12"/>
      <c r="U726" s="4" t="str">
        <f>IF(AND($V$2=$E726,$V$2&lt;&gt;"",$V$2&lt;&gt;0,F726&lt;&gt;"تأكد من الكود"),COUNT($U$3:U725)+1,"  ")</f>
        <v xml:space="preserve">  </v>
      </c>
      <c r="Y726" s="4" t="str">
        <f>IF(AND($Z$2=$D726,$Z$2&lt;&gt;"",$Z$2&lt;&gt;0,$Y$2=$Y$1),COUNT($Y$3:Y725)+1,"  ")</f>
        <v xml:space="preserve">  </v>
      </c>
    </row>
    <row r="727" spans="2:25" ht="15.75">
      <c r="B727" s="5" t="str">
        <f>IF(C727&lt;&gt;"",COUNT($B$3:B726)+1,"")</f>
        <v/>
      </c>
      <c r="C727" s="86"/>
      <c r="D727" s="12"/>
      <c r="E727" s="12"/>
      <c r="F727" s="5" t="str">
        <f>IFERROR(IF(E727&lt;&gt;"",VLOOKUP(E727,STORE!$C$6:$D$500,2,FALSE),""),"تأكد من الكود")</f>
        <v/>
      </c>
      <c r="G727" s="12"/>
      <c r="H727" s="20"/>
      <c r="I727" s="12"/>
      <c r="U727" s="4" t="str">
        <f>IF(AND($V$2=$E727,$V$2&lt;&gt;"",$V$2&lt;&gt;0,F727&lt;&gt;"تأكد من الكود"),COUNT($U$3:U726)+1,"  ")</f>
        <v xml:space="preserve">  </v>
      </c>
      <c r="Y727" s="4" t="str">
        <f>IF(AND($Z$2=$D727,$Z$2&lt;&gt;"",$Z$2&lt;&gt;0,$Y$2=$Y$1),COUNT($Y$3:Y726)+1,"  ")</f>
        <v xml:space="preserve">  </v>
      </c>
    </row>
    <row r="728" spans="2:25" ht="15.75">
      <c r="B728" s="5" t="str">
        <f>IF(C728&lt;&gt;"",COUNT($B$3:B727)+1,"")</f>
        <v/>
      </c>
      <c r="C728" s="86"/>
      <c r="D728" s="12"/>
      <c r="E728" s="12"/>
      <c r="F728" s="5" t="str">
        <f>IFERROR(IF(E728&lt;&gt;"",VLOOKUP(E728,STORE!$C$6:$D$500,2,FALSE),""),"تأكد من الكود")</f>
        <v/>
      </c>
      <c r="G728" s="12"/>
      <c r="H728" s="20"/>
      <c r="I728" s="12"/>
      <c r="U728" s="4" t="str">
        <f>IF(AND($V$2=$E728,$V$2&lt;&gt;"",$V$2&lt;&gt;0,F728&lt;&gt;"تأكد من الكود"),COUNT($U$3:U727)+1,"  ")</f>
        <v xml:space="preserve">  </v>
      </c>
      <c r="Y728" s="4" t="str">
        <f>IF(AND($Z$2=$D728,$Z$2&lt;&gt;"",$Z$2&lt;&gt;0,$Y$2=$Y$1),COUNT($Y$3:Y727)+1,"  ")</f>
        <v xml:space="preserve">  </v>
      </c>
    </row>
    <row r="729" spans="2:25" ht="15.75">
      <c r="B729" s="5" t="str">
        <f>IF(C729&lt;&gt;"",COUNT($B$3:B728)+1,"")</f>
        <v/>
      </c>
      <c r="C729" s="86"/>
      <c r="D729" s="12"/>
      <c r="E729" s="12"/>
      <c r="F729" s="5" t="str">
        <f>IFERROR(IF(E729&lt;&gt;"",VLOOKUP(E729,STORE!$C$6:$D$500,2,FALSE),""),"تأكد من الكود")</f>
        <v/>
      </c>
      <c r="G729" s="12"/>
      <c r="H729" s="20"/>
      <c r="I729" s="12"/>
      <c r="U729" s="4" t="str">
        <f>IF(AND($V$2=$E729,$V$2&lt;&gt;"",$V$2&lt;&gt;0,F729&lt;&gt;"تأكد من الكود"),COUNT($U$3:U728)+1,"  ")</f>
        <v xml:space="preserve">  </v>
      </c>
      <c r="Y729" s="4" t="str">
        <f>IF(AND($Z$2=$D729,$Z$2&lt;&gt;"",$Z$2&lt;&gt;0,$Y$2=$Y$1),COUNT($Y$3:Y728)+1,"  ")</f>
        <v xml:space="preserve">  </v>
      </c>
    </row>
    <row r="730" spans="2:25" ht="15.75">
      <c r="B730" s="5" t="str">
        <f>IF(C730&lt;&gt;"",COUNT($B$3:B729)+1,"")</f>
        <v/>
      </c>
      <c r="C730" s="86"/>
      <c r="D730" s="12"/>
      <c r="E730" s="12"/>
      <c r="F730" s="5" t="str">
        <f>IFERROR(IF(E730&lt;&gt;"",VLOOKUP(E730,STORE!$C$6:$D$500,2,FALSE),""),"تأكد من الكود")</f>
        <v/>
      </c>
      <c r="G730" s="12"/>
      <c r="H730" s="20"/>
      <c r="I730" s="12"/>
      <c r="U730" s="4" t="str">
        <f>IF(AND($V$2=$E730,$V$2&lt;&gt;"",$V$2&lt;&gt;0,F730&lt;&gt;"تأكد من الكود"),COUNT($U$3:U729)+1,"  ")</f>
        <v xml:space="preserve">  </v>
      </c>
      <c r="Y730" s="4" t="str">
        <f>IF(AND($Z$2=$D730,$Z$2&lt;&gt;"",$Z$2&lt;&gt;0,$Y$2=$Y$1),COUNT($Y$3:Y729)+1,"  ")</f>
        <v xml:space="preserve">  </v>
      </c>
    </row>
    <row r="731" spans="2:25" ht="15.75">
      <c r="B731" s="5" t="str">
        <f>IF(C731&lt;&gt;"",COUNT($B$3:B730)+1,"")</f>
        <v/>
      </c>
      <c r="C731" s="86"/>
      <c r="D731" s="12"/>
      <c r="E731" s="12"/>
      <c r="F731" s="5" t="str">
        <f>IFERROR(IF(E731&lt;&gt;"",VLOOKUP(E731,STORE!$C$6:$D$500,2,FALSE),""),"تأكد من الكود")</f>
        <v/>
      </c>
      <c r="G731" s="12"/>
      <c r="H731" s="20"/>
      <c r="I731" s="12"/>
      <c r="U731" s="4" t="str">
        <f>IF(AND($V$2=$E731,$V$2&lt;&gt;"",$V$2&lt;&gt;0,F731&lt;&gt;"تأكد من الكود"),COUNT($U$3:U730)+1,"  ")</f>
        <v xml:space="preserve">  </v>
      </c>
      <c r="Y731" s="4" t="str">
        <f>IF(AND($Z$2=$D731,$Z$2&lt;&gt;"",$Z$2&lt;&gt;0,$Y$2=$Y$1),COUNT($Y$3:Y730)+1,"  ")</f>
        <v xml:space="preserve">  </v>
      </c>
    </row>
    <row r="732" spans="2:25" ht="15.75">
      <c r="B732" s="5" t="str">
        <f>IF(C732&lt;&gt;"",COUNT($B$3:B731)+1,"")</f>
        <v/>
      </c>
      <c r="C732" s="86"/>
      <c r="D732" s="12"/>
      <c r="E732" s="12"/>
      <c r="F732" s="5" t="str">
        <f>IFERROR(IF(E732&lt;&gt;"",VLOOKUP(E732,STORE!$C$6:$D$500,2,FALSE),""),"تأكد من الكود")</f>
        <v/>
      </c>
      <c r="G732" s="12"/>
      <c r="H732" s="20"/>
      <c r="I732" s="12"/>
      <c r="U732" s="4" t="str">
        <f>IF(AND($V$2=$E732,$V$2&lt;&gt;"",$V$2&lt;&gt;0,F732&lt;&gt;"تأكد من الكود"),COUNT($U$3:U731)+1,"  ")</f>
        <v xml:space="preserve">  </v>
      </c>
      <c r="Y732" s="4" t="str">
        <f>IF(AND($Z$2=$D732,$Z$2&lt;&gt;"",$Z$2&lt;&gt;0,$Y$2=$Y$1),COUNT($Y$3:Y731)+1,"  ")</f>
        <v xml:space="preserve">  </v>
      </c>
    </row>
    <row r="733" spans="2:25" ht="15.75">
      <c r="B733" s="5" t="str">
        <f>IF(C733&lt;&gt;"",COUNT($B$3:B732)+1,"")</f>
        <v/>
      </c>
      <c r="C733" s="86"/>
      <c r="D733" s="12"/>
      <c r="E733" s="12"/>
      <c r="F733" s="5" t="str">
        <f>IFERROR(IF(E733&lt;&gt;"",VLOOKUP(E733,STORE!$C$6:$D$500,2,FALSE),""),"تأكد من الكود")</f>
        <v/>
      </c>
      <c r="G733" s="12"/>
      <c r="H733" s="20"/>
      <c r="I733" s="12"/>
      <c r="U733" s="4" t="str">
        <f>IF(AND($V$2=$E733,$V$2&lt;&gt;"",$V$2&lt;&gt;0,F733&lt;&gt;"تأكد من الكود"),COUNT($U$3:U732)+1,"  ")</f>
        <v xml:space="preserve">  </v>
      </c>
      <c r="Y733" s="4" t="str">
        <f>IF(AND($Z$2=$D733,$Z$2&lt;&gt;"",$Z$2&lt;&gt;0,$Y$2=$Y$1),COUNT($Y$3:Y732)+1,"  ")</f>
        <v xml:space="preserve">  </v>
      </c>
    </row>
    <row r="734" spans="2:25" ht="15.75">
      <c r="B734" s="5" t="str">
        <f>IF(C734&lt;&gt;"",COUNT($B$3:B733)+1,"")</f>
        <v/>
      </c>
      <c r="C734" s="86"/>
      <c r="D734" s="12"/>
      <c r="E734" s="12"/>
      <c r="F734" s="5" t="str">
        <f>IFERROR(IF(E734&lt;&gt;"",VLOOKUP(E734,STORE!$C$6:$D$500,2,FALSE),""),"تأكد من الكود")</f>
        <v/>
      </c>
      <c r="G734" s="12"/>
      <c r="H734" s="20"/>
      <c r="I734" s="12"/>
      <c r="U734" s="4" t="str">
        <f>IF(AND($V$2=$E734,$V$2&lt;&gt;"",$V$2&lt;&gt;0,F734&lt;&gt;"تأكد من الكود"),COUNT($U$3:U733)+1,"  ")</f>
        <v xml:space="preserve">  </v>
      </c>
      <c r="Y734" s="4" t="str">
        <f>IF(AND($Z$2=$D734,$Z$2&lt;&gt;"",$Z$2&lt;&gt;0,$Y$2=$Y$1),COUNT($Y$3:Y733)+1,"  ")</f>
        <v xml:space="preserve">  </v>
      </c>
    </row>
    <row r="735" spans="2:25" ht="15.75">
      <c r="B735" s="5" t="str">
        <f>IF(C735&lt;&gt;"",COUNT($B$3:B734)+1,"")</f>
        <v/>
      </c>
      <c r="C735" s="86"/>
      <c r="D735" s="12"/>
      <c r="E735" s="12"/>
      <c r="F735" s="5" t="str">
        <f>IFERROR(IF(E735&lt;&gt;"",VLOOKUP(E735,STORE!$C$6:$D$500,2,FALSE),""),"تأكد من الكود")</f>
        <v/>
      </c>
      <c r="G735" s="12"/>
      <c r="H735" s="20"/>
      <c r="I735" s="12"/>
      <c r="U735" s="4" t="str">
        <f>IF(AND($V$2=$E735,$V$2&lt;&gt;"",$V$2&lt;&gt;0,F735&lt;&gt;"تأكد من الكود"),COUNT($U$3:U734)+1,"  ")</f>
        <v xml:space="preserve">  </v>
      </c>
      <c r="Y735" s="4" t="str">
        <f>IF(AND($Z$2=$D735,$Z$2&lt;&gt;"",$Z$2&lt;&gt;0,$Y$2=$Y$1),COUNT($Y$3:Y734)+1,"  ")</f>
        <v xml:space="preserve">  </v>
      </c>
    </row>
    <row r="736" spans="2:25" ht="15.75">
      <c r="B736" s="5" t="str">
        <f>IF(C736&lt;&gt;"",COUNT($B$3:B735)+1,"")</f>
        <v/>
      </c>
      <c r="C736" s="86"/>
      <c r="D736" s="12"/>
      <c r="E736" s="12"/>
      <c r="F736" s="5" t="str">
        <f>IFERROR(IF(E736&lt;&gt;"",VLOOKUP(E736,STORE!$C$6:$D$500,2,FALSE),""),"تأكد من الكود")</f>
        <v/>
      </c>
      <c r="G736" s="12"/>
      <c r="H736" s="20"/>
      <c r="I736" s="12"/>
      <c r="U736" s="4" t="str">
        <f>IF(AND($V$2=$E736,$V$2&lt;&gt;"",$V$2&lt;&gt;0,F736&lt;&gt;"تأكد من الكود"),COUNT($U$3:U735)+1,"  ")</f>
        <v xml:space="preserve">  </v>
      </c>
      <c r="Y736" s="4" t="str">
        <f>IF(AND($Z$2=$D736,$Z$2&lt;&gt;"",$Z$2&lt;&gt;0,$Y$2=$Y$1),COUNT($Y$3:Y735)+1,"  ")</f>
        <v xml:space="preserve">  </v>
      </c>
    </row>
    <row r="737" spans="2:25" ht="15.75">
      <c r="B737" s="5" t="str">
        <f>IF(C737&lt;&gt;"",COUNT($B$3:B736)+1,"")</f>
        <v/>
      </c>
      <c r="C737" s="86"/>
      <c r="D737" s="12"/>
      <c r="E737" s="12"/>
      <c r="F737" s="5" t="str">
        <f>IFERROR(IF(E737&lt;&gt;"",VLOOKUP(E737,STORE!$C$6:$D$500,2,FALSE),""),"تأكد من الكود")</f>
        <v/>
      </c>
      <c r="G737" s="12"/>
      <c r="H737" s="20"/>
      <c r="I737" s="12"/>
      <c r="U737" s="4" t="str">
        <f>IF(AND($V$2=$E737,$V$2&lt;&gt;"",$V$2&lt;&gt;0,F737&lt;&gt;"تأكد من الكود"),COUNT($U$3:U736)+1,"  ")</f>
        <v xml:space="preserve">  </v>
      </c>
      <c r="Y737" s="4" t="str">
        <f>IF(AND($Z$2=$D737,$Z$2&lt;&gt;"",$Z$2&lt;&gt;0,$Y$2=$Y$1),COUNT($Y$3:Y736)+1,"  ")</f>
        <v xml:space="preserve">  </v>
      </c>
    </row>
    <row r="738" spans="2:25" ht="15.75">
      <c r="B738" s="5" t="str">
        <f>IF(C738&lt;&gt;"",COUNT($B$3:B737)+1,"")</f>
        <v/>
      </c>
      <c r="C738" s="86"/>
      <c r="D738" s="12"/>
      <c r="E738" s="12"/>
      <c r="F738" s="5" t="str">
        <f>IFERROR(IF(E738&lt;&gt;"",VLOOKUP(E738,STORE!$C$6:$D$500,2,FALSE),""),"تأكد من الكود")</f>
        <v/>
      </c>
      <c r="G738" s="12"/>
      <c r="H738" s="20"/>
      <c r="I738" s="12"/>
      <c r="U738" s="4" t="str">
        <f>IF(AND($V$2=$E738,$V$2&lt;&gt;"",$V$2&lt;&gt;0,F738&lt;&gt;"تأكد من الكود"),COUNT($U$3:U737)+1,"  ")</f>
        <v xml:space="preserve">  </v>
      </c>
      <c r="Y738" s="4" t="str">
        <f>IF(AND($Z$2=$D738,$Z$2&lt;&gt;"",$Z$2&lt;&gt;0,$Y$2=$Y$1),COUNT($Y$3:Y737)+1,"  ")</f>
        <v xml:space="preserve">  </v>
      </c>
    </row>
    <row r="739" spans="2:25" ht="15.75">
      <c r="B739" s="5" t="str">
        <f>IF(C739&lt;&gt;"",COUNT($B$3:B738)+1,"")</f>
        <v/>
      </c>
      <c r="C739" s="86"/>
      <c r="D739" s="12"/>
      <c r="E739" s="12"/>
      <c r="F739" s="5" t="str">
        <f>IFERROR(IF(E739&lt;&gt;"",VLOOKUP(E739,STORE!$C$6:$D$500,2,FALSE),""),"تأكد من الكود")</f>
        <v/>
      </c>
      <c r="G739" s="12"/>
      <c r="H739" s="20"/>
      <c r="I739" s="12"/>
      <c r="U739" s="4" t="str">
        <f>IF(AND($V$2=$E739,$V$2&lt;&gt;"",$V$2&lt;&gt;0,F739&lt;&gt;"تأكد من الكود"),COUNT($U$3:U738)+1,"  ")</f>
        <v xml:space="preserve">  </v>
      </c>
      <c r="Y739" s="4" t="str">
        <f>IF(AND($Z$2=$D739,$Z$2&lt;&gt;"",$Z$2&lt;&gt;0,$Y$2=$Y$1),COUNT($Y$3:Y738)+1,"  ")</f>
        <v xml:space="preserve">  </v>
      </c>
    </row>
    <row r="740" spans="2:25" ht="15.75">
      <c r="B740" s="5" t="str">
        <f>IF(C740&lt;&gt;"",COUNT($B$3:B739)+1,"")</f>
        <v/>
      </c>
      <c r="C740" s="86"/>
      <c r="D740" s="12"/>
      <c r="E740" s="12"/>
      <c r="F740" s="5" t="str">
        <f>IFERROR(IF(E740&lt;&gt;"",VLOOKUP(E740,STORE!$C$6:$D$500,2,FALSE),""),"تأكد من الكود")</f>
        <v/>
      </c>
      <c r="G740" s="12"/>
      <c r="H740" s="20"/>
      <c r="I740" s="12"/>
      <c r="U740" s="4" t="str">
        <f>IF(AND($V$2=$E740,$V$2&lt;&gt;"",$V$2&lt;&gt;0,F740&lt;&gt;"تأكد من الكود"),COUNT($U$3:U739)+1,"  ")</f>
        <v xml:space="preserve">  </v>
      </c>
      <c r="Y740" s="4" t="str">
        <f>IF(AND($Z$2=$D740,$Z$2&lt;&gt;"",$Z$2&lt;&gt;0,$Y$2=$Y$1),COUNT($Y$3:Y739)+1,"  ")</f>
        <v xml:space="preserve">  </v>
      </c>
    </row>
    <row r="741" spans="2:25" ht="15.75">
      <c r="B741" s="5" t="str">
        <f>IF(C741&lt;&gt;"",COUNT($B$3:B740)+1,"")</f>
        <v/>
      </c>
      <c r="C741" s="86"/>
      <c r="D741" s="12"/>
      <c r="E741" s="12"/>
      <c r="F741" s="5" t="str">
        <f>IFERROR(IF(E741&lt;&gt;"",VLOOKUP(E741,STORE!$C$6:$D$500,2,FALSE),""),"تأكد من الكود")</f>
        <v/>
      </c>
      <c r="G741" s="12"/>
      <c r="H741" s="20"/>
      <c r="I741" s="12"/>
      <c r="U741" s="4" t="str">
        <f>IF(AND($V$2=$E741,$V$2&lt;&gt;"",$V$2&lt;&gt;0,F741&lt;&gt;"تأكد من الكود"),COUNT($U$3:U740)+1,"  ")</f>
        <v xml:space="preserve">  </v>
      </c>
      <c r="Y741" s="4" t="str">
        <f>IF(AND($Z$2=$D741,$Z$2&lt;&gt;"",$Z$2&lt;&gt;0,$Y$2=$Y$1),COUNT($Y$3:Y740)+1,"  ")</f>
        <v xml:space="preserve">  </v>
      </c>
    </row>
    <row r="742" spans="2:25" ht="15.75">
      <c r="B742" s="5" t="str">
        <f>IF(C742&lt;&gt;"",COUNT($B$3:B741)+1,"")</f>
        <v/>
      </c>
      <c r="C742" s="86"/>
      <c r="D742" s="12"/>
      <c r="E742" s="12"/>
      <c r="F742" s="5" t="str">
        <f>IFERROR(IF(E742&lt;&gt;"",VLOOKUP(E742,STORE!$C$6:$D$500,2,FALSE),""),"تأكد من الكود")</f>
        <v/>
      </c>
      <c r="G742" s="12"/>
      <c r="H742" s="20"/>
      <c r="I742" s="12"/>
      <c r="U742" s="4" t="str">
        <f>IF(AND($V$2=$E742,$V$2&lt;&gt;"",$V$2&lt;&gt;0,F742&lt;&gt;"تأكد من الكود"),COUNT($U$3:U741)+1,"  ")</f>
        <v xml:space="preserve">  </v>
      </c>
      <c r="Y742" s="4" t="str">
        <f>IF(AND($Z$2=$D742,$Z$2&lt;&gt;"",$Z$2&lt;&gt;0,$Y$2=$Y$1),COUNT($Y$3:Y741)+1,"  ")</f>
        <v xml:space="preserve">  </v>
      </c>
    </row>
    <row r="743" spans="2:25" ht="15.75">
      <c r="B743" s="5" t="str">
        <f>IF(C743&lt;&gt;"",COUNT($B$3:B742)+1,"")</f>
        <v/>
      </c>
      <c r="C743" s="86"/>
      <c r="D743" s="12"/>
      <c r="E743" s="12"/>
      <c r="F743" s="5" t="str">
        <f>IFERROR(IF(E743&lt;&gt;"",VLOOKUP(E743,STORE!$C$6:$D$500,2,FALSE),""),"تأكد من الكود")</f>
        <v/>
      </c>
      <c r="G743" s="12"/>
      <c r="H743" s="20"/>
      <c r="I743" s="12"/>
      <c r="U743" s="4" t="str">
        <f>IF(AND($V$2=$E743,$V$2&lt;&gt;"",$V$2&lt;&gt;0,F743&lt;&gt;"تأكد من الكود"),COUNT($U$3:U742)+1,"  ")</f>
        <v xml:space="preserve">  </v>
      </c>
      <c r="Y743" s="4" t="str">
        <f>IF(AND($Z$2=$D743,$Z$2&lt;&gt;"",$Z$2&lt;&gt;0,$Y$2=$Y$1),COUNT($Y$3:Y742)+1,"  ")</f>
        <v xml:space="preserve">  </v>
      </c>
    </row>
    <row r="744" spans="2:25" ht="15.75">
      <c r="B744" s="5" t="str">
        <f>IF(C744&lt;&gt;"",COUNT($B$3:B743)+1,"")</f>
        <v/>
      </c>
      <c r="C744" s="86"/>
      <c r="D744" s="12"/>
      <c r="E744" s="12"/>
      <c r="F744" s="5" t="str">
        <f>IFERROR(IF(E744&lt;&gt;"",VLOOKUP(E744,STORE!$C$6:$D$500,2,FALSE),""),"تأكد من الكود")</f>
        <v/>
      </c>
      <c r="G744" s="12"/>
      <c r="H744" s="20"/>
      <c r="I744" s="12"/>
      <c r="U744" s="4" t="str">
        <f>IF(AND($V$2=$E744,$V$2&lt;&gt;"",$V$2&lt;&gt;0,F744&lt;&gt;"تأكد من الكود"),COUNT($U$3:U743)+1,"  ")</f>
        <v xml:space="preserve">  </v>
      </c>
      <c r="Y744" s="4" t="str">
        <f>IF(AND($Z$2=$D744,$Z$2&lt;&gt;"",$Z$2&lt;&gt;0,$Y$2=$Y$1),COUNT($Y$3:Y743)+1,"  ")</f>
        <v xml:space="preserve">  </v>
      </c>
    </row>
    <row r="745" spans="2:25" ht="15.75">
      <c r="B745" s="5" t="str">
        <f>IF(C745&lt;&gt;"",COUNT($B$3:B744)+1,"")</f>
        <v/>
      </c>
      <c r="C745" s="86"/>
      <c r="D745" s="12"/>
      <c r="E745" s="12"/>
      <c r="F745" s="5" t="str">
        <f>IFERROR(IF(E745&lt;&gt;"",VLOOKUP(E745,STORE!$C$6:$D$500,2,FALSE),""),"تأكد من الكود")</f>
        <v/>
      </c>
      <c r="G745" s="12"/>
      <c r="H745" s="20"/>
      <c r="I745" s="12"/>
      <c r="U745" s="4" t="str">
        <f>IF(AND($V$2=$E745,$V$2&lt;&gt;"",$V$2&lt;&gt;0,F745&lt;&gt;"تأكد من الكود"),COUNT($U$3:U744)+1,"  ")</f>
        <v xml:space="preserve">  </v>
      </c>
      <c r="Y745" s="4" t="str">
        <f>IF(AND($Z$2=$D745,$Z$2&lt;&gt;"",$Z$2&lt;&gt;0,$Y$2=$Y$1),COUNT($Y$3:Y744)+1,"  ")</f>
        <v xml:space="preserve">  </v>
      </c>
    </row>
    <row r="746" spans="2:25" ht="15.75">
      <c r="B746" s="5" t="str">
        <f>IF(C746&lt;&gt;"",COUNT($B$3:B745)+1,"")</f>
        <v/>
      </c>
      <c r="C746" s="86"/>
      <c r="D746" s="12"/>
      <c r="E746" s="12"/>
      <c r="F746" s="5" t="str">
        <f>IFERROR(IF(E746&lt;&gt;"",VLOOKUP(E746,STORE!$C$6:$D$500,2,FALSE),""),"تأكد من الكود")</f>
        <v/>
      </c>
      <c r="G746" s="12"/>
      <c r="H746" s="20"/>
      <c r="I746" s="12"/>
      <c r="U746" s="4" t="str">
        <f>IF(AND($V$2=$E746,$V$2&lt;&gt;"",$V$2&lt;&gt;0,F746&lt;&gt;"تأكد من الكود"),COUNT($U$3:U745)+1,"  ")</f>
        <v xml:space="preserve">  </v>
      </c>
      <c r="Y746" s="4" t="str">
        <f>IF(AND($Z$2=$D746,$Z$2&lt;&gt;"",$Z$2&lt;&gt;0,$Y$2=$Y$1),COUNT($Y$3:Y745)+1,"  ")</f>
        <v xml:space="preserve">  </v>
      </c>
    </row>
    <row r="747" spans="2:25" ht="15.75">
      <c r="B747" s="5" t="str">
        <f>IF(C747&lt;&gt;"",COUNT($B$3:B746)+1,"")</f>
        <v/>
      </c>
      <c r="C747" s="86"/>
      <c r="D747" s="12"/>
      <c r="E747" s="12"/>
      <c r="F747" s="5" t="str">
        <f>IFERROR(IF(E747&lt;&gt;"",VLOOKUP(E747,STORE!$C$6:$D$500,2,FALSE),""),"تأكد من الكود")</f>
        <v/>
      </c>
      <c r="G747" s="12"/>
      <c r="H747" s="20"/>
      <c r="I747" s="12"/>
      <c r="U747" s="4" t="str">
        <f>IF(AND($V$2=$E747,$V$2&lt;&gt;"",$V$2&lt;&gt;0,F747&lt;&gt;"تأكد من الكود"),COUNT($U$3:U746)+1,"  ")</f>
        <v xml:space="preserve">  </v>
      </c>
      <c r="Y747" s="4" t="str">
        <f>IF(AND($Z$2=$D747,$Z$2&lt;&gt;"",$Z$2&lt;&gt;0,$Y$2=$Y$1),COUNT($Y$3:Y746)+1,"  ")</f>
        <v xml:space="preserve">  </v>
      </c>
    </row>
    <row r="748" spans="2:25" ht="15.75">
      <c r="B748" s="5" t="str">
        <f>IF(C748&lt;&gt;"",COUNT($B$3:B747)+1,"")</f>
        <v/>
      </c>
      <c r="C748" s="86"/>
      <c r="D748" s="12"/>
      <c r="E748" s="12"/>
      <c r="F748" s="5" t="str">
        <f>IFERROR(IF(E748&lt;&gt;"",VLOOKUP(E748,STORE!$C$6:$D$500,2,FALSE),""),"تأكد من الكود")</f>
        <v/>
      </c>
      <c r="G748" s="12"/>
      <c r="H748" s="20"/>
      <c r="I748" s="12"/>
      <c r="U748" s="4" t="str">
        <f>IF(AND($V$2=$E748,$V$2&lt;&gt;"",$V$2&lt;&gt;0,F748&lt;&gt;"تأكد من الكود"),COUNT($U$3:U747)+1,"  ")</f>
        <v xml:space="preserve">  </v>
      </c>
      <c r="Y748" s="4" t="str">
        <f>IF(AND($Z$2=$D748,$Z$2&lt;&gt;"",$Z$2&lt;&gt;0,$Y$2=$Y$1),COUNT($Y$3:Y747)+1,"  ")</f>
        <v xml:space="preserve">  </v>
      </c>
    </row>
    <row r="749" spans="2:25" ht="15.75">
      <c r="B749" s="5" t="str">
        <f>IF(C749&lt;&gt;"",COUNT($B$3:B748)+1,"")</f>
        <v/>
      </c>
      <c r="C749" s="86"/>
      <c r="D749" s="12"/>
      <c r="E749" s="12"/>
      <c r="F749" s="5" t="str">
        <f>IFERROR(IF(E749&lt;&gt;"",VLOOKUP(E749,STORE!$C$6:$D$500,2,FALSE),""),"تأكد من الكود")</f>
        <v/>
      </c>
      <c r="G749" s="12"/>
      <c r="H749" s="20"/>
      <c r="I749" s="12"/>
      <c r="U749" s="4" t="str">
        <f>IF(AND($V$2=$E749,$V$2&lt;&gt;"",$V$2&lt;&gt;0,F749&lt;&gt;"تأكد من الكود"),COUNT($U$3:U748)+1,"  ")</f>
        <v xml:space="preserve">  </v>
      </c>
      <c r="Y749" s="4" t="str">
        <f>IF(AND($Z$2=$D749,$Z$2&lt;&gt;"",$Z$2&lt;&gt;0,$Y$2=$Y$1),COUNT($Y$3:Y748)+1,"  ")</f>
        <v xml:space="preserve">  </v>
      </c>
    </row>
    <row r="750" spans="2:25" ht="15.75">
      <c r="B750" s="5" t="str">
        <f>IF(C750&lt;&gt;"",COUNT($B$3:B749)+1,"")</f>
        <v/>
      </c>
      <c r="C750" s="86"/>
      <c r="D750" s="12"/>
      <c r="E750" s="12"/>
      <c r="F750" s="5" t="str">
        <f>IFERROR(IF(E750&lt;&gt;"",VLOOKUP(E750,STORE!$C$6:$D$500,2,FALSE),""),"تأكد من الكود")</f>
        <v/>
      </c>
      <c r="G750" s="12"/>
      <c r="H750" s="20"/>
      <c r="I750" s="12"/>
      <c r="U750" s="4" t="str">
        <f>IF(AND($V$2=$E750,$V$2&lt;&gt;"",$V$2&lt;&gt;0,F750&lt;&gt;"تأكد من الكود"),COUNT($U$3:U749)+1,"  ")</f>
        <v xml:space="preserve">  </v>
      </c>
      <c r="Y750" s="4" t="str">
        <f>IF(AND($Z$2=$D750,$Z$2&lt;&gt;"",$Z$2&lt;&gt;0,$Y$2=$Y$1),COUNT($Y$3:Y749)+1,"  ")</f>
        <v xml:space="preserve">  </v>
      </c>
    </row>
    <row r="751" spans="2:25" ht="15.75">
      <c r="B751" s="5" t="str">
        <f>IF(C751&lt;&gt;"",COUNT($B$3:B750)+1,"")</f>
        <v/>
      </c>
      <c r="C751" s="86"/>
      <c r="D751" s="12"/>
      <c r="E751" s="12"/>
      <c r="F751" s="5" t="str">
        <f>IFERROR(IF(E751&lt;&gt;"",VLOOKUP(E751,STORE!$C$6:$D$500,2,FALSE),""),"تأكد من الكود")</f>
        <v/>
      </c>
      <c r="G751" s="12"/>
      <c r="H751" s="20"/>
      <c r="I751" s="12"/>
      <c r="U751" s="4" t="str">
        <f>IF(AND($V$2=$E751,$V$2&lt;&gt;"",$V$2&lt;&gt;0,F751&lt;&gt;"تأكد من الكود"),COUNT($U$3:U750)+1,"  ")</f>
        <v xml:space="preserve">  </v>
      </c>
      <c r="Y751" s="4" t="str">
        <f>IF(AND($Z$2=$D751,$Z$2&lt;&gt;"",$Z$2&lt;&gt;0,$Y$2=$Y$1),COUNT($Y$3:Y750)+1,"  ")</f>
        <v xml:space="preserve">  </v>
      </c>
    </row>
    <row r="752" spans="2:25" ht="15.75">
      <c r="B752" s="5" t="str">
        <f>IF(C752&lt;&gt;"",COUNT($B$3:B751)+1,"")</f>
        <v/>
      </c>
      <c r="C752" s="86"/>
      <c r="D752" s="12"/>
      <c r="E752" s="12"/>
      <c r="F752" s="5" t="str">
        <f>IFERROR(IF(E752&lt;&gt;"",VLOOKUP(E752,STORE!$C$6:$D$500,2,FALSE),""),"تأكد من الكود")</f>
        <v/>
      </c>
      <c r="G752" s="12"/>
      <c r="H752" s="20"/>
      <c r="I752" s="12"/>
      <c r="U752" s="4" t="str">
        <f>IF(AND($V$2=$E752,$V$2&lt;&gt;"",$V$2&lt;&gt;0,F752&lt;&gt;"تأكد من الكود"),COUNT($U$3:U751)+1,"  ")</f>
        <v xml:space="preserve">  </v>
      </c>
      <c r="Y752" s="4" t="str">
        <f>IF(AND($Z$2=$D752,$Z$2&lt;&gt;"",$Z$2&lt;&gt;0,$Y$2=$Y$1),COUNT($Y$3:Y751)+1,"  ")</f>
        <v xml:space="preserve">  </v>
      </c>
    </row>
    <row r="753" spans="2:25" ht="15.75">
      <c r="B753" s="5" t="str">
        <f>IF(C753&lt;&gt;"",COUNT($B$3:B752)+1,"")</f>
        <v/>
      </c>
      <c r="C753" s="86"/>
      <c r="D753" s="12"/>
      <c r="E753" s="12"/>
      <c r="F753" s="5" t="str">
        <f>IFERROR(IF(E753&lt;&gt;"",VLOOKUP(E753,STORE!$C$6:$D$500,2,FALSE),""),"تأكد من الكود")</f>
        <v/>
      </c>
      <c r="G753" s="12"/>
      <c r="H753" s="20"/>
      <c r="I753" s="12"/>
      <c r="U753" s="4" t="str">
        <f>IF(AND($V$2=$E753,$V$2&lt;&gt;"",$V$2&lt;&gt;0,F753&lt;&gt;"تأكد من الكود"),COUNT($U$3:U752)+1,"  ")</f>
        <v xml:space="preserve">  </v>
      </c>
      <c r="Y753" s="4" t="str">
        <f>IF(AND($Z$2=$D753,$Z$2&lt;&gt;"",$Z$2&lt;&gt;0,$Y$2=$Y$1),COUNT($Y$3:Y752)+1,"  ")</f>
        <v xml:space="preserve">  </v>
      </c>
    </row>
    <row r="754" spans="2:25" ht="15.75">
      <c r="B754" s="5" t="str">
        <f>IF(C754&lt;&gt;"",COUNT($B$3:B753)+1,"")</f>
        <v/>
      </c>
      <c r="C754" s="86"/>
      <c r="D754" s="12"/>
      <c r="E754" s="12"/>
      <c r="F754" s="5" t="str">
        <f>IFERROR(IF(E754&lt;&gt;"",VLOOKUP(E754,STORE!$C$6:$D$500,2,FALSE),""),"تأكد من الكود")</f>
        <v/>
      </c>
      <c r="G754" s="12"/>
      <c r="H754" s="20"/>
      <c r="I754" s="12"/>
      <c r="U754" s="4" t="str">
        <f>IF(AND($V$2=$E754,$V$2&lt;&gt;"",$V$2&lt;&gt;0,F754&lt;&gt;"تأكد من الكود"),COUNT($U$3:U753)+1,"  ")</f>
        <v xml:space="preserve">  </v>
      </c>
      <c r="Y754" s="4" t="str">
        <f>IF(AND($Z$2=$D754,$Z$2&lt;&gt;"",$Z$2&lt;&gt;0,$Y$2=$Y$1),COUNT($Y$3:Y753)+1,"  ")</f>
        <v xml:space="preserve">  </v>
      </c>
    </row>
    <row r="755" spans="2:25" ht="15.75">
      <c r="B755" s="5" t="str">
        <f>IF(C755&lt;&gt;"",COUNT($B$3:B754)+1,"")</f>
        <v/>
      </c>
      <c r="C755" s="86"/>
      <c r="D755" s="12"/>
      <c r="E755" s="12"/>
      <c r="F755" s="5" t="str">
        <f>IFERROR(IF(E755&lt;&gt;"",VLOOKUP(E755,STORE!$C$6:$D$500,2,FALSE),""),"تأكد من الكود")</f>
        <v/>
      </c>
      <c r="G755" s="12"/>
      <c r="H755" s="20"/>
      <c r="I755" s="12"/>
      <c r="U755" s="4" t="str">
        <f>IF(AND($V$2=$E755,$V$2&lt;&gt;"",$V$2&lt;&gt;0,F755&lt;&gt;"تأكد من الكود"),COUNT($U$3:U754)+1,"  ")</f>
        <v xml:space="preserve">  </v>
      </c>
      <c r="Y755" s="4" t="str">
        <f>IF(AND($Z$2=$D755,$Z$2&lt;&gt;"",$Z$2&lt;&gt;0,$Y$2=$Y$1),COUNT($Y$3:Y754)+1,"  ")</f>
        <v xml:space="preserve">  </v>
      </c>
    </row>
    <row r="756" spans="2:25" ht="15.75">
      <c r="B756" s="5" t="str">
        <f>IF(C756&lt;&gt;"",COUNT($B$3:B755)+1,"")</f>
        <v/>
      </c>
      <c r="C756" s="86"/>
      <c r="D756" s="12"/>
      <c r="E756" s="12"/>
      <c r="F756" s="5" t="str">
        <f>IFERROR(IF(E756&lt;&gt;"",VLOOKUP(E756,STORE!$C$6:$D$500,2,FALSE),""),"تأكد من الكود")</f>
        <v/>
      </c>
      <c r="G756" s="12"/>
      <c r="H756" s="20"/>
      <c r="I756" s="12"/>
      <c r="U756" s="4" t="str">
        <f>IF(AND($V$2=$E756,$V$2&lt;&gt;"",$V$2&lt;&gt;0,F756&lt;&gt;"تأكد من الكود"),COUNT($U$3:U755)+1,"  ")</f>
        <v xml:space="preserve">  </v>
      </c>
      <c r="Y756" s="4" t="str">
        <f>IF(AND($Z$2=$D756,$Z$2&lt;&gt;"",$Z$2&lt;&gt;0,$Y$2=$Y$1),COUNT($Y$3:Y755)+1,"  ")</f>
        <v xml:space="preserve">  </v>
      </c>
    </row>
    <row r="757" spans="2:25" ht="15.75">
      <c r="B757" s="5" t="str">
        <f>IF(C757&lt;&gt;"",COUNT($B$3:B756)+1,"")</f>
        <v/>
      </c>
      <c r="C757" s="86"/>
      <c r="D757" s="12"/>
      <c r="E757" s="12"/>
      <c r="F757" s="5" t="str">
        <f>IFERROR(IF(E757&lt;&gt;"",VLOOKUP(E757,STORE!$C$6:$D$500,2,FALSE),""),"تأكد من الكود")</f>
        <v/>
      </c>
      <c r="G757" s="12"/>
      <c r="H757" s="20"/>
      <c r="I757" s="12"/>
      <c r="U757" s="4" t="str">
        <f>IF(AND($V$2=$E757,$V$2&lt;&gt;"",$V$2&lt;&gt;0,F757&lt;&gt;"تأكد من الكود"),COUNT($U$3:U756)+1,"  ")</f>
        <v xml:space="preserve">  </v>
      </c>
      <c r="Y757" s="4" t="str">
        <f>IF(AND($Z$2=$D757,$Z$2&lt;&gt;"",$Z$2&lt;&gt;0,$Y$2=$Y$1),COUNT($Y$3:Y756)+1,"  ")</f>
        <v xml:space="preserve">  </v>
      </c>
    </row>
    <row r="758" spans="2:25" ht="15.75">
      <c r="B758" s="5" t="str">
        <f>IF(C758&lt;&gt;"",COUNT($B$3:B757)+1,"")</f>
        <v/>
      </c>
      <c r="C758" s="86"/>
      <c r="D758" s="12"/>
      <c r="E758" s="12"/>
      <c r="F758" s="5" t="str">
        <f>IFERROR(IF(E758&lt;&gt;"",VLOOKUP(E758,STORE!$C$6:$D$500,2,FALSE),""),"تأكد من الكود")</f>
        <v/>
      </c>
      <c r="G758" s="12"/>
      <c r="H758" s="20"/>
      <c r="I758" s="12"/>
      <c r="U758" s="4" t="str">
        <f>IF(AND($V$2=$E758,$V$2&lt;&gt;"",$V$2&lt;&gt;0,F758&lt;&gt;"تأكد من الكود"),COUNT($U$3:U757)+1,"  ")</f>
        <v xml:space="preserve">  </v>
      </c>
      <c r="Y758" s="4" t="str">
        <f>IF(AND($Z$2=$D758,$Z$2&lt;&gt;"",$Z$2&lt;&gt;0,$Y$2=$Y$1),COUNT($Y$3:Y757)+1,"  ")</f>
        <v xml:space="preserve">  </v>
      </c>
    </row>
    <row r="759" spans="2:25" ht="15.75">
      <c r="B759" s="5" t="str">
        <f>IF(C759&lt;&gt;"",COUNT($B$3:B758)+1,"")</f>
        <v/>
      </c>
      <c r="C759" s="86"/>
      <c r="D759" s="12"/>
      <c r="E759" s="12"/>
      <c r="F759" s="5" t="str">
        <f>IFERROR(IF(E759&lt;&gt;"",VLOOKUP(E759,STORE!$C$6:$D$500,2,FALSE),""),"تأكد من الكود")</f>
        <v/>
      </c>
      <c r="G759" s="12"/>
      <c r="H759" s="20"/>
      <c r="I759" s="12"/>
      <c r="U759" s="4" t="str">
        <f>IF(AND($V$2=$E759,$V$2&lt;&gt;"",$V$2&lt;&gt;0,F759&lt;&gt;"تأكد من الكود"),COUNT($U$3:U758)+1,"  ")</f>
        <v xml:space="preserve">  </v>
      </c>
      <c r="Y759" s="4" t="str">
        <f>IF(AND($Z$2=$D759,$Z$2&lt;&gt;"",$Z$2&lt;&gt;0,$Y$2=$Y$1),COUNT($Y$3:Y758)+1,"  ")</f>
        <v xml:space="preserve">  </v>
      </c>
    </row>
    <row r="760" spans="2:25" ht="15.75">
      <c r="B760" s="5" t="str">
        <f>IF(C760&lt;&gt;"",COUNT($B$3:B759)+1,"")</f>
        <v/>
      </c>
      <c r="C760" s="86"/>
      <c r="D760" s="12"/>
      <c r="E760" s="12"/>
      <c r="F760" s="5" t="str">
        <f>IFERROR(IF(E760&lt;&gt;"",VLOOKUP(E760,STORE!$C$6:$D$500,2,FALSE),""),"تأكد من الكود")</f>
        <v/>
      </c>
      <c r="G760" s="12"/>
      <c r="H760" s="20"/>
      <c r="I760" s="12"/>
      <c r="U760" s="4" t="str">
        <f>IF(AND($V$2=$E760,$V$2&lt;&gt;"",$V$2&lt;&gt;0,F760&lt;&gt;"تأكد من الكود"),COUNT($U$3:U759)+1,"  ")</f>
        <v xml:space="preserve">  </v>
      </c>
      <c r="Y760" s="4" t="str">
        <f>IF(AND($Z$2=$D760,$Z$2&lt;&gt;"",$Z$2&lt;&gt;0,$Y$2=$Y$1),COUNT($Y$3:Y759)+1,"  ")</f>
        <v xml:space="preserve">  </v>
      </c>
    </row>
    <row r="761" spans="2:25" ht="15.75">
      <c r="B761" s="5" t="str">
        <f>IF(C761&lt;&gt;"",COUNT($B$3:B760)+1,"")</f>
        <v/>
      </c>
      <c r="C761" s="86"/>
      <c r="D761" s="12"/>
      <c r="E761" s="12"/>
      <c r="F761" s="5" t="str">
        <f>IFERROR(IF(E761&lt;&gt;"",VLOOKUP(E761,STORE!$C$6:$D$500,2,FALSE),""),"تأكد من الكود")</f>
        <v/>
      </c>
      <c r="G761" s="12"/>
      <c r="H761" s="20"/>
      <c r="I761" s="12"/>
      <c r="U761" s="4" t="str">
        <f>IF(AND($V$2=$E761,$V$2&lt;&gt;"",$V$2&lt;&gt;0,F761&lt;&gt;"تأكد من الكود"),COUNT($U$3:U760)+1,"  ")</f>
        <v xml:space="preserve">  </v>
      </c>
      <c r="Y761" s="4" t="str">
        <f>IF(AND($Z$2=$D761,$Z$2&lt;&gt;"",$Z$2&lt;&gt;0,$Y$2=$Y$1),COUNT($Y$3:Y760)+1,"  ")</f>
        <v xml:space="preserve">  </v>
      </c>
    </row>
    <row r="762" spans="2:25" ht="15.75">
      <c r="B762" s="5" t="str">
        <f>IF(C762&lt;&gt;"",COUNT($B$3:B761)+1,"")</f>
        <v/>
      </c>
      <c r="C762" s="86"/>
      <c r="D762" s="12"/>
      <c r="E762" s="12"/>
      <c r="F762" s="5" t="str">
        <f>IFERROR(IF(E762&lt;&gt;"",VLOOKUP(E762,STORE!$C$6:$D$500,2,FALSE),""),"تأكد من الكود")</f>
        <v/>
      </c>
      <c r="G762" s="12"/>
      <c r="H762" s="20"/>
      <c r="I762" s="12"/>
      <c r="U762" s="4" t="str">
        <f>IF(AND($V$2=$E762,$V$2&lt;&gt;"",$V$2&lt;&gt;0,F762&lt;&gt;"تأكد من الكود"),COUNT($U$3:U761)+1,"  ")</f>
        <v xml:space="preserve">  </v>
      </c>
      <c r="Y762" s="4" t="str">
        <f>IF(AND($Z$2=$D762,$Z$2&lt;&gt;"",$Z$2&lt;&gt;0,$Y$2=$Y$1),COUNT($Y$3:Y761)+1,"  ")</f>
        <v xml:space="preserve">  </v>
      </c>
    </row>
    <row r="763" spans="2:25" ht="15.75">
      <c r="B763" s="5" t="str">
        <f>IF(C763&lt;&gt;"",COUNT($B$3:B762)+1,"")</f>
        <v/>
      </c>
      <c r="C763" s="86"/>
      <c r="D763" s="12"/>
      <c r="E763" s="12"/>
      <c r="F763" s="5" t="str">
        <f>IFERROR(IF(E763&lt;&gt;"",VLOOKUP(E763,STORE!$C$6:$D$500,2,FALSE),""),"تأكد من الكود")</f>
        <v/>
      </c>
      <c r="G763" s="12"/>
      <c r="H763" s="20"/>
      <c r="I763" s="12"/>
      <c r="U763" s="4" t="str">
        <f>IF(AND($V$2=$E763,$V$2&lt;&gt;"",$V$2&lt;&gt;0,F763&lt;&gt;"تأكد من الكود"),COUNT($U$3:U762)+1,"  ")</f>
        <v xml:space="preserve">  </v>
      </c>
      <c r="Y763" s="4" t="str">
        <f>IF(AND($Z$2=$D763,$Z$2&lt;&gt;"",$Z$2&lt;&gt;0,$Y$2=$Y$1),COUNT($Y$3:Y762)+1,"  ")</f>
        <v xml:space="preserve">  </v>
      </c>
    </row>
    <row r="764" spans="2:25" ht="15.75">
      <c r="B764" s="5" t="str">
        <f>IF(C764&lt;&gt;"",COUNT($B$3:B763)+1,"")</f>
        <v/>
      </c>
      <c r="C764" s="86"/>
      <c r="D764" s="12"/>
      <c r="E764" s="12"/>
      <c r="F764" s="5" t="str">
        <f>IFERROR(IF(E764&lt;&gt;"",VLOOKUP(E764,STORE!$C$6:$D$500,2,FALSE),""),"تأكد من الكود")</f>
        <v/>
      </c>
      <c r="G764" s="12"/>
      <c r="H764" s="20"/>
      <c r="I764" s="12"/>
      <c r="U764" s="4" t="str">
        <f>IF(AND($V$2=$E764,$V$2&lt;&gt;"",$V$2&lt;&gt;0,F764&lt;&gt;"تأكد من الكود"),COUNT($U$3:U763)+1,"  ")</f>
        <v xml:space="preserve">  </v>
      </c>
      <c r="Y764" s="4" t="str">
        <f>IF(AND($Z$2=$D764,$Z$2&lt;&gt;"",$Z$2&lt;&gt;0,$Y$2=$Y$1),COUNT($Y$3:Y763)+1,"  ")</f>
        <v xml:space="preserve">  </v>
      </c>
    </row>
    <row r="765" spans="2:25" ht="15.75">
      <c r="B765" s="5" t="str">
        <f>IF(C765&lt;&gt;"",COUNT($B$3:B764)+1,"")</f>
        <v/>
      </c>
      <c r="C765" s="86"/>
      <c r="D765" s="12"/>
      <c r="E765" s="12"/>
      <c r="F765" s="5" t="str">
        <f>IFERROR(IF(E765&lt;&gt;"",VLOOKUP(E765,STORE!$C$6:$D$500,2,FALSE),""),"تأكد من الكود")</f>
        <v/>
      </c>
      <c r="G765" s="12"/>
      <c r="H765" s="20"/>
      <c r="I765" s="12"/>
      <c r="U765" s="4" t="str">
        <f>IF(AND($V$2=$E765,$V$2&lt;&gt;"",$V$2&lt;&gt;0,F765&lt;&gt;"تأكد من الكود"),COUNT($U$3:U764)+1,"  ")</f>
        <v xml:space="preserve">  </v>
      </c>
      <c r="Y765" s="4" t="str">
        <f>IF(AND($Z$2=$D765,$Z$2&lt;&gt;"",$Z$2&lt;&gt;0,$Y$2=$Y$1),COUNT($Y$3:Y764)+1,"  ")</f>
        <v xml:space="preserve">  </v>
      </c>
    </row>
    <row r="766" spans="2:25" ht="15.75">
      <c r="B766" s="5" t="str">
        <f>IF(C766&lt;&gt;"",COUNT($B$3:B765)+1,"")</f>
        <v/>
      </c>
      <c r="C766" s="86"/>
      <c r="D766" s="12"/>
      <c r="E766" s="12"/>
      <c r="F766" s="5" t="str">
        <f>IFERROR(IF(E766&lt;&gt;"",VLOOKUP(E766,STORE!$C$6:$D$500,2,FALSE),""),"تأكد من الكود")</f>
        <v/>
      </c>
      <c r="G766" s="12"/>
      <c r="H766" s="20"/>
      <c r="I766" s="12"/>
      <c r="U766" s="4" t="str">
        <f>IF(AND($V$2=$E766,$V$2&lt;&gt;"",$V$2&lt;&gt;0,F766&lt;&gt;"تأكد من الكود"),COUNT($U$3:U765)+1,"  ")</f>
        <v xml:space="preserve">  </v>
      </c>
      <c r="Y766" s="4" t="str">
        <f>IF(AND($Z$2=$D766,$Z$2&lt;&gt;"",$Z$2&lt;&gt;0,$Y$2=$Y$1),COUNT($Y$3:Y765)+1,"  ")</f>
        <v xml:space="preserve">  </v>
      </c>
    </row>
    <row r="767" spans="2:25" ht="15.75">
      <c r="B767" s="5" t="str">
        <f>IF(C767&lt;&gt;"",COUNT($B$3:B766)+1,"")</f>
        <v/>
      </c>
      <c r="C767" s="86"/>
      <c r="D767" s="12"/>
      <c r="E767" s="12"/>
      <c r="F767" s="5" t="str">
        <f>IFERROR(IF(E767&lt;&gt;"",VLOOKUP(E767,STORE!$C$6:$D$500,2,FALSE),""),"تأكد من الكود")</f>
        <v/>
      </c>
      <c r="G767" s="12"/>
      <c r="H767" s="20"/>
      <c r="I767" s="12"/>
      <c r="U767" s="4" t="str">
        <f>IF(AND($V$2=$E767,$V$2&lt;&gt;"",$V$2&lt;&gt;0,F767&lt;&gt;"تأكد من الكود"),COUNT($U$3:U766)+1,"  ")</f>
        <v xml:space="preserve">  </v>
      </c>
      <c r="Y767" s="4" t="str">
        <f>IF(AND($Z$2=$D767,$Z$2&lt;&gt;"",$Z$2&lt;&gt;0,$Y$2=$Y$1),COUNT($Y$3:Y766)+1,"  ")</f>
        <v xml:space="preserve">  </v>
      </c>
    </row>
    <row r="768" spans="2:25" ht="15.75">
      <c r="B768" s="5" t="str">
        <f>IF(C768&lt;&gt;"",COUNT($B$3:B767)+1,"")</f>
        <v/>
      </c>
      <c r="C768" s="86"/>
      <c r="D768" s="12"/>
      <c r="E768" s="12"/>
      <c r="F768" s="5" t="str">
        <f>IFERROR(IF(E768&lt;&gt;"",VLOOKUP(E768,STORE!$C$6:$D$500,2,FALSE),""),"تأكد من الكود")</f>
        <v/>
      </c>
      <c r="G768" s="12"/>
      <c r="H768" s="20"/>
      <c r="I768" s="12"/>
      <c r="U768" s="4" t="str">
        <f>IF(AND($V$2=$E768,$V$2&lt;&gt;"",$V$2&lt;&gt;0,F768&lt;&gt;"تأكد من الكود"),COUNT($U$3:U767)+1,"  ")</f>
        <v xml:space="preserve">  </v>
      </c>
      <c r="Y768" s="4" t="str">
        <f>IF(AND($Z$2=$D768,$Z$2&lt;&gt;"",$Z$2&lt;&gt;0,$Y$2=$Y$1),COUNT($Y$3:Y767)+1,"  ")</f>
        <v xml:space="preserve">  </v>
      </c>
    </row>
    <row r="769" spans="2:25" ht="15.75">
      <c r="B769" s="5" t="str">
        <f>IF(C769&lt;&gt;"",COUNT($B$3:B768)+1,"")</f>
        <v/>
      </c>
      <c r="C769" s="86"/>
      <c r="D769" s="12"/>
      <c r="E769" s="12"/>
      <c r="F769" s="5" t="str">
        <f>IFERROR(IF(E769&lt;&gt;"",VLOOKUP(E769,STORE!$C$6:$D$500,2,FALSE),""),"تأكد من الكود")</f>
        <v/>
      </c>
      <c r="G769" s="12"/>
      <c r="H769" s="20"/>
      <c r="I769" s="12"/>
      <c r="U769" s="4" t="str">
        <f>IF(AND($V$2=$E769,$V$2&lt;&gt;"",$V$2&lt;&gt;0,F769&lt;&gt;"تأكد من الكود"),COUNT($U$3:U768)+1,"  ")</f>
        <v xml:space="preserve">  </v>
      </c>
      <c r="Y769" s="4" t="str">
        <f>IF(AND($Z$2=$D769,$Z$2&lt;&gt;"",$Z$2&lt;&gt;0,$Y$2=$Y$1),COUNT($Y$3:Y768)+1,"  ")</f>
        <v xml:space="preserve">  </v>
      </c>
    </row>
    <row r="770" spans="2:25" ht="15.75">
      <c r="B770" s="5" t="str">
        <f>IF(C770&lt;&gt;"",COUNT($B$3:B769)+1,"")</f>
        <v/>
      </c>
      <c r="C770" s="86"/>
      <c r="D770" s="12"/>
      <c r="E770" s="12"/>
      <c r="F770" s="5" t="str">
        <f>IFERROR(IF(E770&lt;&gt;"",VLOOKUP(E770,STORE!$C$6:$D$500,2,FALSE),""),"تأكد من الكود")</f>
        <v/>
      </c>
      <c r="G770" s="12"/>
      <c r="H770" s="20"/>
      <c r="I770" s="12"/>
      <c r="U770" s="4" t="str">
        <f>IF(AND($V$2=$E770,$V$2&lt;&gt;"",$V$2&lt;&gt;0,F770&lt;&gt;"تأكد من الكود"),COUNT($U$3:U769)+1,"  ")</f>
        <v xml:space="preserve">  </v>
      </c>
      <c r="Y770" s="4" t="str">
        <f>IF(AND($Z$2=$D770,$Z$2&lt;&gt;"",$Z$2&lt;&gt;0,$Y$2=$Y$1),COUNT($Y$3:Y769)+1,"  ")</f>
        <v xml:space="preserve">  </v>
      </c>
    </row>
    <row r="771" spans="2:25" ht="15.75">
      <c r="B771" s="5" t="str">
        <f>IF(C771&lt;&gt;"",COUNT($B$3:B770)+1,"")</f>
        <v/>
      </c>
      <c r="C771" s="86"/>
      <c r="D771" s="12"/>
      <c r="E771" s="12"/>
      <c r="F771" s="5" t="str">
        <f>IFERROR(IF(E771&lt;&gt;"",VLOOKUP(E771,STORE!$C$6:$D$500,2,FALSE),""),"تأكد من الكود")</f>
        <v/>
      </c>
      <c r="G771" s="12"/>
      <c r="H771" s="20"/>
      <c r="I771" s="12"/>
      <c r="U771" s="4" t="str">
        <f>IF(AND($V$2=$E771,$V$2&lt;&gt;"",$V$2&lt;&gt;0,F771&lt;&gt;"تأكد من الكود"),COUNT($U$3:U770)+1,"  ")</f>
        <v xml:space="preserve">  </v>
      </c>
      <c r="Y771" s="4" t="str">
        <f>IF(AND($Z$2=$D771,$Z$2&lt;&gt;"",$Z$2&lt;&gt;0,$Y$2=$Y$1),COUNT($Y$3:Y770)+1,"  ")</f>
        <v xml:space="preserve">  </v>
      </c>
    </row>
    <row r="772" spans="2:25" ht="15.75">
      <c r="B772" s="5" t="str">
        <f>IF(C772&lt;&gt;"",COUNT($B$3:B771)+1,"")</f>
        <v/>
      </c>
      <c r="C772" s="86"/>
      <c r="D772" s="12"/>
      <c r="E772" s="12"/>
      <c r="F772" s="5" t="str">
        <f>IFERROR(IF(E772&lt;&gt;"",VLOOKUP(E772,STORE!$C$6:$D$500,2,FALSE),""),"تأكد من الكود")</f>
        <v/>
      </c>
      <c r="G772" s="12"/>
      <c r="H772" s="20"/>
      <c r="I772" s="12"/>
      <c r="U772" s="4" t="str">
        <f>IF(AND($V$2=$E772,$V$2&lt;&gt;"",$V$2&lt;&gt;0,F772&lt;&gt;"تأكد من الكود"),COUNT($U$3:U771)+1,"  ")</f>
        <v xml:space="preserve">  </v>
      </c>
      <c r="Y772" s="4" t="str">
        <f>IF(AND($Z$2=$D772,$Z$2&lt;&gt;"",$Z$2&lt;&gt;0,$Y$2=$Y$1),COUNT($Y$3:Y771)+1,"  ")</f>
        <v xml:space="preserve">  </v>
      </c>
    </row>
    <row r="773" spans="2:25" ht="15.75">
      <c r="B773" s="5" t="str">
        <f>IF(C773&lt;&gt;"",COUNT($B$3:B772)+1,"")</f>
        <v/>
      </c>
      <c r="C773" s="86"/>
      <c r="D773" s="12"/>
      <c r="E773" s="12"/>
      <c r="F773" s="5" t="str">
        <f>IFERROR(IF(E773&lt;&gt;"",VLOOKUP(E773,STORE!$C$6:$D$500,2,FALSE),""),"تأكد من الكود")</f>
        <v/>
      </c>
      <c r="G773" s="12"/>
      <c r="H773" s="20"/>
      <c r="I773" s="12"/>
      <c r="U773" s="4" t="str">
        <f>IF(AND($V$2=$E773,$V$2&lt;&gt;"",$V$2&lt;&gt;0,F773&lt;&gt;"تأكد من الكود"),COUNT($U$3:U772)+1,"  ")</f>
        <v xml:space="preserve">  </v>
      </c>
      <c r="Y773" s="4" t="str">
        <f>IF(AND($Z$2=$D773,$Z$2&lt;&gt;"",$Z$2&lt;&gt;0,$Y$2=$Y$1),COUNT($Y$3:Y772)+1,"  ")</f>
        <v xml:space="preserve">  </v>
      </c>
    </row>
    <row r="774" spans="2:25" ht="15.75">
      <c r="B774" s="5" t="str">
        <f>IF(C774&lt;&gt;"",COUNT($B$3:B773)+1,"")</f>
        <v/>
      </c>
      <c r="C774" s="86"/>
      <c r="D774" s="12"/>
      <c r="E774" s="12"/>
      <c r="F774" s="5" t="str">
        <f>IFERROR(IF(E774&lt;&gt;"",VLOOKUP(E774,STORE!$C$6:$D$500,2,FALSE),""),"تأكد من الكود")</f>
        <v/>
      </c>
      <c r="G774" s="12"/>
      <c r="H774" s="20"/>
      <c r="I774" s="12"/>
      <c r="U774" s="4" t="str">
        <f>IF(AND($V$2=$E774,$V$2&lt;&gt;"",$V$2&lt;&gt;0,F774&lt;&gt;"تأكد من الكود"),COUNT($U$3:U773)+1,"  ")</f>
        <v xml:space="preserve">  </v>
      </c>
      <c r="Y774" s="4" t="str">
        <f>IF(AND($Z$2=$D774,$Z$2&lt;&gt;"",$Z$2&lt;&gt;0,$Y$2=$Y$1),COUNT($Y$3:Y773)+1,"  ")</f>
        <v xml:space="preserve">  </v>
      </c>
    </row>
    <row r="775" spans="2:25" ht="15.75">
      <c r="B775" s="5" t="str">
        <f>IF(C775&lt;&gt;"",COUNT($B$3:B774)+1,"")</f>
        <v/>
      </c>
      <c r="C775" s="86"/>
      <c r="D775" s="12"/>
      <c r="E775" s="12"/>
      <c r="F775" s="5" t="str">
        <f>IFERROR(IF(E775&lt;&gt;"",VLOOKUP(E775,STORE!$C$6:$D$500,2,FALSE),""),"تأكد من الكود")</f>
        <v/>
      </c>
      <c r="G775" s="12"/>
      <c r="H775" s="20"/>
      <c r="I775" s="12"/>
      <c r="U775" s="4" t="str">
        <f>IF(AND($V$2=$E775,$V$2&lt;&gt;"",$V$2&lt;&gt;0,F775&lt;&gt;"تأكد من الكود"),COUNT($U$3:U774)+1,"  ")</f>
        <v xml:space="preserve">  </v>
      </c>
      <c r="Y775" s="4" t="str">
        <f>IF(AND($Z$2=$D775,$Z$2&lt;&gt;"",$Z$2&lt;&gt;0,$Y$2=$Y$1),COUNT($Y$3:Y774)+1,"  ")</f>
        <v xml:space="preserve">  </v>
      </c>
    </row>
    <row r="776" spans="2:25" ht="15.75">
      <c r="B776" s="5" t="str">
        <f>IF(C776&lt;&gt;"",COUNT($B$3:B775)+1,"")</f>
        <v/>
      </c>
      <c r="C776" s="86"/>
      <c r="D776" s="12"/>
      <c r="E776" s="12"/>
      <c r="F776" s="5" t="str">
        <f>IFERROR(IF(E776&lt;&gt;"",VLOOKUP(E776,STORE!$C$6:$D$500,2,FALSE),""),"تأكد من الكود")</f>
        <v/>
      </c>
      <c r="G776" s="12"/>
      <c r="H776" s="20"/>
      <c r="I776" s="12"/>
      <c r="U776" s="4" t="str">
        <f>IF(AND($V$2=$E776,$V$2&lt;&gt;"",$V$2&lt;&gt;0,F776&lt;&gt;"تأكد من الكود"),COUNT($U$3:U775)+1,"  ")</f>
        <v xml:space="preserve">  </v>
      </c>
      <c r="Y776" s="4" t="str">
        <f>IF(AND($Z$2=$D776,$Z$2&lt;&gt;"",$Z$2&lt;&gt;0,$Y$2=$Y$1),COUNT($Y$3:Y775)+1,"  ")</f>
        <v xml:space="preserve">  </v>
      </c>
    </row>
    <row r="777" spans="2:25" ht="15.75">
      <c r="B777" s="5" t="str">
        <f>IF(C777&lt;&gt;"",COUNT($B$3:B776)+1,"")</f>
        <v/>
      </c>
      <c r="C777" s="86"/>
      <c r="D777" s="12"/>
      <c r="E777" s="12"/>
      <c r="F777" s="5" t="str">
        <f>IFERROR(IF(E777&lt;&gt;"",VLOOKUP(E777,STORE!$C$6:$D$500,2,FALSE),""),"تأكد من الكود")</f>
        <v/>
      </c>
      <c r="G777" s="12"/>
      <c r="H777" s="20"/>
      <c r="I777" s="12"/>
      <c r="U777" s="4" t="str">
        <f>IF(AND($V$2=$E777,$V$2&lt;&gt;"",$V$2&lt;&gt;0,F777&lt;&gt;"تأكد من الكود"),COUNT($U$3:U776)+1,"  ")</f>
        <v xml:space="preserve">  </v>
      </c>
      <c r="Y777" s="4" t="str">
        <f>IF(AND($Z$2=$D777,$Z$2&lt;&gt;"",$Z$2&lt;&gt;0,$Y$2=$Y$1),COUNT($Y$3:Y776)+1,"  ")</f>
        <v xml:space="preserve">  </v>
      </c>
    </row>
    <row r="778" spans="2:25" ht="15.75">
      <c r="B778" s="5" t="str">
        <f>IF(C778&lt;&gt;"",COUNT($B$3:B777)+1,"")</f>
        <v/>
      </c>
      <c r="C778" s="86"/>
      <c r="D778" s="12"/>
      <c r="E778" s="12"/>
      <c r="F778" s="5" t="str">
        <f>IFERROR(IF(E778&lt;&gt;"",VLOOKUP(E778,STORE!$C$6:$D$500,2,FALSE),""),"تأكد من الكود")</f>
        <v/>
      </c>
      <c r="G778" s="12"/>
      <c r="H778" s="20"/>
      <c r="I778" s="12"/>
      <c r="U778" s="4" t="str">
        <f>IF(AND($V$2=$E778,$V$2&lt;&gt;"",$V$2&lt;&gt;0,F778&lt;&gt;"تأكد من الكود"),COUNT($U$3:U777)+1,"  ")</f>
        <v xml:space="preserve">  </v>
      </c>
      <c r="Y778" s="4" t="str">
        <f>IF(AND($Z$2=$D778,$Z$2&lt;&gt;"",$Z$2&lt;&gt;0,$Y$2=$Y$1),COUNT($Y$3:Y777)+1,"  ")</f>
        <v xml:space="preserve">  </v>
      </c>
    </row>
    <row r="779" spans="2:25" ht="15.75">
      <c r="B779" s="5" t="str">
        <f>IF(C779&lt;&gt;"",COUNT($B$3:B778)+1,"")</f>
        <v/>
      </c>
      <c r="C779" s="86"/>
      <c r="D779" s="12"/>
      <c r="E779" s="12"/>
      <c r="F779" s="5" t="str">
        <f>IFERROR(IF(E779&lt;&gt;"",VLOOKUP(E779,STORE!$C$6:$D$500,2,FALSE),""),"تأكد من الكود")</f>
        <v/>
      </c>
      <c r="G779" s="12"/>
      <c r="H779" s="20"/>
      <c r="I779" s="12"/>
      <c r="U779" s="4" t="str">
        <f>IF(AND($V$2=$E779,$V$2&lt;&gt;"",$V$2&lt;&gt;0,F779&lt;&gt;"تأكد من الكود"),COUNT($U$3:U778)+1,"  ")</f>
        <v xml:space="preserve">  </v>
      </c>
      <c r="Y779" s="4" t="str">
        <f>IF(AND($Z$2=$D779,$Z$2&lt;&gt;"",$Z$2&lt;&gt;0,$Y$2=$Y$1),COUNT($Y$3:Y778)+1,"  ")</f>
        <v xml:space="preserve">  </v>
      </c>
    </row>
    <row r="780" spans="2:25" ht="15.75">
      <c r="B780" s="5" t="str">
        <f>IF(C780&lt;&gt;"",COUNT($B$3:B779)+1,"")</f>
        <v/>
      </c>
      <c r="C780" s="86"/>
      <c r="D780" s="12"/>
      <c r="E780" s="12"/>
      <c r="F780" s="5" t="str">
        <f>IFERROR(IF(E780&lt;&gt;"",VLOOKUP(E780,STORE!$C$6:$D$500,2,FALSE),""),"تأكد من الكود")</f>
        <v/>
      </c>
      <c r="G780" s="12"/>
      <c r="H780" s="20"/>
      <c r="I780" s="12"/>
      <c r="U780" s="4" t="str">
        <f>IF(AND($V$2=$E780,$V$2&lt;&gt;"",$V$2&lt;&gt;0,F780&lt;&gt;"تأكد من الكود"),COUNT($U$3:U779)+1,"  ")</f>
        <v xml:space="preserve">  </v>
      </c>
      <c r="Y780" s="4" t="str">
        <f>IF(AND($Z$2=$D780,$Z$2&lt;&gt;"",$Z$2&lt;&gt;0,$Y$2=$Y$1),COUNT($Y$3:Y779)+1,"  ")</f>
        <v xml:space="preserve">  </v>
      </c>
    </row>
    <row r="781" spans="2:25" ht="15.75">
      <c r="B781" s="5" t="str">
        <f>IF(C781&lt;&gt;"",COUNT($B$3:B780)+1,"")</f>
        <v/>
      </c>
      <c r="C781" s="86"/>
      <c r="D781" s="12"/>
      <c r="E781" s="12"/>
      <c r="F781" s="5" t="str">
        <f>IFERROR(IF(E781&lt;&gt;"",VLOOKUP(E781,STORE!$C$6:$D$500,2,FALSE),""),"تأكد من الكود")</f>
        <v/>
      </c>
      <c r="G781" s="12"/>
      <c r="H781" s="20"/>
      <c r="I781" s="12"/>
      <c r="U781" s="4" t="str">
        <f>IF(AND($V$2=$E781,$V$2&lt;&gt;"",$V$2&lt;&gt;0,F781&lt;&gt;"تأكد من الكود"),COUNT($U$3:U780)+1,"  ")</f>
        <v xml:space="preserve">  </v>
      </c>
      <c r="Y781" s="4" t="str">
        <f>IF(AND($Z$2=$D781,$Z$2&lt;&gt;"",$Z$2&lt;&gt;0,$Y$2=$Y$1),COUNT($Y$3:Y780)+1,"  ")</f>
        <v xml:space="preserve">  </v>
      </c>
    </row>
    <row r="782" spans="2:25" ht="15.75">
      <c r="B782" s="5" t="str">
        <f>IF(C782&lt;&gt;"",COUNT($B$3:B781)+1,"")</f>
        <v/>
      </c>
      <c r="C782" s="86"/>
      <c r="D782" s="12"/>
      <c r="E782" s="12"/>
      <c r="F782" s="5" t="str">
        <f>IFERROR(IF(E782&lt;&gt;"",VLOOKUP(E782,STORE!$C$6:$D$500,2,FALSE),""),"تأكد من الكود")</f>
        <v/>
      </c>
      <c r="G782" s="12"/>
      <c r="H782" s="20"/>
      <c r="I782" s="12"/>
      <c r="U782" s="4" t="str">
        <f>IF(AND($V$2=$E782,$V$2&lt;&gt;"",$V$2&lt;&gt;0,F782&lt;&gt;"تأكد من الكود"),COUNT($U$3:U781)+1,"  ")</f>
        <v xml:space="preserve">  </v>
      </c>
      <c r="Y782" s="4" t="str">
        <f>IF(AND($Z$2=$D782,$Z$2&lt;&gt;"",$Z$2&lt;&gt;0,$Y$2=$Y$1),COUNT($Y$3:Y781)+1,"  ")</f>
        <v xml:space="preserve">  </v>
      </c>
    </row>
    <row r="783" spans="2:25" ht="15.75">
      <c r="B783" s="5" t="str">
        <f>IF(C783&lt;&gt;"",COUNT($B$3:B782)+1,"")</f>
        <v/>
      </c>
      <c r="C783" s="86"/>
      <c r="D783" s="12"/>
      <c r="E783" s="12"/>
      <c r="F783" s="5" t="str">
        <f>IFERROR(IF(E783&lt;&gt;"",VLOOKUP(E783,STORE!$C$6:$D$500,2,FALSE),""),"تأكد من الكود")</f>
        <v/>
      </c>
      <c r="G783" s="12"/>
      <c r="H783" s="20"/>
      <c r="I783" s="12"/>
      <c r="U783" s="4" t="str">
        <f>IF(AND($V$2=$E783,$V$2&lt;&gt;"",$V$2&lt;&gt;0,F783&lt;&gt;"تأكد من الكود"),COUNT($U$3:U782)+1,"  ")</f>
        <v xml:space="preserve">  </v>
      </c>
      <c r="Y783" s="4" t="str">
        <f>IF(AND($Z$2=$D783,$Z$2&lt;&gt;"",$Z$2&lt;&gt;0,$Y$2=$Y$1),COUNT($Y$3:Y782)+1,"  ")</f>
        <v xml:space="preserve">  </v>
      </c>
    </row>
    <row r="784" spans="2:25" ht="15.75">
      <c r="B784" s="5" t="str">
        <f>IF(C784&lt;&gt;"",COUNT($B$3:B783)+1,"")</f>
        <v/>
      </c>
      <c r="C784" s="86"/>
      <c r="D784" s="12"/>
      <c r="E784" s="12"/>
      <c r="F784" s="5" t="str">
        <f>IFERROR(IF(E784&lt;&gt;"",VLOOKUP(E784,STORE!$C$6:$D$500,2,FALSE),""),"تأكد من الكود")</f>
        <v/>
      </c>
      <c r="G784" s="12"/>
      <c r="H784" s="20"/>
      <c r="I784" s="12"/>
      <c r="U784" s="4" t="str">
        <f>IF(AND($V$2=$E784,$V$2&lt;&gt;"",$V$2&lt;&gt;0,F784&lt;&gt;"تأكد من الكود"),COUNT($U$3:U783)+1,"  ")</f>
        <v xml:space="preserve">  </v>
      </c>
      <c r="Y784" s="4" t="str">
        <f>IF(AND($Z$2=$D784,$Z$2&lt;&gt;"",$Z$2&lt;&gt;0,$Y$2=$Y$1),COUNT($Y$3:Y783)+1,"  ")</f>
        <v xml:space="preserve">  </v>
      </c>
    </row>
    <row r="785" spans="2:25" ht="15.75">
      <c r="B785" s="5" t="str">
        <f>IF(C785&lt;&gt;"",COUNT($B$3:B784)+1,"")</f>
        <v/>
      </c>
      <c r="C785" s="86"/>
      <c r="D785" s="12"/>
      <c r="E785" s="12"/>
      <c r="F785" s="5" t="str">
        <f>IFERROR(IF(E785&lt;&gt;"",VLOOKUP(E785,STORE!$C$6:$D$500,2,FALSE),""),"تأكد من الكود")</f>
        <v/>
      </c>
      <c r="G785" s="12"/>
      <c r="H785" s="20"/>
      <c r="I785" s="12"/>
      <c r="U785" s="4" t="str">
        <f>IF(AND($V$2=$E785,$V$2&lt;&gt;"",$V$2&lt;&gt;0,F785&lt;&gt;"تأكد من الكود"),COUNT($U$3:U784)+1,"  ")</f>
        <v xml:space="preserve">  </v>
      </c>
      <c r="Y785" s="4" t="str">
        <f>IF(AND($Z$2=$D785,$Z$2&lt;&gt;"",$Z$2&lt;&gt;0,$Y$2=$Y$1),COUNT($Y$3:Y784)+1,"  ")</f>
        <v xml:space="preserve">  </v>
      </c>
    </row>
    <row r="786" spans="2:25" ht="15.75">
      <c r="B786" s="5" t="str">
        <f>IF(C786&lt;&gt;"",COUNT($B$3:B785)+1,"")</f>
        <v/>
      </c>
      <c r="C786" s="86"/>
      <c r="D786" s="12"/>
      <c r="E786" s="12"/>
      <c r="F786" s="5" t="str">
        <f>IFERROR(IF(E786&lt;&gt;"",VLOOKUP(E786,STORE!$C$6:$D$500,2,FALSE),""),"تأكد من الكود")</f>
        <v/>
      </c>
      <c r="G786" s="12"/>
      <c r="H786" s="20"/>
      <c r="I786" s="12"/>
      <c r="U786" s="4" t="str">
        <f>IF(AND($V$2=$E786,$V$2&lt;&gt;"",$V$2&lt;&gt;0,F786&lt;&gt;"تأكد من الكود"),COUNT($U$3:U785)+1,"  ")</f>
        <v xml:space="preserve">  </v>
      </c>
      <c r="Y786" s="4" t="str">
        <f>IF(AND($Z$2=$D786,$Z$2&lt;&gt;"",$Z$2&lt;&gt;0,$Y$2=$Y$1),COUNT($Y$3:Y785)+1,"  ")</f>
        <v xml:space="preserve">  </v>
      </c>
    </row>
    <row r="787" spans="2:25" ht="15.75">
      <c r="B787" s="5" t="str">
        <f>IF(C787&lt;&gt;"",COUNT($B$3:B786)+1,"")</f>
        <v/>
      </c>
      <c r="C787" s="86"/>
      <c r="D787" s="12"/>
      <c r="E787" s="12"/>
      <c r="F787" s="5" t="str">
        <f>IFERROR(IF(E787&lt;&gt;"",VLOOKUP(E787,STORE!$C$6:$D$500,2,FALSE),""),"تأكد من الكود")</f>
        <v/>
      </c>
      <c r="G787" s="12"/>
      <c r="H787" s="20"/>
      <c r="I787" s="12"/>
      <c r="U787" s="4" t="str">
        <f>IF(AND($V$2=$E787,$V$2&lt;&gt;"",$V$2&lt;&gt;0,F787&lt;&gt;"تأكد من الكود"),COUNT($U$3:U786)+1,"  ")</f>
        <v xml:space="preserve">  </v>
      </c>
      <c r="Y787" s="4" t="str">
        <f>IF(AND($Z$2=$D787,$Z$2&lt;&gt;"",$Z$2&lt;&gt;0,$Y$2=$Y$1),COUNT($Y$3:Y786)+1,"  ")</f>
        <v xml:space="preserve">  </v>
      </c>
    </row>
    <row r="788" spans="2:25" ht="15.75">
      <c r="B788" s="5" t="str">
        <f>IF(C788&lt;&gt;"",COUNT($B$3:B787)+1,"")</f>
        <v/>
      </c>
      <c r="C788" s="86"/>
      <c r="D788" s="12"/>
      <c r="E788" s="12"/>
      <c r="F788" s="5" t="str">
        <f>IFERROR(IF(E788&lt;&gt;"",VLOOKUP(E788,STORE!$C$6:$D$500,2,FALSE),""),"تأكد من الكود")</f>
        <v/>
      </c>
      <c r="G788" s="12"/>
      <c r="H788" s="20"/>
      <c r="I788" s="12"/>
      <c r="U788" s="4" t="str">
        <f>IF(AND($V$2=$E788,$V$2&lt;&gt;"",$V$2&lt;&gt;0,F788&lt;&gt;"تأكد من الكود"),COUNT($U$3:U787)+1,"  ")</f>
        <v xml:space="preserve">  </v>
      </c>
      <c r="Y788" s="4" t="str">
        <f>IF(AND($Z$2=$D788,$Z$2&lt;&gt;"",$Z$2&lt;&gt;0,$Y$2=$Y$1),COUNT($Y$3:Y787)+1,"  ")</f>
        <v xml:space="preserve">  </v>
      </c>
    </row>
    <row r="789" spans="2:25" ht="15.75">
      <c r="B789" s="5" t="str">
        <f>IF(C789&lt;&gt;"",COUNT($B$3:B788)+1,"")</f>
        <v/>
      </c>
      <c r="C789" s="86"/>
      <c r="D789" s="12"/>
      <c r="E789" s="12"/>
      <c r="F789" s="5" t="str">
        <f>IFERROR(IF(E789&lt;&gt;"",VLOOKUP(E789,STORE!$C$6:$D$500,2,FALSE),""),"تأكد من الكود")</f>
        <v/>
      </c>
      <c r="G789" s="12"/>
      <c r="H789" s="20"/>
      <c r="I789" s="12"/>
      <c r="U789" s="4" t="str">
        <f>IF(AND($V$2=$E789,$V$2&lt;&gt;"",$V$2&lt;&gt;0,F789&lt;&gt;"تأكد من الكود"),COUNT($U$3:U788)+1,"  ")</f>
        <v xml:space="preserve">  </v>
      </c>
      <c r="Y789" s="4" t="str">
        <f>IF(AND($Z$2=$D789,$Z$2&lt;&gt;"",$Z$2&lt;&gt;0,$Y$2=$Y$1),COUNT($Y$3:Y788)+1,"  ")</f>
        <v xml:space="preserve">  </v>
      </c>
    </row>
    <row r="790" spans="2:25" ht="15.75">
      <c r="B790" s="5" t="str">
        <f>IF(C790&lt;&gt;"",COUNT($B$3:B789)+1,"")</f>
        <v/>
      </c>
      <c r="C790" s="86"/>
      <c r="D790" s="12"/>
      <c r="E790" s="12"/>
      <c r="F790" s="5" t="str">
        <f>IFERROR(IF(E790&lt;&gt;"",VLOOKUP(E790,STORE!$C$6:$D$500,2,FALSE),""),"تأكد من الكود")</f>
        <v/>
      </c>
      <c r="G790" s="12"/>
      <c r="H790" s="20"/>
      <c r="I790" s="12"/>
      <c r="U790" s="4" t="str">
        <f>IF(AND($V$2=$E790,$V$2&lt;&gt;"",$V$2&lt;&gt;0,F790&lt;&gt;"تأكد من الكود"),COUNT($U$3:U789)+1,"  ")</f>
        <v xml:space="preserve">  </v>
      </c>
      <c r="Y790" s="4" t="str">
        <f>IF(AND($Z$2=$D790,$Z$2&lt;&gt;"",$Z$2&lt;&gt;0,$Y$2=$Y$1),COUNT($Y$3:Y789)+1,"  ")</f>
        <v xml:space="preserve">  </v>
      </c>
    </row>
    <row r="791" spans="2:25" ht="15.75">
      <c r="B791" s="5" t="str">
        <f>IF(C791&lt;&gt;"",COUNT($B$3:B790)+1,"")</f>
        <v/>
      </c>
      <c r="C791" s="86"/>
      <c r="D791" s="12"/>
      <c r="E791" s="12"/>
      <c r="F791" s="5" t="str">
        <f>IFERROR(IF(E791&lt;&gt;"",VLOOKUP(E791,STORE!$C$6:$D$500,2,FALSE),""),"تأكد من الكود")</f>
        <v/>
      </c>
      <c r="G791" s="12"/>
      <c r="H791" s="20"/>
      <c r="I791" s="12"/>
      <c r="U791" s="4" t="str">
        <f>IF(AND($V$2=$E791,$V$2&lt;&gt;"",$V$2&lt;&gt;0,F791&lt;&gt;"تأكد من الكود"),COUNT($U$3:U790)+1,"  ")</f>
        <v xml:space="preserve">  </v>
      </c>
      <c r="Y791" s="4" t="str">
        <f>IF(AND($Z$2=$D791,$Z$2&lt;&gt;"",$Z$2&lt;&gt;0,$Y$2=$Y$1),COUNT($Y$3:Y790)+1,"  ")</f>
        <v xml:space="preserve">  </v>
      </c>
    </row>
    <row r="792" spans="2:25" ht="15.75">
      <c r="B792" s="5" t="str">
        <f>IF(C792&lt;&gt;"",COUNT($B$3:B791)+1,"")</f>
        <v/>
      </c>
      <c r="C792" s="86"/>
      <c r="D792" s="12"/>
      <c r="E792" s="12"/>
      <c r="F792" s="5" t="str">
        <f>IFERROR(IF(E792&lt;&gt;"",VLOOKUP(E792,STORE!$C$6:$D$500,2,FALSE),""),"تأكد من الكود")</f>
        <v/>
      </c>
      <c r="G792" s="12"/>
      <c r="H792" s="20"/>
      <c r="I792" s="12"/>
      <c r="U792" s="4" t="str">
        <f>IF(AND($V$2=$E792,$V$2&lt;&gt;"",$V$2&lt;&gt;0,F792&lt;&gt;"تأكد من الكود"),COUNT($U$3:U791)+1,"  ")</f>
        <v xml:space="preserve">  </v>
      </c>
      <c r="Y792" s="4" t="str">
        <f>IF(AND($Z$2=$D792,$Z$2&lt;&gt;"",$Z$2&lt;&gt;0,$Y$2=$Y$1),COUNT($Y$3:Y791)+1,"  ")</f>
        <v xml:space="preserve">  </v>
      </c>
    </row>
    <row r="793" spans="2:25" ht="15.75">
      <c r="B793" s="5" t="str">
        <f>IF(C793&lt;&gt;"",COUNT($B$3:B792)+1,"")</f>
        <v/>
      </c>
      <c r="C793" s="86"/>
      <c r="D793" s="12"/>
      <c r="E793" s="12"/>
      <c r="F793" s="5" t="str">
        <f>IFERROR(IF(E793&lt;&gt;"",VLOOKUP(E793,STORE!$C$6:$D$500,2,FALSE),""),"تأكد من الكود")</f>
        <v/>
      </c>
      <c r="G793" s="12"/>
      <c r="H793" s="20"/>
      <c r="I793" s="12"/>
      <c r="U793" s="4" t="str">
        <f>IF(AND($V$2=$E793,$V$2&lt;&gt;"",$V$2&lt;&gt;0,F793&lt;&gt;"تأكد من الكود"),COUNT($U$3:U792)+1,"  ")</f>
        <v xml:space="preserve">  </v>
      </c>
      <c r="Y793" s="4" t="str">
        <f>IF(AND($Z$2=$D793,$Z$2&lt;&gt;"",$Z$2&lt;&gt;0,$Y$2=$Y$1),COUNT($Y$3:Y792)+1,"  ")</f>
        <v xml:space="preserve">  </v>
      </c>
    </row>
    <row r="794" spans="2:25" ht="15.75">
      <c r="B794" s="5" t="str">
        <f>IF(C794&lt;&gt;"",COUNT($B$3:B793)+1,"")</f>
        <v/>
      </c>
      <c r="C794" s="86"/>
      <c r="D794" s="12"/>
      <c r="E794" s="12"/>
      <c r="F794" s="5" t="str">
        <f>IFERROR(IF(E794&lt;&gt;"",VLOOKUP(E794,STORE!$C$6:$D$500,2,FALSE),""),"تأكد من الكود")</f>
        <v/>
      </c>
      <c r="G794" s="12"/>
      <c r="H794" s="20"/>
      <c r="I794" s="12"/>
      <c r="U794" s="4" t="str">
        <f>IF(AND($V$2=$E794,$V$2&lt;&gt;"",$V$2&lt;&gt;0,F794&lt;&gt;"تأكد من الكود"),COUNT($U$3:U793)+1,"  ")</f>
        <v xml:space="preserve">  </v>
      </c>
      <c r="Y794" s="4" t="str">
        <f>IF(AND($Z$2=$D794,$Z$2&lt;&gt;"",$Z$2&lt;&gt;0,$Y$2=$Y$1),COUNT($Y$3:Y793)+1,"  ")</f>
        <v xml:space="preserve">  </v>
      </c>
    </row>
    <row r="795" spans="2:25" ht="15.75">
      <c r="B795" s="5" t="str">
        <f>IF(C795&lt;&gt;"",COUNT($B$3:B794)+1,"")</f>
        <v/>
      </c>
      <c r="C795" s="86"/>
      <c r="D795" s="12"/>
      <c r="E795" s="12"/>
      <c r="F795" s="5" t="str">
        <f>IFERROR(IF(E795&lt;&gt;"",VLOOKUP(E795,STORE!$C$6:$D$500,2,FALSE),""),"تأكد من الكود")</f>
        <v/>
      </c>
      <c r="G795" s="12"/>
      <c r="H795" s="20"/>
      <c r="I795" s="12"/>
      <c r="U795" s="4" t="str">
        <f>IF(AND($V$2=$E795,$V$2&lt;&gt;"",$V$2&lt;&gt;0,F795&lt;&gt;"تأكد من الكود"),COUNT($U$3:U794)+1,"  ")</f>
        <v xml:space="preserve">  </v>
      </c>
      <c r="Y795" s="4" t="str">
        <f>IF(AND($Z$2=$D795,$Z$2&lt;&gt;"",$Z$2&lt;&gt;0,$Y$2=$Y$1),COUNT($Y$3:Y794)+1,"  ")</f>
        <v xml:space="preserve">  </v>
      </c>
    </row>
    <row r="796" spans="2:25" ht="15.75">
      <c r="B796" s="5" t="str">
        <f>IF(C796&lt;&gt;"",COUNT($B$3:B795)+1,"")</f>
        <v/>
      </c>
      <c r="C796" s="86"/>
      <c r="D796" s="12"/>
      <c r="E796" s="12"/>
      <c r="F796" s="5" t="str">
        <f>IFERROR(IF(E796&lt;&gt;"",VLOOKUP(E796,STORE!$C$6:$D$500,2,FALSE),""),"تأكد من الكود")</f>
        <v/>
      </c>
      <c r="G796" s="12"/>
      <c r="H796" s="20"/>
      <c r="I796" s="12"/>
      <c r="U796" s="4" t="str">
        <f>IF(AND($V$2=$E796,$V$2&lt;&gt;"",$V$2&lt;&gt;0,F796&lt;&gt;"تأكد من الكود"),COUNT($U$3:U795)+1,"  ")</f>
        <v xml:space="preserve">  </v>
      </c>
      <c r="Y796" s="4" t="str">
        <f>IF(AND($Z$2=$D796,$Z$2&lt;&gt;"",$Z$2&lt;&gt;0,$Y$2=$Y$1),COUNT($Y$3:Y795)+1,"  ")</f>
        <v xml:space="preserve">  </v>
      </c>
    </row>
    <row r="797" spans="2:25" ht="15.75">
      <c r="B797" s="5" t="str">
        <f>IF(C797&lt;&gt;"",COUNT($B$3:B796)+1,"")</f>
        <v/>
      </c>
      <c r="C797" s="86"/>
      <c r="D797" s="12"/>
      <c r="E797" s="12"/>
      <c r="F797" s="5" t="str">
        <f>IFERROR(IF(E797&lt;&gt;"",VLOOKUP(E797,STORE!$C$6:$D$500,2,FALSE),""),"تأكد من الكود")</f>
        <v/>
      </c>
      <c r="G797" s="12"/>
      <c r="H797" s="20"/>
      <c r="I797" s="12"/>
      <c r="U797" s="4" t="str">
        <f>IF(AND($V$2=$E797,$V$2&lt;&gt;"",$V$2&lt;&gt;0,F797&lt;&gt;"تأكد من الكود"),COUNT($U$3:U796)+1,"  ")</f>
        <v xml:space="preserve">  </v>
      </c>
      <c r="Y797" s="4" t="str">
        <f>IF(AND($Z$2=$D797,$Z$2&lt;&gt;"",$Z$2&lt;&gt;0,$Y$2=$Y$1),COUNT($Y$3:Y796)+1,"  ")</f>
        <v xml:space="preserve">  </v>
      </c>
    </row>
    <row r="798" spans="2:25" ht="15.75">
      <c r="B798" s="5" t="str">
        <f>IF(C798&lt;&gt;"",COUNT($B$3:B797)+1,"")</f>
        <v/>
      </c>
      <c r="C798" s="86"/>
      <c r="D798" s="12"/>
      <c r="E798" s="12"/>
      <c r="F798" s="5" t="str">
        <f>IFERROR(IF(E798&lt;&gt;"",VLOOKUP(E798,STORE!$C$6:$D$500,2,FALSE),""),"تأكد من الكود")</f>
        <v/>
      </c>
      <c r="G798" s="12"/>
      <c r="H798" s="20"/>
      <c r="I798" s="12"/>
      <c r="U798" s="4" t="str">
        <f>IF(AND($V$2=$E798,$V$2&lt;&gt;"",$V$2&lt;&gt;0,F798&lt;&gt;"تأكد من الكود"),COUNT($U$3:U797)+1,"  ")</f>
        <v xml:space="preserve">  </v>
      </c>
      <c r="Y798" s="4" t="str">
        <f>IF(AND($Z$2=$D798,$Z$2&lt;&gt;"",$Z$2&lt;&gt;0,$Y$2=$Y$1),COUNT($Y$3:Y797)+1,"  ")</f>
        <v xml:space="preserve">  </v>
      </c>
    </row>
    <row r="799" spans="2:25" ht="15.75">
      <c r="B799" s="5" t="str">
        <f>IF(C799&lt;&gt;"",COUNT($B$3:B798)+1,"")</f>
        <v/>
      </c>
      <c r="C799" s="86"/>
      <c r="D799" s="12"/>
      <c r="E799" s="12"/>
      <c r="F799" s="5" t="str">
        <f>IFERROR(IF(E799&lt;&gt;"",VLOOKUP(E799,STORE!$C$6:$D$500,2,FALSE),""),"تأكد من الكود")</f>
        <v/>
      </c>
      <c r="G799" s="12"/>
      <c r="H799" s="20"/>
      <c r="I799" s="12"/>
      <c r="U799" s="4" t="str">
        <f>IF(AND($V$2=$E799,$V$2&lt;&gt;"",$V$2&lt;&gt;0,F799&lt;&gt;"تأكد من الكود"),COUNT($U$3:U798)+1,"  ")</f>
        <v xml:space="preserve">  </v>
      </c>
      <c r="Y799" s="4" t="str">
        <f>IF(AND($Z$2=$D799,$Z$2&lt;&gt;"",$Z$2&lt;&gt;0,$Y$2=$Y$1),COUNT($Y$3:Y798)+1,"  ")</f>
        <v xml:space="preserve">  </v>
      </c>
    </row>
    <row r="800" spans="2:25" ht="15.75">
      <c r="B800" s="5" t="str">
        <f>IF(C800&lt;&gt;"",COUNT($B$3:B799)+1,"")</f>
        <v/>
      </c>
      <c r="C800" s="86"/>
      <c r="D800" s="12"/>
      <c r="E800" s="12"/>
      <c r="F800" s="5" t="str">
        <f>IFERROR(IF(E800&lt;&gt;"",VLOOKUP(E800,STORE!$C$6:$D$500,2,FALSE),""),"تأكد من الكود")</f>
        <v/>
      </c>
      <c r="G800" s="12"/>
      <c r="H800" s="20"/>
      <c r="I800" s="12"/>
      <c r="U800" s="4" t="str">
        <f>IF(AND($V$2=$E800,$V$2&lt;&gt;"",$V$2&lt;&gt;0,F800&lt;&gt;"تأكد من الكود"),COUNT($U$3:U799)+1,"  ")</f>
        <v xml:space="preserve">  </v>
      </c>
      <c r="Y800" s="4" t="str">
        <f>IF(AND($Z$2=$D800,$Z$2&lt;&gt;"",$Z$2&lt;&gt;0,$Y$2=$Y$1),COUNT($Y$3:Y799)+1,"  ")</f>
        <v xml:space="preserve">  </v>
      </c>
    </row>
    <row r="801" spans="2:25" ht="15.75">
      <c r="B801" s="5" t="str">
        <f>IF(C801&lt;&gt;"",COUNT($B$3:B800)+1,"")</f>
        <v/>
      </c>
      <c r="C801" s="86"/>
      <c r="D801" s="12"/>
      <c r="E801" s="12"/>
      <c r="F801" s="5" t="str">
        <f>IFERROR(IF(E801&lt;&gt;"",VLOOKUP(E801,STORE!$C$6:$D$500,2,FALSE),""),"تأكد من الكود")</f>
        <v/>
      </c>
      <c r="G801" s="12"/>
      <c r="H801" s="20"/>
      <c r="I801" s="12"/>
      <c r="U801" s="4" t="str">
        <f>IF(AND($V$2=$E801,$V$2&lt;&gt;"",$V$2&lt;&gt;0,F801&lt;&gt;"تأكد من الكود"),COUNT($U$3:U800)+1,"  ")</f>
        <v xml:space="preserve">  </v>
      </c>
      <c r="Y801" s="4" t="str">
        <f>IF(AND($Z$2=$D801,$Z$2&lt;&gt;"",$Z$2&lt;&gt;0,$Y$2=$Y$1),COUNT($Y$3:Y800)+1,"  ")</f>
        <v xml:space="preserve">  </v>
      </c>
    </row>
    <row r="802" spans="2:25" ht="15.75">
      <c r="B802" s="5" t="str">
        <f>IF(C802&lt;&gt;"",COUNT($B$3:B801)+1,"")</f>
        <v/>
      </c>
      <c r="C802" s="86"/>
      <c r="D802" s="12"/>
      <c r="E802" s="12"/>
      <c r="F802" s="5" t="str">
        <f>IFERROR(IF(E802&lt;&gt;"",VLOOKUP(E802,STORE!$C$6:$D$500,2,FALSE),""),"تأكد من الكود")</f>
        <v/>
      </c>
      <c r="G802" s="12"/>
      <c r="H802" s="20"/>
      <c r="I802" s="12"/>
      <c r="U802" s="4" t="str">
        <f>IF(AND($V$2=$E802,$V$2&lt;&gt;"",$V$2&lt;&gt;0,F802&lt;&gt;"تأكد من الكود"),COUNT($U$3:U801)+1,"  ")</f>
        <v xml:space="preserve">  </v>
      </c>
      <c r="Y802" s="4" t="str">
        <f>IF(AND($Z$2=$D802,$Z$2&lt;&gt;"",$Z$2&lt;&gt;0,$Y$2=$Y$1),COUNT($Y$3:Y801)+1,"  ")</f>
        <v xml:space="preserve">  </v>
      </c>
    </row>
    <row r="803" spans="2:25" ht="15.75">
      <c r="B803" s="5" t="str">
        <f>IF(C803&lt;&gt;"",COUNT($B$3:B802)+1,"")</f>
        <v/>
      </c>
      <c r="C803" s="86"/>
      <c r="D803" s="12"/>
      <c r="E803" s="12"/>
      <c r="F803" s="5" t="str">
        <f>IFERROR(IF(E803&lt;&gt;"",VLOOKUP(E803,STORE!$C$6:$D$500,2,FALSE),""),"تأكد من الكود")</f>
        <v/>
      </c>
      <c r="G803" s="12"/>
      <c r="H803" s="20"/>
      <c r="I803" s="12"/>
      <c r="U803" s="4" t="str">
        <f>IF(AND($V$2=$E803,$V$2&lt;&gt;"",$V$2&lt;&gt;0,F803&lt;&gt;"تأكد من الكود"),COUNT($U$3:U802)+1,"  ")</f>
        <v xml:space="preserve">  </v>
      </c>
      <c r="Y803" s="4" t="str">
        <f>IF(AND($Z$2=$D803,$Z$2&lt;&gt;"",$Z$2&lt;&gt;0,$Y$2=$Y$1),COUNT($Y$3:Y802)+1,"  ")</f>
        <v xml:space="preserve">  </v>
      </c>
    </row>
    <row r="804" spans="2:25" ht="15.75">
      <c r="B804" s="5" t="str">
        <f>IF(C804&lt;&gt;"",COUNT($B$3:B803)+1,"")</f>
        <v/>
      </c>
      <c r="C804" s="86"/>
      <c r="D804" s="12"/>
      <c r="E804" s="12"/>
      <c r="F804" s="5" t="str">
        <f>IFERROR(IF(E804&lt;&gt;"",VLOOKUP(E804,STORE!$C$6:$D$500,2,FALSE),""),"تأكد من الكود")</f>
        <v/>
      </c>
      <c r="G804" s="12"/>
      <c r="H804" s="20"/>
      <c r="I804" s="12"/>
      <c r="U804" s="4" t="str">
        <f>IF(AND($V$2=$E804,$V$2&lt;&gt;"",$V$2&lt;&gt;0,F804&lt;&gt;"تأكد من الكود"),COUNT($U$3:U803)+1,"  ")</f>
        <v xml:space="preserve">  </v>
      </c>
      <c r="Y804" s="4" t="str">
        <f>IF(AND($Z$2=$D804,$Z$2&lt;&gt;"",$Z$2&lt;&gt;0,$Y$2=$Y$1),COUNT($Y$3:Y803)+1,"  ")</f>
        <v xml:space="preserve">  </v>
      </c>
    </row>
    <row r="805" spans="2:25" ht="15.75">
      <c r="B805" s="5" t="str">
        <f>IF(C805&lt;&gt;"",COUNT($B$3:B804)+1,"")</f>
        <v/>
      </c>
      <c r="C805" s="86"/>
      <c r="D805" s="12"/>
      <c r="E805" s="12"/>
      <c r="F805" s="5" t="str">
        <f>IFERROR(IF(E805&lt;&gt;"",VLOOKUP(E805,STORE!$C$6:$D$500,2,FALSE),""),"تأكد من الكود")</f>
        <v/>
      </c>
      <c r="G805" s="12"/>
      <c r="H805" s="20"/>
      <c r="I805" s="12"/>
      <c r="U805" s="4" t="str">
        <f>IF(AND($V$2=$E805,$V$2&lt;&gt;"",$V$2&lt;&gt;0,F805&lt;&gt;"تأكد من الكود"),COUNT($U$3:U804)+1,"  ")</f>
        <v xml:space="preserve">  </v>
      </c>
      <c r="Y805" s="4" t="str">
        <f>IF(AND($Z$2=$D805,$Z$2&lt;&gt;"",$Z$2&lt;&gt;0,$Y$2=$Y$1),COUNT($Y$3:Y804)+1,"  ")</f>
        <v xml:space="preserve">  </v>
      </c>
    </row>
    <row r="806" spans="2:25" ht="15.75">
      <c r="B806" s="5" t="str">
        <f>IF(C806&lt;&gt;"",COUNT($B$3:B805)+1,"")</f>
        <v/>
      </c>
      <c r="C806" s="86"/>
      <c r="D806" s="12"/>
      <c r="E806" s="12"/>
      <c r="F806" s="5" t="str">
        <f>IFERROR(IF(E806&lt;&gt;"",VLOOKUP(E806,STORE!$C$6:$D$500,2,FALSE),""),"تأكد من الكود")</f>
        <v/>
      </c>
      <c r="G806" s="12"/>
      <c r="H806" s="20"/>
      <c r="I806" s="12"/>
      <c r="U806" s="4" t="str">
        <f>IF(AND($V$2=$E806,$V$2&lt;&gt;"",$V$2&lt;&gt;0,F806&lt;&gt;"تأكد من الكود"),COUNT($U$3:U805)+1,"  ")</f>
        <v xml:space="preserve">  </v>
      </c>
      <c r="Y806" s="4" t="str">
        <f>IF(AND($Z$2=$D806,$Z$2&lt;&gt;"",$Z$2&lt;&gt;0,$Y$2=$Y$1),COUNT($Y$3:Y805)+1,"  ")</f>
        <v xml:space="preserve">  </v>
      </c>
    </row>
    <row r="807" spans="2:25" ht="15.75">
      <c r="B807" s="5" t="str">
        <f>IF(C807&lt;&gt;"",COUNT($B$3:B806)+1,"")</f>
        <v/>
      </c>
      <c r="C807" s="86"/>
      <c r="D807" s="12"/>
      <c r="E807" s="12"/>
      <c r="F807" s="5" t="str">
        <f>IFERROR(IF(E807&lt;&gt;"",VLOOKUP(E807,STORE!$C$6:$D$500,2,FALSE),""),"تأكد من الكود")</f>
        <v/>
      </c>
      <c r="G807" s="12"/>
      <c r="H807" s="20"/>
      <c r="I807" s="12"/>
      <c r="U807" s="4" t="str">
        <f>IF(AND($V$2=$E807,$V$2&lt;&gt;"",$V$2&lt;&gt;0,F807&lt;&gt;"تأكد من الكود"),COUNT($U$3:U806)+1,"  ")</f>
        <v xml:space="preserve">  </v>
      </c>
      <c r="Y807" s="4" t="str">
        <f>IF(AND($Z$2=$D807,$Z$2&lt;&gt;"",$Z$2&lt;&gt;0,$Y$2=$Y$1),COUNT($Y$3:Y806)+1,"  ")</f>
        <v xml:space="preserve">  </v>
      </c>
    </row>
    <row r="808" spans="2:25" ht="15.75">
      <c r="B808" s="5" t="str">
        <f>IF(C808&lt;&gt;"",COUNT($B$3:B807)+1,"")</f>
        <v/>
      </c>
      <c r="C808" s="86"/>
      <c r="D808" s="12"/>
      <c r="E808" s="12"/>
      <c r="F808" s="5" t="str">
        <f>IFERROR(IF(E808&lt;&gt;"",VLOOKUP(E808,STORE!$C$6:$D$500,2,FALSE),""),"تأكد من الكود")</f>
        <v/>
      </c>
      <c r="G808" s="12"/>
      <c r="H808" s="20"/>
      <c r="I808" s="12"/>
      <c r="U808" s="4" t="str">
        <f>IF(AND($V$2=$E808,$V$2&lt;&gt;"",$V$2&lt;&gt;0,F808&lt;&gt;"تأكد من الكود"),COUNT($U$3:U807)+1,"  ")</f>
        <v xml:space="preserve">  </v>
      </c>
      <c r="Y808" s="4" t="str">
        <f>IF(AND($Z$2=$D808,$Z$2&lt;&gt;"",$Z$2&lt;&gt;0,$Y$2=$Y$1),COUNT($Y$3:Y807)+1,"  ")</f>
        <v xml:space="preserve">  </v>
      </c>
    </row>
    <row r="809" spans="2:25" ht="15.75">
      <c r="B809" s="5" t="str">
        <f>IF(C809&lt;&gt;"",COUNT($B$3:B808)+1,"")</f>
        <v/>
      </c>
      <c r="C809" s="86"/>
      <c r="D809" s="12"/>
      <c r="E809" s="12"/>
      <c r="F809" s="5" t="str">
        <f>IFERROR(IF(E809&lt;&gt;"",VLOOKUP(E809,STORE!$C$6:$D$500,2,FALSE),""),"تأكد من الكود")</f>
        <v/>
      </c>
      <c r="G809" s="12"/>
      <c r="H809" s="20"/>
      <c r="I809" s="12"/>
      <c r="U809" s="4" t="str">
        <f>IF(AND($V$2=$E809,$V$2&lt;&gt;"",$V$2&lt;&gt;0,F809&lt;&gt;"تأكد من الكود"),COUNT($U$3:U808)+1,"  ")</f>
        <v xml:space="preserve">  </v>
      </c>
      <c r="Y809" s="4" t="str">
        <f>IF(AND($Z$2=$D809,$Z$2&lt;&gt;"",$Z$2&lt;&gt;0,$Y$2=$Y$1),COUNT($Y$3:Y808)+1,"  ")</f>
        <v xml:space="preserve">  </v>
      </c>
    </row>
    <row r="810" spans="2:25" ht="15.75">
      <c r="B810" s="5" t="str">
        <f>IF(C810&lt;&gt;"",COUNT($B$3:B809)+1,"")</f>
        <v/>
      </c>
      <c r="C810" s="86"/>
      <c r="D810" s="12"/>
      <c r="E810" s="12"/>
      <c r="F810" s="5" t="str">
        <f>IFERROR(IF(E810&lt;&gt;"",VLOOKUP(E810,STORE!$C$6:$D$500,2,FALSE),""),"تأكد من الكود")</f>
        <v/>
      </c>
      <c r="G810" s="12"/>
      <c r="H810" s="20"/>
      <c r="I810" s="12"/>
      <c r="U810" s="4" t="str">
        <f>IF(AND($V$2=$E810,$V$2&lt;&gt;"",$V$2&lt;&gt;0,F810&lt;&gt;"تأكد من الكود"),COUNT($U$3:U809)+1,"  ")</f>
        <v xml:space="preserve">  </v>
      </c>
      <c r="Y810" s="4" t="str">
        <f>IF(AND($Z$2=$D810,$Z$2&lt;&gt;"",$Z$2&lt;&gt;0,$Y$2=$Y$1),COUNT($Y$3:Y809)+1,"  ")</f>
        <v xml:space="preserve">  </v>
      </c>
    </row>
    <row r="811" spans="2:25" ht="15.75">
      <c r="B811" s="5" t="str">
        <f>IF(C811&lt;&gt;"",COUNT($B$3:B810)+1,"")</f>
        <v/>
      </c>
      <c r="C811" s="86"/>
      <c r="D811" s="12"/>
      <c r="E811" s="12"/>
      <c r="F811" s="5" t="str">
        <f>IFERROR(IF(E811&lt;&gt;"",VLOOKUP(E811,STORE!$C$6:$D$500,2,FALSE),""),"تأكد من الكود")</f>
        <v/>
      </c>
      <c r="G811" s="12"/>
      <c r="H811" s="20"/>
      <c r="I811" s="12"/>
      <c r="U811" s="4" t="str">
        <f>IF(AND($V$2=$E811,$V$2&lt;&gt;"",$V$2&lt;&gt;0,F811&lt;&gt;"تأكد من الكود"),COUNT($U$3:U810)+1,"  ")</f>
        <v xml:space="preserve">  </v>
      </c>
      <c r="Y811" s="4" t="str">
        <f>IF(AND($Z$2=$D811,$Z$2&lt;&gt;"",$Z$2&lt;&gt;0,$Y$2=$Y$1),COUNT($Y$3:Y810)+1,"  ")</f>
        <v xml:space="preserve">  </v>
      </c>
    </row>
    <row r="812" spans="2:25" ht="15.75">
      <c r="B812" s="5" t="str">
        <f>IF(C812&lt;&gt;"",COUNT($B$3:B811)+1,"")</f>
        <v/>
      </c>
      <c r="C812" s="86"/>
      <c r="D812" s="12"/>
      <c r="E812" s="12"/>
      <c r="F812" s="5" t="str">
        <f>IFERROR(IF(E812&lt;&gt;"",VLOOKUP(E812,STORE!$C$6:$D$500,2,FALSE),""),"تأكد من الكود")</f>
        <v/>
      </c>
      <c r="G812" s="12"/>
      <c r="H812" s="20"/>
      <c r="I812" s="12"/>
      <c r="U812" s="4" t="str">
        <f>IF(AND($V$2=$E812,$V$2&lt;&gt;"",$V$2&lt;&gt;0,F812&lt;&gt;"تأكد من الكود"),COUNT($U$3:U811)+1,"  ")</f>
        <v xml:space="preserve">  </v>
      </c>
      <c r="Y812" s="4" t="str">
        <f>IF(AND($Z$2=$D812,$Z$2&lt;&gt;"",$Z$2&lt;&gt;0,$Y$2=$Y$1),COUNT($Y$3:Y811)+1,"  ")</f>
        <v xml:space="preserve">  </v>
      </c>
    </row>
    <row r="813" spans="2:25" ht="15.75">
      <c r="B813" s="5" t="str">
        <f>IF(C813&lt;&gt;"",COUNT($B$3:B812)+1,"")</f>
        <v/>
      </c>
      <c r="C813" s="86"/>
      <c r="D813" s="12"/>
      <c r="E813" s="12"/>
      <c r="F813" s="5" t="str">
        <f>IFERROR(IF(E813&lt;&gt;"",VLOOKUP(E813,STORE!$C$6:$D$500,2,FALSE),""),"تأكد من الكود")</f>
        <v/>
      </c>
      <c r="G813" s="12"/>
      <c r="H813" s="20"/>
      <c r="I813" s="12"/>
      <c r="U813" s="4" t="str">
        <f>IF(AND($V$2=$E813,$V$2&lt;&gt;"",$V$2&lt;&gt;0,F813&lt;&gt;"تأكد من الكود"),COUNT($U$3:U812)+1,"  ")</f>
        <v xml:space="preserve">  </v>
      </c>
      <c r="Y813" s="4" t="str">
        <f>IF(AND($Z$2=$D813,$Z$2&lt;&gt;"",$Z$2&lt;&gt;0,$Y$2=$Y$1),COUNT($Y$3:Y812)+1,"  ")</f>
        <v xml:space="preserve">  </v>
      </c>
    </row>
    <row r="814" spans="2:25" ht="15.75">
      <c r="B814" s="5" t="str">
        <f>IF(C814&lt;&gt;"",COUNT($B$3:B813)+1,"")</f>
        <v/>
      </c>
      <c r="C814" s="86"/>
      <c r="D814" s="12"/>
      <c r="E814" s="12"/>
      <c r="F814" s="5" t="str">
        <f>IFERROR(IF(E814&lt;&gt;"",VLOOKUP(E814,STORE!$C$6:$D$500,2,FALSE),""),"تأكد من الكود")</f>
        <v/>
      </c>
      <c r="G814" s="12"/>
      <c r="H814" s="20"/>
      <c r="I814" s="12"/>
      <c r="U814" s="4" t="str">
        <f>IF(AND($V$2=$E814,$V$2&lt;&gt;"",$V$2&lt;&gt;0,F814&lt;&gt;"تأكد من الكود"),COUNT($U$3:U813)+1,"  ")</f>
        <v xml:space="preserve">  </v>
      </c>
      <c r="Y814" s="4" t="str">
        <f>IF(AND($Z$2=$D814,$Z$2&lt;&gt;"",$Z$2&lt;&gt;0,$Y$2=$Y$1),COUNT($Y$3:Y813)+1,"  ")</f>
        <v xml:space="preserve">  </v>
      </c>
    </row>
    <row r="815" spans="2:25" ht="15.75">
      <c r="B815" s="5" t="str">
        <f>IF(C815&lt;&gt;"",COUNT($B$3:B814)+1,"")</f>
        <v/>
      </c>
      <c r="C815" s="86"/>
      <c r="D815" s="12"/>
      <c r="E815" s="12"/>
      <c r="F815" s="5" t="str">
        <f>IFERROR(IF(E815&lt;&gt;"",VLOOKUP(E815,STORE!$C$6:$D$500,2,FALSE),""),"تأكد من الكود")</f>
        <v/>
      </c>
      <c r="G815" s="12"/>
      <c r="H815" s="20"/>
      <c r="I815" s="12"/>
      <c r="U815" s="4" t="str">
        <f>IF(AND($V$2=$E815,$V$2&lt;&gt;"",$V$2&lt;&gt;0,F815&lt;&gt;"تأكد من الكود"),COUNT($U$3:U814)+1,"  ")</f>
        <v xml:space="preserve">  </v>
      </c>
      <c r="Y815" s="4" t="str">
        <f>IF(AND($Z$2=$D815,$Z$2&lt;&gt;"",$Z$2&lt;&gt;0,$Y$2=$Y$1),COUNT($Y$3:Y814)+1,"  ")</f>
        <v xml:space="preserve">  </v>
      </c>
    </row>
    <row r="816" spans="2:25" ht="15.75">
      <c r="B816" s="5" t="str">
        <f>IF(C816&lt;&gt;"",COUNT($B$3:B815)+1,"")</f>
        <v/>
      </c>
      <c r="C816" s="86"/>
      <c r="D816" s="12"/>
      <c r="E816" s="12"/>
      <c r="F816" s="5" t="str">
        <f>IFERROR(IF(E816&lt;&gt;"",VLOOKUP(E816,STORE!$C$6:$D$500,2,FALSE),""),"تأكد من الكود")</f>
        <v/>
      </c>
      <c r="G816" s="12"/>
      <c r="H816" s="20"/>
      <c r="I816" s="12"/>
      <c r="U816" s="4" t="str">
        <f>IF(AND($V$2=$E816,$V$2&lt;&gt;"",$V$2&lt;&gt;0,F816&lt;&gt;"تأكد من الكود"),COUNT($U$3:U815)+1,"  ")</f>
        <v xml:space="preserve">  </v>
      </c>
      <c r="Y816" s="4" t="str">
        <f>IF(AND($Z$2=$D816,$Z$2&lt;&gt;"",$Z$2&lt;&gt;0,$Y$2=$Y$1),COUNT($Y$3:Y815)+1,"  ")</f>
        <v xml:space="preserve">  </v>
      </c>
    </row>
    <row r="817" spans="2:25" ht="15.75">
      <c r="B817" s="5" t="str">
        <f>IF(C817&lt;&gt;"",COUNT($B$3:B816)+1,"")</f>
        <v/>
      </c>
      <c r="C817" s="86"/>
      <c r="D817" s="12"/>
      <c r="E817" s="12"/>
      <c r="F817" s="5" t="str">
        <f>IFERROR(IF(E817&lt;&gt;"",VLOOKUP(E817,STORE!$C$6:$D$500,2,FALSE),""),"تأكد من الكود")</f>
        <v/>
      </c>
      <c r="G817" s="12"/>
      <c r="H817" s="20"/>
      <c r="I817" s="12"/>
      <c r="U817" s="4" t="str">
        <f>IF(AND($V$2=$E817,$V$2&lt;&gt;"",$V$2&lt;&gt;0,F817&lt;&gt;"تأكد من الكود"),COUNT($U$3:U816)+1,"  ")</f>
        <v xml:space="preserve">  </v>
      </c>
      <c r="Y817" s="4" t="str">
        <f>IF(AND($Z$2=$D817,$Z$2&lt;&gt;"",$Z$2&lt;&gt;0,$Y$2=$Y$1),COUNT($Y$3:Y816)+1,"  ")</f>
        <v xml:space="preserve">  </v>
      </c>
    </row>
    <row r="818" spans="2:25" ht="15.75">
      <c r="B818" s="5" t="str">
        <f>IF(C818&lt;&gt;"",COUNT($B$3:B817)+1,"")</f>
        <v/>
      </c>
      <c r="C818" s="86"/>
      <c r="D818" s="12"/>
      <c r="E818" s="12"/>
      <c r="F818" s="5" t="str">
        <f>IFERROR(IF(E818&lt;&gt;"",VLOOKUP(E818,STORE!$C$6:$D$500,2,FALSE),""),"تأكد من الكود")</f>
        <v/>
      </c>
      <c r="G818" s="12"/>
      <c r="H818" s="20"/>
      <c r="I818" s="12"/>
      <c r="U818" s="4" t="str">
        <f>IF(AND($V$2=$E818,$V$2&lt;&gt;"",$V$2&lt;&gt;0,F818&lt;&gt;"تأكد من الكود"),COUNT($U$3:U817)+1,"  ")</f>
        <v xml:space="preserve">  </v>
      </c>
      <c r="Y818" s="4" t="str">
        <f>IF(AND($Z$2=$D818,$Z$2&lt;&gt;"",$Z$2&lt;&gt;0,$Y$2=$Y$1),COUNT($Y$3:Y817)+1,"  ")</f>
        <v xml:space="preserve">  </v>
      </c>
    </row>
    <row r="819" spans="2:25" ht="15.75">
      <c r="B819" s="5" t="str">
        <f>IF(C819&lt;&gt;"",COUNT($B$3:B818)+1,"")</f>
        <v/>
      </c>
      <c r="C819" s="86"/>
      <c r="D819" s="12"/>
      <c r="E819" s="12"/>
      <c r="F819" s="5" t="str">
        <f>IFERROR(IF(E819&lt;&gt;"",VLOOKUP(E819,STORE!$C$6:$D$500,2,FALSE),""),"تأكد من الكود")</f>
        <v/>
      </c>
      <c r="G819" s="12"/>
      <c r="H819" s="20"/>
      <c r="I819" s="12"/>
      <c r="U819" s="4" t="str">
        <f>IF(AND($V$2=$E819,$V$2&lt;&gt;"",$V$2&lt;&gt;0,F819&lt;&gt;"تأكد من الكود"),COUNT($U$3:U818)+1,"  ")</f>
        <v xml:space="preserve">  </v>
      </c>
      <c r="Y819" s="4" t="str">
        <f>IF(AND($Z$2=$D819,$Z$2&lt;&gt;"",$Z$2&lt;&gt;0,$Y$2=$Y$1),COUNT($Y$3:Y818)+1,"  ")</f>
        <v xml:space="preserve">  </v>
      </c>
    </row>
    <row r="820" spans="2:25" ht="15.75">
      <c r="B820" s="5" t="str">
        <f>IF(C820&lt;&gt;"",COUNT($B$3:B819)+1,"")</f>
        <v/>
      </c>
      <c r="C820" s="86"/>
      <c r="D820" s="12"/>
      <c r="E820" s="12"/>
      <c r="F820" s="5" t="str">
        <f>IFERROR(IF(E820&lt;&gt;"",VLOOKUP(E820,STORE!$C$6:$D$500,2,FALSE),""),"تأكد من الكود")</f>
        <v/>
      </c>
      <c r="G820" s="12"/>
      <c r="H820" s="20"/>
      <c r="I820" s="12"/>
      <c r="U820" s="4" t="str">
        <f>IF(AND($V$2=$E820,$V$2&lt;&gt;"",$V$2&lt;&gt;0,F820&lt;&gt;"تأكد من الكود"),COUNT($U$3:U819)+1,"  ")</f>
        <v xml:space="preserve">  </v>
      </c>
      <c r="Y820" s="4" t="str">
        <f>IF(AND($Z$2=$D820,$Z$2&lt;&gt;"",$Z$2&lt;&gt;0,$Y$2=$Y$1),COUNT($Y$3:Y819)+1,"  ")</f>
        <v xml:space="preserve">  </v>
      </c>
    </row>
    <row r="821" spans="2:25" ht="15.75">
      <c r="B821" s="5" t="str">
        <f>IF(C821&lt;&gt;"",COUNT($B$3:B820)+1,"")</f>
        <v/>
      </c>
      <c r="C821" s="86"/>
      <c r="D821" s="12"/>
      <c r="E821" s="12"/>
      <c r="F821" s="5" t="str">
        <f>IFERROR(IF(E821&lt;&gt;"",VLOOKUP(E821,STORE!$C$6:$D$500,2,FALSE),""),"تأكد من الكود")</f>
        <v/>
      </c>
      <c r="G821" s="12"/>
      <c r="H821" s="20"/>
      <c r="I821" s="12"/>
      <c r="U821" s="4" t="str">
        <f>IF(AND($V$2=$E821,$V$2&lt;&gt;"",$V$2&lt;&gt;0,F821&lt;&gt;"تأكد من الكود"),COUNT($U$3:U820)+1,"  ")</f>
        <v xml:space="preserve">  </v>
      </c>
      <c r="Y821" s="4" t="str">
        <f>IF(AND($Z$2=$D821,$Z$2&lt;&gt;"",$Z$2&lt;&gt;0,$Y$2=$Y$1),COUNT($Y$3:Y820)+1,"  ")</f>
        <v xml:space="preserve">  </v>
      </c>
    </row>
    <row r="822" spans="2:25" ht="15.75">
      <c r="B822" s="5" t="str">
        <f>IF(C822&lt;&gt;"",COUNT($B$3:B821)+1,"")</f>
        <v/>
      </c>
      <c r="C822" s="86"/>
      <c r="D822" s="12"/>
      <c r="E822" s="12"/>
      <c r="F822" s="5" t="str">
        <f>IFERROR(IF(E822&lt;&gt;"",VLOOKUP(E822,STORE!$C$6:$D$500,2,FALSE),""),"تأكد من الكود")</f>
        <v/>
      </c>
      <c r="G822" s="12"/>
      <c r="H822" s="20"/>
      <c r="I822" s="12"/>
      <c r="U822" s="4" t="str">
        <f>IF(AND($V$2=$E822,$V$2&lt;&gt;"",$V$2&lt;&gt;0,F822&lt;&gt;"تأكد من الكود"),COUNT($U$3:U821)+1,"  ")</f>
        <v xml:space="preserve">  </v>
      </c>
      <c r="Y822" s="4" t="str">
        <f>IF(AND($Z$2=$D822,$Z$2&lt;&gt;"",$Z$2&lt;&gt;0,$Y$2=$Y$1),COUNT($Y$3:Y821)+1,"  ")</f>
        <v xml:space="preserve">  </v>
      </c>
    </row>
    <row r="823" spans="2:25" ht="15.75">
      <c r="B823" s="5" t="str">
        <f>IF(C823&lt;&gt;"",COUNT($B$3:B822)+1,"")</f>
        <v/>
      </c>
      <c r="C823" s="86"/>
      <c r="D823" s="12"/>
      <c r="E823" s="12"/>
      <c r="F823" s="5" t="str">
        <f>IFERROR(IF(E823&lt;&gt;"",VLOOKUP(E823,STORE!$C$6:$D$500,2,FALSE),""),"تأكد من الكود")</f>
        <v/>
      </c>
      <c r="G823" s="12"/>
      <c r="H823" s="20"/>
      <c r="I823" s="12"/>
      <c r="U823" s="4" t="str">
        <f>IF(AND($V$2=$E823,$V$2&lt;&gt;"",$V$2&lt;&gt;0,F823&lt;&gt;"تأكد من الكود"),COUNT($U$3:U822)+1,"  ")</f>
        <v xml:space="preserve">  </v>
      </c>
      <c r="Y823" s="4" t="str">
        <f>IF(AND($Z$2=$D823,$Z$2&lt;&gt;"",$Z$2&lt;&gt;0,$Y$2=$Y$1),COUNT($Y$3:Y822)+1,"  ")</f>
        <v xml:space="preserve">  </v>
      </c>
    </row>
    <row r="824" spans="2:25" ht="15.75">
      <c r="B824" s="5" t="str">
        <f>IF(C824&lt;&gt;"",COUNT($B$3:B823)+1,"")</f>
        <v/>
      </c>
      <c r="C824" s="86"/>
      <c r="D824" s="12"/>
      <c r="E824" s="12"/>
      <c r="F824" s="5" t="str">
        <f>IFERROR(IF(E824&lt;&gt;"",VLOOKUP(E824,STORE!$C$6:$D$500,2,FALSE),""),"تأكد من الكود")</f>
        <v/>
      </c>
      <c r="G824" s="12"/>
      <c r="H824" s="20"/>
      <c r="I824" s="12"/>
      <c r="U824" s="4" t="str">
        <f>IF(AND($V$2=$E824,$V$2&lt;&gt;"",$V$2&lt;&gt;0,F824&lt;&gt;"تأكد من الكود"),COUNT($U$3:U823)+1,"  ")</f>
        <v xml:space="preserve">  </v>
      </c>
      <c r="Y824" s="4" t="str">
        <f>IF(AND($Z$2=$D824,$Z$2&lt;&gt;"",$Z$2&lt;&gt;0,$Y$2=$Y$1),COUNT($Y$3:Y823)+1,"  ")</f>
        <v xml:space="preserve">  </v>
      </c>
    </row>
    <row r="825" spans="2:25" ht="15.75">
      <c r="B825" s="5" t="str">
        <f>IF(C825&lt;&gt;"",COUNT($B$3:B824)+1,"")</f>
        <v/>
      </c>
      <c r="C825" s="86"/>
      <c r="D825" s="12"/>
      <c r="E825" s="12"/>
      <c r="F825" s="5" t="str">
        <f>IFERROR(IF(E825&lt;&gt;"",VLOOKUP(E825,STORE!$C$6:$D$500,2,FALSE),""),"تأكد من الكود")</f>
        <v/>
      </c>
      <c r="G825" s="12"/>
      <c r="H825" s="20"/>
      <c r="I825" s="12"/>
      <c r="U825" s="4" t="str">
        <f>IF(AND($V$2=$E825,$V$2&lt;&gt;"",$V$2&lt;&gt;0,F825&lt;&gt;"تأكد من الكود"),COUNT($U$3:U824)+1,"  ")</f>
        <v xml:space="preserve">  </v>
      </c>
      <c r="Y825" s="4" t="str">
        <f>IF(AND($Z$2=$D825,$Z$2&lt;&gt;"",$Z$2&lt;&gt;0,$Y$2=$Y$1),COUNT($Y$3:Y824)+1,"  ")</f>
        <v xml:space="preserve">  </v>
      </c>
    </row>
    <row r="826" spans="2:25" ht="15.75">
      <c r="B826" s="5" t="str">
        <f>IF(C826&lt;&gt;"",COUNT($B$3:B825)+1,"")</f>
        <v/>
      </c>
      <c r="C826" s="86"/>
      <c r="D826" s="12"/>
      <c r="E826" s="12"/>
      <c r="F826" s="5" t="str">
        <f>IFERROR(IF(E826&lt;&gt;"",VLOOKUP(E826,STORE!$C$6:$D$500,2,FALSE),""),"تأكد من الكود")</f>
        <v/>
      </c>
      <c r="G826" s="12"/>
      <c r="H826" s="20"/>
      <c r="I826" s="12"/>
      <c r="U826" s="4" t="str">
        <f>IF(AND($V$2=$E826,$V$2&lt;&gt;"",$V$2&lt;&gt;0,F826&lt;&gt;"تأكد من الكود"),COUNT($U$3:U825)+1,"  ")</f>
        <v xml:space="preserve">  </v>
      </c>
      <c r="Y826" s="4" t="str">
        <f>IF(AND($Z$2=$D826,$Z$2&lt;&gt;"",$Z$2&lt;&gt;0,$Y$2=$Y$1),COUNT($Y$3:Y825)+1,"  ")</f>
        <v xml:space="preserve">  </v>
      </c>
    </row>
    <row r="827" spans="2:25" ht="15.75">
      <c r="B827" s="5" t="str">
        <f>IF(C827&lt;&gt;"",COUNT($B$3:B826)+1,"")</f>
        <v/>
      </c>
      <c r="C827" s="86"/>
      <c r="D827" s="12"/>
      <c r="E827" s="12"/>
      <c r="F827" s="5" t="str">
        <f>IFERROR(IF(E827&lt;&gt;"",VLOOKUP(E827,STORE!$C$6:$D$500,2,FALSE),""),"تأكد من الكود")</f>
        <v/>
      </c>
      <c r="G827" s="12"/>
      <c r="H827" s="20"/>
      <c r="I827" s="12"/>
      <c r="U827" s="4" t="str">
        <f>IF(AND($V$2=$E827,$V$2&lt;&gt;"",$V$2&lt;&gt;0,F827&lt;&gt;"تأكد من الكود"),COUNT($U$3:U826)+1,"  ")</f>
        <v xml:space="preserve">  </v>
      </c>
      <c r="Y827" s="4" t="str">
        <f>IF(AND($Z$2=$D827,$Z$2&lt;&gt;"",$Z$2&lt;&gt;0,$Y$2=$Y$1),COUNT($Y$3:Y826)+1,"  ")</f>
        <v xml:space="preserve">  </v>
      </c>
    </row>
    <row r="828" spans="2:25" ht="15.75">
      <c r="B828" s="5" t="str">
        <f>IF(C828&lt;&gt;"",COUNT($B$3:B827)+1,"")</f>
        <v/>
      </c>
      <c r="C828" s="86"/>
      <c r="D828" s="12"/>
      <c r="E828" s="12"/>
      <c r="F828" s="5" t="str">
        <f>IFERROR(IF(E828&lt;&gt;"",VLOOKUP(E828,STORE!$C$6:$D$500,2,FALSE),""),"تأكد من الكود")</f>
        <v/>
      </c>
      <c r="G828" s="12"/>
      <c r="H828" s="20"/>
      <c r="I828" s="12"/>
      <c r="U828" s="4" t="str">
        <f>IF(AND($V$2=$E828,$V$2&lt;&gt;"",$V$2&lt;&gt;0,F828&lt;&gt;"تأكد من الكود"),COUNT($U$3:U827)+1,"  ")</f>
        <v xml:space="preserve">  </v>
      </c>
      <c r="Y828" s="4" t="str">
        <f>IF(AND($Z$2=$D828,$Z$2&lt;&gt;"",$Z$2&lt;&gt;0,$Y$2=$Y$1),COUNT($Y$3:Y827)+1,"  ")</f>
        <v xml:space="preserve">  </v>
      </c>
    </row>
    <row r="829" spans="2:25" ht="15.75">
      <c r="B829" s="5" t="str">
        <f>IF(C829&lt;&gt;"",COUNT($B$3:B828)+1,"")</f>
        <v/>
      </c>
      <c r="C829" s="86"/>
      <c r="D829" s="12"/>
      <c r="E829" s="12"/>
      <c r="F829" s="5" t="str">
        <f>IFERROR(IF(E829&lt;&gt;"",VLOOKUP(E829,STORE!$C$6:$D$500,2,FALSE),""),"تأكد من الكود")</f>
        <v/>
      </c>
      <c r="G829" s="12"/>
      <c r="H829" s="20"/>
      <c r="I829" s="12"/>
      <c r="U829" s="4" t="str">
        <f>IF(AND($V$2=$E829,$V$2&lt;&gt;"",$V$2&lt;&gt;0,F829&lt;&gt;"تأكد من الكود"),COUNT($U$3:U828)+1,"  ")</f>
        <v xml:space="preserve">  </v>
      </c>
      <c r="Y829" s="4" t="str">
        <f>IF(AND($Z$2=$D829,$Z$2&lt;&gt;"",$Z$2&lt;&gt;0,$Y$2=$Y$1),COUNT($Y$3:Y828)+1,"  ")</f>
        <v xml:space="preserve">  </v>
      </c>
    </row>
    <row r="830" spans="2:25" ht="15.75">
      <c r="B830" s="5" t="str">
        <f>IF(C830&lt;&gt;"",COUNT($B$3:B829)+1,"")</f>
        <v/>
      </c>
      <c r="C830" s="86"/>
      <c r="D830" s="12"/>
      <c r="E830" s="12"/>
      <c r="F830" s="5" t="str">
        <f>IFERROR(IF(E830&lt;&gt;"",VLOOKUP(E830,STORE!$C$6:$D$500,2,FALSE),""),"تأكد من الكود")</f>
        <v/>
      </c>
      <c r="G830" s="12"/>
      <c r="H830" s="20"/>
      <c r="I830" s="12"/>
      <c r="U830" s="4" t="str">
        <f>IF(AND($V$2=$E830,$V$2&lt;&gt;"",$V$2&lt;&gt;0,F830&lt;&gt;"تأكد من الكود"),COUNT($U$3:U829)+1,"  ")</f>
        <v xml:space="preserve">  </v>
      </c>
      <c r="Y830" s="4" t="str">
        <f>IF(AND($Z$2=$D830,$Z$2&lt;&gt;"",$Z$2&lt;&gt;0,$Y$2=$Y$1),COUNT($Y$3:Y829)+1,"  ")</f>
        <v xml:space="preserve">  </v>
      </c>
    </row>
    <row r="831" spans="2:25" ht="15.75">
      <c r="B831" s="5" t="str">
        <f>IF(C831&lt;&gt;"",COUNT($B$3:B830)+1,"")</f>
        <v/>
      </c>
      <c r="C831" s="86"/>
      <c r="D831" s="12"/>
      <c r="E831" s="12"/>
      <c r="F831" s="5" t="str">
        <f>IFERROR(IF(E831&lt;&gt;"",VLOOKUP(E831,STORE!$C$6:$D$500,2,FALSE),""),"تأكد من الكود")</f>
        <v/>
      </c>
      <c r="G831" s="12"/>
      <c r="H831" s="20"/>
      <c r="I831" s="12"/>
      <c r="U831" s="4" t="str">
        <f>IF(AND($V$2=$E831,$V$2&lt;&gt;"",$V$2&lt;&gt;0,F831&lt;&gt;"تأكد من الكود"),COUNT($U$3:U830)+1,"  ")</f>
        <v xml:space="preserve">  </v>
      </c>
      <c r="Y831" s="4" t="str">
        <f>IF(AND($Z$2=$D831,$Z$2&lt;&gt;"",$Z$2&lt;&gt;0,$Y$2=$Y$1),COUNT($Y$3:Y830)+1,"  ")</f>
        <v xml:space="preserve">  </v>
      </c>
    </row>
    <row r="832" spans="2:25" ht="15.75">
      <c r="B832" s="5" t="str">
        <f>IF(C832&lt;&gt;"",COUNT($B$3:B831)+1,"")</f>
        <v/>
      </c>
      <c r="C832" s="86"/>
      <c r="D832" s="12"/>
      <c r="E832" s="12"/>
      <c r="F832" s="5" t="str">
        <f>IFERROR(IF(E832&lt;&gt;"",VLOOKUP(E832,STORE!$C$6:$D$500,2,FALSE),""),"تأكد من الكود")</f>
        <v/>
      </c>
      <c r="G832" s="12"/>
      <c r="H832" s="20"/>
      <c r="I832" s="12"/>
      <c r="U832" s="4" t="str">
        <f>IF(AND($V$2=$E832,$V$2&lt;&gt;"",$V$2&lt;&gt;0,F832&lt;&gt;"تأكد من الكود"),COUNT($U$3:U831)+1,"  ")</f>
        <v xml:space="preserve">  </v>
      </c>
      <c r="Y832" s="4" t="str">
        <f>IF(AND($Z$2=$D832,$Z$2&lt;&gt;"",$Z$2&lt;&gt;0,$Y$2=$Y$1),COUNT($Y$3:Y831)+1,"  ")</f>
        <v xml:space="preserve">  </v>
      </c>
    </row>
    <row r="833" spans="2:25" ht="15.75">
      <c r="B833" s="5" t="str">
        <f>IF(C833&lt;&gt;"",COUNT($B$3:B832)+1,"")</f>
        <v/>
      </c>
      <c r="C833" s="86"/>
      <c r="D833" s="12"/>
      <c r="E833" s="12"/>
      <c r="F833" s="5" t="str">
        <f>IFERROR(IF(E833&lt;&gt;"",VLOOKUP(E833,STORE!$C$6:$D$500,2,FALSE),""),"تأكد من الكود")</f>
        <v/>
      </c>
      <c r="G833" s="12"/>
      <c r="H833" s="20"/>
      <c r="I833" s="12"/>
      <c r="U833" s="4" t="str">
        <f>IF(AND($V$2=$E833,$V$2&lt;&gt;"",$V$2&lt;&gt;0,F833&lt;&gt;"تأكد من الكود"),COUNT($U$3:U832)+1,"  ")</f>
        <v xml:space="preserve">  </v>
      </c>
      <c r="Y833" s="4" t="str">
        <f>IF(AND($Z$2=$D833,$Z$2&lt;&gt;"",$Z$2&lt;&gt;0,$Y$2=$Y$1),COUNT($Y$3:Y832)+1,"  ")</f>
        <v xml:space="preserve">  </v>
      </c>
    </row>
    <row r="834" spans="2:25" ht="15.75">
      <c r="B834" s="5" t="str">
        <f>IF(C834&lt;&gt;"",COUNT($B$3:B833)+1,"")</f>
        <v/>
      </c>
      <c r="C834" s="86"/>
      <c r="D834" s="12"/>
      <c r="E834" s="12"/>
      <c r="F834" s="5" t="str">
        <f>IFERROR(IF(E834&lt;&gt;"",VLOOKUP(E834,STORE!$C$6:$D$500,2,FALSE),""),"تأكد من الكود")</f>
        <v/>
      </c>
      <c r="G834" s="12"/>
      <c r="H834" s="20"/>
      <c r="I834" s="12"/>
      <c r="U834" s="4" t="str">
        <f>IF(AND($V$2=$E834,$V$2&lt;&gt;"",$V$2&lt;&gt;0,F834&lt;&gt;"تأكد من الكود"),COUNT($U$3:U833)+1,"  ")</f>
        <v xml:space="preserve">  </v>
      </c>
      <c r="Y834" s="4" t="str">
        <f>IF(AND($Z$2=$D834,$Z$2&lt;&gt;"",$Z$2&lt;&gt;0,$Y$2=$Y$1),COUNT($Y$3:Y833)+1,"  ")</f>
        <v xml:space="preserve">  </v>
      </c>
    </row>
    <row r="835" spans="2:25" ht="15.75">
      <c r="B835" s="5" t="str">
        <f>IF(C835&lt;&gt;"",COUNT($B$3:B834)+1,"")</f>
        <v/>
      </c>
      <c r="C835" s="86"/>
      <c r="D835" s="12"/>
      <c r="E835" s="12"/>
      <c r="F835" s="5" t="str">
        <f>IFERROR(IF(E835&lt;&gt;"",VLOOKUP(E835,STORE!$C$6:$D$500,2,FALSE),""),"تأكد من الكود")</f>
        <v/>
      </c>
      <c r="G835" s="12"/>
      <c r="H835" s="20"/>
      <c r="I835" s="12"/>
      <c r="U835" s="4" t="str">
        <f>IF(AND($V$2=$E835,$V$2&lt;&gt;"",$V$2&lt;&gt;0,F835&lt;&gt;"تأكد من الكود"),COUNT($U$3:U834)+1,"  ")</f>
        <v xml:space="preserve">  </v>
      </c>
      <c r="Y835" s="4" t="str">
        <f>IF(AND($Z$2=$D835,$Z$2&lt;&gt;"",$Z$2&lt;&gt;0,$Y$2=$Y$1),COUNT($Y$3:Y834)+1,"  ")</f>
        <v xml:space="preserve">  </v>
      </c>
    </row>
    <row r="836" spans="2:25" ht="15.75">
      <c r="B836" s="5" t="str">
        <f>IF(C836&lt;&gt;"",COUNT($B$3:B835)+1,"")</f>
        <v/>
      </c>
      <c r="C836" s="86"/>
      <c r="D836" s="12"/>
      <c r="E836" s="12"/>
      <c r="F836" s="5" t="str">
        <f>IFERROR(IF(E836&lt;&gt;"",VLOOKUP(E836,STORE!$C$6:$D$500,2,FALSE),""),"تأكد من الكود")</f>
        <v/>
      </c>
      <c r="G836" s="12"/>
      <c r="H836" s="20"/>
      <c r="I836" s="12"/>
      <c r="U836" s="4" t="str">
        <f>IF(AND($V$2=$E836,$V$2&lt;&gt;"",$V$2&lt;&gt;0,F836&lt;&gt;"تأكد من الكود"),COUNT($U$3:U835)+1,"  ")</f>
        <v xml:space="preserve">  </v>
      </c>
      <c r="Y836" s="4" t="str">
        <f>IF(AND($Z$2=$D836,$Z$2&lt;&gt;"",$Z$2&lt;&gt;0,$Y$2=$Y$1),COUNT($Y$3:Y835)+1,"  ")</f>
        <v xml:space="preserve">  </v>
      </c>
    </row>
    <row r="837" spans="2:25" ht="15.75">
      <c r="B837" s="5" t="str">
        <f>IF(C837&lt;&gt;"",COUNT($B$3:B836)+1,"")</f>
        <v/>
      </c>
      <c r="C837" s="86"/>
      <c r="D837" s="12"/>
      <c r="E837" s="12"/>
      <c r="F837" s="5" t="str">
        <f>IFERROR(IF(E837&lt;&gt;"",VLOOKUP(E837,STORE!$C$6:$D$500,2,FALSE),""),"تأكد من الكود")</f>
        <v/>
      </c>
      <c r="G837" s="12"/>
      <c r="H837" s="20"/>
      <c r="I837" s="12"/>
      <c r="U837" s="4" t="str">
        <f>IF(AND($V$2=$E837,$V$2&lt;&gt;"",$V$2&lt;&gt;0,F837&lt;&gt;"تأكد من الكود"),COUNT($U$3:U836)+1,"  ")</f>
        <v xml:space="preserve">  </v>
      </c>
      <c r="Y837" s="4" t="str">
        <f>IF(AND($Z$2=$D837,$Z$2&lt;&gt;"",$Z$2&lt;&gt;0,$Y$2=$Y$1),COUNT($Y$3:Y836)+1,"  ")</f>
        <v xml:space="preserve">  </v>
      </c>
    </row>
    <row r="838" spans="2:25" ht="15.75">
      <c r="B838" s="5" t="str">
        <f>IF(C838&lt;&gt;"",COUNT($B$3:B837)+1,"")</f>
        <v/>
      </c>
      <c r="C838" s="86"/>
      <c r="D838" s="12"/>
      <c r="E838" s="12"/>
      <c r="F838" s="5" t="str">
        <f>IFERROR(IF(E838&lt;&gt;"",VLOOKUP(E838,STORE!$C$6:$D$500,2,FALSE),""),"تأكد من الكود")</f>
        <v/>
      </c>
      <c r="G838" s="12"/>
      <c r="H838" s="20"/>
      <c r="I838" s="12"/>
      <c r="U838" s="4" t="str">
        <f>IF(AND($V$2=$E838,$V$2&lt;&gt;"",$V$2&lt;&gt;0,F838&lt;&gt;"تأكد من الكود"),COUNT($U$3:U837)+1,"  ")</f>
        <v xml:space="preserve">  </v>
      </c>
      <c r="Y838" s="4" t="str">
        <f>IF(AND($Z$2=$D838,$Z$2&lt;&gt;"",$Z$2&lt;&gt;0,$Y$2=$Y$1),COUNT($Y$3:Y837)+1,"  ")</f>
        <v xml:space="preserve">  </v>
      </c>
    </row>
    <row r="839" spans="2:25" ht="15.75">
      <c r="B839" s="5" t="str">
        <f>IF(C839&lt;&gt;"",COUNT($B$3:B838)+1,"")</f>
        <v/>
      </c>
      <c r="C839" s="86"/>
      <c r="D839" s="12"/>
      <c r="E839" s="12"/>
      <c r="F839" s="5" t="str">
        <f>IFERROR(IF(E839&lt;&gt;"",VLOOKUP(E839,STORE!$C$6:$D$500,2,FALSE),""),"تأكد من الكود")</f>
        <v/>
      </c>
      <c r="G839" s="12"/>
      <c r="H839" s="20"/>
      <c r="I839" s="12"/>
      <c r="U839" s="4" t="str">
        <f>IF(AND($V$2=$E839,$V$2&lt;&gt;"",$V$2&lt;&gt;0,F839&lt;&gt;"تأكد من الكود"),COUNT($U$3:U838)+1,"  ")</f>
        <v xml:space="preserve">  </v>
      </c>
      <c r="Y839" s="4" t="str">
        <f>IF(AND($Z$2=$D839,$Z$2&lt;&gt;"",$Z$2&lt;&gt;0,$Y$2=$Y$1),COUNT($Y$3:Y838)+1,"  ")</f>
        <v xml:space="preserve">  </v>
      </c>
    </row>
    <row r="840" spans="2:25" ht="15.75">
      <c r="B840" s="5" t="str">
        <f>IF(C840&lt;&gt;"",COUNT($B$3:B839)+1,"")</f>
        <v/>
      </c>
      <c r="C840" s="86"/>
      <c r="D840" s="12"/>
      <c r="E840" s="12"/>
      <c r="F840" s="5" t="str">
        <f>IFERROR(IF(E840&lt;&gt;"",VLOOKUP(E840,STORE!$C$6:$D$500,2,FALSE),""),"تأكد من الكود")</f>
        <v/>
      </c>
      <c r="G840" s="12"/>
      <c r="H840" s="20"/>
      <c r="I840" s="12"/>
      <c r="U840" s="4" t="str">
        <f>IF(AND($V$2=$E840,$V$2&lt;&gt;"",$V$2&lt;&gt;0,F840&lt;&gt;"تأكد من الكود"),COUNT($U$3:U839)+1,"  ")</f>
        <v xml:space="preserve">  </v>
      </c>
      <c r="Y840" s="4" t="str">
        <f>IF(AND($Z$2=$D840,$Z$2&lt;&gt;"",$Z$2&lt;&gt;0,$Y$2=$Y$1),COUNT($Y$3:Y839)+1,"  ")</f>
        <v xml:space="preserve">  </v>
      </c>
    </row>
    <row r="841" spans="2:25" ht="15.75">
      <c r="B841" s="5" t="str">
        <f>IF(C841&lt;&gt;"",COUNT($B$3:B840)+1,"")</f>
        <v/>
      </c>
      <c r="C841" s="86"/>
      <c r="D841" s="12"/>
      <c r="E841" s="12"/>
      <c r="F841" s="5" t="str">
        <f>IFERROR(IF(E841&lt;&gt;"",VLOOKUP(E841,STORE!$C$6:$D$500,2,FALSE),""),"تأكد من الكود")</f>
        <v/>
      </c>
      <c r="G841" s="12"/>
      <c r="H841" s="20"/>
      <c r="I841" s="12"/>
      <c r="U841" s="4" t="str">
        <f>IF(AND($V$2=$E841,$V$2&lt;&gt;"",$V$2&lt;&gt;0,F841&lt;&gt;"تأكد من الكود"),COUNT($U$3:U840)+1,"  ")</f>
        <v xml:space="preserve">  </v>
      </c>
      <c r="Y841" s="4" t="str">
        <f>IF(AND($Z$2=$D841,$Z$2&lt;&gt;"",$Z$2&lt;&gt;0,$Y$2=$Y$1),COUNT($Y$3:Y840)+1,"  ")</f>
        <v xml:space="preserve">  </v>
      </c>
    </row>
    <row r="842" spans="2:25" ht="15.75">
      <c r="B842" s="5" t="str">
        <f>IF(C842&lt;&gt;"",COUNT($B$3:B841)+1,"")</f>
        <v/>
      </c>
      <c r="C842" s="86"/>
      <c r="D842" s="12"/>
      <c r="E842" s="12"/>
      <c r="F842" s="5" t="str">
        <f>IFERROR(IF(E842&lt;&gt;"",VLOOKUP(E842,STORE!$C$6:$D$500,2,FALSE),""),"تأكد من الكود")</f>
        <v/>
      </c>
      <c r="G842" s="12"/>
      <c r="H842" s="20"/>
      <c r="I842" s="12"/>
      <c r="U842" s="4" t="str">
        <f>IF(AND($V$2=$E842,$V$2&lt;&gt;"",$V$2&lt;&gt;0,F842&lt;&gt;"تأكد من الكود"),COUNT($U$3:U841)+1,"  ")</f>
        <v xml:space="preserve">  </v>
      </c>
      <c r="Y842" s="4" t="str">
        <f>IF(AND($Z$2=$D842,$Z$2&lt;&gt;"",$Z$2&lt;&gt;0,$Y$2=$Y$1),COUNT($Y$3:Y841)+1,"  ")</f>
        <v xml:space="preserve">  </v>
      </c>
    </row>
    <row r="843" spans="2:25" ht="15.75">
      <c r="B843" s="5" t="str">
        <f>IF(C843&lt;&gt;"",COUNT($B$3:B842)+1,"")</f>
        <v/>
      </c>
      <c r="C843" s="86"/>
      <c r="D843" s="12"/>
      <c r="E843" s="12"/>
      <c r="F843" s="5" t="str">
        <f>IFERROR(IF(E843&lt;&gt;"",VLOOKUP(E843,STORE!$C$6:$D$500,2,FALSE),""),"تأكد من الكود")</f>
        <v/>
      </c>
      <c r="G843" s="12"/>
      <c r="H843" s="20"/>
      <c r="I843" s="12"/>
      <c r="U843" s="4" t="str">
        <f>IF(AND($V$2=$E843,$V$2&lt;&gt;"",$V$2&lt;&gt;0,F843&lt;&gt;"تأكد من الكود"),COUNT($U$3:U842)+1,"  ")</f>
        <v xml:space="preserve">  </v>
      </c>
      <c r="Y843" s="4" t="str">
        <f>IF(AND($Z$2=$D843,$Z$2&lt;&gt;"",$Z$2&lt;&gt;0,$Y$2=$Y$1),COUNT($Y$3:Y842)+1,"  ")</f>
        <v xml:space="preserve">  </v>
      </c>
    </row>
    <row r="844" spans="2:25" ht="15.75">
      <c r="B844" s="5" t="str">
        <f>IF(C844&lt;&gt;"",COUNT($B$3:B843)+1,"")</f>
        <v/>
      </c>
      <c r="C844" s="86"/>
      <c r="D844" s="12"/>
      <c r="E844" s="12"/>
      <c r="F844" s="5" t="str">
        <f>IFERROR(IF(E844&lt;&gt;"",VLOOKUP(E844,STORE!$C$6:$D$500,2,FALSE),""),"تأكد من الكود")</f>
        <v/>
      </c>
      <c r="G844" s="12"/>
      <c r="H844" s="20"/>
      <c r="I844" s="12"/>
      <c r="U844" s="4" t="str">
        <f>IF(AND($V$2=$E844,$V$2&lt;&gt;"",$V$2&lt;&gt;0,F844&lt;&gt;"تأكد من الكود"),COUNT($U$3:U843)+1,"  ")</f>
        <v xml:space="preserve">  </v>
      </c>
      <c r="Y844" s="4" t="str">
        <f>IF(AND($Z$2=$D844,$Z$2&lt;&gt;"",$Z$2&lt;&gt;0,$Y$2=$Y$1),COUNT($Y$3:Y843)+1,"  ")</f>
        <v xml:space="preserve">  </v>
      </c>
    </row>
    <row r="845" spans="2:25" ht="15.75">
      <c r="B845" s="5" t="str">
        <f>IF(C845&lt;&gt;"",COUNT($B$3:B844)+1,"")</f>
        <v/>
      </c>
      <c r="C845" s="86"/>
      <c r="D845" s="12"/>
      <c r="E845" s="12"/>
      <c r="F845" s="5" t="str">
        <f>IFERROR(IF(E845&lt;&gt;"",VLOOKUP(E845,STORE!$C$6:$D$500,2,FALSE),""),"تأكد من الكود")</f>
        <v/>
      </c>
      <c r="G845" s="12"/>
      <c r="H845" s="20"/>
      <c r="I845" s="12"/>
      <c r="U845" s="4" t="str">
        <f>IF(AND($V$2=$E845,$V$2&lt;&gt;"",$V$2&lt;&gt;0,F845&lt;&gt;"تأكد من الكود"),COUNT($U$3:U844)+1,"  ")</f>
        <v xml:space="preserve">  </v>
      </c>
      <c r="Y845" s="4" t="str">
        <f>IF(AND($Z$2=$D845,$Z$2&lt;&gt;"",$Z$2&lt;&gt;0,$Y$2=$Y$1),COUNT($Y$3:Y844)+1,"  ")</f>
        <v xml:space="preserve">  </v>
      </c>
    </row>
    <row r="846" spans="2:25" ht="15.75">
      <c r="B846" s="5" t="str">
        <f>IF(C846&lt;&gt;"",COUNT($B$3:B845)+1,"")</f>
        <v/>
      </c>
      <c r="C846" s="86"/>
      <c r="D846" s="12"/>
      <c r="E846" s="12"/>
      <c r="F846" s="5" t="str">
        <f>IFERROR(IF(E846&lt;&gt;"",VLOOKUP(E846,STORE!$C$6:$D$500,2,FALSE),""),"تأكد من الكود")</f>
        <v/>
      </c>
      <c r="G846" s="12"/>
      <c r="H846" s="20"/>
      <c r="I846" s="12"/>
      <c r="U846" s="4" t="str">
        <f>IF(AND($V$2=$E846,$V$2&lt;&gt;"",$V$2&lt;&gt;0,F846&lt;&gt;"تأكد من الكود"),COUNT($U$3:U845)+1,"  ")</f>
        <v xml:space="preserve">  </v>
      </c>
      <c r="Y846" s="4" t="str">
        <f>IF(AND($Z$2=$D846,$Z$2&lt;&gt;"",$Z$2&lt;&gt;0,$Y$2=$Y$1),COUNT($Y$3:Y845)+1,"  ")</f>
        <v xml:space="preserve">  </v>
      </c>
    </row>
    <row r="847" spans="2:25" ht="15.75">
      <c r="B847" s="5" t="str">
        <f>IF(C847&lt;&gt;"",COUNT($B$3:B846)+1,"")</f>
        <v/>
      </c>
      <c r="C847" s="86"/>
      <c r="D847" s="12"/>
      <c r="E847" s="12"/>
      <c r="F847" s="5" t="str">
        <f>IFERROR(IF(E847&lt;&gt;"",VLOOKUP(E847,STORE!$C$6:$D$500,2,FALSE),""),"تأكد من الكود")</f>
        <v/>
      </c>
      <c r="G847" s="12"/>
      <c r="H847" s="20"/>
      <c r="I847" s="12"/>
      <c r="U847" s="4" t="str">
        <f>IF(AND($V$2=$E847,$V$2&lt;&gt;"",$V$2&lt;&gt;0,F847&lt;&gt;"تأكد من الكود"),COUNT($U$3:U846)+1,"  ")</f>
        <v xml:space="preserve">  </v>
      </c>
      <c r="Y847" s="4" t="str">
        <f>IF(AND($Z$2=$D847,$Z$2&lt;&gt;"",$Z$2&lt;&gt;0,$Y$2=$Y$1),COUNT($Y$3:Y846)+1,"  ")</f>
        <v xml:space="preserve">  </v>
      </c>
    </row>
    <row r="848" spans="2:25" ht="15.75">
      <c r="B848" s="5" t="str">
        <f>IF(C848&lt;&gt;"",COUNT($B$3:B847)+1,"")</f>
        <v/>
      </c>
      <c r="C848" s="86"/>
      <c r="D848" s="12"/>
      <c r="E848" s="12"/>
      <c r="F848" s="5" t="str">
        <f>IFERROR(IF(E848&lt;&gt;"",VLOOKUP(E848,STORE!$C$6:$D$500,2,FALSE),""),"تأكد من الكود")</f>
        <v/>
      </c>
      <c r="G848" s="12"/>
      <c r="H848" s="20"/>
      <c r="I848" s="12"/>
      <c r="U848" s="4" t="str">
        <f>IF(AND($V$2=$E848,$V$2&lt;&gt;"",$V$2&lt;&gt;0,F848&lt;&gt;"تأكد من الكود"),COUNT($U$3:U847)+1,"  ")</f>
        <v xml:space="preserve">  </v>
      </c>
      <c r="Y848" s="4" t="str">
        <f>IF(AND($Z$2=$D848,$Z$2&lt;&gt;"",$Z$2&lt;&gt;0,$Y$2=$Y$1),COUNT($Y$3:Y847)+1,"  ")</f>
        <v xml:space="preserve">  </v>
      </c>
    </row>
    <row r="849" spans="2:25" ht="15.75">
      <c r="B849" s="5" t="str">
        <f>IF(C849&lt;&gt;"",COUNT($B$3:B848)+1,"")</f>
        <v/>
      </c>
      <c r="C849" s="86"/>
      <c r="D849" s="12"/>
      <c r="E849" s="12"/>
      <c r="F849" s="5" t="str">
        <f>IFERROR(IF(E849&lt;&gt;"",VLOOKUP(E849,STORE!$C$6:$D$500,2,FALSE),""),"تأكد من الكود")</f>
        <v/>
      </c>
      <c r="G849" s="12"/>
      <c r="H849" s="20"/>
      <c r="I849" s="12"/>
      <c r="U849" s="4" t="str">
        <f>IF(AND($V$2=$E849,$V$2&lt;&gt;"",$V$2&lt;&gt;0,F849&lt;&gt;"تأكد من الكود"),COUNT($U$3:U848)+1,"  ")</f>
        <v xml:space="preserve">  </v>
      </c>
      <c r="Y849" s="4" t="str">
        <f>IF(AND($Z$2=$D849,$Z$2&lt;&gt;"",$Z$2&lt;&gt;0,$Y$2=$Y$1),COUNT($Y$3:Y848)+1,"  ")</f>
        <v xml:space="preserve">  </v>
      </c>
    </row>
    <row r="850" spans="2:25" ht="15.75">
      <c r="B850" s="5" t="str">
        <f>IF(C850&lt;&gt;"",COUNT($B$3:B849)+1,"")</f>
        <v/>
      </c>
      <c r="C850" s="86"/>
      <c r="D850" s="12"/>
      <c r="E850" s="12"/>
      <c r="F850" s="5" t="str">
        <f>IFERROR(IF(E850&lt;&gt;"",VLOOKUP(E850,STORE!$C$6:$D$500,2,FALSE),""),"تأكد من الكود")</f>
        <v/>
      </c>
      <c r="G850" s="12"/>
      <c r="H850" s="20"/>
      <c r="I850" s="12"/>
      <c r="U850" s="4" t="str">
        <f>IF(AND($V$2=$E850,$V$2&lt;&gt;"",$V$2&lt;&gt;0,F850&lt;&gt;"تأكد من الكود"),COUNT($U$3:U849)+1,"  ")</f>
        <v xml:space="preserve">  </v>
      </c>
      <c r="Y850" s="4" t="str">
        <f>IF(AND($Z$2=$D850,$Z$2&lt;&gt;"",$Z$2&lt;&gt;0,$Y$2=$Y$1),COUNT($Y$3:Y849)+1,"  ")</f>
        <v xml:space="preserve">  </v>
      </c>
    </row>
    <row r="851" spans="2:25" ht="15.75">
      <c r="B851" s="5" t="str">
        <f>IF(C851&lt;&gt;"",COUNT($B$3:B850)+1,"")</f>
        <v/>
      </c>
      <c r="C851" s="86"/>
      <c r="D851" s="12"/>
      <c r="E851" s="12"/>
      <c r="F851" s="5" t="str">
        <f>IFERROR(IF(E851&lt;&gt;"",VLOOKUP(E851,STORE!$C$6:$D$500,2,FALSE),""),"تأكد من الكود")</f>
        <v/>
      </c>
      <c r="G851" s="12"/>
      <c r="H851" s="20"/>
      <c r="I851" s="12"/>
      <c r="U851" s="4" t="str">
        <f>IF(AND($V$2=$E851,$V$2&lt;&gt;"",$V$2&lt;&gt;0,F851&lt;&gt;"تأكد من الكود"),COUNT($U$3:U850)+1,"  ")</f>
        <v xml:space="preserve">  </v>
      </c>
      <c r="Y851" s="4" t="str">
        <f>IF(AND($Z$2=$D851,$Z$2&lt;&gt;"",$Z$2&lt;&gt;0,$Y$2=$Y$1),COUNT($Y$3:Y850)+1,"  ")</f>
        <v xml:space="preserve">  </v>
      </c>
    </row>
    <row r="852" spans="2:25" ht="15.75">
      <c r="B852" s="5" t="str">
        <f>IF(C852&lt;&gt;"",COUNT($B$3:B851)+1,"")</f>
        <v/>
      </c>
      <c r="C852" s="86"/>
      <c r="D852" s="12"/>
      <c r="E852" s="12"/>
      <c r="F852" s="5" t="str">
        <f>IFERROR(IF(E852&lt;&gt;"",VLOOKUP(E852,STORE!$C$6:$D$500,2,FALSE),""),"تأكد من الكود")</f>
        <v/>
      </c>
      <c r="G852" s="12"/>
      <c r="H852" s="20"/>
      <c r="I852" s="12"/>
      <c r="U852" s="4" t="str">
        <f>IF(AND($V$2=$E852,$V$2&lt;&gt;"",$V$2&lt;&gt;0,F852&lt;&gt;"تأكد من الكود"),COUNT($U$3:U851)+1,"  ")</f>
        <v xml:space="preserve">  </v>
      </c>
      <c r="Y852" s="4" t="str">
        <f>IF(AND($Z$2=$D852,$Z$2&lt;&gt;"",$Z$2&lt;&gt;0,$Y$2=$Y$1),COUNT($Y$3:Y851)+1,"  ")</f>
        <v xml:space="preserve">  </v>
      </c>
    </row>
    <row r="853" spans="2:25" ht="15.75">
      <c r="B853" s="5" t="str">
        <f>IF(C853&lt;&gt;"",COUNT($B$3:B852)+1,"")</f>
        <v/>
      </c>
      <c r="C853" s="86"/>
      <c r="D853" s="12"/>
      <c r="E853" s="12"/>
      <c r="F853" s="5" t="str">
        <f>IFERROR(IF(E853&lt;&gt;"",VLOOKUP(E853,STORE!$C$6:$D$500,2,FALSE),""),"تأكد من الكود")</f>
        <v/>
      </c>
      <c r="G853" s="12"/>
      <c r="H853" s="20"/>
      <c r="I853" s="12"/>
      <c r="U853" s="4" t="str">
        <f>IF(AND($V$2=$E853,$V$2&lt;&gt;"",$V$2&lt;&gt;0,F853&lt;&gt;"تأكد من الكود"),COUNT($U$3:U852)+1,"  ")</f>
        <v xml:space="preserve">  </v>
      </c>
      <c r="Y853" s="4" t="str">
        <f>IF(AND($Z$2=$D853,$Z$2&lt;&gt;"",$Z$2&lt;&gt;0,$Y$2=$Y$1),COUNT($Y$3:Y852)+1,"  ")</f>
        <v xml:space="preserve">  </v>
      </c>
    </row>
    <row r="854" spans="2:25" ht="15.75">
      <c r="B854" s="5" t="str">
        <f>IF(C854&lt;&gt;"",COUNT($B$3:B853)+1,"")</f>
        <v/>
      </c>
      <c r="C854" s="86"/>
      <c r="D854" s="12"/>
      <c r="E854" s="12"/>
      <c r="F854" s="5" t="str">
        <f>IFERROR(IF(E854&lt;&gt;"",VLOOKUP(E854,STORE!$C$6:$D$500,2,FALSE),""),"تأكد من الكود")</f>
        <v/>
      </c>
      <c r="G854" s="12"/>
      <c r="H854" s="20"/>
      <c r="I854" s="12"/>
      <c r="U854" s="4" t="str">
        <f>IF(AND($V$2=$E854,$V$2&lt;&gt;"",$V$2&lt;&gt;0,F854&lt;&gt;"تأكد من الكود"),COUNT($U$3:U853)+1,"  ")</f>
        <v xml:space="preserve">  </v>
      </c>
      <c r="Y854" s="4" t="str">
        <f>IF(AND($Z$2=$D854,$Z$2&lt;&gt;"",$Z$2&lt;&gt;0,$Y$2=$Y$1),COUNT($Y$3:Y853)+1,"  ")</f>
        <v xml:space="preserve">  </v>
      </c>
    </row>
    <row r="855" spans="2:25" ht="15.75">
      <c r="B855" s="5" t="str">
        <f>IF(C855&lt;&gt;"",COUNT($B$3:B854)+1,"")</f>
        <v/>
      </c>
      <c r="C855" s="86"/>
      <c r="D855" s="12"/>
      <c r="E855" s="12"/>
      <c r="F855" s="5" t="str">
        <f>IFERROR(IF(E855&lt;&gt;"",VLOOKUP(E855,STORE!$C$6:$D$500,2,FALSE),""),"تأكد من الكود")</f>
        <v/>
      </c>
      <c r="G855" s="12"/>
      <c r="H855" s="20"/>
      <c r="I855" s="12"/>
      <c r="U855" s="4" t="str">
        <f>IF(AND($V$2=$E855,$V$2&lt;&gt;"",$V$2&lt;&gt;0,F855&lt;&gt;"تأكد من الكود"),COUNT($U$3:U854)+1,"  ")</f>
        <v xml:space="preserve">  </v>
      </c>
      <c r="Y855" s="4" t="str">
        <f>IF(AND($Z$2=$D855,$Z$2&lt;&gt;"",$Z$2&lt;&gt;0,$Y$2=$Y$1),COUNT($Y$3:Y854)+1,"  ")</f>
        <v xml:space="preserve">  </v>
      </c>
    </row>
    <row r="856" spans="2:25" ht="15.75">
      <c r="B856" s="5" t="str">
        <f>IF(C856&lt;&gt;"",COUNT($B$3:B855)+1,"")</f>
        <v/>
      </c>
      <c r="C856" s="86"/>
      <c r="D856" s="12"/>
      <c r="E856" s="12"/>
      <c r="F856" s="5" t="str">
        <f>IFERROR(IF(E856&lt;&gt;"",VLOOKUP(E856,STORE!$C$6:$D$500,2,FALSE),""),"تأكد من الكود")</f>
        <v/>
      </c>
      <c r="G856" s="12"/>
      <c r="H856" s="20"/>
      <c r="I856" s="12"/>
      <c r="U856" s="4" t="str">
        <f>IF(AND($V$2=$E856,$V$2&lt;&gt;"",$V$2&lt;&gt;0,F856&lt;&gt;"تأكد من الكود"),COUNT($U$3:U855)+1,"  ")</f>
        <v xml:space="preserve">  </v>
      </c>
      <c r="Y856" s="4" t="str">
        <f>IF(AND($Z$2=$D856,$Z$2&lt;&gt;"",$Z$2&lt;&gt;0,$Y$2=$Y$1),COUNT($Y$3:Y855)+1,"  ")</f>
        <v xml:space="preserve">  </v>
      </c>
    </row>
    <row r="857" spans="2:25" ht="15.75">
      <c r="B857" s="5" t="str">
        <f>IF(C857&lt;&gt;"",COUNT($B$3:B856)+1,"")</f>
        <v/>
      </c>
      <c r="C857" s="86"/>
      <c r="D857" s="12"/>
      <c r="E857" s="12"/>
      <c r="F857" s="5" t="str">
        <f>IFERROR(IF(E857&lt;&gt;"",VLOOKUP(E857,STORE!$C$6:$D$500,2,FALSE),""),"تأكد من الكود")</f>
        <v/>
      </c>
      <c r="G857" s="12"/>
      <c r="H857" s="20"/>
      <c r="I857" s="12"/>
      <c r="U857" s="4" t="str">
        <f>IF(AND($V$2=$E857,$V$2&lt;&gt;"",$V$2&lt;&gt;0,F857&lt;&gt;"تأكد من الكود"),COUNT($U$3:U856)+1,"  ")</f>
        <v xml:space="preserve">  </v>
      </c>
      <c r="Y857" s="4" t="str">
        <f>IF(AND($Z$2=$D857,$Z$2&lt;&gt;"",$Z$2&lt;&gt;0,$Y$2=$Y$1),COUNT($Y$3:Y856)+1,"  ")</f>
        <v xml:space="preserve">  </v>
      </c>
    </row>
    <row r="858" spans="2:25" ht="15.75">
      <c r="B858" s="5" t="str">
        <f>IF(C858&lt;&gt;"",COUNT($B$3:B857)+1,"")</f>
        <v/>
      </c>
      <c r="C858" s="86"/>
      <c r="D858" s="12"/>
      <c r="E858" s="12"/>
      <c r="F858" s="5" t="str">
        <f>IFERROR(IF(E858&lt;&gt;"",VLOOKUP(E858,STORE!$C$6:$D$500,2,FALSE),""),"تأكد من الكود")</f>
        <v/>
      </c>
      <c r="G858" s="12"/>
      <c r="H858" s="20"/>
      <c r="I858" s="12"/>
      <c r="U858" s="4" t="str">
        <f>IF(AND($V$2=$E858,$V$2&lt;&gt;"",$V$2&lt;&gt;0,F858&lt;&gt;"تأكد من الكود"),COUNT($U$3:U857)+1,"  ")</f>
        <v xml:space="preserve">  </v>
      </c>
      <c r="Y858" s="4" t="str">
        <f>IF(AND($Z$2=$D858,$Z$2&lt;&gt;"",$Z$2&lt;&gt;0,$Y$2=$Y$1),COUNT($Y$3:Y857)+1,"  ")</f>
        <v xml:space="preserve">  </v>
      </c>
    </row>
    <row r="859" spans="2:25" ht="15.75">
      <c r="B859" s="5" t="str">
        <f>IF(C859&lt;&gt;"",COUNT($B$3:B858)+1,"")</f>
        <v/>
      </c>
      <c r="C859" s="86"/>
      <c r="D859" s="12"/>
      <c r="E859" s="12"/>
      <c r="F859" s="5" t="str">
        <f>IFERROR(IF(E859&lt;&gt;"",VLOOKUP(E859,STORE!$C$6:$D$500,2,FALSE),""),"تأكد من الكود")</f>
        <v/>
      </c>
      <c r="G859" s="12"/>
      <c r="H859" s="20"/>
      <c r="I859" s="12"/>
      <c r="U859" s="4" t="str">
        <f>IF(AND($V$2=$E859,$V$2&lt;&gt;"",$V$2&lt;&gt;0,F859&lt;&gt;"تأكد من الكود"),COUNT($U$3:U858)+1,"  ")</f>
        <v xml:space="preserve">  </v>
      </c>
      <c r="Y859" s="4" t="str">
        <f>IF(AND($Z$2=$D859,$Z$2&lt;&gt;"",$Z$2&lt;&gt;0,$Y$2=$Y$1),COUNT($Y$3:Y858)+1,"  ")</f>
        <v xml:space="preserve">  </v>
      </c>
    </row>
    <row r="860" spans="2:25" ht="15.75">
      <c r="B860" s="5" t="str">
        <f>IF(C860&lt;&gt;"",COUNT($B$3:B859)+1,"")</f>
        <v/>
      </c>
      <c r="C860" s="86"/>
      <c r="D860" s="12"/>
      <c r="E860" s="12"/>
      <c r="F860" s="5" t="str">
        <f>IFERROR(IF(E860&lt;&gt;"",VLOOKUP(E860,STORE!$C$6:$D$500,2,FALSE),""),"تأكد من الكود")</f>
        <v/>
      </c>
      <c r="G860" s="12"/>
      <c r="H860" s="20"/>
      <c r="I860" s="12"/>
      <c r="U860" s="4" t="str">
        <f>IF(AND($V$2=$E860,$V$2&lt;&gt;"",$V$2&lt;&gt;0,F860&lt;&gt;"تأكد من الكود"),COUNT($U$3:U859)+1,"  ")</f>
        <v xml:space="preserve">  </v>
      </c>
      <c r="Y860" s="4" t="str">
        <f>IF(AND($Z$2=$D860,$Z$2&lt;&gt;"",$Z$2&lt;&gt;0,$Y$2=$Y$1),COUNT($Y$3:Y859)+1,"  ")</f>
        <v xml:space="preserve">  </v>
      </c>
    </row>
    <row r="861" spans="2:25" ht="15.75">
      <c r="B861" s="5" t="str">
        <f>IF(C861&lt;&gt;"",COUNT($B$3:B860)+1,"")</f>
        <v/>
      </c>
      <c r="C861" s="86"/>
      <c r="D861" s="12"/>
      <c r="E861" s="12"/>
      <c r="F861" s="5" t="str">
        <f>IFERROR(IF(E861&lt;&gt;"",VLOOKUP(E861,STORE!$C$6:$D$500,2,FALSE),""),"تأكد من الكود")</f>
        <v/>
      </c>
      <c r="G861" s="12"/>
      <c r="H861" s="20"/>
      <c r="I861" s="12"/>
      <c r="U861" s="4" t="str">
        <f>IF(AND($V$2=$E861,$V$2&lt;&gt;"",$V$2&lt;&gt;0,F861&lt;&gt;"تأكد من الكود"),COUNT($U$3:U860)+1,"  ")</f>
        <v xml:space="preserve">  </v>
      </c>
      <c r="Y861" s="4" t="str">
        <f>IF(AND($Z$2=$D861,$Z$2&lt;&gt;"",$Z$2&lt;&gt;0,$Y$2=$Y$1),COUNT($Y$3:Y860)+1,"  ")</f>
        <v xml:space="preserve">  </v>
      </c>
    </row>
    <row r="862" spans="2:25" ht="15.75">
      <c r="B862" s="5" t="str">
        <f>IF(C862&lt;&gt;"",COUNT($B$3:B861)+1,"")</f>
        <v/>
      </c>
      <c r="C862" s="86"/>
      <c r="D862" s="12"/>
      <c r="E862" s="12"/>
      <c r="F862" s="5" t="str">
        <f>IFERROR(IF(E862&lt;&gt;"",VLOOKUP(E862,STORE!$C$6:$D$500,2,FALSE),""),"تأكد من الكود")</f>
        <v/>
      </c>
      <c r="G862" s="12"/>
      <c r="H862" s="20"/>
      <c r="I862" s="12"/>
      <c r="U862" s="4" t="str">
        <f>IF(AND($V$2=$E862,$V$2&lt;&gt;"",$V$2&lt;&gt;0,F862&lt;&gt;"تأكد من الكود"),COUNT($U$3:U861)+1,"  ")</f>
        <v xml:space="preserve">  </v>
      </c>
      <c r="Y862" s="4" t="str">
        <f>IF(AND($Z$2=$D862,$Z$2&lt;&gt;"",$Z$2&lt;&gt;0,$Y$2=$Y$1),COUNT($Y$3:Y861)+1,"  ")</f>
        <v xml:space="preserve">  </v>
      </c>
    </row>
    <row r="863" spans="2:25" ht="15.75">
      <c r="B863" s="5" t="str">
        <f>IF(C863&lt;&gt;"",COUNT($B$3:B862)+1,"")</f>
        <v/>
      </c>
      <c r="C863" s="86"/>
      <c r="D863" s="12"/>
      <c r="E863" s="12"/>
      <c r="F863" s="5" t="str">
        <f>IFERROR(IF(E863&lt;&gt;"",VLOOKUP(E863,STORE!$C$6:$D$500,2,FALSE),""),"تأكد من الكود")</f>
        <v/>
      </c>
      <c r="G863" s="12"/>
      <c r="H863" s="20"/>
      <c r="I863" s="12"/>
      <c r="U863" s="4" t="str">
        <f>IF(AND($V$2=$E863,$V$2&lt;&gt;"",$V$2&lt;&gt;0,F863&lt;&gt;"تأكد من الكود"),COUNT($U$3:U862)+1,"  ")</f>
        <v xml:space="preserve">  </v>
      </c>
      <c r="Y863" s="4" t="str">
        <f>IF(AND($Z$2=$D863,$Z$2&lt;&gt;"",$Z$2&lt;&gt;0,$Y$2=$Y$1),COUNT($Y$3:Y862)+1,"  ")</f>
        <v xml:space="preserve">  </v>
      </c>
    </row>
    <row r="864" spans="2:25" ht="15.75">
      <c r="B864" s="5" t="str">
        <f>IF(C864&lt;&gt;"",COUNT($B$3:B863)+1,"")</f>
        <v/>
      </c>
      <c r="C864" s="86"/>
      <c r="D864" s="12"/>
      <c r="E864" s="12"/>
      <c r="F864" s="5" t="str">
        <f>IFERROR(IF(E864&lt;&gt;"",VLOOKUP(E864,STORE!$C$6:$D$500,2,FALSE),""),"تأكد من الكود")</f>
        <v/>
      </c>
      <c r="G864" s="12"/>
      <c r="H864" s="20"/>
      <c r="I864" s="12"/>
      <c r="U864" s="4" t="str">
        <f>IF(AND($V$2=$E864,$V$2&lt;&gt;"",$V$2&lt;&gt;0,F864&lt;&gt;"تأكد من الكود"),COUNT($U$3:U863)+1,"  ")</f>
        <v xml:space="preserve">  </v>
      </c>
      <c r="Y864" s="4" t="str">
        <f>IF(AND($Z$2=$D864,$Z$2&lt;&gt;"",$Z$2&lt;&gt;0,$Y$2=$Y$1),COUNT($Y$3:Y863)+1,"  ")</f>
        <v xml:space="preserve">  </v>
      </c>
    </row>
    <row r="865" spans="2:25" ht="15.75">
      <c r="B865" s="5" t="str">
        <f>IF(C865&lt;&gt;"",COUNT($B$3:B864)+1,"")</f>
        <v/>
      </c>
      <c r="C865" s="86"/>
      <c r="D865" s="12"/>
      <c r="E865" s="12"/>
      <c r="F865" s="5" t="str">
        <f>IFERROR(IF(E865&lt;&gt;"",VLOOKUP(E865,STORE!$C$6:$D$500,2,FALSE),""),"تأكد من الكود")</f>
        <v/>
      </c>
      <c r="G865" s="12"/>
      <c r="H865" s="20"/>
      <c r="I865" s="12"/>
      <c r="U865" s="4" t="str">
        <f>IF(AND($V$2=$E865,$V$2&lt;&gt;"",$V$2&lt;&gt;0,F865&lt;&gt;"تأكد من الكود"),COUNT($U$3:U864)+1,"  ")</f>
        <v xml:space="preserve">  </v>
      </c>
      <c r="Y865" s="4" t="str">
        <f>IF(AND($Z$2=$D865,$Z$2&lt;&gt;"",$Z$2&lt;&gt;0,$Y$2=$Y$1),COUNT($Y$3:Y864)+1,"  ")</f>
        <v xml:space="preserve">  </v>
      </c>
    </row>
    <row r="866" spans="2:25" ht="15.75">
      <c r="B866" s="5" t="str">
        <f>IF(C866&lt;&gt;"",COUNT($B$3:B865)+1,"")</f>
        <v/>
      </c>
      <c r="C866" s="86"/>
      <c r="D866" s="12"/>
      <c r="E866" s="12"/>
      <c r="F866" s="5" t="str">
        <f>IFERROR(IF(E866&lt;&gt;"",VLOOKUP(E866,STORE!$C$6:$D$500,2,FALSE),""),"تأكد من الكود")</f>
        <v/>
      </c>
      <c r="G866" s="12"/>
      <c r="H866" s="20"/>
      <c r="I866" s="12"/>
      <c r="U866" s="4" t="str">
        <f>IF(AND($V$2=$E866,$V$2&lt;&gt;"",$V$2&lt;&gt;0,F866&lt;&gt;"تأكد من الكود"),COUNT($U$3:U865)+1,"  ")</f>
        <v xml:space="preserve">  </v>
      </c>
      <c r="Y866" s="4" t="str">
        <f>IF(AND($Z$2=$D866,$Z$2&lt;&gt;"",$Z$2&lt;&gt;0,$Y$2=$Y$1),COUNT($Y$3:Y865)+1,"  ")</f>
        <v xml:space="preserve">  </v>
      </c>
    </row>
    <row r="867" spans="2:25" ht="15.75">
      <c r="B867" s="5" t="str">
        <f>IF(C867&lt;&gt;"",COUNT($B$3:B866)+1,"")</f>
        <v/>
      </c>
      <c r="C867" s="86"/>
      <c r="D867" s="12"/>
      <c r="E867" s="12"/>
      <c r="F867" s="5" t="str">
        <f>IFERROR(IF(E867&lt;&gt;"",VLOOKUP(E867,STORE!$C$6:$D$500,2,FALSE),""),"تأكد من الكود")</f>
        <v/>
      </c>
      <c r="G867" s="12"/>
      <c r="H867" s="20"/>
      <c r="I867" s="12"/>
      <c r="U867" s="4" t="str">
        <f>IF(AND($V$2=$E867,$V$2&lt;&gt;"",$V$2&lt;&gt;0,F867&lt;&gt;"تأكد من الكود"),COUNT($U$3:U866)+1,"  ")</f>
        <v xml:space="preserve">  </v>
      </c>
      <c r="Y867" s="4" t="str">
        <f>IF(AND($Z$2=$D867,$Z$2&lt;&gt;"",$Z$2&lt;&gt;0,$Y$2=$Y$1),COUNT($Y$3:Y866)+1,"  ")</f>
        <v xml:space="preserve">  </v>
      </c>
    </row>
    <row r="868" spans="2:25" ht="15.75">
      <c r="B868" s="5" t="str">
        <f>IF(C868&lt;&gt;"",COUNT($B$3:B867)+1,"")</f>
        <v/>
      </c>
      <c r="C868" s="86"/>
      <c r="D868" s="12"/>
      <c r="E868" s="12"/>
      <c r="F868" s="5" t="str">
        <f>IFERROR(IF(E868&lt;&gt;"",VLOOKUP(E868,STORE!$C$6:$D$500,2,FALSE),""),"تأكد من الكود")</f>
        <v/>
      </c>
      <c r="G868" s="12"/>
      <c r="H868" s="20"/>
      <c r="I868" s="12"/>
      <c r="U868" s="4" t="str">
        <f>IF(AND($V$2=$E868,$V$2&lt;&gt;"",$V$2&lt;&gt;0,F868&lt;&gt;"تأكد من الكود"),COUNT($U$3:U867)+1,"  ")</f>
        <v xml:space="preserve">  </v>
      </c>
      <c r="Y868" s="4" t="str">
        <f>IF(AND($Z$2=$D868,$Z$2&lt;&gt;"",$Z$2&lt;&gt;0,$Y$2=$Y$1),COUNT($Y$3:Y867)+1,"  ")</f>
        <v xml:space="preserve">  </v>
      </c>
    </row>
    <row r="869" spans="2:25" ht="15.75">
      <c r="B869" s="5" t="str">
        <f>IF(C869&lt;&gt;"",COUNT($B$3:B868)+1,"")</f>
        <v/>
      </c>
      <c r="C869" s="86"/>
      <c r="D869" s="12"/>
      <c r="E869" s="12"/>
      <c r="F869" s="5" t="str">
        <f>IFERROR(IF(E869&lt;&gt;"",VLOOKUP(E869,STORE!$C$6:$D$500,2,FALSE),""),"تأكد من الكود")</f>
        <v/>
      </c>
      <c r="G869" s="12"/>
      <c r="H869" s="20"/>
      <c r="I869" s="12"/>
      <c r="U869" s="4" t="str">
        <f>IF(AND($V$2=$E869,$V$2&lt;&gt;"",$V$2&lt;&gt;0,F869&lt;&gt;"تأكد من الكود"),COUNT($U$3:U868)+1,"  ")</f>
        <v xml:space="preserve">  </v>
      </c>
      <c r="Y869" s="4" t="str">
        <f>IF(AND($Z$2=$D869,$Z$2&lt;&gt;"",$Z$2&lt;&gt;0,$Y$2=$Y$1),COUNT($Y$3:Y868)+1,"  ")</f>
        <v xml:space="preserve">  </v>
      </c>
    </row>
    <row r="870" spans="2:25" ht="15.75">
      <c r="B870" s="5" t="str">
        <f>IF(C870&lt;&gt;"",COUNT($B$3:B869)+1,"")</f>
        <v/>
      </c>
      <c r="C870" s="86"/>
      <c r="D870" s="12"/>
      <c r="E870" s="12"/>
      <c r="F870" s="5" t="str">
        <f>IFERROR(IF(E870&lt;&gt;"",VLOOKUP(E870,STORE!$C$6:$D$500,2,FALSE),""),"تأكد من الكود")</f>
        <v/>
      </c>
      <c r="G870" s="12"/>
      <c r="H870" s="20"/>
      <c r="I870" s="12"/>
      <c r="U870" s="4" t="str">
        <f>IF(AND($V$2=$E870,$V$2&lt;&gt;"",$V$2&lt;&gt;0,F870&lt;&gt;"تأكد من الكود"),COUNT($U$3:U869)+1,"  ")</f>
        <v xml:space="preserve">  </v>
      </c>
      <c r="Y870" s="4" t="str">
        <f>IF(AND($Z$2=$D870,$Z$2&lt;&gt;"",$Z$2&lt;&gt;0,$Y$2=$Y$1),COUNT($Y$3:Y869)+1,"  ")</f>
        <v xml:space="preserve">  </v>
      </c>
    </row>
    <row r="871" spans="2:25" ht="15.75">
      <c r="B871" s="5" t="str">
        <f>IF(C871&lt;&gt;"",COUNT($B$3:B870)+1,"")</f>
        <v/>
      </c>
      <c r="C871" s="86"/>
      <c r="D871" s="12"/>
      <c r="E871" s="12"/>
      <c r="F871" s="5" t="str">
        <f>IFERROR(IF(E871&lt;&gt;"",VLOOKUP(E871,STORE!$C$6:$D$500,2,FALSE),""),"تأكد من الكود")</f>
        <v/>
      </c>
      <c r="G871" s="12"/>
      <c r="H871" s="20"/>
      <c r="I871" s="12"/>
      <c r="U871" s="4" t="str">
        <f>IF(AND($V$2=$E871,$V$2&lt;&gt;"",$V$2&lt;&gt;0,F871&lt;&gt;"تأكد من الكود"),COUNT($U$3:U870)+1,"  ")</f>
        <v xml:space="preserve">  </v>
      </c>
      <c r="Y871" s="4" t="str">
        <f>IF(AND($Z$2=$D871,$Z$2&lt;&gt;"",$Z$2&lt;&gt;0,$Y$2=$Y$1),COUNT($Y$3:Y870)+1,"  ")</f>
        <v xml:space="preserve">  </v>
      </c>
    </row>
    <row r="872" spans="2:25" ht="15.75">
      <c r="B872" s="5" t="str">
        <f>IF(C872&lt;&gt;"",COUNT($B$3:B871)+1,"")</f>
        <v/>
      </c>
      <c r="C872" s="86"/>
      <c r="D872" s="12"/>
      <c r="E872" s="12"/>
      <c r="F872" s="5" t="str">
        <f>IFERROR(IF(E872&lt;&gt;"",VLOOKUP(E872,STORE!$C$6:$D$500,2,FALSE),""),"تأكد من الكود")</f>
        <v/>
      </c>
      <c r="G872" s="12"/>
      <c r="H872" s="20"/>
      <c r="I872" s="12"/>
      <c r="U872" s="4" t="str">
        <f>IF(AND($V$2=$E872,$V$2&lt;&gt;"",$V$2&lt;&gt;0,F872&lt;&gt;"تأكد من الكود"),COUNT($U$3:U871)+1,"  ")</f>
        <v xml:space="preserve">  </v>
      </c>
      <c r="Y872" s="4" t="str">
        <f>IF(AND($Z$2=$D872,$Z$2&lt;&gt;"",$Z$2&lt;&gt;0,$Y$2=$Y$1),COUNT($Y$3:Y871)+1,"  ")</f>
        <v xml:space="preserve">  </v>
      </c>
    </row>
    <row r="873" spans="2:25" ht="15.75">
      <c r="B873" s="5" t="str">
        <f>IF(C873&lt;&gt;"",COUNT($B$3:B872)+1,"")</f>
        <v/>
      </c>
      <c r="C873" s="86"/>
      <c r="D873" s="12"/>
      <c r="E873" s="12"/>
      <c r="F873" s="5" t="str">
        <f>IFERROR(IF(E873&lt;&gt;"",VLOOKUP(E873,STORE!$C$6:$D$500,2,FALSE),""),"تأكد من الكود")</f>
        <v/>
      </c>
      <c r="G873" s="12"/>
      <c r="H873" s="20"/>
      <c r="I873" s="12"/>
      <c r="U873" s="4" t="str">
        <f>IF(AND($V$2=$E873,$V$2&lt;&gt;"",$V$2&lt;&gt;0,F873&lt;&gt;"تأكد من الكود"),COUNT($U$3:U872)+1,"  ")</f>
        <v xml:space="preserve">  </v>
      </c>
      <c r="Y873" s="4" t="str">
        <f>IF(AND($Z$2=$D873,$Z$2&lt;&gt;"",$Z$2&lt;&gt;0,$Y$2=$Y$1),COUNT($Y$3:Y872)+1,"  ")</f>
        <v xml:space="preserve">  </v>
      </c>
    </row>
    <row r="874" spans="2:25" ht="15.75">
      <c r="B874" s="5" t="str">
        <f>IF(C874&lt;&gt;"",COUNT($B$3:B873)+1,"")</f>
        <v/>
      </c>
      <c r="C874" s="86"/>
      <c r="D874" s="12"/>
      <c r="E874" s="12"/>
      <c r="F874" s="5" t="str">
        <f>IFERROR(IF(E874&lt;&gt;"",VLOOKUP(E874,STORE!$C$6:$D$500,2,FALSE),""),"تأكد من الكود")</f>
        <v/>
      </c>
      <c r="G874" s="12"/>
      <c r="H874" s="20"/>
      <c r="I874" s="12"/>
      <c r="U874" s="4" t="str">
        <f>IF(AND($V$2=$E874,$V$2&lt;&gt;"",$V$2&lt;&gt;0,F874&lt;&gt;"تأكد من الكود"),COUNT($U$3:U873)+1,"  ")</f>
        <v xml:space="preserve">  </v>
      </c>
      <c r="Y874" s="4" t="str">
        <f>IF(AND($Z$2=$D874,$Z$2&lt;&gt;"",$Z$2&lt;&gt;0,$Y$2=$Y$1),COUNT($Y$3:Y873)+1,"  ")</f>
        <v xml:space="preserve">  </v>
      </c>
    </row>
    <row r="875" spans="2:25" ht="15.75">
      <c r="B875" s="5" t="str">
        <f>IF(C875&lt;&gt;"",COUNT($B$3:B874)+1,"")</f>
        <v/>
      </c>
      <c r="C875" s="86"/>
      <c r="D875" s="12"/>
      <c r="E875" s="12"/>
      <c r="F875" s="5" t="str">
        <f>IFERROR(IF(E875&lt;&gt;"",VLOOKUP(E875,STORE!$C$6:$D$500,2,FALSE),""),"تأكد من الكود")</f>
        <v/>
      </c>
      <c r="G875" s="12"/>
      <c r="H875" s="20"/>
      <c r="I875" s="12"/>
      <c r="U875" s="4" t="str">
        <f>IF(AND($V$2=$E875,$V$2&lt;&gt;"",$V$2&lt;&gt;0,F875&lt;&gt;"تأكد من الكود"),COUNT($U$3:U874)+1,"  ")</f>
        <v xml:space="preserve">  </v>
      </c>
      <c r="Y875" s="4" t="str">
        <f>IF(AND($Z$2=$D875,$Z$2&lt;&gt;"",$Z$2&lt;&gt;0,$Y$2=$Y$1),COUNT($Y$3:Y874)+1,"  ")</f>
        <v xml:space="preserve">  </v>
      </c>
    </row>
    <row r="876" spans="2:25" ht="15.75">
      <c r="B876" s="5" t="str">
        <f>IF(C876&lt;&gt;"",COUNT($B$3:B875)+1,"")</f>
        <v/>
      </c>
      <c r="C876" s="86"/>
      <c r="D876" s="12"/>
      <c r="E876" s="12"/>
      <c r="F876" s="5" t="str">
        <f>IFERROR(IF(E876&lt;&gt;"",VLOOKUP(E876,STORE!$C$6:$D$500,2,FALSE),""),"تأكد من الكود")</f>
        <v/>
      </c>
      <c r="G876" s="12"/>
      <c r="H876" s="20"/>
      <c r="I876" s="12"/>
      <c r="U876" s="4" t="str">
        <f>IF(AND($V$2=$E876,$V$2&lt;&gt;"",$V$2&lt;&gt;0,F876&lt;&gt;"تأكد من الكود"),COUNT($U$3:U875)+1,"  ")</f>
        <v xml:space="preserve">  </v>
      </c>
      <c r="Y876" s="4" t="str">
        <f>IF(AND($Z$2=$D876,$Z$2&lt;&gt;"",$Z$2&lt;&gt;0,$Y$2=$Y$1),COUNT($Y$3:Y875)+1,"  ")</f>
        <v xml:space="preserve">  </v>
      </c>
    </row>
    <row r="877" spans="2:25" ht="15.75">
      <c r="B877" s="5" t="str">
        <f>IF(C877&lt;&gt;"",COUNT($B$3:B876)+1,"")</f>
        <v/>
      </c>
      <c r="C877" s="86"/>
      <c r="D877" s="12"/>
      <c r="E877" s="12"/>
      <c r="F877" s="5" t="str">
        <f>IFERROR(IF(E877&lt;&gt;"",VLOOKUP(E877,STORE!$C$6:$D$500,2,FALSE),""),"تأكد من الكود")</f>
        <v/>
      </c>
      <c r="G877" s="12"/>
      <c r="H877" s="20"/>
      <c r="I877" s="12"/>
      <c r="U877" s="4" t="str">
        <f>IF(AND($V$2=$E877,$V$2&lt;&gt;"",$V$2&lt;&gt;0,F877&lt;&gt;"تأكد من الكود"),COUNT($U$3:U876)+1,"  ")</f>
        <v xml:space="preserve">  </v>
      </c>
      <c r="Y877" s="4" t="str">
        <f>IF(AND($Z$2=$D877,$Z$2&lt;&gt;"",$Z$2&lt;&gt;0,$Y$2=$Y$1),COUNT($Y$3:Y876)+1,"  ")</f>
        <v xml:space="preserve">  </v>
      </c>
    </row>
    <row r="878" spans="2:25" ht="15.75">
      <c r="B878" s="5" t="str">
        <f>IF(C878&lt;&gt;"",COUNT($B$3:B877)+1,"")</f>
        <v/>
      </c>
      <c r="C878" s="86"/>
      <c r="D878" s="12"/>
      <c r="E878" s="12"/>
      <c r="F878" s="5" t="str">
        <f>IFERROR(IF(E878&lt;&gt;"",VLOOKUP(E878,STORE!$C$6:$D$500,2,FALSE),""),"تأكد من الكود")</f>
        <v/>
      </c>
      <c r="G878" s="12"/>
      <c r="H878" s="20"/>
      <c r="I878" s="12"/>
      <c r="U878" s="4" t="str">
        <f>IF(AND($V$2=$E878,$V$2&lt;&gt;"",$V$2&lt;&gt;0,F878&lt;&gt;"تأكد من الكود"),COUNT($U$3:U877)+1,"  ")</f>
        <v xml:space="preserve">  </v>
      </c>
      <c r="Y878" s="4" t="str">
        <f>IF(AND($Z$2=$D878,$Z$2&lt;&gt;"",$Z$2&lt;&gt;0,$Y$2=$Y$1),COUNT($Y$3:Y877)+1,"  ")</f>
        <v xml:space="preserve">  </v>
      </c>
    </row>
    <row r="879" spans="2:25" ht="15.75">
      <c r="B879" s="5" t="str">
        <f>IF(C879&lt;&gt;"",COUNT($B$3:B878)+1,"")</f>
        <v/>
      </c>
      <c r="C879" s="86"/>
      <c r="D879" s="12"/>
      <c r="E879" s="12"/>
      <c r="F879" s="5" t="str">
        <f>IFERROR(IF(E879&lt;&gt;"",VLOOKUP(E879,STORE!$C$6:$D$500,2,FALSE),""),"تأكد من الكود")</f>
        <v/>
      </c>
      <c r="G879" s="12"/>
      <c r="H879" s="20"/>
      <c r="I879" s="12"/>
      <c r="U879" s="4" t="str">
        <f>IF(AND($V$2=$E879,$V$2&lt;&gt;"",$V$2&lt;&gt;0,F879&lt;&gt;"تأكد من الكود"),COUNT($U$3:U878)+1,"  ")</f>
        <v xml:space="preserve">  </v>
      </c>
      <c r="Y879" s="4" t="str">
        <f>IF(AND($Z$2=$D879,$Z$2&lt;&gt;"",$Z$2&lt;&gt;0,$Y$2=$Y$1),COUNT($Y$3:Y878)+1,"  ")</f>
        <v xml:space="preserve">  </v>
      </c>
    </row>
    <row r="880" spans="2:25" ht="15.75">
      <c r="B880" s="5" t="str">
        <f>IF(C880&lt;&gt;"",COUNT($B$3:B879)+1,"")</f>
        <v/>
      </c>
      <c r="C880" s="86"/>
      <c r="D880" s="12"/>
      <c r="E880" s="12"/>
      <c r="F880" s="5" t="str">
        <f>IFERROR(IF(E880&lt;&gt;"",VLOOKUP(E880,STORE!$C$6:$D$500,2,FALSE),""),"تأكد من الكود")</f>
        <v/>
      </c>
      <c r="G880" s="12"/>
      <c r="H880" s="20"/>
      <c r="I880" s="12"/>
      <c r="U880" s="4" t="str">
        <f>IF(AND($V$2=$E880,$V$2&lt;&gt;"",$V$2&lt;&gt;0,F880&lt;&gt;"تأكد من الكود"),COUNT($U$3:U879)+1,"  ")</f>
        <v xml:space="preserve">  </v>
      </c>
      <c r="Y880" s="4" t="str">
        <f>IF(AND($Z$2=$D880,$Z$2&lt;&gt;"",$Z$2&lt;&gt;0,$Y$2=$Y$1),COUNT($Y$3:Y879)+1,"  ")</f>
        <v xml:space="preserve">  </v>
      </c>
    </row>
    <row r="881" spans="2:25" ht="15.75">
      <c r="B881" s="5" t="str">
        <f>IF(C881&lt;&gt;"",COUNT($B$3:B880)+1,"")</f>
        <v/>
      </c>
      <c r="C881" s="86"/>
      <c r="D881" s="12"/>
      <c r="E881" s="12"/>
      <c r="F881" s="5" t="str">
        <f>IFERROR(IF(E881&lt;&gt;"",VLOOKUP(E881,STORE!$C$6:$D$500,2,FALSE),""),"تأكد من الكود")</f>
        <v/>
      </c>
      <c r="G881" s="12"/>
      <c r="H881" s="20"/>
      <c r="I881" s="12"/>
      <c r="U881" s="4" t="str">
        <f>IF(AND($V$2=$E881,$V$2&lt;&gt;"",$V$2&lt;&gt;0,F881&lt;&gt;"تأكد من الكود"),COUNT($U$3:U880)+1,"  ")</f>
        <v xml:space="preserve">  </v>
      </c>
      <c r="Y881" s="4" t="str">
        <f>IF(AND($Z$2=$D881,$Z$2&lt;&gt;"",$Z$2&lt;&gt;0,$Y$2=$Y$1),COUNT($Y$3:Y880)+1,"  ")</f>
        <v xml:space="preserve">  </v>
      </c>
    </row>
    <row r="882" spans="2:25" ht="15.75">
      <c r="B882" s="5" t="str">
        <f>IF(C882&lt;&gt;"",COUNT($B$3:B881)+1,"")</f>
        <v/>
      </c>
      <c r="C882" s="86"/>
      <c r="D882" s="12"/>
      <c r="E882" s="12"/>
      <c r="F882" s="5" t="str">
        <f>IFERROR(IF(E882&lt;&gt;"",VLOOKUP(E882,STORE!$C$6:$D$500,2,FALSE),""),"تأكد من الكود")</f>
        <v/>
      </c>
      <c r="G882" s="12"/>
      <c r="H882" s="20"/>
      <c r="I882" s="12"/>
      <c r="U882" s="4" t="str">
        <f>IF(AND($V$2=$E882,$V$2&lt;&gt;"",$V$2&lt;&gt;0,F882&lt;&gt;"تأكد من الكود"),COUNT($U$3:U881)+1,"  ")</f>
        <v xml:space="preserve">  </v>
      </c>
      <c r="Y882" s="4" t="str">
        <f>IF(AND($Z$2=$D882,$Z$2&lt;&gt;"",$Z$2&lt;&gt;0,$Y$2=$Y$1),COUNT($Y$3:Y881)+1,"  ")</f>
        <v xml:space="preserve">  </v>
      </c>
    </row>
    <row r="883" spans="2:25" ht="15.75">
      <c r="B883" s="5" t="str">
        <f>IF(C883&lt;&gt;"",COUNT($B$3:B882)+1,"")</f>
        <v/>
      </c>
      <c r="C883" s="86"/>
      <c r="D883" s="12"/>
      <c r="E883" s="12"/>
      <c r="F883" s="5" t="str">
        <f>IFERROR(IF(E883&lt;&gt;"",VLOOKUP(E883,STORE!$C$6:$D$500,2,FALSE),""),"تأكد من الكود")</f>
        <v/>
      </c>
      <c r="G883" s="12"/>
      <c r="H883" s="20"/>
      <c r="I883" s="12"/>
      <c r="U883" s="4" t="str">
        <f>IF(AND($V$2=$E883,$V$2&lt;&gt;"",$V$2&lt;&gt;0,F883&lt;&gt;"تأكد من الكود"),COUNT($U$3:U882)+1,"  ")</f>
        <v xml:space="preserve">  </v>
      </c>
      <c r="Y883" s="4" t="str">
        <f>IF(AND($Z$2=$D883,$Z$2&lt;&gt;"",$Z$2&lt;&gt;0,$Y$2=$Y$1),COUNT($Y$3:Y882)+1,"  ")</f>
        <v xml:space="preserve">  </v>
      </c>
    </row>
    <row r="884" spans="2:25" ht="15.75">
      <c r="B884" s="5" t="str">
        <f>IF(C884&lt;&gt;"",COUNT($B$3:B883)+1,"")</f>
        <v/>
      </c>
      <c r="C884" s="86"/>
      <c r="D884" s="12"/>
      <c r="E884" s="12"/>
      <c r="F884" s="5" t="str">
        <f>IFERROR(IF(E884&lt;&gt;"",VLOOKUP(E884,STORE!$C$6:$D$500,2,FALSE),""),"تأكد من الكود")</f>
        <v/>
      </c>
      <c r="G884" s="12"/>
      <c r="H884" s="20"/>
      <c r="I884" s="12"/>
      <c r="U884" s="4" t="str">
        <f>IF(AND($V$2=$E884,$V$2&lt;&gt;"",$V$2&lt;&gt;0,F884&lt;&gt;"تأكد من الكود"),COUNT($U$3:U883)+1,"  ")</f>
        <v xml:space="preserve">  </v>
      </c>
      <c r="Y884" s="4" t="str">
        <f>IF(AND($Z$2=$D884,$Z$2&lt;&gt;"",$Z$2&lt;&gt;0,$Y$2=$Y$1),COUNT($Y$3:Y883)+1,"  ")</f>
        <v xml:space="preserve">  </v>
      </c>
    </row>
    <row r="885" spans="2:25" ht="15.75">
      <c r="B885" s="5" t="str">
        <f>IF(C885&lt;&gt;"",COUNT($B$3:B884)+1,"")</f>
        <v/>
      </c>
      <c r="C885" s="86"/>
      <c r="D885" s="12"/>
      <c r="E885" s="12"/>
      <c r="F885" s="5" t="str">
        <f>IFERROR(IF(E885&lt;&gt;"",VLOOKUP(E885,STORE!$C$6:$D$500,2,FALSE),""),"تأكد من الكود")</f>
        <v/>
      </c>
      <c r="G885" s="12"/>
      <c r="H885" s="20"/>
      <c r="I885" s="12"/>
      <c r="U885" s="4" t="str">
        <f>IF(AND($V$2=$E885,$V$2&lt;&gt;"",$V$2&lt;&gt;0,F885&lt;&gt;"تأكد من الكود"),COUNT($U$3:U884)+1,"  ")</f>
        <v xml:space="preserve">  </v>
      </c>
      <c r="Y885" s="4" t="str">
        <f>IF(AND($Z$2=$D885,$Z$2&lt;&gt;"",$Z$2&lt;&gt;0,$Y$2=$Y$1),COUNT($Y$3:Y884)+1,"  ")</f>
        <v xml:space="preserve">  </v>
      </c>
    </row>
    <row r="886" spans="2:25" ht="15.75">
      <c r="B886" s="5" t="str">
        <f>IF(C886&lt;&gt;"",COUNT($B$3:B885)+1,"")</f>
        <v/>
      </c>
      <c r="C886" s="86"/>
      <c r="D886" s="12"/>
      <c r="E886" s="12"/>
      <c r="F886" s="5" t="str">
        <f>IFERROR(IF(E886&lt;&gt;"",VLOOKUP(E886,STORE!$C$6:$D$500,2,FALSE),""),"تأكد من الكود")</f>
        <v/>
      </c>
      <c r="G886" s="12"/>
      <c r="H886" s="20"/>
      <c r="I886" s="12"/>
      <c r="U886" s="4" t="str">
        <f>IF(AND($V$2=$E886,$V$2&lt;&gt;"",$V$2&lt;&gt;0,F886&lt;&gt;"تأكد من الكود"),COUNT($U$3:U885)+1,"  ")</f>
        <v xml:space="preserve">  </v>
      </c>
      <c r="Y886" s="4" t="str">
        <f>IF(AND($Z$2=$D886,$Z$2&lt;&gt;"",$Z$2&lt;&gt;0,$Y$2=$Y$1),COUNT($Y$3:Y885)+1,"  ")</f>
        <v xml:space="preserve">  </v>
      </c>
    </row>
    <row r="887" spans="2:25" ht="15.75">
      <c r="B887" s="5" t="str">
        <f>IF(C887&lt;&gt;"",COUNT($B$3:B886)+1,"")</f>
        <v/>
      </c>
      <c r="C887" s="86"/>
      <c r="D887" s="12"/>
      <c r="E887" s="12"/>
      <c r="F887" s="5" t="str">
        <f>IFERROR(IF(E887&lt;&gt;"",VLOOKUP(E887,STORE!$C$6:$D$500,2,FALSE),""),"تأكد من الكود")</f>
        <v/>
      </c>
      <c r="G887" s="12"/>
      <c r="H887" s="20"/>
      <c r="I887" s="12"/>
      <c r="U887" s="4" t="str">
        <f>IF(AND($V$2=$E887,$V$2&lt;&gt;"",$V$2&lt;&gt;0,F887&lt;&gt;"تأكد من الكود"),COUNT($U$3:U886)+1,"  ")</f>
        <v xml:space="preserve">  </v>
      </c>
      <c r="Y887" s="4" t="str">
        <f>IF(AND($Z$2=$D887,$Z$2&lt;&gt;"",$Z$2&lt;&gt;0,$Y$2=$Y$1),COUNT($Y$3:Y886)+1,"  ")</f>
        <v xml:space="preserve">  </v>
      </c>
    </row>
    <row r="888" spans="2:25" ht="15.75">
      <c r="B888" s="5" t="str">
        <f>IF(C888&lt;&gt;"",COUNT($B$3:B887)+1,"")</f>
        <v/>
      </c>
      <c r="C888" s="86"/>
      <c r="D888" s="12"/>
      <c r="E888" s="12"/>
      <c r="F888" s="5" t="str">
        <f>IFERROR(IF(E888&lt;&gt;"",VLOOKUP(E888,STORE!$C$6:$D$500,2,FALSE),""),"تأكد من الكود")</f>
        <v/>
      </c>
      <c r="G888" s="12"/>
      <c r="H888" s="20"/>
      <c r="I888" s="12"/>
      <c r="U888" s="4" t="str">
        <f>IF(AND($V$2=$E888,$V$2&lt;&gt;"",$V$2&lt;&gt;0,F888&lt;&gt;"تأكد من الكود"),COUNT($U$3:U887)+1,"  ")</f>
        <v xml:space="preserve">  </v>
      </c>
      <c r="Y888" s="4" t="str">
        <f>IF(AND($Z$2=$D888,$Z$2&lt;&gt;"",$Z$2&lt;&gt;0,$Y$2=$Y$1),COUNT($Y$3:Y887)+1,"  ")</f>
        <v xml:space="preserve">  </v>
      </c>
    </row>
    <row r="889" spans="2:25" ht="15.75">
      <c r="B889" s="5" t="str">
        <f>IF(C889&lt;&gt;"",COUNT($B$3:B888)+1,"")</f>
        <v/>
      </c>
      <c r="C889" s="86"/>
      <c r="D889" s="12"/>
      <c r="E889" s="12"/>
      <c r="F889" s="5" t="str">
        <f>IFERROR(IF(E889&lt;&gt;"",VLOOKUP(E889,STORE!$C$6:$D$500,2,FALSE),""),"تأكد من الكود")</f>
        <v/>
      </c>
      <c r="G889" s="12"/>
      <c r="H889" s="20"/>
      <c r="I889" s="12"/>
      <c r="U889" s="4" t="str">
        <f>IF(AND($V$2=$E889,$V$2&lt;&gt;"",$V$2&lt;&gt;0,F889&lt;&gt;"تأكد من الكود"),COUNT($U$3:U888)+1,"  ")</f>
        <v xml:space="preserve">  </v>
      </c>
      <c r="Y889" s="4" t="str">
        <f>IF(AND($Z$2=$D889,$Z$2&lt;&gt;"",$Z$2&lt;&gt;0,$Y$2=$Y$1),COUNT($Y$3:Y888)+1,"  ")</f>
        <v xml:space="preserve">  </v>
      </c>
    </row>
    <row r="890" spans="2:25" ht="15.75">
      <c r="B890" s="5" t="str">
        <f>IF(C890&lt;&gt;"",COUNT($B$3:B889)+1,"")</f>
        <v/>
      </c>
      <c r="C890" s="86"/>
      <c r="D890" s="12"/>
      <c r="E890" s="12"/>
      <c r="F890" s="5" t="str">
        <f>IFERROR(IF(E890&lt;&gt;"",VLOOKUP(E890,STORE!$C$6:$D$500,2,FALSE),""),"تأكد من الكود")</f>
        <v/>
      </c>
      <c r="G890" s="12"/>
      <c r="H890" s="20"/>
      <c r="I890" s="12"/>
      <c r="U890" s="4" t="str">
        <f>IF(AND($V$2=$E890,$V$2&lt;&gt;"",$V$2&lt;&gt;0,F890&lt;&gt;"تأكد من الكود"),COUNT($U$3:U889)+1,"  ")</f>
        <v xml:space="preserve">  </v>
      </c>
      <c r="Y890" s="4" t="str">
        <f>IF(AND($Z$2=$D890,$Z$2&lt;&gt;"",$Z$2&lt;&gt;0,$Y$2=$Y$1),COUNT($Y$3:Y889)+1,"  ")</f>
        <v xml:space="preserve">  </v>
      </c>
    </row>
    <row r="891" spans="2:25" ht="15.75">
      <c r="B891" s="5" t="str">
        <f>IF(C891&lt;&gt;"",COUNT($B$3:B890)+1,"")</f>
        <v/>
      </c>
      <c r="C891" s="86"/>
      <c r="D891" s="12"/>
      <c r="E891" s="12"/>
      <c r="F891" s="5" t="str">
        <f>IFERROR(IF(E891&lt;&gt;"",VLOOKUP(E891,STORE!$C$6:$D$500,2,FALSE),""),"تأكد من الكود")</f>
        <v/>
      </c>
      <c r="G891" s="12"/>
      <c r="H891" s="20"/>
      <c r="I891" s="12"/>
      <c r="U891" s="4" t="str">
        <f>IF(AND($V$2=$E891,$V$2&lt;&gt;"",$V$2&lt;&gt;0,F891&lt;&gt;"تأكد من الكود"),COUNT($U$3:U890)+1,"  ")</f>
        <v xml:space="preserve">  </v>
      </c>
      <c r="Y891" s="4" t="str">
        <f>IF(AND($Z$2=$D891,$Z$2&lt;&gt;"",$Z$2&lt;&gt;0,$Y$2=$Y$1),COUNT($Y$3:Y890)+1,"  ")</f>
        <v xml:space="preserve">  </v>
      </c>
    </row>
    <row r="892" spans="2:25" ht="15.75">
      <c r="B892" s="5" t="str">
        <f>IF(C892&lt;&gt;"",COUNT($B$3:B891)+1,"")</f>
        <v/>
      </c>
      <c r="C892" s="86"/>
      <c r="D892" s="12"/>
      <c r="E892" s="12"/>
      <c r="F892" s="5" t="str">
        <f>IFERROR(IF(E892&lt;&gt;"",VLOOKUP(E892,STORE!$C$6:$D$500,2,FALSE),""),"تأكد من الكود")</f>
        <v/>
      </c>
      <c r="G892" s="12"/>
      <c r="H892" s="20"/>
      <c r="I892" s="12"/>
      <c r="U892" s="4" t="str">
        <f>IF(AND($V$2=$E892,$V$2&lt;&gt;"",$V$2&lt;&gt;0,F892&lt;&gt;"تأكد من الكود"),COUNT($U$3:U891)+1,"  ")</f>
        <v xml:space="preserve">  </v>
      </c>
      <c r="Y892" s="4" t="str">
        <f>IF(AND($Z$2=$D892,$Z$2&lt;&gt;"",$Z$2&lt;&gt;0,$Y$2=$Y$1),COUNT($Y$3:Y891)+1,"  ")</f>
        <v xml:space="preserve">  </v>
      </c>
    </row>
    <row r="893" spans="2:25" ht="15.75">
      <c r="B893" s="5" t="str">
        <f>IF(C893&lt;&gt;"",COUNT($B$3:B892)+1,"")</f>
        <v/>
      </c>
      <c r="C893" s="86"/>
      <c r="D893" s="12"/>
      <c r="E893" s="12"/>
      <c r="F893" s="5" t="str">
        <f>IFERROR(IF(E893&lt;&gt;"",VLOOKUP(E893,STORE!$C$6:$D$500,2,FALSE),""),"تأكد من الكود")</f>
        <v/>
      </c>
      <c r="G893" s="12"/>
      <c r="H893" s="20"/>
      <c r="I893" s="12"/>
      <c r="U893" s="4" t="str">
        <f>IF(AND($V$2=$E893,$V$2&lt;&gt;"",$V$2&lt;&gt;0,F893&lt;&gt;"تأكد من الكود"),COUNT($U$3:U892)+1,"  ")</f>
        <v xml:space="preserve">  </v>
      </c>
      <c r="Y893" s="4" t="str">
        <f>IF(AND($Z$2=$D893,$Z$2&lt;&gt;"",$Z$2&lt;&gt;0,$Y$2=$Y$1),COUNT($Y$3:Y892)+1,"  ")</f>
        <v xml:space="preserve">  </v>
      </c>
    </row>
    <row r="894" spans="2:25" ht="15.75">
      <c r="B894" s="5" t="str">
        <f>IF(C894&lt;&gt;"",COUNT($B$3:B893)+1,"")</f>
        <v/>
      </c>
      <c r="C894" s="86"/>
      <c r="D894" s="12"/>
      <c r="E894" s="12"/>
      <c r="F894" s="5" t="str">
        <f>IFERROR(IF(E894&lt;&gt;"",VLOOKUP(E894,STORE!$C$6:$D$500,2,FALSE),""),"تأكد من الكود")</f>
        <v/>
      </c>
      <c r="G894" s="12"/>
      <c r="H894" s="20"/>
      <c r="I894" s="12"/>
      <c r="U894" s="4" t="str">
        <f>IF(AND($V$2=$E894,$V$2&lt;&gt;"",$V$2&lt;&gt;0,F894&lt;&gt;"تأكد من الكود"),COUNT($U$3:U893)+1,"  ")</f>
        <v xml:space="preserve">  </v>
      </c>
      <c r="Y894" s="4" t="str">
        <f>IF(AND($Z$2=$D894,$Z$2&lt;&gt;"",$Z$2&lt;&gt;0,$Y$2=$Y$1),COUNT($Y$3:Y893)+1,"  ")</f>
        <v xml:space="preserve">  </v>
      </c>
    </row>
    <row r="895" spans="2:25" ht="15.75">
      <c r="B895" s="5" t="str">
        <f>IF(C895&lt;&gt;"",COUNT($B$3:B894)+1,"")</f>
        <v/>
      </c>
      <c r="C895" s="86"/>
      <c r="D895" s="12"/>
      <c r="E895" s="12"/>
      <c r="F895" s="5" t="str">
        <f>IFERROR(IF(E895&lt;&gt;"",VLOOKUP(E895,STORE!$C$6:$D$500,2,FALSE),""),"تأكد من الكود")</f>
        <v/>
      </c>
      <c r="G895" s="12"/>
      <c r="H895" s="20"/>
      <c r="I895" s="12"/>
      <c r="U895" s="4" t="str">
        <f>IF(AND($V$2=$E895,$V$2&lt;&gt;"",$V$2&lt;&gt;0,F895&lt;&gt;"تأكد من الكود"),COUNT($U$3:U894)+1,"  ")</f>
        <v xml:space="preserve">  </v>
      </c>
      <c r="Y895" s="4" t="str">
        <f>IF(AND($Z$2=$D895,$Z$2&lt;&gt;"",$Z$2&lt;&gt;0,$Y$2=$Y$1),COUNT($Y$3:Y894)+1,"  ")</f>
        <v xml:space="preserve">  </v>
      </c>
    </row>
    <row r="896" spans="2:25" ht="15.75">
      <c r="B896" s="5" t="str">
        <f>IF(C896&lt;&gt;"",COUNT($B$3:B895)+1,"")</f>
        <v/>
      </c>
      <c r="C896" s="86"/>
      <c r="D896" s="12"/>
      <c r="E896" s="12"/>
      <c r="F896" s="5" t="str">
        <f>IFERROR(IF(E896&lt;&gt;"",VLOOKUP(E896,STORE!$C$6:$D$500,2,FALSE),""),"تأكد من الكود")</f>
        <v/>
      </c>
      <c r="G896" s="12"/>
      <c r="H896" s="20"/>
      <c r="I896" s="12"/>
      <c r="U896" s="4" t="str">
        <f>IF(AND($V$2=$E896,$V$2&lt;&gt;"",$V$2&lt;&gt;0,F896&lt;&gt;"تأكد من الكود"),COUNT($U$3:U895)+1,"  ")</f>
        <v xml:space="preserve">  </v>
      </c>
      <c r="Y896" s="4" t="str">
        <f>IF(AND($Z$2=$D896,$Z$2&lt;&gt;"",$Z$2&lt;&gt;0,$Y$2=$Y$1),COUNT($Y$3:Y895)+1,"  ")</f>
        <v xml:space="preserve">  </v>
      </c>
    </row>
    <row r="897" spans="2:25" ht="15.75">
      <c r="B897" s="5" t="str">
        <f>IF(C897&lt;&gt;"",COUNT($B$3:B896)+1,"")</f>
        <v/>
      </c>
      <c r="C897" s="86"/>
      <c r="D897" s="12"/>
      <c r="E897" s="12"/>
      <c r="F897" s="5" t="str">
        <f>IFERROR(IF(E897&lt;&gt;"",VLOOKUP(E897,STORE!$C$6:$D$500,2,FALSE),""),"تأكد من الكود")</f>
        <v/>
      </c>
      <c r="G897" s="12"/>
      <c r="H897" s="20"/>
      <c r="I897" s="12"/>
      <c r="U897" s="4" t="str">
        <f>IF(AND($V$2=$E897,$V$2&lt;&gt;"",$V$2&lt;&gt;0,F897&lt;&gt;"تأكد من الكود"),COUNT($U$3:U896)+1,"  ")</f>
        <v xml:space="preserve">  </v>
      </c>
      <c r="Y897" s="4" t="str">
        <f>IF(AND($Z$2=$D897,$Z$2&lt;&gt;"",$Z$2&lt;&gt;0,$Y$2=$Y$1),COUNT($Y$3:Y896)+1,"  ")</f>
        <v xml:space="preserve">  </v>
      </c>
    </row>
    <row r="898" spans="2:25" ht="15.75">
      <c r="B898" s="5" t="str">
        <f>IF(C898&lt;&gt;"",COUNT($B$3:B897)+1,"")</f>
        <v/>
      </c>
      <c r="C898" s="86"/>
      <c r="D898" s="12"/>
      <c r="E898" s="12"/>
      <c r="F898" s="5" t="str">
        <f>IFERROR(IF(E898&lt;&gt;"",VLOOKUP(E898,STORE!$C$6:$D$500,2,FALSE),""),"تأكد من الكود")</f>
        <v/>
      </c>
      <c r="G898" s="12"/>
      <c r="H898" s="20"/>
      <c r="I898" s="12"/>
      <c r="U898" s="4" t="str">
        <f>IF(AND($V$2=$E898,$V$2&lt;&gt;"",$V$2&lt;&gt;0,F898&lt;&gt;"تأكد من الكود"),COUNT($U$3:U897)+1,"  ")</f>
        <v xml:space="preserve">  </v>
      </c>
      <c r="Y898" s="4" t="str">
        <f>IF(AND($Z$2=$D898,$Z$2&lt;&gt;"",$Z$2&lt;&gt;0,$Y$2=$Y$1),COUNT($Y$3:Y897)+1,"  ")</f>
        <v xml:space="preserve">  </v>
      </c>
    </row>
    <row r="899" spans="2:25" ht="15.75">
      <c r="B899" s="5" t="str">
        <f>IF(C899&lt;&gt;"",COUNT($B$3:B898)+1,"")</f>
        <v/>
      </c>
      <c r="C899" s="86"/>
      <c r="D899" s="12"/>
      <c r="E899" s="12"/>
      <c r="F899" s="5" t="str">
        <f>IFERROR(IF(E899&lt;&gt;"",VLOOKUP(E899,STORE!$C$6:$D$500,2,FALSE),""),"تأكد من الكود")</f>
        <v/>
      </c>
      <c r="G899" s="12"/>
      <c r="H899" s="20"/>
      <c r="I899" s="12"/>
      <c r="U899" s="4" t="str">
        <f>IF(AND($V$2=$E899,$V$2&lt;&gt;"",$V$2&lt;&gt;0,F899&lt;&gt;"تأكد من الكود"),COUNT($U$3:U898)+1,"  ")</f>
        <v xml:space="preserve">  </v>
      </c>
      <c r="Y899" s="4" t="str">
        <f>IF(AND($Z$2=$D899,$Z$2&lt;&gt;"",$Z$2&lt;&gt;0,$Y$2=$Y$1),COUNT($Y$3:Y898)+1,"  ")</f>
        <v xml:space="preserve">  </v>
      </c>
    </row>
    <row r="900" spans="2:25" ht="15.75">
      <c r="B900" s="5" t="str">
        <f>IF(C900&lt;&gt;"",COUNT($B$3:B899)+1,"")</f>
        <v/>
      </c>
      <c r="C900" s="86"/>
      <c r="D900" s="12"/>
      <c r="E900" s="12"/>
      <c r="F900" s="5" t="str">
        <f>IFERROR(IF(E900&lt;&gt;"",VLOOKUP(E900,STORE!$C$6:$D$500,2,FALSE),""),"تأكد من الكود")</f>
        <v/>
      </c>
      <c r="G900" s="12"/>
      <c r="H900" s="20"/>
      <c r="I900" s="12"/>
      <c r="U900" s="4" t="str">
        <f>IF(AND($V$2=$E900,$V$2&lt;&gt;"",$V$2&lt;&gt;0,F900&lt;&gt;"تأكد من الكود"),COUNT($U$3:U899)+1,"  ")</f>
        <v xml:space="preserve">  </v>
      </c>
      <c r="Y900" s="4" t="str">
        <f>IF(AND($Z$2=$D900,$Z$2&lt;&gt;"",$Z$2&lt;&gt;0,$Y$2=$Y$1),COUNT($Y$3:Y899)+1,"  ")</f>
        <v xml:space="preserve">  </v>
      </c>
    </row>
    <row r="901" spans="2:25" ht="15.75">
      <c r="B901" s="5" t="str">
        <f>IF(C901&lt;&gt;"",COUNT($B$3:B900)+1,"")</f>
        <v/>
      </c>
      <c r="C901" s="86"/>
      <c r="D901" s="12"/>
      <c r="E901" s="12"/>
      <c r="F901" s="5" t="str">
        <f>IFERROR(IF(E901&lt;&gt;"",VLOOKUP(E901,STORE!$C$6:$D$500,2,FALSE),""),"تأكد من الكود")</f>
        <v/>
      </c>
      <c r="G901" s="12"/>
      <c r="H901" s="20"/>
      <c r="I901" s="12"/>
      <c r="U901" s="4" t="str">
        <f>IF(AND($V$2=$E901,$V$2&lt;&gt;"",$V$2&lt;&gt;0,F901&lt;&gt;"تأكد من الكود"),COUNT($U$3:U900)+1,"  ")</f>
        <v xml:space="preserve">  </v>
      </c>
      <c r="Y901" s="4" t="str">
        <f>IF(AND($Z$2=$D901,$Z$2&lt;&gt;"",$Z$2&lt;&gt;0,$Y$2=$Y$1),COUNT($Y$3:Y900)+1,"  ")</f>
        <v xml:space="preserve">  </v>
      </c>
    </row>
    <row r="902" spans="2:25" ht="15.75">
      <c r="B902" s="5" t="str">
        <f>IF(C902&lt;&gt;"",COUNT($B$3:B901)+1,"")</f>
        <v/>
      </c>
      <c r="C902" s="86"/>
      <c r="D902" s="12"/>
      <c r="E902" s="12"/>
      <c r="F902" s="5" t="str">
        <f>IFERROR(IF(E902&lt;&gt;"",VLOOKUP(E902,STORE!$C$6:$D$500,2,FALSE),""),"تأكد من الكود")</f>
        <v/>
      </c>
      <c r="G902" s="12"/>
      <c r="H902" s="20"/>
      <c r="I902" s="12"/>
      <c r="U902" s="4" t="str">
        <f>IF(AND($V$2=$E902,$V$2&lt;&gt;"",$V$2&lt;&gt;0,F902&lt;&gt;"تأكد من الكود"),COUNT($U$3:U901)+1,"  ")</f>
        <v xml:space="preserve">  </v>
      </c>
      <c r="Y902" s="4" t="str">
        <f>IF(AND($Z$2=$D902,$Z$2&lt;&gt;"",$Z$2&lt;&gt;0,$Y$2=$Y$1),COUNT($Y$3:Y901)+1,"  ")</f>
        <v xml:space="preserve">  </v>
      </c>
    </row>
    <row r="903" spans="2:25" ht="15.75">
      <c r="B903" s="5" t="str">
        <f>IF(C903&lt;&gt;"",COUNT($B$3:B902)+1,"")</f>
        <v/>
      </c>
      <c r="C903" s="86"/>
      <c r="D903" s="12"/>
      <c r="E903" s="12"/>
      <c r="F903" s="5" t="str">
        <f>IFERROR(IF(E903&lt;&gt;"",VLOOKUP(E903,STORE!$C$6:$D$500,2,FALSE),""),"تأكد من الكود")</f>
        <v/>
      </c>
      <c r="G903" s="12"/>
      <c r="H903" s="20"/>
      <c r="I903" s="12"/>
      <c r="U903" s="4" t="str">
        <f>IF(AND($V$2=$E903,$V$2&lt;&gt;"",$V$2&lt;&gt;0,F903&lt;&gt;"تأكد من الكود"),COUNT($U$3:U902)+1,"  ")</f>
        <v xml:space="preserve">  </v>
      </c>
      <c r="Y903" s="4" t="str">
        <f>IF(AND($Z$2=$D903,$Z$2&lt;&gt;"",$Z$2&lt;&gt;0,$Y$2=$Y$1),COUNT($Y$3:Y902)+1,"  ")</f>
        <v xml:space="preserve">  </v>
      </c>
    </row>
    <row r="904" spans="2:25" ht="15.75">
      <c r="B904" s="5" t="str">
        <f>IF(C904&lt;&gt;"",COUNT($B$3:B903)+1,"")</f>
        <v/>
      </c>
      <c r="C904" s="86"/>
      <c r="D904" s="12"/>
      <c r="E904" s="12"/>
      <c r="F904" s="5" t="str">
        <f>IFERROR(IF(E904&lt;&gt;"",VLOOKUP(E904,STORE!$C$6:$D$500,2,FALSE),""),"تأكد من الكود")</f>
        <v/>
      </c>
      <c r="G904" s="12"/>
      <c r="H904" s="20"/>
      <c r="I904" s="12"/>
      <c r="U904" s="4" t="str">
        <f>IF(AND($V$2=$E904,$V$2&lt;&gt;"",$V$2&lt;&gt;0,F904&lt;&gt;"تأكد من الكود"),COUNT($U$3:U903)+1,"  ")</f>
        <v xml:space="preserve">  </v>
      </c>
      <c r="Y904" s="4" t="str">
        <f>IF(AND($Z$2=$D904,$Z$2&lt;&gt;"",$Z$2&lt;&gt;0,$Y$2=$Y$1),COUNT($Y$3:Y903)+1,"  ")</f>
        <v xml:space="preserve">  </v>
      </c>
    </row>
    <row r="905" spans="2:25" ht="15.75">
      <c r="B905" s="5" t="str">
        <f>IF(C905&lt;&gt;"",COUNT($B$3:B904)+1,"")</f>
        <v/>
      </c>
      <c r="C905" s="86"/>
      <c r="D905" s="12"/>
      <c r="E905" s="12"/>
      <c r="F905" s="5" t="str">
        <f>IFERROR(IF(E905&lt;&gt;"",VLOOKUP(E905,STORE!$C$6:$D$500,2,FALSE),""),"تأكد من الكود")</f>
        <v/>
      </c>
      <c r="G905" s="12"/>
      <c r="H905" s="20"/>
      <c r="I905" s="12"/>
      <c r="U905" s="4" t="str">
        <f>IF(AND($V$2=$E905,$V$2&lt;&gt;"",$V$2&lt;&gt;0,F905&lt;&gt;"تأكد من الكود"),COUNT($U$3:U904)+1,"  ")</f>
        <v xml:space="preserve">  </v>
      </c>
      <c r="Y905" s="4" t="str">
        <f>IF(AND($Z$2=$D905,$Z$2&lt;&gt;"",$Z$2&lt;&gt;0,$Y$2=$Y$1),COUNT($Y$3:Y904)+1,"  ")</f>
        <v xml:space="preserve">  </v>
      </c>
    </row>
    <row r="906" spans="2:25" ht="15.75">
      <c r="B906" s="5" t="str">
        <f>IF(C906&lt;&gt;"",COUNT($B$3:B905)+1,"")</f>
        <v/>
      </c>
      <c r="C906" s="86"/>
      <c r="D906" s="12"/>
      <c r="E906" s="12"/>
      <c r="F906" s="5" t="str">
        <f>IFERROR(IF(E906&lt;&gt;"",VLOOKUP(E906,STORE!$C$6:$D$500,2,FALSE),""),"تأكد من الكود")</f>
        <v/>
      </c>
      <c r="G906" s="12"/>
      <c r="H906" s="20"/>
      <c r="I906" s="12"/>
      <c r="U906" s="4" t="str">
        <f>IF(AND($V$2=$E906,$V$2&lt;&gt;"",$V$2&lt;&gt;0,F906&lt;&gt;"تأكد من الكود"),COUNT($U$3:U905)+1,"  ")</f>
        <v xml:space="preserve">  </v>
      </c>
      <c r="Y906" s="4" t="str">
        <f>IF(AND($Z$2=$D906,$Z$2&lt;&gt;"",$Z$2&lt;&gt;0,$Y$2=$Y$1),COUNT($Y$3:Y905)+1,"  ")</f>
        <v xml:space="preserve">  </v>
      </c>
    </row>
    <row r="907" spans="2:25" ht="15.75">
      <c r="B907" s="5" t="str">
        <f>IF(C907&lt;&gt;"",COUNT($B$3:B906)+1,"")</f>
        <v/>
      </c>
      <c r="C907" s="86"/>
      <c r="D907" s="12"/>
      <c r="E907" s="12"/>
      <c r="F907" s="5" t="str">
        <f>IFERROR(IF(E907&lt;&gt;"",VLOOKUP(E907,STORE!$C$6:$D$500,2,FALSE),""),"تأكد من الكود")</f>
        <v/>
      </c>
      <c r="G907" s="12"/>
      <c r="H907" s="20"/>
      <c r="I907" s="12"/>
      <c r="U907" s="4" t="str">
        <f>IF(AND($V$2=$E907,$V$2&lt;&gt;"",$V$2&lt;&gt;0,F907&lt;&gt;"تأكد من الكود"),COUNT($U$3:U906)+1,"  ")</f>
        <v xml:space="preserve">  </v>
      </c>
      <c r="Y907" s="4" t="str">
        <f>IF(AND($Z$2=$D907,$Z$2&lt;&gt;"",$Z$2&lt;&gt;0,$Y$2=$Y$1),COUNT($Y$3:Y906)+1,"  ")</f>
        <v xml:space="preserve">  </v>
      </c>
    </row>
    <row r="908" spans="2:25" ht="15.75">
      <c r="B908" s="5" t="str">
        <f>IF(C908&lt;&gt;"",COUNT($B$3:B907)+1,"")</f>
        <v/>
      </c>
      <c r="C908" s="86"/>
      <c r="D908" s="12"/>
      <c r="E908" s="12"/>
      <c r="F908" s="5" t="str">
        <f>IFERROR(IF(E908&lt;&gt;"",VLOOKUP(E908,STORE!$C$6:$D$500,2,FALSE),""),"تأكد من الكود")</f>
        <v/>
      </c>
      <c r="G908" s="12"/>
      <c r="H908" s="20"/>
      <c r="I908" s="12"/>
      <c r="U908" s="4" t="str">
        <f>IF(AND($V$2=$E908,$V$2&lt;&gt;"",$V$2&lt;&gt;0,F908&lt;&gt;"تأكد من الكود"),COUNT($U$3:U907)+1,"  ")</f>
        <v xml:space="preserve">  </v>
      </c>
      <c r="Y908" s="4" t="str">
        <f>IF(AND($Z$2=$D908,$Z$2&lt;&gt;"",$Z$2&lt;&gt;0,$Y$2=$Y$1),COUNT($Y$3:Y907)+1,"  ")</f>
        <v xml:space="preserve">  </v>
      </c>
    </row>
    <row r="909" spans="2:25" ht="15.75">
      <c r="B909" s="5" t="str">
        <f>IF(C909&lt;&gt;"",COUNT($B$3:B908)+1,"")</f>
        <v/>
      </c>
      <c r="C909" s="86"/>
      <c r="D909" s="12"/>
      <c r="E909" s="12"/>
      <c r="F909" s="5" t="str">
        <f>IFERROR(IF(E909&lt;&gt;"",VLOOKUP(E909,STORE!$C$6:$D$500,2,FALSE),""),"تأكد من الكود")</f>
        <v/>
      </c>
      <c r="G909" s="12"/>
      <c r="H909" s="20"/>
      <c r="I909" s="12"/>
      <c r="U909" s="4" t="str">
        <f>IF(AND($V$2=$E909,$V$2&lt;&gt;"",$V$2&lt;&gt;0,F909&lt;&gt;"تأكد من الكود"),COUNT($U$3:U908)+1,"  ")</f>
        <v xml:space="preserve">  </v>
      </c>
      <c r="Y909" s="4" t="str">
        <f>IF(AND($Z$2=$D909,$Z$2&lt;&gt;"",$Z$2&lt;&gt;0,$Y$2=$Y$1),COUNT($Y$3:Y908)+1,"  ")</f>
        <v xml:space="preserve">  </v>
      </c>
    </row>
    <row r="910" spans="2:25" ht="15.75">
      <c r="B910" s="5" t="str">
        <f>IF(C910&lt;&gt;"",COUNT($B$3:B909)+1,"")</f>
        <v/>
      </c>
      <c r="C910" s="86"/>
      <c r="D910" s="12"/>
      <c r="E910" s="12"/>
      <c r="F910" s="5" t="str">
        <f>IFERROR(IF(E910&lt;&gt;"",VLOOKUP(E910,STORE!$C$6:$D$500,2,FALSE),""),"تأكد من الكود")</f>
        <v/>
      </c>
      <c r="G910" s="12"/>
      <c r="H910" s="20"/>
      <c r="I910" s="12"/>
      <c r="U910" s="4" t="str">
        <f>IF(AND($V$2=$E910,$V$2&lt;&gt;"",$V$2&lt;&gt;0,F910&lt;&gt;"تأكد من الكود"),COUNT($U$3:U909)+1,"  ")</f>
        <v xml:space="preserve">  </v>
      </c>
      <c r="Y910" s="4" t="str">
        <f>IF(AND($Z$2=$D910,$Z$2&lt;&gt;"",$Z$2&lt;&gt;0,$Y$2=$Y$1),COUNT($Y$3:Y909)+1,"  ")</f>
        <v xml:space="preserve">  </v>
      </c>
    </row>
    <row r="911" spans="2:25" ht="15.75">
      <c r="B911" s="5" t="str">
        <f>IF(C911&lt;&gt;"",COUNT($B$3:B910)+1,"")</f>
        <v/>
      </c>
      <c r="C911" s="86"/>
      <c r="D911" s="12"/>
      <c r="E911" s="12"/>
      <c r="F911" s="5" t="str">
        <f>IFERROR(IF(E911&lt;&gt;"",VLOOKUP(E911,STORE!$C$6:$D$500,2,FALSE),""),"تأكد من الكود")</f>
        <v/>
      </c>
      <c r="G911" s="12"/>
      <c r="H911" s="20"/>
      <c r="I911" s="12"/>
      <c r="U911" s="4" t="str">
        <f>IF(AND($V$2=$E911,$V$2&lt;&gt;"",$V$2&lt;&gt;0,F911&lt;&gt;"تأكد من الكود"),COUNT($U$3:U910)+1,"  ")</f>
        <v xml:space="preserve">  </v>
      </c>
      <c r="Y911" s="4" t="str">
        <f>IF(AND($Z$2=$D911,$Z$2&lt;&gt;"",$Z$2&lt;&gt;0,$Y$2=$Y$1),COUNT($Y$3:Y910)+1,"  ")</f>
        <v xml:space="preserve">  </v>
      </c>
    </row>
    <row r="912" spans="2:25" ht="15.75">
      <c r="B912" s="5" t="str">
        <f>IF(C912&lt;&gt;"",COUNT($B$3:B911)+1,"")</f>
        <v/>
      </c>
      <c r="C912" s="86"/>
      <c r="D912" s="12"/>
      <c r="E912" s="12"/>
      <c r="F912" s="5" t="str">
        <f>IFERROR(IF(E912&lt;&gt;"",VLOOKUP(E912,STORE!$C$6:$D$500,2,FALSE),""),"تأكد من الكود")</f>
        <v/>
      </c>
      <c r="G912" s="12"/>
      <c r="H912" s="20"/>
      <c r="I912" s="12"/>
      <c r="U912" s="4" t="str">
        <f>IF(AND($V$2=$E912,$V$2&lt;&gt;"",$V$2&lt;&gt;0,F912&lt;&gt;"تأكد من الكود"),COUNT($U$3:U911)+1,"  ")</f>
        <v xml:space="preserve">  </v>
      </c>
      <c r="Y912" s="4" t="str">
        <f>IF(AND($Z$2=$D912,$Z$2&lt;&gt;"",$Z$2&lt;&gt;0,$Y$2=$Y$1),COUNT($Y$3:Y911)+1,"  ")</f>
        <v xml:space="preserve">  </v>
      </c>
    </row>
    <row r="913" spans="2:25" ht="15.75">
      <c r="B913" s="5" t="str">
        <f>IF(C913&lt;&gt;"",COUNT($B$3:B912)+1,"")</f>
        <v/>
      </c>
      <c r="C913" s="86"/>
      <c r="D913" s="12"/>
      <c r="E913" s="12"/>
      <c r="F913" s="5" t="str">
        <f>IFERROR(IF(E913&lt;&gt;"",VLOOKUP(E913,STORE!$C$6:$D$500,2,FALSE),""),"تأكد من الكود")</f>
        <v/>
      </c>
      <c r="G913" s="12"/>
      <c r="H913" s="20"/>
      <c r="I913" s="12"/>
      <c r="U913" s="4" t="str">
        <f>IF(AND($V$2=$E913,$V$2&lt;&gt;"",$V$2&lt;&gt;0,F913&lt;&gt;"تأكد من الكود"),COUNT($U$3:U912)+1,"  ")</f>
        <v xml:space="preserve">  </v>
      </c>
      <c r="Y913" s="4" t="str">
        <f>IF(AND($Z$2=$D913,$Z$2&lt;&gt;"",$Z$2&lt;&gt;0,$Y$2=$Y$1),COUNT($Y$3:Y912)+1,"  ")</f>
        <v xml:space="preserve">  </v>
      </c>
    </row>
    <row r="914" spans="2:25" ht="15.75">
      <c r="B914" s="5" t="str">
        <f>IF(C914&lt;&gt;"",COUNT($B$3:B913)+1,"")</f>
        <v/>
      </c>
      <c r="C914" s="86"/>
      <c r="D914" s="12"/>
      <c r="E914" s="12"/>
      <c r="F914" s="5" t="str">
        <f>IFERROR(IF(E914&lt;&gt;"",VLOOKUP(E914,STORE!$C$6:$D$500,2,FALSE),""),"تأكد من الكود")</f>
        <v/>
      </c>
      <c r="G914" s="12"/>
      <c r="H914" s="20"/>
      <c r="I914" s="12"/>
      <c r="U914" s="4" t="str">
        <f>IF(AND($V$2=$E914,$V$2&lt;&gt;"",$V$2&lt;&gt;0,F914&lt;&gt;"تأكد من الكود"),COUNT($U$3:U913)+1,"  ")</f>
        <v xml:space="preserve">  </v>
      </c>
      <c r="Y914" s="4" t="str">
        <f>IF(AND($Z$2=$D914,$Z$2&lt;&gt;"",$Z$2&lt;&gt;0,$Y$2=$Y$1),COUNT($Y$3:Y913)+1,"  ")</f>
        <v xml:space="preserve">  </v>
      </c>
    </row>
    <row r="915" spans="2:25" ht="15.75">
      <c r="B915" s="5" t="str">
        <f>IF(C915&lt;&gt;"",COUNT($B$3:B914)+1,"")</f>
        <v/>
      </c>
      <c r="C915" s="86"/>
      <c r="D915" s="12"/>
      <c r="E915" s="12"/>
      <c r="F915" s="5" t="str">
        <f>IFERROR(IF(E915&lt;&gt;"",VLOOKUP(E915,STORE!$C$6:$D$500,2,FALSE),""),"تأكد من الكود")</f>
        <v/>
      </c>
      <c r="G915" s="12"/>
      <c r="H915" s="20"/>
      <c r="I915" s="12"/>
      <c r="U915" s="4" t="str">
        <f>IF(AND($V$2=$E915,$V$2&lt;&gt;"",$V$2&lt;&gt;0,F915&lt;&gt;"تأكد من الكود"),COUNT($U$3:U914)+1,"  ")</f>
        <v xml:space="preserve">  </v>
      </c>
      <c r="Y915" s="4" t="str">
        <f>IF(AND($Z$2=$D915,$Z$2&lt;&gt;"",$Z$2&lt;&gt;0,$Y$2=$Y$1),COUNT($Y$3:Y914)+1,"  ")</f>
        <v xml:space="preserve">  </v>
      </c>
    </row>
    <row r="916" spans="2:25" ht="15.75">
      <c r="B916" s="5" t="str">
        <f>IF(C916&lt;&gt;"",COUNT($B$3:B915)+1,"")</f>
        <v/>
      </c>
      <c r="C916" s="86"/>
      <c r="D916" s="12"/>
      <c r="E916" s="12"/>
      <c r="F916" s="5" t="str">
        <f>IFERROR(IF(E916&lt;&gt;"",VLOOKUP(E916,STORE!$C$6:$D$500,2,FALSE),""),"تأكد من الكود")</f>
        <v/>
      </c>
      <c r="G916" s="12"/>
      <c r="H916" s="20"/>
      <c r="I916" s="12"/>
      <c r="U916" s="4" t="str">
        <f>IF(AND($V$2=$E916,$V$2&lt;&gt;"",$V$2&lt;&gt;0,F916&lt;&gt;"تأكد من الكود"),COUNT($U$3:U915)+1,"  ")</f>
        <v xml:space="preserve">  </v>
      </c>
      <c r="Y916" s="4" t="str">
        <f>IF(AND($Z$2=$D916,$Z$2&lt;&gt;"",$Z$2&lt;&gt;0,$Y$2=$Y$1),COUNT($Y$3:Y915)+1,"  ")</f>
        <v xml:space="preserve">  </v>
      </c>
    </row>
    <row r="917" spans="2:25" ht="15.75">
      <c r="B917" s="5" t="str">
        <f>IF(C917&lt;&gt;"",COUNT($B$3:B916)+1,"")</f>
        <v/>
      </c>
      <c r="C917" s="86"/>
      <c r="D917" s="12"/>
      <c r="E917" s="12"/>
      <c r="F917" s="5" t="str">
        <f>IFERROR(IF(E917&lt;&gt;"",VLOOKUP(E917,STORE!$C$6:$D$500,2,FALSE),""),"تأكد من الكود")</f>
        <v/>
      </c>
      <c r="G917" s="12"/>
      <c r="H917" s="20"/>
      <c r="I917" s="12"/>
      <c r="U917" s="4" t="str">
        <f>IF(AND($V$2=$E917,$V$2&lt;&gt;"",$V$2&lt;&gt;0,F917&lt;&gt;"تأكد من الكود"),COUNT($U$3:U916)+1,"  ")</f>
        <v xml:space="preserve">  </v>
      </c>
      <c r="Y917" s="4" t="str">
        <f>IF(AND($Z$2=$D917,$Z$2&lt;&gt;"",$Z$2&lt;&gt;0,$Y$2=$Y$1),COUNT($Y$3:Y916)+1,"  ")</f>
        <v xml:space="preserve">  </v>
      </c>
    </row>
    <row r="918" spans="2:25" ht="15.75">
      <c r="B918" s="5" t="str">
        <f>IF(C918&lt;&gt;"",COUNT($B$3:B917)+1,"")</f>
        <v/>
      </c>
      <c r="C918" s="86"/>
      <c r="D918" s="12"/>
      <c r="E918" s="12"/>
      <c r="F918" s="5" t="str">
        <f>IFERROR(IF(E918&lt;&gt;"",VLOOKUP(E918,STORE!$C$6:$D$500,2,FALSE),""),"تأكد من الكود")</f>
        <v/>
      </c>
      <c r="G918" s="12"/>
      <c r="H918" s="20"/>
      <c r="I918" s="12"/>
      <c r="U918" s="4" t="str">
        <f>IF(AND($V$2=$E918,$V$2&lt;&gt;"",$V$2&lt;&gt;0,F918&lt;&gt;"تأكد من الكود"),COUNT($U$3:U917)+1,"  ")</f>
        <v xml:space="preserve">  </v>
      </c>
      <c r="Y918" s="4" t="str">
        <f>IF(AND($Z$2=$D918,$Z$2&lt;&gt;"",$Z$2&lt;&gt;0,$Y$2=$Y$1),COUNT($Y$3:Y917)+1,"  ")</f>
        <v xml:space="preserve">  </v>
      </c>
    </row>
    <row r="919" spans="2:25" ht="15.75">
      <c r="B919" s="5" t="str">
        <f>IF(C919&lt;&gt;"",COUNT($B$3:B918)+1,"")</f>
        <v/>
      </c>
      <c r="C919" s="86"/>
      <c r="D919" s="12"/>
      <c r="E919" s="12"/>
      <c r="F919" s="5" t="str">
        <f>IFERROR(IF(E919&lt;&gt;"",VLOOKUP(E919,STORE!$C$6:$D$500,2,FALSE),""),"تأكد من الكود")</f>
        <v/>
      </c>
      <c r="G919" s="12"/>
      <c r="H919" s="20"/>
      <c r="I919" s="12"/>
      <c r="U919" s="4" t="str">
        <f>IF(AND($V$2=$E919,$V$2&lt;&gt;"",$V$2&lt;&gt;0,F919&lt;&gt;"تأكد من الكود"),COUNT($U$3:U918)+1,"  ")</f>
        <v xml:space="preserve">  </v>
      </c>
      <c r="Y919" s="4" t="str">
        <f>IF(AND($Z$2=$D919,$Z$2&lt;&gt;"",$Z$2&lt;&gt;0,$Y$2=$Y$1),COUNT($Y$3:Y918)+1,"  ")</f>
        <v xml:space="preserve">  </v>
      </c>
    </row>
    <row r="920" spans="2:25" ht="15.75">
      <c r="B920" s="5" t="str">
        <f>IF(C920&lt;&gt;"",COUNT($B$3:B919)+1,"")</f>
        <v/>
      </c>
      <c r="C920" s="86"/>
      <c r="D920" s="12"/>
      <c r="E920" s="12"/>
      <c r="F920" s="5" t="str">
        <f>IFERROR(IF(E920&lt;&gt;"",VLOOKUP(E920,STORE!$C$6:$D$500,2,FALSE),""),"تأكد من الكود")</f>
        <v/>
      </c>
      <c r="G920" s="12"/>
      <c r="H920" s="20"/>
      <c r="I920" s="12"/>
      <c r="U920" s="4" t="str">
        <f>IF(AND($V$2=$E920,$V$2&lt;&gt;"",$V$2&lt;&gt;0,F920&lt;&gt;"تأكد من الكود"),COUNT($U$3:U919)+1,"  ")</f>
        <v xml:space="preserve">  </v>
      </c>
      <c r="Y920" s="4" t="str">
        <f>IF(AND($Z$2=$D920,$Z$2&lt;&gt;"",$Z$2&lt;&gt;0,$Y$2=$Y$1),COUNT($Y$3:Y919)+1,"  ")</f>
        <v xml:space="preserve">  </v>
      </c>
    </row>
    <row r="921" spans="2:25" ht="15.75">
      <c r="B921" s="5" t="str">
        <f>IF(C921&lt;&gt;"",COUNT($B$3:B920)+1,"")</f>
        <v/>
      </c>
      <c r="C921" s="86"/>
      <c r="D921" s="12"/>
      <c r="E921" s="12"/>
      <c r="F921" s="5" t="str">
        <f>IFERROR(IF(E921&lt;&gt;"",VLOOKUP(E921,STORE!$C$6:$D$500,2,FALSE),""),"تأكد من الكود")</f>
        <v/>
      </c>
      <c r="G921" s="12"/>
      <c r="H921" s="20"/>
      <c r="I921" s="12"/>
      <c r="U921" s="4" t="str">
        <f>IF(AND($V$2=$E921,$V$2&lt;&gt;"",$V$2&lt;&gt;0,F921&lt;&gt;"تأكد من الكود"),COUNT($U$3:U920)+1,"  ")</f>
        <v xml:space="preserve">  </v>
      </c>
      <c r="Y921" s="4" t="str">
        <f>IF(AND($Z$2=$D921,$Z$2&lt;&gt;"",$Z$2&lt;&gt;0,$Y$2=$Y$1),COUNT($Y$3:Y920)+1,"  ")</f>
        <v xml:space="preserve">  </v>
      </c>
    </row>
    <row r="922" spans="2:25" ht="15.75">
      <c r="B922" s="5" t="str">
        <f>IF(C922&lt;&gt;"",COUNT($B$3:B921)+1,"")</f>
        <v/>
      </c>
      <c r="C922" s="86"/>
      <c r="D922" s="12"/>
      <c r="E922" s="12"/>
      <c r="F922" s="5" t="str">
        <f>IFERROR(IF(E922&lt;&gt;"",VLOOKUP(E922,STORE!$C$6:$D$500,2,FALSE),""),"تأكد من الكود")</f>
        <v/>
      </c>
      <c r="G922" s="12"/>
      <c r="H922" s="20"/>
      <c r="I922" s="12"/>
      <c r="U922" s="4" t="str">
        <f>IF(AND($V$2=$E922,$V$2&lt;&gt;"",$V$2&lt;&gt;0,F922&lt;&gt;"تأكد من الكود"),COUNT($U$3:U921)+1,"  ")</f>
        <v xml:space="preserve">  </v>
      </c>
      <c r="Y922" s="4" t="str">
        <f>IF(AND($Z$2=$D922,$Z$2&lt;&gt;"",$Z$2&lt;&gt;0,$Y$2=$Y$1),COUNT($Y$3:Y921)+1,"  ")</f>
        <v xml:space="preserve">  </v>
      </c>
    </row>
    <row r="923" spans="2:25" ht="15.75">
      <c r="B923" s="5" t="str">
        <f>IF(C923&lt;&gt;"",COUNT($B$3:B922)+1,"")</f>
        <v/>
      </c>
      <c r="C923" s="86"/>
      <c r="D923" s="12"/>
      <c r="E923" s="12"/>
      <c r="F923" s="5" t="str">
        <f>IFERROR(IF(E923&lt;&gt;"",VLOOKUP(E923,STORE!$C$6:$D$500,2,FALSE),""),"تأكد من الكود")</f>
        <v/>
      </c>
      <c r="G923" s="12"/>
      <c r="H923" s="20"/>
      <c r="I923" s="12"/>
      <c r="U923" s="4" t="str">
        <f>IF(AND($V$2=$E923,$V$2&lt;&gt;"",$V$2&lt;&gt;0,F923&lt;&gt;"تأكد من الكود"),COUNT($U$3:U922)+1,"  ")</f>
        <v xml:space="preserve">  </v>
      </c>
      <c r="Y923" s="4" t="str">
        <f>IF(AND($Z$2=$D923,$Z$2&lt;&gt;"",$Z$2&lt;&gt;0,$Y$2=$Y$1),COUNT($Y$3:Y922)+1,"  ")</f>
        <v xml:space="preserve">  </v>
      </c>
    </row>
    <row r="924" spans="2:25" ht="15.75">
      <c r="B924" s="5" t="str">
        <f>IF(C924&lt;&gt;"",COUNT($B$3:B923)+1,"")</f>
        <v/>
      </c>
      <c r="C924" s="86"/>
      <c r="D924" s="12"/>
      <c r="E924" s="12"/>
      <c r="F924" s="5" t="str">
        <f>IFERROR(IF(E924&lt;&gt;"",VLOOKUP(E924,STORE!$C$6:$D$500,2,FALSE),""),"تأكد من الكود")</f>
        <v/>
      </c>
      <c r="G924" s="12"/>
      <c r="H924" s="20"/>
      <c r="I924" s="12"/>
      <c r="U924" s="4" t="str">
        <f>IF(AND($V$2=$E924,$V$2&lt;&gt;"",$V$2&lt;&gt;0,F924&lt;&gt;"تأكد من الكود"),COUNT($U$3:U923)+1,"  ")</f>
        <v xml:space="preserve">  </v>
      </c>
      <c r="Y924" s="4" t="str">
        <f>IF(AND($Z$2=$D924,$Z$2&lt;&gt;"",$Z$2&lt;&gt;0,$Y$2=$Y$1),COUNT($Y$3:Y923)+1,"  ")</f>
        <v xml:space="preserve">  </v>
      </c>
    </row>
    <row r="925" spans="2:25" ht="15.75">
      <c r="B925" s="5" t="str">
        <f>IF(C925&lt;&gt;"",COUNT($B$3:B924)+1,"")</f>
        <v/>
      </c>
      <c r="C925" s="86"/>
      <c r="D925" s="12"/>
      <c r="E925" s="12"/>
      <c r="F925" s="5" t="str">
        <f>IFERROR(IF(E925&lt;&gt;"",VLOOKUP(E925,STORE!$C$6:$D$500,2,FALSE),""),"تأكد من الكود")</f>
        <v/>
      </c>
      <c r="G925" s="12"/>
      <c r="H925" s="20"/>
      <c r="I925" s="12"/>
      <c r="U925" s="4" t="str">
        <f>IF(AND($V$2=$E925,$V$2&lt;&gt;"",$V$2&lt;&gt;0,F925&lt;&gt;"تأكد من الكود"),COUNT($U$3:U924)+1,"  ")</f>
        <v xml:space="preserve">  </v>
      </c>
      <c r="Y925" s="4" t="str">
        <f>IF(AND($Z$2=$D925,$Z$2&lt;&gt;"",$Z$2&lt;&gt;0,$Y$2=$Y$1),COUNT($Y$3:Y924)+1,"  ")</f>
        <v xml:space="preserve">  </v>
      </c>
    </row>
    <row r="926" spans="2:25" ht="15.75">
      <c r="B926" s="5" t="str">
        <f>IF(C926&lt;&gt;"",COUNT($B$3:B925)+1,"")</f>
        <v/>
      </c>
      <c r="C926" s="86"/>
      <c r="D926" s="12"/>
      <c r="E926" s="12"/>
      <c r="F926" s="5" t="str">
        <f>IFERROR(IF(E926&lt;&gt;"",VLOOKUP(E926,STORE!$C$6:$D$500,2,FALSE),""),"تأكد من الكود")</f>
        <v/>
      </c>
      <c r="G926" s="12"/>
      <c r="H926" s="20"/>
      <c r="I926" s="12"/>
      <c r="U926" s="4" t="str">
        <f>IF(AND($V$2=$E926,$V$2&lt;&gt;"",$V$2&lt;&gt;0,F926&lt;&gt;"تأكد من الكود"),COUNT($U$3:U925)+1,"  ")</f>
        <v xml:space="preserve">  </v>
      </c>
      <c r="Y926" s="4" t="str">
        <f>IF(AND($Z$2=$D926,$Z$2&lt;&gt;"",$Z$2&lt;&gt;0,$Y$2=$Y$1),COUNT($Y$3:Y925)+1,"  ")</f>
        <v xml:space="preserve">  </v>
      </c>
    </row>
    <row r="927" spans="2:25" ht="15.75">
      <c r="B927" s="5" t="str">
        <f>IF(C927&lt;&gt;"",COUNT($B$3:B926)+1,"")</f>
        <v/>
      </c>
      <c r="C927" s="86"/>
      <c r="D927" s="12"/>
      <c r="E927" s="12"/>
      <c r="F927" s="5" t="str">
        <f>IFERROR(IF(E927&lt;&gt;"",VLOOKUP(E927,STORE!$C$6:$D$500,2,FALSE),""),"تأكد من الكود")</f>
        <v/>
      </c>
      <c r="G927" s="12"/>
      <c r="H927" s="20"/>
      <c r="I927" s="12"/>
      <c r="U927" s="4" t="str">
        <f>IF(AND($V$2=$E927,$V$2&lt;&gt;"",$V$2&lt;&gt;0,F927&lt;&gt;"تأكد من الكود"),COUNT($U$3:U926)+1,"  ")</f>
        <v xml:space="preserve">  </v>
      </c>
      <c r="Y927" s="4" t="str">
        <f>IF(AND($Z$2=$D927,$Z$2&lt;&gt;"",$Z$2&lt;&gt;0,$Y$2=$Y$1),COUNT($Y$3:Y926)+1,"  ")</f>
        <v xml:space="preserve">  </v>
      </c>
    </row>
    <row r="928" spans="2:25" ht="15.75">
      <c r="B928" s="5" t="str">
        <f>IF(C928&lt;&gt;"",COUNT($B$3:B927)+1,"")</f>
        <v/>
      </c>
      <c r="C928" s="86"/>
      <c r="D928" s="12"/>
      <c r="E928" s="12"/>
      <c r="F928" s="5" t="str">
        <f>IFERROR(IF(E928&lt;&gt;"",VLOOKUP(E928,STORE!$C$6:$D$500,2,FALSE),""),"تأكد من الكود")</f>
        <v/>
      </c>
      <c r="G928" s="12"/>
      <c r="H928" s="20"/>
      <c r="I928" s="12"/>
      <c r="U928" s="4" t="str">
        <f>IF(AND($V$2=$E928,$V$2&lt;&gt;"",$V$2&lt;&gt;0,F928&lt;&gt;"تأكد من الكود"),COUNT($U$3:U927)+1,"  ")</f>
        <v xml:space="preserve">  </v>
      </c>
      <c r="Y928" s="4" t="str">
        <f>IF(AND($Z$2=$D928,$Z$2&lt;&gt;"",$Z$2&lt;&gt;0,$Y$2=$Y$1),COUNT($Y$3:Y927)+1,"  ")</f>
        <v xml:space="preserve">  </v>
      </c>
    </row>
    <row r="929" spans="2:25" ht="15.75">
      <c r="B929" s="5" t="str">
        <f>IF(C929&lt;&gt;"",COUNT($B$3:B928)+1,"")</f>
        <v/>
      </c>
      <c r="C929" s="86"/>
      <c r="D929" s="12"/>
      <c r="E929" s="12"/>
      <c r="F929" s="5" t="str">
        <f>IFERROR(IF(E929&lt;&gt;"",VLOOKUP(E929,STORE!$C$6:$D$500,2,FALSE),""),"تأكد من الكود")</f>
        <v/>
      </c>
      <c r="G929" s="12"/>
      <c r="H929" s="20"/>
      <c r="I929" s="12"/>
      <c r="U929" s="4" t="str">
        <f>IF(AND($V$2=$E929,$V$2&lt;&gt;"",$V$2&lt;&gt;0,F929&lt;&gt;"تأكد من الكود"),COUNT($U$3:U928)+1,"  ")</f>
        <v xml:space="preserve">  </v>
      </c>
      <c r="Y929" s="4" t="str">
        <f>IF(AND($Z$2=$D929,$Z$2&lt;&gt;"",$Z$2&lt;&gt;0,$Y$2=$Y$1),COUNT($Y$3:Y928)+1,"  ")</f>
        <v xml:space="preserve">  </v>
      </c>
    </row>
    <row r="930" spans="2:25" ht="15.75">
      <c r="B930" s="5" t="str">
        <f>IF(C930&lt;&gt;"",COUNT($B$3:B929)+1,"")</f>
        <v/>
      </c>
      <c r="C930" s="86"/>
      <c r="D930" s="12"/>
      <c r="E930" s="12"/>
      <c r="F930" s="5" t="str">
        <f>IFERROR(IF(E930&lt;&gt;"",VLOOKUP(E930,STORE!$C$6:$D$500,2,FALSE),""),"تأكد من الكود")</f>
        <v/>
      </c>
      <c r="G930" s="12"/>
      <c r="H930" s="20"/>
      <c r="I930" s="12"/>
      <c r="U930" s="4" t="str">
        <f>IF(AND($V$2=$E930,$V$2&lt;&gt;"",$V$2&lt;&gt;0,F930&lt;&gt;"تأكد من الكود"),COUNT($U$3:U929)+1,"  ")</f>
        <v xml:space="preserve">  </v>
      </c>
      <c r="Y930" s="4" t="str">
        <f>IF(AND($Z$2=$D930,$Z$2&lt;&gt;"",$Z$2&lt;&gt;0,$Y$2=$Y$1),COUNT($Y$3:Y929)+1,"  ")</f>
        <v xml:space="preserve">  </v>
      </c>
    </row>
    <row r="931" spans="2:25" ht="15.75">
      <c r="B931" s="5" t="str">
        <f>IF(C931&lt;&gt;"",COUNT($B$3:B930)+1,"")</f>
        <v/>
      </c>
      <c r="C931" s="86"/>
      <c r="D931" s="12"/>
      <c r="E931" s="12"/>
      <c r="F931" s="5" t="str">
        <f>IFERROR(IF(E931&lt;&gt;"",VLOOKUP(E931,STORE!$C$6:$D$500,2,FALSE),""),"تأكد من الكود")</f>
        <v/>
      </c>
      <c r="G931" s="12"/>
      <c r="H931" s="20"/>
      <c r="I931" s="12"/>
      <c r="U931" s="4" t="str">
        <f>IF(AND($V$2=$E931,$V$2&lt;&gt;"",$V$2&lt;&gt;0,F931&lt;&gt;"تأكد من الكود"),COUNT($U$3:U930)+1,"  ")</f>
        <v xml:space="preserve">  </v>
      </c>
      <c r="Y931" s="4" t="str">
        <f>IF(AND($Z$2=$D931,$Z$2&lt;&gt;"",$Z$2&lt;&gt;0,$Y$2=$Y$1),COUNT($Y$3:Y930)+1,"  ")</f>
        <v xml:space="preserve">  </v>
      </c>
    </row>
    <row r="932" spans="2:25" ht="15.75">
      <c r="B932" s="5" t="str">
        <f>IF(C932&lt;&gt;"",COUNT($B$3:B931)+1,"")</f>
        <v/>
      </c>
      <c r="C932" s="86"/>
      <c r="D932" s="12"/>
      <c r="E932" s="12"/>
      <c r="F932" s="5" t="str">
        <f>IFERROR(IF(E932&lt;&gt;"",VLOOKUP(E932,STORE!$C$6:$D$500,2,FALSE),""),"تأكد من الكود")</f>
        <v/>
      </c>
      <c r="G932" s="12"/>
      <c r="H932" s="20"/>
      <c r="I932" s="12"/>
      <c r="U932" s="4" t="str">
        <f>IF(AND($V$2=$E932,$V$2&lt;&gt;"",$V$2&lt;&gt;0,F932&lt;&gt;"تأكد من الكود"),COUNT($U$3:U931)+1,"  ")</f>
        <v xml:space="preserve">  </v>
      </c>
      <c r="Y932" s="4" t="str">
        <f>IF(AND($Z$2=$D932,$Z$2&lt;&gt;"",$Z$2&lt;&gt;0,$Y$2=$Y$1),COUNT($Y$3:Y931)+1,"  ")</f>
        <v xml:space="preserve">  </v>
      </c>
    </row>
    <row r="933" spans="2:25" ht="15.75">
      <c r="B933" s="5" t="str">
        <f>IF(C933&lt;&gt;"",COUNT($B$3:B932)+1,"")</f>
        <v/>
      </c>
      <c r="C933" s="86"/>
      <c r="D933" s="12"/>
      <c r="E933" s="12"/>
      <c r="F933" s="5" t="str">
        <f>IFERROR(IF(E933&lt;&gt;"",VLOOKUP(E933,STORE!$C$6:$D$500,2,FALSE),""),"تأكد من الكود")</f>
        <v/>
      </c>
      <c r="G933" s="12"/>
      <c r="H933" s="20"/>
      <c r="I933" s="12"/>
      <c r="U933" s="4" t="str">
        <f>IF(AND($V$2=$E933,$V$2&lt;&gt;"",$V$2&lt;&gt;0,F933&lt;&gt;"تأكد من الكود"),COUNT($U$3:U932)+1,"  ")</f>
        <v xml:space="preserve">  </v>
      </c>
      <c r="Y933" s="4" t="str">
        <f>IF(AND($Z$2=$D933,$Z$2&lt;&gt;"",$Z$2&lt;&gt;0,$Y$2=$Y$1),COUNT($Y$3:Y932)+1,"  ")</f>
        <v xml:space="preserve">  </v>
      </c>
    </row>
    <row r="934" spans="2:25" ht="15.75">
      <c r="B934" s="5" t="str">
        <f>IF(C934&lt;&gt;"",COUNT($B$3:B933)+1,"")</f>
        <v/>
      </c>
      <c r="C934" s="86"/>
      <c r="D934" s="12"/>
      <c r="E934" s="12"/>
      <c r="F934" s="5" t="str">
        <f>IFERROR(IF(E934&lt;&gt;"",VLOOKUP(E934,STORE!$C$6:$D$500,2,FALSE),""),"تأكد من الكود")</f>
        <v/>
      </c>
      <c r="G934" s="12"/>
      <c r="H934" s="20"/>
      <c r="I934" s="12"/>
      <c r="U934" s="4" t="str">
        <f>IF(AND($V$2=$E934,$V$2&lt;&gt;"",$V$2&lt;&gt;0,F934&lt;&gt;"تأكد من الكود"),COUNT($U$3:U933)+1,"  ")</f>
        <v xml:space="preserve">  </v>
      </c>
      <c r="Y934" s="4" t="str">
        <f>IF(AND($Z$2=$D934,$Z$2&lt;&gt;"",$Z$2&lt;&gt;0,$Y$2=$Y$1),COUNT($Y$3:Y933)+1,"  ")</f>
        <v xml:space="preserve">  </v>
      </c>
    </row>
    <row r="935" spans="2:25" ht="15.75">
      <c r="B935" s="5" t="str">
        <f>IF(C935&lt;&gt;"",COUNT($B$3:B934)+1,"")</f>
        <v/>
      </c>
      <c r="C935" s="86"/>
      <c r="D935" s="12"/>
      <c r="E935" s="12"/>
      <c r="F935" s="5" t="str">
        <f>IFERROR(IF(E935&lt;&gt;"",VLOOKUP(E935,STORE!$C$6:$D$500,2,FALSE),""),"تأكد من الكود")</f>
        <v/>
      </c>
      <c r="G935" s="12"/>
      <c r="H935" s="20"/>
      <c r="I935" s="12"/>
      <c r="U935" s="4" t="str">
        <f>IF(AND($V$2=$E935,$V$2&lt;&gt;"",$V$2&lt;&gt;0,F935&lt;&gt;"تأكد من الكود"),COUNT($U$3:U934)+1,"  ")</f>
        <v xml:space="preserve">  </v>
      </c>
      <c r="Y935" s="4" t="str">
        <f>IF(AND($Z$2=$D935,$Z$2&lt;&gt;"",$Z$2&lt;&gt;0,$Y$2=$Y$1),COUNT($Y$3:Y934)+1,"  ")</f>
        <v xml:space="preserve">  </v>
      </c>
    </row>
    <row r="936" spans="2:25" ht="15.75">
      <c r="B936" s="5" t="str">
        <f>IF(C936&lt;&gt;"",COUNT($B$3:B935)+1,"")</f>
        <v/>
      </c>
      <c r="C936" s="86"/>
      <c r="D936" s="12"/>
      <c r="E936" s="12"/>
      <c r="F936" s="5" t="str">
        <f>IFERROR(IF(E936&lt;&gt;"",VLOOKUP(E936,STORE!$C$6:$D$500,2,FALSE),""),"تأكد من الكود")</f>
        <v/>
      </c>
      <c r="G936" s="12"/>
      <c r="H936" s="20"/>
      <c r="I936" s="12"/>
      <c r="U936" s="4" t="str">
        <f>IF(AND($V$2=$E936,$V$2&lt;&gt;"",$V$2&lt;&gt;0,F936&lt;&gt;"تأكد من الكود"),COUNT($U$3:U935)+1,"  ")</f>
        <v xml:space="preserve">  </v>
      </c>
      <c r="Y936" s="4" t="str">
        <f>IF(AND($Z$2=$D936,$Z$2&lt;&gt;"",$Z$2&lt;&gt;0,$Y$2=$Y$1),COUNT($Y$3:Y935)+1,"  ")</f>
        <v xml:space="preserve">  </v>
      </c>
    </row>
    <row r="937" spans="2:25" ht="15.75">
      <c r="B937" s="5" t="str">
        <f>IF(C937&lt;&gt;"",COUNT($B$3:B936)+1,"")</f>
        <v/>
      </c>
      <c r="C937" s="86"/>
      <c r="D937" s="12"/>
      <c r="E937" s="12"/>
      <c r="F937" s="5" t="str">
        <f>IFERROR(IF(E937&lt;&gt;"",VLOOKUP(E937,STORE!$C$6:$D$500,2,FALSE),""),"تأكد من الكود")</f>
        <v/>
      </c>
      <c r="G937" s="12"/>
      <c r="H937" s="20"/>
      <c r="I937" s="12"/>
      <c r="U937" s="4" t="str">
        <f>IF(AND($V$2=$E937,$V$2&lt;&gt;"",$V$2&lt;&gt;0,F937&lt;&gt;"تأكد من الكود"),COUNT($U$3:U936)+1,"  ")</f>
        <v xml:space="preserve">  </v>
      </c>
      <c r="Y937" s="4" t="str">
        <f>IF(AND($Z$2=$D937,$Z$2&lt;&gt;"",$Z$2&lt;&gt;0,$Y$2=$Y$1),COUNT($Y$3:Y936)+1,"  ")</f>
        <v xml:space="preserve">  </v>
      </c>
    </row>
    <row r="938" spans="2:25" ht="15.75">
      <c r="B938" s="5" t="str">
        <f>IF(C938&lt;&gt;"",COUNT($B$3:B937)+1,"")</f>
        <v/>
      </c>
      <c r="C938" s="86"/>
      <c r="D938" s="12"/>
      <c r="E938" s="12"/>
      <c r="F938" s="5" t="str">
        <f>IFERROR(IF(E938&lt;&gt;"",VLOOKUP(E938,STORE!$C$6:$D$500,2,FALSE),""),"تأكد من الكود")</f>
        <v/>
      </c>
      <c r="G938" s="12"/>
      <c r="H938" s="20"/>
      <c r="I938" s="12"/>
      <c r="U938" s="4" t="str">
        <f>IF(AND($V$2=$E938,$V$2&lt;&gt;"",$V$2&lt;&gt;0,F938&lt;&gt;"تأكد من الكود"),COUNT($U$3:U937)+1,"  ")</f>
        <v xml:space="preserve">  </v>
      </c>
      <c r="Y938" s="4" t="str">
        <f>IF(AND($Z$2=$D938,$Z$2&lt;&gt;"",$Z$2&lt;&gt;0,$Y$2=$Y$1),COUNT($Y$3:Y937)+1,"  ")</f>
        <v xml:space="preserve">  </v>
      </c>
    </row>
    <row r="939" spans="2:25" ht="15.75">
      <c r="B939" s="5" t="str">
        <f>IF(C939&lt;&gt;"",COUNT($B$3:B938)+1,"")</f>
        <v/>
      </c>
      <c r="C939" s="86"/>
      <c r="D939" s="12"/>
      <c r="E939" s="12"/>
      <c r="F939" s="5" t="str">
        <f>IFERROR(IF(E939&lt;&gt;"",VLOOKUP(E939,STORE!$C$6:$D$500,2,FALSE),""),"تأكد من الكود")</f>
        <v/>
      </c>
      <c r="G939" s="12"/>
      <c r="H939" s="20"/>
      <c r="I939" s="12"/>
      <c r="U939" s="4" t="str">
        <f>IF(AND($V$2=$E939,$V$2&lt;&gt;"",$V$2&lt;&gt;0,F939&lt;&gt;"تأكد من الكود"),COUNT($U$3:U938)+1,"  ")</f>
        <v xml:space="preserve">  </v>
      </c>
      <c r="Y939" s="4" t="str">
        <f>IF(AND($Z$2=$D939,$Z$2&lt;&gt;"",$Z$2&lt;&gt;0,$Y$2=$Y$1),COUNT($Y$3:Y938)+1,"  ")</f>
        <v xml:space="preserve">  </v>
      </c>
    </row>
    <row r="940" spans="2:25" ht="15.75">
      <c r="B940" s="5" t="str">
        <f>IF(C940&lt;&gt;"",COUNT($B$3:B939)+1,"")</f>
        <v/>
      </c>
      <c r="C940" s="86"/>
      <c r="D940" s="12"/>
      <c r="E940" s="12"/>
      <c r="F940" s="5" t="str">
        <f>IFERROR(IF(E940&lt;&gt;"",VLOOKUP(E940,STORE!$C$6:$D$500,2,FALSE),""),"تأكد من الكود")</f>
        <v/>
      </c>
      <c r="G940" s="12"/>
      <c r="H940" s="20"/>
      <c r="I940" s="12"/>
      <c r="U940" s="4" t="str">
        <f>IF(AND($V$2=$E940,$V$2&lt;&gt;"",$V$2&lt;&gt;0,F940&lt;&gt;"تأكد من الكود"),COUNT($U$3:U939)+1,"  ")</f>
        <v xml:space="preserve">  </v>
      </c>
      <c r="Y940" s="4" t="str">
        <f>IF(AND($Z$2=$D940,$Z$2&lt;&gt;"",$Z$2&lt;&gt;0,$Y$2=$Y$1),COUNT($Y$3:Y939)+1,"  ")</f>
        <v xml:space="preserve">  </v>
      </c>
    </row>
    <row r="941" spans="2:25" ht="15.75">
      <c r="B941" s="5" t="str">
        <f>IF(C941&lt;&gt;"",COUNT($B$3:B940)+1,"")</f>
        <v/>
      </c>
      <c r="C941" s="86"/>
      <c r="D941" s="12"/>
      <c r="E941" s="12"/>
      <c r="F941" s="5" t="str">
        <f>IFERROR(IF(E941&lt;&gt;"",VLOOKUP(E941,STORE!$C$6:$D$500,2,FALSE),""),"تأكد من الكود")</f>
        <v/>
      </c>
      <c r="G941" s="12"/>
      <c r="H941" s="20"/>
      <c r="I941" s="12"/>
      <c r="U941" s="4" t="str">
        <f>IF(AND($V$2=$E941,$V$2&lt;&gt;"",$V$2&lt;&gt;0,F941&lt;&gt;"تأكد من الكود"),COUNT($U$3:U940)+1,"  ")</f>
        <v xml:space="preserve">  </v>
      </c>
      <c r="Y941" s="4" t="str">
        <f>IF(AND($Z$2=$D941,$Z$2&lt;&gt;"",$Z$2&lt;&gt;0,$Y$2=$Y$1),COUNT($Y$3:Y940)+1,"  ")</f>
        <v xml:space="preserve">  </v>
      </c>
    </row>
    <row r="942" spans="2:25" ht="15.75">
      <c r="B942" s="5" t="str">
        <f>IF(C942&lt;&gt;"",COUNT($B$3:B941)+1,"")</f>
        <v/>
      </c>
      <c r="C942" s="86"/>
      <c r="D942" s="12"/>
      <c r="E942" s="12"/>
      <c r="F942" s="5" t="str">
        <f>IFERROR(IF(E942&lt;&gt;"",VLOOKUP(E942,STORE!$C$6:$D$500,2,FALSE),""),"تأكد من الكود")</f>
        <v/>
      </c>
      <c r="G942" s="12"/>
      <c r="H942" s="20"/>
      <c r="I942" s="12"/>
      <c r="U942" s="4" t="str">
        <f>IF(AND($V$2=$E942,$V$2&lt;&gt;"",$V$2&lt;&gt;0,F942&lt;&gt;"تأكد من الكود"),COUNT($U$3:U941)+1,"  ")</f>
        <v xml:space="preserve">  </v>
      </c>
      <c r="Y942" s="4" t="str">
        <f>IF(AND($Z$2=$D942,$Z$2&lt;&gt;"",$Z$2&lt;&gt;0,$Y$2=$Y$1),COUNT($Y$3:Y941)+1,"  ")</f>
        <v xml:space="preserve">  </v>
      </c>
    </row>
    <row r="943" spans="2:25" ht="15.75">
      <c r="B943" s="5" t="str">
        <f>IF(C943&lt;&gt;"",COUNT($B$3:B942)+1,"")</f>
        <v/>
      </c>
      <c r="C943" s="86"/>
      <c r="D943" s="12"/>
      <c r="E943" s="12"/>
      <c r="F943" s="5" t="str">
        <f>IFERROR(IF(E943&lt;&gt;"",VLOOKUP(E943,STORE!$C$6:$D$500,2,FALSE),""),"تأكد من الكود")</f>
        <v/>
      </c>
      <c r="G943" s="12"/>
      <c r="H943" s="20"/>
      <c r="I943" s="12"/>
      <c r="U943" s="4" t="str">
        <f>IF(AND($V$2=$E943,$V$2&lt;&gt;"",$V$2&lt;&gt;0,F943&lt;&gt;"تأكد من الكود"),COUNT($U$3:U942)+1,"  ")</f>
        <v xml:space="preserve">  </v>
      </c>
      <c r="Y943" s="4" t="str">
        <f>IF(AND($Z$2=$D943,$Z$2&lt;&gt;"",$Z$2&lt;&gt;0,$Y$2=$Y$1),COUNT($Y$3:Y942)+1,"  ")</f>
        <v xml:space="preserve">  </v>
      </c>
    </row>
    <row r="944" spans="2:25" ht="15.75">
      <c r="B944" s="5" t="str">
        <f>IF(C944&lt;&gt;"",COUNT($B$3:B943)+1,"")</f>
        <v/>
      </c>
      <c r="C944" s="86"/>
      <c r="D944" s="12"/>
      <c r="E944" s="12"/>
      <c r="F944" s="5" t="str">
        <f>IFERROR(IF(E944&lt;&gt;"",VLOOKUP(E944,STORE!$C$6:$D$500,2,FALSE),""),"تأكد من الكود")</f>
        <v/>
      </c>
      <c r="G944" s="12"/>
      <c r="H944" s="20"/>
      <c r="I944" s="12"/>
      <c r="U944" s="4" t="str">
        <f>IF(AND($V$2=$E944,$V$2&lt;&gt;"",$V$2&lt;&gt;0,F944&lt;&gt;"تأكد من الكود"),COUNT($U$3:U943)+1,"  ")</f>
        <v xml:space="preserve">  </v>
      </c>
      <c r="Y944" s="4" t="str">
        <f>IF(AND($Z$2=$D944,$Z$2&lt;&gt;"",$Z$2&lt;&gt;0,$Y$2=$Y$1),COUNT($Y$3:Y943)+1,"  ")</f>
        <v xml:space="preserve">  </v>
      </c>
    </row>
    <row r="945" spans="2:25" ht="15.75">
      <c r="B945" s="5" t="str">
        <f>IF(C945&lt;&gt;"",COUNT($B$3:B944)+1,"")</f>
        <v/>
      </c>
      <c r="C945" s="86"/>
      <c r="D945" s="12"/>
      <c r="E945" s="12"/>
      <c r="F945" s="5" t="str">
        <f>IFERROR(IF(E945&lt;&gt;"",VLOOKUP(E945,STORE!$C$6:$D$500,2,FALSE),""),"تأكد من الكود")</f>
        <v/>
      </c>
      <c r="G945" s="12"/>
      <c r="H945" s="20"/>
      <c r="I945" s="12"/>
      <c r="U945" s="4" t="str">
        <f>IF(AND($V$2=$E945,$V$2&lt;&gt;"",$V$2&lt;&gt;0,F945&lt;&gt;"تأكد من الكود"),COUNT($U$3:U944)+1,"  ")</f>
        <v xml:space="preserve">  </v>
      </c>
      <c r="Y945" s="4" t="str">
        <f>IF(AND($Z$2=$D945,$Z$2&lt;&gt;"",$Z$2&lt;&gt;0,$Y$2=$Y$1),COUNT($Y$3:Y944)+1,"  ")</f>
        <v xml:space="preserve">  </v>
      </c>
    </row>
    <row r="946" spans="2:25" ht="15.75">
      <c r="B946" s="5" t="str">
        <f>IF(C946&lt;&gt;"",COUNT($B$3:B945)+1,"")</f>
        <v/>
      </c>
      <c r="C946" s="86"/>
      <c r="D946" s="12"/>
      <c r="E946" s="12"/>
      <c r="F946" s="5" t="str">
        <f>IFERROR(IF(E946&lt;&gt;"",VLOOKUP(E946,STORE!$C$6:$D$500,2,FALSE),""),"تأكد من الكود")</f>
        <v/>
      </c>
      <c r="G946" s="12"/>
      <c r="H946" s="20"/>
      <c r="I946" s="12"/>
      <c r="U946" s="4" t="str">
        <f>IF(AND($V$2=$E946,$V$2&lt;&gt;"",$V$2&lt;&gt;0,F946&lt;&gt;"تأكد من الكود"),COUNT($U$3:U945)+1,"  ")</f>
        <v xml:space="preserve">  </v>
      </c>
      <c r="Y946" s="4" t="str">
        <f>IF(AND($Z$2=$D946,$Z$2&lt;&gt;"",$Z$2&lt;&gt;0,$Y$2=$Y$1),COUNT($Y$3:Y945)+1,"  ")</f>
        <v xml:space="preserve">  </v>
      </c>
    </row>
    <row r="947" spans="2:25" ht="15.75">
      <c r="B947" s="5" t="str">
        <f>IF(C947&lt;&gt;"",COUNT($B$3:B946)+1,"")</f>
        <v/>
      </c>
      <c r="C947" s="86"/>
      <c r="D947" s="12"/>
      <c r="E947" s="12"/>
      <c r="F947" s="5" t="str">
        <f>IFERROR(IF(E947&lt;&gt;"",VLOOKUP(E947,STORE!$C$6:$D$500,2,FALSE),""),"تأكد من الكود")</f>
        <v/>
      </c>
      <c r="G947" s="12"/>
      <c r="H947" s="20"/>
      <c r="I947" s="12"/>
      <c r="U947" s="4" t="str">
        <f>IF(AND($V$2=$E947,$V$2&lt;&gt;"",$V$2&lt;&gt;0,F947&lt;&gt;"تأكد من الكود"),COUNT($U$3:U946)+1,"  ")</f>
        <v xml:space="preserve">  </v>
      </c>
      <c r="Y947" s="4" t="str">
        <f>IF(AND($Z$2=$D947,$Z$2&lt;&gt;"",$Z$2&lt;&gt;0,$Y$2=$Y$1),COUNT($Y$3:Y946)+1,"  ")</f>
        <v xml:space="preserve">  </v>
      </c>
    </row>
    <row r="948" spans="2:25" ht="15.75">
      <c r="B948" s="5" t="str">
        <f>IF(C948&lt;&gt;"",COUNT($B$3:B947)+1,"")</f>
        <v/>
      </c>
      <c r="C948" s="86"/>
      <c r="D948" s="12"/>
      <c r="E948" s="12"/>
      <c r="F948" s="5" t="str">
        <f>IFERROR(IF(E948&lt;&gt;"",VLOOKUP(E948,STORE!$C$6:$D$500,2,FALSE),""),"تأكد من الكود")</f>
        <v/>
      </c>
      <c r="G948" s="12"/>
      <c r="H948" s="20"/>
      <c r="I948" s="12"/>
      <c r="U948" s="4" t="str">
        <f>IF(AND($V$2=$E948,$V$2&lt;&gt;"",$V$2&lt;&gt;0,F948&lt;&gt;"تأكد من الكود"),COUNT($U$3:U947)+1,"  ")</f>
        <v xml:space="preserve">  </v>
      </c>
      <c r="Y948" s="4" t="str">
        <f>IF(AND($Z$2=$D948,$Z$2&lt;&gt;"",$Z$2&lt;&gt;0,$Y$2=$Y$1),COUNT($Y$3:Y947)+1,"  ")</f>
        <v xml:space="preserve">  </v>
      </c>
    </row>
    <row r="949" spans="2:25" ht="15.75">
      <c r="B949" s="5" t="str">
        <f>IF(C949&lt;&gt;"",COUNT($B$3:B948)+1,"")</f>
        <v/>
      </c>
      <c r="C949" s="86"/>
      <c r="D949" s="12"/>
      <c r="E949" s="12"/>
      <c r="F949" s="5" t="str">
        <f>IFERROR(IF(E949&lt;&gt;"",VLOOKUP(E949,STORE!$C$6:$D$500,2,FALSE),""),"تأكد من الكود")</f>
        <v/>
      </c>
      <c r="G949" s="12"/>
      <c r="H949" s="20"/>
      <c r="I949" s="12"/>
      <c r="U949" s="4" t="str">
        <f>IF(AND($V$2=$E949,$V$2&lt;&gt;"",$V$2&lt;&gt;0,F949&lt;&gt;"تأكد من الكود"),COUNT($U$3:U948)+1,"  ")</f>
        <v xml:space="preserve">  </v>
      </c>
      <c r="Y949" s="4" t="str">
        <f>IF(AND($Z$2=$D949,$Z$2&lt;&gt;"",$Z$2&lt;&gt;0,$Y$2=$Y$1),COUNT($Y$3:Y948)+1,"  ")</f>
        <v xml:space="preserve">  </v>
      </c>
    </row>
    <row r="950" spans="2:25" ht="15.75">
      <c r="B950" s="5" t="str">
        <f>IF(C950&lt;&gt;"",COUNT($B$3:B949)+1,"")</f>
        <v/>
      </c>
      <c r="C950" s="86"/>
      <c r="D950" s="12"/>
      <c r="E950" s="12"/>
      <c r="F950" s="5" t="str">
        <f>IFERROR(IF(E950&lt;&gt;"",VLOOKUP(E950,STORE!$C$6:$D$500,2,FALSE),""),"تأكد من الكود")</f>
        <v/>
      </c>
      <c r="G950" s="12"/>
      <c r="H950" s="20"/>
      <c r="I950" s="12"/>
      <c r="U950" s="4" t="str">
        <f>IF(AND($V$2=$E950,$V$2&lt;&gt;"",$V$2&lt;&gt;0,F950&lt;&gt;"تأكد من الكود"),COUNT($U$3:U949)+1,"  ")</f>
        <v xml:space="preserve">  </v>
      </c>
      <c r="Y950" s="4" t="str">
        <f>IF(AND($Z$2=$D950,$Z$2&lt;&gt;"",$Z$2&lt;&gt;0,$Y$2=$Y$1),COUNT($Y$3:Y949)+1,"  ")</f>
        <v xml:space="preserve">  </v>
      </c>
    </row>
    <row r="951" spans="2:25" ht="15.75">
      <c r="B951" s="5" t="str">
        <f>IF(C951&lt;&gt;"",COUNT($B$3:B950)+1,"")</f>
        <v/>
      </c>
      <c r="C951" s="86"/>
      <c r="D951" s="12"/>
      <c r="E951" s="12"/>
      <c r="F951" s="5" t="str">
        <f>IFERROR(IF(E951&lt;&gt;"",VLOOKUP(E951,STORE!$C$6:$D$500,2,FALSE),""),"تأكد من الكود")</f>
        <v/>
      </c>
      <c r="G951" s="12"/>
      <c r="H951" s="20"/>
      <c r="I951" s="12"/>
      <c r="U951" s="4" t="str">
        <f>IF(AND($V$2=$E951,$V$2&lt;&gt;"",$V$2&lt;&gt;0,F951&lt;&gt;"تأكد من الكود"),COUNT($U$3:U950)+1,"  ")</f>
        <v xml:space="preserve">  </v>
      </c>
      <c r="Y951" s="4" t="str">
        <f>IF(AND($Z$2=$D951,$Z$2&lt;&gt;"",$Z$2&lt;&gt;0,$Y$2=$Y$1),COUNT($Y$3:Y950)+1,"  ")</f>
        <v xml:space="preserve">  </v>
      </c>
    </row>
    <row r="952" spans="2:25" ht="15.75">
      <c r="B952" s="5" t="str">
        <f>IF(C952&lt;&gt;"",COUNT($B$3:B951)+1,"")</f>
        <v/>
      </c>
      <c r="C952" s="86"/>
      <c r="D952" s="12"/>
      <c r="E952" s="12"/>
      <c r="F952" s="5" t="str">
        <f>IFERROR(IF(E952&lt;&gt;"",VLOOKUP(E952,STORE!$C$6:$D$500,2,FALSE),""),"تأكد من الكود")</f>
        <v/>
      </c>
      <c r="G952" s="12"/>
      <c r="H952" s="20"/>
      <c r="I952" s="12"/>
      <c r="U952" s="4" t="str">
        <f>IF(AND($V$2=$E952,$V$2&lt;&gt;"",$V$2&lt;&gt;0,F952&lt;&gt;"تأكد من الكود"),COUNT($U$3:U951)+1,"  ")</f>
        <v xml:space="preserve">  </v>
      </c>
      <c r="Y952" s="4" t="str">
        <f>IF(AND($Z$2=$D952,$Z$2&lt;&gt;"",$Z$2&lt;&gt;0,$Y$2=$Y$1),COUNT($Y$3:Y951)+1,"  ")</f>
        <v xml:space="preserve">  </v>
      </c>
    </row>
    <row r="953" spans="2:25" ht="15.75">
      <c r="B953" s="5" t="str">
        <f>IF(C953&lt;&gt;"",COUNT($B$3:B952)+1,"")</f>
        <v/>
      </c>
      <c r="C953" s="86"/>
      <c r="D953" s="12"/>
      <c r="E953" s="12"/>
      <c r="F953" s="5" t="str">
        <f>IFERROR(IF(E953&lt;&gt;"",VLOOKUP(E953,STORE!$C$6:$D$500,2,FALSE),""),"تأكد من الكود")</f>
        <v/>
      </c>
      <c r="G953" s="12"/>
      <c r="H953" s="20"/>
      <c r="I953" s="12"/>
      <c r="U953" s="4" t="str">
        <f>IF(AND($V$2=$E953,$V$2&lt;&gt;"",$V$2&lt;&gt;0,F953&lt;&gt;"تأكد من الكود"),COUNT($U$3:U952)+1,"  ")</f>
        <v xml:space="preserve">  </v>
      </c>
      <c r="Y953" s="4" t="str">
        <f>IF(AND($Z$2=$D953,$Z$2&lt;&gt;"",$Z$2&lt;&gt;0,$Y$2=$Y$1),COUNT($Y$3:Y952)+1,"  ")</f>
        <v xml:space="preserve">  </v>
      </c>
    </row>
    <row r="954" spans="2:25" ht="15.75">
      <c r="B954" s="5" t="str">
        <f>IF(C954&lt;&gt;"",COUNT($B$3:B953)+1,"")</f>
        <v/>
      </c>
      <c r="C954" s="86"/>
      <c r="D954" s="12"/>
      <c r="E954" s="12"/>
      <c r="F954" s="5" t="str">
        <f>IFERROR(IF(E954&lt;&gt;"",VLOOKUP(E954,STORE!$C$6:$D$500,2,FALSE),""),"تأكد من الكود")</f>
        <v/>
      </c>
      <c r="G954" s="12"/>
      <c r="H954" s="20"/>
      <c r="I954" s="12"/>
      <c r="U954" s="4" t="str">
        <f>IF(AND($V$2=$E954,$V$2&lt;&gt;"",$V$2&lt;&gt;0,F954&lt;&gt;"تأكد من الكود"),COUNT($U$3:U953)+1,"  ")</f>
        <v xml:space="preserve">  </v>
      </c>
      <c r="Y954" s="4" t="str">
        <f>IF(AND($Z$2=$D954,$Z$2&lt;&gt;"",$Z$2&lt;&gt;0,$Y$2=$Y$1),COUNT($Y$3:Y953)+1,"  ")</f>
        <v xml:space="preserve">  </v>
      </c>
    </row>
    <row r="955" spans="2:25" ht="15.75">
      <c r="B955" s="5" t="str">
        <f>IF(C955&lt;&gt;"",COUNT($B$3:B954)+1,"")</f>
        <v/>
      </c>
      <c r="C955" s="86"/>
      <c r="D955" s="12"/>
      <c r="E955" s="12"/>
      <c r="F955" s="5" t="str">
        <f>IFERROR(IF(E955&lt;&gt;"",VLOOKUP(E955,STORE!$C$6:$D$500,2,FALSE),""),"تأكد من الكود")</f>
        <v/>
      </c>
      <c r="G955" s="12"/>
      <c r="H955" s="20"/>
      <c r="I955" s="12"/>
      <c r="U955" s="4" t="str">
        <f>IF(AND($V$2=$E955,$V$2&lt;&gt;"",$V$2&lt;&gt;0,F955&lt;&gt;"تأكد من الكود"),COUNT($U$3:U954)+1,"  ")</f>
        <v xml:space="preserve">  </v>
      </c>
      <c r="Y955" s="4" t="str">
        <f>IF(AND($Z$2=$D955,$Z$2&lt;&gt;"",$Z$2&lt;&gt;0,$Y$2=$Y$1),COUNT($Y$3:Y954)+1,"  ")</f>
        <v xml:space="preserve">  </v>
      </c>
    </row>
    <row r="956" spans="2:25" ht="15.75">
      <c r="B956" s="5" t="str">
        <f>IF(C956&lt;&gt;"",COUNT($B$3:B955)+1,"")</f>
        <v/>
      </c>
      <c r="C956" s="86"/>
      <c r="D956" s="12"/>
      <c r="E956" s="12"/>
      <c r="F956" s="5" t="str">
        <f>IFERROR(IF(E956&lt;&gt;"",VLOOKUP(E956,STORE!$C$6:$D$500,2,FALSE),""),"تأكد من الكود")</f>
        <v/>
      </c>
      <c r="G956" s="12"/>
      <c r="H956" s="20"/>
      <c r="I956" s="12"/>
      <c r="U956" s="4" t="str">
        <f>IF(AND($V$2=$E956,$V$2&lt;&gt;"",$V$2&lt;&gt;0,F956&lt;&gt;"تأكد من الكود"),COUNT($U$3:U955)+1,"  ")</f>
        <v xml:space="preserve">  </v>
      </c>
      <c r="Y956" s="4" t="str">
        <f>IF(AND($Z$2=$D956,$Z$2&lt;&gt;"",$Z$2&lt;&gt;0,$Y$2=$Y$1),COUNT($Y$3:Y955)+1,"  ")</f>
        <v xml:space="preserve">  </v>
      </c>
    </row>
    <row r="957" spans="2:25" ht="15.75">
      <c r="B957" s="5" t="str">
        <f>IF(C957&lt;&gt;"",COUNT($B$3:B956)+1,"")</f>
        <v/>
      </c>
      <c r="C957" s="86"/>
      <c r="D957" s="12"/>
      <c r="E957" s="12"/>
      <c r="F957" s="5" t="str">
        <f>IFERROR(IF(E957&lt;&gt;"",VLOOKUP(E957,STORE!$C$6:$D$500,2,FALSE),""),"تأكد من الكود")</f>
        <v/>
      </c>
      <c r="G957" s="12"/>
      <c r="H957" s="20"/>
      <c r="I957" s="12"/>
      <c r="U957" s="4" t="str">
        <f>IF(AND($V$2=$E957,$V$2&lt;&gt;"",$V$2&lt;&gt;0,F957&lt;&gt;"تأكد من الكود"),COUNT($U$3:U956)+1,"  ")</f>
        <v xml:space="preserve">  </v>
      </c>
      <c r="Y957" s="4" t="str">
        <f>IF(AND($Z$2=$D957,$Z$2&lt;&gt;"",$Z$2&lt;&gt;0,$Y$2=$Y$1),COUNT($Y$3:Y956)+1,"  ")</f>
        <v xml:space="preserve">  </v>
      </c>
    </row>
    <row r="958" spans="2:25" ht="15.75">
      <c r="B958" s="5" t="str">
        <f>IF(C958&lt;&gt;"",COUNT($B$3:B957)+1,"")</f>
        <v/>
      </c>
      <c r="C958" s="86"/>
      <c r="D958" s="12"/>
      <c r="E958" s="12"/>
      <c r="F958" s="5" t="str">
        <f>IFERROR(IF(E958&lt;&gt;"",VLOOKUP(E958,STORE!$C$6:$D$500,2,FALSE),""),"تأكد من الكود")</f>
        <v/>
      </c>
      <c r="G958" s="12"/>
      <c r="H958" s="20"/>
      <c r="I958" s="12"/>
      <c r="U958" s="4" t="str">
        <f>IF(AND($V$2=$E958,$V$2&lt;&gt;"",$V$2&lt;&gt;0,F958&lt;&gt;"تأكد من الكود"),COUNT($U$3:U957)+1,"  ")</f>
        <v xml:space="preserve">  </v>
      </c>
      <c r="Y958" s="4" t="str">
        <f>IF(AND($Z$2=$D958,$Z$2&lt;&gt;"",$Z$2&lt;&gt;0,$Y$2=$Y$1),COUNT($Y$3:Y957)+1,"  ")</f>
        <v xml:space="preserve">  </v>
      </c>
    </row>
    <row r="959" spans="2:25" ht="15.75">
      <c r="B959" s="5" t="str">
        <f>IF(C959&lt;&gt;"",COUNT($B$3:B958)+1,"")</f>
        <v/>
      </c>
      <c r="C959" s="86"/>
      <c r="D959" s="12"/>
      <c r="E959" s="12"/>
      <c r="F959" s="5" t="str">
        <f>IFERROR(IF(E959&lt;&gt;"",VLOOKUP(E959,STORE!$C$6:$D$500,2,FALSE),""),"تأكد من الكود")</f>
        <v/>
      </c>
      <c r="G959" s="12"/>
      <c r="H959" s="20"/>
      <c r="I959" s="12"/>
      <c r="U959" s="4" t="str">
        <f>IF(AND($V$2=$E959,$V$2&lt;&gt;"",$V$2&lt;&gt;0,F959&lt;&gt;"تأكد من الكود"),COUNT($U$3:U958)+1,"  ")</f>
        <v xml:space="preserve">  </v>
      </c>
      <c r="Y959" s="4" t="str">
        <f>IF(AND($Z$2=$D959,$Z$2&lt;&gt;"",$Z$2&lt;&gt;0,$Y$2=$Y$1),COUNT($Y$3:Y958)+1,"  ")</f>
        <v xml:space="preserve">  </v>
      </c>
    </row>
    <row r="960" spans="2:25" ht="15.75">
      <c r="B960" s="5" t="str">
        <f>IF(C960&lt;&gt;"",COUNT($B$3:B959)+1,"")</f>
        <v/>
      </c>
      <c r="C960" s="86"/>
      <c r="D960" s="12"/>
      <c r="E960" s="12"/>
      <c r="F960" s="5" t="str">
        <f>IFERROR(IF(E960&lt;&gt;"",VLOOKUP(E960,STORE!$C$6:$D$500,2,FALSE),""),"تأكد من الكود")</f>
        <v/>
      </c>
      <c r="G960" s="12"/>
      <c r="H960" s="20"/>
      <c r="I960" s="12"/>
      <c r="U960" s="4" t="str">
        <f>IF(AND($V$2=$E960,$V$2&lt;&gt;"",$V$2&lt;&gt;0,F960&lt;&gt;"تأكد من الكود"),COUNT($U$3:U959)+1,"  ")</f>
        <v xml:space="preserve">  </v>
      </c>
      <c r="Y960" s="4" t="str">
        <f>IF(AND($Z$2=$D960,$Z$2&lt;&gt;"",$Z$2&lt;&gt;0,$Y$2=$Y$1),COUNT($Y$3:Y959)+1,"  ")</f>
        <v xml:space="preserve">  </v>
      </c>
    </row>
    <row r="961" spans="2:25" ht="15.75">
      <c r="B961" s="5" t="str">
        <f>IF(C961&lt;&gt;"",COUNT($B$3:B960)+1,"")</f>
        <v/>
      </c>
      <c r="C961" s="86"/>
      <c r="D961" s="12"/>
      <c r="E961" s="12"/>
      <c r="F961" s="5" t="str">
        <f>IFERROR(IF(E961&lt;&gt;"",VLOOKUP(E961,STORE!$C$6:$D$500,2,FALSE),""),"تأكد من الكود")</f>
        <v/>
      </c>
      <c r="G961" s="12"/>
      <c r="H961" s="20"/>
      <c r="I961" s="12"/>
      <c r="U961" s="4" t="str">
        <f>IF(AND($V$2=$E961,$V$2&lt;&gt;"",$V$2&lt;&gt;0,F961&lt;&gt;"تأكد من الكود"),COUNT($U$3:U960)+1,"  ")</f>
        <v xml:space="preserve">  </v>
      </c>
      <c r="Y961" s="4" t="str">
        <f>IF(AND($Z$2=$D961,$Z$2&lt;&gt;"",$Z$2&lt;&gt;0,$Y$2=$Y$1),COUNT($Y$3:Y960)+1,"  ")</f>
        <v xml:space="preserve">  </v>
      </c>
    </row>
    <row r="962" spans="2:25" ht="15.75">
      <c r="B962" s="5" t="str">
        <f>IF(C962&lt;&gt;"",COUNT($B$3:B961)+1,"")</f>
        <v/>
      </c>
      <c r="C962" s="86"/>
      <c r="D962" s="12"/>
      <c r="E962" s="12"/>
      <c r="F962" s="5" t="str">
        <f>IFERROR(IF(E962&lt;&gt;"",VLOOKUP(E962,STORE!$C$6:$D$500,2,FALSE),""),"تأكد من الكود")</f>
        <v/>
      </c>
      <c r="G962" s="12"/>
      <c r="H962" s="20"/>
      <c r="I962" s="12"/>
      <c r="U962" s="4" t="str">
        <f>IF(AND($V$2=$E962,$V$2&lt;&gt;"",$V$2&lt;&gt;0,F962&lt;&gt;"تأكد من الكود"),COUNT($U$3:U961)+1,"  ")</f>
        <v xml:space="preserve">  </v>
      </c>
      <c r="Y962" s="4" t="str">
        <f>IF(AND($Z$2=$D962,$Z$2&lt;&gt;"",$Z$2&lt;&gt;0,$Y$2=$Y$1),COUNT($Y$3:Y961)+1,"  ")</f>
        <v xml:space="preserve">  </v>
      </c>
    </row>
    <row r="963" spans="2:25" ht="15.75">
      <c r="B963" s="5" t="str">
        <f>IF(C963&lt;&gt;"",COUNT($B$3:B962)+1,"")</f>
        <v/>
      </c>
      <c r="C963" s="86"/>
      <c r="D963" s="12"/>
      <c r="E963" s="12"/>
      <c r="F963" s="5" t="str">
        <f>IFERROR(IF(E963&lt;&gt;"",VLOOKUP(E963,STORE!$C$6:$D$500,2,FALSE),""),"تأكد من الكود")</f>
        <v/>
      </c>
      <c r="G963" s="12"/>
      <c r="H963" s="20"/>
      <c r="I963" s="12"/>
      <c r="U963" s="4" t="str">
        <f>IF(AND($V$2=$E963,$V$2&lt;&gt;"",$V$2&lt;&gt;0,F963&lt;&gt;"تأكد من الكود"),COUNT($U$3:U962)+1,"  ")</f>
        <v xml:space="preserve">  </v>
      </c>
      <c r="Y963" s="4" t="str">
        <f>IF(AND($Z$2=$D963,$Z$2&lt;&gt;"",$Z$2&lt;&gt;0,$Y$2=$Y$1),COUNT($Y$3:Y962)+1,"  ")</f>
        <v xml:space="preserve">  </v>
      </c>
    </row>
    <row r="964" spans="2:25" ht="15.75">
      <c r="B964" s="5" t="str">
        <f>IF(C964&lt;&gt;"",COUNT($B$3:B963)+1,"")</f>
        <v/>
      </c>
      <c r="C964" s="86"/>
      <c r="D964" s="12"/>
      <c r="E964" s="12"/>
      <c r="F964" s="5" t="str">
        <f>IFERROR(IF(E964&lt;&gt;"",VLOOKUP(E964,STORE!$C$6:$D$500,2,FALSE),""),"تأكد من الكود")</f>
        <v/>
      </c>
      <c r="G964" s="12"/>
      <c r="H964" s="20"/>
      <c r="I964" s="12"/>
      <c r="U964" s="4" t="str">
        <f>IF(AND($V$2=$E964,$V$2&lt;&gt;"",$V$2&lt;&gt;0,F964&lt;&gt;"تأكد من الكود"),COUNT($U$3:U963)+1,"  ")</f>
        <v xml:space="preserve">  </v>
      </c>
      <c r="Y964" s="4" t="str">
        <f>IF(AND($Z$2=$D964,$Z$2&lt;&gt;"",$Z$2&lt;&gt;0,$Y$2=$Y$1),COUNT($Y$3:Y963)+1,"  ")</f>
        <v xml:space="preserve">  </v>
      </c>
    </row>
    <row r="965" spans="2:25" ht="15.75">
      <c r="B965" s="5" t="str">
        <f>IF(C965&lt;&gt;"",COUNT($B$3:B964)+1,"")</f>
        <v/>
      </c>
      <c r="C965" s="86"/>
      <c r="D965" s="12"/>
      <c r="E965" s="12"/>
      <c r="F965" s="5" t="str">
        <f>IFERROR(IF(E965&lt;&gt;"",VLOOKUP(E965,STORE!$C$6:$D$500,2,FALSE),""),"تأكد من الكود")</f>
        <v/>
      </c>
      <c r="G965" s="12"/>
      <c r="H965" s="20"/>
      <c r="I965" s="12"/>
      <c r="U965" s="4" t="str">
        <f>IF(AND($V$2=$E965,$V$2&lt;&gt;"",$V$2&lt;&gt;0,F965&lt;&gt;"تأكد من الكود"),COUNT($U$3:U964)+1,"  ")</f>
        <v xml:space="preserve">  </v>
      </c>
      <c r="Y965" s="4" t="str">
        <f>IF(AND($Z$2=$D965,$Z$2&lt;&gt;"",$Z$2&lt;&gt;0,$Y$2=$Y$1),COUNT($Y$3:Y964)+1,"  ")</f>
        <v xml:space="preserve">  </v>
      </c>
    </row>
    <row r="966" spans="2:25" ht="15.75">
      <c r="B966" s="5" t="str">
        <f>IF(C966&lt;&gt;"",COUNT($B$3:B965)+1,"")</f>
        <v/>
      </c>
      <c r="C966" s="86"/>
      <c r="D966" s="12"/>
      <c r="E966" s="12"/>
      <c r="F966" s="5" t="str">
        <f>IFERROR(IF(E966&lt;&gt;"",VLOOKUP(E966,STORE!$C$6:$D$500,2,FALSE),""),"تأكد من الكود")</f>
        <v/>
      </c>
      <c r="G966" s="12"/>
      <c r="H966" s="20"/>
      <c r="I966" s="12"/>
      <c r="U966" s="4" t="str">
        <f>IF(AND($V$2=$E966,$V$2&lt;&gt;"",$V$2&lt;&gt;0,F966&lt;&gt;"تأكد من الكود"),COUNT($U$3:U965)+1,"  ")</f>
        <v xml:space="preserve">  </v>
      </c>
      <c r="Y966" s="4" t="str">
        <f>IF(AND($Z$2=$D966,$Z$2&lt;&gt;"",$Z$2&lt;&gt;0,$Y$2=$Y$1),COUNT($Y$3:Y965)+1,"  ")</f>
        <v xml:space="preserve">  </v>
      </c>
    </row>
    <row r="967" spans="2:25" ht="15.75">
      <c r="B967" s="5" t="str">
        <f>IF(C967&lt;&gt;"",COUNT($B$3:B966)+1,"")</f>
        <v/>
      </c>
      <c r="C967" s="86"/>
      <c r="D967" s="12"/>
      <c r="E967" s="12"/>
      <c r="F967" s="5" t="str">
        <f>IFERROR(IF(E967&lt;&gt;"",VLOOKUP(E967,STORE!$C$6:$D$500,2,FALSE),""),"تأكد من الكود")</f>
        <v/>
      </c>
      <c r="G967" s="12"/>
      <c r="H967" s="20"/>
      <c r="I967" s="12"/>
      <c r="U967" s="4" t="str">
        <f>IF(AND($V$2=$E967,$V$2&lt;&gt;"",$V$2&lt;&gt;0,F967&lt;&gt;"تأكد من الكود"),COUNT($U$3:U966)+1,"  ")</f>
        <v xml:space="preserve">  </v>
      </c>
      <c r="Y967" s="4" t="str">
        <f>IF(AND($Z$2=$D967,$Z$2&lt;&gt;"",$Z$2&lt;&gt;0,$Y$2=$Y$1),COUNT($Y$3:Y966)+1,"  ")</f>
        <v xml:space="preserve">  </v>
      </c>
    </row>
    <row r="968" spans="2:25" ht="15.75">
      <c r="B968" s="5" t="str">
        <f>IF(C968&lt;&gt;"",COUNT($B$3:B967)+1,"")</f>
        <v/>
      </c>
      <c r="C968" s="86"/>
      <c r="D968" s="12"/>
      <c r="E968" s="12"/>
      <c r="F968" s="5" t="str">
        <f>IFERROR(IF(E968&lt;&gt;"",VLOOKUP(E968,STORE!$C$6:$D$500,2,FALSE),""),"تأكد من الكود")</f>
        <v/>
      </c>
      <c r="G968" s="12"/>
      <c r="H968" s="20"/>
      <c r="I968" s="12"/>
      <c r="U968" s="4" t="str">
        <f>IF(AND($V$2=$E968,$V$2&lt;&gt;"",$V$2&lt;&gt;0,F968&lt;&gt;"تأكد من الكود"),COUNT($U$3:U967)+1,"  ")</f>
        <v xml:space="preserve">  </v>
      </c>
      <c r="Y968" s="4" t="str">
        <f>IF(AND($Z$2=$D968,$Z$2&lt;&gt;"",$Z$2&lt;&gt;0,$Y$2=$Y$1),COUNT($Y$3:Y967)+1,"  ")</f>
        <v xml:space="preserve">  </v>
      </c>
    </row>
    <row r="969" spans="2:25" ht="15.75">
      <c r="B969" s="5" t="str">
        <f>IF(C969&lt;&gt;"",COUNT($B$3:B968)+1,"")</f>
        <v/>
      </c>
      <c r="C969" s="86"/>
      <c r="D969" s="12"/>
      <c r="E969" s="12"/>
      <c r="F969" s="5" t="str">
        <f>IFERROR(IF(E969&lt;&gt;"",VLOOKUP(E969,STORE!$C$6:$D$500,2,FALSE),""),"تأكد من الكود")</f>
        <v/>
      </c>
      <c r="G969" s="12"/>
      <c r="H969" s="20"/>
      <c r="I969" s="12"/>
      <c r="U969" s="4" t="str">
        <f>IF(AND($V$2=$E969,$V$2&lt;&gt;"",$V$2&lt;&gt;0,F969&lt;&gt;"تأكد من الكود"),COUNT($U$3:U968)+1,"  ")</f>
        <v xml:space="preserve">  </v>
      </c>
      <c r="Y969" s="4" t="str">
        <f>IF(AND($Z$2=$D969,$Z$2&lt;&gt;"",$Z$2&lt;&gt;0,$Y$2=$Y$1),COUNT($Y$3:Y968)+1,"  ")</f>
        <v xml:space="preserve">  </v>
      </c>
    </row>
    <row r="970" spans="2:25" ht="15.75">
      <c r="B970" s="5" t="str">
        <f>IF(C970&lt;&gt;"",COUNT($B$3:B969)+1,"")</f>
        <v/>
      </c>
      <c r="C970" s="86"/>
      <c r="D970" s="12"/>
      <c r="E970" s="12"/>
      <c r="F970" s="5" t="str">
        <f>IFERROR(IF(E970&lt;&gt;"",VLOOKUP(E970,STORE!$C$6:$D$500,2,FALSE),""),"تأكد من الكود")</f>
        <v/>
      </c>
      <c r="G970" s="12"/>
      <c r="H970" s="20"/>
      <c r="I970" s="12"/>
      <c r="U970" s="4" t="str">
        <f>IF(AND($V$2=$E970,$V$2&lt;&gt;"",$V$2&lt;&gt;0,F970&lt;&gt;"تأكد من الكود"),COUNT($U$3:U969)+1,"  ")</f>
        <v xml:space="preserve">  </v>
      </c>
      <c r="Y970" s="4" t="str">
        <f>IF(AND($Z$2=$D970,$Z$2&lt;&gt;"",$Z$2&lt;&gt;0,$Y$2=$Y$1),COUNT($Y$3:Y969)+1,"  ")</f>
        <v xml:space="preserve">  </v>
      </c>
    </row>
    <row r="971" spans="2:25" ht="15.75">
      <c r="B971" s="5" t="str">
        <f>IF(C971&lt;&gt;"",COUNT($B$3:B970)+1,"")</f>
        <v/>
      </c>
      <c r="C971" s="86"/>
      <c r="D971" s="12"/>
      <c r="E971" s="12"/>
      <c r="F971" s="5" t="str">
        <f>IFERROR(IF(E971&lt;&gt;"",VLOOKUP(E971,STORE!$C$6:$D$500,2,FALSE),""),"تأكد من الكود")</f>
        <v/>
      </c>
      <c r="G971" s="12"/>
      <c r="H971" s="20"/>
      <c r="I971" s="12"/>
      <c r="U971" s="4" t="str">
        <f>IF(AND($V$2=$E971,$V$2&lt;&gt;"",$V$2&lt;&gt;0,F971&lt;&gt;"تأكد من الكود"),COUNT($U$3:U970)+1,"  ")</f>
        <v xml:space="preserve">  </v>
      </c>
      <c r="Y971" s="4" t="str">
        <f>IF(AND($Z$2=$D971,$Z$2&lt;&gt;"",$Z$2&lt;&gt;0,$Y$2=$Y$1),COUNT($Y$3:Y970)+1,"  ")</f>
        <v xml:space="preserve">  </v>
      </c>
    </row>
    <row r="972" spans="2:25" ht="15.75">
      <c r="B972" s="5" t="str">
        <f>IF(C972&lt;&gt;"",COUNT($B$3:B971)+1,"")</f>
        <v/>
      </c>
      <c r="C972" s="86"/>
      <c r="D972" s="12"/>
      <c r="E972" s="12"/>
      <c r="F972" s="5" t="str">
        <f>IFERROR(IF(E972&lt;&gt;"",VLOOKUP(E972,STORE!$C$6:$D$500,2,FALSE),""),"تأكد من الكود")</f>
        <v/>
      </c>
      <c r="G972" s="12"/>
      <c r="H972" s="20"/>
      <c r="I972" s="12"/>
      <c r="U972" s="4" t="str">
        <f>IF(AND($V$2=$E972,$V$2&lt;&gt;"",$V$2&lt;&gt;0,F972&lt;&gt;"تأكد من الكود"),COUNT($U$3:U971)+1,"  ")</f>
        <v xml:space="preserve">  </v>
      </c>
      <c r="Y972" s="4" t="str">
        <f>IF(AND($Z$2=$D972,$Z$2&lt;&gt;"",$Z$2&lt;&gt;0,$Y$2=$Y$1),COUNT($Y$3:Y971)+1,"  ")</f>
        <v xml:space="preserve">  </v>
      </c>
    </row>
    <row r="973" spans="2:25" ht="15.75">
      <c r="B973" s="5" t="str">
        <f>IF(C973&lt;&gt;"",COUNT($B$3:B972)+1,"")</f>
        <v/>
      </c>
      <c r="C973" s="86"/>
      <c r="D973" s="12"/>
      <c r="E973" s="12"/>
      <c r="F973" s="5" t="str">
        <f>IFERROR(IF(E973&lt;&gt;"",VLOOKUP(E973,STORE!$C$6:$D$500,2,FALSE),""),"تأكد من الكود")</f>
        <v/>
      </c>
      <c r="G973" s="12"/>
      <c r="H973" s="20"/>
      <c r="I973" s="12"/>
      <c r="U973" s="4" t="str">
        <f>IF(AND($V$2=$E973,$V$2&lt;&gt;"",$V$2&lt;&gt;0,F973&lt;&gt;"تأكد من الكود"),COUNT($U$3:U972)+1,"  ")</f>
        <v xml:space="preserve">  </v>
      </c>
      <c r="Y973" s="4" t="str">
        <f>IF(AND($Z$2=$D973,$Z$2&lt;&gt;"",$Z$2&lt;&gt;0,$Y$2=$Y$1),COUNT($Y$3:Y972)+1,"  ")</f>
        <v xml:space="preserve">  </v>
      </c>
    </row>
    <row r="974" spans="2:25" ht="15.75">
      <c r="B974" s="5" t="str">
        <f>IF(C974&lt;&gt;"",COUNT($B$3:B973)+1,"")</f>
        <v/>
      </c>
      <c r="C974" s="86"/>
      <c r="D974" s="12"/>
      <c r="E974" s="12"/>
      <c r="F974" s="5" t="str">
        <f>IFERROR(IF(E974&lt;&gt;"",VLOOKUP(E974,STORE!$C$6:$D$500,2,FALSE),""),"تأكد من الكود")</f>
        <v/>
      </c>
      <c r="G974" s="12"/>
      <c r="H974" s="20"/>
      <c r="I974" s="12"/>
      <c r="U974" s="4" t="str">
        <f>IF(AND($V$2=$E974,$V$2&lt;&gt;"",$V$2&lt;&gt;0,F974&lt;&gt;"تأكد من الكود"),COUNT($U$3:U973)+1,"  ")</f>
        <v xml:space="preserve">  </v>
      </c>
      <c r="Y974" s="4" t="str">
        <f>IF(AND($Z$2=$D974,$Z$2&lt;&gt;"",$Z$2&lt;&gt;0,$Y$2=$Y$1),COUNT($Y$3:Y973)+1,"  ")</f>
        <v xml:space="preserve">  </v>
      </c>
    </row>
    <row r="975" spans="2:25" ht="15.75">
      <c r="B975" s="5" t="str">
        <f>IF(C975&lt;&gt;"",COUNT($B$3:B974)+1,"")</f>
        <v/>
      </c>
      <c r="C975" s="86"/>
      <c r="D975" s="12"/>
      <c r="E975" s="12"/>
      <c r="F975" s="5" t="str">
        <f>IFERROR(IF(E975&lt;&gt;"",VLOOKUP(E975,STORE!$C$6:$D$500,2,FALSE),""),"تأكد من الكود")</f>
        <v/>
      </c>
      <c r="G975" s="12"/>
      <c r="H975" s="20"/>
      <c r="I975" s="12"/>
      <c r="U975" s="4" t="str">
        <f>IF(AND($V$2=$E975,$V$2&lt;&gt;"",$V$2&lt;&gt;0,F975&lt;&gt;"تأكد من الكود"),COUNT($U$3:U974)+1,"  ")</f>
        <v xml:space="preserve">  </v>
      </c>
      <c r="Y975" s="4" t="str">
        <f>IF(AND($Z$2=$D975,$Z$2&lt;&gt;"",$Z$2&lt;&gt;0,$Y$2=$Y$1),COUNT($Y$3:Y974)+1,"  ")</f>
        <v xml:space="preserve">  </v>
      </c>
    </row>
    <row r="976" spans="2:25" ht="15.75">
      <c r="B976" s="5" t="str">
        <f>IF(C976&lt;&gt;"",COUNT($B$3:B975)+1,"")</f>
        <v/>
      </c>
      <c r="C976" s="86"/>
      <c r="D976" s="12"/>
      <c r="E976" s="12"/>
      <c r="F976" s="5" t="str">
        <f>IFERROR(IF(E976&lt;&gt;"",VLOOKUP(E976,STORE!$C$6:$D$500,2,FALSE),""),"تأكد من الكود")</f>
        <v/>
      </c>
      <c r="G976" s="12"/>
      <c r="H976" s="20"/>
      <c r="I976" s="12"/>
      <c r="U976" s="4" t="str">
        <f>IF(AND($V$2=$E976,$V$2&lt;&gt;"",$V$2&lt;&gt;0,F976&lt;&gt;"تأكد من الكود"),COUNT($U$3:U975)+1,"  ")</f>
        <v xml:space="preserve">  </v>
      </c>
      <c r="Y976" s="4" t="str">
        <f>IF(AND($Z$2=$D976,$Z$2&lt;&gt;"",$Z$2&lt;&gt;0,$Y$2=$Y$1),COUNT($Y$3:Y975)+1,"  ")</f>
        <v xml:space="preserve">  </v>
      </c>
    </row>
    <row r="977" spans="2:25" ht="15.75">
      <c r="B977" s="5" t="str">
        <f>IF(C977&lt;&gt;"",COUNT($B$3:B976)+1,"")</f>
        <v/>
      </c>
      <c r="C977" s="86"/>
      <c r="D977" s="12"/>
      <c r="E977" s="12"/>
      <c r="F977" s="5" t="str">
        <f>IFERROR(IF(E977&lt;&gt;"",VLOOKUP(E977,STORE!$C$6:$D$500,2,FALSE),""),"تأكد من الكود")</f>
        <v/>
      </c>
      <c r="G977" s="12"/>
      <c r="H977" s="20"/>
      <c r="I977" s="12"/>
      <c r="U977" s="4" t="str">
        <f>IF(AND($V$2=$E977,$V$2&lt;&gt;"",$V$2&lt;&gt;0,F977&lt;&gt;"تأكد من الكود"),COUNT($U$3:U976)+1,"  ")</f>
        <v xml:space="preserve">  </v>
      </c>
      <c r="Y977" s="4" t="str">
        <f>IF(AND($Z$2=$D977,$Z$2&lt;&gt;"",$Z$2&lt;&gt;0,$Y$2=$Y$1),COUNT($Y$3:Y976)+1,"  ")</f>
        <v xml:space="preserve">  </v>
      </c>
    </row>
    <row r="978" spans="2:25" ht="15.75">
      <c r="B978" s="5" t="str">
        <f>IF(C978&lt;&gt;"",COUNT($B$3:B977)+1,"")</f>
        <v/>
      </c>
      <c r="C978" s="86"/>
      <c r="D978" s="12"/>
      <c r="E978" s="12"/>
      <c r="F978" s="5" t="str">
        <f>IFERROR(IF(E978&lt;&gt;"",VLOOKUP(E978,STORE!$C$6:$D$500,2,FALSE),""),"تأكد من الكود")</f>
        <v/>
      </c>
      <c r="G978" s="12"/>
      <c r="H978" s="20"/>
      <c r="I978" s="12"/>
      <c r="U978" s="4" t="str">
        <f>IF(AND($V$2=$E978,$V$2&lt;&gt;"",$V$2&lt;&gt;0,F978&lt;&gt;"تأكد من الكود"),COUNT($U$3:U977)+1,"  ")</f>
        <v xml:space="preserve">  </v>
      </c>
      <c r="Y978" s="4" t="str">
        <f>IF(AND($Z$2=$D978,$Z$2&lt;&gt;"",$Z$2&lt;&gt;0,$Y$2=$Y$1),COUNT($Y$3:Y977)+1,"  ")</f>
        <v xml:space="preserve">  </v>
      </c>
    </row>
    <row r="979" spans="2:25" ht="15.75">
      <c r="B979" s="5" t="str">
        <f>IF(C979&lt;&gt;"",COUNT($B$3:B978)+1,"")</f>
        <v/>
      </c>
      <c r="C979" s="86"/>
      <c r="D979" s="12"/>
      <c r="E979" s="12"/>
      <c r="F979" s="5" t="str">
        <f>IFERROR(IF(E979&lt;&gt;"",VLOOKUP(E979,STORE!$C$6:$D$500,2,FALSE),""),"تأكد من الكود")</f>
        <v/>
      </c>
      <c r="G979" s="12"/>
      <c r="H979" s="20"/>
      <c r="I979" s="12"/>
      <c r="U979" s="4" t="str">
        <f>IF(AND($V$2=$E979,$V$2&lt;&gt;"",$V$2&lt;&gt;0,F979&lt;&gt;"تأكد من الكود"),COUNT($U$3:U978)+1,"  ")</f>
        <v xml:space="preserve">  </v>
      </c>
      <c r="Y979" s="4" t="str">
        <f>IF(AND($Z$2=$D979,$Z$2&lt;&gt;"",$Z$2&lt;&gt;0,$Y$2=$Y$1),COUNT($Y$3:Y978)+1,"  ")</f>
        <v xml:space="preserve">  </v>
      </c>
    </row>
    <row r="980" spans="2:25" ht="15.75">
      <c r="B980" s="5" t="str">
        <f>IF(C980&lt;&gt;"",COUNT($B$3:B979)+1,"")</f>
        <v/>
      </c>
      <c r="C980" s="86"/>
      <c r="D980" s="12"/>
      <c r="E980" s="12"/>
      <c r="F980" s="5" t="str">
        <f>IFERROR(IF(E980&lt;&gt;"",VLOOKUP(E980,STORE!$C$6:$D$500,2,FALSE),""),"تأكد من الكود")</f>
        <v/>
      </c>
      <c r="G980" s="12"/>
      <c r="H980" s="20"/>
      <c r="I980" s="12"/>
      <c r="U980" s="4" t="str">
        <f>IF(AND($V$2=$E980,$V$2&lt;&gt;"",$V$2&lt;&gt;0,F980&lt;&gt;"تأكد من الكود"),COUNT($U$3:U979)+1,"  ")</f>
        <v xml:space="preserve">  </v>
      </c>
      <c r="Y980" s="4" t="str">
        <f>IF(AND($Z$2=$D980,$Z$2&lt;&gt;"",$Z$2&lt;&gt;0,$Y$2=$Y$1),COUNT($Y$3:Y979)+1,"  ")</f>
        <v xml:space="preserve">  </v>
      </c>
    </row>
    <row r="981" spans="2:25" ht="15.75">
      <c r="B981" s="5" t="str">
        <f>IF(C981&lt;&gt;"",COUNT($B$3:B980)+1,"")</f>
        <v/>
      </c>
      <c r="C981" s="86"/>
      <c r="D981" s="12"/>
      <c r="E981" s="12"/>
      <c r="F981" s="5" t="str">
        <f>IFERROR(IF(E981&lt;&gt;"",VLOOKUP(E981,STORE!$C$6:$D$500,2,FALSE),""),"تأكد من الكود")</f>
        <v/>
      </c>
      <c r="G981" s="12"/>
      <c r="H981" s="20"/>
      <c r="I981" s="12"/>
      <c r="U981" s="4" t="str">
        <f>IF(AND($V$2=$E981,$V$2&lt;&gt;"",$V$2&lt;&gt;0,F981&lt;&gt;"تأكد من الكود"),COUNT($U$3:U980)+1,"  ")</f>
        <v xml:space="preserve">  </v>
      </c>
      <c r="Y981" s="4" t="str">
        <f>IF(AND($Z$2=$D981,$Z$2&lt;&gt;"",$Z$2&lt;&gt;0,$Y$2=$Y$1),COUNT($Y$3:Y980)+1,"  ")</f>
        <v xml:space="preserve">  </v>
      </c>
    </row>
    <row r="982" spans="2:25" ht="15.75">
      <c r="B982" s="5" t="str">
        <f>IF(C982&lt;&gt;"",COUNT($B$3:B981)+1,"")</f>
        <v/>
      </c>
      <c r="C982" s="86"/>
      <c r="D982" s="12"/>
      <c r="E982" s="12"/>
      <c r="F982" s="5" t="str">
        <f>IFERROR(IF(E982&lt;&gt;"",VLOOKUP(E982,STORE!$C$6:$D$500,2,FALSE),""),"تأكد من الكود")</f>
        <v/>
      </c>
      <c r="G982" s="12"/>
      <c r="H982" s="20"/>
      <c r="I982" s="12"/>
      <c r="U982" s="4" t="str">
        <f>IF(AND($V$2=$E982,$V$2&lt;&gt;"",$V$2&lt;&gt;0,F982&lt;&gt;"تأكد من الكود"),COUNT($U$3:U981)+1,"  ")</f>
        <v xml:space="preserve">  </v>
      </c>
      <c r="Y982" s="4" t="str">
        <f>IF(AND($Z$2=$D982,$Z$2&lt;&gt;"",$Z$2&lt;&gt;0,$Y$2=$Y$1),COUNT($Y$3:Y981)+1,"  ")</f>
        <v xml:space="preserve">  </v>
      </c>
    </row>
    <row r="983" spans="2:25" ht="15.75">
      <c r="B983" s="5" t="str">
        <f>IF(C983&lt;&gt;"",COUNT($B$3:B982)+1,"")</f>
        <v/>
      </c>
      <c r="C983" s="86"/>
      <c r="D983" s="12"/>
      <c r="E983" s="12"/>
      <c r="F983" s="5" t="str">
        <f>IFERROR(IF(E983&lt;&gt;"",VLOOKUP(E983,STORE!$C$6:$D$500,2,FALSE),""),"تأكد من الكود")</f>
        <v/>
      </c>
      <c r="G983" s="12"/>
      <c r="H983" s="20"/>
      <c r="I983" s="12"/>
      <c r="U983" s="4" t="str">
        <f>IF(AND($V$2=$E983,$V$2&lt;&gt;"",$V$2&lt;&gt;0,F983&lt;&gt;"تأكد من الكود"),COUNT($U$3:U982)+1,"  ")</f>
        <v xml:space="preserve">  </v>
      </c>
      <c r="Y983" s="4" t="str">
        <f>IF(AND($Z$2=$D983,$Z$2&lt;&gt;"",$Z$2&lt;&gt;0,$Y$2=$Y$1),COUNT($Y$3:Y982)+1,"  ")</f>
        <v xml:space="preserve">  </v>
      </c>
    </row>
    <row r="984" spans="2:25" ht="15.75">
      <c r="B984" s="5" t="str">
        <f>IF(C984&lt;&gt;"",COUNT($B$3:B983)+1,"")</f>
        <v/>
      </c>
      <c r="C984" s="86"/>
      <c r="D984" s="12"/>
      <c r="E984" s="12"/>
      <c r="F984" s="5" t="str">
        <f>IFERROR(IF(E984&lt;&gt;"",VLOOKUP(E984,STORE!$C$6:$D$500,2,FALSE),""),"تأكد من الكود")</f>
        <v/>
      </c>
      <c r="G984" s="12"/>
      <c r="H984" s="20"/>
      <c r="I984" s="12"/>
      <c r="U984" s="4" t="str">
        <f>IF(AND($V$2=$E984,$V$2&lt;&gt;"",$V$2&lt;&gt;0,F984&lt;&gt;"تأكد من الكود"),COUNT($U$3:U983)+1,"  ")</f>
        <v xml:space="preserve">  </v>
      </c>
      <c r="Y984" s="4" t="str">
        <f>IF(AND($Z$2=$D984,$Z$2&lt;&gt;"",$Z$2&lt;&gt;0,$Y$2=$Y$1),COUNT($Y$3:Y983)+1,"  ")</f>
        <v xml:space="preserve">  </v>
      </c>
    </row>
    <row r="985" spans="2:25" ht="15.75">
      <c r="B985" s="5" t="str">
        <f>IF(C985&lt;&gt;"",COUNT($B$3:B984)+1,"")</f>
        <v/>
      </c>
      <c r="C985" s="86"/>
      <c r="D985" s="12"/>
      <c r="E985" s="12"/>
      <c r="F985" s="5" t="str">
        <f>IFERROR(IF(E985&lt;&gt;"",VLOOKUP(E985,STORE!$C$6:$D$500,2,FALSE),""),"تأكد من الكود")</f>
        <v/>
      </c>
      <c r="G985" s="12"/>
      <c r="H985" s="20"/>
      <c r="I985" s="12"/>
      <c r="U985" s="4" t="str">
        <f>IF(AND($V$2=$E985,$V$2&lt;&gt;"",$V$2&lt;&gt;0,F985&lt;&gt;"تأكد من الكود"),COUNT($U$3:U984)+1,"  ")</f>
        <v xml:space="preserve">  </v>
      </c>
      <c r="Y985" s="4" t="str">
        <f>IF(AND($Z$2=$D985,$Z$2&lt;&gt;"",$Z$2&lt;&gt;0,$Y$2=$Y$1),COUNT($Y$3:Y984)+1,"  ")</f>
        <v xml:space="preserve">  </v>
      </c>
    </row>
    <row r="986" spans="2:25" ht="15.75">
      <c r="B986" s="5" t="str">
        <f>IF(C986&lt;&gt;"",COUNT($B$3:B985)+1,"")</f>
        <v/>
      </c>
      <c r="C986" s="86"/>
      <c r="D986" s="12"/>
      <c r="E986" s="12"/>
      <c r="F986" s="5" t="str">
        <f>IFERROR(IF(E986&lt;&gt;"",VLOOKUP(E986,STORE!$C$6:$D$500,2,FALSE),""),"تأكد من الكود")</f>
        <v/>
      </c>
      <c r="G986" s="12"/>
      <c r="H986" s="20"/>
      <c r="I986" s="12"/>
      <c r="U986" s="4" t="str">
        <f>IF(AND($V$2=$E986,$V$2&lt;&gt;"",$V$2&lt;&gt;0,F986&lt;&gt;"تأكد من الكود"),COUNT($U$3:U985)+1,"  ")</f>
        <v xml:space="preserve">  </v>
      </c>
      <c r="Y986" s="4" t="str">
        <f>IF(AND($Z$2=$D986,$Z$2&lt;&gt;"",$Z$2&lt;&gt;0,$Y$2=$Y$1),COUNT($Y$3:Y985)+1,"  ")</f>
        <v xml:space="preserve">  </v>
      </c>
    </row>
    <row r="987" spans="2:25" ht="15.75">
      <c r="B987" s="5" t="str">
        <f>IF(C987&lt;&gt;"",COUNT($B$3:B986)+1,"")</f>
        <v/>
      </c>
      <c r="C987" s="86"/>
      <c r="D987" s="12"/>
      <c r="E987" s="12"/>
      <c r="F987" s="5" t="str">
        <f>IFERROR(IF(E987&lt;&gt;"",VLOOKUP(E987,STORE!$C$6:$D$500,2,FALSE),""),"تأكد من الكود")</f>
        <v/>
      </c>
      <c r="G987" s="12"/>
      <c r="H987" s="20"/>
      <c r="I987" s="12"/>
      <c r="U987" s="4" t="str">
        <f>IF(AND($V$2=$E987,$V$2&lt;&gt;"",$V$2&lt;&gt;0,F987&lt;&gt;"تأكد من الكود"),COUNT($U$3:U986)+1,"  ")</f>
        <v xml:space="preserve">  </v>
      </c>
      <c r="Y987" s="4" t="str">
        <f>IF(AND($Z$2=$D987,$Z$2&lt;&gt;"",$Z$2&lt;&gt;0,$Y$2=$Y$1),COUNT($Y$3:Y986)+1,"  ")</f>
        <v xml:space="preserve">  </v>
      </c>
    </row>
    <row r="988" spans="2:25" ht="15.75">
      <c r="B988" s="5" t="str">
        <f>IF(C988&lt;&gt;"",COUNT($B$3:B987)+1,"")</f>
        <v/>
      </c>
      <c r="C988" s="86"/>
      <c r="D988" s="12"/>
      <c r="E988" s="12"/>
      <c r="F988" s="5" t="str">
        <f>IFERROR(IF(E988&lt;&gt;"",VLOOKUP(E988,STORE!$C$6:$D$500,2,FALSE),""),"تأكد من الكود")</f>
        <v/>
      </c>
      <c r="G988" s="12"/>
      <c r="H988" s="20"/>
      <c r="I988" s="12"/>
      <c r="U988" s="4" t="str">
        <f>IF(AND($V$2=$E988,$V$2&lt;&gt;"",$V$2&lt;&gt;0,F988&lt;&gt;"تأكد من الكود"),COUNT($U$3:U987)+1,"  ")</f>
        <v xml:space="preserve">  </v>
      </c>
      <c r="Y988" s="4" t="str">
        <f>IF(AND($Z$2=$D988,$Z$2&lt;&gt;"",$Z$2&lt;&gt;0,$Y$2=$Y$1),COUNT($Y$3:Y987)+1,"  ")</f>
        <v xml:space="preserve">  </v>
      </c>
    </row>
    <row r="989" spans="2:25" ht="15.75">
      <c r="B989" s="5" t="str">
        <f>IF(C989&lt;&gt;"",COUNT($B$3:B988)+1,"")</f>
        <v/>
      </c>
      <c r="C989" s="86"/>
      <c r="D989" s="12"/>
      <c r="E989" s="12"/>
      <c r="F989" s="5" t="str">
        <f>IFERROR(IF(E989&lt;&gt;"",VLOOKUP(E989,STORE!$C$6:$D$500,2,FALSE),""),"تأكد من الكود")</f>
        <v/>
      </c>
      <c r="G989" s="12"/>
      <c r="H989" s="20"/>
      <c r="I989" s="12"/>
      <c r="U989" s="4" t="str">
        <f>IF(AND($V$2=$E989,$V$2&lt;&gt;"",$V$2&lt;&gt;0,F989&lt;&gt;"تأكد من الكود"),COUNT($U$3:U988)+1,"  ")</f>
        <v xml:space="preserve">  </v>
      </c>
      <c r="Y989" s="4" t="str">
        <f>IF(AND($Z$2=$D989,$Z$2&lt;&gt;"",$Z$2&lt;&gt;0,$Y$2=$Y$1),COUNT($Y$3:Y988)+1,"  ")</f>
        <v xml:space="preserve">  </v>
      </c>
    </row>
    <row r="990" spans="2:25" ht="15.75">
      <c r="B990" s="5" t="str">
        <f>IF(C990&lt;&gt;"",COUNT($B$3:B989)+1,"")</f>
        <v/>
      </c>
      <c r="C990" s="86"/>
      <c r="D990" s="12"/>
      <c r="E990" s="12"/>
      <c r="F990" s="5" t="str">
        <f>IFERROR(IF(E990&lt;&gt;"",VLOOKUP(E990,STORE!$C$6:$D$500,2,FALSE),""),"تأكد من الكود")</f>
        <v/>
      </c>
      <c r="G990" s="12"/>
      <c r="H990" s="20"/>
      <c r="I990" s="12"/>
      <c r="U990" s="4" t="str">
        <f>IF(AND($V$2=$E990,$V$2&lt;&gt;"",$V$2&lt;&gt;0,F990&lt;&gt;"تأكد من الكود"),COUNT($U$3:U989)+1,"  ")</f>
        <v xml:space="preserve">  </v>
      </c>
      <c r="Y990" s="4" t="str">
        <f>IF(AND($Z$2=$D990,$Z$2&lt;&gt;"",$Z$2&lt;&gt;0,$Y$2=$Y$1),COUNT($Y$3:Y989)+1,"  ")</f>
        <v xml:space="preserve">  </v>
      </c>
    </row>
    <row r="991" spans="2:25" ht="15.75">
      <c r="B991" s="5" t="str">
        <f>IF(C991&lt;&gt;"",COUNT($B$3:B990)+1,"")</f>
        <v/>
      </c>
      <c r="C991" s="86"/>
      <c r="D991" s="12"/>
      <c r="E991" s="12"/>
      <c r="F991" s="5" t="str">
        <f>IFERROR(IF(E991&lt;&gt;"",VLOOKUP(E991,STORE!$C$6:$D$500,2,FALSE),""),"تأكد من الكود")</f>
        <v/>
      </c>
      <c r="G991" s="12"/>
      <c r="H991" s="20"/>
      <c r="I991" s="12"/>
      <c r="U991" s="4" t="str">
        <f>IF(AND($V$2=$E991,$V$2&lt;&gt;"",$V$2&lt;&gt;0,F991&lt;&gt;"تأكد من الكود"),COUNT($U$3:U990)+1,"  ")</f>
        <v xml:space="preserve">  </v>
      </c>
      <c r="Y991" s="4" t="str">
        <f>IF(AND($Z$2=$D991,$Z$2&lt;&gt;"",$Z$2&lt;&gt;0,$Y$2=$Y$1),COUNT($Y$3:Y990)+1,"  ")</f>
        <v xml:space="preserve">  </v>
      </c>
    </row>
    <row r="992" spans="2:25" ht="15.75">
      <c r="B992" s="5" t="str">
        <f>IF(C992&lt;&gt;"",COUNT($B$3:B991)+1,"")</f>
        <v/>
      </c>
      <c r="C992" s="86"/>
      <c r="D992" s="12"/>
      <c r="E992" s="12"/>
      <c r="F992" s="5" t="str">
        <f>IFERROR(IF(E992&lt;&gt;"",VLOOKUP(E992,STORE!$C$6:$D$500,2,FALSE),""),"تأكد من الكود")</f>
        <v/>
      </c>
      <c r="G992" s="12"/>
      <c r="H992" s="20"/>
      <c r="I992" s="12"/>
      <c r="U992" s="4" t="str">
        <f>IF(AND($V$2=$E992,$V$2&lt;&gt;"",$V$2&lt;&gt;0,F992&lt;&gt;"تأكد من الكود"),COUNT($U$3:U991)+1,"  ")</f>
        <v xml:space="preserve">  </v>
      </c>
      <c r="Y992" s="4" t="str">
        <f>IF(AND($Z$2=$D992,$Z$2&lt;&gt;"",$Z$2&lt;&gt;0,$Y$2=$Y$1),COUNT($Y$3:Y991)+1,"  ")</f>
        <v xml:space="preserve">  </v>
      </c>
    </row>
    <row r="993" spans="2:25" ht="15.75">
      <c r="B993" s="5" t="str">
        <f>IF(C993&lt;&gt;"",COUNT($B$3:B992)+1,"")</f>
        <v/>
      </c>
      <c r="C993" s="86"/>
      <c r="D993" s="12"/>
      <c r="E993" s="12"/>
      <c r="F993" s="5" t="str">
        <f>IFERROR(IF(E993&lt;&gt;"",VLOOKUP(E993,STORE!$C$6:$D$500,2,FALSE),""),"تأكد من الكود")</f>
        <v/>
      </c>
      <c r="G993" s="12"/>
      <c r="H993" s="20"/>
      <c r="I993" s="12"/>
      <c r="U993" s="4" t="str">
        <f>IF(AND($V$2=$E993,$V$2&lt;&gt;"",$V$2&lt;&gt;0,F993&lt;&gt;"تأكد من الكود"),COUNT($U$3:U992)+1,"  ")</f>
        <v xml:space="preserve">  </v>
      </c>
      <c r="Y993" s="4" t="str">
        <f>IF(AND($Z$2=$D993,$Z$2&lt;&gt;"",$Z$2&lt;&gt;0,$Y$2=$Y$1),COUNT($Y$3:Y992)+1,"  ")</f>
        <v xml:space="preserve">  </v>
      </c>
    </row>
    <row r="994" spans="2:25" ht="15.75">
      <c r="B994" s="5" t="str">
        <f>IF(C994&lt;&gt;"",COUNT($B$3:B993)+1,"")</f>
        <v/>
      </c>
      <c r="C994" s="86"/>
      <c r="D994" s="12"/>
      <c r="E994" s="12"/>
      <c r="F994" s="5" t="str">
        <f>IFERROR(IF(E994&lt;&gt;"",VLOOKUP(E994,STORE!$C$6:$D$500,2,FALSE),""),"تأكد من الكود")</f>
        <v/>
      </c>
      <c r="G994" s="12"/>
      <c r="H994" s="20"/>
      <c r="I994" s="12"/>
      <c r="U994" s="4" t="str">
        <f>IF(AND($V$2=$E994,$V$2&lt;&gt;"",$V$2&lt;&gt;0,F994&lt;&gt;"تأكد من الكود"),COUNT($U$3:U993)+1,"  ")</f>
        <v xml:space="preserve">  </v>
      </c>
      <c r="Y994" s="4" t="str">
        <f>IF(AND($Z$2=$D994,$Z$2&lt;&gt;"",$Z$2&lt;&gt;0,$Y$2=$Y$1),COUNT($Y$3:Y993)+1,"  ")</f>
        <v xml:space="preserve">  </v>
      </c>
    </row>
    <row r="995" spans="2:25" ht="15.75">
      <c r="B995" s="5" t="str">
        <f>IF(C995&lt;&gt;"",COUNT($B$3:B994)+1,"")</f>
        <v/>
      </c>
      <c r="C995" s="86"/>
      <c r="D995" s="12"/>
      <c r="E995" s="12"/>
      <c r="F995" s="5" t="str">
        <f>IFERROR(IF(E995&lt;&gt;"",VLOOKUP(E995,STORE!$C$6:$D$500,2,FALSE),""),"تأكد من الكود")</f>
        <v/>
      </c>
      <c r="G995" s="12"/>
      <c r="H995" s="20"/>
      <c r="I995" s="12"/>
      <c r="U995" s="4" t="str">
        <f>IF(AND($V$2=$E995,$V$2&lt;&gt;"",$V$2&lt;&gt;0,F995&lt;&gt;"تأكد من الكود"),COUNT($U$3:U994)+1,"  ")</f>
        <v xml:space="preserve">  </v>
      </c>
      <c r="Y995" s="4" t="str">
        <f>IF(AND($Z$2=$D995,$Z$2&lt;&gt;"",$Z$2&lt;&gt;0,$Y$2=$Y$1),COUNT($Y$3:Y994)+1,"  ")</f>
        <v xml:space="preserve">  </v>
      </c>
    </row>
    <row r="996" spans="2:25" ht="15.75">
      <c r="B996" s="5" t="str">
        <f>IF(C996&lt;&gt;"",COUNT($B$3:B995)+1,"")</f>
        <v/>
      </c>
      <c r="C996" s="86"/>
      <c r="D996" s="12"/>
      <c r="E996" s="12"/>
      <c r="F996" s="5" t="str">
        <f>IFERROR(IF(E996&lt;&gt;"",VLOOKUP(E996,STORE!$C$6:$D$500,2,FALSE),""),"تأكد من الكود")</f>
        <v/>
      </c>
      <c r="G996" s="12"/>
      <c r="H996" s="20"/>
      <c r="I996" s="12"/>
      <c r="U996" s="4" t="str">
        <f>IF(AND($V$2=$E996,$V$2&lt;&gt;"",$V$2&lt;&gt;0,F996&lt;&gt;"تأكد من الكود"),COUNT($U$3:U995)+1,"  ")</f>
        <v xml:space="preserve">  </v>
      </c>
      <c r="Y996" s="4" t="str">
        <f>IF(AND($Z$2=$D996,$Z$2&lt;&gt;"",$Z$2&lt;&gt;0,$Y$2=$Y$1),COUNT($Y$3:Y995)+1,"  ")</f>
        <v xml:space="preserve">  </v>
      </c>
    </row>
    <row r="997" spans="2:25" ht="15.75">
      <c r="B997" s="5" t="str">
        <f>IF(C997&lt;&gt;"",COUNT($B$3:B996)+1,"")</f>
        <v/>
      </c>
      <c r="C997" s="86"/>
      <c r="D997" s="12"/>
      <c r="E997" s="12"/>
      <c r="F997" s="5" t="str">
        <f>IFERROR(IF(E997&lt;&gt;"",VLOOKUP(E997,STORE!$C$6:$D$500,2,FALSE),""),"تأكد من الكود")</f>
        <v/>
      </c>
      <c r="G997" s="12"/>
      <c r="H997" s="20"/>
      <c r="I997" s="12"/>
      <c r="U997" s="4" t="str">
        <f>IF(AND($V$2=$E997,$V$2&lt;&gt;"",$V$2&lt;&gt;0,F997&lt;&gt;"تأكد من الكود"),COUNT($U$3:U996)+1,"  ")</f>
        <v xml:space="preserve">  </v>
      </c>
      <c r="Y997" s="4" t="str">
        <f>IF(AND($Z$2=$D997,$Z$2&lt;&gt;"",$Z$2&lt;&gt;0,$Y$2=$Y$1),COUNT($Y$3:Y996)+1,"  ")</f>
        <v xml:space="preserve">  </v>
      </c>
    </row>
    <row r="998" spans="2:25" ht="15.75">
      <c r="B998" s="5" t="str">
        <f>IF(C998&lt;&gt;"",COUNT($B$3:B997)+1,"")</f>
        <v/>
      </c>
      <c r="C998" s="86"/>
      <c r="D998" s="12"/>
      <c r="E998" s="12"/>
      <c r="F998" s="5" t="str">
        <f>IFERROR(IF(E998&lt;&gt;"",VLOOKUP(E998,STORE!$C$6:$D$500,2,FALSE),""),"تأكد من الكود")</f>
        <v/>
      </c>
      <c r="G998" s="12"/>
      <c r="H998" s="20"/>
      <c r="I998" s="12"/>
      <c r="U998" s="4" t="str">
        <f>IF(AND($V$2=$E998,$V$2&lt;&gt;"",$V$2&lt;&gt;0,F998&lt;&gt;"تأكد من الكود"),COUNT($U$3:U997)+1,"  ")</f>
        <v xml:space="preserve">  </v>
      </c>
      <c r="Y998" s="4" t="str">
        <f>IF(AND($Z$2=$D998,$Z$2&lt;&gt;"",$Z$2&lt;&gt;0,$Y$2=$Y$1),COUNT($Y$3:Y997)+1,"  ")</f>
        <v xml:space="preserve">  </v>
      </c>
    </row>
    <row r="999" spans="2:25" ht="15.75">
      <c r="B999" s="5" t="str">
        <f>IF(C999&lt;&gt;"",COUNT($B$3:B998)+1,"")</f>
        <v/>
      </c>
      <c r="C999" s="86"/>
      <c r="D999" s="12"/>
      <c r="E999" s="12"/>
      <c r="F999" s="5" t="str">
        <f>IFERROR(IF(E999&lt;&gt;"",VLOOKUP(E999,STORE!$C$6:$D$500,2,FALSE),""),"تأكد من الكود")</f>
        <v/>
      </c>
      <c r="G999" s="12"/>
      <c r="H999" s="20"/>
      <c r="I999" s="12"/>
      <c r="U999" s="4" t="str">
        <f>IF(AND($V$2=$E999,$V$2&lt;&gt;"",$V$2&lt;&gt;0,F999&lt;&gt;"تأكد من الكود"),COUNT($U$3:U998)+1,"  ")</f>
        <v xml:space="preserve">  </v>
      </c>
      <c r="Y999" s="4" t="str">
        <f>IF(AND($Z$2=$D999,$Z$2&lt;&gt;"",$Z$2&lt;&gt;0,$Y$2=$Y$1),COUNT($Y$3:Y998)+1,"  ")</f>
        <v xml:space="preserve">  </v>
      </c>
    </row>
    <row r="1000" spans="2:25" ht="15.75">
      <c r="B1000" s="5" t="str">
        <f>IF(C1000&lt;&gt;"",COUNT($B$3:B999)+1,"")</f>
        <v/>
      </c>
      <c r="C1000" s="86"/>
      <c r="D1000" s="12"/>
      <c r="E1000" s="12"/>
      <c r="F1000" s="5" t="str">
        <f>IFERROR(IF(E1000&lt;&gt;"",VLOOKUP(E1000,STORE!$C$6:$D$500,2,FALSE),""),"تأكد من الكود")</f>
        <v/>
      </c>
      <c r="G1000" s="12"/>
      <c r="H1000" s="20"/>
      <c r="I1000" s="12"/>
      <c r="U1000" s="4" t="str">
        <f>IF(AND($V$2=$E1000,$V$2&lt;&gt;"",$V$2&lt;&gt;0,F1000&lt;&gt;"تأكد من الكود"),COUNT($U$3:U999)+1,"  ")</f>
        <v xml:space="preserve">  </v>
      </c>
      <c r="Y1000" s="4" t="str">
        <f>IF(AND($Z$2=$D1000,$Z$2&lt;&gt;"",$Z$2&lt;&gt;0,$Y$2=$Y$1),COUNT($Y$3:Y999)+1,"  ")</f>
        <v xml:space="preserve">  </v>
      </c>
    </row>
    <row r="1001" spans="2:25" ht="15.75">
      <c r="B1001" s="5" t="str">
        <f>IF(C1001&lt;&gt;"",COUNT($B$3:B1000)+1,"")</f>
        <v/>
      </c>
      <c r="C1001" s="86"/>
      <c r="D1001" s="12"/>
      <c r="E1001" s="12"/>
      <c r="F1001" s="5" t="str">
        <f>IFERROR(IF(E1001&lt;&gt;"",VLOOKUP(E1001,STORE!$C$6:$D$500,2,FALSE),""),"تأكد من الكود")</f>
        <v/>
      </c>
      <c r="G1001" s="12"/>
      <c r="H1001" s="20"/>
      <c r="I1001" s="12"/>
      <c r="U1001" s="4" t="str">
        <f>IF(AND($V$2=$E1001,$V$2&lt;&gt;"",$V$2&lt;&gt;0,F1001&lt;&gt;"تأكد من الكود"),COUNT($U$3:U1000)+1,"  ")</f>
        <v xml:space="preserve">  </v>
      </c>
      <c r="Y1001" s="4" t="str">
        <f>IF(AND($Z$2=$D1001,$Z$2&lt;&gt;"",$Z$2&lt;&gt;0,$Y$2=$Y$1),COUNT($Y$3:Y1000)+1,"  ")</f>
        <v xml:space="preserve">  </v>
      </c>
    </row>
    <row r="1002" spans="2:25" ht="15.75">
      <c r="B1002" s="5" t="str">
        <f>IF(C1002&lt;&gt;"",COUNT($B$3:B1001)+1,"")</f>
        <v/>
      </c>
      <c r="C1002" s="86"/>
      <c r="D1002" s="12"/>
      <c r="E1002" s="12"/>
      <c r="F1002" s="5" t="str">
        <f>IFERROR(IF(E1002&lt;&gt;"",VLOOKUP(E1002,STORE!$C$6:$D$500,2,FALSE),""),"تأكد من الكود")</f>
        <v/>
      </c>
      <c r="G1002" s="12"/>
      <c r="H1002" s="20"/>
      <c r="I1002" s="12"/>
      <c r="U1002" s="4" t="str">
        <f>IF(AND($V$2=$E1002,$V$2&lt;&gt;"",$V$2&lt;&gt;0,F1002&lt;&gt;"تأكد من الكود"),COUNT($U$3:U1001)+1,"  ")</f>
        <v xml:space="preserve">  </v>
      </c>
      <c r="Y1002" s="4" t="str">
        <f>IF(AND($Z$2=$D1002,$Z$2&lt;&gt;"",$Z$2&lt;&gt;0,$Y$2=$Y$1),COUNT($Y$3:Y1001)+1,"  ")</f>
        <v xml:space="preserve">  </v>
      </c>
    </row>
    <row r="1003" spans="2:25" ht="15.75">
      <c r="B1003" s="5" t="str">
        <f>IF(C1003&lt;&gt;"",COUNT($B$3:B1002)+1,"")</f>
        <v/>
      </c>
      <c r="C1003" s="86"/>
      <c r="D1003" s="12"/>
      <c r="E1003" s="12"/>
      <c r="F1003" s="5" t="str">
        <f>IFERROR(IF(E1003&lt;&gt;"",VLOOKUP(E1003,STORE!$C$6:$D$500,2,FALSE),""),"تأكد من الكود")</f>
        <v/>
      </c>
      <c r="G1003" s="12"/>
      <c r="H1003" s="20"/>
      <c r="I1003" s="12"/>
      <c r="U1003" s="4" t="str">
        <f>IF(AND($V$2=$E1003,$V$2&lt;&gt;"",$V$2&lt;&gt;0,F1003&lt;&gt;"تأكد من الكود"),COUNT($U$3:U1002)+1,"  ")</f>
        <v xml:space="preserve">  </v>
      </c>
      <c r="Y1003" s="4" t="str">
        <f>IF(AND($Z$2=$D1003,$Z$2&lt;&gt;"",$Z$2&lt;&gt;0,$Y$2=$Y$1),COUNT($Y$3:Y1002)+1,"  ")</f>
        <v xml:space="preserve">  </v>
      </c>
    </row>
    <row r="1004" spans="2:25" ht="15.75">
      <c r="B1004" s="5" t="str">
        <f>IF(C1004&lt;&gt;"",COUNT($B$3:B1003)+1,"")</f>
        <v/>
      </c>
      <c r="C1004" s="86"/>
      <c r="D1004" s="12"/>
      <c r="E1004" s="12"/>
      <c r="F1004" s="5" t="str">
        <f>IFERROR(IF(E1004&lt;&gt;"",VLOOKUP(E1004,STORE!$C$6:$D$500,2,FALSE),""),"تأكد من الكود")</f>
        <v/>
      </c>
      <c r="G1004" s="12"/>
      <c r="H1004" s="20"/>
      <c r="I1004" s="12"/>
      <c r="U1004" s="4" t="str">
        <f>IF(AND($V$2=$E1004,$V$2&lt;&gt;"",$V$2&lt;&gt;0,F1004&lt;&gt;"تأكد من الكود"),COUNT($U$3:U1003)+1,"  ")</f>
        <v xml:space="preserve">  </v>
      </c>
      <c r="Y1004" s="4" t="str">
        <f>IF(AND($Z$2=$D1004,$Z$2&lt;&gt;"",$Z$2&lt;&gt;0,$Y$2=$Y$1),COUNT($Y$3:Y1003)+1,"  ")</f>
        <v xml:space="preserve">  </v>
      </c>
    </row>
    <row r="1005" spans="2:25" ht="15.75">
      <c r="B1005" s="5" t="str">
        <f>IF(C1005&lt;&gt;"",COUNT($B$3:B1004)+1,"")</f>
        <v/>
      </c>
      <c r="C1005" s="86"/>
      <c r="D1005" s="12"/>
      <c r="E1005" s="12"/>
      <c r="F1005" s="5" t="str">
        <f>IFERROR(IF(E1005&lt;&gt;"",VLOOKUP(E1005,STORE!$C$6:$D$500,2,FALSE),""),"تأكد من الكود")</f>
        <v/>
      </c>
      <c r="G1005" s="12"/>
      <c r="H1005" s="20"/>
      <c r="I1005" s="12"/>
      <c r="U1005" s="4" t="str">
        <f>IF(AND($V$2=$E1005,$V$2&lt;&gt;"",$V$2&lt;&gt;0,F1005&lt;&gt;"تأكد من الكود"),COUNT($U$3:U1004)+1,"  ")</f>
        <v xml:space="preserve">  </v>
      </c>
      <c r="Y1005" s="4" t="str">
        <f>IF(AND($Z$2=$D1005,$Z$2&lt;&gt;"",$Z$2&lt;&gt;0,$Y$2=$Y$1),COUNT($Y$3:Y1004)+1,"  ")</f>
        <v xml:space="preserve">  </v>
      </c>
    </row>
    <row r="1006" spans="2:25" ht="15.75">
      <c r="B1006" s="5" t="str">
        <f>IF(C1006&lt;&gt;"",COUNT($B$3:B1005)+1,"")</f>
        <v/>
      </c>
      <c r="C1006" s="86"/>
      <c r="D1006" s="12"/>
      <c r="E1006" s="12"/>
      <c r="F1006" s="5" t="str">
        <f>IFERROR(IF(E1006&lt;&gt;"",VLOOKUP(E1006,STORE!$C$6:$D$500,2,FALSE),""),"تأكد من الكود")</f>
        <v/>
      </c>
      <c r="G1006" s="12"/>
      <c r="H1006" s="20"/>
      <c r="I1006" s="12"/>
      <c r="U1006" s="4" t="str">
        <f>IF(AND($V$2=$E1006,$V$2&lt;&gt;"",$V$2&lt;&gt;0,F1006&lt;&gt;"تأكد من الكود"),COUNT($U$3:U1005)+1,"  ")</f>
        <v xml:space="preserve">  </v>
      </c>
      <c r="Y1006" s="4" t="str">
        <f>IF(AND($Z$2=$D1006,$Z$2&lt;&gt;"",$Z$2&lt;&gt;0,$Y$2=$Y$1),COUNT($Y$3:Y1005)+1,"  ")</f>
        <v xml:space="preserve">  </v>
      </c>
    </row>
    <row r="1007" spans="2:25" ht="15.75">
      <c r="B1007" s="5" t="str">
        <f>IF(C1007&lt;&gt;"",COUNT($B$3:B1006)+1,"")</f>
        <v/>
      </c>
      <c r="C1007" s="86"/>
      <c r="D1007" s="12"/>
      <c r="E1007" s="12"/>
      <c r="F1007" s="5" t="str">
        <f>IFERROR(IF(E1007&lt;&gt;"",VLOOKUP(E1007,STORE!$C$6:$D$500,2,FALSE),""),"تأكد من الكود")</f>
        <v/>
      </c>
      <c r="G1007" s="12"/>
      <c r="H1007" s="20"/>
      <c r="I1007" s="12"/>
      <c r="U1007" s="4" t="str">
        <f>IF(AND($V$2=$E1007,$V$2&lt;&gt;"",$V$2&lt;&gt;0,F1007&lt;&gt;"تأكد من الكود"),COUNT($U$3:U1006)+1,"  ")</f>
        <v xml:space="preserve">  </v>
      </c>
      <c r="Y1007" s="4" t="str">
        <f>IF(AND($Z$2=$D1007,$Z$2&lt;&gt;"",$Z$2&lt;&gt;0,$Y$2=$Y$1),COUNT($Y$3:Y1006)+1,"  ")</f>
        <v xml:space="preserve">  </v>
      </c>
    </row>
    <row r="1008" spans="2:25" ht="15.75">
      <c r="B1008" s="5" t="str">
        <f>IF(C1008&lt;&gt;"",COUNT($B$3:B1007)+1,"")</f>
        <v/>
      </c>
      <c r="C1008" s="86"/>
      <c r="D1008" s="12"/>
      <c r="E1008" s="12"/>
      <c r="F1008" s="5" t="str">
        <f>IFERROR(IF(E1008&lt;&gt;"",VLOOKUP(E1008,STORE!$C$6:$D$500,2,FALSE),""),"تأكد من الكود")</f>
        <v/>
      </c>
      <c r="G1008" s="12"/>
      <c r="H1008" s="20"/>
      <c r="I1008" s="12"/>
      <c r="U1008" s="4" t="str">
        <f>IF(AND($V$2=$E1008,$V$2&lt;&gt;"",$V$2&lt;&gt;0,F1008&lt;&gt;"تأكد من الكود"),COUNT($U$3:U1007)+1,"  ")</f>
        <v xml:space="preserve">  </v>
      </c>
      <c r="Y1008" s="4" t="str">
        <f>IF(AND($Z$2=$D1008,$Z$2&lt;&gt;"",$Z$2&lt;&gt;0,$Y$2=$Y$1),COUNT($Y$3:Y1007)+1,"  ")</f>
        <v xml:space="preserve">  </v>
      </c>
    </row>
    <row r="1009" spans="2:25" ht="15.75">
      <c r="B1009" s="5" t="str">
        <f>IF(C1009&lt;&gt;"",COUNT($B$3:B1008)+1,"")</f>
        <v/>
      </c>
      <c r="C1009" s="86"/>
      <c r="D1009" s="12"/>
      <c r="E1009" s="12"/>
      <c r="F1009" s="5" t="str">
        <f>IFERROR(IF(E1009&lt;&gt;"",VLOOKUP(E1009,STORE!$C$6:$D$500,2,FALSE),""),"تأكد من الكود")</f>
        <v/>
      </c>
      <c r="G1009" s="12"/>
      <c r="H1009" s="20"/>
      <c r="I1009" s="12"/>
      <c r="U1009" s="4" t="str">
        <f>IF(AND($V$2=$E1009,$V$2&lt;&gt;"",$V$2&lt;&gt;0,F1009&lt;&gt;"تأكد من الكود"),COUNT($U$3:U1008)+1,"  ")</f>
        <v xml:space="preserve">  </v>
      </c>
      <c r="Y1009" s="4" t="str">
        <f>IF(AND($Z$2=$D1009,$Z$2&lt;&gt;"",$Z$2&lt;&gt;0,$Y$2=$Y$1),COUNT($Y$3:Y1008)+1,"  ")</f>
        <v xml:space="preserve">  </v>
      </c>
    </row>
    <row r="1010" spans="2:25" ht="15.75">
      <c r="B1010" s="5" t="str">
        <f>IF(C1010&lt;&gt;"",COUNT($B$3:B1009)+1,"")</f>
        <v/>
      </c>
      <c r="C1010" s="86"/>
      <c r="D1010" s="12"/>
      <c r="E1010" s="12"/>
      <c r="F1010" s="5" t="str">
        <f>IFERROR(IF(E1010&lt;&gt;"",VLOOKUP(E1010,STORE!$C$6:$D$500,2,FALSE),""),"تأكد من الكود")</f>
        <v/>
      </c>
      <c r="G1010" s="12"/>
      <c r="H1010" s="20"/>
      <c r="I1010" s="12"/>
      <c r="U1010" s="4" t="str">
        <f>IF(AND($V$2=$E1010,$V$2&lt;&gt;"",$V$2&lt;&gt;0,F1010&lt;&gt;"تأكد من الكود"),COUNT($U$3:U1009)+1,"  ")</f>
        <v xml:space="preserve">  </v>
      </c>
      <c r="Y1010" s="4" t="str">
        <f>IF(AND($Z$2=$D1010,$Z$2&lt;&gt;"",$Z$2&lt;&gt;0,$Y$2=$Y$1),COUNT($Y$3:Y1009)+1,"  ")</f>
        <v xml:space="preserve">  </v>
      </c>
    </row>
    <row r="1011" spans="2:25" ht="15.75">
      <c r="B1011" s="5" t="str">
        <f>IF(C1011&lt;&gt;"",COUNT($B$3:B1010)+1,"")</f>
        <v/>
      </c>
      <c r="C1011" s="86"/>
      <c r="D1011" s="12"/>
      <c r="E1011" s="12"/>
      <c r="F1011" s="5" t="str">
        <f>IFERROR(IF(E1011&lt;&gt;"",VLOOKUP(E1011,STORE!$C$6:$D$500,2,FALSE),""),"تأكد من الكود")</f>
        <v/>
      </c>
      <c r="G1011" s="12"/>
      <c r="H1011" s="20"/>
      <c r="I1011" s="12"/>
      <c r="U1011" s="4" t="str">
        <f>IF(AND($V$2=$E1011,$V$2&lt;&gt;"",$V$2&lt;&gt;0,F1011&lt;&gt;"تأكد من الكود"),COUNT($U$3:U1010)+1,"  ")</f>
        <v xml:space="preserve">  </v>
      </c>
      <c r="Y1011" s="4" t="str">
        <f>IF(AND($Z$2=$D1011,$Z$2&lt;&gt;"",$Z$2&lt;&gt;0,$Y$2=$Y$1),COUNT($Y$3:Y1010)+1,"  ")</f>
        <v xml:space="preserve">  </v>
      </c>
    </row>
    <row r="1012" spans="2:25" ht="15.75">
      <c r="B1012" s="5" t="str">
        <f>IF(C1012&lt;&gt;"",COUNT($B$3:B1011)+1,"")</f>
        <v/>
      </c>
      <c r="C1012" s="86"/>
      <c r="D1012" s="12"/>
      <c r="E1012" s="12"/>
      <c r="F1012" s="5" t="str">
        <f>IFERROR(IF(E1012&lt;&gt;"",VLOOKUP(E1012,STORE!$C$6:$D$500,2,FALSE),""),"تأكد من الكود")</f>
        <v/>
      </c>
      <c r="G1012" s="12"/>
      <c r="H1012" s="20"/>
      <c r="I1012" s="12"/>
      <c r="U1012" s="4" t="str">
        <f>IF(AND($V$2=$E1012,$V$2&lt;&gt;"",$V$2&lt;&gt;0,F1012&lt;&gt;"تأكد من الكود"),COUNT($U$3:U1011)+1,"  ")</f>
        <v xml:space="preserve">  </v>
      </c>
      <c r="Y1012" s="4" t="str">
        <f>IF(AND($Z$2=$D1012,$Z$2&lt;&gt;"",$Z$2&lt;&gt;0,$Y$2=$Y$1),COUNT($Y$3:Y1011)+1,"  ")</f>
        <v xml:space="preserve">  </v>
      </c>
    </row>
    <row r="1013" spans="2:25" ht="15.75">
      <c r="B1013" s="5" t="str">
        <f>IF(C1013&lt;&gt;"",COUNT($B$3:B1012)+1,"")</f>
        <v/>
      </c>
      <c r="C1013" s="86"/>
      <c r="D1013" s="12"/>
      <c r="E1013" s="12"/>
      <c r="F1013" s="5" t="str">
        <f>IFERROR(IF(E1013&lt;&gt;"",VLOOKUP(E1013,STORE!$C$6:$D$500,2,FALSE),""),"تأكد من الكود")</f>
        <v/>
      </c>
      <c r="G1013" s="12"/>
      <c r="H1013" s="20"/>
      <c r="I1013" s="12"/>
      <c r="U1013" s="4" t="str">
        <f>IF(AND($V$2=$E1013,$V$2&lt;&gt;"",$V$2&lt;&gt;0,F1013&lt;&gt;"تأكد من الكود"),COUNT($U$3:U1012)+1,"  ")</f>
        <v xml:space="preserve">  </v>
      </c>
      <c r="Y1013" s="4" t="str">
        <f>IF(AND($Z$2=$D1013,$Z$2&lt;&gt;"",$Z$2&lt;&gt;0,$Y$2=$Y$1),COUNT($Y$3:Y1012)+1,"  ")</f>
        <v xml:space="preserve">  </v>
      </c>
    </row>
    <row r="1014" spans="2:25" ht="15.75">
      <c r="B1014" s="5" t="str">
        <f>IF(C1014&lt;&gt;"",COUNT($B$3:B1013)+1,"")</f>
        <v/>
      </c>
      <c r="C1014" s="86"/>
      <c r="D1014" s="12"/>
      <c r="E1014" s="12"/>
      <c r="F1014" s="5" t="str">
        <f>IFERROR(IF(E1014&lt;&gt;"",VLOOKUP(E1014,STORE!$C$6:$D$500,2,FALSE),""),"تأكد من الكود")</f>
        <v/>
      </c>
      <c r="G1014" s="12"/>
      <c r="H1014" s="20"/>
      <c r="I1014" s="12"/>
      <c r="U1014" s="4" t="str">
        <f>IF(AND($V$2=$E1014,$V$2&lt;&gt;"",$V$2&lt;&gt;0,F1014&lt;&gt;"تأكد من الكود"),COUNT($U$3:U1013)+1,"  ")</f>
        <v xml:space="preserve">  </v>
      </c>
      <c r="Y1014" s="4" t="str">
        <f>IF(AND($Z$2=$D1014,$Z$2&lt;&gt;"",$Z$2&lt;&gt;0,$Y$2=$Y$1),COUNT($Y$3:Y1013)+1,"  ")</f>
        <v xml:space="preserve">  </v>
      </c>
    </row>
    <row r="1015" spans="2:25" ht="15.75">
      <c r="B1015" s="5" t="str">
        <f>IF(C1015&lt;&gt;"",COUNT($B$3:B1014)+1,"")</f>
        <v/>
      </c>
      <c r="C1015" s="86"/>
      <c r="D1015" s="12"/>
      <c r="E1015" s="12"/>
      <c r="F1015" s="5" t="str">
        <f>IFERROR(IF(E1015&lt;&gt;"",VLOOKUP(E1015,STORE!$C$6:$D$500,2,FALSE),""),"تأكد من الكود")</f>
        <v/>
      </c>
      <c r="G1015" s="12"/>
      <c r="H1015" s="20"/>
      <c r="I1015" s="12"/>
      <c r="U1015" s="4" t="str">
        <f>IF(AND($V$2=$E1015,$V$2&lt;&gt;"",$V$2&lt;&gt;0,F1015&lt;&gt;"تأكد من الكود"),COUNT($U$3:U1014)+1,"  ")</f>
        <v xml:space="preserve">  </v>
      </c>
      <c r="Y1015" s="4" t="str">
        <f>IF(AND($Z$2=$D1015,$Z$2&lt;&gt;"",$Z$2&lt;&gt;0,$Y$2=$Y$1),COUNT($Y$3:Y1014)+1,"  ")</f>
        <v xml:space="preserve">  </v>
      </c>
    </row>
    <row r="1016" spans="2:25" ht="15.75">
      <c r="B1016" s="5" t="str">
        <f>IF(C1016&lt;&gt;"",COUNT($B$3:B1015)+1,"")</f>
        <v/>
      </c>
      <c r="C1016" s="86"/>
      <c r="D1016" s="12"/>
      <c r="E1016" s="12"/>
      <c r="F1016" s="5" t="str">
        <f>IFERROR(IF(E1016&lt;&gt;"",VLOOKUP(E1016,STORE!$C$6:$D$500,2,FALSE),""),"تأكد من الكود")</f>
        <v/>
      </c>
      <c r="G1016" s="12"/>
      <c r="H1016" s="20"/>
      <c r="I1016" s="12"/>
      <c r="U1016" s="4" t="str">
        <f>IF(AND($V$2=$E1016,$V$2&lt;&gt;"",$V$2&lt;&gt;0,F1016&lt;&gt;"تأكد من الكود"),COUNT($U$3:U1015)+1,"  ")</f>
        <v xml:space="preserve">  </v>
      </c>
      <c r="Y1016" s="4" t="str">
        <f>IF(AND($Z$2=$D1016,$Z$2&lt;&gt;"",$Z$2&lt;&gt;0,$Y$2=$Y$1),COUNT($Y$3:Y1015)+1,"  ")</f>
        <v xml:space="preserve">  </v>
      </c>
    </row>
    <row r="1017" spans="2:25" ht="15.75">
      <c r="B1017" s="5" t="str">
        <f>IF(C1017&lt;&gt;"",COUNT($B$3:B1016)+1,"")</f>
        <v/>
      </c>
      <c r="C1017" s="86"/>
      <c r="D1017" s="12"/>
      <c r="E1017" s="12"/>
      <c r="F1017" s="5" t="str">
        <f>IFERROR(IF(E1017&lt;&gt;"",VLOOKUP(E1017,STORE!$C$6:$D$500,2,FALSE),""),"تأكد من الكود")</f>
        <v/>
      </c>
      <c r="G1017" s="12"/>
      <c r="H1017" s="20"/>
      <c r="I1017" s="12"/>
      <c r="U1017" s="4" t="str">
        <f>IF(AND($V$2=$E1017,$V$2&lt;&gt;"",$V$2&lt;&gt;0,F1017&lt;&gt;"تأكد من الكود"),COUNT($U$3:U1016)+1,"  ")</f>
        <v xml:space="preserve">  </v>
      </c>
      <c r="Y1017" s="4" t="str">
        <f>IF(AND($Z$2=$D1017,$Z$2&lt;&gt;"",$Z$2&lt;&gt;0,$Y$2=$Y$1),COUNT($Y$3:Y1016)+1,"  ")</f>
        <v xml:space="preserve">  </v>
      </c>
    </row>
    <row r="1018" spans="2:25" ht="15.75">
      <c r="B1018" s="5" t="str">
        <f>IF(C1018&lt;&gt;"",COUNT($B$3:B1017)+1,"")</f>
        <v/>
      </c>
      <c r="C1018" s="86"/>
      <c r="D1018" s="12"/>
      <c r="E1018" s="12"/>
      <c r="F1018" s="5" t="str">
        <f>IFERROR(IF(E1018&lt;&gt;"",VLOOKUP(E1018,STORE!$C$6:$D$500,2,FALSE),""),"تأكد من الكود")</f>
        <v/>
      </c>
      <c r="G1018" s="12"/>
      <c r="H1018" s="20"/>
      <c r="I1018" s="12"/>
      <c r="U1018" s="4" t="str">
        <f>IF(AND($V$2=$E1018,$V$2&lt;&gt;"",$V$2&lt;&gt;0,F1018&lt;&gt;"تأكد من الكود"),COUNT($U$3:U1017)+1,"  ")</f>
        <v xml:space="preserve">  </v>
      </c>
      <c r="Y1018" s="4" t="str">
        <f>IF(AND($Z$2=$D1018,$Z$2&lt;&gt;"",$Z$2&lt;&gt;0,$Y$2=$Y$1),COUNT($Y$3:Y1017)+1,"  ")</f>
        <v xml:space="preserve">  </v>
      </c>
    </row>
    <row r="1019" spans="2:25" ht="15.75">
      <c r="B1019" s="5" t="str">
        <f>IF(C1019&lt;&gt;"",COUNT($B$3:B1018)+1,"")</f>
        <v/>
      </c>
      <c r="C1019" s="86"/>
      <c r="D1019" s="12"/>
      <c r="E1019" s="12"/>
      <c r="F1019" s="5" t="str">
        <f>IFERROR(IF(E1019&lt;&gt;"",VLOOKUP(E1019,STORE!$C$6:$D$500,2,FALSE),""),"تأكد من الكود")</f>
        <v/>
      </c>
      <c r="G1019" s="12"/>
      <c r="H1019" s="20"/>
      <c r="I1019" s="12"/>
      <c r="U1019" s="4" t="str">
        <f>IF(AND($V$2=$E1019,$V$2&lt;&gt;"",$V$2&lt;&gt;0,F1019&lt;&gt;"تأكد من الكود"),COUNT($U$3:U1018)+1,"  ")</f>
        <v xml:space="preserve">  </v>
      </c>
      <c r="Y1019" s="4" t="str">
        <f>IF(AND($Z$2=$D1019,$Z$2&lt;&gt;"",$Z$2&lt;&gt;0,$Y$2=$Y$1),COUNT($Y$3:Y1018)+1,"  ")</f>
        <v xml:space="preserve">  </v>
      </c>
    </row>
    <row r="1020" spans="2:25" ht="15.75">
      <c r="B1020" s="5" t="str">
        <f>IF(C1020&lt;&gt;"",COUNT($B$3:B1019)+1,"")</f>
        <v/>
      </c>
      <c r="C1020" s="86"/>
      <c r="D1020" s="12"/>
      <c r="E1020" s="12"/>
      <c r="F1020" s="5" t="str">
        <f>IFERROR(IF(E1020&lt;&gt;"",VLOOKUP(E1020,STORE!$C$6:$D$500,2,FALSE),""),"تأكد من الكود")</f>
        <v/>
      </c>
      <c r="G1020" s="12"/>
      <c r="H1020" s="20"/>
      <c r="I1020" s="12"/>
      <c r="U1020" s="4" t="str">
        <f>IF(AND($V$2=$E1020,$V$2&lt;&gt;"",$V$2&lt;&gt;0,F1020&lt;&gt;"تأكد من الكود"),COUNT($U$3:U1019)+1,"  ")</f>
        <v xml:space="preserve">  </v>
      </c>
      <c r="Y1020" s="4" t="str">
        <f>IF(AND($Z$2=$D1020,$Z$2&lt;&gt;"",$Z$2&lt;&gt;0,$Y$2=$Y$1),COUNT($Y$3:Y1019)+1,"  ")</f>
        <v xml:space="preserve">  </v>
      </c>
    </row>
    <row r="1021" spans="2:25" ht="15.75">
      <c r="B1021" s="5" t="str">
        <f>IF(C1021&lt;&gt;"",COUNT($B$3:B1020)+1,"")</f>
        <v/>
      </c>
      <c r="C1021" s="86"/>
      <c r="D1021" s="12"/>
      <c r="E1021" s="12"/>
      <c r="F1021" s="5" t="str">
        <f>IFERROR(IF(E1021&lt;&gt;"",VLOOKUP(E1021,STORE!$C$6:$D$500,2,FALSE),""),"تأكد من الكود")</f>
        <v/>
      </c>
      <c r="G1021" s="12"/>
      <c r="H1021" s="20"/>
      <c r="I1021" s="12"/>
      <c r="U1021" s="4" t="str">
        <f>IF(AND($V$2=$E1021,$V$2&lt;&gt;"",$V$2&lt;&gt;0,F1021&lt;&gt;"تأكد من الكود"),COUNT($U$3:U1020)+1,"  ")</f>
        <v xml:space="preserve">  </v>
      </c>
      <c r="Y1021" s="4" t="str">
        <f>IF(AND($Z$2=$D1021,$Z$2&lt;&gt;"",$Z$2&lt;&gt;0,$Y$2=$Y$1),COUNT($Y$3:Y1020)+1,"  ")</f>
        <v xml:space="preserve">  </v>
      </c>
    </row>
    <row r="1022" spans="2:25" ht="15.75">
      <c r="B1022" s="5" t="str">
        <f>IF(C1022&lt;&gt;"",COUNT($B$3:B1021)+1,"")</f>
        <v/>
      </c>
      <c r="C1022" s="86"/>
      <c r="D1022" s="12"/>
      <c r="E1022" s="12"/>
      <c r="F1022" s="5" t="str">
        <f>IFERROR(IF(E1022&lt;&gt;"",VLOOKUP(E1022,STORE!$C$6:$D$500,2,FALSE),""),"تأكد من الكود")</f>
        <v/>
      </c>
      <c r="G1022" s="12"/>
      <c r="H1022" s="20"/>
      <c r="I1022" s="12"/>
      <c r="U1022" s="4" t="str">
        <f>IF(AND($V$2=$E1022,$V$2&lt;&gt;"",$V$2&lt;&gt;0,F1022&lt;&gt;"تأكد من الكود"),COUNT($U$3:U1021)+1,"  ")</f>
        <v xml:space="preserve">  </v>
      </c>
      <c r="Y1022" s="4" t="str">
        <f>IF(AND($Z$2=$D1022,$Z$2&lt;&gt;"",$Z$2&lt;&gt;0,$Y$2=$Y$1),COUNT($Y$3:Y1021)+1,"  ")</f>
        <v xml:space="preserve">  </v>
      </c>
    </row>
    <row r="1023" spans="2:25" ht="15.75">
      <c r="B1023" s="5" t="str">
        <f>IF(C1023&lt;&gt;"",COUNT($B$3:B1022)+1,"")</f>
        <v/>
      </c>
      <c r="C1023" s="86"/>
      <c r="D1023" s="12"/>
      <c r="E1023" s="12"/>
      <c r="F1023" s="5" t="str">
        <f>IFERROR(IF(E1023&lt;&gt;"",VLOOKUP(E1023,STORE!$C$6:$D$500,2,FALSE),""),"تأكد من الكود")</f>
        <v/>
      </c>
      <c r="G1023" s="12"/>
      <c r="H1023" s="20"/>
      <c r="I1023" s="12"/>
      <c r="U1023" s="4" t="str">
        <f>IF(AND($V$2=$E1023,$V$2&lt;&gt;"",$V$2&lt;&gt;0,F1023&lt;&gt;"تأكد من الكود"),COUNT($U$3:U1022)+1,"  ")</f>
        <v xml:space="preserve">  </v>
      </c>
      <c r="Y1023" s="4" t="str">
        <f>IF(AND($Z$2=$D1023,$Z$2&lt;&gt;"",$Z$2&lt;&gt;0,$Y$2=$Y$1),COUNT($Y$3:Y1022)+1,"  ")</f>
        <v xml:space="preserve">  </v>
      </c>
    </row>
    <row r="1024" spans="2:25" ht="15.75">
      <c r="B1024" s="5" t="str">
        <f>IF(C1024&lt;&gt;"",COUNT($B$3:B1023)+1,"")</f>
        <v/>
      </c>
      <c r="C1024" s="86"/>
      <c r="D1024" s="12"/>
      <c r="E1024" s="12"/>
      <c r="F1024" s="5" t="str">
        <f>IFERROR(IF(E1024&lt;&gt;"",VLOOKUP(E1024,STORE!$C$6:$D$500,2,FALSE),""),"تأكد من الكود")</f>
        <v/>
      </c>
      <c r="G1024" s="12"/>
      <c r="H1024" s="20"/>
      <c r="I1024" s="12"/>
      <c r="U1024" s="4" t="str">
        <f>IF(AND($V$2=$E1024,$V$2&lt;&gt;"",$V$2&lt;&gt;0,F1024&lt;&gt;"تأكد من الكود"),COUNT($U$3:U1023)+1,"  ")</f>
        <v xml:space="preserve">  </v>
      </c>
      <c r="Y1024" s="4" t="str">
        <f>IF(AND($Z$2=$D1024,$Z$2&lt;&gt;"",$Z$2&lt;&gt;0,$Y$2=$Y$1),COUNT($Y$3:Y1023)+1,"  ")</f>
        <v xml:space="preserve">  </v>
      </c>
    </row>
    <row r="1025" spans="2:25" ht="15.75">
      <c r="B1025" s="5" t="str">
        <f>IF(C1025&lt;&gt;"",COUNT($B$3:B1024)+1,"")</f>
        <v/>
      </c>
      <c r="C1025" s="86"/>
      <c r="D1025" s="12"/>
      <c r="E1025" s="12"/>
      <c r="F1025" s="5" t="str">
        <f>IFERROR(IF(E1025&lt;&gt;"",VLOOKUP(E1025,STORE!$C$6:$D$500,2,FALSE),""),"تأكد من الكود")</f>
        <v/>
      </c>
      <c r="G1025" s="12"/>
      <c r="H1025" s="20"/>
      <c r="I1025" s="12"/>
      <c r="U1025" s="4" t="str">
        <f>IF(AND($V$2=$E1025,$V$2&lt;&gt;"",$V$2&lt;&gt;0,F1025&lt;&gt;"تأكد من الكود"),COUNT($U$3:U1024)+1,"  ")</f>
        <v xml:space="preserve">  </v>
      </c>
      <c r="Y1025" s="4" t="str">
        <f>IF(AND($Z$2=$D1025,$Z$2&lt;&gt;"",$Z$2&lt;&gt;0,$Y$2=$Y$1),COUNT($Y$3:Y1024)+1,"  ")</f>
        <v xml:space="preserve">  </v>
      </c>
    </row>
    <row r="1026" spans="2:25" ht="15.75">
      <c r="B1026" s="5" t="str">
        <f>IF(C1026&lt;&gt;"",COUNT($B$3:B1025)+1,"")</f>
        <v/>
      </c>
      <c r="C1026" s="86"/>
      <c r="D1026" s="12"/>
      <c r="E1026" s="12"/>
      <c r="F1026" s="5" t="str">
        <f>IFERROR(IF(E1026&lt;&gt;"",VLOOKUP(E1026,STORE!$C$6:$D$500,2,FALSE),""),"تأكد من الكود")</f>
        <v/>
      </c>
      <c r="G1026" s="12"/>
      <c r="H1026" s="20"/>
      <c r="I1026" s="12"/>
      <c r="U1026" s="4" t="str">
        <f>IF(AND($V$2=$E1026,$V$2&lt;&gt;"",$V$2&lt;&gt;0,F1026&lt;&gt;"تأكد من الكود"),COUNT($U$3:U1025)+1,"  ")</f>
        <v xml:space="preserve">  </v>
      </c>
      <c r="Y1026" s="4" t="str">
        <f>IF(AND($Z$2=$D1026,$Z$2&lt;&gt;"",$Z$2&lt;&gt;0,$Y$2=$Y$1),COUNT($Y$3:Y1025)+1,"  ")</f>
        <v xml:space="preserve">  </v>
      </c>
    </row>
    <row r="1027" spans="2:25" ht="15.75">
      <c r="B1027" s="5" t="str">
        <f>IF(C1027&lt;&gt;"",COUNT($B$3:B1026)+1,"")</f>
        <v/>
      </c>
      <c r="C1027" s="86"/>
      <c r="D1027" s="12"/>
      <c r="E1027" s="12"/>
      <c r="F1027" s="5" t="str">
        <f>IFERROR(IF(E1027&lt;&gt;"",VLOOKUP(E1027,STORE!$C$6:$D$500,2,FALSE),""),"تأكد من الكود")</f>
        <v/>
      </c>
      <c r="G1027" s="12"/>
      <c r="H1027" s="20"/>
      <c r="I1027" s="12"/>
      <c r="U1027" s="4" t="str">
        <f>IF(AND($V$2=$E1027,$V$2&lt;&gt;"",$V$2&lt;&gt;0,F1027&lt;&gt;"تأكد من الكود"),COUNT($U$3:U1026)+1,"  ")</f>
        <v xml:space="preserve">  </v>
      </c>
      <c r="Y1027" s="4" t="str">
        <f>IF(AND($Z$2=$D1027,$Z$2&lt;&gt;"",$Z$2&lt;&gt;0,$Y$2=$Y$1),COUNT($Y$3:Y1026)+1,"  ")</f>
        <v xml:space="preserve">  </v>
      </c>
    </row>
    <row r="1028" spans="2:25" ht="15.75">
      <c r="B1028" s="5" t="str">
        <f>IF(C1028&lt;&gt;"",COUNT($B$3:B1027)+1,"")</f>
        <v/>
      </c>
      <c r="C1028" s="86"/>
      <c r="D1028" s="12"/>
      <c r="E1028" s="12"/>
      <c r="F1028" s="5" t="str">
        <f>IFERROR(IF(E1028&lt;&gt;"",VLOOKUP(E1028,STORE!$C$6:$D$500,2,FALSE),""),"تأكد من الكود")</f>
        <v/>
      </c>
      <c r="G1028" s="12"/>
      <c r="H1028" s="20"/>
      <c r="I1028" s="12"/>
      <c r="U1028" s="4" t="str">
        <f>IF(AND($V$2=$E1028,$V$2&lt;&gt;"",$V$2&lt;&gt;0,F1028&lt;&gt;"تأكد من الكود"),COUNT($U$3:U1027)+1,"  ")</f>
        <v xml:space="preserve">  </v>
      </c>
      <c r="Y1028" s="4" t="str">
        <f>IF(AND($Z$2=$D1028,$Z$2&lt;&gt;"",$Z$2&lt;&gt;0,$Y$2=$Y$1),COUNT($Y$3:Y1027)+1,"  ")</f>
        <v xml:space="preserve">  </v>
      </c>
    </row>
    <row r="1029" spans="2:25" ht="15.75">
      <c r="B1029" s="5" t="str">
        <f>IF(C1029&lt;&gt;"",COUNT($B$3:B1028)+1,"")</f>
        <v/>
      </c>
      <c r="C1029" s="86"/>
      <c r="D1029" s="12"/>
      <c r="E1029" s="12"/>
      <c r="F1029" s="5" t="str">
        <f>IFERROR(IF(E1029&lt;&gt;"",VLOOKUP(E1029,STORE!$C$6:$D$500,2,FALSE),""),"تأكد من الكود")</f>
        <v/>
      </c>
      <c r="G1029" s="12"/>
      <c r="H1029" s="20"/>
      <c r="I1029" s="12"/>
      <c r="U1029" s="4" t="str">
        <f>IF(AND($V$2=$E1029,$V$2&lt;&gt;"",$V$2&lt;&gt;0,F1029&lt;&gt;"تأكد من الكود"),COUNT($U$3:U1028)+1,"  ")</f>
        <v xml:space="preserve">  </v>
      </c>
      <c r="Y1029" s="4" t="str">
        <f>IF(AND($Z$2=$D1029,$Z$2&lt;&gt;"",$Z$2&lt;&gt;0,$Y$2=$Y$1),COUNT($Y$3:Y1028)+1,"  ")</f>
        <v xml:space="preserve">  </v>
      </c>
    </row>
    <row r="1030" spans="2:25" ht="15.75">
      <c r="B1030" s="5" t="str">
        <f>IF(C1030&lt;&gt;"",COUNT($B$3:B1029)+1,"")</f>
        <v/>
      </c>
      <c r="C1030" s="86"/>
      <c r="D1030" s="12"/>
      <c r="E1030" s="12"/>
      <c r="F1030" s="5" t="str">
        <f>IFERROR(IF(E1030&lt;&gt;"",VLOOKUP(E1030,STORE!$C$6:$D$500,2,FALSE),""),"تأكد من الكود")</f>
        <v/>
      </c>
      <c r="G1030" s="12"/>
      <c r="H1030" s="20"/>
      <c r="I1030" s="12"/>
      <c r="U1030" s="4" t="str">
        <f>IF(AND($V$2=$E1030,$V$2&lt;&gt;"",$V$2&lt;&gt;0,F1030&lt;&gt;"تأكد من الكود"),COUNT($U$3:U1029)+1,"  ")</f>
        <v xml:space="preserve">  </v>
      </c>
      <c r="Y1030" s="4" t="str">
        <f>IF(AND($Z$2=$D1030,$Z$2&lt;&gt;"",$Z$2&lt;&gt;0,$Y$2=$Y$1),COUNT($Y$3:Y1029)+1,"  ")</f>
        <v xml:space="preserve">  </v>
      </c>
    </row>
    <row r="1031" spans="2:25" ht="15.75">
      <c r="B1031" s="5" t="str">
        <f>IF(C1031&lt;&gt;"",COUNT($B$3:B1030)+1,"")</f>
        <v/>
      </c>
      <c r="C1031" s="86"/>
      <c r="D1031" s="12"/>
      <c r="E1031" s="12"/>
      <c r="F1031" s="5" t="str">
        <f>IFERROR(IF(E1031&lt;&gt;"",VLOOKUP(E1031,STORE!$C$6:$D$500,2,FALSE),""),"تأكد من الكود")</f>
        <v/>
      </c>
      <c r="G1031" s="12"/>
      <c r="H1031" s="20"/>
      <c r="I1031" s="12"/>
      <c r="U1031" s="4" t="str">
        <f>IF(AND($V$2=$E1031,$V$2&lt;&gt;"",$V$2&lt;&gt;0,F1031&lt;&gt;"تأكد من الكود"),COUNT($U$3:U1030)+1,"  ")</f>
        <v xml:space="preserve">  </v>
      </c>
      <c r="Y1031" s="4" t="str">
        <f>IF(AND($Z$2=$D1031,$Z$2&lt;&gt;"",$Z$2&lt;&gt;0,$Y$2=$Y$1),COUNT($Y$3:Y1030)+1,"  ")</f>
        <v xml:space="preserve">  </v>
      </c>
    </row>
    <row r="1032" spans="2:25" ht="15.75">
      <c r="B1032" s="5" t="str">
        <f>IF(C1032&lt;&gt;"",COUNT($B$3:B1031)+1,"")</f>
        <v/>
      </c>
      <c r="C1032" s="86"/>
      <c r="D1032" s="12"/>
      <c r="E1032" s="12"/>
      <c r="F1032" s="5" t="str">
        <f>IFERROR(IF(E1032&lt;&gt;"",VLOOKUP(E1032,STORE!$C$6:$D$500,2,FALSE),""),"تأكد من الكود")</f>
        <v/>
      </c>
      <c r="G1032" s="12"/>
      <c r="H1032" s="20"/>
      <c r="I1032" s="12"/>
      <c r="U1032" s="4" t="str">
        <f>IF(AND($V$2=$E1032,$V$2&lt;&gt;"",$V$2&lt;&gt;0,F1032&lt;&gt;"تأكد من الكود"),COUNT($U$3:U1031)+1,"  ")</f>
        <v xml:space="preserve">  </v>
      </c>
      <c r="Y1032" s="4" t="str">
        <f>IF(AND($Z$2=$D1032,$Z$2&lt;&gt;"",$Z$2&lt;&gt;0,$Y$2=$Y$1),COUNT($Y$3:Y1031)+1,"  ")</f>
        <v xml:space="preserve">  </v>
      </c>
    </row>
    <row r="1033" spans="2:25" ht="15.75">
      <c r="B1033" s="5" t="str">
        <f>IF(C1033&lt;&gt;"",COUNT($B$3:B1032)+1,"")</f>
        <v/>
      </c>
      <c r="C1033" s="86"/>
      <c r="D1033" s="12"/>
      <c r="E1033" s="12"/>
      <c r="F1033" s="5" t="str">
        <f>IFERROR(IF(E1033&lt;&gt;"",VLOOKUP(E1033,STORE!$C$6:$D$500,2,FALSE),""),"تأكد من الكود")</f>
        <v/>
      </c>
      <c r="G1033" s="12"/>
      <c r="H1033" s="20"/>
      <c r="I1033" s="12"/>
      <c r="U1033" s="4" t="str">
        <f>IF(AND($V$2=$E1033,$V$2&lt;&gt;"",$V$2&lt;&gt;0,F1033&lt;&gt;"تأكد من الكود"),COUNT($U$3:U1032)+1,"  ")</f>
        <v xml:space="preserve">  </v>
      </c>
      <c r="Y1033" s="4" t="str">
        <f>IF(AND($Z$2=$D1033,$Z$2&lt;&gt;"",$Z$2&lt;&gt;0,$Y$2=$Y$1),COUNT($Y$3:Y1032)+1,"  ")</f>
        <v xml:space="preserve">  </v>
      </c>
    </row>
    <row r="1034" spans="2:25" ht="15.75">
      <c r="B1034" s="5" t="str">
        <f>IF(C1034&lt;&gt;"",COUNT($B$3:B1033)+1,"")</f>
        <v/>
      </c>
      <c r="C1034" s="86"/>
      <c r="D1034" s="12"/>
      <c r="E1034" s="12"/>
      <c r="F1034" s="5" t="str">
        <f>IFERROR(IF(E1034&lt;&gt;"",VLOOKUP(E1034,STORE!$C$6:$D$500,2,FALSE),""),"تأكد من الكود")</f>
        <v/>
      </c>
      <c r="G1034" s="12"/>
      <c r="H1034" s="20"/>
      <c r="I1034" s="12"/>
      <c r="U1034" s="4" t="str">
        <f>IF(AND($V$2=$E1034,$V$2&lt;&gt;"",$V$2&lt;&gt;0,F1034&lt;&gt;"تأكد من الكود"),COUNT($U$3:U1033)+1,"  ")</f>
        <v xml:space="preserve">  </v>
      </c>
      <c r="Y1034" s="4" t="str">
        <f>IF(AND($Z$2=$D1034,$Z$2&lt;&gt;"",$Z$2&lt;&gt;0,$Y$2=$Y$1),COUNT($Y$3:Y1033)+1,"  ")</f>
        <v xml:space="preserve">  </v>
      </c>
    </row>
    <row r="1035" spans="2:25" ht="15.75">
      <c r="B1035" s="5" t="str">
        <f>IF(C1035&lt;&gt;"",COUNT($B$3:B1034)+1,"")</f>
        <v/>
      </c>
      <c r="C1035" s="86"/>
      <c r="D1035" s="12"/>
      <c r="E1035" s="12"/>
      <c r="F1035" s="5" t="str">
        <f>IFERROR(IF(E1035&lt;&gt;"",VLOOKUP(E1035,STORE!$C$6:$D$500,2,FALSE),""),"تأكد من الكود")</f>
        <v/>
      </c>
      <c r="G1035" s="12"/>
      <c r="H1035" s="20"/>
      <c r="I1035" s="12"/>
      <c r="U1035" s="4" t="str">
        <f>IF(AND($V$2=$E1035,$V$2&lt;&gt;"",$V$2&lt;&gt;0,F1035&lt;&gt;"تأكد من الكود"),COUNT($U$3:U1034)+1,"  ")</f>
        <v xml:space="preserve">  </v>
      </c>
      <c r="Y1035" s="4" t="str">
        <f>IF(AND($Z$2=$D1035,$Z$2&lt;&gt;"",$Z$2&lt;&gt;0,$Y$2=$Y$1),COUNT($Y$3:Y1034)+1,"  ")</f>
        <v xml:space="preserve">  </v>
      </c>
    </row>
    <row r="1036" spans="2:25" ht="15.75">
      <c r="B1036" s="5" t="str">
        <f>IF(C1036&lt;&gt;"",COUNT($B$3:B1035)+1,"")</f>
        <v/>
      </c>
      <c r="C1036" s="86"/>
      <c r="D1036" s="12"/>
      <c r="E1036" s="12"/>
      <c r="F1036" s="5" t="str">
        <f>IFERROR(IF(E1036&lt;&gt;"",VLOOKUP(E1036,STORE!$C$6:$D$500,2,FALSE),""),"تأكد من الكود")</f>
        <v/>
      </c>
      <c r="G1036" s="12"/>
      <c r="H1036" s="20"/>
      <c r="I1036" s="12"/>
      <c r="U1036" s="4" t="str">
        <f>IF(AND($V$2=$E1036,$V$2&lt;&gt;"",$V$2&lt;&gt;0,F1036&lt;&gt;"تأكد من الكود"),COUNT($U$3:U1035)+1,"  ")</f>
        <v xml:space="preserve">  </v>
      </c>
      <c r="Y1036" s="4" t="str">
        <f>IF(AND($Z$2=$D1036,$Z$2&lt;&gt;"",$Z$2&lt;&gt;0,$Y$2=$Y$1),COUNT($Y$3:Y1035)+1,"  ")</f>
        <v xml:space="preserve">  </v>
      </c>
    </row>
    <row r="1037" spans="2:25" ht="15.75">
      <c r="B1037" s="5" t="str">
        <f>IF(C1037&lt;&gt;"",COUNT($B$3:B1036)+1,"")</f>
        <v/>
      </c>
      <c r="C1037" s="86"/>
      <c r="D1037" s="12"/>
      <c r="E1037" s="12"/>
      <c r="F1037" s="5" t="str">
        <f>IFERROR(IF(E1037&lt;&gt;"",VLOOKUP(E1037,STORE!$C$6:$D$500,2,FALSE),""),"تأكد من الكود")</f>
        <v/>
      </c>
      <c r="G1037" s="12"/>
      <c r="H1037" s="20"/>
      <c r="I1037" s="12"/>
      <c r="U1037" s="4" t="str">
        <f>IF(AND($V$2=$E1037,$V$2&lt;&gt;"",$V$2&lt;&gt;0,F1037&lt;&gt;"تأكد من الكود"),COUNT($U$3:U1036)+1,"  ")</f>
        <v xml:space="preserve">  </v>
      </c>
      <c r="Y1037" s="4" t="str">
        <f>IF(AND($Z$2=$D1037,$Z$2&lt;&gt;"",$Z$2&lt;&gt;0,$Y$2=$Y$1),COUNT($Y$3:Y1036)+1,"  ")</f>
        <v xml:space="preserve">  </v>
      </c>
    </row>
    <row r="1038" spans="2:25" ht="15.75">
      <c r="B1038" s="5" t="str">
        <f>IF(C1038&lt;&gt;"",COUNT($B$3:B1037)+1,"")</f>
        <v/>
      </c>
      <c r="C1038" s="86"/>
      <c r="D1038" s="12"/>
      <c r="E1038" s="12"/>
      <c r="F1038" s="5" t="str">
        <f>IFERROR(IF(E1038&lt;&gt;"",VLOOKUP(E1038,STORE!$C$6:$D$500,2,FALSE),""),"تأكد من الكود")</f>
        <v/>
      </c>
      <c r="G1038" s="12"/>
      <c r="H1038" s="20"/>
      <c r="I1038" s="12"/>
      <c r="U1038" s="4" t="str">
        <f>IF(AND($V$2=$E1038,$V$2&lt;&gt;"",$V$2&lt;&gt;0,F1038&lt;&gt;"تأكد من الكود"),COUNT($U$3:U1037)+1,"  ")</f>
        <v xml:space="preserve">  </v>
      </c>
      <c r="Y1038" s="4" t="str">
        <f>IF(AND($Z$2=$D1038,$Z$2&lt;&gt;"",$Z$2&lt;&gt;0,$Y$2=$Y$1),COUNT($Y$3:Y1037)+1,"  ")</f>
        <v xml:space="preserve">  </v>
      </c>
    </row>
    <row r="1039" spans="2:25" ht="15.75">
      <c r="B1039" s="5" t="str">
        <f>IF(C1039&lt;&gt;"",COUNT($B$3:B1038)+1,"")</f>
        <v/>
      </c>
      <c r="C1039" s="86"/>
      <c r="D1039" s="12"/>
      <c r="E1039" s="12"/>
      <c r="F1039" s="5" t="str">
        <f>IFERROR(IF(E1039&lt;&gt;"",VLOOKUP(E1039,STORE!$C$6:$D$500,2,FALSE),""),"تأكد من الكود")</f>
        <v/>
      </c>
      <c r="G1039" s="12"/>
      <c r="H1039" s="20"/>
      <c r="I1039" s="12"/>
      <c r="U1039" s="4" t="str">
        <f>IF(AND($V$2=$E1039,$V$2&lt;&gt;"",$V$2&lt;&gt;0,F1039&lt;&gt;"تأكد من الكود"),COUNT($U$3:U1038)+1,"  ")</f>
        <v xml:space="preserve">  </v>
      </c>
      <c r="Y1039" s="4" t="str">
        <f>IF(AND($Z$2=$D1039,$Z$2&lt;&gt;"",$Z$2&lt;&gt;0,$Y$2=$Y$1),COUNT($Y$3:Y1038)+1,"  ")</f>
        <v xml:space="preserve">  </v>
      </c>
    </row>
    <row r="1040" spans="2:25" ht="15.75">
      <c r="B1040" s="5" t="str">
        <f>IF(C1040&lt;&gt;"",COUNT($B$3:B1039)+1,"")</f>
        <v/>
      </c>
      <c r="C1040" s="86"/>
      <c r="D1040" s="12"/>
      <c r="E1040" s="12"/>
      <c r="F1040" s="5" t="str">
        <f>IFERROR(IF(E1040&lt;&gt;"",VLOOKUP(E1040,STORE!$C$6:$D$500,2,FALSE),""),"تأكد من الكود")</f>
        <v/>
      </c>
      <c r="G1040" s="12"/>
      <c r="H1040" s="20"/>
      <c r="I1040" s="12"/>
      <c r="U1040" s="4" t="str">
        <f>IF(AND($V$2=$E1040,$V$2&lt;&gt;"",$V$2&lt;&gt;0,F1040&lt;&gt;"تأكد من الكود"),COUNT($U$3:U1039)+1,"  ")</f>
        <v xml:space="preserve">  </v>
      </c>
      <c r="Y1040" s="4" t="str">
        <f>IF(AND($Z$2=$D1040,$Z$2&lt;&gt;"",$Z$2&lt;&gt;0,$Y$2=$Y$1),COUNT($Y$3:Y1039)+1,"  ")</f>
        <v xml:space="preserve">  </v>
      </c>
    </row>
    <row r="1041" spans="2:25" ht="15.75">
      <c r="B1041" s="5" t="str">
        <f>IF(C1041&lt;&gt;"",COUNT($B$3:B1040)+1,"")</f>
        <v/>
      </c>
      <c r="C1041" s="86"/>
      <c r="D1041" s="12"/>
      <c r="E1041" s="12"/>
      <c r="F1041" s="5" t="str">
        <f>IFERROR(IF(E1041&lt;&gt;"",VLOOKUP(E1041,STORE!$C$6:$D$500,2,FALSE),""),"تأكد من الكود")</f>
        <v/>
      </c>
      <c r="G1041" s="12"/>
      <c r="H1041" s="20"/>
      <c r="I1041" s="12"/>
      <c r="U1041" s="4" t="str">
        <f>IF(AND($V$2=$E1041,$V$2&lt;&gt;"",$V$2&lt;&gt;0,F1041&lt;&gt;"تأكد من الكود"),COUNT($U$3:U1040)+1,"  ")</f>
        <v xml:space="preserve">  </v>
      </c>
      <c r="Y1041" s="4" t="str">
        <f>IF(AND($Z$2=$D1041,$Z$2&lt;&gt;"",$Z$2&lt;&gt;0,$Y$2=$Y$1),COUNT($Y$3:Y1040)+1,"  ")</f>
        <v xml:space="preserve">  </v>
      </c>
    </row>
    <row r="1042" spans="2:25" ht="15.75">
      <c r="B1042" s="5" t="str">
        <f>IF(C1042&lt;&gt;"",COUNT($B$3:B1041)+1,"")</f>
        <v/>
      </c>
      <c r="C1042" s="86"/>
      <c r="D1042" s="12"/>
      <c r="E1042" s="12"/>
      <c r="F1042" s="5" t="str">
        <f>IFERROR(IF(E1042&lt;&gt;"",VLOOKUP(E1042,STORE!$C$6:$D$500,2,FALSE),""),"تأكد من الكود")</f>
        <v/>
      </c>
      <c r="G1042" s="12"/>
      <c r="H1042" s="20"/>
      <c r="I1042" s="12"/>
      <c r="U1042" s="4" t="str">
        <f>IF(AND($V$2=$E1042,$V$2&lt;&gt;"",$V$2&lt;&gt;0,F1042&lt;&gt;"تأكد من الكود"),COUNT($U$3:U1041)+1,"  ")</f>
        <v xml:space="preserve">  </v>
      </c>
      <c r="Y1042" s="4" t="str">
        <f>IF(AND($Z$2=$D1042,$Z$2&lt;&gt;"",$Z$2&lt;&gt;0,$Y$2=$Y$1),COUNT($Y$3:Y1041)+1,"  ")</f>
        <v xml:space="preserve">  </v>
      </c>
    </row>
    <row r="1043" spans="2:25" ht="15.75">
      <c r="B1043" s="5" t="str">
        <f>IF(C1043&lt;&gt;"",COUNT($B$3:B1042)+1,"")</f>
        <v/>
      </c>
      <c r="C1043" s="86"/>
      <c r="D1043" s="12"/>
      <c r="E1043" s="12"/>
      <c r="F1043" s="5" t="str">
        <f>IFERROR(IF(E1043&lt;&gt;"",VLOOKUP(E1043,STORE!$C$6:$D$500,2,FALSE),""),"تأكد من الكود")</f>
        <v/>
      </c>
      <c r="G1043" s="12"/>
      <c r="H1043" s="20"/>
      <c r="I1043" s="12"/>
      <c r="U1043" s="4" t="str">
        <f>IF(AND($V$2=$E1043,$V$2&lt;&gt;"",$V$2&lt;&gt;0,F1043&lt;&gt;"تأكد من الكود"),COUNT($U$3:U1042)+1,"  ")</f>
        <v xml:space="preserve">  </v>
      </c>
      <c r="Y1043" s="4" t="str">
        <f>IF(AND($Z$2=$D1043,$Z$2&lt;&gt;"",$Z$2&lt;&gt;0,$Y$2=$Y$1),COUNT($Y$3:Y1042)+1,"  ")</f>
        <v xml:space="preserve">  </v>
      </c>
    </row>
    <row r="1044" spans="2:25" ht="15.75">
      <c r="B1044" s="5" t="str">
        <f>IF(C1044&lt;&gt;"",COUNT($B$3:B1043)+1,"")</f>
        <v/>
      </c>
      <c r="C1044" s="86"/>
      <c r="D1044" s="12"/>
      <c r="E1044" s="12"/>
      <c r="F1044" s="5" t="str">
        <f>IFERROR(IF(E1044&lt;&gt;"",VLOOKUP(E1044,STORE!$C$6:$D$500,2,FALSE),""),"تأكد من الكود")</f>
        <v/>
      </c>
      <c r="G1044" s="12"/>
      <c r="H1044" s="20"/>
      <c r="I1044" s="12"/>
      <c r="U1044" s="4" t="str">
        <f>IF(AND($V$2=$E1044,$V$2&lt;&gt;"",$V$2&lt;&gt;0,F1044&lt;&gt;"تأكد من الكود"),COUNT($U$3:U1043)+1,"  ")</f>
        <v xml:space="preserve">  </v>
      </c>
      <c r="Y1044" s="4" t="str">
        <f>IF(AND($Z$2=$D1044,$Z$2&lt;&gt;"",$Z$2&lt;&gt;0,$Y$2=$Y$1),COUNT($Y$3:Y1043)+1,"  ")</f>
        <v xml:space="preserve">  </v>
      </c>
    </row>
    <row r="1045" spans="2:25" ht="15.75">
      <c r="B1045" s="5" t="str">
        <f>IF(C1045&lt;&gt;"",COUNT($B$3:B1044)+1,"")</f>
        <v/>
      </c>
      <c r="C1045" s="86"/>
      <c r="D1045" s="12"/>
      <c r="E1045" s="12"/>
      <c r="F1045" s="5" t="str">
        <f>IFERROR(IF(E1045&lt;&gt;"",VLOOKUP(E1045,STORE!$C$6:$D$500,2,FALSE),""),"تأكد من الكود")</f>
        <v/>
      </c>
      <c r="G1045" s="12"/>
      <c r="H1045" s="20"/>
      <c r="I1045" s="12"/>
      <c r="U1045" s="4" t="str">
        <f>IF(AND($V$2=$E1045,$V$2&lt;&gt;"",$V$2&lt;&gt;0,F1045&lt;&gt;"تأكد من الكود"),COUNT($U$3:U1044)+1,"  ")</f>
        <v xml:space="preserve">  </v>
      </c>
      <c r="Y1045" s="4" t="str">
        <f>IF(AND($Z$2=$D1045,$Z$2&lt;&gt;"",$Z$2&lt;&gt;0,$Y$2=$Y$1),COUNT($Y$3:Y1044)+1,"  ")</f>
        <v xml:space="preserve">  </v>
      </c>
    </row>
    <row r="1046" spans="2:25" ht="15.75">
      <c r="B1046" s="5" t="str">
        <f>IF(C1046&lt;&gt;"",COUNT($B$3:B1045)+1,"")</f>
        <v/>
      </c>
      <c r="C1046" s="86"/>
      <c r="D1046" s="12"/>
      <c r="E1046" s="12"/>
      <c r="F1046" s="5" t="str">
        <f>IFERROR(IF(E1046&lt;&gt;"",VLOOKUP(E1046,STORE!$C$6:$D$500,2,FALSE),""),"تأكد من الكود")</f>
        <v/>
      </c>
      <c r="G1046" s="12"/>
      <c r="H1046" s="20"/>
      <c r="I1046" s="12"/>
      <c r="U1046" s="4" t="str">
        <f>IF(AND($V$2=$E1046,$V$2&lt;&gt;"",$V$2&lt;&gt;0,F1046&lt;&gt;"تأكد من الكود"),COUNT($U$3:U1045)+1,"  ")</f>
        <v xml:space="preserve">  </v>
      </c>
      <c r="Y1046" s="4" t="str">
        <f>IF(AND($Z$2=$D1046,$Z$2&lt;&gt;"",$Z$2&lt;&gt;0,$Y$2=$Y$1),COUNT($Y$3:Y1045)+1,"  ")</f>
        <v xml:space="preserve">  </v>
      </c>
    </row>
    <row r="1047" spans="2:25" ht="15.75">
      <c r="B1047" s="5" t="str">
        <f>IF(C1047&lt;&gt;"",COUNT($B$3:B1046)+1,"")</f>
        <v/>
      </c>
      <c r="C1047" s="86"/>
      <c r="D1047" s="12"/>
      <c r="E1047" s="12"/>
      <c r="F1047" s="5" t="str">
        <f>IFERROR(IF(E1047&lt;&gt;"",VLOOKUP(E1047,STORE!$C$6:$D$500,2,FALSE),""),"تأكد من الكود")</f>
        <v/>
      </c>
      <c r="G1047" s="12"/>
      <c r="H1047" s="20"/>
      <c r="I1047" s="12"/>
      <c r="U1047" s="4" t="str">
        <f>IF(AND($V$2=$E1047,$V$2&lt;&gt;"",$V$2&lt;&gt;0,F1047&lt;&gt;"تأكد من الكود"),COUNT($U$3:U1046)+1,"  ")</f>
        <v xml:space="preserve">  </v>
      </c>
      <c r="Y1047" s="4" t="str">
        <f>IF(AND($Z$2=$D1047,$Z$2&lt;&gt;"",$Z$2&lt;&gt;0,$Y$2=$Y$1),COUNT($Y$3:Y1046)+1,"  ")</f>
        <v xml:space="preserve">  </v>
      </c>
    </row>
    <row r="1048" spans="2:25" ht="15.75">
      <c r="B1048" s="5" t="str">
        <f>IF(C1048&lt;&gt;"",COUNT($B$3:B1047)+1,"")</f>
        <v/>
      </c>
      <c r="C1048" s="86"/>
      <c r="D1048" s="12"/>
      <c r="E1048" s="12"/>
      <c r="F1048" s="5" t="str">
        <f>IFERROR(IF(E1048&lt;&gt;"",VLOOKUP(E1048,STORE!$C$6:$D$500,2,FALSE),""),"تأكد من الكود")</f>
        <v/>
      </c>
      <c r="G1048" s="12"/>
      <c r="H1048" s="20"/>
      <c r="I1048" s="12"/>
      <c r="U1048" s="4" t="str">
        <f>IF(AND($V$2=$E1048,$V$2&lt;&gt;"",$V$2&lt;&gt;0,F1048&lt;&gt;"تأكد من الكود"),COUNT($U$3:U1047)+1,"  ")</f>
        <v xml:space="preserve">  </v>
      </c>
      <c r="Y1048" s="4" t="str">
        <f>IF(AND($Z$2=$D1048,$Z$2&lt;&gt;"",$Z$2&lt;&gt;0,$Y$2=$Y$1),COUNT($Y$3:Y1047)+1,"  ")</f>
        <v xml:space="preserve">  </v>
      </c>
    </row>
    <row r="1049" spans="2:25" ht="15.75">
      <c r="B1049" s="5" t="str">
        <f>IF(C1049&lt;&gt;"",COUNT($B$3:B1048)+1,"")</f>
        <v/>
      </c>
      <c r="C1049" s="86"/>
      <c r="D1049" s="12"/>
      <c r="E1049" s="12"/>
      <c r="F1049" s="5" t="str">
        <f>IFERROR(IF(E1049&lt;&gt;"",VLOOKUP(E1049,STORE!$C$6:$D$500,2,FALSE),""),"تأكد من الكود")</f>
        <v/>
      </c>
      <c r="G1049" s="12"/>
      <c r="H1049" s="20"/>
      <c r="I1049" s="12"/>
      <c r="U1049" s="4" t="str">
        <f>IF(AND($V$2=$E1049,$V$2&lt;&gt;"",$V$2&lt;&gt;0,F1049&lt;&gt;"تأكد من الكود"),COUNT($U$3:U1048)+1,"  ")</f>
        <v xml:space="preserve">  </v>
      </c>
      <c r="Y1049" s="4" t="str">
        <f>IF(AND($Z$2=$D1049,$Z$2&lt;&gt;"",$Z$2&lt;&gt;0,$Y$2=$Y$1),COUNT($Y$3:Y1048)+1,"  ")</f>
        <v xml:space="preserve">  </v>
      </c>
    </row>
    <row r="1050" spans="2:25" ht="15.75">
      <c r="B1050" s="5" t="str">
        <f>IF(C1050&lt;&gt;"",COUNT($B$3:B1049)+1,"")</f>
        <v/>
      </c>
      <c r="C1050" s="86"/>
      <c r="D1050" s="12"/>
      <c r="E1050" s="12"/>
      <c r="F1050" s="5" t="str">
        <f>IFERROR(IF(E1050&lt;&gt;"",VLOOKUP(E1050,STORE!$C$6:$D$500,2,FALSE),""),"تأكد من الكود")</f>
        <v/>
      </c>
      <c r="G1050" s="12"/>
      <c r="H1050" s="20"/>
      <c r="I1050" s="12"/>
      <c r="U1050" s="4" t="str">
        <f>IF(AND($V$2=$E1050,$V$2&lt;&gt;"",$V$2&lt;&gt;0,F1050&lt;&gt;"تأكد من الكود"),COUNT($U$3:U1049)+1,"  ")</f>
        <v xml:space="preserve">  </v>
      </c>
      <c r="Y1050" s="4" t="str">
        <f>IF(AND($Z$2=$D1050,$Z$2&lt;&gt;"",$Z$2&lt;&gt;0,$Y$2=$Y$1),COUNT($Y$3:Y1049)+1,"  ")</f>
        <v xml:space="preserve">  </v>
      </c>
    </row>
    <row r="1051" spans="2:25" ht="15.75">
      <c r="B1051" s="5" t="str">
        <f>IF(C1051&lt;&gt;"",COUNT($B$3:B1050)+1,"")</f>
        <v/>
      </c>
      <c r="C1051" s="86"/>
      <c r="D1051" s="12"/>
      <c r="E1051" s="12"/>
      <c r="F1051" s="5" t="str">
        <f>IFERROR(IF(E1051&lt;&gt;"",VLOOKUP(E1051,STORE!$C$6:$D$500,2,FALSE),""),"تأكد من الكود")</f>
        <v/>
      </c>
      <c r="G1051" s="12"/>
      <c r="H1051" s="20"/>
      <c r="I1051" s="12"/>
      <c r="U1051" s="4" t="str">
        <f>IF(AND($V$2=$E1051,$V$2&lt;&gt;"",$V$2&lt;&gt;0,F1051&lt;&gt;"تأكد من الكود"),COUNT($U$3:U1050)+1,"  ")</f>
        <v xml:space="preserve">  </v>
      </c>
      <c r="Y1051" s="4" t="str">
        <f>IF(AND($Z$2=$D1051,$Z$2&lt;&gt;"",$Z$2&lt;&gt;0,$Y$2=$Y$1),COUNT($Y$3:Y1050)+1,"  ")</f>
        <v xml:space="preserve">  </v>
      </c>
    </row>
    <row r="1052" spans="2:25" ht="15.75">
      <c r="B1052" s="5" t="str">
        <f>IF(C1052&lt;&gt;"",COUNT($B$3:B1051)+1,"")</f>
        <v/>
      </c>
      <c r="C1052" s="86"/>
      <c r="D1052" s="12"/>
      <c r="E1052" s="12"/>
      <c r="F1052" s="5" t="str">
        <f>IFERROR(IF(E1052&lt;&gt;"",VLOOKUP(E1052,STORE!$C$6:$D$500,2,FALSE),""),"تأكد من الكود")</f>
        <v/>
      </c>
      <c r="G1052" s="12"/>
      <c r="H1052" s="20"/>
      <c r="I1052" s="12"/>
      <c r="U1052" s="4" t="str">
        <f>IF(AND($V$2=$E1052,$V$2&lt;&gt;"",$V$2&lt;&gt;0,F1052&lt;&gt;"تأكد من الكود"),COUNT($U$3:U1051)+1,"  ")</f>
        <v xml:space="preserve">  </v>
      </c>
      <c r="Y1052" s="4" t="str">
        <f>IF(AND($Z$2=$D1052,$Z$2&lt;&gt;"",$Z$2&lt;&gt;0,$Y$2=$Y$1),COUNT($Y$3:Y1051)+1,"  ")</f>
        <v xml:space="preserve">  </v>
      </c>
    </row>
    <row r="1053" spans="2:25" ht="15.75">
      <c r="B1053" s="5" t="str">
        <f>IF(C1053&lt;&gt;"",COUNT($B$3:B1052)+1,"")</f>
        <v/>
      </c>
      <c r="C1053" s="86"/>
      <c r="D1053" s="12"/>
      <c r="E1053" s="12"/>
      <c r="F1053" s="5" t="str">
        <f>IFERROR(IF(E1053&lt;&gt;"",VLOOKUP(E1053,STORE!$C$6:$D$500,2,FALSE),""),"تأكد من الكود")</f>
        <v/>
      </c>
      <c r="G1053" s="12"/>
      <c r="H1053" s="20"/>
      <c r="I1053" s="12"/>
      <c r="U1053" s="4" t="str">
        <f>IF(AND($V$2=$E1053,$V$2&lt;&gt;"",$V$2&lt;&gt;0,F1053&lt;&gt;"تأكد من الكود"),COUNT($U$3:U1052)+1,"  ")</f>
        <v xml:space="preserve">  </v>
      </c>
      <c r="Y1053" s="4" t="str">
        <f>IF(AND($Z$2=$D1053,$Z$2&lt;&gt;"",$Z$2&lt;&gt;0,$Y$2=$Y$1),COUNT($Y$3:Y1052)+1,"  ")</f>
        <v xml:space="preserve">  </v>
      </c>
    </row>
    <row r="1054" spans="2:25" ht="15.75">
      <c r="B1054" s="5" t="str">
        <f>IF(C1054&lt;&gt;"",COUNT($B$3:B1053)+1,"")</f>
        <v/>
      </c>
      <c r="C1054" s="86"/>
      <c r="D1054" s="12"/>
      <c r="E1054" s="12"/>
      <c r="F1054" s="5" t="str">
        <f>IFERROR(IF(E1054&lt;&gt;"",VLOOKUP(E1054,STORE!$C$6:$D$500,2,FALSE),""),"تأكد من الكود")</f>
        <v/>
      </c>
      <c r="G1054" s="12"/>
      <c r="H1054" s="20"/>
      <c r="I1054" s="12"/>
      <c r="U1054" s="4" t="str">
        <f>IF(AND($V$2=$E1054,$V$2&lt;&gt;"",$V$2&lt;&gt;0,F1054&lt;&gt;"تأكد من الكود"),COUNT($U$3:U1053)+1,"  ")</f>
        <v xml:space="preserve">  </v>
      </c>
      <c r="Y1054" s="4" t="str">
        <f>IF(AND($Z$2=$D1054,$Z$2&lt;&gt;"",$Z$2&lt;&gt;0,$Y$2=$Y$1),COUNT($Y$3:Y1053)+1,"  ")</f>
        <v xml:space="preserve">  </v>
      </c>
    </row>
    <row r="1055" spans="2:25" ht="15.75">
      <c r="B1055" s="5" t="str">
        <f>IF(C1055&lt;&gt;"",COUNT($B$3:B1054)+1,"")</f>
        <v/>
      </c>
      <c r="C1055" s="86"/>
      <c r="D1055" s="12"/>
      <c r="E1055" s="12"/>
      <c r="F1055" s="5" t="str">
        <f>IFERROR(IF(E1055&lt;&gt;"",VLOOKUP(E1055,STORE!$C$6:$D$500,2,FALSE),""),"تأكد من الكود")</f>
        <v/>
      </c>
      <c r="G1055" s="12"/>
      <c r="H1055" s="20"/>
      <c r="I1055" s="12"/>
      <c r="U1055" s="4" t="str">
        <f>IF(AND($V$2=$E1055,$V$2&lt;&gt;"",$V$2&lt;&gt;0,F1055&lt;&gt;"تأكد من الكود"),COUNT($U$3:U1054)+1,"  ")</f>
        <v xml:space="preserve">  </v>
      </c>
      <c r="Y1055" s="4" t="str">
        <f>IF(AND($Z$2=$D1055,$Z$2&lt;&gt;"",$Z$2&lt;&gt;0,$Y$2=$Y$1),COUNT($Y$3:Y1054)+1,"  ")</f>
        <v xml:space="preserve">  </v>
      </c>
    </row>
    <row r="1056" spans="2:25" ht="15.75">
      <c r="B1056" s="5" t="str">
        <f>IF(C1056&lt;&gt;"",COUNT($B$3:B1055)+1,"")</f>
        <v/>
      </c>
      <c r="C1056" s="86"/>
      <c r="D1056" s="12"/>
      <c r="E1056" s="12"/>
      <c r="F1056" s="5" t="str">
        <f>IFERROR(IF(E1056&lt;&gt;"",VLOOKUP(E1056,STORE!$C$6:$D$500,2,FALSE),""),"تأكد من الكود")</f>
        <v/>
      </c>
      <c r="G1056" s="12"/>
      <c r="H1056" s="20"/>
      <c r="I1056" s="12"/>
      <c r="U1056" s="4" t="str">
        <f>IF(AND($V$2=$E1056,$V$2&lt;&gt;"",$V$2&lt;&gt;0,F1056&lt;&gt;"تأكد من الكود"),COUNT($U$3:U1055)+1,"  ")</f>
        <v xml:space="preserve">  </v>
      </c>
      <c r="Y1056" s="4" t="str">
        <f>IF(AND($Z$2=$D1056,$Z$2&lt;&gt;"",$Z$2&lt;&gt;0,$Y$2=$Y$1),COUNT($Y$3:Y1055)+1,"  ")</f>
        <v xml:space="preserve">  </v>
      </c>
    </row>
    <row r="1057" spans="2:25" ht="15.75">
      <c r="B1057" s="5" t="str">
        <f>IF(C1057&lt;&gt;"",COUNT($B$3:B1056)+1,"")</f>
        <v/>
      </c>
      <c r="C1057" s="86"/>
      <c r="D1057" s="12"/>
      <c r="E1057" s="12"/>
      <c r="F1057" s="5" t="str">
        <f>IFERROR(IF(E1057&lt;&gt;"",VLOOKUP(E1057,STORE!$C$6:$D$500,2,FALSE),""),"تأكد من الكود")</f>
        <v/>
      </c>
      <c r="G1057" s="12"/>
      <c r="H1057" s="20"/>
      <c r="I1057" s="12"/>
      <c r="U1057" s="4" t="str">
        <f>IF(AND($V$2=$E1057,$V$2&lt;&gt;"",$V$2&lt;&gt;0,F1057&lt;&gt;"تأكد من الكود"),COUNT($U$3:U1056)+1,"  ")</f>
        <v xml:space="preserve">  </v>
      </c>
      <c r="Y1057" s="4" t="str">
        <f>IF(AND($Z$2=$D1057,$Z$2&lt;&gt;"",$Z$2&lt;&gt;0,$Y$2=$Y$1),COUNT($Y$3:Y1056)+1,"  ")</f>
        <v xml:space="preserve">  </v>
      </c>
    </row>
    <row r="1058" spans="2:25" ht="15.75">
      <c r="B1058" s="5" t="str">
        <f>IF(C1058&lt;&gt;"",COUNT($B$3:B1057)+1,"")</f>
        <v/>
      </c>
      <c r="C1058" s="86"/>
      <c r="D1058" s="12"/>
      <c r="E1058" s="12"/>
      <c r="F1058" s="5" t="str">
        <f>IFERROR(IF(E1058&lt;&gt;"",VLOOKUP(E1058,STORE!$C$6:$D$500,2,FALSE),""),"تأكد من الكود")</f>
        <v/>
      </c>
      <c r="G1058" s="12"/>
      <c r="H1058" s="20"/>
      <c r="I1058" s="12"/>
      <c r="U1058" s="4" t="str">
        <f>IF(AND($V$2=$E1058,$V$2&lt;&gt;"",$V$2&lt;&gt;0,F1058&lt;&gt;"تأكد من الكود"),COUNT($U$3:U1057)+1,"  ")</f>
        <v xml:space="preserve">  </v>
      </c>
      <c r="Y1058" s="4" t="str">
        <f>IF(AND($Z$2=$D1058,$Z$2&lt;&gt;"",$Z$2&lt;&gt;0,$Y$2=$Y$1),COUNT($Y$3:Y1057)+1,"  ")</f>
        <v xml:space="preserve">  </v>
      </c>
    </row>
    <row r="1059" spans="2:25" ht="15.75">
      <c r="B1059" s="5" t="str">
        <f>IF(C1059&lt;&gt;"",COUNT($B$3:B1058)+1,"")</f>
        <v/>
      </c>
      <c r="C1059" s="86"/>
      <c r="D1059" s="12"/>
      <c r="E1059" s="12"/>
      <c r="F1059" s="5" t="str">
        <f>IFERROR(IF(E1059&lt;&gt;"",VLOOKUP(E1059,STORE!$C$6:$D$500,2,FALSE),""),"تأكد من الكود")</f>
        <v/>
      </c>
      <c r="G1059" s="12"/>
      <c r="H1059" s="20"/>
      <c r="I1059" s="12"/>
      <c r="U1059" s="4" t="str">
        <f>IF(AND($V$2=$E1059,$V$2&lt;&gt;"",$V$2&lt;&gt;0,F1059&lt;&gt;"تأكد من الكود"),COUNT($U$3:U1058)+1,"  ")</f>
        <v xml:space="preserve">  </v>
      </c>
      <c r="Y1059" s="4" t="str">
        <f>IF(AND($Z$2=$D1059,$Z$2&lt;&gt;"",$Z$2&lt;&gt;0,$Y$2=$Y$1),COUNT($Y$3:Y1058)+1,"  ")</f>
        <v xml:space="preserve">  </v>
      </c>
    </row>
    <row r="1060" spans="2:25" ht="15.75">
      <c r="B1060" s="5" t="str">
        <f>IF(C1060&lt;&gt;"",COUNT($B$3:B1059)+1,"")</f>
        <v/>
      </c>
      <c r="C1060" s="86"/>
      <c r="D1060" s="12"/>
      <c r="E1060" s="12"/>
      <c r="F1060" s="5" t="str">
        <f>IFERROR(IF(E1060&lt;&gt;"",VLOOKUP(E1060,STORE!$C$6:$D$500,2,FALSE),""),"تأكد من الكود")</f>
        <v/>
      </c>
      <c r="G1060" s="12"/>
      <c r="H1060" s="20"/>
      <c r="I1060" s="12"/>
      <c r="U1060" s="4" t="str">
        <f>IF(AND($V$2=$E1060,$V$2&lt;&gt;"",$V$2&lt;&gt;0,F1060&lt;&gt;"تأكد من الكود"),COUNT($U$3:U1059)+1,"  ")</f>
        <v xml:space="preserve">  </v>
      </c>
      <c r="Y1060" s="4" t="str">
        <f>IF(AND($Z$2=$D1060,$Z$2&lt;&gt;"",$Z$2&lt;&gt;0,$Y$2=$Y$1),COUNT($Y$3:Y1059)+1,"  ")</f>
        <v xml:space="preserve">  </v>
      </c>
    </row>
    <row r="1061" spans="2:25" ht="15.75">
      <c r="B1061" s="5" t="str">
        <f>IF(C1061&lt;&gt;"",COUNT($B$3:B1060)+1,"")</f>
        <v/>
      </c>
      <c r="C1061" s="86"/>
      <c r="D1061" s="12"/>
      <c r="E1061" s="12"/>
      <c r="F1061" s="5" t="str">
        <f>IFERROR(IF(E1061&lt;&gt;"",VLOOKUP(E1061,STORE!$C$6:$D$500,2,FALSE),""),"تأكد من الكود")</f>
        <v/>
      </c>
      <c r="G1061" s="12"/>
      <c r="H1061" s="20"/>
      <c r="I1061" s="12"/>
      <c r="U1061" s="4" t="str">
        <f>IF(AND($V$2=$E1061,$V$2&lt;&gt;"",$V$2&lt;&gt;0,F1061&lt;&gt;"تأكد من الكود"),COUNT($U$3:U1060)+1,"  ")</f>
        <v xml:space="preserve">  </v>
      </c>
      <c r="Y1061" s="4" t="str">
        <f>IF(AND($Z$2=$D1061,$Z$2&lt;&gt;"",$Z$2&lt;&gt;0,$Y$2=$Y$1),COUNT($Y$3:Y1060)+1,"  ")</f>
        <v xml:space="preserve">  </v>
      </c>
    </row>
    <row r="1062" spans="2:25" ht="15.75">
      <c r="B1062" s="5" t="str">
        <f>IF(C1062&lt;&gt;"",COUNT($B$3:B1061)+1,"")</f>
        <v/>
      </c>
      <c r="C1062" s="86"/>
      <c r="D1062" s="12"/>
      <c r="E1062" s="12"/>
      <c r="F1062" s="5" t="str">
        <f>IFERROR(IF(E1062&lt;&gt;"",VLOOKUP(E1062,STORE!$C$6:$D$500,2,FALSE),""),"تأكد من الكود")</f>
        <v/>
      </c>
      <c r="G1062" s="12"/>
      <c r="H1062" s="20"/>
      <c r="I1062" s="12"/>
      <c r="U1062" s="4" t="str">
        <f>IF(AND($V$2=$E1062,$V$2&lt;&gt;"",$V$2&lt;&gt;0,F1062&lt;&gt;"تأكد من الكود"),COUNT($U$3:U1061)+1,"  ")</f>
        <v xml:space="preserve">  </v>
      </c>
      <c r="Y1062" s="4" t="str">
        <f>IF(AND($Z$2=$D1062,$Z$2&lt;&gt;"",$Z$2&lt;&gt;0,$Y$2=$Y$1),COUNT($Y$3:Y1061)+1,"  ")</f>
        <v xml:space="preserve">  </v>
      </c>
    </row>
    <row r="1063" spans="2:25" ht="15.75">
      <c r="B1063" s="5" t="str">
        <f>IF(C1063&lt;&gt;"",COUNT($B$3:B1062)+1,"")</f>
        <v/>
      </c>
      <c r="C1063" s="86"/>
      <c r="D1063" s="12"/>
      <c r="E1063" s="12"/>
      <c r="F1063" s="5" t="str">
        <f>IFERROR(IF(E1063&lt;&gt;"",VLOOKUP(E1063,STORE!$C$6:$D$500,2,FALSE),""),"تأكد من الكود")</f>
        <v/>
      </c>
      <c r="G1063" s="12"/>
      <c r="H1063" s="20"/>
      <c r="I1063" s="12"/>
      <c r="U1063" s="4" t="str">
        <f>IF(AND($V$2=$E1063,$V$2&lt;&gt;"",$V$2&lt;&gt;0,F1063&lt;&gt;"تأكد من الكود"),COUNT($U$3:U1062)+1,"  ")</f>
        <v xml:space="preserve">  </v>
      </c>
      <c r="Y1063" s="4" t="str">
        <f>IF(AND($Z$2=$D1063,$Z$2&lt;&gt;"",$Z$2&lt;&gt;0,$Y$2=$Y$1),COUNT($Y$3:Y1062)+1,"  ")</f>
        <v xml:space="preserve">  </v>
      </c>
    </row>
    <row r="1064" spans="2:25" ht="15.75">
      <c r="B1064" s="5" t="str">
        <f>IF(C1064&lt;&gt;"",COUNT($B$3:B1063)+1,"")</f>
        <v/>
      </c>
      <c r="C1064" s="86"/>
      <c r="D1064" s="12"/>
      <c r="E1064" s="12"/>
      <c r="F1064" s="5" t="str">
        <f>IFERROR(IF(E1064&lt;&gt;"",VLOOKUP(E1064,STORE!$C$6:$D$500,2,FALSE),""),"تأكد من الكود")</f>
        <v/>
      </c>
      <c r="G1064" s="12"/>
      <c r="H1064" s="20"/>
      <c r="I1064" s="12"/>
      <c r="U1064" s="4" t="str">
        <f>IF(AND($V$2=$E1064,$V$2&lt;&gt;"",$V$2&lt;&gt;0,F1064&lt;&gt;"تأكد من الكود"),COUNT($U$3:U1063)+1,"  ")</f>
        <v xml:space="preserve">  </v>
      </c>
      <c r="Y1064" s="4" t="str">
        <f>IF(AND($Z$2=$D1064,$Z$2&lt;&gt;"",$Z$2&lt;&gt;0,$Y$2=$Y$1),COUNT($Y$3:Y1063)+1,"  ")</f>
        <v xml:space="preserve">  </v>
      </c>
    </row>
    <row r="1065" spans="2:25" ht="15.75">
      <c r="B1065" s="5" t="str">
        <f>IF(C1065&lt;&gt;"",COUNT($B$3:B1064)+1,"")</f>
        <v/>
      </c>
      <c r="C1065" s="86"/>
      <c r="D1065" s="12"/>
      <c r="E1065" s="12"/>
      <c r="F1065" s="5" t="str">
        <f>IFERROR(IF(E1065&lt;&gt;"",VLOOKUP(E1065,STORE!$C$6:$D$500,2,FALSE),""),"تأكد من الكود")</f>
        <v/>
      </c>
      <c r="G1065" s="12"/>
      <c r="H1065" s="20"/>
      <c r="I1065" s="12"/>
      <c r="U1065" s="4" t="str">
        <f>IF(AND($V$2=$E1065,$V$2&lt;&gt;"",$V$2&lt;&gt;0,F1065&lt;&gt;"تأكد من الكود"),COUNT($U$3:U1064)+1,"  ")</f>
        <v xml:space="preserve">  </v>
      </c>
      <c r="Y1065" s="4" t="str">
        <f>IF(AND($Z$2=$D1065,$Z$2&lt;&gt;"",$Z$2&lt;&gt;0,$Y$2=$Y$1),COUNT($Y$3:Y1064)+1,"  ")</f>
        <v xml:space="preserve">  </v>
      </c>
    </row>
    <row r="1066" spans="2:25" ht="15.75">
      <c r="B1066" s="5" t="str">
        <f>IF(C1066&lt;&gt;"",COUNT($B$3:B1065)+1,"")</f>
        <v/>
      </c>
      <c r="C1066" s="86"/>
      <c r="D1066" s="12"/>
      <c r="E1066" s="12"/>
      <c r="F1066" s="5" t="str">
        <f>IFERROR(IF(E1066&lt;&gt;"",VLOOKUP(E1066,STORE!$C$6:$D$500,2,FALSE),""),"تأكد من الكود")</f>
        <v/>
      </c>
      <c r="G1066" s="12"/>
      <c r="H1066" s="20"/>
      <c r="I1066" s="12"/>
      <c r="U1066" s="4" t="str">
        <f>IF(AND($V$2=$E1066,$V$2&lt;&gt;"",$V$2&lt;&gt;0,F1066&lt;&gt;"تأكد من الكود"),COUNT($U$3:U1065)+1,"  ")</f>
        <v xml:space="preserve">  </v>
      </c>
      <c r="Y1066" s="4" t="str">
        <f>IF(AND($Z$2=$D1066,$Z$2&lt;&gt;"",$Z$2&lt;&gt;0,$Y$2=$Y$1),COUNT($Y$3:Y1065)+1,"  ")</f>
        <v xml:space="preserve">  </v>
      </c>
    </row>
    <row r="1067" spans="2:25" ht="15.75">
      <c r="B1067" s="5" t="str">
        <f>IF(C1067&lt;&gt;"",COUNT($B$3:B1066)+1,"")</f>
        <v/>
      </c>
      <c r="C1067" s="86"/>
      <c r="D1067" s="12"/>
      <c r="E1067" s="12"/>
      <c r="F1067" s="5" t="str">
        <f>IFERROR(IF(E1067&lt;&gt;"",VLOOKUP(E1067,STORE!$C$6:$D$500,2,FALSE),""),"تأكد من الكود")</f>
        <v/>
      </c>
      <c r="G1067" s="12"/>
      <c r="H1067" s="20"/>
      <c r="I1067" s="12"/>
      <c r="U1067" s="4" t="str">
        <f>IF(AND($V$2=$E1067,$V$2&lt;&gt;"",$V$2&lt;&gt;0,F1067&lt;&gt;"تأكد من الكود"),COUNT($U$3:U1066)+1,"  ")</f>
        <v xml:space="preserve">  </v>
      </c>
      <c r="Y1067" s="4" t="str">
        <f>IF(AND($Z$2=$D1067,$Z$2&lt;&gt;"",$Z$2&lt;&gt;0,$Y$2=$Y$1),COUNT($Y$3:Y1066)+1,"  ")</f>
        <v xml:space="preserve">  </v>
      </c>
    </row>
    <row r="1068" spans="2:25" ht="15.75">
      <c r="B1068" s="5" t="str">
        <f>IF(C1068&lt;&gt;"",COUNT($B$3:B1067)+1,"")</f>
        <v/>
      </c>
      <c r="C1068" s="86"/>
      <c r="D1068" s="12"/>
      <c r="E1068" s="12"/>
      <c r="F1068" s="5" t="str">
        <f>IFERROR(IF(E1068&lt;&gt;"",VLOOKUP(E1068,STORE!$C$6:$D$500,2,FALSE),""),"تأكد من الكود")</f>
        <v/>
      </c>
      <c r="G1068" s="12"/>
      <c r="H1068" s="20"/>
      <c r="I1068" s="12"/>
      <c r="U1068" s="4" t="str">
        <f>IF(AND($V$2=$E1068,$V$2&lt;&gt;"",$V$2&lt;&gt;0,F1068&lt;&gt;"تأكد من الكود"),COUNT($U$3:U1067)+1,"  ")</f>
        <v xml:space="preserve">  </v>
      </c>
      <c r="Y1068" s="4" t="str">
        <f>IF(AND($Z$2=$D1068,$Z$2&lt;&gt;"",$Z$2&lt;&gt;0,$Y$2=$Y$1),COUNT($Y$3:Y1067)+1,"  ")</f>
        <v xml:space="preserve">  </v>
      </c>
    </row>
    <row r="1069" spans="2:25" ht="15.75">
      <c r="B1069" s="5" t="str">
        <f>IF(C1069&lt;&gt;"",COUNT($B$3:B1068)+1,"")</f>
        <v/>
      </c>
      <c r="C1069" s="86"/>
      <c r="D1069" s="12"/>
      <c r="E1069" s="12"/>
      <c r="F1069" s="5" t="str">
        <f>IFERROR(IF(E1069&lt;&gt;"",VLOOKUP(E1069,STORE!$C$6:$D$500,2,FALSE),""),"تأكد من الكود")</f>
        <v/>
      </c>
      <c r="G1069" s="12"/>
      <c r="H1069" s="20"/>
      <c r="I1069" s="12"/>
      <c r="U1069" s="4" t="str">
        <f>IF(AND($V$2=$E1069,$V$2&lt;&gt;"",$V$2&lt;&gt;0,F1069&lt;&gt;"تأكد من الكود"),COUNT($U$3:U1068)+1,"  ")</f>
        <v xml:space="preserve">  </v>
      </c>
      <c r="Y1069" s="4" t="str">
        <f>IF(AND($Z$2=$D1069,$Z$2&lt;&gt;"",$Z$2&lt;&gt;0,$Y$2=$Y$1),COUNT($Y$3:Y1068)+1,"  ")</f>
        <v xml:space="preserve">  </v>
      </c>
    </row>
    <row r="1070" spans="2:25" ht="15.75">
      <c r="B1070" s="5" t="str">
        <f>IF(C1070&lt;&gt;"",COUNT($B$3:B1069)+1,"")</f>
        <v/>
      </c>
      <c r="C1070" s="86"/>
      <c r="D1070" s="12"/>
      <c r="E1070" s="12"/>
      <c r="F1070" s="5" t="str">
        <f>IFERROR(IF(E1070&lt;&gt;"",VLOOKUP(E1070,STORE!$C$6:$D$500,2,FALSE),""),"تأكد من الكود")</f>
        <v/>
      </c>
      <c r="G1070" s="12"/>
      <c r="H1070" s="20"/>
      <c r="I1070" s="12"/>
      <c r="U1070" s="4" t="str">
        <f>IF(AND($V$2=$E1070,$V$2&lt;&gt;"",$V$2&lt;&gt;0,F1070&lt;&gt;"تأكد من الكود"),COUNT($U$3:U1069)+1,"  ")</f>
        <v xml:space="preserve">  </v>
      </c>
      <c r="Y1070" s="4" t="str">
        <f>IF(AND($Z$2=$D1070,$Z$2&lt;&gt;"",$Z$2&lt;&gt;0,$Y$2=$Y$1),COUNT($Y$3:Y1069)+1,"  ")</f>
        <v xml:space="preserve">  </v>
      </c>
    </row>
    <row r="1071" spans="2:25" ht="15.75">
      <c r="B1071" s="5" t="str">
        <f>IF(C1071&lt;&gt;"",COUNT($B$3:B1070)+1,"")</f>
        <v/>
      </c>
      <c r="C1071" s="86"/>
      <c r="D1071" s="12"/>
      <c r="E1071" s="12"/>
      <c r="F1071" s="5" t="str">
        <f>IFERROR(IF(E1071&lt;&gt;"",VLOOKUP(E1071,STORE!$C$6:$D$500,2,FALSE),""),"تأكد من الكود")</f>
        <v/>
      </c>
      <c r="G1071" s="12"/>
      <c r="H1071" s="20"/>
      <c r="I1071" s="12"/>
      <c r="U1071" s="4" t="str">
        <f>IF(AND($V$2=$E1071,$V$2&lt;&gt;"",$V$2&lt;&gt;0,F1071&lt;&gt;"تأكد من الكود"),COUNT($U$3:U1070)+1,"  ")</f>
        <v xml:space="preserve">  </v>
      </c>
      <c r="Y1071" s="4" t="str">
        <f>IF(AND($Z$2=$D1071,$Z$2&lt;&gt;"",$Z$2&lt;&gt;0,$Y$2=$Y$1),COUNT($Y$3:Y1070)+1,"  ")</f>
        <v xml:space="preserve">  </v>
      </c>
    </row>
    <row r="1072" spans="2:25" ht="15.75">
      <c r="B1072" s="5" t="str">
        <f>IF(C1072&lt;&gt;"",COUNT($B$3:B1071)+1,"")</f>
        <v/>
      </c>
      <c r="C1072" s="86"/>
      <c r="D1072" s="12"/>
      <c r="E1072" s="12"/>
      <c r="F1072" s="5" t="str">
        <f>IFERROR(IF(E1072&lt;&gt;"",VLOOKUP(E1072,STORE!$C$6:$D$500,2,FALSE),""),"تأكد من الكود")</f>
        <v/>
      </c>
      <c r="G1072" s="12"/>
      <c r="H1072" s="20"/>
      <c r="I1072" s="12"/>
      <c r="U1072" s="4" t="str">
        <f>IF(AND($V$2=$E1072,$V$2&lt;&gt;"",$V$2&lt;&gt;0,F1072&lt;&gt;"تأكد من الكود"),COUNT($U$3:U1071)+1,"  ")</f>
        <v xml:space="preserve">  </v>
      </c>
      <c r="Y1072" s="4" t="str">
        <f>IF(AND($Z$2=$D1072,$Z$2&lt;&gt;"",$Z$2&lt;&gt;0,$Y$2=$Y$1),COUNT($Y$3:Y1071)+1,"  ")</f>
        <v xml:space="preserve">  </v>
      </c>
    </row>
    <row r="1073" spans="2:25" ht="15.75">
      <c r="B1073" s="5" t="str">
        <f>IF(C1073&lt;&gt;"",COUNT($B$3:B1072)+1,"")</f>
        <v/>
      </c>
      <c r="C1073" s="86"/>
      <c r="D1073" s="12"/>
      <c r="E1073" s="12"/>
      <c r="F1073" s="5" t="str">
        <f>IFERROR(IF(E1073&lt;&gt;"",VLOOKUP(E1073,STORE!$C$6:$D$500,2,FALSE),""),"تأكد من الكود")</f>
        <v/>
      </c>
      <c r="G1073" s="12"/>
      <c r="H1073" s="20"/>
      <c r="I1073" s="12"/>
      <c r="U1073" s="4" t="str">
        <f>IF(AND($V$2=$E1073,$V$2&lt;&gt;"",$V$2&lt;&gt;0,F1073&lt;&gt;"تأكد من الكود"),COUNT($U$3:U1072)+1,"  ")</f>
        <v xml:space="preserve">  </v>
      </c>
      <c r="Y1073" s="4" t="str">
        <f>IF(AND($Z$2=$D1073,$Z$2&lt;&gt;"",$Z$2&lt;&gt;0,$Y$2=$Y$1),COUNT($Y$3:Y1072)+1,"  ")</f>
        <v xml:space="preserve">  </v>
      </c>
    </row>
    <row r="1074" spans="2:25" ht="15.75">
      <c r="B1074" s="5" t="str">
        <f>IF(C1074&lt;&gt;"",COUNT($B$3:B1073)+1,"")</f>
        <v/>
      </c>
      <c r="C1074" s="86"/>
      <c r="D1074" s="12"/>
      <c r="E1074" s="12"/>
      <c r="F1074" s="5" t="str">
        <f>IFERROR(IF(E1074&lt;&gt;"",VLOOKUP(E1074,STORE!$C$6:$D$500,2,FALSE),""),"تأكد من الكود")</f>
        <v/>
      </c>
      <c r="G1074" s="12"/>
      <c r="H1074" s="20"/>
      <c r="I1074" s="12"/>
      <c r="U1074" s="4" t="str">
        <f>IF(AND($V$2=$E1074,$V$2&lt;&gt;"",$V$2&lt;&gt;0,F1074&lt;&gt;"تأكد من الكود"),COUNT($U$3:U1073)+1,"  ")</f>
        <v xml:space="preserve">  </v>
      </c>
      <c r="Y1074" s="4" t="str">
        <f>IF(AND($Z$2=$D1074,$Z$2&lt;&gt;"",$Z$2&lt;&gt;0,$Y$2=$Y$1),COUNT($Y$3:Y1073)+1,"  ")</f>
        <v xml:space="preserve">  </v>
      </c>
    </row>
    <row r="1075" spans="2:25" ht="15.75">
      <c r="B1075" s="5" t="str">
        <f>IF(C1075&lt;&gt;"",COUNT($B$3:B1074)+1,"")</f>
        <v/>
      </c>
      <c r="C1075" s="86"/>
      <c r="D1075" s="12"/>
      <c r="E1075" s="12"/>
      <c r="F1075" s="5" t="str">
        <f>IFERROR(IF(E1075&lt;&gt;"",VLOOKUP(E1075,STORE!$C$6:$D$500,2,FALSE),""),"تأكد من الكود")</f>
        <v/>
      </c>
      <c r="G1075" s="12"/>
      <c r="H1075" s="20"/>
      <c r="I1075" s="12"/>
      <c r="U1075" s="4" t="str">
        <f>IF(AND($V$2=$E1075,$V$2&lt;&gt;"",$V$2&lt;&gt;0,F1075&lt;&gt;"تأكد من الكود"),COUNT($U$3:U1074)+1,"  ")</f>
        <v xml:space="preserve">  </v>
      </c>
      <c r="Y1075" s="4" t="str">
        <f>IF(AND($Z$2=$D1075,$Z$2&lt;&gt;"",$Z$2&lt;&gt;0,$Y$2=$Y$1),COUNT($Y$3:Y1074)+1,"  ")</f>
        <v xml:space="preserve">  </v>
      </c>
    </row>
    <row r="1076" spans="2:25" ht="15.75">
      <c r="B1076" s="5" t="str">
        <f>IF(C1076&lt;&gt;"",COUNT($B$3:B1075)+1,"")</f>
        <v/>
      </c>
      <c r="C1076" s="86"/>
      <c r="D1076" s="12"/>
      <c r="E1076" s="12"/>
      <c r="F1076" s="5" t="str">
        <f>IFERROR(IF(E1076&lt;&gt;"",VLOOKUP(E1076,STORE!$C$6:$D$500,2,FALSE),""),"تأكد من الكود")</f>
        <v/>
      </c>
      <c r="G1076" s="12"/>
      <c r="H1076" s="20"/>
      <c r="I1076" s="12"/>
      <c r="U1076" s="4" t="str">
        <f>IF(AND($V$2=$E1076,$V$2&lt;&gt;"",$V$2&lt;&gt;0,F1076&lt;&gt;"تأكد من الكود"),COUNT($U$3:U1075)+1,"  ")</f>
        <v xml:space="preserve">  </v>
      </c>
      <c r="Y1076" s="4" t="str">
        <f>IF(AND($Z$2=$D1076,$Z$2&lt;&gt;"",$Z$2&lt;&gt;0,$Y$2=$Y$1),COUNT($Y$3:Y1075)+1,"  ")</f>
        <v xml:space="preserve">  </v>
      </c>
    </row>
    <row r="1077" spans="2:25" ht="15.75">
      <c r="B1077" s="5" t="str">
        <f>IF(C1077&lt;&gt;"",COUNT($B$3:B1076)+1,"")</f>
        <v/>
      </c>
      <c r="C1077" s="86"/>
      <c r="D1077" s="12"/>
      <c r="E1077" s="12"/>
      <c r="F1077" s="5" t="str">
        <f>IFERROR(IF(E1077&lt;&gt;"",VLOOKUP(E1077,STORE!$C$6:$D$500,2,FALSE),""),"تأكد من الكود")</f>
        <v/>
      </c>
      <c r="G1077" s="12"/>
      <c r="H1077" s="20"/>
      <c r="I1077" s="12"/>
      <c r="U1077" s="4" t="str">
        <f>IF(AND($V$2=$E1077,$V$2&lt;&gt;"",$V$2&lt;&gt;0,F1077&lt;&gt;"تأكد من الكود"),COUNT($U$3:U1076)+1,"  ")</f>
        <v xml:space="preserve">  </v>
      </c>
      <c r="Y1077" s="4" t="str">
        <f>IF(AND($Z$2=$D1077,$Z$2&lt;&gt;"",$Z$2&lt;&gt;0,$Y$2=$Y$1),COUNT($Y$3:Y1076)+1,"  ")</f>
        <v xml:space="preserve">  </v>
      </c>
    </row>
    <row r="1078" spans="2:25" ht="15.75">
      <c r="B1078" s="5" t="str">
        <f>IF(C1078&lt;&gt;"",COUNT($B$3:B1077)+1,"")</f>
        <v/>
      </c>
      <c r="C1078" s="86"/>
      <c r="D1078" s="12"/>
      <c r="E1078" s="12"/>
      <c r="F1078" s="5" t="str">
        <f>IFERROR(IF(E1078&lt;&gt;"",VLOOKUP(E1078,STORE!$C$6:$D$500,2,FALSE),""),"تأكد من الكود")</f>
        <v/>
      </c>
      <c r="G1078" s="12"/>
      <c r="H1078" s="20"/>
      <c r="I1078" s="12"/>
      <c r="U1078" s="4" t="str">
        <f>IF(AND($V$2=$E1078,$V$2&lt;&gt;"",$V$2&lt;&gt;0,F1078&lt;&gt;"تأكد من الكود"),COUNT($U$3:U1077)+1,"  ")</f>
        <v xml:space="preserve">  </v>
      </c>
      <c r="Y1078" s="4" t="str">
        <f>IF(AND($Z$2=$D1078,$Z$2&lt;&gt;"",$Z$2&lt;&gt;0,$Y$2=$Y$1),COUNT($Y$3:Y1077)+1,"  ")</f>
        <v xml:space="preserve">  </v>
      </c>
    </row>
    <row r="1079" spans="2:25" ht="15.75">
      <c r="B1079" s="5" t="str">
        <f>IF(C1079&lt;&gt;"",COUNT($B$3:B1078)+1,"")</f>
        <v/>
      </c>
      <c r="C1079" s="86"/>
      <c r="D1079" s="12"/>
      <c r="E1079" s="12"/>
      <c r="F1079" s="5" t="str">
        <f>IFERROR(IF(E1079&lt;&gt;"",VLOOKUP(E1079,STORE!$C$6:$D$500,2,FALSE),""),"تأكد من الكود")</f>
        <v/>
      </c>
      <c r="G1079" s="12"/>
      <c r="H1079" s="20"/>
      <c r="I1079" s="12"/>
      <c r="U1079" s="4" t="str">
        <f>IF(AND($V$2=$E1079,$V$2&lt;&gt;"",$V$2&lt;&gt;0,F1079&lt;&gt;"تأكد من الكود"),COUNT($U$3:U1078)+1,"  ")</f>
        <v xml:space="preserve">  </v>
      </c>
      <c r="Y1079" s="4" t="str">
        <f>IF(AND($Z$2=$D1079,$Z$2&lt;&gt;"",$Z$2&lt;&gt;0,$Y$2=$Y$1),COUNT($Y$3:Y1078)+1,"  ")</f>
        <v xml:space="preserve">  </v>
      </c>
    </row>
    <row r="1080" spans="2:25" ht="15.75">
      <c r="B1080" s="5" t="str">
        <f>IF(C1080&lt;&gt;"",COUNT($B$3:B1079)+1,"")</f>
        <v/>
      </c>
      <c r="C1080" s="86"/>
      <c r="D1080" s="12"/>
      <c r="E1080" s="12"/>
      <c r="F1080" s="5" t="str">
        <f>IFERROR(IF(E1080&lt;&gt;"",VLOOKUP(E1080,STORE!$C$6:$D$500,2,FALSE),""),"تأكد من الكود")</f>
        <v/>
      </c>
      <c r="G1080" s="12"/>
      <c r="H1080" s="20"/>
      <c r="I1080" s="12"/>
      <c r="U1080" s="4" t="str">
        <f>IF(AND($V$2=$E1080,$V$2&lt;&gt;"",$V$2&lt;&gt;0,F1080&lt;&gt;"تأكد من الكود"),COUNT($U$3:U1079)+1,"  ")</f>
        <v xml:space="preserve">  </v>
      </c>
      <c r="Y1080" s="4" t="str">
        <f>IF(AND($Z$2=$D1080,$Z$2&lt;&gt;"",$Z$2&lt;&gt;0,$Y$2=$Y$1),COUNT($Y$3:Y1079)+1,"  ")</f>
        <v xml:space="preserve">  </v>
      </c>
    </row>
    <row r="1081" spans="2:25" ht="15.75">
      <c r="B1081" s="5" t="str">
        <f>IF(C1081&lt;&gt;"",COUNT($B$3:B1080)+1,"")</f>
        <v/>
      </c>
      <c r="C1081" s="86"/>
      <c r="D1081" s="12"/>
      <c r="E1081" s="12"/>
      <c r="F1081" s="5" t="str">
        <f>IFERROR(IF(E1081&lt;&gt;"",VLOOKUP(E1081,STORE!$C$6:$D$500,2,FALSE),""),"تأكد من الكود")</f>
        <v/>
      </c>
      <c r="G1081" s="12"/>
      <c r="H1081" s="20"/>
      <c r="I1081" s="12"/>
      <c r="U1081" s="4" t="str">
        <f>IF(AND($V$2=$E1081,$V$2&lt;&gt;"",$V$2&lt;&gt;0,F1081&lt;&gt;"تأكد من الكود"),COUNT($U$3:U1080)+1,"  ")</f>
        <v xml:space="preserve">  </v>
      </c>
      <c r="Y1081" s="4" t="str">
        <f>IF(AND($Z$2=$D1081,$Z$2&lt;&gt;"",$Z$2&lt;&gt;0,$Y$2=$Y$1),COUNT($Y$3:Y1080)+1,"  ")</f>
        <v xml:space="preserve">  </v>
      </c>
    </row>
    <row r="1082" spans="2:25" ht="15.75">
      <c r="B1082" s="5" t="str">
        <f>IF(C1082&lt;&gt;"",COUNT($B$3:B1081)+1,"")</f>
        <v/>
      </c>
      <c r="C1082" s="86"/>
      <c r="D1082" s="12"/>
      <c r="E1082" s="12"/>
      <c r="F1082" s="5" t="str">
        <f>IFERROR(IF(E1082&lt;&gt;"",VLOOKUP(E1082,STORE!$C$6:$D$500,2,FALSE),""),"تأكد من الكود")</f>
        <v/>
      </c>
      <c r="G1082" s="12"/>
      <c r="H1082" s="20"/>
      <c r="I1082" s="12"/>
      <c r="U1082" s="4" t="str">
        <f>IF(AND($V$2=$E1082,$V$2&lt;&gt;"",$V$2&lt;&gt;0,F1082&lt;&gt;"تأكد من الكود"),COUNT($U$3:U1081)+1,"  ")</f>
        <v xml:space="preserve">  </v>
      </c>
      <c r="Y1082" s="4" t="str">
        <f>IF(AND($Z$2=$D1082,$Z$2&lt;&gt;"",$Z$2&lt;&gt;0,$Y$2=$Y$1),COUNT($Y$3:Y1081)+1,"  ")</f>
        <v xml:space="preserve">  </v>
      </c>
    </row>
    <row r="1083" spans="2:25" ht="15.75">
      <c r="B1083" s="5" t="str">
        <f>IF(C1083&lt;&gt;"",COUNT($B$3:B1082)+1,"")</f>
        <v/>
      </c>
      <c r="C1083" s="86"/>
      <c r="D1083" s="12"/>
      <c r="E1083" s="12"/>
      <c r="F1083" s="5" t="str">
        <f>IFERROR(IF(E1083&lt;&gt;"",VLOOKUP(E1083,STORE!$C$6:$D$500,2,FALSE),""),"تأكد من الكود")</f>
        <v/>
      </c>
      <c r="G1083" s="12"/>
      <c r="H1083" s="20"/>
      <c r="I1083" s="12"/>
      <c r="U1083" s="4" t="str">
        <f>IF(AND($V$2=$E1083,$V$2&lt;&gt;"",$V$2&lt;&gt;0,F1083&lt;&gt;"تأكد من الكود"),COUNT($U$3:U1082)+1,"  ")</f>
        <v xml:space="preserve">  </v>
      </c>
      <c r="Y1083" s="4" t="str">
        <f>IF(AND($Z$2=$D1083,$Z$2&lt;&gt;"",$Z$2&lt;&gt;0,$Y$2=$Y$1),COUNT($Y$3:Y1082)+1,"  ")</f>
        <v xml:space="preserve">  </v>
      </c>
    </row>
    <row r="1084" spans="2:25" ht="15.75">
      <c r="B1084" s="5" t="str">
        <f>IF(C1084&lt;&gt;"",COUNT($B$3:B1083)+1,"")</f>
        <v/>
      </c>
      <c r="C1084" s="86"/>
      <c r="D1084" s="12"/>
      <c r="E1084" s="12"/>
      <c r="F1084" s="5" t="str">
        <f>IFERROR(IF(E1084&lt;&gt;"",VLOOKUP(E1084,STORE!$C$6:$D$500,2,FALSE),""),"تأكد من الكود")</f>
        <v/>
      </c>
      <c r="G1084" s="12"/>
      <c r="H1084" s="20"/>
      <c r="I1084" s="12"/>
      <c r="U1084" s="4" t="str">
        <f>IF(AND($V$2=$E1084,$V$2&lt;&gt;"",$V$2&lt;&gt;0,F1084&lt;&gt;"تأكد من الكود"),COUNT($U$3:U1083)+1,"  ")</f>
        <v xml:space="preserve">  </v>
      </c>
      <c r="Y1084" s="4" t="str">
        <f>IF(AND($Z$2=$D1084,$Z$2&lt;&gt;"",$Z$2&lt;&gt;0,$Y$2=$Y$1),COUNT($Y$3:Y1083)+1,"  ")</f>
        <v xml:space="preserve">  </v>
      </c>
    </row>
    <row r="1085" spans="2:25" ht="15.75">
      <c r="B1085" s="5" t="str">
        <f>IF(C1085&lt;&gt;"",COUNT($B$3:B1084)+1,"")</f>
        <v/>
      </c>
      <c r="C1085" s="86"/>
      <c r="D1085" s="12"/>
      <c r="E1085" s="12"/>
      <c r="F1085" s="5" t="str">
        <f>IFERROR(IF(E1085&lt;&gt;"",VLOOKUP(E1085,STORE!$C$6:$D$500,2,FALSE),""),"تأكد من الكود")</f>
        <v/>
      </c>
      <c r="G1085" s="12"/>
      <c r="H1085" s="20"/>
      <c r="I1085" s="12"/>
      <c r="U1085" s="4" t="str">
        <f>IF(AND($V$2=$E1085,$V$2&lt;&gt;"",$V$2&lt;&gt;0,F1085&lt;&gt;"تأكد من الكود"),COUNT($U$3:U1084)+1,"  ")</f>
        <v xml:space="preserve">  </v>
      </c>
      <c r="Y1085" s="4" t="str">
        <f>IF(AND($Z$2=$D1085,$Z$2&lt;&gt;"",$Z$2&lt;&gt;0,$Y$2=$Y$1),COUNT($Y$3:Y1084)+1,"  ")</f>
        <v xml:space="preserve">  </v>
      </c>
    </row>
    <row r="1086" spans="2:25" ht="15.75">
      <c r="B1086" s="5" t="str">
        <f>IF(C1086&lt;&gt;"",COUNT($B$3:B1085)+1,"")</f>
        <v/>
      </c>
      <c r="C1086" s="86"/>
      <c r="D1086" s="12"/>
      <c r="E1086" s="12"/>
      <c r="F1086" s="5" t="str">
        <f>IFERROR(IF(E1086&lt;&gt;"",VLOOKUP(E1086,STORE!$C$6:$D$500,2,FALSE),""),"تأكد من الكود")</f>
        <v/>
      </c>
      <c r="G1086" s="12"/>
      <c r="H1086" s="20"/>
      <c r="I1086" s="12"/>
      <c r="U1086" s="4" t="str">
        <f>IF(AND($V$2=$E1086,$V$2&lt;&gt;"",$V$2&lt;&gt;0,F1086&lt;&gt;"تأكد من الكود"),COUNT($U$3:U1085)+1,"  ")</f>
        <v xml:space="preserve">  </v>
      </c>
      <c r="Y1086" s="4" t="str">
        <f>IF(AND($Z$2=$D1086,$Z$2&lt;&gt;"",$Z$2&lt;&gt;0,$Y$2=$Y$1),COUNT($Y$3:Y1085)+1,"  ")</f>
        <v xml:space="preserve">  </v>
      </c>
    </row>
    <row r="1087" spans="2:25" ht="15.75">
      <c r="B1087" s="5" t="str">
        <f>IF(C1087&lt;&gt;"",COUNT($B$3:B1086)+1,"")</f>
        <v/>
      </c>
      <c r="C1087" s="86"/>
      <c r="D1087" s="12"/>
      <c r="E1087" s="12"/>
      <c r="F1087" s="5" t="str">
        <f>IFERROR(IF(E1087&lt;&gt;"",VLOOKUP(E1087,STORE!$C$6:$D$500,2,FALSE),""),"تأكد من الكود")</f>
        <v/>
      </c>
      <c r="G1087" s="12"/>
      <c r="H1087" s="20"/>
      <c r="I1087" s="12"/>
      <c r="U1087" s="4" t="str">
        <f>IF(AND($V$2=$E1087,$V$2&lt;&gt;"",$V$2&lt;&gt;0,F1087&lt;&gt;"تأكد من الكود"),COUNT($U$3:U1086)+1,"  ")</f>
        <v xml:space="preserve">  </v>
      </c>
      <c r="Y1087" s="4" t="str">
        <f>IF(AND($Z$2=$D1087,$Z$2&lt;&gt;"",$Z$2&lt;&gt;0,$Y$2=$Y$1),COUNT($Y$3:Y1086)+1,"  ")</f>
        <v xml:space="preserve">  </v>
      </c>
    </row>
    <row r="1088" spans="2:25" ht="15.75">
      <c r="B1088" s="5" t="str">
        <f>IF(C1088&lt;&gt;"",COUNT($B$3:B1087)+1,"")</f>
        <v/>
      </c>
      <c r="C1088" s="86"/>
      <c r="D1088" s="12"/>
      <c r="E1088" s="12"/>
      <c r="F1088" s="5" t="str">
        <f>IFERROR(IF(E1088&lt;&gt;"",VLOOKUP(E1088,STORE!$C$6:$D$500,2,FALSE),""),"تأكد من الكود")</f>
        <v/>
      </c>
      <c r="G1088" s="12"/>
      <c r="H1088" s="20"/>
      <c r="I1088" s="12"/>
      <c r="U1088" s="4" t="str">
        <f>IF(AND($V$2=$E1088,$V$2&lt;&gt;"",$V$2&lt;&gt;0,F1088&lt;&gt;"تأكد من الكود"),COUNT($U$3:U1087)+1,"  ")</f>
        <v xml:space="preserve">  </v>
      </c>
      <c r="Y1088" s="4" t="str">
        <f>IF(AND($Z$2=$D1088,$Z$2&lt;&gt;"",$Z$2&lt;&gt;0,$Y$2=$Y$1),COUNT($Y$3:Y1087)+1,"  ")</f>
        <v xml:space="preserve">  </v>
      </c>
    </row>
    <row r="1089" spans="2:25" ht="15.75">
      <c r="B1089" s="5" t="str">
        <f>IF(C1089&lt;&gt;"",COUNT($B$3:B1088)+1,"")</f>
        <v/>
      </c>
      <c r="C1089" s="86"/>
      <c r="D1089" s="12"/>
      <c r="E1089" s="12"/>
      <c r="F1089" s="5" t="str">
        <f>IFERROR(IF(E1089&lt;&gt;"",VLOOKUP(E1089,STORE!$C$6:$D$500,2,FALSE),""),"تأكد من الكود")</f>
        <v/>
      </c>
      <c r="G1089" s="12"/>
      <c r="H1089" s="20"/>
      <c r="I1089" s="12"/>
      <c r="U1089" s="4" t="str">
        <f>IF(AND($V$2=$E1089,$V$2&lt;&gt;"",$V$2&lt;&gt;0,F1089&lt;&gt;"تأكد من الكود"),COUNT($U$3:U1088)+1,"  ")</f>
        <v xml:space="preserve">  </v>
      </c>
      <c r="Y1089" s="4" t="str">
        <f>IF(AND($Z$2=$D1089,$Z$2&lt;&gt;"",$Z$2&lt;&gt;0,$Y$2=$Y$1),COUNT($Y$3:Y1088)+1,"  ")</f>
        <v xml:space="preserve">  </v>
      </c>
    </row>
    <row r="1090" spans="2:25" ht="15.75">
      <c r="B1090" s="5" t="str">
        <f>IF(C1090&lt;&gt;"",COUNT($B$3:B1089)+1,"")</f>
        <v/>
      </c>
      <c r="C1090" s="86"/>
      <c r="D1090" s="12"/>
      <c r="E1090" s="12"/>
      <c r="F1090" s="5" t="str">
        <f>IFERROR(IF(E1090&lt;&gt;"",VLOOKUP(E1090,STORE!$C$6:$D$500,2,FALSE),""),"تأكد من الكود")</f>
        <v/>
      </c>
      <c r="G1090" s="12"/>
      <c r="H1090" s="20"/>
      <c r="I1090" s="12"/>
      <c r="U1090" s="4" t="str">
        <f>IF(AND($V$2=$E1090,$V$2&lt;&gt;"",$V$2&lt;&gt;0,F1090&lt;&gt;"تأكد من الكود"),COUNT($U$3:U1089)+1,"  ")</f>
        <v xml:space="preserve">  </v>
      </c>
      <c r="Y1090" s="4" t="str">
        <f>IF(AND($Z$2=$D1090,$Z$2&lt;&gt;"",$Z$2&lt;&gt;0,$Y$2=$Y$1),COUNT($Y$3:Y1089)+1,"  ")</f>
        <v xml:space="preserve">  </v>
      </c>
    </row>
    <row r="1091" spans="2:25" ht="15.75">
      <c r="B1091" s="5" t="str">
        <f>IF(C1091&lt;&gt;"",COUNT($B$3:B1090)+1,"")</f>
        <v/>
      </c>
      <c r="C1091" s="86"/>
      <c r="D1091" s="12"/>
      <c r="E1091" s="12"/>
      <c r="F1091" s="5" t="str">
        <f>IFERROR(IF(E1091&lt;&gt;"",VLOOKUP(E1091,STORE!$C$6:$D$500,2,FALSE),""),"تأكد من الكود")</f>
        <v/>
      </c>
      <c r="G1091" s="12"/>
      <c r="H1091" s="20"/>
      <c r="I1091" s="12"/>
      <c r="U1091" s="4" t="str">
        <f>IF(AND($V$2=$E1091,$V$2&lt;&gt;"",$V$2&lt;&gt;0,F1091&lt;&gt;"تأكد من الكود"),COUNT($U$3:U1090)+1,"  ")</f>
        <v xml:space="preserve">  </v>
      </c>
      <c r="Y1091" s="4" t="str">
        <f>IF(AND($Z$2=$D1091,$Z$2&lt;&gt;"",$Z$2&lt;&gt;0,$Y$2=$Y$1),COUNT($Y$3:Y1090)+1,"  ")</f>
        <v xml:space="preserve">  </v>
      </c>
    </row>
    <row r="1092" spans="2:25" ht="15.75">
      <c r="B1092" s="5" t="str">
        <f>IF(C1092&lt;&gt;"",COUNT($B$3:B1091)+1,"")</f>
        <v/>
      </c>
      <c r="C1092" s="86"/>
      <c r="D1092" s="12"/>
      <c r="E1092" s="12"/>
      <c r="F1092" s="5" t="str">
        <f>IFERROR(IF(E1092&lt;&gt;"",VLOOKUP(E1092,STORE!$C$6:$D$500,2,FALSE),""),"تأكد من الكود")</f>
        <v/>
      </c>
      <c r="G1092" s="12"/>
      <c r="H1092" s="20"/>
      <c r="I1092" s="12"/>
      <c r="U1092" s="4" t="str">
        <f>IF(AND($V$2=$E1092,$V$2&lt;&gt;"",$V$2&lt;&gt;0,F1092&lt;&gt;"تأكد من الكود"),COUNT($U$3:U1091)+1,"  ")</f>
        <v xml:space="preserve">  </v>
      </c>
      <c r="Y1092" s="4" t="str">
        <f>IF(AND($Z$2=$D1092,$Z$2&lt;&gt;"",$Z$2&lt;&gt;0,$Y$2=$Y$1),COUNT($Y$3:Y1091)+1,"  ")</f>
        <v xml:space="preserve">  </v>
      </c>
    </row>
    <row r="1093" spans="2:25" ht="15.75">
      <c r="B1093" s="5" t="str">
        <f>IF(C1093&lt;&gt;"",COUNT($B$3:B1092)+1,"")</f>
        <v/>
      </c>
      <c r="C1093" s="86"/>
      <c r="D1093" s="12"/>
      <c r="E1093" s="12"/>
      <c r="F1093" s="5" t="str">
        <f>IFERROR(IF(E1093&lt;&gt;"",VLOOKUP(E1093,STORE!$C$6:$D$500,2,FALSE),""),"تأكد من الكود")</f>
        <v/>
      </c>
      <c r="G1093" s="12"/>
      <c r="H1093" s="20"/>
      <c r="I1093" s="12"/>
      <c r="U1093" s="4" t="str">
        <f>IF(AND($V$2=$E1093,$V$2&lt;&gt;"",$V$2&lt;&gt;0,F1093&lt;&gt;"تأكد من الكود"),COUNT($U$3:U1092)+1,"  ")</f>
        <v xml:space="preserve">  </v>
      </c>
      <c r="Y1093" s="4" t="str">
        <f>IF(AND($Z$2=$D1093,$Z$2&lt;&gt;"",$Z$2&lt;&gt;0,$Y$2=$Y$1),COUNT($Y$3:Y1092)+1,"  ")</f>
        <v xml:space="preserve">  </v>
      </c>
    </row>
    <row r="1094" spans="2:25" ht="15.75">
      <c r="B1094" s="5" t="str">
        <f>IF(C1094&lt;&gt;"",COUNT($B$3:B1093)+1,"")</f>
        <v/>
      </c>
      <c r="C1094" s="86"/>
      <c r="D1094" s="12"/>
      <c r="E1094" s="12"/>
      <c r="F1094" s="5" t="str">
        <f>IFERROR(IF(E1094&lt;&gt;"",VLOOKUP(E1094,STORE!$C$6:$D$500,2,FALSE),""),"تأكد من الكود")</f>
        <v/>
      </c>
      <c r="G1094" s="12"/>
      <c r="H1094" s="20"/>
      <c r="I1094" s="12"/>
      <c r="U1094" s="4" t="str">
        <f>IF(AND($V$2=$E1094,$V$2&lt;&gt;"",$V$2&lt;&gt;0,F1094&lt;&gt;"تأكد من الكود"),COUNT($U$3:U1093)+1,"  ")</f>
        <v xml:space="preserve">  </v>
      </c>
      <c r="Y1094" s="4" t="str">
        <f>IF(AND($Z$2=$D1094,$Z$2&lt;&gt;"",$Z$2&lt;&gt;0,$Y$2=$Y$1),COUNT($Y$3:Y1093)+1,"  ")</f>
        <v xml:space="preserve">  </v>
      </c>
    </row>
    <row r="1095" spans="2:25" ht="15.75">
      <c r="B1095" s="5" t="str">
        <f>IF(C1095&lt;&gt;"",COUNT($B$3:B1094)+1,"")</f>
        <v/>
      </c>
      <c r="C1095" s="86"/>
      <c r="D1095" s="12"/>
      <c r="E1095" s="12"/>
      <c r="F1095" s="5" t="str">
        <f>IFERROR(IF(E1095&lt;&gt;"",VLOOKUP(E1095,STORE!$C$6:$D$500,2,FALSE),""),"تأكد من الكود")</f>
        <v/>
      </c>
      <c r="G1095" s="12"/>
      <c r="H1095" s="20"/>
      <c r="I1095" s="12"/>
      <c r="U1095" s="4" t="str">
        <f>IF(AND($V$2=$E1095,$V$2&lt;&gt;"",$V$2&lt;&gt;0,F1095&lt;&gt;"تأكد من الكود"),COUNT($U$3:U1094)+1,"  ")</f>
        <v xml:space="preserve">  </v>
      </c>
      <c r="Y1095" s="4" t="str">
        <f>IF(AND($Z$2=$D1095,$Z$2&lt;&gt;"",$Z$2&lt;&gt;0,$Y$2=$Y$1),COUNT($Y$3:Y1094)+1,"  ")</f>
        <v xml:space="preserve">  </v>
      </c>
    </row>
    <row r="1096" spans="2:25" ht="15.75">
      <c r="B1096" s="5" t="str">
        <f>IF(C1096&lt;&gt;"",COUNT($B$3:B1095)+1,"")</f>
        <v/>
      </c>
      <c r="C1096" s="86"/>
      <c r="D1096" s="12"/>
      <c r="E1096" s="12"/>
      <c r="F1096" s="5" t="str">
        <f>IFERROR(IF(E1096&lt;&gt;"",VLOOKUP(E1096,STORE!$C$6:$D$500,2,FALSE),""),"تأكد من الكود")</f>
        <v/>
      </c>
      <c r="G1096" s="12"/>
      <c r="H1096" s="20"/>
      <c r="I1096" s="12"/>
      <c r="U1096" s="4" t="str">
        <f>IF(AND($V$2=$E1096,$V$2&lt;&gt;"",$V$2&lt;&gt;0,F1096&lt;&gt;"تأكد من الكود"),COUNT($U$3:U1095)+1,"  ")</f>
        <v xml:space="preserve">  </v>
      </c>
      <c r="Y1096" s="4" t="str">
        <f>IF(AND($Z$2=$D1096,$Z$2&lt;&gt;"",$Z$2&lt;&gt;0,$Y$2=$Y$1),COUNT($Y$3:Y1095)+1,"  ")</f>
        <v xml:space="preserve">  </v>
      </c>
    </row>
    <row r="1097" spans="2:25" ht="15.75">
      <c r="B1097" s="5" t="str">
        <f>IF(C1097&lt;&gt;"",COUNT($B$3:B1096)+1,"")</f>
        <v/>
      </c>
      <c r="C1097" s="86"/>
      <c r="D1097" s="12"/>
      <c r="E1097" s="12"/>
      <c r="F1097" s="5" t="str">
        <f>IFERROR(IF(E1097&lt;&gt;"",VLOOKUP(E1097,STORE!$C$6:$D$500,2,FALSE),""),"تأكد من الكود")</f>
        <v/>
      </c>
      <c r="G1097" s="12"/>
      <c r="H1097" s="20"/>
      <c r="I1097" s="12"/>
      <c r="U1097" s="4" t="str">
        <f>IF(AND($V$2=$E1097,$V$2&lt;&gt;"",$V$2&lt;&gt;0,F1097&lt;&gt;"تأكد من الكود"),COUNT($U$3:U1096)+1,"  ")</f>
        <v xml:space="preserve">  </v>
      </c>
      <c r="Y1097" s="4" t="str">
        <f>IF(AND($Z$2=$D1097,$Z$2&lt;&gt;"",$Z$2&lt;&gt;0,$Y$2=$Y$1),COUNT($Y$3:Y1096)+1,"  ")</f>
        <v xml:space="preserve">  </v>
      </c>
    </row>
    <row r="1098" spans="2:25" ht="15.75">
      <c r="B1098" s="5" t="str">
        <f>IF(C1098&lt;&gt;"",COUNT($B$3:B1097)+1,"")</f>
        <v/>
      </c>
      <c r="C1098" s="86"/>
      <c r="D1098" s="12"/>
      <c r="E1098" s="12"/>
      <c r="F1098" s="5" t="str">
        <f>IFERROR(IF(E1098&lt;&gt;"",VLOOKUP(E1098,STORE!$C$6:$D$500,2,FALSE),""),"تأكد من الكود")</f>
        <v/>
      </c>
      <c r="G1098" s="12"/>
      <c r="H1098" s="20"/>
      <c r="I1098" s="12"/>
      <c r="U1098" s="4" t="str">
        <f>IF(AND($V$2=$E1098,$V$2&lt;&gt;"",$V$2&lt;&gt;0,F1098&lt;&gt;"تأكد من الكود"),COUNT($U$3:U1097)+1,"  ")</f>
        <v xml:space="preserve">  </v>
      </c>
      <c r="Y1098" s="4" t="str">
        <f>IF(AND($Z$2=$D1098,$Z$2&lt;&gt;"",$Z$2&lt;&gt;0,$Y$2=$Y$1),COUNT($Y$3:Y1097)+1,"  ")</f>
        <v xml:space="preserve">  </v>
      </c>
    </row>
    <row r="1099" spans="2:25" ht="15.75">
      <c r="B1099" s="5" t="str">
        <f>IF(C1099&lt;&gt;"",COUNT($B$3:B1098)+1,"")</f>
        <v/>
      </c>
      <c r="C1099" s="86"/>
      <c r="D1099" s="12"/>
      <c r="E1099" s="12"/>
      <c r="F1099" s="5" t="str">
        <f>IFERROR(IF(E1099&lt;&gt;"",VLOOKUP(E1099,STORE!$C$6:$D$500,2,FALSE),""),"تأكد من الكود")</f>
        <v/>
      </c>
      <c r="G1099" s="12"/>
      <c r="H1099" s="20"/>
      <c r="I1099" s="12"/>
      <c r="U1099" s="4" t="str">
        <f>IF(AND($V$2=$E1099,$V$2&lt;&gt;"",$V$2&lt;&gt;0,F1099&lt;&gt;"تأكد من الكود"),COUNT($U$3:U1098)+1,"  ")</f>
        <v xml:space="preserve">  </v>
      </c>
      <c r="Y1099" s="4" t="str">
        <f>IF(AND($Z$2=$D1099,$Z$2&lt;&gt;"",$Z$2&lt;&gt;0,$Y$2=$Y$1),COUNT($Y$3:Y1098)+1,"  ")</f>
        <v xml:space="preserve">  </v>
      </c>
    </row>
    <row r="1100" spans="2:25" ht="15.75">
      <c r="B1100" s="5" t="str">
        <f>IF(C1100&lt;&gt;"",COUNT($B$3:B1099)+1,"")</f>
        <v/>
      </c>
      <c r="C1100" s="86"/>
      <c r="D1100" s="12"/>
      <c r="E1100" s="12"/>
      <c r="F1100" s="5" t="str">
        <f>IFERROR(IF(E1100&lt;&gt;"",VLOOKUP(E1100,STORE!$C$6:$D$500,2,FALSE),""),"تأكد من الكود")</f>
        <v/>
      </c>
      <c r="G1100" s="12"/>
      <c r="H1100" s="20"/>
      <c r="I1100" s="12"/>
      <c r="U1100" s="4" t="str">
        <f>IF(AND($V$2=$E1100,$V$2&lt;&gt;"",$V$2&lt;&gt;0,F1100&lt;&gt;"تأكد من الكود"),COUNT($U$3:U1099)+1,"  ")</f>
        <v xml:space="preserve">  </v>
      </c>
      <c r="Y1100" s="4" t="str">
        <f>IF(AND($Z$2=$D1100,$Z$2&lt;&gt;"",$Z$2&lt;&gt;0,$Y$2=$Y$1),COUNT($Y$3:Y1099)+1,"  ")</f>
        <v xml:space="preserve">  </v>
      </c>
    </row>
    <row r="1101" spans="2:25" ht="15.75">
      <c r="B1101" s="5" t="str">
        <f>IF(C1101&lt;&gt;"",COUNT($B$3:B1100)+1,"")</f>
        <v/>
      </c>
      <c r="C1101" s="86"/>
      <c r="D1101" s="12"/>
      <c r="E1101" s="12"/>
      <c r="F1101" s="5" t="str">
        <f>IFERROR(IF(E1101&lt;&gt;"",VLOOKUP(E1101,STORE!$C$6:$D$500,2,FALSE),""),"تأكد من الكود")</f>
        <v/>
      </c>
      <c r="G1101" s="12"/>
      <c r="H1101" s="20"/>
      <c r="I1101" s="12"/>
      <c r="U1101" s="4" t="str">
        <f>IF(AND($V$2=$E1101,$V$2&lt;&gt;"",$V$2&lt;&gt;0,F1101&lt;&gt;"تأكد من الكود"),COUNT($U$3:U1100)+1,"  ")</f>
        <v xml:space="preserve">  </v>
      </c>
      <c r="Y1101" s="4" t="str">
        <f>IF(AND($Z$2=$D1101,$Z$2&lt;&gt;"",$Z$2&lt;&gt;0,$Y$2=$Y$1),COUNT($Y$3:Y1100)+1,"  ")</f>
        <v xml:space="preserve">  </v>
      </c>
    </row>
    <row r="1102" spans="2:25" ht="15.75">
      <c r="B1102" s="5" t="str">
        <f>IF(C1102&lt;&gt;"",COUNT($B$3:B1101)+1,"")</f>
        <v/>
      </c>
      <c r="C1102" s="86"/>
      <c r="D1102" s="12"/>
      <c r="E1102" s="12"/>
      <c r="F1102" s="5" t="str">
        <f>IFERROR(IF(E1102&lt;&gt;"",VLOOKUP(E1102,STORE!$C$6:$D$500,2,FALSE),""),"تأكد من الكود")</f>
        <v/>
      </c>
      <c r="G1102" s="12"/>
      <c r="H1102" s="20"/>
      <c r="I1102" s="12"/>
      <c r="U1102" s="4" t="str">
        <f>IF(AND($V$2=$E1102,$V$2&lt;&gt;"",$V$2&lt;&gt;0,F1102&lt;&gt;"تأكد من الكود"),COUNT($U$3:U1101)+1,"  ")</f>
        <v xml:space="preserve">  </v>
      </c>
      <c r="Y1102" s="4" t="str">
        <f>IF(AND($Z$2=$D1102,$Z$2&lt;&gt;"",$Z$2&lt;&gt;0,$Y$2=$Y$1),COUNT($Y$3:Y1101)+1,"  ")</f>
        <v xml:space="preserve">  </v>
      </c>
    </row>
    <row r="1103" spans="2:25" ht="15.75">
      <c r="B1103" s="5" t="str">
        <f>IF(C1103&lt;&gt;"",COUNT($B$3:B1102)+1,"")</f>
        <v/>
      </c>
      <c r="C1103" s="86"/>
      <c r="D1103" s="12"/>
      <c r="E1103" s="12"/>
      <c r="F1103" s="5" t="str">
        <f>IFERROR(IF(E1103&lt;&gt;"",VLOOKUP(E1103,STORE!$C$6:$D$500,2,FALSE),""),"تأكد من الكود")</f>
        <v/>
      </c>
      <c r="G1103" s="12"/>
      <c r="H1103" s="20"/>
      <c r="I1103" s="12"/>
      <c r="U1103" s="4" t="str">
        <f>IF(AND($V$2=$E1103,$V$2&lt;&gt;"",$V$2&lt;&gt;0,F1103&lt;&gt;"تأكد من الكود"),COUNT($U$3:U1102)+1,"  ")</f>
        <v xml:space="preserve">  </v>
      </c>
      <c r="Y1103" s="4" t="str">
        <f>IF(AND($Z$2=$D1103,$Z$2&lt;&gt;"",$Z$2&lt;&gt;0,$Y$2=$Y$1),COUNT($Y$3:Y1102)+1,"  ")</f>
        <v xml:space="preserve">  </v>
      </c>
    </row>
    <row r="1104" spans="2:25" ht="15.75">
      <c r="B1104" s="5" t="str">
        <f>IF(C1104&lt;&gt;"",COUNT($B$3:B1103)+1,"")</f>
        <v/>
      </c>
      <c r="C1104" s="86"/>
      <c r="D1104" s="12"/>
      <c r="E1104" s="12"/>
      <c r="F1104" s="5" t="str">
        <f>IFERROR(IF(E1104&lt;&gt;"",VLOOKUP(E1104,STORE!$C$6:$D$500,2,FALSE),""),"تأكد من الكود")</f>
        <v/>
      </c>
      <c r="G1104" s="12"/>
      <c r="H1104" s="20"/>
      <c r="I1104" s="12"/>
      <c r="U1104" s="4" t="str">
        <f>IF(AND($V$2=$E1104,$V$2&lt;&gt;"",$V$2&lt;&gt;0,F1104&lt;&gt;"تأكد من الكود"),COUNT($U$3:U1103)+1,"  ")</f>
        <v xml:space="preserve">  </v>
      </c>
      <c r="Y1104" s="4" t="str">
        <f>IF(AND($Z$2=$D1104,$Z$2&lt;&gt;"",$Z$2&lt;&gt;0,$Y$2=$Y$1),COUNT($Y$3:Y1103)+1,"  ")</f>
        <v xml:space="preserve">  </v>
      </c>
    </row>
    <row r="1105" spans="2:25" ht="15.75">
      <c r="B1105" s="5" t="str">
        <f>IF(C1105&lt;&gt;"",COUNT($B$3:B1104)+1,"")</f>
        <v/>
      </c>
      <c r="C1105" s="86"/>
      <c r="D1105" s="12"/>
      <c r="E1105" s="12"/>
      <c r="F1105" s="5" t="str">
        <f>IFERROR(IF(E1105&lt;&gt;"",VLOOKUP(E1105,STORE!$C$6:$D$500,2,FALSE),""),"تأكد من الكود")</f>
        <v/>
      </c>
      <c r="G1105" s="12"/>
      <c r="H1105" s="20"/>
      <c r="I1105" s="12"/>
      <c r="U1105" s="4" t="str">
        <f>IF(AND($V$2=$E1105,$V$2&lt;&gt;"",$V$2&lt;&gt;0,F1105&lt;&gt;"تأكد من الكود"),COUNT($U$3:U1104)+1,"  ")</f>
        <v xml:space="preserve">  </v>
      </c>
      <c r="Y1105" s="4" t="str">
        <f>IF(AND($Z$2=$D1105,$Z$2&lt;&gt;"",$Z$2&lt;&gt;0,$Y$2=$Y$1),COUNT($Y$3:Y1104)+1,"  ")</f>
        <v xml:space="preserve">  </v>
      </c>
    </row>
    <row r="1106" spans="2:25" ht="15.75">
      <c r="B1106" s="5" t="str">
        <f>IF(C1106&lt;&gt;"",COUNT($B$3:B1105)+1,"")</f>
        <v/>
      </c>
      <c r="C1106" s="86"/>
      <c r="D1106" s="12"/>
      <c r="E1106" s="12"/>
      <c r="F1106" s="5" t="str">
        <f>IFERROR(IF(E1106&lt;&gt;"",VLOOKUP(E1106,STORE!$C$6:$D$500,2,FALSE),""),"تأكد من الكود")</f>
        <v/>
      </c>
      <c r="G1106" s="12"/>
      <c r="H1106" s="20"/>
      <c r="I1106" s="12"/>
      <c r="U1106" s="4" t="str">
        <f>IF(AND($V$2=$E1106,$V$2&lt;&gt;"",$V$2&lt;&gt;0,F1106&lt;&gt;"تأكد من الكود"),COUNT($U$3:U1105)+1,"  ")</f>
        <v xml:space="preserve">  </v>
      </c>
      <c r="Y1106" s="4" t="str">
        <f>IF(AND($Z$2=$D1106,$Z$2&lt;&gt;"",$Z$2&lt;&gt;0,$Y$2=$Y$1),COUNT($Y$3:Y1105)+1,"  ")</f>
        <v xml:space="preserve">  </v>
      </c>
    </row>
    <row r="1107" spans="2:25" ht="15.75">
      <c r="B1107" s="5" t="str">
        <f>IF(C1107&lt;&gt;"",COUNT($B$3:B1106)+1,"")</f>
        <v/>
      </c>
      <c r="C1107" s="86"/>
      <c r="D1107" s="12"/>
      <c r="E1107" s="12"/>
      <c r="F1107" s="5" t="str">
        <f>IFERROR(IF(E1107&lt;&gt;"",VLOOKUP(E1107,STORE!$C$6:$D$500,2,FALSE),""),"تأكد من الكود")</f>
        <v/>
      </c>
      <c r="G1107" s="12"/>
      <c r="H1107" s="20"/>
      <c r="I1107" s="12"/>
      <c r="U1107" s="4" t="str">
        <f>IF(AND($V$2=$E1107,$V$2&lt;&gt;"",$V$2&lt;&gt;0,F1107&lt;&gt;"تأكد من الكود"),COUNT($U$3:U1106)+1,"  ")</f>
        <v xml:space="preserve">  </v>
      </c>
      <c r="Y1107" s="4" t="str">
        <f>IF(AND($Z$2=$D1107,$Z$2&lt;&gt;"",$Z$2&lt;&gt;0,$Y$2=$Y$1),COUNT($Y$3:Y1106)+1,"  ")</f>
        <v xml:space="preserve">  </v>
      </c>
    </row>
    <row r="1108" spans="2:25" ht="15.75">
      <c r="B1108" s="5" t="str">
        <f>IF(C1108&lt;&gt;"",COUNT($B$3:B1107)+1,"")</f>
        <v/>
      </c>
      <c r="C1108" s="86"/>
      <c r="D1108" s="12"/>
      <c r="E1108" s="12"/>
      <c r="F1108" s="5" t="str">
        <f>IFERROR(IF(E1108&lt;&gt;"",VLOOKUP(E1108,STORE!$C$6:$D$500,2,FALSE),""),"تأكد من الكود")</f>
        <v/>
      </c>
      <c r="G1108" s="12"/>
      <c r="H1108" s="20"/>
      <c r="I1108" s="12"/>
      <c r="U1108" s="4" t="str">
        <f>IF(AND($V$2=$E1108,$V$2&lt;&gt;"",$V$2&lt;&gt;0,F1108&lt;&gt;"تأكد من الكود"),COUNT($U$3:U1107)+1,"  ")</f>
        <v xml:space="preserve">  </v>
      </c>
      <c r="Y1108" s="4" t="str">
        <f>IF(AND($Z$2=$D1108,$Z$2&lt;&gt;"",$Z$2&lt;&gt;0,$Y$2=$Y$1),COUNT($Y$3:Y1107)+1,"  ")</f>
        <v xml:space="preserve">  </v>
      </c>
    </row>
    <row r="1109" spans="2:25" ht="15.75">
      <c r="B1109" s="5" t="str">
        <f>IF(C1109&lt;&gt;"",COUNT($B$3:B1108)+1,"")</f>
        <v/>
      </c>
      <c r="C1109" s="86"/>
      <c r="D1109" s="12"/>
      <c r="E1109" s="12"/>
      <c r="F1109" s="5" t="str">
        <f>IFERROR(IF(E1109&lt;&gt;"",VLOOKUP(E1109,STORE!$C$6:$D$500,2,FALSE),""),"تأكد من الكود")</f>
        <v/>
      </c>
      <c r="G1109" s="12"/>
      <c r="H1109" s="20"/>
      <c r="I1109" s="12"/>
      <c r="U1109" s="4" t="str">
        <f>IF(AND($V$2=$E1109,$V$2&lt;&gt;"",$V$2&lt;&gt;0,F1109&lt;&gt;"تأكد من الكود"),COUNT($U$3:U1108)+1,"  ")</f>
        <v xml:space="preserve">  </v>
      </c>
      <c r="Y1109" s="4" t="str">
        <f>IF(AND($Z$2=$D1109,$Z$2&lt;&gt;"",$Z$2&lt;&gt;0,$Y$2=$Y$1),COUNT($Y$3:Y1108)+1,"  ")</f>
        <v xml:space="preserve">  </v>
      </c>
    </row>
    <row r="1110" spans="2:25" ht="15.75">
      <c r="B1110" s="5" t="str">
        <f>IF(C1110&lt;&gt;"",COUNT($B$3:B1109)+1,"")</f>
        <v/>
      </c>
      <c r="C1110" s="86"/>
      <c r="D1110" s="12"/>
      <c r="E1110" s="12"/>
      <c r="F1110" s="5" t="str">
        <f>IFERROR(IF(E1110&lt;&gt;"",VLOOKUP(E1110,STORE!$C$6:$D$500,2,FALSE),""),"تأكد من الكود")</f>
        <v/>
      </c>
      <c r="G1110" s="12"/>
      <c r="H1110" s="20"/>
      <c r="I1110" s="12"/>
      <c r="U1110" s="4" t="str">
        <f>IF(AND($V$2=$E1110,$V$2&lt;&gt;"",$V$2&lt;&gt;0,F1110&lt;&gt;"تأكد من الكود"),COUNT($U$3:U1109)+1,"  ")</f>
        <v xml:space="preserve">  </v>
      </c>
      <c r="Y1110" s="4" t="str">
        <f>IF(AND($Z$2=$D1110,$Z$2&lt;&gt;"",$Z$2&lt;&gt;0,$Y$2=$Y$1),COUNT($Y$3:Y1109)+1,"  ")</f>
        <v xml:space="preserve">  </v>
      </c>
    </row>
    <row r="1111" spans="2:25" ht="15.75">
      <c r="B1111" s="5" t="str">
        <f>IF(C1111&lt;&gt;"",COUNT($B$3:B1110)+1,"")</f>
        <v/>
      </c>
      <c r="C1111" s="86"/>
      <c r="D1111" s="12"/>
      <c r="E1111" s="12"/>
      <c r="F1111" s="5" t="str">
        <f>IFERROR(IF(E1111&lt;&gt;"",VLOOKUP(E1111,STORE!$C$6:$D$500,2,FALSE),""),"تأكد من الكود")</f>
        <v/>
      </c>
      <c r="G1111" s="12"/>
      <c r="H1111" s="20"/>
      <c r="I1111" s="12"/>
      <c r="U1111" s="4" t="str">
        <f>IF(AND($V$2=$E1111,$V$2&lt;&gt;"",$V$2&lt;&gt;0,F1111&lt;&gt;"تأكد من الكود"),COUNT($U$3:U1110)+1,"  ")</f>
        <v xml:space="preserve">  </v>
      </c>
      <c r="Y1111" s="4" t="str">
        <f>IF(AND($Z$2=$D1111,$Z$2&lt;&gt;"",$Z$2&lt;&gt;0,$Y$2=$Y$1),COUNT($Y$3:Y1110)+1,"  ")</f>
        <v xml:space="preserve">  </v>
      </c>
    </row>
    <row r="1112" spans="2:25" ht="15.75">
      <c r="B1112" s="5" t="str">
        <f>IF(C1112&lt;&gt;"",COUNT($B$3:B1111)+1,"")</f>
        <v/>
      </c>
      <c r="C1112" s="86"/>
      <c r="D1112" s="12"/>
      <c r="E1112" s="12"/>
      <c r="F1112" s="5" t="str">
        <f>IFERROR(IF(E1112&lt;&gt;"",VLOOKUP(E1112,STORE!$C$6:$D$500,2,FALSE),""),"تأكد من الكود")</f>
        <v/>
      </c>
      <c r="G1112" s="12"/>
      <c r="H1112" s="20"/>
      <c r="I1112" s="12"/>
      <c r="U1112" s="4" t="str">
        <f>IF(AND($V$2=$E1112,$V$2&lt;&gt;"",$V$2&lt;&gt;0,F1112&lt;&gt;"تأكد من الكود"),COUNT($U$3:U1111)+1,"  ")</f>
        <v xml:space="preserve">  </v>
      </c>
      <c r="Y1112" s="4" t="str">
        <f>IF(AND($Z$2=$D1112,$Z$2&lt;&gt;"",$Z$2&lt;&gt;0,$Y$2=$Y$1),COUNT($Y$3:Y1111)+1,"  ")</f>
        <v xml:space="preserve">  </v>
      </c>
    </row>
    <row r="1113" spans="2:25" ht="15.75">
      <c r="B1113" s="5" t="str">
        <f>IF(C1113&lt;&gt;"",COUNT($B$3:B1112)+1,"")</f>
        <v/>
      </c>
      <c r="C1113" s="86"/>
      <c r="D1113" s="12"/>
      <c r="E1113" s="12"/>
      <c r="F1113" s="5" t="str">
        <f>IFERROR(IF(E1113&lt;&gt;"",VLOOKUP(E1113,STORE!$C$6:$D$500,2,FALSE),""),"تأكد من الكود")</f>
        <v/>
      </c>
      <c r="G1113" s="12"/>
      <c r="H1113" s="20"/>
      <c r="I1113" s="12"/>
      <c r="U1113" s="4" t="str">
        <f>IF(AND($V$2=$E1113,$V$2&lt;&gt;"",$V$2&lt;&gt;0,F1113&lt;&gt;"تأكد من الكود"),COUNT($U$3:U1112)+1,"  ")</f>
        <v xml:space="preserve">  </v>
      </c>
      <c r="Y1113" s="4" t="str">
        <f>IF(AND($Z$2=$D1113,$Z$2&lt;&gt;"",$Z$2&lt;&gt;0,$Y$2=$Y$1),COUNT($Y$3:Y1112)+1,"  ")</f>
        <v xml:space="preserve">  </v>
      </c>
    </row>
    <row r="1114" spans="2:25" ht="15.75">
      <c r="B1114" s="5" t="str">
        <f>IF(C1114&lt;&gt;"",COUNT($B$3:B1113)+1,"")</f>
        <v/>
      </c>
      <c r="C1114" s="86"/>
      <c r="D1114" s="12"/>
      <c r="E1114" s="12"/>
      <c r="F1114" s="5" t="str">
        <f>IFERROR(IF(E1114&lt;&gt;"",VLOOKUP(E1114,STORE!$C$6:$D$500,2,FALSE),""),"تأكد من الكود")</f>
        <v/>
      </c>
      <c r="G1114" s="12"/>
      <c r="H1114" s="20"/>
      <c r="I1114" s="12"/>
      <c r="U1114" s="4" t="str">
        <f>IF(AND($V$2=$E1114,$V$2&lt;&gt;"",$V$2&lt;&gt;0,F1114&lt;&gt;"تأكد من الكود"),COUNT($U$3:U1113)+1,"  ")</f>
        <v xml:space="preserve">  </v>
      </c>
      <c r="Y1114" s="4" t="str">
        <f>IF(AND($Z$2=$D1114,$Z$2&lt;&gt;"",$Z$2&lt;&gt;0,$Y$2=$Y$1),COUNT($Y$3:Y1113)+1,"  ")</f>
        <v xml:space="preserve">  </v>
      </c>
    </row>
    <row r="1115" spans="2:25" ht="15.75">
      <c r="B1115" s="5" t="str">
        <f>IF(C1115&lt;&gt;"",COUNT($B$3:B1114)+1,"")</f>
        <v/>
      </c>
      <c r="C1115" s="86"/>
      <c r="D1115" s="12"/>
      <c r="E1115" s="12"/>
      <c r="F1115" s="5" t="str">
        <f>IFERROR(IF(E1115&lt;&gt;"",VLOOKUP(E1115,STORE!$C$6:$D$500,2,FALSE),""),"تأكد من الكود")</f>
        <v/>
      </c>
      <c r="G1115" s="12"/>
      <c r="H1115" s="20"/>
      <c r="I1115" s="12"/>
      <c r="U1115" s="4" t="str">
        <f>IF(AND($V$2=$E1115,$V$2&lt;&gt;"",$V$2&lt;&gt;0,F1115&lt;&gt;"تأكد من الكود"),COUNT($U$3:U1114)+1,"  ")</f>
        <v xml:space="preserve">  </v>
      </c>
      <c r="Y1115" s="4" t="str">
        <f>IF(AND($Z$2=$D1115,$Z$2&lt;&gt;"",$Z$2&lt;&gt;0,$Y$2=$Y$1),COUNT($Y$3:Y1114)+1,"  ")</f>
        <v xml:space="preserve">  </v>
      </c>
    </row>
    <row r="1116" spans="2:25" ht="15.75">
      <c r="B1116" s="5" t="str">
        <f>IF(C1116&lt;&gt;"",COUNT($B$3:B1115)+1,"")</f>
        <v/>
      </c>
      <c r="C1116" s="86"/>
      <c r="D1116" s="12"/>
      <c r="E1116" s="12"/>
      <c r="F1116" s="5" t="str">
        <f>IFERROR(IF(E1116&lt;&gt;"",VLOOKUP(E1116,STORE!$C$6:$D$500,2,FALSE),""),"تأكد من الكود")</f>
        <v/>
      </c>
      <c r="G1116" s="12"/>
      <c r="H1116" s="20"/>
      <c r="I1116" s="12"/>
      <c r="U1116" s="4" t="str">
        <f>IF(AND($V$2=$E1116,$V$2&lt;&gt;"",$V$2&lt;&gt;0,F1116&lt;&gt;"تأكد من الكود"),COUNT($U$3:U1115)+1,"  ")</f>
        <v xml:space="preserve">  </v>
      </c>
      <c r="Y1116" s="4" t="str">
        <f>IF(AND($Z$2=$D1116,$Z$2&lt;&gt;"",$Z$2&lt;&gt;0,$Y$2=$Y$1),COUNT($Y$3:Y1115)+1,"  ")</f>
        <v xml:space="preserve">  </v>
      </c>
    </row>
    <row r="1117" spans="2:25" ht="15.75">
      <c r="B1117" s="5" t="str">
        <f>IF(C1117&lt;&gt;"",COUNT($B$3:B1116)+1,"")</f>
        <v/>
      </c>
      <c r="C1117" s="86"/>
      <c r="D1117" s="12"/>
      <c r="E1117" s="12"/>
      <c r="F1117" s="5" t="str">
        <f>IFERROR(IF(E1117&lt;&gt;"",VLOOKUP(E1117,STORE!$C$6:$D$500,2,FALSE),""),"تأكد من الكود")</f>
        <v/>
      </c>
      <c r="G1117" s="12"/>
      <c r="H1117" s="20"/>
      <c r="I1117" s="12"/>
      <c r="U1117" s="4" t="str">
        <f>IF(AND($V$2=$E1117,$V$2&lt;&gt;"",$V$2&lt;&gt;0,F1117&lt;&gt;"تأكد من الكود"),COUNT($U$3:U1116)+1,"  ")</f>
        <v xml:space="preserve">  </v>
      </c>
      <c r="Y1117" s="4" t="str">
        <f>IF(AND($Z$2=$D1117,$Z$2&lt;&gt;"",$Z$2&lt;&gt;0,$Y$2=$Y$1),COUNT($Y$3:Y1116)+1,"  ")</f>
        <v xml:space="preserve">  </v>
      </c>
    </row>
    <row r="1118" spans="2:25" ht="15.75">
      <c r="B1118" s="5" t="str">
        <f>IF(C1118&lt;&gt;"",COUNT($B$3:B1117)+1,"")</f>
        <v/>
      </c>
      <c r="C1118" s="86"/>
      <c r="D1118" s="12"/>
      <c r="E1118" s="12"/>
      <c r="F1118" s="5" t="str">
        <f>IFERROR(IF(E1118&lt;&gt;"",VLOOKUP(E1118,STORE!$C$6:$D$500,2,FALSE),""),"تأكد من الكود")</f>
        <v/>
      </c>
      <c r="G1118" s="12"/>
      <c r="H1118" s="20"/>
      <c r="I1118" s="12"/>
      <c r="U1118" s="4" t="str">
        <f>IF(AND($V$2=$E1118,$V$2&lt;&gt;"",$V$2&lt;&gt;0,F1118&lt;&gt;"تأكد من الكود"),COUNT($U$3:U1117)+1,"  ")</f>
        <v xml:space="preserve">  </v>
      </c>
      <c r="Y1118" s="4" t="str">
        <f>IF(AND($Z$2=$D1118,$Z$2&lt;&gt;"",$Z$2&lt;&gt;0,$Y$2=$Y$1),COUNT($Y$3:Y1117)+1,"  ")</f>
        <v xml:space="preserve">  </v>
      </c>
    </row>
    <row r="1119" spans="2:25" ht="15.75">
      <c r="B1119" s="5" t="str">
        <f>IF(C1119&lt;&gt;"",COUNT($B$3:B1118)+1,"")</f>
        <v/>
      </c>
      <c r="C1119" s="86"/>
      <c r="D1119" s="12"/>
      <c r="E1119" s="12"/>
      <c r="F1119" s="5" t="str">
        <f>IFERROR(IF(E1119&lt;&gt;"",VLOOKUP(E1119,STORE!$C$6:$D$500,2,FALSE),""),"تأكد من الكود")</f>
        <v/>
      </c>
      <c r="G1119" s="12"/>
      <c r="H1119" s="20"/>
      <c r="I1119" s="12"/>
      <c r="U1119" s="4" t="str">
        <f>IF(AND($V$2=$E1119,$V$2&lt;&gt;"",$V$2&lt;&gt;0,F1119&lt;&gt;"تأكد من الكود"),COUNT($U$3:U1118)+1,"  ")</f>
        <v xml:space="preserve">  </v>
      </c>
      <c r="Y1119" s="4" t="str">
        <f>IF(AND($Z$2=$D1119,$Z$2&lt;&gt;"",$Z$2&lt;&gt;0,$Y$2=$Y$1),COUNT($Y$3:Y1118)+1,"  ")</f>
        <v xml:space="preserve">  </v>
      </c>
    </row>
    <row r="1120" spans="2:25" ht="15.75">
      <c r="B1120" s="5" t="str">
        <f>IF(C1120&lt;&gt;"",COUNT($B$3:B1119)+1,"")</f>
        <v/>
      </c>
      <c r="C1120" s="86"/>
      <c r="D1120" s="12"/>
      <c r="E1120" s="12"/>
      <c r="F1120" s="5" t="str">
        <f>IFERROR(IF(E1120&lt;&gt;"",VLOOKUP(E1120,STORE!$C$6:$D$500,2,FALSE),""),"تأكد من الكود")</f>
        <v/>
      </c>
      <c r="G1120" s="12"/>
      <c r="H1120" s="20"/>
      <c r="I1120" s="12"/>
      <c r="U1120" s="4" t="str">
        <f>IF(AND($V$2=$E1120,$V$2&lt;&gt;"",$V$2&lt;&gt;0,F1120&lt;&gt;"تأكد من الكود"),COUNT($U$3:U1119)+1,"  ")</f>
        <v xml:space="preserve">  </v>
      </c>
      <c r="Y1120" s="4" t="str">
        <f>IF(AND($Z$2=$D1120,$Z$2&lt;&gt;"",$Z$2&lt;&gt;0,$Y$2=$Y$1),COUNT($Y$3:Y1119)+1,"  ")</f>
        <v xml:space="preserve">  </v>
      </c>
    </row>
    <row r="1121" spans="2:25" ht="15.75">
      <c r="B1121" s="5" t="str">
        <f>IF(C1121&lt;&gt;"",COUNT($B$3:B1120)+1,"")</f>
        <v/>
      </c>
      <c r="C1121" s="86"/>
      <c r="D1121" s="12"/>
      <c r="E1121" s="12"/>
      <c r="F1121" s="5" t="str">
        <f>IFERROR(IF(E1121&lt;&gt;"",VLOOKUP(E1121,STORE!$C$6:$D$500,2,FALSE),""),"تأكد من الكود")</f>
        <v/>
      </c>
      <c r="G1121" s="12"/>
      <c r="H1121" s="20"/>
      <c r="I1121" s="12"/>
      <c r="U1121" s="4" t="str">
        <f>IF(AND($V$2=$E1121,$V$2&lt;&gt;"",$V$2&lt;&gt;0,F1121&lt;&gt;"تأكد من الكود"),COUNT($U$3:U1120)+1,"  ")</f>
        <v xml:space="preserve">  </v>
      </c>
      <c r="Y1121" s="4" t="str">
        <f>IF(AND($Z$2=$D1121,$Z$2&lt;&gt;"",$Z$2&lt;&gt;0,$Y$2=$Y$1),COUNT($Y$3:Y1120)+1,"  ")</f>
        <v xml:space="preserve">  </v>
      </c>
    </row>
    <row r="1122" spans="2:25" ht="15.75">
      <c r="B1122" s="5" t="str">
        <f>IF(C1122&lt;&gt;"",COUNT($B$3:B1121)+1,"")</f>
        <v/>
      </c>
      <c r="C1122" s="86"/>
      <c r="D1122" s="12"/>
      <c r="E1122" s="12"/>
      <c r="F1122" s="5" t="str">
        <f>IFERROR(IF(E1122&lt;&gt;"",VLOOKUP(E1122,STORE!$C$6:$D$500,2,FALSE),""),"تأكد من الكود")</f>
        <v/>
      </c>
      <c r="G1122" s="12"/>
      <c r="H1122" s="20"/>
      <c r="I1122" s="12"/>
      <c r="U1122" s="4" t="str">
        <f>IF(AND($V$2=$E1122,$V$2&lt;&gt;"",$V$2&lt;&gt;0,F1122&lt;&gt;"تأكد من الكود"),COUNT($U$3:U1121)+1,"  ")</f>
        <v xml:space="preserve">  </v>
      </c>
      <c r="Y1122" s="4" t="str">
        <f>IF(AND($Z$2=$D1122,$Z$2&lt;&gt;"",$Z$2&lt;&gt;0,$Y$2=$Y$1),COUNT($Y$3:Y1121)+1,"  ")</f>
        <v xml:space="preserve">  </v>
      </c>
    </row>
    <row r="1123" spans="2:25" ht="15.75">
      <c r="B1123" s="5" t="str">
        <f>IF(C1123&lt;&gt;"",COUNT($B$3:B1122)+1,"")</f>
        <v/>
      </c>
      <c r="C1123" s="86"/>
      <c r="D1123" s="12"/>
      <c r="E1123" s="12"/>
      <c r="F1123" s="5" t="str">
        <f>IFERROR(IF(E1123&lt;&gt;"",VLOOKUP(E1123,STORE!$C$6:$D$500,2,FALSE),""),"تأكد من الكود")</f>
        <v/>
      </c>
      <c r="G1123" s="12"/>
      <c r="H1123" s="20"/>
      <c r="I1123" s="12"/>
      <c r="U1123" s="4" t="str">
        <f>IF(AND($V$2=$E1123,$V$2&lt;&gt;"",$V$2&lt;&gt;0,F1123&lt;&gt;"تأكد من الكود"),COUNT($U$3:U1122)+1,"  ")</f>
        <v xml:space="preserve">  </v>
      </c>
      <c r="Y1123" s="4" t="str">
        <f>IF(AND($Z$2=$D1123,$Z$2&lt;&gt;"",$Z$2&lt;&gt;0,$Y$2=$Y$1),COUNT($Y$3:Y1122)+1,"  ")</f>
        <v xml:space="preserve">  </v>
      </c>
    </row>
    <row r="1124" spans="2:25" ht="15.75">
      <c r="B1124" s="5" t="str">
        <f>IF(C1124&lt;&gt;"",COUNT($B$3:B1123)+1,"")</f>
        <v/>
      </c>
      <c r="C1124" s="86"/>
      <c r="D1124" s="12"/>
      <c r="E1124" s="12"/>
      <c r="F1124" s="5" t="str">
        <f>IFERROR(IF(E1124&lt;&gt;"",VLOOKUP(E1124,STORE!$C$6:$D$500,2,FALSE),""),"تأكد من الكود")</f>
        <v/>
      </c>
      <c r="G1124" s="12"/>
      <c r="H1124" s="20"/>
      <c r="I1124" s="12"/>
      <c r="U1124" s="4" t="str">
        <f>IF(AND($V$2=$E1124,$V$2&lt;&gt;"",$V$2&lt;&gt;0,F1124&lt;&gt;"تأكد من الكود"),COUNT($U$3:U1123)+1,"  ")</f>
        <v xml:space="preserve">  </v>
      </c>
      <c r="Y1124" s="4" t="str">
        <f>IF(AND($Z$2=$D1124,$Z$2&lt;&gt;"",$Z$2&lt;&gt;0,$Y$2=$Y$1),COUNT($Y$3:Y1123)+1,"  ")</f>
        <v xml:space="preserve">  </v>
      </c>
    </row>
    <row r="1125" spans="2:25" ht="15.75">
      <c r="B1125" s="5" t="str">
        <f>IF(C1125&lt;&gt;"",COUNT($B$3:B1124)+1,"")</f>
        <v/>
      </c>
      <c r="C1125" s="86"/>
      <c r="D1125" s="12"/>
      <c r="E1125" s="12"/>
      <c r="F1125" s="5" t="str">
        <f>IFERROR(IF(E1125&lt;&gt;"",VLOOKUP(E1125,STORE!$C$6:$D$500,2,FALSE),""),"تأكد من الكود")</f>
        <v/>
      </c>
      <c r="G1125" s="12"/>
      <c r="H1125" s="20"/>
      <c r="I1125" s="12"/>
      <c r="U1125" s="4" t="str">
        <f>IF(AND($V$2=$E1125,$V$2&lt;&gt;"",$V$2&lt;&gt;0,F1125&lt;&gt;"تأكد من الكود"),COUNT($U$3:U1124)+1,"  ")</f>
        <v xml:space="preserve">  </v>
      </c>
      <c r="Y1125" s="4" t="str">
        <f>IF(AND($Z$2=$D1125,$Z$2&lt;&gt;"",$Z$2&lt;&gt;0,$Y$2=$Y$1),COUNT($Y$3:Y1124)+1,"  ")</f>
        <v xml:space="preserve">  </v>
      </c>
    </row>
    <row r="1126" spans="2:25" ht="15.75">
      <c r="B1126" s="5" t="str">
        <f>IF(C1126&lt;&gt;"",COUNT($B$3:B1125)+1,"")</f>
        <v/>
      </c>
      <c r="C1126" s="86"/>
      <c r="D1126" s="12"/>
      <c r="E1126" s="12"/>
      <c r="F1126" s="5" t="str">
        <f>IFERROR(IF(E1126&lt;&gt;"",VLOOKUP(E1126,STORE!$C$6:$D$500,2,FALSE),""),"تأكد من الكود")</f>
        <v/>
      </c>
      <c r="G1126" s="12"/>
      <c r="H1126" s="20"/>
      <c r="I1126" s="12"/>
      <c r="U1126" s="4" t="str">
        <f>IF(AND($V$2=$E1126,$V$2&lt;&gt;"",$V$2&lt;&gt;0,F1126&lt;&gt;"تأكد من الكود"),COUNT($U$3:U1125)+1,"  ")</f>
        <v xml:space="preserve">  </v>
      </c>
      <c r="Y1126" s="4" t="str">
        <f>IF(AND($Z$2=$D1126,$Z$2&lt;&gt;"",$Z$2&lt;&gt;0,$Y$2=$Y$1),COUNT($Y$3:Y1125)+1,"  ")</f>
        <v xml:space="preserve">  </v>
      </c>
    </row>
    <row r="1127" spans="2:25" ht="15.75">
      <c r="B1127" s="5" t="str">
        <f>IF(C1127&lt;&gt;"",COUNT($B$3:B1126)+1,"")</f>
        <v/>
      </c>
      <c r="C1127" s="86"/>
      <c r="D1127" s="12"/>
      <c r="E1127" s="12"/>
      <c r="F1127" s="5" t="str">
        <f>IFERROR(IF(E1127&lt;&gt;"",VLOOKUP(E1127,STORE!$C$6:$D$500,2,FALSE),""),"تأكد من الكود")</f>
        <v/>
      </c>
      <c r="G1127" s="12"/>
      <c r="H1127" s="20"/>
      <c r="I1127" s="12"/>
      <c r="U1127" s="4" t="str">
        <f>IF(AND($V$2=$E1127,$V$2&lt;&gt;"",$V$2&lt;&gt;0,F1127&lt;&gt;"تأكد من الكود"),COUNT($U$3:U1126)+1,"  ")</f>
        <v xml:space="preserve">  </v>
      </c>
      <c r="Y1127" s="4" t="str">
        <f>IF(AND($Z$2=$D1127,$Z$2&lt;&gt;"",$Z$2&lt;&gt;0,$Y$2=$Y$1),COUNT($Y$3:Y1126)+1,"  ")</f>
        <v xml:space="preserve">  </v>
      </c>
    </row>
    <row r="1128" spans="2:25" ht="15.75">
      <c r="B1128" s="5" t="str">
        <f>IF(C1128&lt;&gt;"",COUNT($B$3:B1127)+1,"")</f>
        <v/>
      </c>
      <c r="C1128" s="86"/>
      <c r="D1128" s="12"/>
      <c r="E1128" s="12"/>
      <c r="F1128" s="5" t="str">
        <f>IFERROR(IF(E1128&lt;&gt;"",VLOOKUP(E1128,STORE!$C$6:$D$500,2,FALSE),""),"تأكد من الكود")</f>
        <v/>
      </c>
      <c r="G1128" s="12"/>
      <c r="H1128" s="20"/>
      <c r="I1128" s="12"/>
      <c r="U1128" s="4" t="str">
        <f>IF(AND($V$2=$E1128,$V$2&lt;&gt;"",$V$2&lt;&gt;0,F1128&lt;&gt;"تأكد من الكود"),COUNT($U$3:U1127)+1,"  ")</f>
        <v xml:space="preserve">  </v>
      </c>
      <c r="Y1128" s="4" t="str">
        <f>IF(AND($Z$2=$D1128,$Z$2&lt;&gt;"",$Z$2&lt;&gt;0,$Y$2=$Y$1),COUNT($Y$3:Y1127)+1,"  ")</f>
        <v xml:space="preserve">  </v>
      </c>
    </row>
    <row r="1129" spans="2:25" ht="15.75">
      <c r="B1129" s="5" t="str">
        <f>IF(C1129&lt;&gt;"",COUNT($B$3:B1128)+1,"")</f>
        <v/>
      </c>
      <c r="C1129" s="86"/>
      <c r="D1129" s="12"/>
      <c r="E1129" s="12"/>
      <c r="F1129" s="5" t="str">
        <f>IFERROR(IF(E1129&lt;&gt;"",VLOOKUP(E1129,STORE!$C$6:$D$500,2,FALSE),""),"تأكد من الكود")</f>
        <v/>
      </c>
      <c r="G1129" s="12"/>
      <c r="H1129" s="20"/>
      <c r="I1129" s="12"/>
      <c r="U1129" s="4" t="str">
        <f>IF(AND($V$2=$E1129,$V$2&lt;&gt;"",$V$2&lt;&gt;0,F1129&lt;&gt;"تأكد من الكود"),COUNT($U$3:U1128)+1,"  ")</f>
        <v xml:space="preserve">  </v>
      </c>
      <c r="Y1129" s="4" t="str">
        <f>IF(AND($Z$2=$D1129,$Z$2&lt;&gt;"",$Z$2&lt;&gt;0,$Y$2=$Y$1),COUNT($Y$3:Y1128)+1,"  ")</f>
        <v xml:space="preserve">  </v>
      </c>
    </row>
    <row r="1130" spans="2:25" ht="15.75">
      <c r="B1130" s="5" t="str">
        <f>IF(C1130&lt;&gt;"",COUNT($B$3:B1129)+1,"")</f>
        <v/>
      </c>
      <c r="C1130" s="86"/>
      <c r="D1130" s="12"/>
      <c r="E1130" s="12"/>
      <c r="F1130" s="5" t="str">
        <f>IFERROR(IF(E1130&lt;&gt;"",VLOOKUP(E1130,STORE!$C$6:$D$500,2,FALSE),""),"تأكد من الكود")</f>
        <v/>
      </c>
      <c r="G1130" s="12"/>
      <c r="H1130" s="20"/>
      <c r="I1130" s="12"/>
      <c r="U1130" s="4" t="str">
        <f>IF(AND($V$2=$E1130,$V$2&lt;&gt;"",$V$2&lt;&gt;0,F1130&lt;&gt;"تأكد من الكود"),COUNT($U$3:U1129)+1,"  ")</f>
        <v xml:space="preserve">  </v>
      </c>
      <c r="Y1130" s="4" t="str">
        <f>IF(AND($Z$2=$D1130,$Z$2&lt;&gt;"",$Z$2&lt;&gt;0,$Y$2=$Y$1),COUNT($Y$3:Y1129)+1,"  ")</f>
        <v xml:space="preserve">  </v>
      </c>
    </row>
    <row r="1131" spans="2:25" ht="15.75">
      <c r="B1131" s="5" t="str">
        <f>IF(C1131&lt;&gt;"",COUNT($B$3:B1130)+1,"")</f>
        <v/>
      </c>
      <c r="C1131" s="86"/>
      <c r="D1131" s="12"/>
      <c r="E1131" s="12"/>
      <c r="F1131" s="5" t="str">
        <f>IFERROR(IF(E1131&lt;&gt;"",VLOOKUP(E1131,STORE!$C$6:$D$500,2,FALSE),""),"تأكد من الكود")</f>
        <v/>
      </c>
      <c r="G1131" s="12"/>
      <c r="H1131" s="20"/>
      <c r="I1131" s="12"/>
      <c r="U1131" s="4" t="str">
        <f>IF(AND($V$2=$E1131,$V$2&lt;&gt;"",$V$2&lt;&gt;0,F1131&lt;&gt;"تأكد من الكود"),COUNT($U$3:U1130)+1,"  ")</f>
        <v xml:space="preserve">  </v>
      </c>
      <c r="Y1131" s="4" t="str">
        <f>IF(AND($Z$2=$D1131,$Z$2&lt;&gt;"",$Z$2&lt;&gt;0,$Y$2=$Y$1),COUNT($Y$3:Y1130)+1,"  ")</f>
        <v xml:space="preserve">  </v>
      </c>
    </row>
    <row r="1132" spans="2:25" ht="15.75">
      <c r="B1132" s="5" t="str">
        <f>IF(C1132&lt;&gt;"",COUNT($B$3:B1131)+1,"")</f>
        <v/>
      </c>
      <c r="C1132" s="86"/>
      <c r="D1132" s="12"/>
      <c r="E1132" s="12"/>
      <c r="F1132" s="5" t="str">
        <f>IFERROR(IF(E1132&lt;&gt;"",VLOOKUP(E1132,STORE!$C$6:$D$500,2,FALSE),""),"تأكد من الكود")</f>
        <v/>
      </c>
      <c r="G1132" s="12"/>
      <c r="H1132" s="20"/>
      <c r="I1132" s="12"/>
      <c r="U1132" s="4" t="str">
        <f>IF(AND($V$2=$E1132,$V$2&lt;&gt;"",$V$2&lt;&gt;0,F1132&lt;&gt;"تأكد من الكود"),COUNT($U$3:U1131)+1,"  ")</f>
        <v xml:space="preserve">  </v>
      </c>
      <c r="Y1132" s="4" t="str">
        <f>IF(AND($Z$2=$D1132,$Z$2&lt;&gt;"",$Z$2&lt;&gt;0,$Y$2=$Y$1),COUNT($Y$3:Y1131)+1,"  ")</f>
        <v xml:space="preserve">  </v>
      </c>
    </row>
    <row r="1133" spans="2:25" ht="15.75">
      <c r="B1133" s="5" t="str">
        <f>IF(C1133&lt;&gt;"",COUNT($B$3:B1132)+1,"")</f>
        <v/>
      </c>
      <c r="C1133" s="86"/>
      <c r="D1133" s="12"/>
      <c r="E1133" s="12"/>
      <c r="F1133" s="5" t="str">
        <f>IFERROR(IF(E1133&lt;&gt;"",VLOOKUP(E1133,STORE!$C$6:$D$500,2,FALSE),""),"تأكد من الكود")</f>
        <v/>
      </c>
      <c r="G1133" s="12"/>
      <c r="H1133" s="20"/>
      <c r="I1133" s="12"/>
      <c r="U1133" s="4" t="str">
        <f>IF(AND($V$2=$E1133,$V$2&lt;&gt;"",$V$2&lt;&gt;0,F1133&lt;&gt;"تأكد من الكود"),COUNT($U$3:U1132)+1,"  ")</f>
        <v xml:space="preserve">  </v>
      </c>
      <c r="Y1133" s="4" t="str">
        <f>IF(AND($Z$2=$D1133,$Z$2&lt;&gt;"",$Z$2&lt;&gt;0,$Y$2=$Y$1),COUNT($Y$3:Y1132)+1,"  ")</f>
        <v xml:space="preserve">  </v>
      </c>
    </row>
    <row r="1134" spans="2:25" ht="15.75">
      <c r="B1134" s="5" t="str">
        <f>IF(C1134&lt;&gt;"",COUNT($B$3:B1133)+1,"")</f>
        <v/>
      </c>
      <c r="C1134" s="86"/>
      <c r="D1134" s="12"/>
      <c r="E1134" s="12"/>
      <c r="F1134" s="5" t="str">
        <f>IFERROR(IF(E1134&lt;&gt;"",VLOOKUP(E1134,STORE!$C$6:$D$500,2,FALSE),""),"تأكد من الكود")</f>
        <v/>
      </c>
      <c r="G1134" s="12"/>
      <c r="H1134" s="20"/>
      <c r="I1134" s="12"/>
      <c r="U1134" s="4" t="str">
        <f>IF(AND($V$2=$E1134,$V$2&lt;&gt;"",$V$2&lt;&gt;0,F1134&lt;&gt;"تأكد من الكود"),COUNT($U$3:U1133)+1,"  ")</f>
        <v xml:space="preserve">  </v>
      </c>
      <c r="Y1134" s="4" t="str">
        <f>IF(AND($Z$2=$D1134,$Z$2&lt;&gt;"",$Z$2&lt;&gt;0,$Y$2=$Y$1),COUNT($Y$3:Y1133)+1,"  ")</f>
        <v xml:space="preserve">  </v>
      </c>
    </row>
    <row r="1135" spans="2:25" ht="15.75">
      <c r="B1135" s="5" t="str">
        <f>IF(C1135&lt;&gt;"",COUNT($B$3:B1134)+1,"")</f>
        <v/>
      </c>
      <c r="C1135" s="86"/>
      <c r="D1135" s="12"/>
      <c r="E1135" s="12"/>
      <c r="F1135" s="5" t="str">
        <f>IFERROR(IF(E1135&lt;&gt;"",VLOOKUP(E1135,STORE!$C$6:$D$500,2,FALSE),""),"تأكد من الكود")</f>
        <v/>
      </c>
      <c r="G1135" s="12"/>
      <c r="H1135" s="20"/>
      <c r="I1135" s="12"/>
      <c r="U1135" s="4" t="str">
        <f>IF(AND($V$2=$E1135,$V$2&lt;&gt;"",$V$2&lt;&gt;0,F1135&lt;&gt;"تأكد من الكود"),COUNT($U$3:U1134)+1,"  ")</f>
        <v xml:space="preserve">  </v>
      </c>
      <c r="Y1135" s="4" t="str">
        <f>IF(AND($Z$2=$D1135,$Z$2&lt;&gt;"",$Z$2&lt;&gt;0,$Y$2=$Y$1),COUNT($Y$3:Y1134)+1,"  ")</f>
        <v xml:space="preserve">  </v>
      </c>
    </row>
    <row r="1136" spans="2:25" ht="15.75">
      <c r="B1136" s="5" t="str">
        <f>IF(C1136&lt;&gt;"",COUNT($B$3:B1135)+1,"")</f>
        <v/>
      </c>
      <c r="C1136" s="86"/>
      <c r="D1136" s="12"/>
      <c r="E1136" s="12"/>
      <c r="F1136" s="5" t="str">
        <f>IFERROR(IF(E1136&lt;&gt;"",VLOOKUP(E1136,STORE!$C$6:$D$500,2,FALSE),""),"تأكد من الكود")</f>
        <v/>
      </c>
      <c r="G1136" s="12"/>
      <c r="H1136" s="20"/>
      <c r="I1136" s="12"/>
      <c r="U1136" s="4" t="str">
        <f>IF(AND($V$2=$E1136,$V$2&lt;&gt;"",$V$2&lt;&gt;0,F1136&lt;&gt;"تأكد من الكود"),COUNT($U$3:U1135)+1,"  ")</f>
        <v xml:space="preserve">  </v>
      </c>
      <c r="Y1136" s="4" t="str">
        <f>IF(AND($Z$2=$D1136,$Z$2&lt;&gt;"",$Z$2&lt;&gt;0,$Y$2=$Y$1),COUNT($Y$3:Y1135)+1,"  ")</f>
        <v xml:space="preserve">  </v>
      </c>
    </row>
    <row r="1137" spans="2:25" ht="15.75">
      <c r="B1137" s="5" t="str">
        <f>IF(C1137&lt;&gt;"",COUNT($B$3:B1136)+1,"")</f>
        <v/>
      </c>
      <c r="C1137" s="86"/>
      <c r="D1137" s="12"/>
      <c r="E1137" s="12"/>
      <c r="F1137" s="5" t="str">
        <f>IFERROR(IF(E1137&lt;&gt;"",VLOOKUP(E1137,STORE!$C$6:$D$500,2,FALSE),""),"تأكد من الكود")</f>
        <v/>
      </c>
      <c r="G1137" s="12"/>
      <c r="H1137" s="20"/>
      <c r="I1137" s="12"/>
      <c r="U1137" s="4" t="str">
        <f>IF(AND($V$2=$E1137,$V$2&lt;&gt;"",$V$2&lt;&gt;0,F1137&lt;&gt;"تأكد من الكود"),COUNT($U$3:U1136)+1,"  ")</f>
        <v xml:space="preserve">  </v>
      </c>
      <c r="Y1137" s="4" t="str">
        <f>IF(AND($Z$2=$D1137,$Z$2&lt;&gt;"",$Z$2&lt;&gt;0,$Y$2=$Y$1),COUNT($Y$3:Y1136)+1,"  ")</f>
        <v xml:space="preserve">  </v>
      </c>
    </row>
    <row r="1138" spans="2:25" ht="15.75">
      <c r="B1138" s="5" t="str">
        <f>IF(C1138&lt;&gt;"",COUNT($B$3:B1137)+1,"")</f>
        <v/>
      </c>
      <c r="C1138" s="86"/>
      <c r="D1138" s="12"/>
      <c r="E1138" s="12"/>
      <c r="F1138" s="5" t="str">
        <f>IFERROR(IF(E1138&lt;&gt;"",VLOOKUP(E1138,STORE!$C$6:$D$500,2,FALSE),""),"تأكد من الكود")</f>
        <v/>
      </c>
      <c r="G1138" s="12"/>
      <c r="H1138" s="20"/>
      <c r="I1138" s="12"/>
      <c r="U1138" s="4" t="str">
        <f>IF(AND($V$2=$E1138,$V$2&lt;&gt;"",$V$2&lt;&gt;0,F1138&lt;&gt;"تأكد من الكود"),COUNT($U$3:U1137)+1,"  ")</f>
        <v xml:space="preserve">  </v>
      </c>
      <c r="Y1138" s="4" t="str">
        <f>IF(AND($Z$2=$D1138,$Z$2&lt;&gt;"",$Z$2&lt;&gt;0,$Y$2=$Y$1),COUNT($Y$3:Y1137)+1,"  ")</f>
        <v xml:space="preserve">  </v>
      </c>
    </row>
    <row r="1139" spans="2:25" ht="15.75">
      <c r="B1139" s="5" t="str">
        <f>IF(C1139&lt;&gt;"",COUNT($B$3:B1138)+1,"")</f>
        <v/>
      </c>
      <c r="C1139" s="86"/>
      <c r="D1139" s="12"/>
      <c r="E1139" s="12"/>
      <c r="F1139" s="5" t="str">
        <f>IFERROR(IF(E1139&lt;&gt;"",VLOOKUP(E1139,STORE!$C$6:$D$500,2,FALSE),""),"تأكد من الكود")</f>
        <v/>
      </c>
      <c r="G1139" s="12"/>
      <c r="H1139" s="20"/>
      <c r="I1139" s="12"/>
      <c r="U1139" s="4" t="str">
        <f>IF(AND($V$2=$E1139,$V$2&lt;&gt;"",$V$2&lt;&gt;0,F1139&lt;&gt;"تأكد من الكود"),COUNT($U$3:U1138)+1,"  ")</f>
        <v xml:space="preserve">  </v>
      </c>
      <c r="Y1139" s="4" t="str">
        <f>IF(AND($Z$2=$D1139,$Z$2&lt;&gt;"",$Z$2&lt;&gt;0,$Y$2=$Y$1),COUNT($Y$3:Y1138)+1,"  ")</f>
        <v xml:space="preserve">  </v>
      </c>
    </row>
    <row r="1140" spans="2:25" ht="15.75">
      <c r="B1140" s="5" t="str">
        <f>IF(C1140&lt;&gt;"",COUNT($B$3:B1139)+1,"")</f>
        <v/>
      </c>
      <c r="C1140" s="86"/>
      <c r="D1140" s="12"/>
      <c r="E1140" s="12"/>
      <c r="F1140" s="5" t="str">
        <f>IFERROR(IF(E1140&lt;&gt;"",VLOOKUP(E1140,STORE!$C$6:$D$500,2,FALSE),""),"تأكد من الكود")</f>
        <v/>
      </c>
      <c r="G1140" s="12"/>
      <c r="H1140" s="20"/>
      <c r="I1140" s="12"/>
      <c r="U1140" s="4" t="str">
        <f>IF(AND($V$2=$E1140,$V$2&lt;&gt;"",$V$2&lt;&gt;0,F1140&lt;&gt;"تأكد من الكود"),COUNT($U$3:U1139)+1,"  ")</f>
        <v xml:space="preserve">  </v>
      </c>
      <c r="Y1140" s="4" t="str">
        <f>IF(AND($Z$2=$D1140,$Z$2&lt;&gt;"",$Z$2&lt;&gt;0,$Y$2=$Y$1),COUNT($Y$3:Y1139)+1,"  ")</f>
        <v xml:space="preserve">  </v>
      </c>
    </row>
    <row r="1141" spans="2:25" ht="15.75">
      <c r="B1141" s="5" t="str">
        <f>IF(C1141&lt;&gt;"",COUNT($B$3:B1140)+1,"")</f>
        <v/>
      </c>
      <c r="C1141" s="86"/>
      <c r="D1141" s="12"/>
      <c r="E1141" s="12"/>
      <c r="F1141" s="5" t="str">
        <f>IFERROR(IF(E1141&lt;&gt;"",VLOOKUP(E1141,STORE!$C$6:$D$500,2,FALSE),""),"تأكد من الكود")</f>
        <v/>
      </c>
      <c r="G1141" s="12"/>
      <c r="H1141" s="20"/>
      <c r="I1141" s="12"/>
      <c r="U1141" s="4" t="str">
        <f>IF(AND($V$2=$E1141,$V$2&lt;&gt;"",$V$2&lt;&gt;0,F1141&lt;&gt;"تأكد من الكود"),COUNT($U$3:U1140)+1,"  ")</f>
        <v xml:space="preserve">  </v>
      </c>
      <c r="Y1141" s="4" t="str">
        <f>IF(AND($Z$2=$D1141,$Z$2&lt;&gt;"",$Z$2&lt;&gt;0,$Y$2=$Y$1),COUNT($Y$3:Y1140)+1,"  ")</f>
        <v xml:space="preserve">  </v>
      </c>
    </row>
    <row r="1142" spans="2:25" ht="15.75">
      <c r="B1142" s="5" t="str">
        <f>IF(C1142&lt;&gt;"",COUNT($B$3:B1141)+1,"")</f>
        <v/>
      </c>
      <c r="C1142" s="86"/>
      <c r="D1142" s="12"/>
      <c r="E1142" s="12"/>
      <c r="F1142" s="5" t="str">
        <f>IFERROR(IF(E1142&lt;&gt;"",VLOOKUP(E1142,STORE!$C$6:$D$500,2,FALSE),""),"تأكد من الكود")</f>
        <v/>
      </c>
      <c r="G1142" s="12"/>
      <c r="H1142" s="20"/>
      <c r="I1142" s="12"/>
      <c r="U1142" s="4" t="str">
        <f>IF(AND($V$2=$E1142,$V$2&lt;&gt;"",$V$2&lt;&gt;0,F1142&lt;&gt;"تأكد من الكود"),COUNT($U$3:U1141)+1,"  ")</f>
        <v xml:space="preserve">  </v>
      </c>
      <c r="Y1142" s="4" t="str">
        <f>IF(AND($Z$2=$D1142,$Z$2&lt;&gt;"",$Z$2&lt;&gt;0,$Y$2=$Y$1),COUNT($Y$3:Y1141)+1,"  ")</f>
        <v xml:space="preserve">  </v>
      </c>
    </row>
    <row r="1143" spans="2:25" ht="15.75">
      <c r="B1143" s="5" t="str">
        <f>IF(C1143&lt;&gt;"",COUNT($B$3:B1142)+1,"")</f>
        <v/>
      </c>
      <c r="C1143" s="86"/>
      <c r="D1143" s="12"/>
      <c r="E1143" s="12"/>
      <c r="F1143" s="5" t="str">
        <f>IFERROR(IF(E1143&lt;&gt;"",VLOOKUP(E1143,STORE!$C$6:$D$500,2,FALSE),""),"تأكد من الكود")</f>
        <v/>
      </c>
      <c r="G1143" s="12"/>
      <c r="H1143" s="20"/>
      <c r="I1143" s="12"/>
      <c r="U1143" s="4" t="str">
        <f>IF(AND($V$2=$E1143,$V$2&lt;&gt;"",$V$2&lt;&gt;0,F1143&lt;&gt;"تأكد من الكود"),COUNT($U$3:U1142)+1,"  ")</f>
        <v xml:space="preserve">  </v>
      </c>
      <c r="Y1143" s="4" t="str">
        <f>IF(AND($Z$2=$D1143,$Z$2&lt;&gt;"",$Z$2&lt;&gt;0,$Y$2=$Y$1),COUNT($Y$3:Y1142)+1,"  ")</f>
        <v xml:space="preserve">  </v>
      </c>
    </row>
    <row r="1144" spans="2:25" ht="15.75">
      <c r="B1144" s="5" t="str">
        <f>IF(C1144&lt;&gt;"",COUNT($B$3:B1143)+1,"")</f>
        <v/>
      </c>
      <c r="C1144" s="86"/>
      <c r="D1144" s="12"/>
      <c r="E1144" s="12"/>
      <c r="F1144" s="5" t="str">
        <f>IFERROR(IF(E1144&lt;&gt;"",VLOOKUP(E1144,STORE!$C$6:$D$500,2,FALSE),""),"تأكد من الكود")</f>
        <v/>
      </c>
      <c r="G1144" s="12"/>
      <c r="H1144" s="20"/>
      <c r="I1144" s="12"/>
      <c r="U1144" s="4" t="str">
        <f>IF(AND($V$2=$E1144,$V$2&lt;&gt;"",$V$2&lt;&gt;0,F1144&lt;&gt;"تأكد من الكود"),COUNT($U$3:U1143)+1,"  ")</f>
        <v xml:space="preserve">  </v>
      </c>
      <c r="Y1144" s="4" t="str">
        <f>IF(AND($Z$2=$D1144,$Z$2&lt;&gt;"",$Z$2&lt;&gt;0,$Y$2=$Y$1),COUNT($Y$3:Y1143)+1,"  ")</f>
        <v xml:space="preserve">  </v>
      </c>
    </row>
    <row r="1145" spans="2:25" ht="15.75">
      <c r="B1145" s="5" t="str">
        <f>IF(C1145&lt;&gt;"",COUNT($B$3:B1144)+1,"")</f>
        <v/>
      </c>
      <c r="C1145" s="86"/>
      <c r="D1145" s="12"/>
      <c r="E1145" s="12"/>
      <c r="F1145" s="5" t="str">
        <f>IFERROR(IF(E1145&lt;&gt;"",VLOOKUP(E1145,STORE!$C$6:$D$500,2,FALSE),""),"تأكد من الكود")</f>
        <v/>
      </c>
      <c r="G1145" s="12"/>
      <c r="H1145" s="20"/>
      <c r="I1145" s="12"/>
      <c r="U1145" s="4" t="str">
        <f>IF(AND($V$2=$E1145,$V$2&lt;&gt;"",$V$2&lt;&gt;0,F1145&lt;&gt;"تأكد من الكود"),COUNT($U$3:U1144)+1,"  ")</f>
        <v xml:space="preserve">  </v>
      </c>
      <c r="Y1145" s="4" t="str">
        <f>IF(AND($Z$2=$D1145,$Z$2&lt;&gt;"",$Z$2&lt;&gt;0,$Y$2=$Y$1),COUNT($Y$3:Y1144)+1,"  ")</f>
        <v xml:space="preserve">  </v>
      </c>
    </row>
    <row r="1146" spans="2:25" ht="15.75">
      <c r="B1146" s="5" t="str">
        <f>IF(C1146&lt;&gt;"",COUNT($B$3:B1145)+1,"")</f>
        <v/>
      </c>
      <c r="C1146" s="86"/>
      <c r="D1146" s="12"/>
      <c r="E1146" s="12"/>
      <c r="F1146" s="5" t="str">
        <f>IFERROR(IF(E1146&lt;&gt;"",VLOOKUP(E1146,STORE!$C$6:$D$500,2,FALSE),""),"تأكد من الكود")</f>
        <v/>
      </c>
      <c r="G1146" s="12"/>
      <c r="H1146" s="20"/>
      <c r="I1146" s="12"/>
      <c r="U1146" s="4" t="str">
        <f>IF(AND($V$2=$E1146,$V$2&lt;&gt;"",$V$2&lt;&gt;0,F1146&lt;&gt;"تأكد من الكود"),COUNT($U$3:U1145)+1,"  ")</f>
        <v xml:space="preserve">  </v>
      </c>
      <c r="Y1146" s="4" t="str">
        <f>IF(AND($Z$2=$D1146,$Z$2&lt;&gt;"",$Z$2&lt;&gt;0,$Y$2=$Y$1),COUNT($Y$3:Y1145)+1,"  ")</f>
        <v xml:space="preserve">  </v>
      </c>
    </row>
    <row r="1147" spans="2:25" ht="15.75">
      <c r="B1147" s="5" t="str">
        <f>IF(C1147&lt;&gt;"",COUNT($B$3:B1146)+1,"")</f>
        <v/>
      </c>
      <c r="C1147" s="86"/>
      <c r="D1147" s="12"/>
      <c r="E1147" s="12"/>
      <c r="F1147" s="5" t="str">
        <f>IFERROR(IF(E1147&lt;&gt;"",VLOOKUP(E1147,STORE!$C$6:$D$500,2,FALSE),""),"تأكد من الكود")</f>
        <v/>
      </c>
      <c r="G1147" s="12"/>
      <c r="H1147" s="20"/>
      <c r="I1147" s="12"/>
      <c r="U1147" s="4" t="str">
        <f>IF(AND($V$2=$E1147,$V$2&lt;&gt;"",$V$2&lt;&gt;0,F1147&lt;&gt;"تأكد من الكود"),COUNT($U$3:U1146)+1,"  ")</f>
        <v xml:space="preserve">  </v>
      </c>
      <c r="Y1147" s="4" t="str">
        <f>IF(AND($Z$2=$D1147,$Z$2&lt;&gt;"",$Z$2&lt;&gt;0,$Y$2=$Y$1),COUNT($Y$3:Y1146)+1,"  ")</f>
        <v xml:space="preserve">  </v>
      </c>
    </row>
    <row r="1148" spans="2:25" ht="15.75">
      <c r="B1148" s="5" t="str">
        <f>IF(C1148&lt;&gt;"",COUNT($B$3:B1147)+1,"")</f>
        <v/>
      </c>
      <c r="C1148" s="86"/>
      <c r="D1148" s="12"/>
      <c r="E1148" s="12"/>
      <c r="F1148" s="5" t="str">
        <f>IFERROR(IF(E1148&lt;&gt;"",VLOOKUP(E1148,STORE!$C$6:$D$500,2,FALSE),""),"تأكد من الكود")</f>
        <v/>
      </c>
      <c r="G1148" s="12"/>
      <c r="H1148" s="20"/>
      <c r="I1148" s="12"/>
      <c r="U1148" s="4" t="str">
        <f>IF(AND($V$2=$E1148,$V$2&lt;&gt;"",$V$2&lt;&gt;0,F1148&lt;&gt;"تأكد من الكود"),COUNT($U$3:U1147)+1,"  ")</f>
        <v xml:space="preserve">  </v>
      </c>
      <c r="Y1148" s="4" t="str">
        <f>IF(AND($Z$2=$D1148,$Z$2&lt;&gt;"",$Z$2&lt;&gt;0,$Y$2=$Y$1),COUNT($Y$3:Y1147)+1,"  ")</f>
        <v xml:space="preserve">  </v>
      </c>
    </row>
    <row r="1149" spans="2:25" ht="15.75">
      <c r="B1149" s="5" t="str">
        <f>IF(C1149&lt;&gt;"",COUNT($B$3:B1148)+1,"")</f>
        <v/>
      </c>
      <c r="C1149" s="86"/>
      <c r="D1149" s="12"/>
      <c r="E1149" s="12"/>
      <c r="F1149" s="5" t="str">
        <f>IFERROR(IF(E1149&lt;&gt;"",VLOOKUP(E1149,STORE!$C$6:$D$500,2,FALSE),""),"تأكد من الكود")</f>
        <v/>
      </c>
      <c r="G1149" s="12"/>
      <c r="H1149" s="20"/>
      <c r="I1149" s="12"/>
      <c r="U1149" s="4" t="str">
        <f>IF(AND($V$2=$E1149,$V$2&lt;&gt;"",$V$2&lt;&gt;0,F1149&lt;&gt;"تأكد من الكود"),COUNT($U$3:U1148)+1,"  ")</f>
        <v xml:space="preserve">  </v>
      </c>
      <c r="Y1149" s="4" t="str">
        <f>IF(AND($Z$2=$D1149,$Z$2&lt;&gt;"",$Z$2&lt;&gt;0,$Y$2=$Y$1),COUNT($Y$3:Y1148)+1,"  ")</f>
        <v xml:space="preserve">  </v>
      </c>
    </row>
    <row r="1150" spans="2:25" ht="15.75">
      <c r="B1150" s="5" t="str">
        <f>IF(C1150&lt;&gt;"",COUNT($B$3:B1149)+1,"")</f>
        <v/>
      </c>
      <c r="C1150" s="86"/>
      <c r="D1150" s="12"/>
      <c r="E1150" s="12"/>
      <c r="F1150" s="5" t="str">
        <f>IFERROR(IF(E1150&lt;&gt;"",VLOOKUP(E1150,STORE!$C$6:$D$500,2,FALSE),""),"تأكد من الكود")</f>
        <v/>
      </c>
      <c r="G1150" s="12"/>
      <c r="H1150" s="20"/>
      <c r="I1150" s="12"/>
      <c r="U1150" s="4" t="str">
        <f>IF(AND($V$2=$E1150,$V$2&lt;&gt;"",$V$2&lt;&gt;0,F1150&lt;&gt;"تأكد من الكود"),COUNT($U$3:U1149)+1,"  ")</f>
        <v xml:space="preserve">  </v>
      </c>
      <c r="Y1150" s="4" t="str">
        <f>IF(AND($Z$2=$D1150,$Z$2&lt;&gt;"",$Z$2&lt;&gt;0,$Y$2=$Y$1),COUNT($Y$3:Y1149)+1,"  ")</f>
        <v xml:space="preserve">  </v>
      </c>
    </row>
    <row r="1151" spans="2:25" ht="15.75">
      <c r="B1151" s="5" t="str">
        <f>IF(C1151&lt;&gt;"",COUNT($B$3:B1150)+1,"")</f>
        <v/>
      </c>
      <c r="C1151" s="86"/>
      <c r="D1151" s="12"/>
      <c r="E1151" s="12"/>
      <c r="F1151" s="5" t="str">
        <f>IFERROR(IF(E1151&lt;&gt;"",VLOOKUP(E1151,STORE!$C$6:$D$500,2,FALSE),""),"تأكد من الكود")</f>
        <v/>
      </c>
      <c r="G1151" s="12"/>
      <c r="H1151" s="20"/>
      <c r="I1151" s="12"/>
      <c r="U1151" s="4" t="str">
        <f>IF(AND($V$2=$E1151,$V$2&lt;&gt;"",$V$2&lt;&gt;0,F1151&lt;&gt;"تأكد من الكود"),COUNT($U$3:U1150)+1,"  ")</f>
        <v xml:space="preserve">  </v>
      </c>
      <c r="Y1151" s="4" t="str">
        <f>IF(AND($Z$2=$D1151,$Z$2&lt;&gt;"",$Z$2&lt;&gt;0,$Y$2=$Y$1),COUNT($Y$3:Y1150)+1,"  ")</f>
        <v xml:space="preserve">  </v>
      </c>
    </row>
    <row r="1152" spans="2:25" ht="15.75">
      <c r="B1152" s="5" t="str">
        <f>IF(C1152&lt;&gt;"",COUNT($B$3:B1151)+1,"")</f>
        <v/>
      </c>
      <c r="C1152" s="86"/>
      <c r="D1152" s="12"/>
      <c r="E1152" s="12"/>
      <c r="F1152" s="5" t="str">
        <f>IFERROR(IF(E1152&lt;&gt;"",VLOOKUP(E1152,STORE!$C$6:$D$500,2,FALSE),""),"تأكد من الكود")</f>
        <v/>
      </c>
      <c r="G1152" s="12"/>
      <c r="H1152" s="20"/>
      <c r="I1152" s="12"/>
      <c r="U1152" s="4" t="str">
        <f>IF(AND($V$2=$E1152,$V$2&lt;&gt;"",$V$2&lt;&gt;0,F1152&lt;&gt;"تأكد من الكود"),COUNT($U$3:U1151)+1,"  ")</f>
        <v xml:space="preserve">  </v>
      </c>
      <c r="Y1152" s="4" t="str">
        <f>IF(AND($Z$2=$D1152,$Z$2&lt;&gt;"",$Z$2&lt;&gt;0,$Y$2=$Y$1),COUNT($Y$3:Y1151)+1,"  ")</f>
        <v xml:space="preserve">  </v>
      </c>
    </row>
    <row r="1153" spans="2:25" ht="15.75">
      <c r="B1153" s="5" t="str">
        <f>IF(C1153&lt;&gt;"",COUNT($B$3:B1152)+1,"")</f>
        <v/>
      </c>
      <c r="C1153" s="86"/>
      <c r="D1153" s="12"/>
      <c r="E1153" s="12"/>
      <c r="F1153" s="5" t="str">
        <f>IFERROR(IF(E1153&lt;&gt;"",VLOOKUP(E1153,STORE!$C$6:$D$500,2,FALSE),""),"تأكد من الكود")</f>
        <v/>
      </c>
      <c r="G1153" s="12"/>
      <c r="H1153" s="20"/>
      <c r="I1153" s="12"/>
      <c r="U1153" s="4" t="str">
        <f>IF(AND($V$2=$E1153,$V$2&lt;&gt;"",$V$2&lt;&gt;0,F1153&lt;&gt;"تأكد من الكود"),COUNT($U$3:U1152)+1,"  ")</f>
        <v xml:space="preserve">  </v>
      </c>
      <c r="Y1153" s="4" t="str">
        <f>IF(AND($Z$2=$D1153,$Z$2&lt;&gt;"",$Z$2&lt;&gt;0,$Y$2=$Y$1),COUNT($Y$3:Y1152)+1,"  ")</f>
        <v xml:space="preserve">  </v>
      </c>
    </row>
    <row r="1154" spans="2:25" ht="15.75">
      <c r="B1154" s="5" t="str">
        <f>IF(C1154&lt;&gt;"",COUNT($B$3:B1153)+1,"")</f>
        <v/>
      </c>
      <c r="C1154" s="86"/>
      <c r="D1154" s="12"/>
      <c r="E1154" s="12"/>
      <c r="F1154" s="5" t="str">
        <f>IFERROR(IF(E1154&lt;&gt;"",VLOOKUP(E1154,STORE!$C$6:$D$500,2,FALSE),""),"تأكد من الكود")</f>
        <v/>
      </c>
      <c r="G1154" s="12"/>
      <c r="H1154" s="20"/>
      <c r="I1154" s="12"/>
      <c r="U1154" s="4" t="str">
        <f>IF(AND($V$2=$E1154,$V$2&lt;&gt;"",$V$2&lt;&gt;0,F1154&lt;&gt;"تأكد من الكود"),COUNT($U$3:U1153)+1,"  ")</f>
        <v xml:space="preserve">  </v>
      </c>
      <c r="Y1154" s="4" t="str">
        <f>IF(AND($Z$2=$D1154,$Z$2&lt;&gt;"",$Z$2&lt;&gt;0,$Y$2=$Y$1),COUNT($Y$3:Y1153)+1,"  ")</f>
        <v xml:space="preserve">  </v>
      </c>
    </row>
    <row r="1155" spans="2:25" ht="15.75">
      <c r="B1155" s="5" t="str">
        <f>IF(C1155&lt;&gt;"",COUNT($B$3:B1154)+1,"")</f>
        <v/>
      </c>
      <c r="C1155" s="86"/>
      <c r="D1155" s="12"/>
      <c r="E1155" s="12"/>
      <c r="F1155" s="5" t="str">
        <f>IFERROR(IF(E1155&lt;&gt;"",VLOOKUP(E1155,STORE!$C$6:$D$500,2,FALSE),""),"تأكد من الكود")</f>
        <v/>
      </c>
      <c r="G1155" s="12"/>
      <c r="H1155" s="20"/>
      <c r="I1155" s="12"/>
      <c r="U1155" s="4" t="str">
        <f>IF(AND($V$2=$E1155,$V$2&lt;&gt;"",$V$2&lt;&gt;0,F1155&lt;&gt;"تأكد من الكود"),COUNT($U$3:U1154)+1,"  ")</f>
        <v xml:space="preserve">  </v>
      </c>
      <c r="Y1155" s="4" t="str">
        <f>IF(AND($Z$2=$D1155,$Z$2&lt;&gt;"",$Z$2&lt;&gt;0,$Y$2=$Y$1),COUNT($Y$3:Y1154)+1,"  ")</f>
        <v xml:space="preserve">  </v>
      </c>
    </row>
    <row r="1156" spans="2:25" ht="15.75">
      <c r="B1156" s="5" t="str">
        <f>IF(C1156&lt;&gt;"",COUNT($B$3:B1155)+1,"")</f>
        <v/>
      </c>
      <c r="C1156" s="86"/>
      <c r="D1156" s="12"/>
      <c r="E1156" s="12"/>
      <c r="F1156" s="5" t="str">
        <f>IFERROR(IF(E1156&lt;&gt;"",VLOOKUP(E1156,STORE!$C$6:$D$500,2,FALSE),""),"تأكد من الكود")</f>
        <v/>
      </c>
      <c r="G1156" s="12"/>
      <c r="H1156" s="20"/>
      <c r="I1156" s="12"/>
      <c r="U1156" s="4" t="str">
        <f>IF(AND($V$2=$E1156,$V$2&lt;&gt;"",$V$2&lt;&gt;0,F1156&lt;&gt;"تأكد من الكود"),COUNT($U$3:U1155)+1,"  ")</f>
        <v xml:space="preserve">  </v>
      </c>
      <c r="Y1156" s="4" t="str">
        <f>IF(AND($Z$2=$D1156,$Z$2&lt;&gt;"",$Z$2&lt;&gt;0,$Y$2=$Y$1),COUNT($Y$3:Y1155)+1,"  ")</f>
        <v xml:space="preserve">  </v>
      </c>
    </row>
    <row r="1157" spans="2:25" ht="15.75">
      <c r="B1157" s="5" t="str">
        <f>IF(C1157&lt;&gt;"",COUNT($B$3:B1156)+1,"")</f>
        <v/>
      </c>
      <c r="C1157" s="86"/>
      <c r="D1157" s="12"/>
      <c r="E1157" s="12"/>
      <c r="F1157" s="5" t="str">
        <f>IFERROR(IF(E1157&lt;&gt;"",VLOOKUP(E1157,STORE!$C$6:$D$500,2,FALSE),""),"تأكد من الكود")</f>
        <v/>
      </c>
      <c r="G1157" s="12"/>
      <c r="H1157" s="20"/>
      <c r="I1157" s="12"/>
      <c r="U1157" s="4" t="str">
        <f>IF(AND($V$2=$E1157,$V$2&lt;&gt;"",$V$2&lt;&gt;0,F1157&lt;&gt;"تأكد من الكود"),COUNT($U$3:U1156)+1,"  ")</f>
        <v xml:space="preserve">  </v>
      </c>
      <c r="Y1157" s="4" t="str">
        <f>IF(AND($Z$2=$D1157,$Z$2&lt;&gt;"",$Z$2&lt;&gt;0,$Y$2=$Y$1),COUNT($Y$3:Y1156)+1,"  ")</f>
        <v xml:space="preserve">  </v>
      </c>
    </row>
    <row r="1158" spans="2:25" ht="15.75">
      <c r="B1158" s="5" t="str">
        <f>IF(C1158&lt;&gt;"",COUNT($B$3:B1157)+1,"")</f>
        <v/>
      </c>
      <c r="C1158" s="86"/>
      <c r="D1158" s="12"/>
      <c r="E1158" s="12"/>
      <c r="F1158" s="5" t="str">
        <f>IFERROR(IF(E1158&lt;&gt;"",VLOOKUP(E1158,STORE!$C$6:$D$500,2,FALSE),""),"تأكد من الكود")</f>
        <v/>
      </c>
      <c r="G1158" s="12"/>
      <c r="H1158" s="20"/>
      <c r="I1158" s="12"/>
      <c r="U1158" s="4" t="str">
        <f>IF(AND($V$2=$E1158,$V$2&lt;&gt;"",$V$2&lt;&gt;0,F1158&lt;&gt;"تأكد من الكود"),COUNT($U$3:U1157)+1,"  ")</f>
        <v xml:space="preserve">  </v>
      </c>
      <c r="Y1158" s="4" t="str">
        <f>IF(AND($Z$2=$D1158,$Z$2&lt;&gt;"",$Z$2&lt;&gt;0,$Y$2=$Y$1),COUNT($Y$3:Y1157)+1,"  ")</f>
        <v xml:space="preserve">  </v>
      </c>
    </row>
    <row r="1159" spans="2:25" ht="15.75">
      <c r="B1159" s="5" t="str">
        <f>IF(C1159&lt;&gt;"",COUNT($B$3:B1158)+1,"")</f>
        <v/>
      </c>
      <c r="C1159" s="86"/>
      <c r="D1159" s="12"/>
      <c r="E1159" s="12"/>
      <c r="F1159" s="5" t="str">
        <f>IFERROR(IF(E1159&lt;&gt;"",VLOOKUP(E1159,STORE!$C$6:$D$500,2,FALSE),""),"تأكد من الكود")</f>
        <v/>
      </c>
      <c r="G1159" s="12"/>
      <c r="H1159" s="20"/>
      <c r="I1159" s="12"/>
      <c r="U1159" s="4" t="str">
        <f>IF(AND($V$2=$E1159,$V$2&lt;&gt;"",$V$2&lt;&gt;0,F1159&lt;&gt;"تأكد من الكود"),COUNT($U$3:U1158)+1,"  ")</f>
        <v xml:space="preserve">  </v>
      </c>
      <c r="Y1159" s="4" t="str">
        <f>IF(AND($Z$2=$D1159,$Z$2&lt;&gt;"",$Z$2&lt;&gt;0,$Y$2=$Y$1),COUNT($Y$3:Y1158)+1,"  ")</f>
        <v xml:space="preserve">  </v>
      </c>
    </row>
    <row r="1160" spans="2:25" ht="15.75">
      <c r="B1160" s="5" t="str">
        <f>IF(C1160&lt;&gt;"",COUNT($B$3:B1159)+1,"")</f>
        <v/>
      </c>
      <c r="C1160" s="86"/>
      <c r="D1160" s="12"/>
      <c r="E1160" s="12"/>
      <c r="F1160" s="5" t="str">
        <f>IFERROR(IF(E1160&lt;&gt;"",VLOOKUP(E1160,STORE!$C$6:$D$500,2,FALSE),""),"تأكد من الكود")</f>
        <v/>
      </c>
      <c r="G1160" s="12"/>
      <c r="H1160" s="20"/>
      <c r="I1160" s="12"/>
      <c r="U1160" s="4" t="str">
        <f>IF(AND($V$2=$E1160,$V$2&lt;&gt;"",$V$2&lt;&gt;0,F1160&lt;&gt;"تأكد من الكود"),COUNT($U$3:U1159)+1,"  ")</f>
        <v xml:space="preserve">  </v>
      </c>
      <c r="Y1160" s="4" t="str">
        <f>IF(AND($Z$2=$D1160,$Z$2&lt;&gt;"",$Z$2&lt;&gt;0,$Y$2=$Y$1),COUNT($Y$3:Y1159)+1,"  ")</f>
        <v xml:space="preserve">  </v>
      </c>
    </row>
    <row r="1161" spans="2:25" ht="15.75">
      <c r="B1161" s="5" t="str">
        <f>IF(C1161&lt;&gt;"",COUNT($B$3:B1160)+1,"")</f>
        <v/>
      </c>
      <c r="C1161" s="86"/>
      <c r="D1161" s="12"/>
      <c r="E1161" s="12"/>
      <c r="F1161" s="5" t="str">
        <f>IFERROR(IF(E1161&lt;&gt;"",VLOOKUP(E1161,STORE!$C$6:$D$500,2,FALSE),""),"تأكد من الكود")</f>
        <v/>
      </c>
      <c r="G1161" s="12"/>
      <c r="H1161" s="20"/>
      <c r="I1161" s="12"/>
      <c r="U1161" s="4" t="str">
        <f>IF(AND($V$2=$E1161,$V$2&lt;&gt;"",$V$2&lt;&gt;0,F1161&lt;&gt;"تأكد من الكود"),COUNT($U$3:U1160)+1,"  ")</f>
        <v xml:space="preserve">  </v>
      </c>
      <c r="Y1161" s="4" t="str">
        <f>IF(AND($Z$2=$D1161,$Z$2&lt;&gt;"",$Z$2&lt;&gt;0,$Y$2=$Y$1),COUNT($Y$3:Y1160)+1,"  ")</f>
        <v xml:space="preserve">  </v>
      </c>
    </row>
    <row r="1162" spans="2:25" ht="15.75">
      <c r="B1162" s="5" t="str">
        <f>IF(C1162&lt;&gt;"",COUNT($B$3:B1161)+1,"")</f>
        <v/>
      </c>
      <c r="C1162" s="86"/>
      <c r="D1162" s="12"/>
      <c r="E1162" s="12"/>
      <c r="F1162" s="5" t="str">
        <f>IFERROR(IF(E1162&lt;&gt;"",VLOOKUP(E1162,STORE!$C$6:$D$500,2,FALSE),""),"تأكد من الكود")</f>
        <v/>
      </c>
      <c r="G1162" s="12"/>
      <c r="H1162" s="20"/>
      <c r="I1162" s="12"/>
      <c r="U1162" s="4" t="str">
        <f>IF(AND($V$2=$E1162,$V$2&lt;&gt;"",$V$2&lt;&gt;0,F1162&lt;&gt;"تأكد من الكود"),COUNT($U$3:U1161)+1,"  ")</f>
        <v xml:space="preserve">  </v>
      </c>
      <c r="Y1162" s="4" t="str">
        <f>IF(AND($Z$2=$D1162,$Z$2&lt;&gt;"",$Z$2&lt;&gt;0,$Y$2=$Y$1),COUNT($Y$3:Y1161)+1,"  ")</f>
        <v xml:space="preserve">  </v>
      </c>
    </row>
    <row r="1163" spans="2:25" ht="15.75">
      <c r="B1163" s="5" t="str">
        <f>IF(C1163&lt;&gt;"",COUNT($B$3:B1162)+1,"")</f>
        <v/>
      </c>
      <c r="C1163" s="86"/>
      <c r="D1163" s="12"/>
      <c r="E1163" s="12"/>
      <c r="F1163" s="5" t="str">
        <f>IFERROR(IF(E1163&lt;&gt;"",VLOOKUP(E1163,STORE!$C$6:$D$500,2,FALSE),""),"تأكد من الكود")</f>
        <v/>
      </c>
      <c r="G1163" s="12"/>
      <c r="H1163" s="20"/>
      <c r="I1163" s="12"/>
      <c r="U1163" s="4" t="str">
        <f>IF(AND($V$2=$E1163,$V$2&lt;&gt;"",$V$2&lt;&gt;0,F1163&lt;&gt;"تأكد من الكود"),COUNT($U$3:U1162)+1,"  ")</f>
        <v xml:space="preserve">  </v>
      </c>
      <c r="Y1163" s="4" t="str">
        <f>IF(AND($Z$2=$D1163,$Z$2&lt;&gt;"",$Z$2&lt;&gt;0,$Y$2=$Y$1),COUNT($Y$3:Y1162)+1,"  ")</f>
        <v xml:space="preserve">  </v>
      </c>
    </row>
    <row r="1164" spans="2:25" ht="15.75">
      <c r="B1164" s="5" t="str">
        <f>IF(C1164&lt;&gt;"",COUNT($B$3:B1163)+1,"")</f>
        <v/>
      </c>
      <c r="C1164" s="86"/>
      <c r="D1164" s="12"/>
      <c r="E1164" s="12"/>
      <c r="F1164" s="5" t="str">
        <f>IFERROR(IF(E1164&lt;&gt;"",VLOOKUP(E1164,STORE!$C$6:$D$500,2,FALSE),""),"تأكد من الكود")</f>
        <v/>
      </c>
      <c r="G1164" s="12"/>
      <c r="H1164" s="20"/>
      <c r="I1164" s="12"/>
      <c r="U1164" s="4" t="str">
        <f>IF(AND($V$2=$E1164,$V$2&lt;&gt;"",$V$2&lt;&gt;0,F1164&lt;&gt;"تأكد من الكود"),COUNT($U$3:U1163)+1,"  ")</f>
        <v xml:space="preserve">  </v>
      </c>
      <c r="Y1164" s="4" t="str">
        <f>IF(AND($Z$2=$D1164,$Z$2&lt;&gt;"",$Z$2&lt;&gt;0,$Y$2=$Y$1),COUNT($Y$3:Y1163)+1,"  ")</f>
        <v xml:space="preserve">  </v>
      </c>
    </row>
    <row r="1165" spans="2:25" ht="15.75">
      <c r="B1165" s="5" t="str">
        <f>IF(C1165&lt;&gt;"",COUNT($B$3:B1164)+1,"")</f>
        <v/>
      </c>
      <c r="C1165" s="86"/>
      <c r="D1165" s="12"/>
      <c r="E1165" s="12"/>
      <c r="F1165" s="5" t="str">
        <f>IFERROR(IF(E1165&lt;&gt;"",VLOOKUP(E1165,STORE!$C$6:$D$500,2,FALSE),""),"تأكد من الكود")</f>
        <v/>
      </c>
      <c r="G1165" s="12"/>
      <c r="H1165" s="20"/>
      <c r="I1165" s="12"/>
      <c r="U1165" s="4" t="str">
        <f>IF(AND($V$2=$E1165,$V$2&lt;&gt;"",$V$2&lt;&gt;0,F1165&lt;&gt;"تأكد من الكود"),COUNT($U$3:U1164)+1,"  ")</f>
        <v xml:space="preserve">  </v>
      </c>
      <c r="Y1165" s="4" t="str">
        <f>IF(AND($Z$2=$D1165,$Z$2&lt;&gt;"",$Z$2&lt;&gt;0,$Y$2=$Y$1),COUNT($Y$3:Y1164)+1,"  ")</f>
        <v xml:space="preserve">  </v>
      </c>
    </row>
    <row r="1166" spans="2:25" ht="15.75">
      <c r="B1166" s="5" t="str">
        <f>IF(C1166&lt;&gt;"",COUNT($B$3:B1165)+1,"")</f>
        <v/>
      </c>
      <c r="C1166" s="86"/>
      <c r="D1166" s="12"/>
      <c r="E1166" s="12"/>
      <c r="F1166" s="5" t="str">
        <f>IFERROR(IF(E1166&lt;&gt;"",VLOOKUP(E1166,STORE!$C$6:$D$500,2,FALSE),""),"تأكد من الكود")</f>
        <v/>
      </c>
      <c r="G1166" s="12"/>
      <c r="H1166" s="20"/>
      <c r="I1166" s="12"/>
      <c r="U1166" s="4" t="str">
        <f>IF(AND($V$2=$E1166,$V$2&lt;&gt;"",$V$2&lt;&gt;0,F1166&lt;&gt;"تأكد من الكود"),COUNT($U$3:U1165)+1,"  ")</f>
        <v xml:space="preserve">  </v>
      </c>
      <c r="Y1166" s="4" t="str">
        <f>IF(AND($Z$2=$D1166,$Z$2&lt;&gt;"",$Z$2&lt;&gt;0,$Y$2=$Y$1),COUNT($Y$3:Y1165)+1,"  ")</f>
        <v xml:space="preserve">  </v>
      </c>
    </row>
    <row r="1167" spans="2:25" ht="15.75">
      <c r="B1167" s="5" t="str">
        <f>IF(C1167&lt;&gt;"",COUNT($B$3:B1166)+1,"")</f>
        <v/>
      </c>
      <c r="C1167" s="86"/>
      <c r="D1167" s="12"/>
      <c r="E1167" s="12"/>
      <c r="F1167" s="5" t="str">
        <f>IFERROR(IF(E1167&lt;&gt;"",VLOOKUP(E1167,STORE!$C$6:$D$500,2,FALSE),""),"تأكد من الكود")</f>
        <v/>
      </c>
      <c r="G1167" s="12"/>
      <c r="H1167" s="20"/>
      <c r="I1167" s="12"/>
      <c r="U1167" s="4" t="str">
        <f>IF(AND($V$2=$E1167,$V$2&lt;&gt;"",$V$2&lt;&gt;0,F1167&lt;&gt;"تأكد من الكود"),COUNT($U$3:U1166)+1,"  ")</f>
        <v xml:space="preserve">  </v>
      </c>
      <c r="Y1167" s="4" t="str">
        <f>IF(AND($Z$2=$D1167,$Z$2&lt;&gt;"",$Z$2&lt;&gt;0,$Y$2=$Y$1),COUNT($Y$3:Y1166)+1,"  ")</f>
        <v xml:space="preserve">  </v>
      </c>
    </row>
    <row r="1168" spans="2:25" ht="15.75">
      <c r="B1168" s="5" t="str">
        <f>IF(C1168&lt;&gt;"",COUNT($B$3:B1167)+1,"")</f>
        <v/>
      </c>
      <c r="C1168" s="86"/>
      <c r="D1168" s="12"/>
      <c r="E1168" s="12"/>
      <c r="F1168" s="5" t="str">
        <f>IFERROR(IF(E1168&lt;&gt;"",VLOOKUP(E1168,STORE!$C$6:$D$500,2,FALSE),""),"تأكد من الكود")</f>
        <v/>
      </c>
      <c r="G1168" s="12"/>
      <c r="H1168" s="20"/>
      <c r="I1168" s="12"/>
      <c r="U1168" s="4" t="str">
        <f>IF(AND($V$2=$E1168,$V$2&lt;&gt;"",$V$2&lt;&gt;0,F1168&lt;&gt;"تأكد من الكود"),COUNT($U$3:U1167)+1,"  ")</f>
        <v xml:space="preserve">  </v>
      </c>
      <c r="Y1168" s="4" t="str">
        <f>IF(AND($Z$2=$D1168,$Z$2&lt;&gt;"",$Z$2&lt;&gt;0,$Y$2=$Y$1),COUNT($Y$3:Y1167)+1,"  ")</f>
        <v xml:space="preserve">  </v>
      </c>
    </row>
    <row r="1169" spans="2:25" ht="15.75">
      <c r="B1169" s="5" t="str">
        <f>IF(C1169&lt;&gt;"",COUNT($B$3:B1168)+1,"")</f>
        <v/>
      </c>
      <c r="C1169" s="86"/>
      <c r="D1169" s="12"/>
      <c r="E1169" s="12"/>
      <c r="F1169" s="5" t="str">
        <f>IFERROR(IF(E1169&lt;&gt;"",VLOOKUP(E1169,STORE!$C$6:$D$500,2,FALSE),""),"تأكد من الكود")</f>
        <v/>
      </c>
      <c r="G1169" s="12"/>
      <c r="H1169" s="20"/>
      <c r="I1169" s="12"/>
      <c r="U1169" s="4" t="str">
        <f>IF(AND($V$2=$E1169,$V$2&lt;&gt;"",$V$2&lt;&gt;0,F1169&lt;&gt;"تأكد من الكود"),COUNT($U$3:U1168)+1,"  ")</f>
        <v xml:space="preserve">  </v>
      </c>
      <c r="Y1169" s="4" t="str">
        <f>IF(AND($Z$2=$D1169,$Z$2&lt;&gt;"",$Z$2&lt;&gt;0,$Y$2=$Y$1),COUNT($Y$3:Y1168)+1,"  ")</f>
        <v xml:space="preserve">  </v>
      </c>
    </row>
    <row r="1170" spans="2:25" ht="15.75">
      <c r="B1170" s="5" t="str">
        <f>IF(C1170&lt;&gt;"",COUNT($B$3:B1169)+1,"")</f>
        <v/>
      </c>
      <c r="C1170" s="86"/>
      <c r="D1170" s="12"/>
      <c r="E1170" s="12"/>
      <c r="F1170" s="5" t="str">
        <f>IFERROR(IF(E1170&lt;&gt;"",VLOOKUP(E1170,STORE!$C$6:$D$500,2,FALSE),""),"تأكد من الكود")</f>
        <v/>
      </c>
      <c r="G1170" s="12"/>
      <c r="H1170" s="20"/>
      <c r="I1170" s="12"/>
      <c r="U1170" s="4" t="str">
        <f>IF(AND($V$2=$E1170,$V$2&lt;&gt;"",$V$2&lt;&gt;0,F1170&lt;&gt;"تأكد من الكود"),COUNT($U$3:U1169)+1,"  ")</f>
        <v xml:space="preserve">  </v>
      </c>
      <c r="Y1170" s="4" t="str">
        <f>IF(AND($Z$2=$D1170,$Z$2&lt;&gt;"",$Z$2&lt;&gt;0,$Y$2=$Y$1),COUNT($Y$3:Y1169)+1,"  ")</f>
        <v xml:space="preserve">  </v>
      </c>
    </row>
    <row r="1171" spans="2:25" ht="15.75">
      <c r="B1171" s="5" t="str">
        <f>IF(C1171&lt;&gt;"",COUNT($B$3:B1170)+1,"")</f>
        <v/>
      </c>
      <c r="C1171" s="86"/>
      <c r="D1171" s="12"/>
      <c r="E1171" s="12"/>
      <c r="F1171" s="5" t="str">
        <f>IFERROR(IF(E1171&lt;&gt;"",VLOOKUP(E1171,STORE!$C$6:$D$500,2,FALSE),""),"تأكد من الكود")</f>
        <v/>
      </c>
      <c r="G1171" s="12"/>
      <c r="H1171" s="20"/>
      <c r="I1171" s="12"/>
      <c r="U1171" s="4" t="str">
        <f>IF(AND($V$2=$E1171,$V$2&lt;&gt;"",$V$2&lt;&gt;0,F1171&lt;&gt;"تأكد من الكود"),COUNT($U$3:U1170)+1,"  ")</f>
        <v xml:space="preserve">  </v>
      </c>
      <c r="Y1171" s="4" t="str">
        <f>IF(AND($Z$2=$D1171,$Z$2&lt;&gt;"",$Z$2&lt;&gt;0,$Y$2=$Y$1),COUNT($Y$3:Y1170)+1,"  ")</f>
        <v xml:space="preserve">  </v>
      </c>
    </row>
    <row r="1172" spans="2:25" ht="15.75">
      <c r="B1172" s="5" t="str">
        <f>IF(C1172&lt;&gt;"",COUNT($B$3:B1171)+1,"")</f>
        <v/>
      </c>
      <c r="C1172" s="86"/>
      <c r="D1172" s="12"/>
      <c r="E1172" s="12"/>
      <c r="F1172" s="5" t="str">
        <f>IFERROR(IF(E1172&lt;&gt;"",VLOOKUP(E1172,STORE!$C$6:$D$500,2,FALSE),""),"تأكد من الكود")</f>
        <v/>
      </c>
      <c r="G1172" s="12"/>
      <c r="H1172" s="20"/>
      <c r="I1172" s="12"/>
      <c r="U1172" s="4" t="str">
        <f>IF(AND($V$2=$E1172,$V$2&lt;&gt;"",$V$2&lt;&gt;0,F1172&lt;&gt;"تأكد من الكود"),COUNT($U$3:U1171)+1,"  ")</f>
        <v xml:space="preserve">  </v>
      </c>
      <c r="Y1172" s="4" t="str">
        <f>IF(AND($Z$2=$D1172,$Z$2&lt;&gt;"",$Z$2&lt;&gt;0,$Y$2=$Y$1),COUNT($Y$3:Y1171)+1,"  ")</f>
        <v xml:space="preserve">  </v>
      </c>
    </row>
    <row r="1173" spans="2:25" ht="15.75">
      <c r="B1173" s="5" t="str">
        <f>IF(C1173&lt;&gt;"",COUNT($B$3:B1172)+1,"")</f>
        <v/>
      </c>
      <c r="C1173" s="86"/>
      <c r="D1173" s="12"/>
      <c r="E1173" s="12"/>
      <c r="F1173" s="5" t="str">
        <f>IFERROR(IF(E1173&lt;&gt;"",VLOOKUP(E1173,STORE!$C$6:$D$500,2,FALSE),""),"تأكد من الكود")</f>
        <v/>
      </c>
      <c r="G1173" s="12"/>
      <c r="H1173" s="20"/>
      <c r="I1173" s="12"/>
      <c r="U1173" s="4" t="str">
        <f>IF(AND($V$2=$E1173,$V$2&lt;&gt;"",$V$2&lt;&gt;0,F1173&lt;&gt;"تأكد من الكود"),COUNT($U$3:U1172)+1,"  ")</f>
        <v xml:space="preserve">  </v>
      </c>
      <c r="Y1173" s="4" t="str">
        <f>IF(AND($Z$2=$D1173,$Z$2&lt;&gt;"",$Z$2&lt;&gt;0,$Y$2=$Y$1),COUNT($Y$3:Y1172)+1,"  ")</f>
        <v xml:space="preserve">  </v>
      </c>
    </row>
    <row r="1174" spans="2:25" ht="15.75">
      <c r="B1174" s="5" t="str">
        <f>IF(C1174&lt;&gt;"",COUNT($B$3:B1173)+1,"")</f>
        <v/>
      </c>
      <c r="C1174" s="86"/>
      <c r="D1174" s="12"/>
      <c r="E1174" s="12"/>
      <c r="F1174" s="5" t="str">
        <f>IFERROR(IF(E1174&lt;&gt;"",VLOOKUP(E1174,STORE!$C$6:$D$500,2,FALSE),""),"تأكد من الكود")</f>
        <v/>
      </c>
      <c r="G1174" s="12"/>
      <c r="H1174" s="20"/>
      <c r="I1174" s="12"/>
      <c r="U1174" s="4" t="str">
        <f>IF(AND($V$2=$E1174,$V$2&lt;&gt;"",$V$2&lt;&gt;0,F1174&lt;&gt;"تأكد من الكود"),COUNT($U$3:U1173)+1,"  ")</f>
        <v xml:space="preserve">  </v>
      </c>
      <c r="Y1174" s="4" t="str">
        <f>IF(AND($Z$2=$D1174,$Z$2&lt;&gt;"",$Z$2&lt;&gt;0,$Y$2=$Y$1),COUNT($Y$3:Y1173)+1,"  ")</f>
        <v xml:space="preserve">  </v>
      </c>
    </row>
    <row r="1175" spans="2:25" ht="15.75">
      <c r="B1175" s="5" t="str">
        <f>IF(C1175&lt;&gt;"",COUNT($B$3:B1174)+1,"")</f>
        <v/>
      </c>
      <c r="C1175" s="86"/>
      <c r="D1175" s="12"/>
      <c r="E1175" s="12"/>
      <c r="F1175" s="5" t="str">
        <f>IFERROR(IF(E1175&lt;&gt;"",VLOOKUP(E1175,STORE!$C$6:$D$500,2,FALSE),""),"تأكد من الكود")</f>
        <v/>
      </c>
      <c r="G1175" s="12"/>
      <c r="H1175" s="20"/>
      <c r="I1175" s="12"/>
      <c r="U1175" s="4" t="str">
        <f>IF(AND($V$2=$E1175,$V$2&lt;&gt;"",$V$2&lt;&gt;0,F1175&lt;&gt;"تأكد من الكود"),COUNT($U$3:U1174)+1,"  ")</f>
        <v xml:space="preserve">  </v>
      </c>
      <c r="Y1175" s="4" t="str">
        <f>IF(AND($Z$2=$D1175,$Z$2&lt;&gt;"",$Z$2&lt;&gt;0,$Y$2=$Y$1),COUNT($Y$3:Y1174)+1,"  ")</f>
        <v xml:space="preserve">  </v>
      </c>
    </row>
    <row r="1176" spans="2:25" ht="15.75">
      <c r="B1176" s="5" t="str">
        <f>IF(C1176&lt;&gt;"",COUNT($B$3:B1175)+1,"")</f>
        <v/>
      </c>
      <c r="C1176" s="86"/>
      <c r="D1176" s="12"/>
      <c r="E1176" s="12"/>
      <c r="F1176" s="5" t="str">
        <f>IFERROR(IF(E1176&lt;&gt;"",VLOOKUP(E1176,STORE!$C$6:$D$500,2,FALSE),""),"تأكد من الكود")</f>
        <v/>
      </c>
      <c r="G1176" s="12"/>
      <c r="H1176" s="20"/>
      <c r="I1176" s="12"/>
      <c r="U1176" s="4" t="str">
        <f>IF(AND($V$2=$E1176,$V$2&lt;&gt;"",$V$2&lt;&gt;0,F1176&lt;&gt;"تأكد من الكود"),COUNT($U$3:U1175)+1,"  ")</f>
        <v xml:space="preserve">  </v>
      </c>
      <c r="Y1176" s="4" t="str">
        <f>IF(AND($Z$2=$D1176,$Z$2&lt;&gt;"",$Z$2&lt;&gt;0,$Y$2=$Y$1),COUNT($Y$3:Y1175)+1,"  ")</f>
        <v xml:space="preserve">  </v>
      </c>
    </row>
    <row r="1177" spans="2:25" ht="15.75">
      <c r="B1177" s="5" t="str">
        <f>IF(C1177&lt;&gt;"",COUNT($B$3:B1176)+1,"")</f>
        <v/>
      </c>
      <c r="C1177" s="86"/>
      <c r="D1177" s="12"/>
      <c r="E1177" s="12"/>
      <c r="F1177" s="5" t="str">
        <f>IFERROR(IF(E1177&lt;&gt;"",VLOOKUP(E1177,STORE!$C$6:$D$500,2,FALSE),""),"تأكد من الكود")</f>
        <v/>
      </c>
      <c r="G1177" s="12"/>
      <c r="H1177" s="20"/>
      <c r="I1177" s="12"/>
      <c r="U1177" s="4" t="str">
        <f>IF(AND($V$2=$E1177,$V$2&lt;&gt;"",$V$2&lt;&gt;0,F1177&lt;&gt;"تأكد من الكود"),COUNT($U$3:U1176)+1,"  ")</f>
        <v xml:space="preserve">  </v>
      </c>
      <c r="Y1177" s="4" t="str">
        <f>IF(AND($Z$2=$D1177,$Z$2&lt;&gt;"",$Z$2&lt;&gt;0,$Y$2=$Y$1),COUNT($Y$3:Y1176)+1,"  ")</f>
        <v xml:space="preserve">  </v>
      </c>
    </row>
    <row r="1178" spans="2:25" ht="15.75">
      <c r="B1178" s="5" t="str">
        <f>IF(C1178&lt;&gt;"",COUNT($B$3:B1177)+1,"")</f>
        <v/>
      </c>
      <c r="C1178" s="86"/>
      <c r="D1178" s="12"/>
      <c r="E1178" s="12"/>
      <c r="F1178" s="5" t="str">
        <f>IFERROR(IF(E1178&lt;&gt;"",VLOOKUP(E1178,STORE!$C$6:$D$500,2,FALSE),""),"تأكد من الكود")</f>
        <v/>
      </c>
      <c r="G1178" s="12"/>
      <c r="H1178" s="20"/>
      <c r="I1178" s="12"/>
      <c r="U1178" s="4" t="str">
        <f>IF(AND($V$2=$E1178,$V$2&lt;&gt;"",$V$2&lt;&gt;0,F1178&lt;&gt;"تأكد من الكود"),COUNT($U$3:U1177)+1,"  ")</f>
        <v xml:space="preserve">  </v>
      </c>
      <c r="Y1178" s="4" t="str">
        <f>IF(AND($Z$2=$D1178,$Z$2&lt;&gt;"",$Z$2&lt;&gt;0,$Y$2=$Y$1),COUNT($Y$3:Y1177)+1,"  ")</f>
        <v xml:space="preserve">  </v>
      </c>
    </row>
    <row r="1179" spans="2:25" ht="15.75">
      <c r="B1179" s="5" t="str">
        <f>IF(C1179&lt;&gt;"",COUNT($B$3:B1178)+1,"")</f>
        <v/>
      </c>
      <c r="C1179" s="86"/>
      <c r="D1179" s="12"/>
      <c r="E1179" s="12"/>
      <c r="F1179" s="5" t="str">
        <f>IFERROR(IF(E1179&lt;&gt;"",VLOOKUP(E1179,STORE!$C$6:$D$500,2,FALSE),""),"تأكد من الكود")</f>
        <v/>
      </c>
      <c r="G1179" s="12"/>
      <c r="H1179" s="20"/>
      <c r="I1179" s="12"/>
      <c r="U1179" s="4" t="str">
        <f>IF(AND($V$2=$E1179,$V$2&lt;&gt;"",$V$2&lt;&gt;0,F1179&lt;&gt;"تأكد من الكود"),COUNT($U$3:U1178)+1,"  ")</f>
        <v xml:space="preserve">  </v>
      </c>
      <c r="Y1179" s="4" t="str">
        <f>IF(AND($Z$2=$D1179,$Z$2&lt;&gt;"",$Z$2&lt;&gt;0,$Y$2=$Y$1),COUNT($Y$3:Y1178)+1,"  ")</f>
        <v xml:space="preserve">  </v>
      </c>
    </row>
    <row r="1180" spans="2:25" ht="15.75">
      <c r="B1180" s="5" t="str">
        <f>IF(C1180&lt;&gt;"",COUNT($B$3:B1179)+1,"")</f>
        <v/>
      </c>
      <c r="C1180" s="86"/>
      <c r="D1180" s="12"/>
      <c r="E1180" s="12"/>
      <c r="F1180" s="5" t="str">
        <f>IFERROR(IF(E1180&lt;&gt;"",VLOOKUP(E1180,STORE!$C$6:$D$500,2,FALSE),""),"تأكد من الكود")</f>
        <v/>
      </c>
      <c r="G1180" s="12"/>
      <c r="H1180" s="20"/>
      <c r="I1180" s="12"/>
      <c r="U1180" s="4" t="str">
        <f>IF(AND($V$2=$E1180,$V$2&lt;&gt;"",$V$2&lt;&gt;0,F1180&lt;&gt;"تأكد من الكود"),COUNT($U$3:U1179)+1,"  ")</f>
        <v xml:space="preserve">  </v>
      </c>
      <c r="Y1180" s="4" t="str">
        <f>IF(AND($Z$2=$D1180,$Z$2&lt;&gt;"",$Z$2&lt;&gt;0,$Y$2=$Y$1),COUNT($Y$3:Y1179)+1,"  ")</f>
        <v xml:space="preserve">  </v>
      </c>
    </row>
    <row r="1181" spans="2:25" ht="15.75">
      <c r="B1181" s="5" t="str">
        <f>IF(C1181&lt;&gt;"",COUNT($B$3:B1180)+1,"")</f>
        <v/>
      </c>
      <c r="C1181" s="86"/>
      <c r="D1181" s="12"/>
      <c r="E1181" s="12"/>
      <c r="F1181" s="5" t="str">
        <f>IFERROR(IF(E1181&lt;&gt;"",VLOOKUP(E1181,STORE!$C$6:$D$500,2,FALSE),""),"تأكد من الكود")</f>
        <v/>
      </c>
      <c r="G1181" s="12"/>
      <c r="H1181" s="20"/>
      <c r="I1181" s="12"/>
      <c r="U1181" s="4" t="str">
        <f>IF(AND($V$2=$E1181,$V$2&lt;&gt;"",$V$2&lt;&gt;0,F1181&lt;&gt;"تأكد من الكود"),COUNT($U$3:U1180)+1,"  ")</f>
        <v xml:space="preserve">  </v>
      </c>
      <c r="Y1181" s="4" t="str">
        <f>IF(AND($Z$2=$D1181,$Z$2&lt;&gt;"",$Z$2&lt;&gt;0,$Y$2=$Y$1),COUNT($Y$3:Y1180)+1,"  ")</f>
        <v xml:space="preserve">  </v>
      </c>
    </row>
    <row r="1182" spans="2:25" ht="15.75">
      <c r="B1182" s="5" t="str">
        <f>IF(C1182&lt;&gt;"",COUNT($B$3:B1181)+1,"")</f>
        <v/>
      </c>
      <c r="C1182" s="86"/>
      <c r="D1182" s="12"/>
      <c r="E1182" s="12"/>
      <c r="F1182" s="5" t="str">
        <f>IFERROR(IF(E1182&lt;&gt;"",VLOOKUP(E1182,STORE!$C$6:$D$500,2,FALSE),""),"تأكد من الكود")</f>
        <v/>
      </c>
      <c r="G1182" s="12"/>
      <c r="H1182" s="20"/>
      <c r="I1182" s="12"/>
      <c r="U1182" s="4" t="str">
        <f>IF(AND($V$2=$E1182,$V$2&lt;&gt;"",$V$2&lt;&gt;0,F1182&lt;&gt;"تأكد من الكود"),COUNT($U$3:U1181)+1,"  ")</f>
        <v xml:space="preserve">  </v>
      </c>
      <c r="Y1182" s="4" t="str">
        <f>IF(AND($Z$2=$D1182,$Z$2&lt;&gt;"",$Z$2&lt;&gt;0,$Y$2=$Y$1),COUNT($Y$3:Y1181)+1,"  ")</f>
        <v xml:space="preserve">  </v>
      </c>
    </row>
    <row r="1183" spans="2:25" ht="15.75">
      <c r="B1183" s="5" t="str">
        <f>IF(C1183&lt;&gt;"",COUNT($B$3:B1182)+1,"")</f>
        <v/>
      </c>
      <c r="C1183" s="86"/>
      <c r="D1183" s="12"/>
      <c r="E1183" s="12"/>
      <c r="F1183" s="5" t="str">
        <f>IFERROR(IF(E1183&lt;&gt;"",VLOOKUP(E1183,STORE!$C$6:$D$500,2,FALSE),""),"تأكد من الكود")</f>
        <v/>
      </c>
      <c r="G1183" s="12"/>
      <c r="H1183" s="20"/>
      <c r="I1183" s="12"/>
      <c r="U1183" s="4" t="str">
        <f>IF(AND($V$2=$E1183,$V$2&lt;&gt;"",$V$2&lt;&gt;0,F1183&lt;&gt;"تأكد من الكود"),COUNT($U$3:U1182)+1,"  ")</f>
        <v xml:space="preserve">  </v>
      </c>
      <c r="Y1183" s="4" t="str">
        <f>IF(AND($Z$2=$D1183,$Z$2&lt;&gt;"",$Z$2&lt;&gt;0,$Y$2=$Y$1),COUNT($Y$3:Y1182)+1,"  ")</f>
        <v xml:space="preserve">  </v>
      </c>
    </row>
    <row r="1184" spans="2:25" ht="15.75">
      <c r="B1184" s="5" t="str">
        <f>IF(C1184&lt;&gt;"",COUNT($B$3:B1183)+1,"")</f>
        <v/>
      </c>
      <c r="C1184" s="86"/>
      <c r="D1184" s="12"/>
      <c r="E1184" s="12"/>
      <c r="F1184" s="5" t="str">
        <f>IFERROR(IF(E1184&lt;&gt;"",VLOOKUP(E1184,STORE!$C$6:$D$500,2,FALSE),""),"تأكد من الكود")</f>
        <v/>
      </c>
      <c r="G1184" s="12"/>
      <c r="H1184" s="20"/>
      <c r="I1184" s="12"/>
      <c r="U1184" s="4" t="str">
        <f>IF(AND($V$2=$E1184,$V$2&lt;&gt;"",$V$2&lt;&gt;0,F1184&lt;&gt;"تأكد من الكود"),COUNT($U$3:U1183)+1,"  ")</f>
        <v xml:space="preserve">  </v>
      </c>
      <c r="Y1184" s="4" t="str">
        <f>IF(AND($Z$2=$D1184,$Z$2&lt;&gt;"",$Z$2&lt;&gt;0,$Y$2=$Y$1),COUNT($Y$3:Y1183)+1,"  ")</f>
        <v xml:space="preserve">  </v>
      </c>
    </row>
    <row r="1185" spans="2:25" ht="15.75">
      <c r="B1185" s="5" t="str">
        <f>IF(C1185&lt;&gt;"",COUNT($B$3:B1184)+1,"")</f>
        <v/>
      </c>
      <c r="C1185" s="86"/>
      <c r="D1185" s="12"/>
      <c r="E1185" s="12"/>
      <c r="F1185" s="5" t="str">
        <f>IFERROR(IF(E1185&lt;&gt;"",VLOOKUP(E1185,STORE!$C$6:$D$500,2,FALSE),""),"تأكد من الكود")</f>
        <v/>
      </c>
      <c r="G1185" s="12"/>
      <c r="H1185" s="20"/>
      <c r="I1185" s="12"/>
      <c r="U1185" s="4" t="str">
        <f>IF(AND($V$2=$E1185,$V$2&lt;&gt;"",$V$2&lt;&gt;0,F1185&lt;&gt;"تأكد من الكود"),COUNT($U$3:U1184)+1,"  ")</f>
        <v xml:space="preserve">  </v>
      </c>
      <c r="Y1185" s="4" t="str">
        <f>IF(AND($Z$2=$D1185,$Z$2&lt;&gt;"",$Z$2&lt;&gt;0,$Y$2=$Y$1),COUNT($Y$3:Y1184)+1,"  ")</f>
        <v xml:space="preserve">  </v>
      </c>
    </row>
    <row r="1186" spans="2:25" ht="15.75">
      <c r="B1186" s="5" t="str">
        <f>IF(C1186&lt;&gt;"",COUNT($B$3:B1185)+1,"")</f>
        <v/>
      </c>
      <c r="C1186" s="86"/>
      <c r="D1186" s="12"/>
      <c r="E1186" s="12"/>
      <c r="F1186" s="5" t="str">
        <f>IFERROR(IF(E1186&lt;&gt;"",VLOOKUP(E1186,STORE!$C$6:$D$500,2,FALSE),""),"تأكد من الكود")</f>
        <v/>
      </c>
      <c r="G1186" s="12"/>
      <c r="H1186" s="20"/>
      <c r="I1186" s="12"/>
      <c r="U1186" s="4" t="str">
        <f>IF(AND($V$2=$E1186,$V$2&lt;&gt;"",$V$2&lt;&gt;0,F1186&lt;&gt;"تأكد من الكود"),COUNT($U$3:U1185)+1,"  ")</f>
        <v xml:space="preserve">  </v>
      </c>
      <c r="Y1186" s="4" t="str">
        <f>IF(AND($Z$2=$D1186,$Z$2&lt;&gt;"",$Z$2&lt;&gt;0,$Y$2=$Y$1),COUNT($Y$3:Y1185)+1,"  ")</f>
        <v xml:space="preserve">  </v>
      </c>
    </row>
    <row r="1187" spans="2:25" ht="15.75">
      <c r="B1187" s="5" t="str">
        <f>IF(C1187&lt;&gt;"",COUNT($B$3:B1186)+1,"")</f>
        <v/>
      </c>
      <c r="C1187" s="86"/>
      <c r="D1187" s="12"/>
      <c r="E1187" s="12"/>
      <c r="F1187" s="5" t="str">
        <f>IFERROR(IF(E1187&lt;&gt;"",VLOOKUP(E1187,STORE!$C$6:$D$500,2,FALSE),""),"تأكد من الكود")</f>
        <v/>
      </c>
      <c r="G1187" s="12"/>
      <c r="H1187" s="20"/>
      <c r="I1187" s="12"/>
      <c r="U1187" s="4" t="str">
        <f>IF(AND($V$2=$E1187,$V$2&lt;&gt;"",$V$2&lt;&gt;0,F1187&lt;&gt;"تأكد من الكود"),COUNT($U$3:U1186)+1,"  ")</f>
        <v xml:space="preserve">  </v>
      </c>
      <c r="Y1187" s="4" t="str">
        <f>IF(AND($Z$2=$D1187,$Z$2&lt;&gt;"",$Z$2&lt;&gt;0,$Y$2=$Y$1),COUNT($Y$3:Y1186)+1,"  ")</f>
        <v xml:space="preserve">  </v>
      </c>
    </row>
    <row r="1188" spans="2:25" ht="15.75">
      <c r="B1188" s="5" t="str">
        <f>IF(C1188&lt;&gt;"",COUNT($B$3:B1187)+1,"")</f>
        <v/>
      </c>
      <c r="C1188" s="86"/>
      <c r="D1188" s="12"/>
      <c r="E1188" s="12"/>
      <c r="F1188" s="5" t="str">
        <f>IFERROR(IF(E1188&lt;&gt;"",VLOOKUP(E1188,STORE!$C$6:$D$500,2,FALSE),""),"تأكد من الكود")</f>
        <v/>
      </c>
      <c r="G1188" s="12"/>
      <c r="H1188" s="20"/>
      <c r="I1188" s="12"/>
      <c r="U1188" s="4" t="str">
        <f>IF(AND($V$2=$E1188,$V$2&lt;&gt;"",$V$2&lt;&gt;0,F1188&lt;&gt;"تأكد من الكود"),COUNT($U$3:U1187)+1,"  ")</f>
        <v xml:space="preserve">  </v>
      </c>
      <c r="Y1188" s="4" t="str">
        <f>IF(AND($Z$2=$D1188,$Z$2&lt;&gt;"",$Z$2&lt;&gt;0,$Y$2=$Y$1),COUNT($Y$3:Y1187)+1,"  ")</f>
        <v xml:space="preserve">  </v>
      </c>
    </row>
    <row r="1189" spans="2:25" ht="15.75">
      <c r="B1189" s="5" t="str">
        <f>IF(C1189&lt;&gt;"",COUNT($B$3:B1188)+1,"")</f>
        <v/>
      </c>
      <c r="C1189" s="86"/>
      <c r="D1189" s="12"/>
      <c r="E1189" s="12"/>
      <c r="F1189" s="5" t="str">
        <f>IFERROR(IF(E1189&lt;&gt;"",VLOOKUP(E1189,STORE!$C$6:$D$500,2,FALSE),""),"تأكد من الكود")</f>
        <v/>
      </c>
      <c r="G1189" s="12"/>
      <c r="H1189" s="20"/>
      <c r="I1189" s="12"/>
      <c r="U1189" s="4" t="str">
        <f>IF(AND($V$2=$E1189,$V$2&lt;&gt;"",$V$2&lt;&gt;0,F1189&lt;&gt;"تأكد من الكود"),COUNT($U$3:U1188)+1,"  ")</f>
        <v xml:space="preserve">  </v>
      </c>
      <c r="Y1189" s="4" t="str">
        <f>IF(AND($Z$2=$D1189,$Z$2&lt;&gt;"",$Z$2&lt;&gt;0,$Y$2=$Y$1),COUNT($Y$3:Y1188)+1,"  ")</f>
        <v xml:space="preserve">  </v>
      </c>
    </row>
    <row r="1190" spans="2:25" ht="15.75">
      <c r="B1190" s="5" t="str">
        <f>IF(C1190&lt;&gt;"",COUNT($B$3:B1189)+1,"")</f>
        <v/>
      </c>
      <c r="C1190" s="86"/>
      <c r="D1190" s="12"/>
      <c r="E1190" s="12"/>
      <c r="F1190" s="5" t="str">
        <f>IFERROR(IF(E1190&lt;&gt;"",VLOOKUP(E1190,STORE!$C$6:$D$500,2,FALSE),""),"تأكد من الكود")</f>
        <v/>
      </c>
      <c r="G1190" s="12"/>
      <c r="H1190" s="20"/>
      <c r="I1190" s="12"/>
      <c r="U1190" s="4" t="str">
        <f>IF(AND($V$2=$E1190,$V$2&lt;&gt;"",$V$2&lt;&gt;0,F1190&lt;&gt;"تأكد من الكود"),COUNT($U$3:U1189)+1,"  ")</f>
        <v xml:space="preserve">  </v>
      </c>
      <c r="Y1190" s="4" t="str">
        <f>IF(AND($Z$2=$D1190,$Z$2&lt;&gt;"",$Z$2&lt;&gt;0,$Y$2=$Y$1),COUNT($Y$3:Y1189)+1,"  ")</f>
        <v xml:space="preserve">  </v>
      </c>
    </row>
    <row r="1191" spans="2:25" ht="15.75">
      <c r="B1191" s="5" t="str">
        <f>IF(C1191&lt;&gt;"",COUNT($B$3:B1190)+1,"")</f>
        <v/>
      </c>
      <c r="C1191" s="86"/>
      <c r="D1191" s="12"/>
      <c r="E1191" s="12"/>
      <c r="F1191" s="5" t="str">
        <f>IFERROR(IF(E1191&lt;&gt;"",VLOOKUP(E1191,STORE!$C$6:$D$500,2,FALSE),""),"تأكد من الكود")</f>
        <v/>
      </c>
      <c r="G1191" s="12"/>
      <c r="H1191" s="20"/>
      <c r="I1191" s="12"/>
      <c r="U1191" s="4" t="str">
        <f>IF(AND($V$2=$E1191,$V$2&lt;&gt;"",$V$2&lt;&gt;0,F1191&lt;&gt;"تأكد من الكود"),COUNT($U$3:U1190)+1,"  ")</f>
        <v xml:space="preserve">  </v>
      </c>
      <c r="Y1191" s="4" t="str">
        <f>IF(AND($Z$2=$D1191,$Z$2&lt;&gt;"",$Z$2&lt;&gt;0,$Y$2=$Y$1),COUNT($Y$3:Y1190)+1,"  ")</f>
        <v xml:space="preserve">  </v>
      </c>
    </row>
    <row r="1192" spans="2:25" ht="15.75">
      <c r="B1192" s="5" t="str">
        <f>IF(C1192&lt;&gt;"",COUNT($B$3:B1191)+1,"")</f>
        <v/>
      </c>
      <c r="C1192" s="86"/>
      <c r="D1192" s="12"/>
      <c r="E1192" s="12"/>
      <c r="F1192" s="5" t="str">
        <f>IFERROR(IF(E1192&lt;&gt;"",VLOOKUP(E1192,STORE!$C$6:$D$500,2,FALSE),""),"تأكد من الكود")</f>
        <v/>
      </c>
      <c r="G1192" s="12"/>
      <c r="H1192" s="20"/>
      <c r="I1192" s="12"/>
      <c r="U1192" s="4" t="str">
        <f>IF(AND($V$2=$E1192,$V$2&lt;&gt;"",$V$2&lt;&gt;0,F1192&lt;&gt;"تأكد من الكود"),COUNT($U$3:U1191)+1,"  ")</f>
        <v xml:space="preserve">  </v>
      </c>
      <c r="Y1192" s="4" t="str">
        <f>IF(AND($Z$2=$D1192,$Z$2&lt;&gt;"",$Z$2&lt;&gt;0,$Y$2=$Y$1),COUNT($Y$3:Y1191)+1,"  ")</f>
        <v xml:space="preserve">  </v>
      </c>
    </row>
    <row r="1193" spans="2:25" ht="15.75">
      <c r="B1193" s="5" t="str">
        <f>IF(C1193&lt;&gt;"",COUNT($B$3:B1192)+1,"")</f>
        <v/>
      </c>
      <c r="C1193" s="86"/>
      <c r="D1193" s="12"/>
      <c r="E1193" s="12"/>
      <c r="F1193" s="5" t="str">
        <f>IFERROR(IF(E1193&lt;&gt;"",VLOOKUP(E1193,STORE!$C$6:$D$500,2,FALSE),""),"تأكد من الكود")</f>
        <v/>
      </c>
      <c r="G1193" s="12"/>
      <c r="H1193" s="20"/>
      <c r="I1193" s="12"/>
      <c r="U1193" s="4" t="str">
        <f>IF(AND($V$2=$E1193,$V$2&lt;&gt;"",$V$2&lt;&gt;0,F1193&lt;&gt;"تأكد من الكود"),COUNT($U$3:U1192)+1,"  ")</f>
        <v xml:space="preserve">  </v>
      </c>
      <c r="Y1193" s="4" t="str">
        <f>IF(AND($Z$2=$D1193,$Z$2&lt;&gt;"",$Z$2&lt;&gt;0,$Y$2=$Y$1),COUNT($Y$3:Y1192)+1,"  ")</f>
        <v xml:space="preserve">  </v>
      </c>
    </row>
    <row r="1194" spans="2:25" ht="15.75">
      <c r="B1194" s="5" t="str">
        <f>IF(C1194&lt;&gt;"",COUNT($B$3:B1193)+1,"")</f>
        <v/>
      </c>
      <c r="C1194" s="86"/>
      <c r="D1194" s="12"/>
      <c r="E1194" s="12"/>
      <c r="F1194" s="5" t="str">
        <f>IFERROR(IF(E1194&lt;&gt;"",VLOOKUP(E1194,STORE!$C$6:$D$500,2,FALSE),""),"تأكد من الكود")</f>
        <v/>
      </c>
      <c r="G1194" s="12"/>
      <c r="H1194" s="20"/>
      <c r="I1194" s="12"/>
      <c r="U1194" s="4" t="str">
        <f>IF(AND($V$2=$E1194,$V$2&lt;&gt;"",$V$2&lt;&gt;0,F1194&lt;&gt;"تأكد من الكود"),COUNT($U$3:U1193)+1,"  ")</f>
        <v xml:space="preserve">  </v>
      </c>
      <c r="Y1194" s="4" t="str">
        <f>IF(AND($Z$2=$D1194,$Z$2&lt;&gt;"",$Z$2&lt;&gt;0,$Y$2=$Y$1),COUNT($Y$3:Y1193)+1,"  ")</f>
        <v xml:space="preserve">  </v>
      </c>
    </row>
    <row r="1195" spans="2:25" ht="15.75">
      <c r="B1195" s="5" t="str">
        <f>IF(C1195&lt;&gt;"",COUNT($B$3:B1194)+1,"")</f>
        <v/>
      </c>
      <c r="C1195" s="86"/>
      <c r="D1195" s="12"/>
      <c r="E1195" s="12"/>
      <c r="F1195" s="5" t="str">
        <f>IFERROR(IF(E1195&lt;&gt;"",VLOOKUP(E1195,STORE!$C$6:$D$500,2,FALSE),""),"تأكد من الكود")</f>
        <v/>
      </c>
      <c r="G1195" s="12"/>
      <c r="H1195" s="20"/>
      <c r="I1195" s="12"/>
      <c r="U1195" s="4" t="str">
        <f>IF(AND($V$2=$E1195,$V$2&lt;&gt;"",$V$2&lt;&gt;0,F1195&lt;&gt;"تأكد من الكود"),COUNT($U$3:U1194)+1,"  ")</f>
        <v xml:space="preserve">  </v>
      </c>
      <c r="Y1195" s="4" t="str">
        <f>IF(AND($Z$2=$D1195,$Z$2&lt;&gt;"",$Z$2&lt;&gt;0,$Y$2=$Y$1),COUNT($Y$3:Y1194)+1,"  ")</f>
        <v xml:space="preserve">  </v>
      </c>
    </row>
    <row r="1196" spans="2:25" ht="15.75">
      <c r="B1196" s="5" t="str">
        <f>IF(C1196&lt;&gt;"",COUNT($B$3:B1195)+1,"")</f>
        <v/>
      </c>
      <c r="C1196" s="86"/>
      <c r="D1196" s="12"/>
      <c r="E1196" s="12"/>
      <c r="F1196" s="5" t="str">
        <f>IFERROR(IF(E1196&lt;&gt;"",VLOOKUP(E1196,STORE!$C$6:$D$500,2,FALSE),""),"تأكد من الكود")</f>
        <v/>
      </c>
      <c r="G1196" s="12"/>
      <c r="H1196" s="20"/>
      <c r="I1196" s="12"/>
      <c r="U1196" s="4" t="str">
        <f>IF(AND($V$2=$E1196,$V$2&lt;&gt;"",$V$2&lt;&gt;0,F1196&lt;&gt;"تأكد من الكود"),COUNT($U$3:U1195)+1,"  ")</f>
        <v xml:space="preserve">  </v>
      </c>
      <c r="Y1196" s="4" t="str">
        <f>IF(AND($Z$2=$D1196,$Z$2&lt;&gt;"",$Z$2&lt;&gt;0,$Y$2=$Y$1),COUNT($Y$3:Y1195)+1,"  ")</f>
        <v xml:space="preserve">  </v>
      </c>
    </row>
    <row r="1197" spans="2:25" ht="15.75">
      <c r="B1197" s="5" t="str">
        <f>IF(C1197&lt;&gt;"",COUNT($B$3:B1196)+1,"")</f>
        <v/>
      </c>
      <c r="C1197" s="86"/>
      <c r="D1197" s="12"/>
      <c r="E1197" s="12"/>
      <c r="F1197" s="5" t="str">
        <f>IFERROR(IF(E1197&lt;&gt;"",VLOOKUP(E1197,STORE!$C$6:$D$500,2,FALSE),""),"تأكد من الكود")</f>
        <v/>
      </c>
      <c r="G1197" s="12"/>
      <c r="H1197" s="20"/>
      <c r="I1197" s="12"/>
      <c r="U1197" s="4" t="str">
        <f>IF(AND($V$2=$E1197,$V$2&lt;&gt;"",$V$2&lt;&gt;0,F1197&lt;&gt;"تأكد من الكود"),COUNT($U$3:U1196)+1,"  ")</f>
        <v xml:space="preserve">  </v>
      </c>
      <c r="Y1197" s="4" t="str">
        <f>IF(AND($Z$2=$D1197,$Z$2&lt;&gt;"",$Z$2&lt;&gt;0,$Y$2=$Y$1),COUNT($Y$3:Y1196)+1,"  ")</f>
        <v xml:space="preserve">  </v>
      </c>
    </row>
    <row r="1198" spans="2:25" ht="15.75">
      <c r="B1198" s="5" t="str">
        <f>IF(C1198&lt;&gt;"",COUNT($B$3:B1197)+1,"")</f>
        <v/>
      </c>
      <c r="C1198" s="86"/>
      <c r="D1198" s="12"/>
      <c r="E1198" s="12"/>
      <c r="F1198" s="5" t="str">
        <f>IFERROR(IF(E1198&lt;&gt;"",VLOOKUP(E1198,STORE!$C$6:$D$500,2,FALSE),""),"تأكد من الكود")</f>
        <v/>
      </c>
      <c r="G1198" s="12"/>
      <c r="H1198" s="20"/>
      <c r="I1198" s="12"/>
      <c r="U1198" s="4" t="str">
        <f>IF(AND($V$2=$E1198,$V$2&lt;&gt;"",$V$2&lt;&gt;0,F1198&lt;&gt;"تأكد من الكود"),COUNT($U$3:U1197)+1,"  ")</f>
        <v xml:space="preserve">  </v>
      </c>
      <c r="Y1198" s="4" t="str">
        <f>IF(AND($Z$2=$D1198,$Z$2&lt;&gt;"",$Z$2&lt;&gt;0,$Y$2=$Y$1),COUNT($Y$3:Y1197)+1,"  ")</f>
        <v xml:space="preserve">  </v>
      </c>
    </row>
    <row r="1199" spans="2:25" ht="15.75">
      <c r="B1199" s="5" t="str">
        <f>IF(C1199&lt;&gt;"",COUNT($B$3:B1198)+1,"")</f>
        <v/>
      </c>
      <c r="C1199" s="86"/>
      <c r="D1199" s="12"/>
      <c r="E1199" s="12"/>
      <c r="F1199" s="5" t="str">
        <f>IFERROR(IF(E1199&lt;&gt;"",VLOOKUP(E1199,STORE!$C$6:$D$500,2,FALSE),""),"تأكد من الكود")</f>
        <v/>
      </c>
      <c r="G1199" s="12"/>
      <c r="H1199" s="20"/>
      <c r="I1199" s="12"/>
      <c r="U1199" s="4" t="str">
        <f>IF(AND($V$2=$E1199,$V$2&lt;&gt;"",$V$2&lt;&gt;0,F1199&lt;&gt;"تأكد من الكود"),COUNT($U$3:U1198)+1,"  ")</f>
        <v xml:space="preserve">  </v>
      </c>
      <c r="Y1199" s="4" t="str">
        <f>IF(AND($Z$2=$D1199,$Z$2&lt;&gt;"",$Z$2&lt;&gt;0,$Y$2=$Y$1),COUNT($Y$3:Y1198)+1,"  ")</f>
        <v xml:space="preserve">  </v>
      </c>
    </row>
    <row r="1200" spans="2:25" ht="15.75">
      <c r="B1200" s="5" t="str">
        <f>IF(C1200&lt;&gt;"",COUNT($B$3:B1199)+1,"")</f>
        <v/>
      </c>
      <c r="C1200" s="86"/>
      <c r="D1200" s="12"/>
      <c r="E1200" s="12"/>
      <c r="F1200" s="5" t="str">
        <f>IFERROR(IF(E1200&lt;&gt;"",VLOOKUP(E1200,STORE!$C$6:$D$500,2,FALSE),""),"تأكد من الكود")</f>
        <v/>
      </c>
      <c r="G1200" s="12"/>
      <c r="H1200" s="20"/>
      <c r="I1200" s="12"/>
      <c r="U1200" s="4" t="str">
        <f>IF(AND($V$2=$E1200,$V$2&lt;&gt;"",$V$2&lt;&gt;0,F1200&lt;&gt;"تأكد من الكود"),COUNT($U$3:U1199)+1,"  ")</f>
        <v xml:space="preserve">  </v>
      </c>
      <c r="Y1200" s="4" t="str">
        <f>IF(AND($Z$2=$D1200,$Z$2&lt;&gt;"",$Z$2&lt;&gt;0,$Y$2=$Y$1),COUNT($Y$3:Y1199)+1,"  ")</f>
        <v xml:space="preserve">  </v>
      </c>
    </row>
    <row r="1201" spans="2:25" ht="15.75">
      <c r="B1201" s="5" t="str">
        <f>IF(C1201&lt;&gt;"",COUNT($B$3:B1200)+1,"")</f>
        <v/>
      </c>
      <c r="C1201" s="86"/>
      <c r="D1201" s="12"/>
      <c r="E1201" s="12"/>
      <c r="F1201" s="5" t="str">
        <f>IFERROR(IF(E1201&lt;&gt;"",VLOOKUP(E1201,STORE!$C$6:$D$500,2,FALSE),""),"تأكد من الكود")</f>
        <v/>
      </c>
      <c r="G1201" s="12"/>
      <c r="H1201" s="20"/>
      <c r="I1201" s="12"/>
      <c r="U1201" s="4" t="str">
        <f>IF(AND($V$2=$E1201,$V$2&lt;&gt;"",$V$2&lt;&gt;0,F1201&lt;&gt;"تأكد من الكود"),COUNT($U$3:U1200)+1,"  ")</f>
        <v xml:space="preserve">  </v>
      </c>
      <c r="Y1201" s="4" t="str">
        <f>IF(AND($Z$2=$D1201,$Z$2&lt;&gt;"",$Z$2&lt;&gt;0,$Y$2=$Y$1),COUNT($Y$3:Y1200)+1,"  ")</f>
        <v xml:space="preserve">  </v>
      </c>
    </row>
    <row r="1202" spans="2:25" ht="15.75">
      <c r="B1202" s="5" t="str">
        <f>IF(C1202&lt;&gt;"",COUNT($B$3:B1201)+1,"")</f>
        <v/>
      </c>
      <c r="C1202" s="86"/>
      <c r="D1202" s="12"/>
      <c r="E1202" s="12"/>
      <c r="F1202" s="5" t="str">
        <f>IFERROR(IF(E1202&lt;&gt;"",VLOOKUP(E1202,STORE!$C$6:$D$500,2,FALSE),""),"تأكد من الكود")</f>
        <v/>
      </c>
      <c r="G1202" s="12"/>
      <c r="H1202" s="20"/>
      <c r="I1202" s="12"/>
      <c r="U1202" s="4" t="str">
        <f>IF(AND($V$2=$E1202,$V$2&lt;&gt;"",$V$2&lt;&gt;0,F1202&lt;&gt;"تأكد من الكود"),COUNT($U$3:U1201)+1,"  ")</f>
        <v xml:space="preserve">  </v>
      </c>
      <c r="Y1202" s="4" t="str">
        <f>IF(AND($Z$2=$D1202,$Z$2&lt;&gt;"",$Z$2&lt;&gt;0,$Y$2=$Y$1),COUNT($Y$3:Y1201)+1,"  ")</f>
        <v xml:space="preserve">  </v>
      </c>
    </row>
    <row r="1203" spans="2:25" ht="15.75">
      <c r="B1203" s="5" t="str">
        <f>IF(C1203&lt;&gt;"",COUNT($B$3:B1202)+1,"")</f>
        <v/>
      </c>
      <c r="C1203" s="86"/>
      <c r="D1203" s="12"/>
      <c r="E1203" s="12"/>
      <c r="F1203" s="5" t="str">
        <f>IFERROR(IF(E1203&lt;&gt;"",VLOOKUP(E1203,STORE!$C$6:$D$500,2,FALSE),""),"تأكد من الكود")</f>
        <v/>
      </c>
      <c r="G1203" s="12"/>
      <c r="H1203" s="20"/>
      <c r="I1203" s="12"/>
      <c r="U1203" s="4" t="str">
        <f>IF(AND($V$2=$E1203,$V$2&lt;&gt;"",$V$2&lt;&gt;0,F1203&lt;&gt;"تأكد من الكود"),COUNT($U$3:U1202)+1,"  ")</f>
        <v xml:space="preserve">  </v>
      </c>
      <c r="Y1203" s="4" t="str">
        <f>IF(AND($Z$2=$D1203,$Z$2&lt;&gt;"",$Z$2&lt;&gt;0,$Y$2=$Y$1),COUNT($Y$3:Y1202)+1,"  ")</f>
        <v xml:space="preserve">  </v>
      </c>
    </row>
    <row r="1204" spans="2:25" ht="15.75">
      <c r="B1204" s="5" t="str">
        <f>IF(C1204&lt;&gt;"",COUNT($B$3:B1203)+1,"")</f>
        <v/>
      </c>
      <c r="C1204" s="86"/>
      <c r="D1204" s="12"/>
      <c r="E1204" s="12"/>
      <c r="F1204" s="5" t="str">
        <f>IFERROR(IF(E1204&lt;&gt;"",VLOOKUP(E1204,STORE!$C$6:$D$500,2,FALSE),""),"تأكد من الكود")</f>
        <v/>
      </c>
      <c r="G1204" s="12"/>
      <c r="H1204" s="20"/>
      <c r="I1204" s="12"/>
      <c r="U1204" s="4" t="str">
        <f>IF(AND($V$2=$E1204,$V$2&lt;&gt;"",$V$2&lt;&gt;0,F1204&lt;&gt;"تأكد من الكود"),COUNT($U$3:U1203)+1,"  ")</f>
        <v xml:space="preserve">  </v>
      </c>
      <c r="Y1204" s="4" t="str">
        <f>IF(AND($Z$2=$D1204,$Z$2&lt;&gt;"",$Z$2&lt;&gt;0,$Y$2=$Y$1),COUNT($Y$3:Y1203)+1,"  ")</f>
        <v xml:space="preserve">  </v>
      </c>
    </row>
    <row r="1205" spans="2:25" ht="15.75">
      <c r="B1205" s="5" t="str">
        <f>IF(C1205&lt;&gt;"",COUNT($B$3:B1204)+1,"")</f>
        <v/>
      </c>
      <c r="C1205" s="86"/>
      <c r="D1205" s="12"/>
      <c r="E1205" s="12"/>
      <c r="F1205" s="5" t="str">
        <f>IFERROR(IF(E1205&lt;&gt;"",VLOOKUP(E1205,STORE!$C$6:$D$500,2,FALSE),""),"تأكد من الكود")</f>
        <v/>
      </c>
      <c r="G1205" s="12"/>
      <c r="H1205" s="20"/>
      <c r="I1205" s="12"/>
      <c r="U1205" s="4" t="str">
        <f>IF(AND($V$2=$E1205,$V$2&lt;&gt;"",$V$2&lt;&gt;0,F1205&lt;&gt;"تأكد من الكود"),COUNT($U$3:U1204)+1,"  ")</f>
        <v xml:space="preserve">  </v>
      </c>
      <c r="Y1205" s="4" t="str">
        <f>IF(AND($Z$2=$D1205,$Z$2&lt;&gt;"",$Z$2&lt;&gt;0,$Y$2=$Y$1),COUNT($Y$3:Y1204)+1,"  ")</f>
        <v xml:space="preserve">  </v>
      </c>
    </row>
    <row r="1206" spans="2:25" ht="15.75">
      <c r="B1206" s="5" t="str">
        <f>IF(C1206&lt;&gt;"",COUNT($B$3:B1205)+1,"")</f>
        <v/>
      </c>
      <c r="C1206" s="86"/>
      <c r="D1206" s="12"/>
      <c r="E1206" s="12"/>
      <c r="F1206" s="5" t="str">
        <f>IFERROR(IF(E1206&lt;&gt;"",VLOOKUP(E1206,STORE!$C$6:$D$500,2,FALSE),""),"تأكد من الكود")</f>
        <v/>
      </c>
      <c r="G1206" s="12"/>
      <c r="H1206" s="20"/>
      <c r="I1206" s="12"/>
      <c r="U1206" s="4" t="str">
        <f>IF(AND($V$2=$E1206,$V$2&lt;&gt;"",$V$2&lt;&gt;0,F1206&lt;&gt;"تأكد من الكود"),COUNT($U$3:U1205)+1,"  ")</f>
        <v xml:space="preserve">  </v>
      </c>
      <c r="Y1206" s="4" t="str">
        <f>IF(AND($Z$2=$D1206,$Z$2&lt;&gt;"",$Z$2&lt;&gt;0,$Y$2=$Y$1),COUNT($Y$3:Y1205)+1,"  ")</f>
        <v xml:space="preserve">  </v>
      </c>
    </row>
    <row r="1207" spans="2:25" ht="15.75">
      <c r="B1207" s="5" t="str">
        <f>IF(C1207&lt;&gt;"",COUNT($B$3:B1206)+1,"")</f>
        <v/>
      </c>
      <c r="C1207" s="86"/>
      <c r="D1207" s="12"/>
      <c r="E1207" s="12"/>
      <c r="F1207" s="5" t="str">
        <f>IFERROR(IF(E1207&lt;&gt;"",VLOOKUP(E1207,STORE!$C$6:$D$500,2,FALSE),""),"تأكد من الكود")</f>
        <v/>
      </c>
      <c r="G1207" s="12"/>
      <c r="H1207" s="20"/>
      <c r="I1207" s="12"/>
      <c r="U1207" s="4" t="str">
        <f>IF(AND($V$2=$E1207,$V$2&lt;&gt;"",$V$2&lt;&gt;0,F1207&lt;&gt;"تأكد من الكود"),COUNT($U$3:U1206)+1,"  ")</f>
        <v xml:space="preserve">  </v>
      </c>
      <c r="Y1207" s="4" t="str">
        <f>IF(AND($Z$2=$D1207,$Z$2&lt;&gt;"",$Z$2&lt;&gt;0,$Y$2=$Y$1),COUNT($Y$3:Y1206)+1,"  ")</f>
        <v xml:space="preserve">  </v>
      </c>
    </row>
    <row r="1208" spans="2:25" ht="15.75">
      <c r="B1208" s="5" t="str">
        <f>IF(C1208&lt;&gt;"",COUNT($B$3:B1207)+1,"")</f>
        <v/>
      </c>
      <c r="C1208" s="86"/>
      <c r="D1208" s="12"/>
      <c r="E1208" s="12"/>
      <c r="F1208" s="5" t="str">
        <f>IFERROR(IF(E1208&lt;&gt;"",VLOOKUP(E1208,STORE!$C$6:$D$500,2,FALSE),""),"تأكد من الكود")</f>
        <v/>
      </c>
      <c r="G1208" s="12"/>
      <c r="H1208" s="20"/>
      <c r="I1208" s="12"/>
      <c r="U1208" s="4" t="str">
        <f>IF(AND($V$2=$E1208,$V$2&lt;&gt;"",$V$2&lt;&gt;0,F1208&lt;&gt;"تأكد من الكود"),COUNT($U$3:U1207)+1,"  ")</f>
        <v xml:space="preserve">  </v>
      </c>
      <c r="Y1208" s="4" t="str">
        <f>IF(AND($Z$2=$D1208,$Z$2&lt;&gt;"",$Z$2&lt;&gt;0,$Y$2=$Y$1),COUNT($Y$3:Y1207)+1,"  ")</f>
        <v xml:space="preserve">  </v>
      </c>
    </row>
    <row r="1209" spans="2:25" ht="15.75">
      <c r="B1209" s="5" t="str">
        <f>IF(C1209&lt;&gt;"",COUNT($B$3:B1208)+1,"")</f>
        <v/>
      </c>
      <c r="C1209" s="86"/>
      <c r="D1209" s="12"/>
      <c r="E1209" s="12"/>
      <c r="F1209" s="5" t="str">
        <f>IFERROR(IF(E1209&lt;&gt;"",VLOOKUP(E1209,STORE!$C$6:$D$500,2,FALSE),""),"تأكد من الكود")</f>
        <v/>
      </c>
      <c r="G1209" s="12"/>
      <c r="H1209" s="20"/>
      <c r="I1209" s="12"/>
      <c r="U1209" s="4" t="str">
        <f>IF(AND($V$2=$E1209,$V$2&lt;&gt;"",$V$2&lt;&gt;0,F1209&lt;&gt;"تأكد من الكود"),COUNT($U$3:U1208)+1,"  ")</f>
        <v xml:space="preserve">  </v>
      </c>
      <c r="Y1209" s="4" t="str">
        <f>IF(AND($Z$2=$D1209,$Z$2&lt;&gt;"",$Z$2&lt;&gt;0,$Y$2=$Y$1),COUNT($Y$3:Y1208)+1,"  ")</f>
        <v xml:space="preserve">  </v>
      </c>
    </row>
    <row r="1210" spans="2:25" ht="15.75">
      <c r="B1210" s="5" t="str">
        <f>IF(C1210&lt;&gt;"",COUNT($B$3:B1209)+1,"")</f>
        <v/>
      </c>
      <c r="C1210" s="86"/>
      <c r="D1210" s="12"/>
      <c r="E1210" s="12"/>
      <c r="F1210" s="5" t="str">
        <f>IFERROR(IF(E1210&lt;&gt;"",VLOOKUP(E1210,STORE!$C$6:$D$500,2,FALSE),""),"تأكد من الكود")</f>
        <v/>
      </c>
      <c r="G1210" s="12"/>
      <c r="H1210" s="20"/>
      <c r="I1210" s="12"/>
      <c r="U1210" s="4" t="str">
        <f>IF(AND($V$2=$E1210,$V$2&lt;&gt;"",$V$2&lt;&gt;0,F1210&lt;&gt;"تأكد من الكود"),COUNT($U$3:U1209)+1,"  ")</f>
        <v xml:space="preserve">  </v>
      </c>
      <c r="Y1210" s="4" t="str">
        <f>IF(AND($Z$2=$D1210,$Z$2&lt;&gt;"",$Z$2&lt;&gt;0,$Y$2=$Y$1),COUNT($Y$3:Y1209)+1,"  ")</f>
        <v xml:space="preserve">  </v>
      </c>
    </row>
    <row r="1211" spans="2:25" ht="15.75">
      <c r="B1211" s="5" t="str">
        <f>IF(C1211&lt;&gt;"",COUNT($B$3:B1210)+1,"")</f>
        <v/>
      </c>
      <c r="C1211" s="86"/>
      <c r="D1211" s="12"/>
      <c r="E1211" s="12"/>
      <c r="F1211" s="5" t="str">
        <f>IFERROR(IF(E1211&lt;&gt;"",VLOOKUP(E1211,STORE!$C$6:$D$500,2,FALSE),""),"تأكد من الكود")</f>
        <v/>
      </c>
      <c r="G1211" s="12"/>
      <c r="H1211" s="20"/>
      <c r="I1211" s="12"/>
      <c r="U1211" s="4" t="str">
        <f>IF(AND($V$2=$E1211,$V$2&lt;&gt;"",$V$2&lt;&gt;0,F1211&lt;&gt;"تأكد من الكود"),COUNT($U$3:U1210)+1,"  ")</f>
        <v xml:space="preserve">  </v>
      </c>
      <c r="Y1211" s="4" t="str">
        <f>IF(AND($Z$2=$D1211,$Z$2&lt;&gt;"",$Z$2&lt;&gt;0,$Y$2=$Y$1),COUNT($Y$3:Y1210)+1,"  ")</f>
        <v xml:space="preserve">  </v>
      </c>
    </row>
    <row r="1212" spans="2:25" ht="15.75">
      <c r="B1212" s="5" t="str">
        <f>IF(C1212&lt;&gt;"",COUNT($B$3:B1211)+1,"")</f>
        <v/>
      </c>
      <c r="C1212" s="86"/>
      <c r="D1212" s="12"/>
      <c r="E1212" s="12"/>
      <c r="F1212" s="5" t="str">
        <f>IFERROR(IF(E1212&lt;&gt;"",VLOOKUP(E1212,STORE!$C$6:$D$500,2,FALSE),""),"تأكد من الكود")</f>
        <v/>
      </c>
      <c r="G1212" s="12"/>
      <c r="H1212" s="20"/>
      <c r="I1212" s="12"/>
      <c r="U1212" s="4" t="str">
        <f>IF(AND($V$2=$E1212,$V$2&lt;&gt;"",$V$2&lt;&gt;0,F1212&lt;&gt;"تأكد من الكود"),COUNT($U$3:U1211)+1,"  ")</f>
        <v xml:space="preserve">  </v>
      </c>
      <c r="Y1212" s="4" t="str">
        <f>IF(AND($Z$2=$D1212,$Z$2&lt;&gt;"",$Z$2&lt;&gt;0,$Y$2=$Y$1),COUNT($Y$3:Y1211)+1,"  ")</f>
        <v xml:space="preserve">  </v>
      </c>
    </row>
    <row r="1213" spans="2:25" ht="15.75">
      <c r="B1213" s="5" t="str">
        <f>IF(C1213&lt;&gt;"",COUNT($B$3:B1212)+1,"")</f>
        <v/>
      </c>
      <c r="C1213" s="86"/>
      <c r="D1213" s="12"/>
      <c r="E1213" s="12"/>
      <c r="F1213" s="5" t="str">
        <f>IFERROR(IF(E1213&lt;&gt;"",VLOOKUP(E1213,STORE!$C$6:$D$500,2,FALSE),""),"تأكد من الكود")</f>
        <v/>
      </c>
      <c r="G1213" s="12"/>
      <c r="H1213" s="20"/>
      <c r="I1213" s="12"/>
      <c r="U1213" s="4" t="str">
        <f>IF(AND($V$2=$E1213,$V$2&lt;&gt;"",$V$2&lt;&gt;0,F1213&lt;&gt;"تأكد من الكود"),COUNT($U$3:U1212)+1,"  ")</f>
        <v xml:space="preserve">  </v>
      </c>
      <c r="Y1213" s="4" t="str">
        <f>IF(AND($Z$2=$D1213,$Z$2&lt;&gt;"",$Z$2&lt;&gt;0,$Y$2=$Y$1),COUNT($Y$3:Y1212)+1,"  ")</f>
        <v xml:space="preserve">  </v>
      </c>
    </row>
    <row r="1214" spans="2:25" ht="15.75">
      <c r="B1214" s="5" t="str">
        <f>IF(C1214&lt;&gt;"",COUNT($B$3:B1213)+1,"")</f>
        <v/>
      </c>
      <c r="C1214" s="86"/>
      <c r="D1214" s="12"/>
      <c r="E1214" s="12"/>
      <c r="F1214" s="5" t="str">
        <f>IFERROR(IF(E1214&lt;&gt;"",VLOOKUP(E1214,STORE!$C$6:$D$500,2,FALSE),""),"تأكد من الكود")</f>
        <v/>
      </c>
      <c r="G1214" s="12"/>
      <c r="H1214" s="20"/>
      <c r="I1214" s="12"/>
      <c r="U1214" s="4" t="str">
        <f>IF(AND($V$2=$E1214,$V$2&lt;&gt;"",$V$2&lt;&gt;0,F1214&lt;&gt;"تأكد من الكود"),COUNT($U$3:U1213)+1,"  ")</f>
        <v xml:space="preserve">  </v>
      </c>
      <c r="Y1214" s="4" t="str">
        <f>IF(AND($Z$2=$D1214,$Z$2&lt;&gt;"",$Z$2&lt;&gt;0,$Y$2=$Y$1),COUNT($Y$3:Y1213)+1,"  ")</f>
        <v xml:space="preserve">  </v>
      </c>
    </row>
    <row r="1215" spans="2:25" ht="15.75">
      <c r="B1215" s="5" t="str">
        <f>IF(C1215&lt;&gt;"",COUNT($B$3:B1214)+1,"")</f>
        <v/>
      </c>
      <c r="C1215" s="86"/>
      <c r="D1215" s="12"/>
      <c r="E1215" s="12"/>
      <c r="F1215" s="5" t="str">
        <f>IFERROR(IF(E1215&lt;&gt;"",VLOOKUP(E1215,STORE!$C$6:$D$500,2,FALSE),""),"تأكد من الكود")</f>
        <v/>
      </c>
      <c r="G1215" s="12"/>
      <c r="H1215" s="20"/>
      <c r="I1215" s="12"/>
      <c r="U1215" s="4" t="str">
        <f>IF(AND($V$2=$E1215,$V$2&lt;&gt;"",$V$2&lt;&gt;0,F1215&lt;&gt;"تأكد من الكود"),COUNT($U$3:U1214)+1,"  ")</f>
        <v xml:space="preserve">  </v>
      </c>
      <c r="Y1215" s="4" t="str">
        <f>IF(AND($Z$2=$D1215,$Z$2&lt;&gt;"",$Z$2&lt;&gt;0,$Y$2=$Y$1),COUNT($Y$3:Y1214)+1,"  ")</f>
        <v xml:space="preserve">  </v>
      </c>
    </row>
    <row r="1216" spans="2:25" ht="15.75">
      <c r="B1216" s="5" t="str">
        <f>IF(C1216&lt;&gt;"",COUNT($B$3:B1215)+1,"")</f>
        <v/>
      </c>
      <c r="C1216" s="86"/>
      <c r="D1216" s="12"/>
      <c r="E1216" s="12"/>
      <c r="F1216" s="5" t="str">
        <f>IFERROR(IF(E1216&lt;&gt;"",VLOOKUP(E1216,STORE!$C$6:$D$500,2,FALSE),""),"تأكد من الكود")</f>
        <v/>
      </c>
      <c r="G1216" s="12"/>
      <c r="H1216" s="20"/>
      <c r="I1216" s="12"/>
      <c r="U1216" s="4" t="str">
        <f>IF(AND($V$2=$E1216,$V$2&lt;&gt;"",$V$2&lt;&gt;0,F1216&lt;&gt;"تأكد من الكود"),COUNT($U$3:U1215)+1,"  ")</f>
        <v xml:space="preserve">  </v>
      </c>
      <c r="Y1216" s="4" t="str">
        <f>IF(AND($Z$2=$D1216,$Z$2&lt;&gt;"",$Z$2&lt;&gt;0,$Y$2=$Y$1),COUNT($Y$3:Y1215)+1,"  ")</f>
        <v xml:space="preserve">  </v>
      </c>
    </row>
    <row r="1217" spans="2:25" ht="15.75">
      <c r="B1217" s="5" t="str">
        <f>IF(C1217&lt;&gt;"",COUNT($B$3:B1216)+1,"")</f>
        <v/>
      </c>
      <c r="C1217" s="86"/>
      <c r="D1217" s="12"/>
      <c r="E1217" s="12"/>
      <c r="F1217" s="5" t="str">
        <f>IFERROR(IF(E1217&lt;&gt;"",VLOOKUP(E1217,STORE!$C$6:$D$500,2,FALSE),""),"تأكد من الكود")</f>
        <v/>
      </c>
      <c r="G1217" s="12"/>
      <c r="H1217" s="20"/>
      <c r="I1217" s="12"/>
      <c r="U1217" s="4" t="str">
        <f>IF(AND($V$2=$E1217,$V$2&lt;&gt;"",$V$2&lt;&gt;0,F1217&lt;&gt;"تأكد من الكود"),COUNT($U$3:U1216)+1,"  ")</f>
        <v xml:space="preserve">  </v>
      </c>
      <c r="Y1217" s="4" t="str">
        <f>IF(AND($Z$2=$D1217,$Z$2&lt;&gt;"",$Z$2&lt;&gt;0,$Y$2=$Y$1),COUNT($Y$3:Y1216)+1,"  ")</f>
        <v xml:space="preserve">  </v>
      </c>
    </row>
    <row r="1218" spans="2:25" ht="15.75">
      <c r="B1218" s="5" t="str">
        <f>IF(C1218&lt;&gt;"",COUNT($B$3:B1217)+1,"")</f>
        <v/>
      </c>
      <c r="C1218" s="86"/>
      <c r="D1218" s="12"/>
      <c r="E1218" s="12"/>
      <c r="F1218" s="5" t="str">
        <f>IFERROR(IF(E1218&lt;&gt;"",VLOOKUP(E1218,STORE!$C$6:$D$500,2,FALSE),""),"تأكد من الكود")</f>
        <v/>
      </c>
      <c r="G1218" s="12"/>
      <c r="H1218" s="20"/>
      <c r="I1218" s="12"/>
      <c r="U1218" s="4" t="str">
        <f>IF(AND($V$2=$E1218,$V$2&lt;&gt;"",$V$2&lt;&gt;0,F1218&lt;&gt;"تأكد من الكود"),COUNT($U$3:U1217)+1,"  ")</f>
        <v xml:space="preserve">  </v>
      </c>
      <c r="Y1218" s="4" t="str">
        <f>IF(AND($Z$2=$D1218,$Z$2&lt;&gt;"",$Z$2&lt;&gt;0,$Y$2=$Y$1),COUNT($Y$3:Y1217)+1,"  ")</f>
        <v xml:space="preserve">  </v>
      </c>
    </row>
    <row r="1219" spans="2:25" ht="15.75">
      <c r="B1219" s="5" t="str">
        <f>IF(C1219&lt;&gt;"",COUNT($B$3:B1218)+1,"")</f>
        <v/>
      </c>
      <c r="C1219" s="86"/>
      <c r="D1219" s="12"/>
      <c r="E1219" s="12"/>
      <c r="F1219" s="5" t="str">
        <f>IFERROR(IF(E1219&lt;&gt;"",VLOOKUP(E1219,STORE!$C$6:$D$500,2,FALSE),""),"تأكد من الكود")</f>
        <v/>
      </c>
      <c r="G1219" s="12"/>
      <c r="H1219" s="20"/>
      <c r="I1219" s="12"/>
      <c r="U1219" s="4" t="str">
        <f>IF(AND($V$2=$E1219,$V$2&lt;&gt;"",$V$2&lt;&gt;0,F1219&lt;&gt;"تأكد من الكود"),COUNT($U$3:U1218)+1,"  ")</f>
        <v xml:space="preserve">  </v>
      </c>
      <c r="Y1219" s="4" t="str">
        <f>IF(AND($Z$2=$D1219,$Z$2&lt;&gt;"",$Z$2&lt;&gt;0,$Y$2=$Y$1),COUNT($Y$3:Y1218)+1,"  ")</f>
        <v xml:space="preserve">  </v>
      </c>
    </row>
    <row r="1220" spans="2:25" ht="15.75">
      <c r="B1220" s="5" t="str">
        <f>IF(C1220&lt;&gt;"",COUNT($B$3:B1219)+1,"")</f>
        <v/>
      </c>
      <c r="C1220" s="86"/>
      <c r="D1220" s="12"/>
      <c r="E1220" s="12"/>
      <c r="F1220" s="5" t="str">
        <f>IFERROR(IF(E1220&lt;&gt;"",VLOOKUP(E1220,STORE!$C$6:$D$500,2,FALSE),""),"تأكد من الكود")</f>
        <v/>
      </c>
      <c r="G1220" s="12"/>
      <c r="H1220" s="20"/>
      <c r="I1220" s="12"/>
      <c r="U1220" s="4" t="str">
        <f>IF(AND($V$2=$E1220,$V$2&lt;&gt;"",$V$2&lt;&gt;0,F1220&lt;&gt;"تأكد من الكود"),COUNT($U$3:U1219)+1,"  ")</f>
        <v xml:space="preserve">  </v>
      </c>
      <c r="Y1220" s="4" t="str">
        <f>IF(AND($Z$2=$D1220,$Z$2&lt;&gt;"",$Z$2&lt;&gt;0,$Y$2=$Y$1),COUNT($Y$3:Y1219)+1,"  ")</f>
        <v xml:space="preserve">  </v>
      </c>
    </row>
    <row r="1221" spans="2:25" ht="15.75">
      <c r="B1221" s="5" t="str">
        <f>IF(C1221&lt;&gt;"",COUNT($B$3:B1220)+1,"")</f>
        <v/>
      </c>
      <c r="C1221" s="86"/>
      <c r="D1221" s="12"/>
      <c r="E1221" s="12"/>
      <c r="F1221" s="5" t="str">
        <f>IFERROR(IF(E1221&lt;&gt;"",VLOOKUP(E1221,STORE!$C$6:$D$500,2,FALSE),""),"تأكد من الكود")</f>
        <v/>
      </c>
      <c r="G1221" s="12"/>
      <c r="H1221" s="20"/>
      <c r="I1221" s="12"/>
      <c r="U1221" s="4" t="str">
        <f>IF(AND($V$2=$E1221,$V$2&lt;&gt;"",$V$2&lt;&gt;0,F1221&lt;&gt;"تأكد من الكود"),COUNT($U$3:U1220)+1,"  ")</f>
        <v xml:space="preserve">  </v>
      </c>
      <c r="Y1221" s="4" t="str">
        <f>IF(AND($Z$2=$D1221,$Z$2&lt;&gt;"",$Z$2&lt;&gt;0,$Y$2=$Y$1),COUNT($Y$3:Y1220)+1,"  ")</f>
        <v xml:space="preserve">  </v>
      </c>
    </row>
    <row r="1222" spans="2:25" ht="15.75">
      <c r="B1222" s="5" t="str">
        <f>IF(C1222&lt;&gt;"",COUNT($B$3:B1221)+1,"")</f>
        <v/>
      </c>
      <c r="C1222" s="86"/>
      <c r="D1222" s="12"/>
      <c r="E1222" s="12"/>
      <c r="F1222" s="5" t="str">
        <f>IFERROR(IF(E1222&lt;&gt;"",VLOOKUP(E1222,STORE!$C$6:$D$500,2,FALSE),""),"تأكد من الكود")</f>
        <v/>
      </c>
      <c r="G1222" s="12"/>
      <c r="H1222" s="20"/>
      <c r="I1222" s="12"/>
      <c r="U1222" s="4" t="str">
        <f>IF(AND($V$2=$E1222,$V$2&lt;&gt;"",$V$2&lt;&gt;0,F1222&lt;&gt;"تأكد من الكود"),COUNT($U$3:U1221)+1,"  ")</f>
        <v xml:space="preserve">  </v>
      </c>
      <c r="Y1222" s="4" t="str">
        <f>IF(AND($Z$2=$D1222,$Z$2&lt;&gt;"",$Z$2&lt;&gt;0,$Y$2=$Y$1),COUNT($Y$3:Y1221)+1,"  ")</f>
        <v xml:space="preserve">  </v>
      </c>
    </row>
    <row r="1223" spans="2:25" ht="15.75">
      <c r="B1223" s="5" t="str">
        <f>IF(C1223&lt;&gt;"",COUNT($B$3:B1222)+1,"")</f>
        <v/>
      </c>
      <c r="C1223" s="86"/>
      <c r="D1223" s="12"/>
      <c r="E1223" s="12"/>
      <c r="F1223" s="5" t="str">
        <f>IFERROR(IF(E1223&lt;&gt;"",VLOOKUP(E1223,STORE!$C$6:$D$500,2,FALSE),""),"تأكد من الكود")</f>
        <v/>
      </c>
      <c r="G1223" s="12"/>
      <c r="H1223" s="20"/>
      <c r="I1223" s="12"/>
      <c r="U1223" s="4" t="str">
        <f>IF(AND($V$2=$E1223,$V$2&lt;&gt;"",$V$2&lt;&gt;0,F1223&lt;&gt;"تأكد من الكود"),COUNT($U$3:U1222)+1,"  ")</f>
        <v xml:space="preserve">  </v>
      </c>
      <c r="Y1223" s="4" t="str">
        <f>IF(AND($Z$2=$D1223,$Z$2&lt;&gt;"",$Z$2&lt;&gt;0,$Y$2=$Y$1),COUNT($Y$3:Y1222)+1,"  ")</f>
        <v xml:space="preserve">  </v>
      </c>
    </row>
    <row r="1224" spans="2:25" ht="15.75">
      <c r="B1224" s="5" t="str">
        <f>IF(C1224&lt;&gt;"",COUNT($B$3:B1223)+1,"")</f>
        <v/>
      </c>
      <c r="C1224" s="86"/>
      <c r="D1224" s="12"/>
      <c r="E1224" s="12"/>
      <c r="F1224" s="5" t="str">
        <f>IFERROR(IF(E1224&lt;&gt;"",VLOOKUP(E1224,STORE!$C$6:$D$500,2,FALSE),""),"تأكد من الكود")</f>
        <v/>
      </c>
      <c r="G1224" s="12"/>
      <c r="H1224" s="20"/>
      <c r="I1224" s="12"/>
      <c r="U1224" s="4" t="str">
        <f>IF(AND($V$2=$E1224,$V$2&lt;&gt;"",$V$2&lt;&gt;0,F1224&lt;&gt;"تأكد من الكود"),COUNT($U$3:U1223)+1,"  ")</f>
        <v xml:space="preserve">  </v>
      </c>
      <c r="Y1224" s="4" t="str">
        <f>IF(AND($Z$2=$D1224,$Z$2&lt;&gt;"",$Z$2&lt;&gt;0,$Y$2=$Y$1),COUNT($Y$3:Y1223)+1,"  ")</f>
        <v xml:space="preserve">  </v>
      </c>
    </row>
    <row r="1225" spans="2:25" ht="15.75">
      <c r="B1225" s="5" t="str">
        <f>IF(C1225&lt;&gt;"",COUNT($B$3:B1224)+1,"")</f>
        <v/>
      </c>
      <c r="C1225" s="86"/>
      <c r="D1225" s="12"/>
      <c r="E1225" s="12"/>
      <c r="F1225" s="5" t="str">
        <f>IFERROR(IF(E1225&lt;&gt;"",VLOOKUP(E1225,STORE!$C$6:$D$500,2,FALSE),""),"تأكد من الكود")</f>
        <v/>
      </c>
      <c r="G1225" s="12"/>
      <c r="H1225" s="20"/>
      <c r="I1225" s="12"/>
      <c r="U1225" s="4" t="str">
        <f>IF(AND($V$2=$E1225,$V$2&lt;&gt;"",$V$2&lt;&gt;0,F1225&lt;&gt;"تأكد من الكود"),COUNT($U$3:U1224)+1,"  ")</f>
        <v xml:space="preserve">  </v>
      </c>
      <c r="Y1225" s="4" t="str">
        <f>IF(AND($Z$2=$D1225,$Z$2&lt;&gt;"",$Z$2&lt;&gt;0,$Y$2=$Y$1),COUNT($Y$3:Y1224)+1,"  ")</f>
        <v xml:space="preserve">  </v>
      </c>
    </row>
    <row r="1226" spans="2:25" ht="15.75">
      <c r="B1226" s="5" t="str">
        <f>IF(C1226&lt;&gt;"",COUNT($B$3:B1225)+1,"")</f>
        <v/>
      </c>
      <c r="C1226" s="86"/>
      <c r="D1226" s="12"/>
      <c r="E1226" s="12"/>
      <c r="F1226" s="5" t="str">
        <f>IFERROR(IF(E1226&lt;&gt;"",VLOOKUP(E1226,STORE!$C$6:$D$500,2,FALSE),""),"تأكد من الكود")</f>
        <v/>
      </c>
      <c r="G1226" s="12"/>
      <c r="H1226" s="20"/>
      <c r="I1226" s="12"/>
      <c r="U1226" s="4" t="str">
        <f>IF(AND($V$2=$E1226,$V$2&lt;&gt;"",$V$2&lt;&gt;0,F1226&lt;&gt;"تأكد من الكود"),COUNT($U$3:U1225)+1,"  ")</f>
        <v xml:space="preserve">  </v>
      </c>
      <c r="Y1226" s="4" t="str">
        <f>IF(AND($Z$2=$D1226,$Z$2&lt;&gt;"",$Z$2&lt;&gt;0,$Y$2=$Y$1),COUNT($Y$3:Y1225)+1,"  ")</f>
        <v xml:space="preserve">  </v>
      </c>
    </row>
    <row r="1227" spans="2:25" ht="15.75">
      <c r="B1227" s="5" t="str">
        <f>IF(C1227&lt;&gt;"",COUNT($B$3:B1226)+1,"")</f>
        <v/>
      </c>
      <c r="C1227" s="86"/>
      <c r="D1227" s="12"/>
      <c r="E1227" s="12"/>
      <c r="F1227" s="5" t="str">
        <f>IFERROR(IF(E1227&lt;&gt;"",VLOOKUP(E1227,STORE!$C$6:$D$500,2,FALSE),""),"تأكد من الكود")</f>
        <v/>
      </c>
      <c r="G1227" s="12"/>
      <c r="H1227" s="20"/>
      <c r="I1227" s="12"/>
      <c r="U1227" s="4" t="str">
        <f>IF(AND($V$2=$E1227,$V$2&lt;&gt;"",$V$2&lt;&gt;0,F1227&lt;&gt;"تأكد من الكود"),COUNT($U$3:U1226)+1,"  ")</f>
        <v xml:space="preserve">  </v>
      </c>
      <c r="Y1227" s="4" t="str">
        <f>IF(AND($Z$2=$D1227,$Z$2&lt;&gt;"",$Z$2&lt;&gt;0,$Y$2=$Y$1),COUNT($Y$3:Y1226)+1,"  ")</f>
        <v xml:space="preserve">  </v>
      </c>
    </row>
    <row r="1228" spans="2:25" ht="15.75">
      <c r="B1228" s="5" t="str">
        <f>IF(C1228&lt;&gt;"",COUNT($B$3:B1227)+1,"")</f>
        <v/>
      </c>
      <c r="C1228" s="86"/>
      <c r="D1228" s="12"/>
      <c r="E1228" s="12"/>
      <c r="F1228" s="5" t="str">
        <f>IFERROR(IF(E1228&lt;&gt;"",VLOOKUP(E1228,STORE!$C$6:$D$500,2,FALSE),""),"تأكد من الكود")</f>
        <v/>
      </c>
      <c r="G1228" s="12"/>
      <c r="H1228" s="20"/>
      <c r="I1228" s="12"/>
      <c r="U1228" s="4" t="str">
        <f>IF(AND($V$2=$E1228,$V$2&lt;&gt;"",$V$2&lt;&gt;0,F1228&lt;&gt;"تأكد من الكود"),COUNT($U$3:U1227)+1,"  ")</f>
        <v xml:space="preserve">  </v>
      </c>
      <c r="Y1228" s="4" t="str">
        <f>IF(AND($Z$2=$D1228,$Z$2&lt;&gt;"",$Z$2&lt;&gt;0,$Y$2=$Y$1),COUNT($Y$3:Y1227)+1,"  ")</f>
        <v xml:space="preserve">  </v>
      </c>
    </row>
    <row r="1229" spans="2:25" ht="15.75">
      <c r="B1229" s="5" t="str">
        <f>IF(C1229&lt;&gt;"",COUNT($B$3:B1228)+1,"")</f>
        <v/>
      </c>
      <c r="C1229" s="86"/>
      <c r="D1229" s="12"/>
      <c r="E1229" s="12"/>
      <c r="F1229" s="5" t="str">
        <f>IFERROR(IF(E1229&lt;&gt;"",VLOOKUP(E1229,STORE!$C$6:$D$500,2,FALSE),""),"تأكد من الكود")</f>
        <v/>
      </c>
      <c r="G1229" s="12"/>
      <c r="H1229" s="20"/>
      <c r="I1229" s="12"/>
      <c r="U1229" s="4" t="str">
        <f>IF(AND($V$2=$E1229,$V$2&lt;&gt;"",$V$2&lt;&gt;0,F1229&lt;&gt;"تأكد من الكود"),COUNT($U$3:U1228)+1,"  ")</f>
        <v xml:space="preserve">  </v>
      </c>
      <c r="Y1229" s="4" t="str">
        <f>IF(AND($Z$2=$D1229,$Z$2&lt;&gt;"",$Z$2&lt;&gt;0,$Y$2=$Y$1),COUNT($Y$3:Y1228)+1,"  ")</f>
        <v xml:space="preserve">  </v>
      </c>
    </row>
    <row r="1230" spans="2:25" ht="15.75">
      <c r="B1230" s="5" t="str">
        <f>IF(C1230&lt;&gt;"",COUNT($B$3:B1229)+1,"")</f>
        <v/>
      </c>
      <c r="C1230" s="86"/>
      <c r="D1230" s="12"/>
      <c r="E1230" s="12"/>
      <c r="F1230" s="5" t="str">
        <f>IFERROR(IF(E1230&lt;&gt;"",VLOOKUP(E1230,STORE!$C$6:$D$500,2,FALSE),""),"تأكد من الكود")</f>
        <v/>
      </c>
      <c r="G1230" s="12"/>
      <c r="H1230" s="20"/>
      <c r="I1230" s="12"/>
      <c r="U1230" s="4" t="str">
        <f>IF(AND($V$2=$E1230,$V$2&lt;&gt;"",$V$2&lt;&gt;0,F1230&lt;&gt;"تأكد من الكود"),COUNT($U$3:U1229)+1,"  ")</f>
        <v xml:space="preserve">  </v>
      </c>
      <c r="Y1230" s="4" t="str">
        <f>IF(AND($Z$2=$D1230,$Z$2&lt;&gt;"",$Z$2&lt;&gt;0,$Y$2=$Y$1),COUNT($Y$3:Y1229)+1,"  ")</f>
        <v xml:space="preserve">  </v>
      </c>
    </row>
    <row r="1231" spans="2:25" ht="15.75">
      <c r="B1231" s="5" t="str">
        <f>IF(C1231&lt;&gt;"",COUNT($B$3:B1230)+1,"")</f>
        <v/>
      </c>
      <c r="C1231" s="86"/>
      <c r="D1231" s="12"/>
      <c r="E1231" s="12"/>
      <c r="F1231" s="5" t="str">
        <f>IFERROR(IF(E1231&lt;&gt;"",VLOOKUP(E1231,STORE!$C$6:$D$500,2,FALSE),""),"تأكد من الكود")</f>
        <v/>
      </c>
      <c r="G1231" s="12"/>
      <c r="H1231" s="20"/>
      <c r="I1231" s="12"/>
      <c r="U1231" s="4" t="str">
        <f>IF(AND($V$2=$E1231,$V$2&lt;&gt;"",$V$2&lt;&gt;0,F1231&lt;&gt;"تأكد من الكود"),COUNT($U$3:U1230)+1,"  ")</f>
        <v xml:space="preserve">  </v>
      </c>
      <c r="Y1231" s="4" t="str">
        <f>IF(AND($Z$2=$D1231,$Z$2&lt;&gt;"",$Z$2&lt;&gt;0,$Y$2=$Y$1),COUNT($Y$3:Y1230)+1,"  ")</f>
        <v xml:space="preserve">  </v>
      </c>
    </row>
    <row r="1232" spans="2:25" ht="15.75">
      <c r="B1232" s="5" t="str">
        <f>IF(C1232&lt;&gt;"",COUNT($B$3:B1231)+1,"")</f>
        <v/>
      </c>
      <c r="C1232" s="86"/>
      <c r="D1232" s="12"/>
      <c r="E1232" s="12"/>
      <c r="F1232" s="5" t="str">
        <f>IFERROR(IF(E1232&lt;&gt;"",VLOOKUP(E1232,STORE!$C$6:$D$500,2,FALSE),""),"تأكد من الكود")</f>
        <v/>
      </c>
      <c r="G1232" s="12"/>
      <c r="H1232" s="20"/>
      <c r="I1232" s="12"/>
      <c r="U1232" s="4" t="str">
        <f>IF(AND($V$2=$E1232,$V$2&lt;&gt;"",$V$2&lt;&gt;0,F1232&lt;&gt;"تأكد من الكود"),COUNT($U$3:U1231)+1,"  ")</f>
        <v xml:space="preserve">  </v>
      </c>
      <c r="Y1232" s="4" t="str">
        <f>IF(AND($Z$2=$D1232,$Z$2&lt;&gt;"",$Z$2&lt;&gt;0,$Y$2=$Y$1),COUNT($Y$3:Y1231)+1,"  ")</f>
        <v xml:space="preserve">  </v>
      </c>
    </row>
    <row r="1233" spans="2:25" ht="15.75">
      <c r="B1233" s="5" t="str">
        <f>IF(C1233&lt;&gt;"",COUNT($B$3:B1232)+1,"")</f>
        <v/>
      </c>
      <c r="C1233" s="86"/>
      <c r="D1233" s="12"/>
      <c r="E1233" s="12"/>
      <c r="F1233" s="5" t="str">
        <f>IFERROR(IF(E1233&lt;&gt;"",VLOOKUP(E1233,STORE!$C$6:$D$500,2,FALSE),""),"تأكد من الكود")</f>
        <v/>
      </c>
      <c r="G1233" s="12"/>
      <c r="H1233" s="20"/>
      <c r="I1233" s="12"/>
      <c r="U1233" s="4" t="str">
        <f>IF(AND($V$2=$E1233,$V$2&lt;&gt;"",$V$2&lt;&gt;0,F1233&lt;&gt;"تأكد من الكود"),COUNT($U$3:U1232)+1,"  ")</f>
        <v xml:space="preserve">  </v>
      </c>
      <c r="Y1233" s="4" t="str">
        <f>IF(AND($Z$2=$D1233,$Z$2&lt;&gt;"",$Z$2&lt;&gt;0,$Y$2=$Y$1),COUNT($Y$3:Y1232)+1,"  ")</f>
        <v xml:space="preserve">  </v>
      </c>
    </row>
    <row r="1234" spans="2:25" ht="15.75">
      <c r="B1234" s="5" t="str">
        <f>IF(C1234&lt;&gt;"",COUNT($B$3:B1233)+1,"")</f>
        <v/>
      </c>
      <c r="C1234" s="86"/>
      <c r="D1234" s="12"/>
      <c r="E1234" s="12"/>
      <c r="F1234" s="5" t="str">
        <f>IFERROR(IF(E1234&lt;&gt;"",VLOOKUP(E1234,STORE!$C$6:$D$500,2,FALSE),""),"تأكد من الكود")</f>
        <v/>
      </c>
      <c r="G1234" s="12"/>
      <c r="H1234" s="20"/>
      <c r="I1234" s="12"/>
      <c r="U1234" s="4" t="str">
        <f>IF(AND($V$2=$E1234,$V$2&lt;&gt;"",$V$2&lt;&gt;0,F1234&lt;&gt;"تأكد من الكود"),COUNT($U$3:U1233)+1,"  ")</f>
        <v xml:space="preserve">  </v>
      </c>
      <c r="Y1234" s="4" t="str">
        <f>IF(AND($Z$2=$D1234,$Z$2&lt;&gt;"",$Z$2&lt;&gt;0,$Y$2=$Y$1),COUNT($Y$3:Y1233)+1,"  ")</f>
        <v xml:space="preserve">  </v>
      </c>
    </row>
    <row r="1235" spans="2:25" ht="15.75">
      <c r="B1235" s="5" t="str">
        <f>IF(C1235&lt;&gt;"",COUNT($B$3:B1234)+1,"")</f>
        <v/>
      </c>
      <c r="C1235" s="86"/>
      <c r="D1235" s="12"/>
      <c r="E1235" s="12"/>
      <c r="F1235" s="5" t="str">
        <f>IFERROR(IF(E1235&lt;&gt;"",VLOOKUP(E1235,STORE!$C$6:$D$500,2,FALSE),""),"تأكد من الكود")</f>
        <v/>
      </c>
      <c r="G1235" s="12"/>
      <c r="H1235" s="20"/>
      <c r="I1235" s="12"/>
      <c r="U1235" s="4" t="str">
        <f>IF(AND($V$2=$E1235,$V$2&lt;&gt;"",$V$2&lt;&gt;0,F1235&lt;&gt;"تأكد من الكود"),COUNT($U$3:U1234)+1,"  ")</f>
        <v xml:space="preserve">  </v>
      </c>
      <c r="Y1235" s="4" t="str">
        <f>IF(AND($Z$2=$D1235,$Z$2&lt;&gt;"",$Z$2&lt;&gt;0,$Y$2=$Y$1),COUNT($Y$3:Y1234)+1,"  ")</f>
        <v xml:space="preserve">  </v>
      </c>
    </row>
    <row r="1236" spans="2:25" ht="15.75">
      <c r="B1236" s="5" t="str">
        <f>IF(C1236&lt;&gt;"",COUNT($B$3:B1235)+1,"")</f>
        <v/>
      </c>
      <c r="C1236" s="86"/>
      <c r="D1236" s="12"/>
      <c r="E1236" s="12"/>
      <c r="F1236" s="5" t="str">
        <f>IFERROR(IF(E1236&lt;&gt;"",VLOOKUP(E1236,STORE!$C$6:$D$500,2,FALSE),""),"تأكد من الكود")</f>
        <v/>
      </c>
      <c r="G1236" s="12"/>
      <c r="H1236" s="20"/>
      <c r="I1236" s="12"/>
      <c r="U1236" s="4" t="str">
        <f>IF(AND($V$2=$E1236,$V$2&lt;&gt;"",$V$2&lt;&gt;0,F1236&lt;&gt;"تأكد من الكود"),COUNT($U$3:U1235)+1,"  ")</f>
        <v xml:space="preserve">  </v>
      </c>
      <c r="Y1236" s="4" t="str">
        <f>IF(AND($Z$2=$D1236,$Z$2&lt;&gt;"",$Z$2&lt;&gt;0,$Y$2=$Y$1),COUNT($Y$3:Y1235)+1,"  ")</f>
        <v xml:space="preserve">  </v>
      </c>
    </row>
    <row r="1237" spans="2:25" ht="15.75">
      <c r="B1237" s="5" t="str">
        <f>IF(C1237&lt;&gt;"",COUNT($B$3:B1236)+1,"")</f>
        <v/>
      </c>
      <c r="C1237" s="86"/>
      <c r="D1237" s="12"/>
      <c r="E1237" s="12"/>
      <c r="F1237" s="5" t="str">
        <f>IFERROR(IF(E1237&lt;&gt;"",VLOOKUP(E1237,STORE!$C$6:$D$500,2,FALSE),""),"تأكد من الكود")</f>
        <v/>
      </c>
      <c r="G1237" s="12"/>
      <c r="H1237" s="20"/>
      <c r="I1237" s="12"/>
      <c r="U1237" s="4" t="str">
        <f>IF(AND($V$2=$E1237,$V$2&lt;&gt;"",$V$2&lt;&gt;0,F1237&lt;&gt;"تأكد من الكود"),COUNT($U$3:U1236)+1,"  ")</f>
        <v xml:space="preserve">  </v>
      </c>
      <c r="Y1237" s="4" t="str">
        <f>IF(AND($Z$2=$D1237,$Z$2&lt;&gt;"",$Z$2&lt;&gt;0,$Y$2=$Y$1),COUNT($Y$3:Y1236)+1,"  ")</f>
        <v xml:space="preserve">  </v>
      </c>
    </row>
    <row r="1238" spans="2:25" ht="15.75">
      <c r="B1238" s="5" t="str">
        <f>IF(C1238&lt;&gt;"",COUNT($B$3:B1237)+1,"")</f>
        <v/>
      </c>
      <c r="C1238" s="86"/>
      <c r="D1238" s="12"/>
      <c r="E1238" s="12"/>
      <c r="F1238" s="5" t="str">
        <f>IFERROR(IF(E1238&lt;&gt;"",VLOOKUP(E1238,STORE!$C$6:$D$500,2,FALSE),""),"تأكد من الكود")</f>
        <v/>
      </c>
      <c r="G1238" s="12"/>
      <c r="H1238" s="20"/>
      <c r="I1238" s="12"/>
      <c r="U1238" s="4" t="str">
        <f>IF(AND($V$2=$E1238,$V$2&lt;&gt;"",$V$2&lt;&gt;0,F1238&lt;&gt;"تأكد من الكود"),COUNT($U$3:U1237)+1,"  ")</f>
        <v xml:space="preserve">  </v>
      </c>
      <c r="Y1238" s="4" t="str">
        <f>IF(AND($Z$2=$D1238,$Z$2&lt;&gt;"",$Z$2&lt;&gt;0,$Y$2=$Y$1),COUNT($Y$3:Y1237)+1,"  ")</f>
        <v xml:space="preserve">  </v>
      </c>
    </row>
    <row r="1239" spans="2:25" ht="15.75">
      <c r="B1239" s="5" t="str">
        <f>IF(C1239&lt;&gt;"",COUNT($B$3:B1238)+1,"")</f>
        <v/>
      </c>
      <c r="C1239" s="86"/>
      <c r="D1239" s="12"/>
      <c r="E1239" s="12"/>
      <c r="F1239" s="5" t="str">
        <f>IFERROR(IF(E1239&lt;&gt;"",VLOOKUP(E1239,STORE!$C$6:$D$500,2,FALSE),""),"تأكد من الكود")</f>
        <v/>
      </c>
      <c r="G1239" s="12"/>
      <c r="H1239" s="20"/>
      <c r="I1239" s="12"/>
      <c r="U1239" s="4" t="str">
        <f>IF(AND($V$2=$E1239,$V$2&lt;&gt;"",$V$2&lt;&gt;0,F1239&lt;&gt;"تأكد من الكود"),COUNT($U$3:U1238)+1,"  ")</f>
        <v xml:space="preserve">  </v>
      </c>
      <c r="Y1239" s="4" t="str">
        <f>IF(AND($Z$2=$D1239,$Z$2&lt;&gt;"",$Z$2&lt;&gt;0,$Y$2=$Y$1),COUNT($Y$3:Y1238)+1,"  ")</f>
        <v xml:space="preserve">  </v>
      </c>
    </row>
    <row r="1240" spans="2:25" ht="15.75">
      <c r="B1240" s="5" t="str">
        <f>IF(C1240&lt;&gt;"",COUNT($B$3:B1239)+1,"")</f>
        <v/>
      </c>
      <c r="C1240" s="86"/>
      <c r="D1240" s="12"/>
      <c r="E1240" s="12"/>
      <c r="F1240" s="5" t="str">
        <f>IFERROR(IF(E1240&lt;&gt;"",VLOOKUP(E1240,STORE!$C$6:$D$500,2,FALSE),""),"تأكد من الكود")</f>
        <v/>
      </c>
      <c r="G1240" s="12"/>
      <c r="H1240" s="20"/>
      <c r="I1240" s="12"/>
      <c r="U1240" s="4" t="str">
        <f>IF(AND($V$2=$E1240,$V$2&lt;&gt;"",$V$2&lt;&gt;0,F1240&lt;&gt;"تأكد من الكود"),COUNT($U$3:U1239)+1,"  ")</f>
        <v xml:space="preserve">  </v>
      </c>
      <c r="Y1240" s="4" t="str">
        <f>IF(AND($Z$2=$D1240,$Z$2&lt;&gt;"",$Z$2&lt;&gt;0,$Y$2=$Y$1),COUNT($Y$3:Y1239)+1,"  ")</f>
        <v xml:space="preserve">  </v>
      </c>
    </row>
    <row r="1241" spans="2:25" ht="15.75">
      <c r="B1241" s="5" t="str">
        <f>IF(C1241&lt;&gt;"",COUNT($B$3:B1240)+1,"")</f>
        <v/>
      </c>
      <c r="C1241" s="86"/>
      <c r="D1241" s="12"/>
      <c r="E1241" s="12"/>
      <c r="F1241" s="5" t="str">
        <f>IFERROR(IF(E1241&lt;&gt;"",VLOOKUP(E1241,STORE!$C$6:$D$500,2,FALSE),""),"تأكد من الكود")</f>
        <v/>
      </c>
      <c r="G1241" s="12"/>
      <c r="H1241" s="20"/>
      <c r="I1241" s="12"/>
      <c r="U1241" s="4" t="str">
        <f>IF(AND($V$2=$E1241,$V$2&lt;&gt;"",$V$2&lt;&gt;0,F1241&lt;&gt;"تأكد من الكود"),COUNT($U$3:U1240)+1,"  ")</f>
        <v xml:space="preserve">  </v>
      </c>
      <c r="Y1241" s="4" t="str">
        <f>IF(AND($Z$2=$D1241,$Z$2&lt;&gt;"",$Z$2&lt;&gt;0,$Y$2=$Y$1),COUNT($Y$3:Y1240)+1,"  ")</f>
        <v xml:space="preserve">  </v>
      </c>
    </row>
    <row r="1242" spans="2:25" ht="15.75">
      <c r="B1242" s="5" t="str">
        <f>IF(C1242&lt;&gt;"",COUNT($B$3:B1241)+1,"")</f>
        <v/>
      </c>
      <c r="C1242" s="86"/>
      <c r="D1242" s="12"/>
      <c r="E1242" s="12"/>
      <c r="F1242" s="5" t="str">
        <f>IFERROR(IF(E1242&lt;&gt;"",VLOOKUP(E1242,STORE!$C$6:$D$500,2,FALSE),""),"تأكد من الكود")</f>
        <v/>
      </c>
      <c r="G1242" s="12"/>
      <c r="H1242" s="20"/>
      <c r="I1242" s="12"/>
      <c r="U1242" s="4" t="str">
        <f>IF(AND($V$2=$E1242,$V$2&lt;&gt;"",$V$2&lt;&gt;0,F1242&lt;&gt;"تأكد من الكود"),COUNT($U$3:U1241)+1,"  ")</f>
        <v xml:space="preserve">  </v>
      </c>
      <c r="Y1242" s="4" t="str">
        <f>IF(AND($Z$2=$D1242,$Z$2&lt;&gt;"",$Z$2&lt;&gt;0,$Y$2=$Y$1),COUNT($Y$3:Y1241)+1,"  ")</f>
        <v xml:space="preserve">  </v>
      </c>
    </row>
    <row r="1243" spans="2:25" ht="15.75">
      <c r="B1243" s="5" t="str">
        <f>IF(C1243&lt;&gt;"",COUNT($B$3:B1242)+1,"")</f>
        <v/>
      </c>
      <c r="C1243" s="86"/>
      <c r="D1243" s="12"/>
      <c r="E1243" s="12"/>
      <c r="F1243" s="5" t="str">
        <f>IFERROR(IF(E1243&lt;&gt;"",VLOOKUP(E1243,STORE!$C$6:$D$500,2,FALSE),""),"تأكد من الكود")</f>
        <v/>
      </c>
      <c r="G1243" s="12"/>
      <c r="H1243" s="20"/>
      <c r="I1243" s="12"/>
      <c r="U1243" s="4" t="str">
        <f>IF(AND($V$2=$E1243,$V$2&lt;&gt;"",$V$2&lt;&gt;0,F1243&lt;&gt;"تأكد من الكود"),COUNT($U$3:U1242)+1,"  ")</f>
        <v xml:space="preserve">  </v>
      </c>
      <c r="Y1243" s="4" t="str">
        <f>IF(AND($Z$2=$D1243,$Z$2&lt;&gt;"",$Z$2&lt;&gt;0,$Y$2=$Y$1),COUNT($Y$3:Y1242)+1,"  ")</f>
        <v xml:space="preserve">  </v>
      </c>
    </row>
    <row r="1244" spans="2:25" ht="15.75">
      <c r="B1244" s="5" t="str">
        <f>IF(C1244&lt;&gt;"",COUNT($B$3:B1243)+1,"")</f>
        <v/>
      </c>
      <c r="C1244" s="86"/>
      <c r="D1244" s="12"/>
      <c r="E1244" s="12"/>
      <c r="F1244" s="5" t="str">
        <f>IFERROR(IF(E1244&lt;&gt;"",VLOOKUP(E1244,STORE!$C$6:$D$500,2,FALSE),""),"تأكد من الكود")</f>
        <v/>
      </c>
      <c r="G1244" s="12"/>
      <c r="H1244" s="20"/>
      <c r="I1244" s="12"/>
      <c r="U1244" s="4" t="str">
        <f>IF(AND($V$2=$E1244,$V$2&lt;&gt;"",$V$2&lt;&gt;0,F1244&lt;&gt;"تأكد من الكود"),COUNT($U$3:U1243)+1,"  ")</f>
        <v xml:space="preserve">  </v>
      </c>
      <c r="Y1244" s="4" t="str">
        <f>IF(AND($Z$2=$D1244,$Z$2&lt;&gt;"",$Z$2&lt;&gt;0,$Y$2=$Y$1),COUNT($Y$3:Y1243)+1,"  ")</f>
        <v xml:space="preserve">  </v>
      </c>
    </row>
    <row r="1245" spans="2:25" ht="15.75">
      <c r="B1245" s="5" t="str">
        <f>IF(C1245&lt;&gt;"",COUNT($B$3:B1244)+1,"")</f>
        <v/>
      </c>
      <c r="C1245" s="86"/>
      <c r="D1245" s="12"/>
      <c r="E1245" s="12"/>
      <c r="F1245" s="5" t="str">
        <f>IFERROR(IF(E1245&lt;&gt;"",VLOOKUP(E1245,STORE!$C$6:$D$500,2,FALSE),""),"تأكد من الكود")</f>
        <v/>
      </c>
      <c r="G1245" s="12"/>
      <c r="H1245" s="20"/>
      <c r="I1245" s="12"/>
      <c r="U1245" s="4" t="str">
        <f>IF(AND($V$2=$E1245,$V$2&lt;&gt;"",$V$2&lt;&gt;0,F1245&lt;&gt;"تأكد من الكود"),COUNT($U$3:U1244)+1,"  ")</f>
        <v xml:space="preserve">  </v>
      </c>
      <c r="Y1245" s="4" t="str">
        <f>IF(AND($Z$2=$D1245,$Z$2&lt;&gt;"",$Z$2&lt;&gt;0,$Y$2=$Y$1),COUNT($Y$3:Y1244)+1,"  ")</f>
        <v xml:space="preserve">  </v>
      </c>
    </row>
    <row r="1246" spans="2:25" ht="15.75">
      <c r="B1246" s="5" t="str">
        <f>IF(C1246&lt;&gt;"",COUNT($B$3:B1245)+1,"")</f>
        <v/>
      </c>
      <c r="C1246" s="86"/>
      <c r="D1246" s="12"/>
      <c r="E1246" s="12"/>
      <c r="F1246" s="5" t="str">
        <f>IFERROR(IF(E1246&lt;&gt;"",VLOOKUP(E1246,STORE!$C$6:$D$500,2,FALSE),""),"تأكد من الكود")</f>
        <v/>
      </c>
      <c r="G1246" s="12"/>
      <c r="H1246" s="20"/>
      <c r="I1246" s="12"/>
      <c r="U1246" s="4" t="str">
        <f>IF(AND($V$2=$E1246,$V$2&lt;&gt;"",$V$2&lt;&gt;0,F1246&lt;&gt;"تأكد من الكود"),COUNT($U$3:U1245)+1,"  ")</f>
        <v xml:space="preserve">  </v>
      </c>
      <c r="Y1246" s="4" t="str">
        <f>IF(AND($Z$2=$D1246,$Z$2&lt;&gt;"",$Z$2&lt;&gt;0,$Y$2=$Y$1),COUNT($Y$3:Y1245)+1,"  ")</f>
        <v xml:space="preserve">  </v>
      </c>
    </row>
    <row r="1247" spans="2:25" ht="15.75">
      <c r="B1247" s="5" t="str">
        <f>IF(C1247&lt;&gt;"",COUNT($B$3:B1246)+1,"")</f>
        <v/>
      </c>
      <c r="C1247" s="86"/>
      <c r="D1247" s="12"/>
      <c r="E1247" s="12"/>
      <c r="F1247" s="5" t="str">
        <f>IFERROR(IF(E1247&lt;&gt;"",VLOOKUP(E1247,STORE!$C$6:$D$500,2,FALSE),""),"تأكد من الكود")</f>
        <v/>
      </c>
      <c r="G1247" s="12"/>
      <c r="H1247" s="20"/>
      <c r="I1247" s="12"/>
      <c r="U1247" s="4" t="str">
        <f>IF(AND($V$2=$E1247,$V$2&lt;&gt;"",$V$2&lt;&gt;0,F1247&lt;&gt;"تأكد من الكود"),COUNT($U$3:U1246)+1,"  ")</f>
        <v xml:space="preserve">  </v>
      </c>
      <c r="Y1247" s="4" t="str">
        <f>IF(AND($Z$2=$D1247,$Z$2&lt;&gt;"",$Z$2&lt;&gt;0,$Y$2=$Y$1),COUNT($Y$3:Y1246)+1,"  ")</f>
        <v xml:space="preserve">  </v>
      </c>
    </row>
    <row r="1248" spans="2:25" ht="15.75">
      <c r="B1248" s="5" t="str">
        <f>IF(C1248&lt;&gt;"",COUNT($B$3:B1247)+1,"")</f>
        <v/>
      </c>
      <c r="C1248" s="86"/>
      <c r="D1248" s="12"/>
      <c r="E1248" s="12"/>
      <c r="F1248" s="5" t="str">
        <f>IFERROR(IF(E1248&lt;&gt;"",VLOOKUP(E1248,STORE!$C$6:$D$500,2,FALSE),""),"تأكد من الكود")</f>
        <v/>
      </c>
      <c r="G1248" s="12"/>
      <c r="H1248" s="20"/>
      <c r="I1248" s="12"/>
      <c r="U1248" s="4" t="str">
        <f>IF(AND($V$2=$E1248,$V$2&lt;&gt;"",$V$2&lt;&gt;0,F1248&lt;&gt;"تأكد من الكود"),COUNT($U$3:U1247)+1,"  ")</f>
        <v xml:space="preserve">  </v>
      </c>
      <c r="Y1248" s="4" t="str">
        <f>IF(AND($Z$2=$D1248,$Z$2&lt;&gt;"",$Z$2&lt;&gt;0,$Y$2=$Y$1),COUNT($Y$3:Y1247)+1,"  ")</f>
        <v xml:space="preserve">  </v>
      </c>
    </row>
    <row r="1249" spans="2:25" ht="15.75">
      <c r="B1249" s="5" t="str">
        <f>IF(C1249&lt;&gt;"",COUNT($B$3:B1248)+1,"")</f>
        <v/>
      </c>
      <c r="C1249" s="86"/>
      <c r="D1249" s="12"/>
      <c r="E1249" s="12"/>
      <c r="F1249" s="5" t="str">
        <f>IFERROR(IF(E1249&lt;&gt;"",VLOOKUP(E1249,STORE!$C$6:$D$500,2,FALSE),""),"تأكد من الكود")</f>
        <v/>
      </c>
      <c r="G1249" s="12"/>
      <c r="H1249" s="20"/>
      <c r="I1249" s="12"/>
      <c r="U1249" s="4" t="str">
        <f>IF(AND($V$2=$E1249,$V$2&lt;&gt;"",$V$2&lt;&gt;0,F1249&lt;&gt;"تأكد من الكود"),COUNT($U$3:U1248)+1,"  ")</f>
        <v xml:space="preserve">  </v>
      </c>
      <c r="Y1249" s="4" t="str">
        <f>IF(AND($Z$2=$D1249,$Z$2&lt;&gt;"",$Z$2&lt;&gt;0,$Y$2=$Y$1),COUNT($Y$3:Y1248)+1,"  ")</f>
        <v xml:space="preserve">  </v>
      </c>
    </row>
    <row r="1250" spans="2:25" ht="15.75">
      <c r="B1250" s="5" t="str">
        <f>IF(C1250&lt;&gt;"",COUNT($B$3:B1249)+1,"")</f>
        <v/>
      </c>
      <c r="C1250" s="86"/>
      <c r="D1250" s="12"/>
      <c r="E1250" s="12"/>
      <c r="F1250" s="5" t="str">
        <f>IFERROR(IF(E1250&lt;&gt;"",VLOOKUP(E1250,STORE!$C$6:$D$500,2,FALSE),""),"تأكد من الكود")</f>
        <v/>
      </c>
      <c r="G1250" s="12"/>
      <c r="H1250" s="20"/>
      <c r="I1250" s="12"/>
      <c r="U1250" s="4" t="str">
        <f>IF(AND($V$2=$E1250,$V$2&lt;&gt;"",$V$2&lt;&gt;0,F1250&lt;&gt;"تأكد من الكود"),COUNT($U$3:U1249)+1,"  ")</f>
        <v xml:space="preserve">  </v>
      </c>
      <c r="Y1250" s="4" t="str">
        <f>IF(AND($Z$2=$D1250,$Z$2&lt;&gt;"",$Z$2&lt;&gt;0,$Y$2=$Y$1),COUNT($Y$3:Y1249)+1,"  ")</f>
        <v xml:space="preserve">  </v>
      </c>
    </row>
    <row r="1251" spans="2:25" ht="15.75">
      <c r="B1251" s="5" t="str">
        <f>IF(C1251&lt;&gt;"",COUNT($B$3:B1250)+1,"")</f>
        <v/>
      </c>
      <c r="C1251" s="86"/>
      <c r="D1251" s="12"/>
      <c r="E1251" s="12"/>
      <c r="F1251" s="5" t="str">
        <f>IFERROR(IF(E1251&lt;&gt;"",VLOOKUP(E1251,STORE!$C$6:$D$500,2,FALSE),""),"تأكد من الكود")</f>
        <v/>
      </c>
      <c r="G1251" s="12"/>
      <c r="H1251" s="20"/>
      <c r="I1251" s="12"/>
      <c r="U1251" s="4" t="str">
        <f>IF(AND($V$2=$E1251,$V$2&lt;&gt;"",$V$2&lt;&gt;0,F1251&lt;&gt;"تأكد من الكود"),COUNT($U$3:U1250)+1,"  ")</f>
        <v xml:space="preserve">  </v>
      </c>
      <c r="Y1251" s="4" t="str">
        <f>IF(AND($Z$2=$D1251,$Z$2&lt;&gt;"",$Z$2&lt;&gt;0,$Y$2=$Y$1),COUNT($Y$3:Y1250)+1,"  ")</f>
        <v xml:space="preserve">  </v>
      </c>
    </row>
    <row r="1252" spans="2:25" ht="15.75">
      <c r="B1252" s="5" t="str">
        <f>IF(C1252&lt;&gt;"",COUNT($B$3:B1251)+1,"")</f>
        <v/>
      </c>
      <c r="C1252" s="86"/>
      <c r="D1252" s="12"/>
      <c r="E1252" s="12"/>
      <c r="F1252" s="5" t="str">
        <f>IFERROR(IF(E1252&lt;&gt;"",VLOOKUP(E1252,STORE!$C$6:$D$500,2,FALSE),""),"تأكد من الكود")</f>
        <v/>
      </c>
      <c r="G1252" s="12"/>
      <c r="H1252" s="20"/>
      <c r="I1252" s="12"/>
      <c r="U1252" s="4" t="str">
        <f>IF(AND($V$2=$E1252,$V$2&lt;&gt;"",$V$2&lt;&gt;0,F1252&lt;&gt;"تأكد من الكود"),COUNT($U$3:U1251)+1,"  ")</f>
        <v xml:space="preserve">  </v>
      </c>
      <c r="Y1252" s="4" t="str">
        <f>IF(AND($Z$2=$D1252,$Z$2&lt;&gt;"",$Z$2&lt;&gt;0,$Y$2=$Y$1),COUNT($Y$3:Y1251)+1,"  ")</f>
        <v xml:space="preserve">  </v>
      </c>
    </row>
    <row r="1253" spans="2:25" ht="15.75">
      <c r="B1253" s="5" t="str">
        <f>IF(C1253&lt;&gt;"",COUNT($B$3:B1252)+1,"")</f>
        <v/>
      </c>
      <c r="C1253" s="86"/>
      <c r="D1253" s="12"/>
      <c r="E1253" s="12"/>
      <c r="F1253" s="5" t="str">
        <f>IFERROR(IF(E1253&lt;&gt;"",VLOOKUP(E1253,STORE!$C$6:$D$500,2,FALSE),""),"تأكد من الكود")</f>
        <v/>
      </c>
      <c r="G1253" s="12"/>
      <c r="H1253" s="20"/>
      <c r="I1253" s="12"/>
      <c r="U1253" s="4" t="str">
        <f>IF(AND($V$2=$E1253,$V$2&lt;&gt;"",$V$2&lt;&gt;0,F1253&lt;&gt;"تأكد من الكود"),COUNT($U$3:U1252)+1,"  ")</f>
        <v xml:space="preserve">  </v>
      </c>
      <c r="Y1253" s="4" t="str">
        <f>IF(AND($Z$2=$D1253,$Z$2&lt;&gt;"",$Z$2&lt;&gt;0,$Y$2=$Y$1),COUNT($Y$3:Y1252)+1,"  ")</f>
        <v xml:space="preserve">  </v>
      </c>
    </row>
    <row r="1254" spans="2:25" ht="15.75">
      <c r="B1254" s="5" t="str">
        <f>IF(C1254&lt;&gt;"",COUNT($B$3:B1253)+1,"")</f>
        <v/>
      </c>
      <c r="C1254" s="86"/>
      <c r="D1254" s="12"/>
      <c r="E1254" s="12"/>
      <c r="F1254" s="5" t="str">
        <f>IFERROR(IF(E1254&lt;&gt;"",VLOOKUP(E1254,STORE!$C$6:$D$500,2,FALSE),""),"تأكد من الكود")</f>
        <v/>
      </c>
      <c r="G1254" s="12"/>
      <c r="H1254" s="20"/>
      <c r="I1254" s="12"/>
      <c r="U1254" s="4" t="str">
        <f>IF(AND($V$2=$E1254,$V$2&lt;&gt;"",$V$2&lt;&gt;0,F1254&lt;&gt;"تأكد من الكود"),COUNT($U$3:U1253)+1,"  ")</f>
        <v xml:space="preserve">  </v>
      </c>
      <c r="Y1254" s="4" t="str">
        <f>IF(AND($Z$2=$D1254,$Z$2&lt;&gt;"",$Z$2&lt;&gt;0,$Y$2=$Y$1),COUNT($Y$3:Y1253)+1,"  ")</f>
        <v xml:space="preserve">  </v>
      </c>
    </row>
    <row r="1255" spans="2:25" ht="15.75">
      <c r="B1255" s="5" t="str">
        <f>IF(C1255&lt;&gt;"",COUNT($B$3:B1254)+1,"")</f>
        <v/>
      </c>
      <c r="C1255" s="86"/>
      <c r="D1255" s="12"/>
      <c r="E1255" s="12"/>
      <c r="F1255" s="5" t="str">
        <f>IFERROR(IF(E1255&lt;&gt;"",VLOOKUP(E1255,STORE!$C$6:$D$500,2,FALSE),""),"تأكد من الكود")</f>
        <v/>
      </c>
      <c r="G1255" s="12"/>
      <c r="H1255" s="20"/>
      <c r="I1255" s="12"/>
      <c r="U1255" s="4" t="str">
        <f>IF(AND($V$2=$E1255,$V$2&lt;&gt;"",$V$2&lt;&gt;0,F1255&lt;&gt;"تأكد من الكود"),COUNT($U$3:U1254)+1,"  ")</f>
        <v xml:space="preserve">  </v>
      </c>
      <c r="Y1255" s="4" t="str">
        <f>IF(AND($Z$2=$D1255,$Z$2&lt;&gt;"",$Z$2&lt;&gt;0,$Y$2=$Y$1),COUNT($Y$3:Y1254)+1,"  ")</f>
        <v xml:space="preserve">  </v>
      </c>
    </row>
    <row r="1256" spans="2:25" ht="15.75">
      <c r="B1256" s="5" t="str">
        <f>IF(C1256&lt;&gt;"",COUNT($B$3:B1255)+1,"")</f>
        <v/>
      </c>
      <c r="C1256" s="86"/>
      <c r="D1256" s="12"/>
      <c r="E1256" s="12"/>
      <c r="F1256" s="5" t="str">
        <f>IFERROR(IF(E1256&lt;&gt;"",VLOOKUP(E1256,STORE!$C$6:$D$500,2,FALSE),""),"تأكد من الكود")</f>
        <v/>
      </c>
      <c r="G1256" s="12"/>
      <c r="H1256" s="20"/>
      <c r="I1256" s="12"/>
      <c r="U1256" s="4" t="str">
        <f>IF(AND($V$2=$E1256,$V$2&lt;&gt;"",$V$2&lt;&gt;0,F1256&lt;&gt;"تأكد من الكود"),COUNT($U$3:U1255)+1,"  ")</f>
        <v xml:space="preserve">  </v>
      </c>
      <c r="Y1256" s="4" t="str">
        <f>IF(AND($Z$2=$D1256,$Z$2&lt;&gt;"",$Z$2&lt;&gt;0,$Y$2=$Y$1),COUNT($Y$3:Y1255)+1,"  ")</f>
        <v xml:space="preserve">  </v>
      </c>
    </row>
    <row r="1257" spans="2:25" ht="15.75">
      <c r="B1257" s="5" t="str">
        <f>IF(C1257&lt;&gt;"",COUNT($B$3:B1256)+1,"")</f>
        <v/>
      </c>
      <c r="C1257" s="86"/>
      <c r="D1257" s="12"/>
      <c r="E1257" s="12"/>
      <c r="F1257" s="5" t="str">
        <f>IFERROR(IF(E1257&lt;&gt;"",VLOOKUP(E1257,STORE!$C$6:$D$500,2,FALSE),""),"تأكد من الكود")</f>
        <v/>
      </c>
      <c r="G1257" s="12"/>
      <c r="H1257" s="20"/>
      <c r="I1257" s="12"/>
      <c r="U1257" s="4" t="str">
        <f>IF(AND($V$2=$E1257,$V$2&lt;&gt;"",$V$2&lt;&gt;0,F1257&lt;&gt;"تأكد من الكود"),COUNT($U$3:U1256)+1,"  ")</f>
        <v xml:space="preserve">  </v>
      </c>
      <c r="Y1257" s="4" t="str">
        <f>IF(AND($Z$2=$D1257,$Z$2&lt;&gt;"",$Z$2&lt;&gt;0,$Y$2=$Y$1),COUNT($Y$3:Y1256)+1,"  ")</f>
        <v xml:space="preserve">  </v>
      </c>
    </row>
    <row r="1258" spans="2:25" ht="15.75">
      <c r="B1258" s="5" t="str">
        <f>IF(C1258&lt;&gt;"",COUNT($B$3:B1257)+1,"")</f>
        <v/>
      </c>
      <c r="C1258" s="86"/>
      <c r="D1258" s="12"/>
      <c r="E1258" s="12"/>
      <c r="F1258" s="5" t="str">
        <f>IFERROR(IF(E1258&lt;&gt;"",VLOOKUP(E1258,STORE!$C$6:$D$500,2,FALSE),""),"تأكد من الكود")</f>
        <v/>
      </c>
      <c r="G1258" s="12"/>
      <c r="H1258" s="20"/>
      <c r="I1258" s="12"/>
      <c r="U1258" s="4" t="str">
        <f>IF(AND($V$2=$E1258,$V$2&lt;&gt;"",$V$2&lt;&gt;0,F1258&lt;&gt;"تأكد من الكود"),COUNT($U$3:U1257)+1,"  ")</f>
        <v xml:space="preserve">  </v>
      </c>
      <c r="Y1258" s="4" t="str">
        <f>IF(AND($Z$2=$D1258,$Z$2&lt;&gt;"",$Z$2&lt;&gt;0,$Y$2=$Y$1),COUNT($Y$3:Y1257)+1,"  ")</f>
        <v xml:space="preserve">  </v>
      </c>
    </row>
    <row r="1259" spans="2:25" ht="15.75">
      <c r="B1259" s="5" t="str">
        <f>IF(C1259&lt;&gt;"",COUNT($B$3:B1258)+1,"")</f>
        <v/>
      </c>
      <c r="C1259" s="86"/>
      <c r="D1259" s="12"/>
      <c r="E1259" s="12"/>
      <c r="F1259" s="5" t="str">
        <f>IFERROR(IF(E1259&lt;&gt;"",VLOOKUP(E1259,STORE!$C$6:$D$500,2,FALSE),""),"تأكد من الكود")</f>
        <v/>
      </c>
      <c r="G1259" s="12"/>
      <c r="H1259" s="20"/>
      <c r="I1259" s="12"/>
      <c r="U1259" s="4" t="str">
        <f>IF(AND($V$2=$E1259,$V$2&lt;&gt;"",$V$2&lt;&gt;0,F1259&lt;&gt;"تأكد من الكود"),COUNT($U$3:U1258)+1,"  ")</f>
        <v xml:space="preserve">  </v>
      </c>
      <c r="Y1259" s="4" t="str">
        <f>IF(AND($Z$2=$D1259,$Z$2&lt;&gt;"",$Z$2&lt;&gt;0,$Y$2=$Y$1),COUNT($Y$3:Y1258)+1,"  ")</f>
        <v xml:space="preserve">  </v>
      </c>
    </row>
    <row r="1260" spans="2:25" ht="15.75">
      <c r="B1260" s="5" t="str">
        <f>IF(C1260&lt;&gt;"",COUNT($B$3:B1259)+1,"")</f>
        <v/>
      </c>
      <c r="C1260" s="86"/>
      <c r="D1260" s="12"/>
      <c r="E1260" s="12"/>
      <c r="F1260" s="5" t="str">
        <f>IFERROR(IF(E1260&lt;&gt;"",VLOOKUP(E1260,STORE!$C$6:$D$500,2,FALSE),""),"تأكد من الكود")</f>
        <v/>
      </c>
      <c r="G1260" s="12"/>
      <c r="H1260" s="20"/>
      <c r="I1260" s="12"/>
      <c r="U1260" s="4" t="str">
        <f>IF(AND($V$2=$E1260,$V$2&lt;&gt;"",$V$2&lt;&gt;0,F1260&lt;&gt;"تأكد من الكود"),COUNT($U$3:U1259)+1,"  ")</f>
        <v xml:space="preserve">  </v>
      </c>
      <c r="Y1260" s="4" t="str">
        <f>IF(AND($Z$2=$D1260,$Z$2&lt;&gt;"",$Z$2&lt;&gt;0,$Y$2=$Y$1),COUNT($Y$3:Y1259)+1,"  ")</f>
        <v xml:space="preserve">  </v>
      </c>
    </row>
    <row r="1261" spans="2:25" ht="15.75">
      <c r="B1261" s="5" t="str">
        <f>IF(C1261&lt;&gt;"",COUNT($B$3:B1260)+1,"")</f>
        <v/>
      </c>
      <c r="C1261" s="86"/>
      <c r="D1261" s="12"/>
      <c r="E1261" s="12"/>
      <c r="F1261" s="5" t="str">
        <f>IFERROR(IF(E1261&lt;&gt;"",VLOOKUP(E1261,STORE!$C$6:$D$500,2,FALSE),""),"تأكد من الكود")</f>
        <v/>
      </c>
      <c r="G1261" s="12"/>
      <c r="H1261" s="20"/>
      <c r="I1261" s="12"/>
      <c r="U1261" s="4" t="str">
        <f>IF(AND($V$2=$E1261,$V$2&lt;&gt;"",$V$2&lt;&gt;0,F1261&lt;&gt;"تأكد من الكود"),COUNT($U$3:U1260)+1,"  ")</f>
        <v xml:space="preserve">  </v>
      </c>
      <c r="Y1261" s="4" t="str">
        <f>IF(AND($Z$2=$D1261,$Z$2&lt;&gt;"",$Z$2&lt;&gt;0,$Y$2=$Y$1),COUNT($Y$3:Y1260)+1,"  ")</f>
        <v xml:space="preserve">  </v>
      </c>
    </row>
    <row r="1262" spans="2:25" ht="15.75">
      <c r="B1262" s="5" t="str">
        <f>IF(C1262&lt;&gt;"",COUNT($B$3:B1261)+1,"")</f>
        <v/>
      </c>
      <c r="C1262" s="86"/>
      <c r="D1262" s="12"/>
      <c r="E1262" s="12"/>
      <c r="F1262" s="5" t="str">
        <f>IFERROR(IF(E1262&lt;&gt;"",VLOOKUP(E1262,STORE!$C$6:$D$500,2,FALSE),""),"تأكد من الكود")</f>
        <v/>
      </c>
      <c r="G1262" s="12"/>
      <c r="H1262" s="20"/>
      <c r="I1262" s="12"/>
      <c r="U1262" s="4" t="str">
        <f>IF(AND($V$2=$E1262,$V$2&lt;&gt;"",$V$2&lt;&gt;0,F1262&lt;&gt;"تأكد من الكود"),COUNT($U$3:U1261)+1,"  ")</f>
        <v xml:space="preserve">  </v>
      </c>
      <c r="Y1262" s="4" t="str">
        <f>IF(AND($Z$2=$D1262,$Z$2&lt;&gt;"",$Z$2&lt;&gt;0,$Y$2=$Y$1),COUNT($Y$3:Y1261)+1,"  ")</f>
        <v xml:space="preserve">  </v>
      </c>
    </row>
    <row r="1263" spans="2:25" ht="15.75">
      <c r="B1263" s="5" t="str">
        <f>IF(C1263&lt;&gt;"",COUNT($B$3:B1262)+1,"")</f>
        <v/>
      </c>
      <c r="C1263" s="86"/>
      <c r="D1263" s="12"/>
      <c r="E1263" s="12"/>
      <c r="F1263" s="5" t="str">
        <f>IFERROR(IF(E1263&lt;&gt;"",VLOOKUP(E1263,STORE!$C$6:$D$500,2,FALSE),""),"تأكد من الكود")</f>
        <v/>
      </c>
      <c r="G1263" s="12"/>
      <c r="H1263" s="20"/>
      <c r="I1263" s="12"/>
      <c r="U1263" s="4" t="str">
        <f>IF(AND($V$2=$E1263,$V$2&lt;&gt;"",$V$2&lt;&gt;0,F1263&lt;&gt;"تأكد من الكود"),COUNT($U$3:U1262)+1,"  ")</f>
        <v xml:space="preserve">  </v>
      </c>
      <c r="Y1263" s="4" t="str">
        <f>IF(AND($Z$2=$D1263,$Z$2&lt;&gt;"",$Z$2&lt;&gt;0,$Y$2=$Y$1),COUNT($Y$3:Y1262)+1,"  ")</f>
        <v xml:space="preserve">  </v>
      </c>
    </row>
    <row r="1264" spans="2:25" ht="15.75">
      <c r="B1264" s="5" t="str">
        <f>IF(C1264&lt;&gt;"",COUNT($B$3:B1263)+1,"")</f>
        <v/>
      </c>
      <c r="C1264" s="86"/>
      <c r="D1264" s="12"/>
      <c r="E1264" s="12"/>
      <c r="F1264" s="5" t="str">
        <f>IFERROR(IF(E1264&lt;&gt;"",VLOOKUP(E1264,STORE!$C$6:$D$500,2,FALSE),""),"تأكد من الكود")</f>
        <v/>
      </c>
      <c r="G1264" s="12"/>
      <c r="H1264" s="20"/>
      <c r="I1264" s="12"/>
      <c r="U1264" s="4" t="str">
        <f>IF(AND($V$2=$E1264,$V$2&lt;&gt;"",$V$2&lt;&gt;0,F1264&lt;&gt;"تأكد من الكود"),COUNT($U$3:U1263)+1,"  ")</f>
        <v xml:space="preserve">  </v>
      </c>
      <c r="Y1264" s="4" t="str">
        <f>IF(AND($Z$2=$D1264,$Z$2&lt;&gt;"",$Z$2&lt;&gt;0,$Y$2=$Y$1),COUNT($Y$3:Y1263)+1,"  ")</f>
        <v xml:space="preserve">  </v>
      </c>
    </row>
    <row r="1265" spans="2:25" ht="15.75">
      <c r="B1265" s="5" t="str">
        <f>IF(C1265&lt;&gt;"",COUNT($B$3:B1264)+1,"")</f>
        <v/>
      </c>
      <c r="C1265" s="86"/>
      <c r="D1265" s="12"/>
      <c r="E1265" s="12"/>
      <c r="F1265" s="5" t="str">
        <f>IFERROR(IF(E1265&lt;&gt;"",VLOOKUP(E1265,STORE!$C$6:$D$500,2,FALSE),""),"تأكد من الكود")</f>
        <v/>
      </c>
      <c r="G1265" s="12"/>
      <c r="H1265" s="20"/>
      <c r="I1265" s="12"/>
      <c r="U1265" s="4" t="str">
        <f>IF(AND($V$2=$E1265,$V$2&lt;&gt;"",$V$2&lt;&gt;0,F1265&lt;&gt;"تأكد من الكود"),COUNT($U$3:U1264)+1,"  ")</f>
        <v xml:space="preserve">  </v>
      </c>
      <c r="Y1265" s="4" t="str">
        <f>IF(AND($Z$2=$D1265,$Z$2&lt;&gt;"",$Z$2&lt;&gt;0,$Y$2=$Y$1),COUNT($Y$3:Y1264)+1,"  ")</f>
        <v xml:space="preserve">  </v>
      </c>
    </row>
    <row r="1266" spans="2:25" ht="15.75">
      <c r="B1266" s="5" t="str">
        <f>IF(C1266&lt;&gt;"",COUNT($B$3:B1265)+1,"")</f>
        <v/>
      </c>
      <c r="C1266" s="86"/>
      <c r="D1266" s="12"/>
      <c r="E1266" s="12"/>
      <c r="F1266" s="5" t="str">
        <f>IFERROR(IF(E1266&lt;&gt;"",VLOOKUP(E1266,STORE!$C$6:$D$500,2,FALSE),""),"تأكد من الكود")</f>
        <v/>
      </c>
      <c r="G1266" s="12"/>
      <c r="H1266" s="20"/>
      <c r="I1266" s="12"/>
      <c r="U1266" s="4" t="str">
        <f>IF(AND($V$2=$E1266,$V$2&lt;&gt;"",$V$2&lt;&gt;0,F1266&lt;&gt;"تأكد من الكود"),COUNT($U$3:U1265)+1,"  ")</f>
        <v xml:space="preserve">  </v>
      </c>
      <c r="Y1266" s="4" t="str">
        <f>IF(AND($Z$2=$D1266,$Z$2&lt;&gt;"",$Z$2&lt;&gt;0,$Y$2=$Y$1),COUNT($Y$3:Y1265)+1,"  ")</f>
        <v xml:space="preserve">  </v>
      </c>
    </row>
    <row r="1267" spans="2:25" ht="15.75">
      <c r="B1267" s="5" t="str">
        <f>IF(C1267&lt;&gt;"",COUNT($B$3:B1266)+1,"")</f>
        <v/>
      </c>
      <c r="C1267" s="86"/>
      <c r="D1267" s="12"/>
      <c r="E1267" s="12"/>
      <c r="F1267" s="5" t="str">
        <f>IFERROR(IF(E1267&lt;&gt;"",VLOOKUP(E1267,STORE!$C$6:$D$500,2,FALSE),""),"تأكد من الكود")</f>
        <v/>
      </c>
      <c r="G1267" s="12"/>
      <c r="H1267" s="20"/>
      <c r="I1267" s="12"/>
      <c r="U1267" s="4" t="str">
        <f>IF(AND($V$2=$E1267,$V$2&lt;&gt;"",$V$2&lt;&gt;0,F1267&lt;&gt;"تأكد من الكود"),COUNT($U$3:U1266)+1,"  ")</f>
        <v xml:space="preserve">  </v>
      </c>
      <c r="Y1267" s="4" t="str">
        <f>IF(AND($Z$2=$D1267,$Z$2&lt;&gt;"",$Z$2&lt;&gt;0,$Y$2=$Y$1),COUNT($Y$3:Y1266)+1,"  ")</f>
        <v xml:space="preserve">  </v>
      </c>
    </row>
    <row r="1268" spans="2:25" ht="15.75">
      <c r="B1268" s="5" t="str">
        <f>IF(C1268&lt;&gt;"",COUNT($B$3:B1267)+1,"")</f>
        <v/>
      </c>
      <c r="C1268" s="86"/>
      <c r="D1268" s="12"/>
      <c r="E1268" s="12"/>
      <c r="F1268" s="5" t="str">
        <f>IFERROR(IF(E1268&lt;&gt;"",VLOOKUP(E1268,STORE!$C$6:$D$500,2,FALSE),""),"تأكد من الكود")</f>
        <v/>
      </c>
      <c r="G1268" s="12"/>
      <c r="H1268" s="20"/>
      <c r="I1268" s="12"/>
      <c r="U1268" s="4" t="str">
        <f>IF(AND($V$2=$E1268,$V$2&lt;&gt;"",$V$2&lt;&gt;0,F1268&lt;&gt;"تأكد من الكود"),COUNT($U$3:U1267)+1,"  ")</f>
        <v xml:space="preserve">  </v>
      </c>
      <c r="Y1268" s="4" t="str">
        <f>IF(AND($Z$2=$D1268,$Z$2&lt;&gt;"",$Z$2&lt;&gt;0,$Y$2=$Y$1),COUNT($Y$3:Y1267)+1,"  ")</f>
        <v xml:space="preserve">  </v>
      </c>
    </row>
    <row r="1269" spans="2:25" ht="15.75">
      <c r="B1269" s="5" t="str">
        <f>IF(C1269&lt;&gt;"",COUNT($B$3:B1268)+1,"")</f>
        <v/>
      </c>
      <c r="C1269" s="86"/>
      <c r="D1269" s="12"/>
      <c r="E1269" s="12"/>
      <c r="F1269" s="5" t="str">
        <f>IFERROR(IF(E1269&lt;&gt;"",VLOOKUP(E1269,STORE!$C$6:$D$500,2,FALSE),""),"تأكد من الكود")</f>
        <v/>
      </c>
      <c r="G1269" s="12"/>
      <c r="H1269" s="20"/>
      <c r="I1269" s="12"/>
      <c r="U1269" s="4" t="str">
        <f>IF(AND($V$2=$E1269,$V$2&lt;&gt;"",$V$2&lt;&gt;0,F1269&lt;&gt;"تأكد من الكود"),COUNT($U$3:U1268)+1,"  ")</f>
        <v xml:space="preserve">  </v>
      </c>
      <c r="Y1269" s="4" t="str">
        <f>IF(AND($Z$2=$D1269,$Z$2&lt;&gt;"",$Z$2&lt;&gt;0,$Y$2=$Y$1),COUNT($Y$3:Y1268)+1,"  ")</f>
        <v xml:space="preserve">  </v>
      </c>
    </row>
    <row r="1270" spans="2:25" ht="15.75">
      <c r="B1270" s="5" t="str">
        <f>IF(C1270&lt;&gt;"",COUNT($B$3:B1269)+1,"")</f>
        <v/>
      </c>
      <c r="C1270" s="86"/>
      <c r="D1270" s="12"/>
      <c r="E1270" s="12"/>
      <c r="F1270" s="5" t="str">
        <f>IFERROR(IF(E1270&lt;&gt;"",VLOOKUP(E1270,STORE!$C$6:$D$500,2,FALSE),""),"تأكد من الكود")</f>
        <v/>
      </c>
      <c r="G1270" s="12"/>
      <c r="H1270" s="20"/>
      <c r="I1270" s="12"/>
      <c r="U1270" s="4" t="str">
        <f>IF(AND($V$2=$E1270,$V$2&lt;&gt;"",$V$2&lt;&gt;0,F1270&lt;&gt;"تأكد من الكود"),COUNT($U$3:U1269)+1,"  ")</f>
        <v xml:space="preserve">  </v>
      </c>
      <c r="Y1270" s="4" t="str">
        <f>IF(AND($Z$2=$D1270,$Z$2&lt;&gt;"",$Z$2&lt;&gt;0,$Y$2=$Y$1),COUNT($Y$3:Y1269)+1,"  ")</f>
        <v xml:space="preserve">  </v>
      </c>
    </row>
    <row r="1271" spans="2:25" ht="15.75">
      <c r="B1271" s="5" t="str">
        <f>IF(C1271&lt;&gt;"",COUNT($B$3:B1270)+1,"")</f>
        <v/>
      </c>
      <c r="C1271" s="86"/>
      <c r="D1271" s="12"/>
      <c r="E1271" s="12"/>
      <c r="F1271" s="5" t="str">
        <f>IFERROR(IF(E1271&lt;&gt;"",VLOOKUP(E1271,STORE!$C$6:$D$500,2,FALSE),""),"تأكد من الكود")</f>
        <v/>
      </c>
      <c r="G1271" s="12"/>
      <c r="H1271" s="20"/>
      <c r="I1271" s="12"/>
      <c r="U1271" s="4" t="str">
        <f>IF(AND($V$2=$E1271,$V$2&lt;&gt;"",$V$2&lt;&gt;0,F1271&lt;&gt;"تأكد من الكود"),COUNT($U$3:U1270)+1,"  ")</f>
        <v xml:space="preserve">  </v>
      </c>
      <c r="Y1271" s="4" t="str">
        <f>IF(AND($Z$2=$D1271,$Z$2&lt;&gt;"",$Z$2&lt;&gt;0,$Y$2=$Y$1),COUNT($Y$3:Y1270)+1,"  ")</f>
        <v xml:space="preserve">  </v>
      </c>
    </row>
    <row r="1272" spans="2:25" ht="15.75">
      <c r="B1272" s="5" t="str">
        <f>IF(C1272&lt;&gt;"",COUNT($B$3:B1271)+1,"")</f>
        <v/>
      </c>
      <c r="C1272" s="86"/>
      <c r="D1272" s="12"/>
      <c r="E1272" s="12"/>
      <c r="F1272" s="5" t="str">
        <f>IFERROR(IF(E1272&lt;&gt;"",VLOOKUP(E1272,STORE!$C$6:$D$500,2,FALSE),""),"تأكد من الكود")</f>
        <v/>
      </c>
      <c r="G1272" s="12"/>
      <c r="H1272" s="20"/>
      <c r="I1272" s="12"/>
      <c r="U1272" s="4" t="str">
        <f>IF(AND($V$2=$E1272,$V$2&lt;&gt;"",$V$2&lt;&gt;0,F1272&lt;&gt;"تأكد من الكود"),COUNT($U$3:U1271)+1,"  ")</f>
        <v xml:space="preserve">  </v>
      </c>
      <c r="Y1272" s="4" t="str">
        <f>IF(AND($Z$2=$D1272,$Z$2&lt;&gt;"",$Z$2&lt;&gt;0,$Y$2=$Y$1),COUNT($Y$3:Y1271)+1,"  ")</f>
        <v xml:space="preserve">  </v>
      </c>
    </row>
    <row r="1273" spans="2:25" ht="15.75">
      <c r="B1273" s="5" t="str">
        <f>IF(C1273&lt;&gt;"",COUNT($B$3:B1272)+1,"")</f>
        <v/>
      </c>
      <c r="C1273" s="86"/>
      <c r="D1273" s="12"/>
      <c r="E1273" s="12"/>
      <c r="F1273" s="5" t="str">
        <f>IFERROR(IF(E1273&lt;&gt;"",VLOOKUP(E1273,STORE!$C$6:$D$500,2,FALSE),""),"تأكد من الكود")</f>
        <v/>
      </c>
      <c r="G1273" s="12"/>
      <c r="H1273" s="20"/>
      <c r="I1273" s="12"/>
      <c r="U1273" s="4" t="str">
        <f>IF(AND($V$2=$E1273,$V$2&lt;&gt;"",$V$2&lt;&gt;0,F1273&lt;&gt;"تأكد من الكود"),COUNT($U$3:U1272)+1,"  ")</f>
        <v xml:space="preserve">  </v>
      </c>
      <c r="Y1273" s="4" t="str">
        <f>IF(AND($Z$2=$D1273,$Z$2&lt;&gt;"",$Z$2&lt;&gt;0,$Y$2=$Y$1),COUNT($Y$3:Y1272)+1,"  ")</f>
        <v xml:space="preserve">  </v>
      </c>
    </row>
    <row r="1274" spans="2:25" ht="15.75">
      <c r="B1274" s="5" t="str">
        <f>IF(C1274&lt;&gt;"",COUNT($B$3:B1273)+1,"")</f>
        <v/>
      </c>
      <c r="C1274" s="86"/>
      <c r="D1274" s="12"/>
      <c r="E1274" s="12"/>
      <c r="F1274" s="5" t="str">
        <f>IFERROR(IF(E1274&lt;&gt;"",VLOOKUP(E1274,STORE!$C$6:$D$500,2,FALSE),""),"تأكد من الكود")</f>
        <v/>
      </c>
      <c r="G1274" s="12"/>
      <c r="H1274" s="20"/>
      <c r="I1274" s="12"/>
      <c r="U1274" s="4" t="str">
        <f>IF(AND($V$2=$E1274,$V$2&lt;&gt;"",$V$2&lt;&gt;0,F1274&lt;&gt;"تأكد من الكود"),COUNT($U$3:U1273)+1,"  ")</f>
        <v xml:space="preserve">  </v>
      </c>
      <c r="Y1274" s="4" t="str">
        <f>IF(AND($Z$2=$D1274,$Z$2&lt;&gt;"",$Z$2&lt;&gt;0,$Y$2=$Y$1),COUNT($Y$3:Y1273)+1,"  ")</f>
        <v xml:space="preserve">  </v>
      </c>
    </row>
    <row r="1275" spans="2:25" ht="15.75">
      <c r="B1275" s="5" t="str">
        <f>IF(C1275&lt;&gt;"",COUNT($B$3:B1274)+1,"")</f>
        <v/>
      </c>
      <c r="C1275" s="86"/>
      <c r="D1275" s="12"/>
      <c r="E1275" s="12"/>
      <c r="F1275" s="5" t="str">
        <f>IFERROR(IF(E1275&lt;&gt;"",VLOOKUP(E1275,STORE!$C$6:$D$500,2,FALSE),""),"تأكد من الكود")</f>
        <v/>
      </c>
      <c r="G1275" s="12"/>
      <c r="H1275" s="20"/>
      <c r="I1275" s="12"/>
      <c r="U1275" s="4" t="str">
        <f>IF(AND($V$2=$E1275,$V$2&lt;&gt;"",$V$2&lt;&gt;0,F1275&lt;&gt;"تأكد من الكود"),COUNT($U$3:U1274)+1,"  ")</f>
        <v xml:space="preserve">  </v>
      </c>
      <c r="Y1275" s="4" t="str">
        <f>IF(AND($Z$2=$D1275,$Z$2&lt;&gt;"",$Z$2&lt;&gt;0,$Y$2=$Y$1),COUNT($Y$3:Y1274)+1,"  ")</f>
        <v xml:space="preserve">  </v>
      </c>
    </row>
    <row r="1276" spans="2:25" ht="15.75">
      <c r="B1276" s="5" t="str">
        <f>IF(C1276&lt;&gt;"",COUNT($B$3:B1275)+1,"")</f>
        <v/>
      </c>
      <c r="C1276" s="86"/>
      <c r="D1276" s="12"/>
      <c r="E1276" s="12"/>
      <c r="F1276" s="5" t="str">
        <f>IFERROR(IF(E1276&lt;&gt;"",VLOOKUP(E1276,STORE!$C$6:$D$500,2,FALSE),""),"تأكد من الكود")</f>
        <v/>
      </c>
      <c r="G1276" s="12"/>
      <c r="H1276" s="20"/>
      <c r="I1276" s="12"/>
      <c r="U1276" s="4" t="str">
        <f>IF(AND($V$2=$E1276,$V$2&lt;&gt;"",$V$2&lt;&gt;0,F1276&lt;&gt;"تأكد من الكود"),COUNT($U$3:U1275)+1,"  ")</f>
        <v xml:space="preserve">  </v>
      </c>
      <c r="Y1276" s="4" t="str">
        <f>IF(AND($Z$2=$D1276,$Z$2&lt;&gt;"",$Z$2&lt;&gt;0,$Y$2=$Y$1),COUNT($Y$3:Y1275)+1,"  ")</f>
        <v xml:space="preserve">  </v>
      </c>
    </row>
    <row r="1277" spans="2:25" ht="15.75">
      <c r="B1277" s="5" t="str">
        <f>IF(C1277&lt;&gt;"",COUNT($B$3:B1276)+1,"")</f>
        <v/>
      </c>
      <c r="C1277" s="86"/>
      <c r="D1277" s="12"/>
      <c r="E1277" s="12"/>
      <c r="F1277" s="5" t="str">
        <f>IFERROR(IF(E1277&lt;&gt;"",VLOOKUP(E1277,STORE!$C$6:$D$500,2,FALSE),""),"تأكد من الكود")</f>
        <v/>
      </c>
      <c r="G1277" s="12"/>
      <c r="H1277" s="20"/>
      <c r="I1277" s="12"/>
      <c r="U1277" s="4" t="str">
        <f>IF(AND($V$2=$E1277,$V$2&lt;&gt;"",$V$2&lt;&gt;0,F1277&lt;&gt;"تأكد من الكود"),COUNT($U$3:U1276)+1,"  ")</f>
        <v xml:space="preserve">  </v>
      </c>
      <c r="Y1277" s="4" t="str">
        <f>IF(AND($Z$2=$D1277,$Z$2&lt;&gt;"",$Z$2&lt;&gt;0,$Y$2=$Y$1),COUNT($Y$3:Y1276)+1,"  ")</f>
        <v xml:space="preserve">  </v>
      </c>
    </row>
    <row r="1278" spans="2:25" ht="15.75">
      <c r="B1278" s="5" t="str">
        <f>IF(C1278&lt;&gt;"",COUNT($B$3:B1277)+1,"")</f>
        <v/>
      </c>
      <c r="C1278" s="86"/>
      <c r="D1278" s="12"/>
      <c r="E1278" s="12"/>
      <c r="F1278" s="5" t="str">
        <f>IFERROR(IF(E1278&lt;&gt;"",VLOOKUP(E1278,STORE!$C$6:$D$500,2,FALSE),""),"تأكد من الكود")</f>
        <v/>
      </c>
      <c r="G1278" s="12"/>
      <c r="H1278" s="20"/>
      <c r="I1278" s="12"/>
      <c r="U1278" s="4" t="str">
        <f>IF(AND($V$2=$E1278,$V$2&lt;&gt;"",$V$2&lt;&gt;0,F1278&lt;&gt;"تأكد من الكود"),COUNT($U$3:U1277)+1,"  ")</f>
        <v xml:space="preserve">  </v>
      </c>
      <c r="Y1278" s="4" t="str">
        <f>IF(AND($Z$2=$D1278,$Z$2&lt;&gt;"",$Z$2&lt;&gt;0,$Y$2=$Y$1),COUNT($Y$3:Y1277)+1,"  ")</f>
        <v xml:space="preserve">  </v>
      </c>
    </row>
    <row r="1279" spans="2:25" ht="15.75">
      <c r="B1279" s="5" t="str">
        <f>IF(C1279&lt;&gt;"",COUNT($B$3:B1278)+1,"")</f>
        <v/>
      </c>
      <c r="C1279" s="86"/>
      <c r="D1279" s="12"/>
      <c r="E1279" s="12"/>
      <c r="F1279" s="5" t="str">
        <f>IFERROR(IF(E1279&lt;&gt;"",VLOOKUP(E1279,STORE!$C$6:$D$500,2,FALSE),""),"تأكد من الكود")</f>
        <v/>
      </c>
      <c r="G1279" s="12"/>
      <c r="H1279" s="20"/>
      <c r="I1279" s="12"/>
      <c r="U1279" s="4" t="str">
        <f>IF(AND($V$2=$E1279,$V$2&lt;&gt;"",$V$2&lt;&gt;0,F1279&lt;&gt;"تأكد من الكود"),COUNT($U$3:U1278)+1,"  ")</f>
        <v xml:space="preserve">  </v>
      </c>
      <c r="Y1279" s="4" t="str">
        <f>IF(AND($Z$2=$D1279,$Z$2&lt;&gt;"",$Z$2&lt;&gt;0,$Y$2=$Y$1),COUNT($Y$3:Y1278)+1,"  ")</f>
        <v xml:space="preserve">  </v>
      </c>
    </row>
    <row r="1280" spans="2:25" ht="15.75">
      <c r="B1280" s="5" t="str">
        <f>IF(C1280&lt;&gt;"",COUNT($B$3:B1279)+1,"")</f>
        <v/>
      </c>
      <c r="C1280" s="86"/>
      <c r="D1280" s="12"/>
      <c r="E1280" s="12"/>
      <c r="F1280" s="5" t="str">
        <f>IFERROR(IF(E1280&lt;&gt;"",VLOOKUP(E1280,STORE!$C$6:$D$500,2,FALSE),""),"تأكد من الكود")</f>
        <v/>
      </c>
      <c r="G1280" s="12"/>
      <c r="H1280" s="20"/>
      <c r="I1280" s="12"/>
      <c r="U1280" s="4" t="str">
        <f>IF(AND($V$2=$E1280,$V$2&lt;&gt;"",$V$2&lt;&gt;0,F1280&lt;&gt;"تأكد من الكود"),COUNT($U$3:U1279)+1,"  ")</f>
        <v xml:space="preserve">  </v>
      </c>
      <c r="Y1280" s="4" t="str">
        <f>IF(AND($Z$2=$D1280,$Z$2&lt;&gt;"",$Z$2&lt;&gt;0,$Y$2=$Y$1),COUNT($Y$3:Y1279)+1,"  ")</f>
        <v xml:space="preserve">  </v>
      </c>
    </row>
    <row r="1281" spans="2:25" ht="15.75">
      <c r="B1281" s="5" t="str">
        <f>IF(C1281&lt;&gt;"",COUNT($B$3:B1280)+1,"")</f>
        <v/>
      </c>
      <c r="C1281" s="86"/>
      <c r="D1281" s="12"/>
      <c r="E1281" s="12"/>
      <c r="F1281" s="5" t="str">
        <f>IFERROR(IF(E1281&lt;&gt;"",VLOOKUP(E1281,STORE!$C$6:$D$500,2,FALSE),""),"تأكد من الكود")</f>
        <v/>
      </c>
      <c r="G1281" s="12"/>
      <c r="H1281" s="20"/>
      <c r="I1281" s="12"/>
      <c r="U1281" s="4" t="str">
        <f>IF(AND($V$2=$E1281,$V$2&lt;&gt;"",$V$2&lt;&gt;0,F1281&lt;&gt;"تأكد من الكود"),COUNT($U$3:U1280)+1,"  ")</f>
        <v xml:space="preserve">  </v>
      </c>
      <c r="Y1281" s="4" t="str">
        <f>IF(AND($Z$2=$D1281,$Z$2&lt;&gt;"",$Z$2&lt;&gt;0,$Y$2=$Y$1),COUNT($Y$3:Y1280)+1,"  ")</f>
        <v xml:space="preserve">  </v>
      </c>
    </row>
    <row r="1282" spans="2:25" ht="15.75">
      <c r="B1282" s="5" t="str">
        <f>IF(C1282&lt;&gt;"",COUNT($B$3:B1281)+1,"")</f>
        <v/>
      </c>
      <c r="C1282" s="86"/>
      <c r="D1282" s="12"/>
      <c r="E1282" s="12"/>
      <c r="F1282" s="5" t="str">
        <f>IFERROR(IF(E1282&lt;&gt;"",VLOOKUP(E1282,STORE!$C$6:$D$500,2,FALSE),""),"تأكد من الكود")</f>
        <v/>
      </c>
      <c r="G1282" s="12"/>
      <c r="H1282" s="20"/>
      <c r="I1282" s="12"/>
      <c r="U1282" s="4" t="str">
        <f>IF(AND($V$2=$E1282,$V$2&lt;&gt;"",$V$2&lt;&gt;0,F1282&lt;&gt;"تأكد من الكود"),COUNT($U$3:U1281)+1,"  ")</f>
        <v xml:space="preserve">  </v>
      </c>
      <c r="Y1282" s="4" t="str">
        <f>IF(AND($Z$2=$D1282,$Z$2&lt;&gt;"",$Z$2&lt;&gt;0,$Y$2=$Y$1),COUNT($Y$3:Y1281)+1,"  ")</f>
        <v xml:space="preserve">  </v>
      </c>
    </row>
    <row r="1283" spans="2:25" ht="15.75">
      <c r="B1283" s="5" t="str">
        <f>IF(C1283&lt;&gt;"",COUNT($B$3:B1282)+1,"")</f>
        <v/>
      </c>
      <c r="C1283" s="86"/>
      <c r="D1283" s="12"/>
      <c r="E1283" s="12"/>
      <c r="F1283" s="5" t="str">
        <f>IFERROR(IF(E1283&lt;&gt;"",VLOOKUP(E1283,STORE!$C$6:$D$500,2,FALSE),""),"تأكد من الكود")</f>
        <v/>
      </c>
      <c r="G1283" s="12"/>
      <c r="H1283" s="20"/>
      <c r="I1283" s="12"/>
      <c r="U1283" s="4" t="str">
        <f>IF(AND($V$2=$E1283,$V$2&lt;&gt;"",$V$2&lt;&gt;0,F1283&lt;&gt;"تأكد من الكود"),COUNT($U$3:U1282)+1,"  ")</f>
        <v xml:space="preserve">  </v>
      </c>
      <c r="Y1283" s="4" t="str">
        <f>IF(AND($Z$2=$D1283,$Z$2&lt;&gt;"",$Z$2&lt;&gt;0,$Y$2=$Y$1),COUNT($Y$3:Y1282)+1,"  ")</f>
        <v xml:space="preserve">  </v>
      </c>
    </row>
    <row r="1284" spans="2:25" ht="15.75">
      <c r="B1284" s="5" t="str">
        <f>IF(C1284&lt;&gt;"",COUNT($B$3:B1283)+1,"")</f>
        <v/>
      </c>
      <c r="C1284" s="86"/>
      <c r="D1284" s="12"/>
      <c r="E1284" s="12"/>
      <c r="F1284" s="5" t="str">
        <f>IFERROR(IF(E1284&lt;&gt;"",VLOOKUP(E1284,STORE!$C$6:$D$500,2,FALSE),""),"تأكد من الكود")</f>
        <v/>
      </c>
      <c r="G1284" s="12"/>
      <c r="H1284" s="20"/>
      <c r="I1284" s="12"/>
      <c r="U1284" s="4" t="str">
        <f>IF(AND($V$2=$E1284,$V$2&lt;&gt;"",$V$2&lt;&gt;0,F1284&lt;&gt;"تأكد من الكود"),COUNT($U$3:U1283)+1,"  ")</f>
        <v xml:space="preserve">  </v>
      </c>
      <c r="Y1284" s="4" t="str">
        <f>IF(AND($Z$2=$D1284,$Z$2&lt;&gt;"",$Z$2&lt;&gt;0,$Y$2=$Y$1),COUNT($Y$3:Y1283)+1,"  ")</f>
        <v xml:space="preserve">  </v>
      </c>
    </row>
    <row r="1285" spans="2:25" ht="15.75">
      <c r="B1285" s="5" t="str">
        <f>IF(C1285&lt;&gt;"",COUNT($B$3:B1284)+1,"")</f>
        <v/>
      </c>
      <c r="C1285" s="86"/>
      <c r="D1285" s="12"/>
      <c r="E1285" s="12"/>
      <c r="F1285" s="5" t="str">
        <f>IFERROR(IF(E1285&lt;&gt;"",VLOOKUP(E1285,STORE!$C$6:$D$500,2,FALSE),""),"تأكد من الكود")</f>
        <v/>
      </c>
      <c r="G1285" s="12"/>
      <c r="H1285" s="20"/>
      <c r="I1285" s="12"/>
      <c r="U1285" s="4" t="str">
        <f>IF(AND($V$2=$E1285,$V$2&lt;&gt;"",$V$2&lt;&gt;0,F1285&lt;&gt;"تأكد من الكود"),COUNT($U$3:U1284)+1,"  ")</f>
        <v xml:space="preserve">  </v>
      </c>
      <c r="Y1285" s="4" t="str">
        <f>IF(AND($Z$2=$D1285,$Z$2&lt;&gt;"",$Z$2&lt;&gt;0,$Y$2=$Y$1),COUNT($Y$3:Y1284)+1,"  ")</f>
        <v xml:space="preserve">  </v>
      </c>
    </row>
    <row r="1286" spans="2:25" ht="15.75">
      <c r="B1286" s="5" t="str">
        <f>IF(C1286&lt;&gt;"",COUNT($B$3:B1285)+1,"")</f>
        <v/>
      </c>
      <c r="C1286" s="86"/>
      <c r="D1286" s="12"/>
      <c r="E1286" s="12"/>
      <c r="F1286" s="5" t="str">
        <f>IFERROR(IF(E1286&lt;&gt;"",VLOOKUP(E1286,STORE!$C$6:$D$500,2,FALSE),""),"تأكد من الكود")</f>
        <v/>
      </c>
      <c r="G1286" s="12"/>
      <c r="H1286" s="20"/>
      <c r="I1286" s="12"/>
      <c r="U1286" s="4" t="str">
        <f>IF(AND($V$2=$E1286,$V$2&lt;&gt;"",$V$2&lt;&gt;0,F1286&lt;&gt;"تأكد من الكود"),COUNT($U$3:U1285)+1,"  ")</f>
        <v xml:space="preserve">  </v>
      </c>
      <c r="Y1286" s="4" t="str">
        <f>IF(AND($Z$2=$D1286,$Z$2&lt;&gt;"",$Z$2&lt;&gt;0,$Y$2=$Y$1),COUNT($Y$3:Y1285)+1,"  ")</f>
        <v xml:space="preserve">  </v>
      </c>
    </row>
    <row r="1287" spans="2:25" ht="15.75">
      <c r="B1287" s="5" t="str">
        <f>IF(C1287&lt;&gt;"",COUNT($B$3:B1286)+1,"")</f>
        <v/>
      </c>
      <c r="C1287" s="86"/>
      <c r="D1287" s="12"/>
      <c r="E1287" s="12"/>
      <c r="F1287" s="5" t="str">
        <f>IFERROR(IF(E1287&lt;&gt;"",VLOOKUP(E1287,STORE!$C$6:$D$500,2,FALSE),""),"تأكد من الكود")</f>
        <v/>
      </c>
      <c r="G1287" s="12"/>
      <c r="H1287" s="20"/>
      <c r="I1287" s="12"/>
      <c r="U1287" s="4" t="str">
        <f>IF(AND($V$2=$E1287,$V$2&lt;&gt;"",$V$2&lt;&gt;0,F1287&lt;&gt;"تأكد من الكود"),COUNT($U$3:U1286)+1,"  ")</f>
        <v xml:space="preserve">  </v>
      </c>
      <c r="Y1287" s="4" t="str">
        <f>IF(AND($Z$2=$D1287,$Z$2&lt;&gt;"",$Z$2&lt;&gt;0,$Y$2=$Y$1),COUNT($Y$3:Y1286)+1,"  ")</f>
        <v xml:space="preserve">  </v>
      </c>
    </row>
    <row r="1288" spans="2:25" ht="15.75">
      <c r="B1288" s="5" t="str">
        <f>IF(C1288&lt;&gt;"",COUNT($B$3:B1287)+1,"")</f>
        <v/>
      </c>
      <c r="C1288" s="86"/>
      <c r="D1288" s="12"/>
      <c r="E1288" s="12"/>
      <c r="F1288" s="5" t="str">
        <f>IFERROR(IF(E1288&lt;&gt;"",VLOOKUP(E1288,STORE!$C$6:$D$500,2,FALSE),""),"تأكد من الكود")</f>
        <v/>
      </c>
      <c r="G1288" s="12"/>
      <c r="H1288" s="20"/>
      <c r="I1288" s="12"/>
      <c r="U1288" s="4" t="str">
        <f>IF(AND($V$2=$E1288,$V$2&lt;&gt;"",$V$2&lt;&gt;0,F1288&lt;&gt;"تأكد من الكود"),COUNT($U$3:U1287)+1,"  ")</f>
        <v xml:space="preserve">  </v>
      </c>
      <c r="Y1288" s="4" t="str">
        <f>IF(AND($Z$2=$D1288,$Z$2&lt;&gt;"",$Z$2&lt;&gt;0,$Y$2=$Y$1),COUNT($Y$3:Y1287)+1,"  ")</f>
        <v xml:space="preserve">  </v>
      </c>
    </row>
    <row r="1289" spans="2:25" ht="15.75">
      <c r="B1289" s="5" t="str">
        <f>IF(C1289&lt;&gt;"",COUNT($B$3:B1288)+1,"")</f>
        <v/>
      </c>
      <c r="C1289" s="86"/>
      <c r="D1289" s="12"/>
      <c r="E1289" s="12"/>
      <c r="F1289" s="5" t="str">
        <f>IFERROR(IF(E1289&lt;&gt;"",VLOOKUP(E1289,STORE!$C$6:$D$500,2,FALSE),""),"تأكد من الكود")</f>
        <v/>
      </c>
      <c r="G1289" s="12"/>
      <c r="H1289" s="20"/>
      <c r="I1289" s="12"/>
      <c r="U1289" s="4" t="str">
        <f>IF(AND($V$2=$E1289,$V$2&lt;&gt;"",$V$2&lt;&gt;0,F1289&lt;&gt;"تأكد من الكود"),COUNT($U$3:U1288)+1,"  ")</f>
        <v xml:space="preserve">  </v>
      </c>
      <c r="Y1289" s="4" t="str">
        <f>IF(AND($Z$2=$D1289,$Z$2&lt;&gt;"",$Z$2&lt;&gt;0,$Y$2=$Y$1),COUNT($Y$3:Y1288)+1,"  ")</f>
        <v xml:space="preserve">  </v>
      </c>
    </row>
    <row r="1290" spans="2:25" ht="15.75">
      <c r="B1290" s="5" t="str">
        <f>IF(C1290&lt;&gt;"",COUNT($B$3:B1289)+1,"")</f>
        <v/>
      </c>
      <c r="C1290" s="86"/>
      <c r="D1290" s="12"/>
      <c r="E1290" s="12"/>
      <c r="F1290" s="5" t="str">
        <f>IFERROR(IF(E1290&lt;&gt;"",VLOOKUP(E1290,STORE!$C$6:$D$500,2,FALSE),""),"تأكد من الكود")</f>
        <v/>
      </c>
      <c r="G1290" s="12"/>
      <c r="H1290" s="20"/>
      <c r="I1290" s="12"/>
      <c r="U1290" s="4" t="str">
        <f>IF(AND($V$2=$E1290,$V$2&lt;&gt;"",$V$2&lt;&gt;0,F1290&lt;&gt;"تأكد من الكود"),COUNT($U$3:U1289)+1,"  ")</f>
        <v xml:space="preserve">  </v>
      </c>
      <c r="Y1290" s="4" t="str">
        <f>IF(AND($Z$2=$D1290,$Z$2&lt;&gt;"",$Z$2&lt;&gt;0,$Y$2=$Y$1),COUNT($Y$3:Y1289)+1,"  ")</f>
        <v xml:space="preserve">  </v>
      </c>
    </row>
    <row r="1291" spans="2:25" ht="15.75">
      <c r="B1291" s="5" t="str">
        <f>IF(C1291&lt;&gt;"",COUNT($B$3:B1290)+1,"")</f>
        <v/>
      </c>
      <c r="C1291" s="86"/>
      <c r="D1291" s="12"/>
      <c r="E1291" s="12"/>
      <c r="F1291" s="5" t="str">
        <f>IFERROR(IF(E1291&lt;&gt;"",VLOOKUP(E1291,STORE!$C$6:$D$500,2,FALSE),""),"تأكد من الكود")</f>
        <v/>
      </c>
      <c r="G1291" s="12"/>
      <c r="H1291" s="20"/>
      <c r="I1291" s="12"/>
      <c r="U1291" s="4" t="str">
        <f>IF(AND($V$2=$E1291,$V$2&lt;&gt;"",$V$2&lt;&gt;0,F1291&lt;&gt;"تأكد من الكود"),COUNT($U$3:U1290)+1,"  ")</f>
        <v xml:space="preserve">  </v>
      </c>
      <c r="Y1291" s="4" t="str">
        <f>IF(AND($Z$2=$D1291,$Z$2&lt;&gt;"",$Z$2&lt;&gt;0,$Y$2=$Y$1),COUNT($Y$3:Y1290)+1,"  ")</f>
        <v xml:space="preserve">  </v>
      </c>
    </row>
    <row r="1292" spans="2:25" ht="15.75">
      <c r="B1292" s="5" t="str">
        <f>IF(C1292&lt;&gt;"",COUNT($B$3:B1291)+1,"")</f>
        <v/>
      </c>
      <c r="C1292" s="86"/>
      <c r="D1292" s="12"/>
      <c r="E1292" s="12"/>
      <c r="F1292" s="5" t="str">
        <f>IFERROR(IF(E1292&lt;&gt;"",VLOOKUP(E1292,STORE!$C$6:$D$500,2,FALSE),""),"تأكد من الكود")</f>
        <v/>
      </c>
      <c r="G1292" s="12"/>
      <c r="H1292" s="20"/>
      <c r="I1292" s="12"/>
      <c r="U1292" s="4" t="str">
        <f>IF(AND($V$2=$E1292,$V$2&lt;&gt;"",$V$2&lt;&gt;0,F1292&lt;&gt;"تأكد من الكود"),COUNT($U$3:U1291)+1,"  ")</f>
        <v xml:space="preserve">  </v>
      </c>
      <c r="Y1292" s="4" t="str">
        <f>IF(AND($Z$2=$D1292,$Z$2&lt;&gt;"",$Z$2&lt;&gt;0,$Y$2=$Y$1),COUNT($Y$3:Y1291)+1,"  ")</f>
        <v xml:space="preserve">  </v>
      </c>
    </row>
    <row r="1293" spans="2:25" ht="15.75">
      <c r="B1293" s="5" t="str">
        <f>IF(C1293&lt;&gt;"",COUNT($B$3:B1292)+1,"")</f>
        <v/>
      </c>
      <c r="C1293" s="86"/>
      <c r="D1293" s="12"/>
      <c r="E1293" s="12"/>
      <c r="F1293" s="5" t="str">
        <f>IFERROR(IF(E1293&lt;&gt;"",VLOOKUP(E1293,STORE!$C$6:$D$500,2,FALSE),""),"تأكد من الكود")</f>
        <v/>
      </c>
      <c r="G1293" s="12"/>
      <c r="H1293" s="20"/>
      <c r="I1293" s="12"/>
      <c r="U1293" s="4" t="str">
        <f>IF(AND($V$2=$E1293,$V$2&lt;&gt;"",$V$2&lt;&gt;0,F1293&lt;&gt;"تأكد من الكود"),COUNT($U$3:U1292)+1,"  ")</f>
        <v xml:space="preserve">  </v>
      </c>
      <c r="Y1293" s="4" t="str">
        <f>IF(AND($Z$2=$D1293,$Z$2&lt;&gt;"",$Z$2&lt;&gt;0,$Y$2=$Y$1),COUNT($Y$3:Y1292)+1,"  ")</f>
        <v xml:space="preserve">  </v>
      </c>
    </row>
    <row r="1294" spans="2:25" ht="15.75">
      <c r="B1294" s="5" t="str">
        <f>IF(C1294&lt;&gt;"",COUNT($B$3:B1293)+1,"")</f>
        <v/>
      </c>
      <c r="C1294" s="86"/>
      <c r="D1294" s="12"/>
      <c r="E1294" s="12"/>
      <c r="F1294" s="5" t="str">
        <f>IFERROR(IF(E1294&lt;&gt;"",VLOOKUP(E1294,STORE!$C$6:$D$500,2,FALSE),""),"تأكد من الكود")</f>
        <v/>
      </c>
      <c r="G1294" s="12"/>
      <c r="H1294" s="20"/>
      <c r="I1294" s="12"/>
      <c r="U1294" s="4" t="str">
        <f>IF(AND($V$2=$E1294,$V$2&lt;&gt;"",$V$2&lt;&gt;0,F1294&lt;&gt;"تأكد من الكود"),COUNT($U$3:U1293)+1,"  ")</f>
        <v xml:space="preserve">  </v>
      </c>
      <c r="Y1294" s="4" t="str">
        <f>IF(AND($Z$2=$D1294,$Z$2&lt;&gt;"",$Z$2&lt;&gt;0,$Y$2=$Y$1),COUNT($Y$3:Y1293)+1,"  ")</f>
        <v xml:space="preserve">  </v>
      </c>
    </row>
    <row r="1295" spans="2:25" ht="15.75">
      <c r="B1295" s="5" t="str">
        <f>IF(C1295&lt;&gt;"",COUNT($B$3:B1294)+1,"")</f>
        <v/>
      </c>
      <c r="C1295" s="86"/>
      <c r="D1295" s="12"/>
      <c r="E1295" s="12"/>
      <c r="F1295" s="5" t="str">
        <f>IFERROR(IF(E1295&lt;&gt;"",VLOOKUP(E1295,STORE!$C$6:$D$500,2,FALSE),""),"تأكد من الكود")</f>
        <v/>
      </c>
      <c r="G1295" s="12"/>
      <c r="H1295" s="20"/>
      <c r="I1295" s="12"/>
      <c r="U1295" s="4" t="str">
        <f>IF(AND($V$2=$E1295,$V$2&lt;&gt;"",$V$2&lt;&gt;0,F1295&lt;&gt;"تأكد من الكود"),COUNT($U$3:U1294)+1,"  ")</f>
        <v xml:space="preserve">  </v>
      </c>
      <c r="Y1295" s="4" t="str">
        <f>IF(AND($Z$2=$D1295,$Z$2&lt;&gt;"",$Z$2&lt;&gt;0,$Y$2=$Y$1),COUNT($Y$3:Y1294)+1,"  ")</f>
        <v xml:space="preserve">  </v>
      </c>
    </row>
    <row r="1296" spans="2:25" ht="15.75">
      <c r="B1296" s="5" t="str">
        <f>IF(C1296&lt;&gt;"",COUNT($B$3:B1295)+1,"")</f>
        <v/>
      </c>
      <c r="C1296" s="86"/>
      <c r="D1296" s="12"/>
      <c r="E1296" s="12"/>
      <c r="F1296" s="5" t="str">
        <f>IFERROR(IF(E1296&lt;&gt;"",VLOOKUP(E1296,STORE!$C$6:$D$500,2,FALSE),""),"تأكد من الكود")</f>
        <v/>
      </c>
      <c r="G1296" s="12"/>
      <c r="H1296" s="20"/>
      <c r="I1296" s="12"/>
      <c r="U1296" s="4" t="str">
        <f>IF(AND($V$2=$E1296,$V$2&lt;&gt;"",$V$2&lt;&gt;0,F1296&lt;&gt;"تأكد من الكود"),COUNT($U$3:U1295)+1,"  ")</f>
        <v xml:space="preserve">  </v>
      </c>
      <c r="Y1296" s="4" t="str">
        <f>IF(AND($Z$2=$D1296,$Z$2&lt;&gt;"",$Z$2&lt;&gt;0,$Y$2=$Y$1),COUNT($Y$3:Y1295)+1,"  ")</f>
        <v xml:space="preserve">  </v>
      </c>
    </row>
    <row r="1297" spans="2:25" ht="15.75">
      <c r="B1297" s="5" t="str">
        <f>IF(C1297&lt;&gt;"",COUNT($B$3:B1296)+1,"")</f>
        <v/>
      </c>
      <c r="C1297" s="86"/>
      <c r="D1297" s="12"/>
      <c r="E1297" s="12"/>
      <c r="F1297" s="5" t="str">
        <f>IFERROR(IF(E1297&lt;&gt;"",VLOOKUP(E1297,STORE!$C$6:$D$500,2,FALSE),""),"تأكد من الكود")</f>
        <v/>
      </c>
      <c r="G1297" s="12"/>
      <c r="H1297" s="20"/>
      <c r="I1297" s="12"/>
      <c r="U1297" s="4" t="str">
        <f>IF(AND($V$2=$E1297,$V$2&lt;&gt;"",$V$2&lt;&gt;0,F1297&lt;&gt;"تأكد من الكود"),COUNT($U$3:U1296)+1,"  ")</f>
        <v xml:space="preserve">  </v>
      </c>
      <c r="Y1297" s="4" t="str">
        <f>IF(AND($Z$2=$D1297,$Z$2&lt;&gt;"",$Z$2&lt;&gt;0,$Y$2=$Y$1),COUNT($Y$3:Y1296)+1,"  ")</f>
        <v xml:space="preserve">  </v>
      </c>
    </row>
    <row r="1298" spans="2:25" ht="15.75">
      <c r="B1298" s="5" t="str">
        <f>IF(C1298&lt;&gt;"",COUNT($B$3:B1297)+1,"")</f>
        <v/>
      </c>
      <c r="C1298" s="86"/>
      <c r="D1298" s="12"/>
      <c r="E1298" s="12"/>
      <c r="F1298" s="5" t="str">
        <f>IFERROR(IF(E1298&lt;&gt;"",VLOOKUP(E1298,STORE!$C$6:$D$500,2,FALSE),""),"تأكد من الكود")</f>
        <v/>
      </c>
      <c r="G1298" s="12"/>
      <c r="H1298" s="20"/>
      <c r="I1298" s="12"/>
      <c r="U1298" s="4" t="str">
        <f>IF(AND($V$2=$E1298,$V$2&lt;&gt;"",$V$2&lt;&gt;0,F1298&lt;&gt;"تأكد من الكود"),COUNT($U$3:U1297)+1,"  ")</f>
        <v xml:space="preserve">  </v>
      </c>
      <c r="Y1298" s="4" t="str">
        <f>IF(AND($Z$2=$D1298,$Z$2&lt;&gt;"",$Z$2&lt;&gt;0,$Y$2=$Y$1),COUNT($Y$3:Y1297)+1,"  ")</f>
        <v xml:space="preserve">  </v>
      </c>
    </row>
    <row r="1299" spans="2:25" ht="15.75">
      <c r="B1299" s="5" t="str">
        <f>IF(C1299&lt;&gt;"",COUNT($B$3:B1298)+1,"")</f>
        <v/>
      </c>
      <c r="C1299" s="86"/>
      <c r="D1299" s="12"/>
      <c r="E1299" s="12"/>
      <c r="F1299" s="5" t="str">
        <f>IFERROR(IF(E1299&lt;&gt;"",VLOOKUP(E1299,STORE!$C$6:$D$500,2,FALSE),""),"تأكد من الكود")</f>
        <v/>
      </c>
      <c r="G1299" s="12"/>
      <c r="H1299" s="20"/>
      <c r="I1299" s="12"/>
      <c r="U1299" s="4" t="str">
        <f>IF(AND($V$2=$E1299,$V$2&lt;&gt;"",$V$2&lt;&gt;0,F1299&lt;&gt;"تأكد من الكود"),COUNT($U$3:U1298)+1,"  ")</f>
        <v xml:space="preserve">  </v>
      </c>
      <c r="Y1299" s="4" t="str">
        <f>IF(AND($Z$2=$D1299,$Z$2&lt;&gt;"",$Z$2&lt;&gt;0,$Y$2=$Y$1),COUNT($Y$3:Y1298)+1,"  ")</f>
        <v xml:space="preserve">  </v>
      </c>
    </row>
    <row r="1300" spans="2:25" ht="15.75">
      <c r="B1300" s="5" t="str">
        <f>IF(C1300&lt;&gt;"",COUNT($B$3:B1299)+1,"")</f>
        <v/>
      </c>
      <c r="C1300" s="86"/>
      <c r="D1300" s="12"/>
      <c r="E1300" s="12"/>
      <c r="F1300" s="5" t="str">
        <f>IFERROR(IF(E1300&lt;&gt;"",VLOOKUP(E1300,STORE!$C$6:$D$500,2,FALSE),""),"تأكد من الكود")</f>
        <v/>
      </c>
      <c r="G1300" s="12"/>
      <c r="H1300" s="20"/>
      <c r="I1300" s="12"/>
      <c r="U1300" s="4" t="str">
        <f>IF(AND($V$2=$E1300,$V$2&lt;&gt;"",$V$2&lt;&gt;0,F1300&lt;&gt;"تأكد من الكود"),COUNT($U$3:U1299)+1,"  ")</f>
        <v xml:space="preserve">  </v>
      </c>
      <c r="Y1300" s="4" t="str">
        <f>IF(AND($Z$2=$D1300,$Z$2&lt;&gt;"",$Z$2&lt;&gt;0,$Y$2=$Y$1),COUNT($Y$3:Y1299)+1,"  ")</f>
        <v xml:space="preserve">  </v>
      </c>
    </row>
    <row r="1301" spans="2:25" ht="15.75">
      <c r="B1301" s="5" t="str">
        <f>IF(C1301&lt;&gt;"",COUNT($B$3:B1300)+1,"")</f>
        <v/>
      </c>
      <c r="C1301" s="86"/>
      <c r="D1301" s="12"/>
      <c r="E1301" s="12"/>
      <c r="F1301" s="5" t="str">
        <f>IFERROR(IF(E1301&lt;&gt;"",VLOOKUP(E1301,STORE!$C$6:$D$500,2,FALSE),""),"تأكد من الكود")</f>
        <v/>
      </c>
      <c r="G1301" s="12"/>
      <c r="H1301" s="20"/>
      <c r="I1301" s="12"/>
      <c r="U1301" s="4" t="str">
        <f>IF(AND($V$2=$E1301,$V$2&lt;&gt;"",$V$2&lt;&gt;0,F1301&lt;&gt;"تأكد من الكود"),COUNT($U$3:U1300)+1,"  ")</f>
        <v xml:space="preserve">  </v>
      </c>
      <c r="Y1301" s="4" t="str">
        <f>IF(AND($Z$2=$D1301,$Z$2&lt;&gt;"",$Z$2&lt;&gt;0,$Y$2=$Y$1),COUNT($Y$3:Y1300)+1,"  ")</f>
        <v xml:space="preserve">  </v>
      </c>
    </row>
    <row r="1302" spans="2:25" ht="15.75">
      <c r="B1302" s="5" t="str">
        <f>IF(C1302&lt;&gt;"",COUNT($B$3:B1301)+1,"")</f>
        <v/>
      </c>
      <c r="C1302" s="86"/>
      <c r="D1302" s="12"/>
      <c r="E1302" s="12"/>
      <c r="F1302" s="5" t="str">
        <f>IFERROR(IF(E1302&lt;&gt;"",VLOOKUP(E1302,STORE!$C$6:$D$500,2,FALSE),""),"تأكد من الكود")</f>
        <v/>
      </c>
      <c r="G1302" s="12"/>
      <c r="H1302" s="20"/>
      <c r="I1302" s="12"/>
      <c r="U1302" s="4" t="str">
        <f>IF(AND($V$2=$E1302,$V$2&lt;&gt;"",$V$2&lt;&gt;0,F1302&lt;&gt;"تأكد من الكود"),COUNT($U$3:U1301)+1,"  ")</f>
        <v xml:space="preserve">  </v>
      </c>
      <c r="Y1302" s="4" t="str">
        <f>IF(AND($Z$2=$D1302,$Z$2&lt;&gt;"",$Z$2&lt;&gt;0,$Y$2=$Y$1),COUNT($Y$3:Y1301)+1,"  ")</f>
        <v xml:space="preserve">  </v>
      </c>
    </row>
    <row r="1303" spans="2:25" ht="15.75">
      <c r="B1303" s="5" t="str">
        <f>IF(C1303&lt;&gt;"",COUNT($B$3:B1302)+1,"")</f>
        <v/>
      </c>
      <c r="C1303" s="86"/>
      <c r="D1303" s="12"/>
      <c r="E1303" s="12"/>
      <c r="F1303" s="5" t="str">
        <f>IFERROR(IF(E1303&lt;&gt;"",VLOOKUP(E1303,STORE!$C$6:$D$500,2,FALSE),""),"تأكد من الكود")</f>
        <v/>
      </c>
      <c r="G1303" s="12"/>
      <c r="H1303" s="20"/>
      <c r="I1303" s="12"/>
      <c r="U1303" s="4" t="str">
        <f>IF(AND($V$2=$E1303,$V$2&lt;&gt;"",$V$2&lt;&gt;0,F1303&lt;&gt;"تأكد من الكود"),COUNT($U$3:U1302)+1,"  ")</f>
        <v xml:space="preserve">  </v>
      </c>
      <c r="Y1303" s="4" t="str">
        <f>IF(AND($Z$2=$D1303,$Z$2&lt;&gt;"",$Z$2&lt;&gt;0,$Y$2=$Y$1),COUNT($Y$3:Y1302)+1,"  ")</f>
        <v xml:space="preserve">  </v>
      </c>
    </row>
    <row r="1304" spans="2:25" ht="15.75">
      <c r="B1304" s="5" t="str">
        <f>IF(C1304&lt;&gt;"",COUNT($B$3:B1303)+1,"")</f>
        <v/>
      </c>
      <c r="C1304" s="86"/>
      <c r="D1304" s="12"/>
      <c r="E1304" s="12"/>
      <c r="F1304" s="5" t="str">
        <f>IFERROR(IF(E1304&lt;&gt;"",VLOOKUP(E1304,STORE!$C$6:$D$500,2,FALSE),""),"تأكد من الكود")</f>
        <v/>
      </c>
      <c r="G1304" s="12"/>
      <c r="H1304" s="20"/>
      <c r="I1304" s="12"/>
      <c r="U1304" s="4" t="str">
        <f>IF(AND($V$2=$E1304,$V$2&lt;&gt;"",$V$2&lt;&gt;0,F1304&lt;&gt;"تأكد من الكود"),COUNT($U$3:U1303)+1,"  ")</f>
        <v xml:space="preserve">  </v>
      </c>
      <c r="Y1304" s="4" t="str">
        <f>IF(AND($Z$2=$D1304,$Z$2&lt;&gt;"",$Z$2&lt;&gt;0,$Y$2=$Y$1),COUNT($Y$3:Y1303)+1,"  ")</f>
        <v xml:space="preserve">  </v>
      </c>
    </row>
    <row r="1305" spans="2:25" ht="15.75">
      <c r="B1305" s="5" t="str">
        <f>IF(C1305&lt;&gt;"",COUNT($B$3:B1304)+1,"")</f>
        <v/>
      </c>
      <c r="C1305" s="86"/>
      <c r="D1305" s="12"/>
      <c r="E1305" s="12"/>
      <c r="F1305" s="5" t="str">
        <f>IFERROR(IF(E1305&lt;&gt;"",VLOOKUP(E1305,STORE!$C$6:$D$500,2,FALSE),""),"تأكد من الكود")</f>
        <v/>
      </c>
      <c r="G1305" s="12"/>
      <c r="H1305" s="20"/>
      <c r="I1305" s="12"/>
      <c r="U1305" s="4" t="str">
        <f>IF(AND($V$2=$E1305,$V$2&lt;&gt;"",$V$2&lt;&gt;0,F1305&lt;&gt;"تأكد من الكود"),COUNT($U$3:U1304)+1,"  ")</f>
        <v xml:space="preserve">  </v>
      </c>
      <c r="Y1305" s="4" t="str">
        <f>IF(AND($Z$2=$D1305,$Z$2&lt;&gt;"",$Z$2&lt;&gt;0,$Y$2=$Y$1),COUNT($Y$3:Y1304)+1,"  ")</f>
        <v xml:space="preserve">  </v>
      </c>
    </row>
    <row r="1306" spans="2:25" ht="15.75">
      <c r="B1306" s="5" t="str">
        <f>IF(C1306&lt;&gt;"",COUNT($B$3:B1305)+1,"")</f>
        <v/>
      </c>
      <c r="C1306" s="86"/>
      <c r="D1306" s="12"/>
      <c r="E1306" s="12"/>
      <c r="F1306" s="5" t="str">
        <f>IFERROR(IF(E1306&lt;&gt;"",VLOOKUP(E1306,STORE!$C$6:$D$500,2,FALSE),""),"تأكد من الكود")</f>
        <v/>
      </c>
      <c r="G1306" s="12"/>
      <c r="H1306" s="20"/>
      <c r="I1306" s="12"/>
      <c r="U1306" s="4" t="str">
        <f>IF(AND($V$2=$E1306,$V$2&lt;&gt;"",$V$2&lt;&gt;0,F1306&lt;&gt;"تأكد من الكود"),COUNT($U$3:U1305)+1,"  ")</f>
        <v xml:space="preserve">  </v>
      </c>
      <c r="Y1306" s="4" t="str">
        <f>IF(AND($Z$2=$D1306,$Z$2&lt;&gt;"",$Z$2&lt;&gt;0,$Y$2=$Y$1),COUNT($Y$3:Y1305)+1,"  ")</f>
        <v xml:space="preserve">  </v>
      </c>
    </row>
    <row r="1307" spans="2:25" ht="15.75">
      <c r="B1307" s="5" t="str">
        <f>IF(C1307&lt;&gt;"",COUNT($B$3:B1306)+1,"")</f>
        <v/>
      </c>
      <c r="C1307" s="86"/>
      <c r="D1307" s="12"/>
      <c r="E1307" s="12"/>
      <c r="F1307" s="5" t="str">
        <f>IFERROR(IF(E1307&lt;&gt;"",VLOOKUP(E1307,STORE!$C$6:$D$500,2,FALSE),""),"تأكد من الكود")</f>
        <v/>
      </c>
      <c r="G1307" s="12"/>
      <c r="H1307" s="20"/>
      <c r="I1307" s="12"/>
      <c r="U1307" s="4" t="str">
        <f>IF(AND($V$2=$E1307,$V$2&lt;&gt;"",$V$2&lt;&gt;0,F1307&lt;&gt;"تأكد من الكود"),COUNT($U$3:U1306)+1,"  ")</f>
        <v xml:space="preserve">  </v>
      </c>
      <c r="Y1307" s="4" t="str">
        <f>IF(AND($Z$2=$D1307,$Z$2&lt;&gt;"",$Z$2&lt;&gt;0,$Y$2=$Y$1),COUNT($Y$3:Y1306)+1,"  ")</f>
        <v xml:space="preserve">  </v>
      </c>
    </row>
    <row r="1308" spans="2:25" ht="15.75">
      <c r="B1308" s="5" t="str">
        <f>IF(C1308&lt;&gt;"",COUNT($B$3:B1307)+1,"")</f>
        <v/>
      </c>
      <c r="C1308" s="86"/>
      <c r="D1308" s="12"/>
      <c r="E1308" s="12"/>
      <c r="F1308" s="5" t="str">
        <f>IFERROR(IF(E1308&lt;&gt;"",VLOOKUP(E1308,STORE!$C$6:$D$500,2,FALSE),""),"تأكد من الكود")</f>
        <v/>
      </c>
      <c r="G1308" s="12"/>
      <c r="H1308" s="20"/>
      <c r="I1308" s="12"/>
      <c r="U1308" s="4" t="str">
        <f>IF(AND($V$2=$E1308,$V$2&lt;&gt;"",$V$2&lt;&gt;0,F1308&lt;&gt;"تأكد من الكود"),COUNT($U$3:U1307)+1,"  ")</f>
        <v xml:space="preserve">  </v>
      </c>
      <c r="Y1308" s="4" t="str">
        <f>IF(AND($Z$2=$D1308,$Z$2&lt;&gt;"",$Z$2&lt;&gt;0,$Y$2=$Y$1),COUNT($Y$3:Y1307)+1,"  ")</f>
        <v xml:space="preserve">  </v>
      </c>
    </row>
    <row r="1309" spans="2:25" ht="15.75">
      <c r="B1309" s="5" t="str">
        <f>IF(C1309&lt;&gt;"",COUNT($B$3:B1308)+1,"")</f>
        <v/>
      </c>
      <c r="C1309" s="86"/>
      <c r="D1309" s="12"/>
      <c r="E1309" s="12"/>
      <c r="F1309" s="5" t="str">
        <f>IFERROR(IF(E1309&lt;&gt;"",VLOOKUP(E1309,STORE!$C$6:$D$500,2,FALSE),""),"تأكد من الكود")</f>
        <v/>
      </c>
      <c r="G1309" s="12"/>
      <c r="H1309" s="20"/>
      <c r="I1309" s="12"/>
      <c r="U1309" s="4" t="str">
        <f>IF(AND($V$2=$E1309,$V$2&lt;&gt;"",$V$2&lt;&gt;0,F1309&lt;&gt;"تأكد من الكود"),COUNT($U$3:U1308)+1,"  ")</f>
        <v xml:space="preserve">  </v>
      </c>
      <c r="Y1309" s="4" t="str">
        <f>IF(AND($Z$2=$D1309,$Z$2&lt;&gt;"",$Z$2&lt;&gt;0,$Y$2=$Y$1),COUNT($Y$3:Y1308)+1,"  ")</f>
        <v xml:space="preserve">  </v>
      </c>
    </row>
    <row r="1310" spans="2:25" ht="15.75">
      <c r="B1310" s="5" t="str">
        <f>IF(C1310&lt;&gt;"",COUNT($B$3:B1309)+1,"")</f>
        <v/>
      </c>
      <c r="C1310" s="86"/>
      <c r="D1310" s="12"/>
      <c r="E1310" s="12"/>
      <c r="F1310" s="5" t="str">
        <f>IFERROR(IF(E1310&lt;&gt;"",VLOOKUP(E1310,STORE!$C$6:$D$500,2,FALSE),""),"تأكد من الكود")</f>
        <v/>
      </c>
      <c r="G1310" s="12"/>
      <c r="H1310" s="20"/>
      <c r="I1310" s="12"/>
      <c r="U1310" s="4" t="str">
        <f>IF(AND($V$2=$E1310,$V$2&lt;&gt;"",$V$2&lt;&gt;0,F1310&lt;&gt;"تأكد من الكود"),COUNT($U$3:U1309)+1,"  ")</f>
        <v xml:space="preserve">  </v>
      </c>
      <c r="Y1310" s="4" t="str">
        <f>IF(AND($Z$2=$D1310,$Z$2&lt;&gt;"",$Z$2&lt;&gt;0,$Y$2=$Y$1),COUNT($Y$3:Y1309)+1,"  ")</f>
        <v xml:space="preserve">  </v>
      </c>
    </row>
    <row r="1311" spans="2:25" ht="15.75">
      <c r="B1311" s="5" t="str">
        <f>IF(C1311&lt;&gt;"",COUNT($B$3:B1310)+1,"")</f>
        <v/>
      </c>
      <c r="C1311" s="86"/>
      <c r="D1311" s="12"/>
      <c r="E1311" s="12"/>
      <c r="F1311" s="5" t="str">
        <f>IFERROR(IF(E1311&lt;&gt;"",VLOOKUP(E1311,STORE!$C$6:$D$500,2,FALSE),""),"تأكد من الكود")</f>
        <v/>
      </c>
      <c r="G1311" s="12"/>
      <c r="H1311" s="20"/>
      <c r="I1311" s="12"/>
      <c r="U1311" s="4" t="str">
        <f>IF(AND($V$2=$E1311,$V$2&lt;&gt;"",$V$2&lt;&gt;0,F1311&lt;&gt;"تأكد من الكود"),COUNT($U$3:U1310)+1,"  ")</f>
        <v xml:space="preserve">  </v>
      </c>
      <c r="Y1311" s="4" t="str">
        <f>IF(AND($Z$2=$D1311,$Z$2&lt;&gt;"",$Z$2&lt;&gt;0,$Y$2=$Y$1),COUNT($Y$3:Y1310)+1,"  ")</f>
        <v xml:space="preserve">  </v>
      </c>
    </row>
    <row r="1312" spans="2:25" ht="15.75">
      <c r="B1312" s="5" t="str">
        <f>IF(C1312&lt;&gt;"",COUNT($B$3:B1311)+1,"")</f>
        <v/>
      </c>
      <c r="C1312" s="86"/>
      <c r="D1312" s="12"/>
      <c r="E1312" s="12"/>
      <c r="F1312" s="5" t="str">
        <f>IFERROR(IF(E1312&lt;&gt;"",VLOOKUP(E1312,STORE!$C$6:$D$500,2,FALSE),""),"تأكد من الكود")</f>
        <v/>
      </c>
      <c r="G1312" s="12"/>
      <c r="H1312" s="20"/>
      <c r="I1312" s="12"/>
      <c r="U1312" s="4" t="str">
        <f>IF(AND($V$2=$E1312,$V$2&lt;&gt;"",$V$2&lt;&gt;0,F1312&lt;&gt;"تأكد من الكود"),COUNT($U$3:U1311)+1,"  ")</f>
        <v xml:space="preserve">  </v>
      </c>
      <c r="Y1312" s="4" t="str">
        <f>IF(AND($Z$2=$D1312,$Z$2&lt;&gt;"",$Z$2&lt;&gt;0,$Y$2=$Y$1),COUNT($Y$3:Y1311)+1,"  ")</f>
        <v xml:space="preserve">  </v>
      </c>
    </row>
    <row r="1313" spans="2:25" ht="15.75">
      <c r="B1313" s="5" t="str">
        <f>IF(C1313&lt;&gt;"",COUNT($B$3:B1312)+1,"")</f>
        <v/>
      </c>
      <c r="C1313" s="86"/>
      <c r="D1313" s="12"/>
      <c r="E1313" s="12"/>
      <c r="F1313" s="5" t="str">
        <f>IFERROR(IF(E1313&lt;&gt;"",VLOOKUP(E1313,STORE!$C$6:$D$500,2,FALSE),""),"تأكد من الكود")</f>
        <v/>
      </c>
      <c r="G1313" s="12"/>
      <c r="H1313" s="20"/>
      <c r="I1313" s="12"/>
      <c r="U1313" s="4" t="str">
        <f>IF(AND($V$2=$E1313,$V$2&lt;&gt;"",$V$2&lt;&gt;0,F1313&lt;&gt;"تأكد من الكود"),COUNT($U$3:U1312)+1,"  ")</f>
        <v xml:space="preserve">  </v>
      </c>
      <c r="Y1313" s="4" t="str">
        <f>IF(AND($Z$2=$D1313,$Z$2&lt;&gt;"",$Z$2&lt;&gt;0,$Y$2=$Y$1),COUNT($Y$3:Y1312)+1,"  ")</f>
        <v xml:space="preserve">  </v>
      </c>
    </row>
    <row r="1314" spans="2:25" ht="15.75">
      <c r="B1314" s="5" t="str">
        <f>IF(C1314&lt;&gt;"",COUNT($B$3:B1313)+1,"")</f>
        <v/>
      </c>
      <c r="C1314" s="86"/>
      <c r="D1314" s="12"/>
      <c r="E1314" s="12"/>
      <c r="F1314" s="5" t="str">
        <f>IFERROR(IF(E1314&lt;&gt;"",VLOOKUP(E1314,STORE!$C$6:$D$500,2,FALSE),""),"تأكد من الكود")</f>
        <v/>
      </c>
      <c r="G1314" s="12"/>
      <c r="H1314" s="20"/>
      <c r="I1314" s="12"/>
      <c r="U1314" s="4" t="str">
        <f>IF(AND($V$2=$E1314,$V$2&lt;&gt;"",$V$2&lt;&gt;0,F1314&lt;&gt;"تأكد من الكود"),COUNT($U$3:U1313)+1,"  ")</f>
        <v xml:space="preserve">  </v>
      </c>
      <c r="Y1314" s="4" t="str">
        <f>IF(AND($Z$2=$D1314,$Z$2&lt;&gt;"",$Z$2&lt;&gt;0,$Y$2=$Y$1),COUNT($Y$3:Y1313)+1,"  ")</f>
        <v xml:space="preserve">  </v>
      </c>
    </row>
    <row r="1315" spans="2:25" ht="15.75">
      <c r="B1315" s="5" t="str">
        <f>IF(C1315&lt;&gt;"",COUNT($B$3:B1314)+1,"")</f>
        <v/>
      </c>
      <c r="C1315" s="86"/>
      <c r="D1315" s="12"/>
      <c r="E1315" s="12"/>
      <c r="F1315" s="5" t="str">
        <f>IFERROR(IF(E1315&lt;&gt;"",VLOOKUP(E1315,STORE!$C$6:$D$500,2,FALSE),""),"تأكد من الكود")</f>
        <v/>
      </c>
      <c r="G1315" s="12"/>
      <c r="H1315" s="20"/>
      <c r="I1315" s="12"/>
      <c r="U1315" s="4" t="str">
        <f>IF(AND($V$2=$E1315,$V$2&lt;&gt;"",$V$2&lt;&gt;0,F1315&lt;&gt;"تأكد من الكود"),COUNT($U$3:U1314)+1,"  ")</f>
        <v xml:space="preserve">  </v>
      </c>
      <c r="Y1315" s="4" t="str">
        <f>IF(AND($Z$2=$D1315,$Z$2&lt;&gt;"",$Z$2&lt;&gt;0,$Y$2=$Y$1),COUNT($Y$3:Y1314)+1,"  ")</f>
        <v xml:space="preserve">  </v>
      </c>
    </row>
    <row r="1316" spans="2:25" ht="15.75">
      <c r="B1316" s="5" t="str">
        <f>IF(C1316&lt;&gt;"",COUNT($B$3:B1315)+1,"")</f>
        <v/>
      </c>
      <c r="C1316" s="86"/>
      <c r="D1316" s="12"/>
      <c r="E1316" s="12"/>
      <c r="F1316" s="5" t="str">
        <f>IFERROR(IF(E1316&lt;&gt;"",VLOOKUP(E1316,STORE!$C$6:$D$500,2,FALSE),""),"تأكد من الكود")</f>
        <v/>
      </c>
      <c r="G1316" s="12"/>
      <c r="H1316" s="20"/>
      <c r="I1316" s="12"/>
      <c r="U1316" s="4" t="str">
        <f>IF(AND($V$2=$E1316,$V$2&lt;&gt;"",$V$2&lt;&gt;0,F1316&lt;&gt;"تأكد من الكود"),COUNT($U$3:U1315)+1,"  ")</f>
        <v xml:space="preserve">  </v>
      </c>
      <c r="Y1316" s="4" t="str">
        <f>IF(AND($Z$2=$D1316,$Z$2&lt;&gt;"",$Z$2&lt;&gt;0,$Y$2=$Y$1),COUNT($Y$3:Y1315)+1,"  ")</f>
        <v xml:space="preserve">  </v>
      </c>
    </row>
    <row r="1317" spans="2:25" ht="15.75">
      <c r="B1317" s="5" t="str">
        <f>IF(C1317&lt;&gt;"",COUNT($B$3:B1316)+1,"")</f>
        <v/>
      </c>
      <c r="C1317" s="86"/>
      <c r="D1317" s="12"/>
      <c r="E1317" s="12"/>
      <c r="F1317" s="5" t="str">
        <f>IFERROR(IF(E1317&lt;&gt;"",VLOOKUP(E1317,STORE!$C$6:$D$500,2,FALSE),""),"تأكد من الكود")</f>
        <v/>
      </c>
      <c r="G1317" s="12"/>
      <c r="H1317" s="20"/>
      <c r="I1317" s="12"/>
      <c r="U1317" s="4" t="str">
        <f>IF(AND($V$2=$E1317,$V$2&lt;&gt;"",$V$2&lt;&gt;0,F1317&lt;&gt;"تأكد من الكود"),COUNT($U$3:U1316)+1,"  ")</f>
        <v xml:space="preserve">  </v>
      </c>
      <c r="Y1317" s="4" t="str">
        <f>IF(AND($Z$2=$D1317,$Z$2&lt;&gt;"",$Z$2&lt;&gt;0,$Y$2=$Y$1),COUNT($Y$3:Y1316)+1,"  ")</f>
        <v xml:space="preserve">  </v>
      </c>
    </row>
    <row r="1318" spans="2:25" ht="15.75">
      <c r="B1318" s="5" t="str">
        <f>IF(C1318&lt;&gt;"",COUNT($B$3:B1317)+1,"")</f>
        <v/>
      </c>
      <c r="C1318" s="86"/>
      <c r="D1318" s="12"/>
      <c r="E1318" s="12"/>
      <c r="F1318" s="5" t="str">
        <f>IFERROR(IF(E1318&lt;&gt;"",VLOOKUP(E1318,STORE!$C$6:$D$500,2,FALSE),""),"تأكد من الكود")</f>
        <v/>
      </c>
      <c r="G1318" s="12"/>
      <c r="H1318" s="20"/>
      <c r="I1318" s="12"/>
      <c r="U1318" s="4" t="str">
        <f>IF(AND($V$2=$E1318,$V$2&lt;&gt;"",$V$2&lt;&gt;0,F1318&lt;&gt;"تأكد من الكود"),COUNT($U$3:U1317)+1,"  ")</f>
        <v xml:space="preserve">  </v>
      </c>
      <c r="Y1318" s="4" t="str">
        <f>IF(AND($Z$2=$D1318,$Z$2&lt;&gt;"",$Z$2&lt;&gt;0,$Y$2=$Y$1),COUNT($Y$3:Y1317)+1,"  ")</f>
        <v xml:space="preserve">  </v>
      </c>
    </row>
    <row r="1319" spans="2:25" ht="15.75">
      <c r="B1319" s="5" t="str">
        <f>IF(C1319&lt;&gt;"",COUNT($B$3:B1318)+1,"")</f>
        <v/>
      </c>
      <c r="C1319" s="86"/>
      <c r="D1319" s="12"/>
      <c r="E1319" s="12"/>
      <c r="F1319" s="5" t="str">
        <f>IFERROR(IF(E1319&lt;&gt;"",VLOOKUP(E1319,STORE!$C$6:$D$500,2,FALSE),""),"تأكد من الكود")</f>
        <v/>
      </c>
      <c r="G1319" s="12"/>
      <c r="H1319" s="20"/>
      <c r="I1319" s="12"/>
      <c r="U1319" s="4" t="str">
        <f>IF(AND($V$2=$E1319,$V$2&lt;&gt;"",$V$2&lt;&gt;0,F1319&lt;&gt;"تأكد من الكود"),COUNT($U$3:U1318)+1,"  ")</f>
        <v xml:space="preserve">  </v>
      </c>
      <c r="Y1319" s="4" t="str">
        <f>IF(AND($Z$2=$D1319,$Z$2&lt;&gt;"",$Z$2&lt;&gt;0,$Y$2=$Y$1),COUNT($Y$3:Y1318)+1,"  ")</f>
        <v xml:space="preserve">  </v>
      </c>
    </row>
    <row r="1320" spans="2:25" ht="15.75">
      <c r="B1320" s="5" t="str">
        <f>IF(C1320&lt;&gt;"",COUNT($B$3:B1319)+1,"")</f>
        <v/>
      </c>
      <c r="C1320" s="86"/>
      <c r="D1320" s="12"/>
      <c r="E1320" s="12"/>
      <c r="F1320" s="5" t="str">
        <f>IFERROR(IF(E1320&lt;&gt;"",VLOOKUP(E1320,STORE!$C$6:$D$500,2,FALSE),""),"تأكد من الكود")</f>
        <v/>
      </c>
      <c r="G1320" s="12"/>
      <c r="H1320" s="20"/>
      <c r="I1320" s="12"/>
      <c r="U1320" s="4" t="str">
        <f>IF(AND($V$2=$E1320,$V$2&lt;&gt;"",$V$2&lt;&gt;0,F1320&lt;&gt;"تأكد من الكود"),COUNT($U$3:U1319)+1,"  ")</f>
        <v xml:space="preserve">  </v>
      </c>
      <c r="Y1320" s="4" t="str">
        <f>IF(AND($Z$2=$D1320,$Z$2&lt;&gt;"",$Z$2&lt;&gt;0,$Y$2=$Y$1),COUNT($Y$3:Y1319)+1,"  ")</f>
        <v xml:space="preserve">  </v>
      </c>
    </row>
    <row r="1321" spans="2:25" ht="15.75">
      <c r="B1321" s="5" t="str">
        <f>IF(C1321&lt;&gt;"",COUNT($B$3:B1320)+1,"")</f>
        <v/>
      </c>
      <c r="C1321" s="86"/>
      <c r="D1321" s="12"/>
      <c r="E1321" s="12"/>
      <c r="F1321" s="5" t="str">
        <f>IFERROR(IF(E1321&lt;&gt;"",VLOOKUP(E1321,STORE!$C$6:$D$500,2,FALSE),""),"تأكد من الكود")</f>
        <v/>
      </c>
      <c r="G1321" s="12"/>
      <c r="H1321" s="20"/>
      <c r="I1321" s="12"/>
      <c r="U1321" s="4" t="str">
        <f>IF(AND($V$2=$E1321,$V$2&lt;&gt;"",$V$2&lt;&gt;0,F1321&lt;&gt;"تأكد من الكود"),COUNT($U$3:U1320)+1,"  ")</f>
        <v xml:space="preserve">  </v>
      </c>
      <c r="Y1321" s="4" t="str">
        <f>IF(AND($Z$2=$D1321,$Z$2&lt;&gt;"",$Z$2&lt;&gt;0,$Y$2=$Y$1),COUNT($Y$3:Y1320)+1,"  ")</f>
        <v xml:space="preserve">  </v>
      </c>
    </row>
    <row r="1322" spans="2:25" ht="15.75">
      <c r="B1322" s="5" t="str">
        <f>IF(C1322&lt;&gt;"",COUNT($B$3:B1321)+1,"")</f>
        <v/>
      </c>
      <c r="C1322" s="86"/>
      <c r="D1322" s="12"/>
      <c r="E1322" s="12"/>
      <c r="F1322" s="5" t="str">
        <f>IFERROR(IF(E1322&lt;&gt;"",VLOOKUP(E1322,STORE!$C$6:$D$500,2,FALSE),""),"تأكد من الكود")</f>
        <v/>
      </c>
      <c r="G1322" s="12"/>
      <c r="H1322" s="20"/>
      <c r="I1322" s="12"/>
      <c r="U1322" s="4" t="str">
        <f>IF(AND($V$2=$E1322,$V$2&lt;&gt;"",$V$2&lt;&gt;0,F1322&lt;&gt;"تأكد من الكود"),COUNT($U$3:U1321)+1,"  ")</f>
        <v xml:space="preserve">  </v>
      </c>
      <c r="Y1322" s="4" t="str">
        <f>IF(AND($Z$2=$D1322,$Z$2&lt;&gt;"",$Z$2&lt;&gt;0,$Y$2=$Y$1),COUNT($Y$3:Y1321)+1,"  ")</f>
        <v xml:space="preserve">  </v>
      </c>
    </row>
    <row r="1323" spans="2:25" ht="15.75">
      <c r="B1323" s="5" t="str">
        <f>IF(C1323&lt;&gt;"",COUNT($B$3:B1322)+1,"")</f>
        <v/>
      </c>
      <c r="C1323" s="86"/>
      <c r="D1323" s="12"/>
      <c r="E1323" s="12"/>
      <c r="F1323" s="5" t="str">
        <f>IFERROR(IF(E1323&lt;&gt;"",VLOOKUP(E1323,STORE!$C$6:$D$500,2,FALSE),""),"تأكد من الكود")</f>
        <v/>
      </c>
      <c r="G1323" s="12"/>
      <c r="H1323" s="20"/>
      <c r="I1323" s="12"/>
      <c r="U1323" s="4" t="str">
        <f>IF(AND($V$2=$E1323,$V$2&lt;&gt;"",$V$2&lt;&gt;0,F1323&lt;&gt;"تأكد من الكود"),COUNT($U$3:U1322)+1,"  ")</f>
        <v xml:space="preserve">  </v>
      </c>
      <c r="Y1323" s="4" t="str">
        <f>IF(AND($Z$2=$D1323,$Z$2&lt;&gt;"",$Z$2&lt;&gt;0,$Y$2=$Y$1),COUNT($Y$3:Y1322)+1,"  ")</f>
        <v xml:space="preserve">  </v>
      </c>
    </row>
    <row r="1324" spans="2:25" ht="15.75">
      <c r="B1324" s="5" t="str">
        <f>IF(C1324&lt;&gt;"",COUNT($B$3:B1323)+1,"")</f>
        <v/>
      </c>
      <c r="C1324" s="86"/>
      <c r="D1324" s="12"/>
      <c r="E1324" s="12"/>
      <c r="F1324" s="5" t="str">
        <f>IFERROR(IF(E1324&lt;&gt;"",VLOOKUP(E1324,STORE!$C$6:$D$500,2,FALSE),""),"تأكد من الكود")</f>
        <v/>
      </c>
      <c r="G1324" s="12"/>
      <c r="H1324" s="20"/>
      <c r="I1324" s="12"/>
      <c r="U1324" s="4" t="str">
        <f>IF(AND($V$2=$E1324,$V$2&lt;&gt;"",$V$2&lt;&gt;0,F1324&lt;&gt;"تأكد من الكود"),COUNT($U$3:U1323)+1,"  ")</f>
        <v xml:space="preserve">  </v>
      </c>
      <c r="Y1324" s="4" t="str">
        <f>IF(AND($Z$2=$D1324,$Z$2&lt;&gt;"",$Z$2&lt;&gt;0,$Y$2=$Y$1),COUNT($Y$3:Y1323)+1,"  ")</f>
        <v xml:space="preserve">  </v>
      </c>
    </row>
    <row r="1325" spans="2:25" ht="15.75">
      <c r="B1325" s="5" t="str">
        <f>IF(C1325&lt;&gt;"",COUNT($B$3:B1324)+1,"")</f>
        <v/>
      </c>
      <c r="C1325" s="86"/>
      <c r="D1325" s="12"/>
      <c r="E1325" s="12"/>
      <c r="F1325" s="5" t="str">
        <f>IFERROR(IF(E1325&lt;&gt;"",VLOOKUP(E1325,STORE!$C$6:$D$500,2,FALSE),""),"تأكد من الكود")</f>
        <v/>
      </c>
      <c r="G1325" s="12"/>
      <c r="H1325" s="20"/>
      <c r="I1325" s="12"/>
      <c r="U1325" s="4" t="str">
        <f>IF(AND($V$2=$E1325,$V$2&lt;&gt;"",$V$2&lt;&gt;0,F1325&lt;&gt;"تأكد من الكود"),COUNT($U$3:U1324)+1,"  ")</f>
        <v xml:space="preserve">  </v>
      </c>
      <c r="Y1325" s="4" t="str">
        <f>IF(AND($Z$2=$D1325,$Z$2&lt;&gt;"",$Z$2&lt;&gt;0,$Y$2=$Y$1),COUNT($Y$3:Y1324)+1,"  ")</f>
        <v xml:space="preserve">  </v>
      </c>
    </row>
    <row r="1326" spans="2:25" ht="15.75">
      <c r="B1326" s="5" t="str">
        <f>IF(C1326&lt;&gt;"",COUNT($B$3:B1325)+1,"")</f>
        <v/>
      </c>
      <c r="C1326" s="86"/>
      <c r="D1326" s="12"/>
      <c r="E1326" s="12"/>
      <c r="F1326" s="5" t="str">
        <f>IFERROR(IF(E1326&lt;&gt;"",VLOOKUP(E1326,STORE!$C$6:$D$500,2,FALSE),""),"تأكد من الكود")</f>
        <v/>
      </c>
      <c r="G1326" s="12"/>
      <c r="H1326" s="20"/>
      <c r="I1326" s="12"/>
      <c r="U1326" s="4" t="str">
        <f>IF(AND($V$2=$E1326,$V$2&lt;&gt;"",$V$2&lt;&gt;0,F1326&lt;&gt;"تأكد من الكود"),COUNT($U$3:U1325)+1,"  ")</f>
        <v xml:space="preserve">  </v>
      </c>
      <c r="Y1326" s="4" t="str">
        <f>IF(AND($Z$2=$D1326,$Z$2&lt;&gt;"",$Z$2&lt;&gt;0,$Y$2=$Y$1),COUNT($Y$3:Y1325)+1,"  ")</f>
        <v xml:space="preserve">  </v>
      </c>
    </row>
    <row r="1327" spans="2:25" ht="15.75">
      <c r="B1327" s="5" t="str">
        <f>IF(C1327&lt;&gt;"",COUNT($B$3:B1326)+1,"")</f>
        <v/>
      </c>
      <c r="C1327" s="86"/>
      <c r="D1327" s="12"/>
      <c r="E1327" s="12"/>
      <c r="F1327" s="5" t="str">
        <f>IFERROR(IF(E1327&lt;&gt;"",VLOOKUP(E1327,STORE!$C$6:$D$500,2,FALSE),""),"تأكد من الكود")</f>
        <v/>
      </c>
      <c r="G1327" s="12"/>
      <c r="H1327" s="20"/>
      <c r="I1327" s="12"/>
      <c r="U1327" s="4" t="str">
        <f>IF(AND($V$2=$E1327,$V$2&lt;&gt;"",$V$2&lt;&gt;0,F1327&lt;&gt;"تأكد من الكود"),COUNT($U$3:U1326)+1,"  ")</f>
        <v xml:space="preserve">  </v>
      </c>
      <c r="Y1327" s="4" t="str">
        <f>IF(AND($Z$2=$D1327,$Z$2&lt;&gt;"",$Z$2&lt;&gt;0,$Y$2=$Y$1),COUNT($Y$3:Y1326)+1,"  ")</f>
        <v xml:space="preserve">  </v>
      </c>
    </row>
    <row r="1328" spans="2:25" ht="15.75">
      <c r="B1328" s="5" t="str">
        <f>IF(C1328&lt;&gt;"",COUNT($B$3:B1327)+1,"")</f>
        <v/>
      </c>
      <c r="C1328" s="86"/>
      <c r="D1328" s="12"/>
      <c r="E1328" s="12"/>
      <c r="F1328" s="5" t="str">
        <f>IFERROR(IF(E1328&lt;&gt;"",VLOOKUP(E1328,STORE!$C$6:$D$500,2,FALSE),""),"تأكد من الكود")</f>
        <v/>
      </c>
      <c r="G1328" s="12"/>
      <c r="H1328" s="20"/>
      <c r="I1328" s="12"/>
      <c r="U1328" s="4" t="str">
        <f>IF(AND($V$2=$E1328,$V$2&lt;&gt;"",$V$2&lt;&gt;0,F1328&lt;&gt;"تأكد من الكود"),COUNT($U$3:U1327)+1,"  ")</f>
        <v xml:space="preserve">  </v>
      </c>
      <c r="Y1328" s="4" t="str">
        <f>IF(AND($Z$2=$D1328,$Z$2&lt;&gt;"",$Z$2&lt;&gt;0,$Y$2=$Y$1),COUNT($Y$3:Y1327)+1,"  ")</f>
        <v xml:space="preserve">  </v>
      </c>
    </row>
    <row r="1329" spans="2:25" ht="15.75">
      <c r="B1329" s="5" t="str">
        <f>IF(C1329&lt;&gt;"",COUNT($B$3:B1328)+1,"")</f>
        <v/>
      </c>
      <c r="C1329" s="86"/>
      <c r="D1329" s="12"/>
      <c r="E1329" s="12"/>
      <c r="F1329" s="5" t="str">
        <f>IFERROR(IF(E1329&lt;&gt;"",VLOOKUP(E1329,STORE!$C$6:$D$500,2,FALSE),""),"تأكد من الكود")</f>
        <v/>
      </c>
      <c r="G1329" s="12"/>
      <c r="H1329" s="20"/>
      <c r="I1329" s="12"/>
      <c r="U1329" s="4" t="str">
        <f>IF(AND($V$2=$E1329,$V$2&lt;&gt;"",$V$2&lt;&gt;0,F1329&lt;&gt;"تأكد من الكود"),COUNT($U$3:U1328)+1,"  ")</f>
        <v xml:space="preserve">  </v>
      </c>
      <c r="Y1329" s="4" t="str">
        <f>IF(AND($Z$2=$D1329,$Z$2&lt;&gt;"",$Z$2&lt;&gt;0,$Y$2=$Y$1),COUNT($Y$3:Y1328)+1,"  ")</f>
        <v xml:space="preserve">  </v>
      </c>
    </row>
    <row r="1330" spans="2:25" ht="15.75">
      <c r="B1330" s="5" t="str">
        <f>IF(C1330&lt;&gt;"",COUNT($B$3:B1329)+1,"")</f>
        <v/>
      </c>
      <c r="C1330" s="86"/>
      <c r="D1330" s="12"/>
      <c r="E1330" s="12"/>
      <c r="F1330" s="5" t="str">
        <f>IFERROR(IF(E1330&lt;&gt;"",VLOOKUP(E1330,STORE!$C$6:$D$500,2,FALSE),""),"تأكد من الكود")</f>
        <v/>
      </c>
      <c r="G1330" s="12"/>
      <c r="H1330" s="20"/>
      <c r="I1330" s="12"/>
      <c r="U1330" s="4" t="str">
        <f>IF(AND($V$2=$E1330,$V$2&lt;&gt;"",$V$2&lt;&gt;0,F1330&lt;&gt;"تأكد من الكود"),COUNT($U$3:U1329)+1,"  ")</f>
        <v xml:space="preserve">  </v>
      </c>
      <c r="Y1330" s="4" t="str">
        <f>IF(AND($Z$2=$D1330,$Z$2&lt;&gt;"",$Z$2&lt;&gt;0,$Y$2=$Y$1),COUNT($Y$3:Y1329)+1,"  ")</f>
        <v xml:space="preserve">  </v>
      </c>
    </row>
    <row r="1331" spans="2:25" ht="15.75">
      <c r="B1331" s="5" t="str">
        <f>IF(C1331&lt;&gt;"",COUNT($B$3:B1330)+1,"")</f>
        <v/>
      </c>
      <c r="C1331" s="86"/>
      <c r="D1331" s="12"/>
      <c r="E1331" s="12"/>
      <c r="F1331" s="5" t="str">
        <f>IFERROR(IF(E1331&lt;&gt;"",VLOOKUP(E1331,STORE!$C$6:$D$500,2,FALSE),""),"تأكد من الكود")</f>
        <v/>
      </c>
      <c r="G1331" s="12"/>
      <c r="H1331" s="20"/>
      <c r="I1331" s="12"/>
      <c r="U1331" s="4" t="str">
        <f>IF(AND($V$2=$E1331,$V$2&lt;&gt;"",$V$2&lt;&gt;0,F1331&lt;&gt;"تأكد من الكود"),COUNT($U$3:U1330)+1,"  ")</f>
        <v xml:space="preserve">  </v>
      </c>
    </row>
    <row r="1332" spans="2:25" ht="15.75">
      <c r="B1332" s="5" t="str">
        <f>IF(C1332&lt;&gt;"",COUNT($B$3:B1331)+1,"")</f>
        <v/>
      </c>
      <c r="C1332" s="86"/>
      <c r="D1332" s="12"/>
      <c r="E1332" s="12"/>
      <c r="F1332" s="5" t="str">
        <f>IFERROR(IF(E1332&lt;&gt;"",VLOOKUP(E1332,STORE!$C$6:$D$500,2,FALSE),""),"تأكد من الكود")</f>
        <v/>
      </c>
      <c r="G1332" s="12"/>
      <c r="H1332" s="20"/>
      <c r="I1332" s="12"/>
      <c r="U1332" s="4" t="str">
        <f>IF(AND($V$2=$E1332,$V$2&lt;&gt;"",$V$2&lt;&gt;0,F1332&lt;&gt;"تأكد من الكود"),COUNT($U$3:U1331)+1,"  ")</f>
        <v xml:space="preserve">  </v>
      </c>
    </row>
    <row r="1333" spans="2:25" ht="15.75">
      <c r="B1333" s="5" t="str">
        <f>IF(C1333&lt;&gt;"",COUNT($B$3:B1332)+1,"")</f>
        <v/>
      </c>
      <c r="C1333" s="86"/>
      <c r="D1333" s="12"/>
      <c r="E1333" s="12"/>
      <c r="F1333" s="5" t="str">
        <f>IFERROR(IF(E1333&lt;&gt;"",VLOOKUP(E1333,STORE!$C$6:$D$500,2,FALSE),""),"تأكد من الكود")</f>
        <v/>
      </c>
      <c r="G1333" s="12"/>
      <c r="H1333" s="20"/>
      <c r="I1333" s="12"/>
      <c r="U1333" s="4" t="str">
        <f>IF(AND($V$2=$E1333,$V$2&lt;&gt;"",$V$2&lt;&gt;0,F1333&lt;&gt;"تأكد من الكود"),COUNT($U$3:U1332)+1,"  ")</f>
        <v xml:space="preserve">  </v>
      </c>
    </row>
    <row r="1334" spans="2:25" ht="15.75">
      <c r="B1334" s="5" t="str">
        <f>IF(C1334&lt;&gt;"",COUNT($B$3:B1333)+1,"")</f>
        <v/>
      </c>
      <c r="C1334" s="86"/>
      <c r="D1334" s="12"/>
      <c r="E1334" s="12"/>
      <c r="F1334" s="5" t="str">
        <f>IFERROR(IF(E1334&lt;&gt;"",VLOOKUP(E1334,STORE!$C$6:$D$500,2,FALSE),""),"تأكد من الكود")</f>
        <v/>
      </c>
      <c r="G1334" s="12"/>
      <c r="H1334" s="20"/>
      <c r="I1334" s="12"/>
      <c r="U1334" s="4" t="str">
        <f>IF(AND($V$2=$E1334,$V$2&lt;&gt;"",$V$2&lt;&gt;0,F1334&lt;&gt;"تأكد من الكود"),COUNT($U$3:U1333)+1,"  ")</f>
        <v xml:space="preserve">  </v>
      </c>
    </row>
    <row r="1335" spans="2:25" ht="15.75">
      <c r="B1335" s="5" t="str">
        <f>IF(C1335&lt;&gt;"",COUNT($B$3:B1334)+1,"")</f>
        <v/>
      </c>
      <c r="C1335" s="86"/>
      <c r="D1335" s="12"/>
      <c r="E1335" s="12"/>
      <c r="F1335" s="5" t="str">
        <f>IFERROR(IF(E1335&lt;&gt;"",VLOOKUP(E1335,STORE!$C$6:$D$500,2,FALSE),""),"تأكد من الكود")</f>
        <v/>
      </c>
      <c r="G1335" s="12"/>
      <c r="H1335" s="20"/>
      <c r="I1335" s="12"/>
      <c r="U1335" s="4" t="str">
        <f>IF(AND($V$2=$E1335,$V$2&lt;&gt;"",$V$2&lt;&gt;0,F1335&lt;&gt;"تأكد من الكود"),COUNT($U$3:U1334)+1,"  ")</f>
        <v xml:space="preserve">  </v>
      </c>
    </row>
    <row r="1336" spans="2:25" ht="15.75">
      <c r="B1336" s="5" t="str">
        <f>IF(C1336&lt;&gt;"",COUNT($B$3:B1335)+1,"")</f>
        <v/>
      </c>
      <c r="C1336" s="86"/>
      <c r="D1336" s="12"/>
      <c r="E1336" s="12"/>
      <c r="F1336" s="5" t="str">
        <f>IFERROR(IF(E1336&lt;&gt;"",VLOOKUP(E1336,STORE!$C$6:$D$500,2,FALSE),""),"تأكد من الكود")</f>
        <v/>
      </c>
      <c r="G1336" s="12"/>
      <c r="H1336" s="20"/>
      <c r="I1336" s="12"/>
      <c r="U1336" s="4" t="str">
        <f>IF(AND($V$2=$E1336,$V$2&lt;&gt;"",$V$2&lt;&gt;0,F1336&lt;&gt;"تأكد من الكود"),COUNT($U$3:U1335)+1,"  ")</f>
        <v xml:space="preserve">  </v>
      </c>
    </row>
    <row r="1337" spans="2:25" ht="15.75">
      <c r="B1337" s="5" t="str">
        <f>IF(C1337&lt;&gt;"",COUNT($B$3:B1336)+1,"")</f>
        <v/>
      </c>
      <c r="C1337" s="86"/>
      <c r="D1337" s="12"/>
      <c r="E1337" s="12"/>
      <c r="F1337" s="5" t="str">
        <f>IFERROR(IF(E1337&lt;&gt;"",VLOOKUP(E1337,STORE!$C$6:$D$500,2,FALSE),""),"تأكد من الكود")</f>
        <v/>
      </c>
      <c r="G1337" s="12"/>
      <c r="H1337" s="20"/>
      <c r="I1337" s="12"/>
      <c r="U1337" s="4" t="str">
        <f>IF(AND($V$2=$E1337,$V$2&lt;&gt;"",$V$2&lt;&gt;0,F1337&lt;&gt;"تأكد من الكود"),COUNT($U$3:U1336)+1,"  ")</f>
        <v xml:space="preserve">  </v>
      </c>
    </row>
    <row r="1338" spans="2:25" ht="15.75">
      <c r="B1338" s="5" t="str">
        <f>IF(C1338&lt;&gt;"",COUNT($B$3:B1337)+1,"")</f>
        <v/>
      </c>
      <c r="C1338" s="86"/>
      <c r="D1338" s="12"/>
      <c r="E1338" s="12"/>
      <c r="F1338" s="5" t="str">
        <f>IFERROR(IF(E1338&lt;&gt;"",VLOOKUP(E1338,STORE!$C$6:$D$500,2,FALSE),""),"تأكد من الكود")</f>
        <v/>
      </c>
      <c r="G1338" s="12"/>
      <c r="H1338" s="20"/>
      <c r="I1338" s="12"/>
      <c r="U1338" s="4" t="str">
        <f>IF(AND($V$2=$E1338,$V$2&lt;&gt;"",$V$2&lt;&gt;0,F1338&lt;&gt;"تأكد من الكود"),COUNT($U$3:U1337)+1,"  ")</f>
        <v xml:space="preserve">  </v>
      </c>
    </row>
    <row r="1339" spans="2:25" ht="15.75">
      <c r="B1339" s="5" t="str">
        <f>IF(C1339&lt;&gt;"",COUNT($B$3:B1338)+1,"")</f>
        <v/>
      </c>
      <c r="C1339" s="86"/>
      <c r="D1339" s="12"/>
      <c r="E1339" s="12"/>
      <c r="F1339" s="5" t="str">
        <f>IFERROR(IF(E1339&lt;&gt;"",VLOOKUP(E1339,STORE!$C$6:$D$500,2,FALSE),""),"تأكد من الكود")</f>
        <v/>
      </c>
      <c r="G1339" s="12"/>
      <c r="H1339" s="20"/>
      <c r="I1339" s="12"/>
      <c r="U1339" s="4" t="str">
        <f>IF(AND($V$2=$E1339,$V$2&lt;&gt;"",$V$2&lt;&gt;0,F1339&lt;&gt;"تأكد من الكود"),COUNT($U$3:U1338)+1,"  ")</f>
        <v xml:space="preserve">  </v>
      </c>
    </row>
    <row r="1340" spans="2:25" ht="15.75">
      <c r="B1340" s="5" t="str">
        <f>IF(C1340&lt;&gt;"",COUNT($B$3:B1339)+1,"")</f>
        <v/>
      </c>
      <c r="C1340" s="86"/>
      <c r="D1340" s="12"/>
      <c r="E1340" s="12"/>
      <c r="F1340" s="5" t="str">
        <f>IFERROR(IF(E1340&lt;&gt;"",VLOOKUP(E1340,STORE!$C$6:$D$500,2,FALSE),""),"تأكد من الكود")</f>
        <v/>
      </c>
      <c r="G1340" s="12"/>
      <c r="H1340" s="20"/>
      <c r="I1340" s="12"/>
      <c r="U1340" s="4" t="str">
        <f>IF(AND($V$2=$E1340,$V$2&lt;&gt;"",$V$2&lt;&gt;0,F1340&lt;&gt;"تأكد من الكود"),COUNT($U$3:U1339)+1,"  ")</f>
        <v xml:space="preserve">  </v>
      </c>
    </row>
    <row r="1341" spans="2:25" ht="15.75">
      <c r="B1341" s="5" t="str">
        <f>IF(C1341&lt;&gt;"",COUNT($B$3:B1340)+1,"")</f>
        <v/>
      </c>
      <c r="C1341" s="86"/>
      <c r="D1341" s="12"/>
      <c r="E1341" s="12"/>
      <c r="F1341" s="5" t="str">
        <f>IFERROR(IF(E1341&lt;&gt;"",VLOOKUP(E1341,STORE!$C$6:$D$500,2,FALSE),""),"تأكد من الكود")</f>
        <v/>
      </c>
      <c r="G1341" s="12"/>
      <c r="H1341" s="20"/>
      <c r="I1341" s="12"/>
      <c r="U1341" s="4" t="str">
        <f>IF(AND($V$2=$E1341,$V$2&lt;&gt;"",$V$2&lt;&gt;0,F1341&lt;&gt;"تأكد من الكود"),COUNT($U$3:U1340)+1,"  ")</f>
        <v xml:space="preserve">  </v>
      </c>
    </row>
    <row r="1342" spans="2:25" ht="15.75">
      <c r="B1342" s="5" t="str">
        <f>IF(C1342&lt;&gt;"",COUNT($B$3:B1341)+1,"")</f>
        <v/>
      </c>
      <c r="C1342" s="86"/>
      <c r="D1342" s="12"/>
      <c r="E1342" s="12"/>
      <c r="F1342" s="5" t="str">
        <f>IFERROR(IF(E1342&lt;&gt;"",VLOOKUP(E1342,STORE!$C$6:$D$500,2,FALSE),""),"تأكد من الكود")</f>
        <v/>
      </c>
      <c r="G1342" s="12"/>
      <c r="H1342" s="20"/>
      <c r="I1342" s="12"/>
      <c r="U1342" s="4" t="str">
        <f>IF(AND($V$2=$E1342,$V$2&lt;&gt;"",$V$2&lt;&gt;0,F1342&lt;&gt;"تأكد من الكود"),COUNT($U$3:U1341)+1,"  ")</f>
        <v xml:space="preserve">  </v>
      </c>
    </row>
    <row r="1343" spans="2:25" ht="15.75">
      <c r="B1343" s="5" t="str">
        <f>IF(C1343&lt;&gt;"",COUNT($B$3:B1342)+1,"")</f>
        <v/>
      </c>
      <c r="C1343" s="86"/>
      <c r="D1343" s="12"/>
      <c r="E1343" s="12"/>
      <c r="F1343" s="5" t="str">
        <f>IFERROR(IF(E1343&lt;&gt;"",VLOOKUP(E1343,STORE!$C$6:$D$500,2,FALSE),""),"تأكد من الكود")</f>
        <v/>
      </c>
      <c r="G1343" s="12"/>
      <c r="H1343" s="20"/>
      <c r="I1343" s="12"/>
      <c r="U1343" s="4" t="str">
        <f>IF(AND($V$2=$E1343,$V$2&lt;&gt;"",$V$2&lt;&gt;0,F1343&lt;&gt;"تأكد من الكود"),COUNT($U$3:U1342)+1,"  ")</f>
        <v xml:space="preserve">  </v>
      </c>
    </row>
    <row r="1344" spans="2:25" ht="15.75">
      <c r="B1344" s="5" t="str">
        <f>IF(C1344&lt;&gt;"",COUNT($B$3:B1343)+1,"")</f>
        <v/>
      </c>
      <c r="C1344" s="86"/>
      <c r="D1344" s="12"/>
      <c r="E1344" s="12"/>
      <c r="F1344" s="5" t="str">
        <f>IFERROR(IF(E1344&lt;&gt;"",VLOOKUP(E1344,STORE!$C$6:$D$500,2,FALSE),""),"تأكد من الكود")</f>
        <v/>
      </c>
      <c r="G1344" s="12"/>
      <c r="H1344" s="20"/>
      <c r="I1344" s="12"/>
      <c r="U1344" s="4" t="str">
        <f>IF(AND($V$2=$E1344,$V$2&lt;&gt;"",$V$2&lt;&gt;0,F1344&lt;&gt;"تأكد من الكود"),COUNT($U$3:U1343)+1,"  ")</f>
        <v xml:space="preserve">  </v>
      </c>
    </row>
    <row r="1345" spans="2:21" ht="15.75">
      <c r="B1345" s="5" t="str">
        <f>IF(C1345&lt;&gt;"",COUNT($B$3:B1344)+1,"")</f>
        <v/>
      </c>
      <c r="C1345" s="86"/>
      <c r="D1345" s="12"/>
      <c r="E1345" s="12"/>
      <c r="F1345" s="5" t="str">
        <f>IFERROR(IF(E1345&lt;&gt;"",VLOOKUP(E1345,STORE!$C$6:$D$500,2,FALSE),""),"تأكد من الكود")</f>
        <v/>
      </c>
      <c r="G1345" s="12"/>
      <c r="H1345" s="20"/>
      <c r="I1345" s="12"/>
      <c r="U1345" s="4" t="str">
        <f>IF(AND($V$2=$E1345,$V$2&lt;&gt;"",$V$2&lt;&gt;0,F1345&lt;&gt;"تأكد من الكود"),COUNT($U$3:U1344)+1,"  ")</f>
        <v xml:space="preserve">  </v>
      </c>
    </row>
    <row r="1346" spans="2:21" ht="15.75">
      <c r="B1346" s="5" t="str">
        <f>IF(C1346&lt;&gt;"",COUNT($B$3:B1345)+1,"")</f>
        <v/>
      </c>
      <c r="C1346" s="86"/>
      <c r="D1346" s="12"/>
      <c r="E1346" s="12"/>
      <c r="F1346" s="5" t="str">
        <f>IFERROR(IF(E1346&lt;&gt;"",VLOOKUP(E1346,STORE!$C$6:$D$500,2,FALSE),""),"تأكد من الكود")</f>
        <v/>
      </c>
      <c r="G1346" s="12"/>
      <c r="H1346" s="20"/>
      <c r="I1346" s="12"/>
      <c r="U1346" s="4" t="str">
        <f>IF(AND($V$2=$E1346,$V$2&lt;&gt;"",$V$2&lt;&gt;0,F1346&lt;&gt;"تأكد من الكود"),COUNT($U$3:U1345)+1,"  ")</f>
        <v xml:space="preserve">  </v>
      </c>
    </row>
    <row r="1347" spans="2:21" ht="15.75">
      <c r="B1347" s="5" t="str">
        <f>IF(C1347&lt;&gt;"",COUNT($B$3:B1346)+1,"")</f>
        <v/>
      </c>
      <c r="C1347" s="86"/>
      <c r="D1347" s="12"/>
      <c r="E1347" s="12"/>
      <c r="F1347" s="5" t="str">
        <f>IFERROR(IF(E1347&lt;&gt;"",VLOOKUP(E1347,STORE!$C$6:$D$500,2,FALSE),""),"تأكد من الكود")</f>
        <v/>
      </c>
      <c r="G1347" s="12"/>
      <c r="H1347" s="20"/>
      <c r="I1347" s="12"/>
      <c r="U1347" s="4" t="str">
        <f>IF(AND($V$2=$E1347,$V$2&lt;&gt;"",$V$2&lt;&gt;0,F1347&lt;&gt;"تأكد من الكود"),COUNT($U$3:U1346)+1,"  ")</f>
        <v xml:space="preserve">  </v>
      </c>
    </row>
    <row r="1348" spans="2:21" ht="15.75">
      <c r="B1348" s="5" t="str">
        <f>IF(C1348&lt;&gt;"",COUNT($B$3:B1347)+1,"")</f>
        <v/>
      </c>
      <c r="C1348" s="86"/>
      <c r="D1348" s="12"/>
      <c r="E1348" s="12"/>
      <c r="F1348" s="5" t="str">
        <f>IFERROR(IF(E1348&lt;&gt;"",VLOOKUP(E1348,STORE!$C$6:$D$500,2,FALSE),""),"تأكد من الكود")</f>
        <v/>
      </c>
      <c r="G1348" s="12"/>
      <c r="H1348" s="20"/>
      <c r="I1348" s="12"/>
      <c r="U1348" s="4" t="str">
        <f>IF(AND($V$2=$E1348,$V$2&lt;&gt;"",$V$2&lt;&gt;0,F1348&lt;&gt;"تأكد من الكود"),COUNT($U$3:U1347)+1,"  ")</f>
        <v xml:space="preserve">  </v>
      </c>
    </row>
    <row r="1349" spans="2:21" ht="15.75">
      <c r="B1349" s="5" t="str">
        <f>IF(C1349&lt;&gt;"",COUNT($B$3:B1348)+1,"")</f>
        <v/>
      </c>
      <c r="C1349" s="86"/>
      <c r="D1349" s="12"/>
      <c r="E1349" s="12"/>
      <c r="F1349" s="5" t="str">
        <f>IFERROR(IF(E1349&lt;&gt;"",VLOOKUP(E1349,STORE!$C$6:$D$500,2,FALSE),""),"تأكد من الكود")</f>
        <v/>
      </c>
      <c r="G1349" s="12"/>
      <c r="H1349" s="20"/>
      <c r="I1349" s="12"/>
      <c r="U1349" s="4" t="str">
        <f>IF(AND($V$2=$E1349,$V$2&lt;&gt;"",$V$2&lt;&gt;0,F1349&lt;&gt;"تأكد من الكود"),COUNT($U$3:U1348)+1,"  ")</f>
        <v xml:space="preserve">  </v>
      </c>
    </row>
    <row r="1350" spans="2:21" ht="15.75">
      <c r="B1350" s="5" t="str">
        <f>IF(C1350&lt;&gt;"",COUNT($B$3:B1349)+1,"")</f>
        <v/>
      </c>
      <c r="C1350" s="86"/>
      <c r="D1350" s="12"/>
      <c r="E1350" s="12"/>
      <c r="F1350" s="5" t="str">
        <f>IFERROR(IF(E1350&lt;&gt;"",VLOOKUP(E1350,STORE!$C$6:$D$500,2,FALSE),""),"تأكد من الكود")</f>
        <v/>
      </c>
      <c r="G1350" s="12"/>
      <c r="H1350" s="20"/>
      <c r="I1350" s="12"/>
      <c r="U1350" s="4" t="str">
        <f>IF(AND($V$2=$E1350,$V$2&lt;&gt;"",$V$2&lt;&gt;0,F1350&lt;&gt;"تأكد من الكود"),COUNT($U$3:U1349)+1,"  ")</f>
        <v xml:space="preserve">  </v>
      </c>
    </row>
    <row r="1351" spans="2:21" ht="15.75">
      <c r="B1351" s="5" t="str">
        <f>IF(C1351&lt;&gt;"",COUNT($B$3:B1350)+1,"")</f>
        <v/>
      </c>
      <c r="C1351" s="86"/>
      <c r="D1351" s="12"/>
      <c r="E1351" s="12"/>
      <c r="F1351" s="5" t="str">
        <f>IFERROR(IF(E1351&lt;&gt;"",VLOOKUP(E1351,STORE!$C$6:$D$500,2,FALSE),""),"تأكد من الكود")</f>
        <v/>
      </c>
      <c r="G1351" s="12"/>
      <c r="H1351" s="20"/>
      <c r="I1351" s="12"/>
      <c r="U1351" s="4" t="str">
        <f>IF(AND($V$2=$E1351,$V$2&lt;&gt;"",$V$2&lt;&gt;0,F1351&lt;&gt;"تأكد من الكود"),COUNT($U$3:U1350)+1,"  ")</f>
        <v xml:space="preserve">  </v>
      </c>
    </row>
    <row r="1352" spans="2:21" ht="15.75">
      <c r="B1352" s="5" t="str">
        <f>IF(C1352&lt;&gt;"",COUNT($B$3:B1351)+1,"")</f>
        <v/>
      </c>
      <c r="C1352" s="86"/>
      <c r="D1352" s="12"/>
      <c r="E1352" s="12"/>
      <c r="F1352" s="5" t="str">
        <f>IFERROR(IF(E1352&lt;&gt;"",VLOOKUP(E1352,STORE!$C$6:$D$500,2,FALSE),""),"تأكد من الكود")</f>
        <v/>
      </c>
      <c r="G1352" s="12"/>
      <c r="H1352" s="20"/>
      <c r="I1352" s="12"/>
      <c r="U1352" s="4" t="str">
        <f>IF(AND($V$2=$E1352,$V$2&lt;&gt;"",$V$2&lt;&gt;0,F1352&lt;&gt;"تأكد من الكود"),COUNT($U$3:U1351)+1,"  ")</f>
        <v xml:space="preserve">  </v>
      </c>
    </row>
    <row r="1353" spans="2:21" ht="15.75">
      <c r="B1353" s="5" t="str">
        <f>IF(C1353&lt;&gt;"",COUNT($B$3:B1352)+1,"")</f>
        <v/>
      </c>
      <c r="C1353" s="86"/>
      <c r="D1353" s="12"/>
      <c r="E1353" s="12"/>
      <c r="F1353" s="5" t="str">
        <f>IFERROR(IF(E1353&lt;&gt;"",VLOOKUP(E1353,STORE!$C$6:$D$500,2,FALSE),""),"تأكد من الكود")</f>
        <v/>
      </c>
      <c r="G1353" s="12"/>
      <c r="H1353" s="20"/>
      <c r="I1353" s="12"/>
      <c r="U1353" s="4" t="str">
        <f>IF(AND($V$2=$E1353,$V$2&lt;&gt;"",$V$2&lt;&gt;0,F1353&lt;&gt;"تأكد من الكود"),COUNT($U$3:U1352)+1,"  ")</f>
        <v xml:space="preserve">  </v>
      </c>
    </row>
    <row r="1354" spans="2:21" ht="15.75">
      <c r="B1354" s="5" t="str">
        <f>IF(C1354&lt;&gt;"",COUNT($B$3:B1353)+1,"")</f>
        <v/>
      </c>
      <c r="C1354" s="86"/>
      <c r="D1354" s="12"/>
      <c r="E1354" s="12"/>
      <c r="F1354" s="5" t="str">
        <f>IFERROR(IF(E1354&lt;&gt;"",VLOOKUP(E1354,STORE!$C$6:$D$500,2,FALSE),""),"تأكد من الكود")</f>
        <v/>
      </c>
      <c r="G1354" s="12"/>
      <c r="H1354" s="20"/>
      <c r="I1354" s="12"/>
      <c r="U1354" s="4" t="str">
        <f>IF(AND($V$2=$E1354,$V$2&lt;&gt;"",$V$2&lt;&gt;0,F1354&lt;&gt;"تأكد من الكود"),COUNT($U$3:U1353)+1,"  ")</f>
        <v xml:space="preserve">  </v>
      </c>
    </row>
    <row r="1355" spans="2:21" ht="15.75">
      <c r="B1355" s="5" t="str">
        <f>IF(C1355&lt;&gt;"",COUNT($B$3:B1354)+1,"")</f>
        <v/>
      </c>
      <c r="C1355" s="86"/>
      <c r="D1355" s="12"/>
      <c r="E1355" s="12"/>
      <c r="F1355" s="5" t="str">
        <f>IFERROR(IF(E1355&lt;&gt;"",VLOOKUP(E1355,STORE!$C$6:$D$500,2,FALSE),""),"تأكد من الكود")</f>
        <v/>
      </c>
      <c r="G1355" s="12"/>
      <c r="H1355" s="20"/>
      <c r="I1355" s="12"/>
      <c r="U1355" s="4" t="str">
        <f>IF(AND($V$2=$E1355,$V$2&lt;&gt;"",$V$2&lt;&gt;0,F1355&lt;&gt;"تأكد من الكود"),COUNT($U$3:U1354)+1,"  ")</f>
        <v xml:space="preserve">  </v>
      </c>
    </row>
    <row r="1356" spans="2:21" ht="15.75">
      <c r="B1356" s="5" t="str">
        <f>IF(C1356&lt;&gt;"",COUNT($B$3:B1355)+1,"")</f>
        <v/>
      </c>
      <c r="C1356" s="86"/>
      <c r="D1356" s="12"/>
      <c r="E1356" s="12"/>
      <c r="F1356" s="5" t="str">
        <f>IFERROR(IF(E1356&lt;&gt;"",VLOOKUP(E1356,STORE!$C$6:$D$500,2,FALSE),""),"تأكد من الكود")</f>
        <v/>
      </c>
      <c r="G1356" s="12"/>
      <c r="H1356" s="20"/>
      <c r="I1356" s="12"/>
      <c r="U1356" s="4" t="str">
        <f>IF(AND($V$2=$E1356,$V$2&lt;&gt;"",$V$2&lt;&gt;0,F1356&lt;&gt;"تأكد من الكود"),COUNT($U$3:U1355)+1,"  ")</f>
        <v xml:space="preserve">  </v>
      </c>
    </row>
    <row r="1357" spans="2:21" ht="15.75">
      <c r="B1357" s="5" t="str">
        <f>IF(C1357&lt;&gt;"",COUNT($B$3:B1356)+1,"")</f>
        <v/>
      </c>
      <c r="C1357" s="86"/>
      <c r="D1357" s="12"/>
      <c r="E1357" s="12"/>
      <c r="F1357" s="5" t="str">
        <f>IFERROR(IF(E1357&lt;&gt;"",VLOOKUP(E1357,STORE!$C$6:$D$500,2,FALSE),""),"تأكد من الكود")</f>
        <v/>
      </c>
      <c r="G1357" s="12"/>
      <c r="H1357" s="20"/>
      <c r="I1357" s="12"/>
      <c r="U1357" s="4" t="str">
        <f>IF(AND($V$2=$E1357,$V$2&lt;&gt;"",$V$2&lt;&gt;0,F1357&lt;&gt;"تأكد من الكود"),COUNT($U$3:U1356)+1,"  ")</f>
        <v xml:space="preserve">  </v>
      </c>
    </row>
    <row r="1358" spans="2:21" ht="15.75">
      <c r="B1358" s="5" t="str">
        <f>IF(C1358&lt;&gt;"",COUNT($B$3:B1357)+1,"")</f>
        <v/>
      </c>
      <c r="C1358" s="86"/>
      <c r="D1358" s="12"/>
      <c r="E1358" s="12"/>
      <c r="F1358" s="5" t="str">
        <f>IFERROR(IF(E1358&lt;&gt;"",VLOOKUP(E1358,STORE!$C$6:$D$500,2,FALSE),""),"تأكد من الكود")</f>
        <v/>
      </c>
      <c r="G1358" s="12"/>
      <c r="H1358" s="20"/>
      <c r="I1358" s="12"/>
      <c r="U1358" s="4" t="str">
        <f>IF(AND($V$2=$E1358,$V$2&lt;&gt;"",$V$2&lt;&gt;0,F1358&lt;&gt;"تأكد من الكود"),COUNT($U$3:U1357)+1,"  ")</f>
        <v xml:space="preserve">  </v>
      </c>
    </row>
    <row r="1359" spans="2:21" ht="15.75">
      <c r="B1359" s="5" t="str">
        <f>IF(C1359&lt;&gt;"",COUNT($B$3:B1358)+1,"")</f>
        <v/>
      </c>
      <c r="C1359" s="86"/>
      <c r="D1359" s="12"/>
      <c r="E1359" s="12"/>
      <c r="F1359" s="5" t="str">
        <f>IFERROR(IF(E1359&lt;&gt;"",VLOOKUP(E1359,STORE!$C$6:$D$500,2,FALSE),""),"تأكد من الكود")</f>
        <v/>
      </c>
      <c r="G1359" s="12"/>
      <c r="H1359" s="20"/>
      <c r="I1359" s="12"/>
      <c r="U1359" s="4" t="str">
        <f>IF(AND($V$2=$E1359,$V$2&lt;&gt;"",$V$2&lt;&gt;0,F1359&lt;&gt;"تأكد من الكود"),COUNT($U$3:U1358)+1,"  ")</f>
        <v xml:space="preserve">  </v>
      </c>
    </row>
    <row r="1360" spans="2:21" ht="15.75">
      <c r="B1360" s="5" t="str">
        <f>IF(C1360&lt;&gt;"",COUNT($B$3:B1359)+1,"")</f>
        <v/>
      </c>
      <c r="C1360" s="86"/>
      <c r="D1360" s="12"/>
      <c r="E1360" s="12"/>
      <c r="F1360" s="5" t="str">
        <f>IFERROR(IF(E1360&lt;&gt;"",VLOOKUP(E1360,STORE!$C$6:$D$500,2,FALSE),""),"تأكد من الكود")</f>
        <v/>
      </c>
      <c r="G1360" s="12"/>
      <c r="H1360" s="20"/>
      <c r="I1360" s="12"/>
      <c r="U1360" s="4" t="str">
        <f>IF(AND($V$2=$E1360,$V$2&lt;&gt;"",$V$2&lt;&gt;0,F1360&lt;&gt;"تأكد من الكود"),COUNT($U$3:U1359)+1,"  ")</f>
        <v xml:space="preserve">  </v>
      </c>
    </row>
    <row r="1361" spans="2:21" ht="15.75">
      <c r="B1361" s="5" t="str">
        <f>IF(C1361&lt;&gt;"",COUNT($B$3:B1360)+1,"")</f>
        <v/>
      </c>
      <c r="C1361" s="86"/>
      <c r="D1361" s="12"/>
      <c r="E1361" s="12"/>
      <c r="F1361" s="5" t="str">
        <f>IFERROR(IF(E1361&lt;&gt;"",VLOOKUP(E1361,STORE!$C$6:$D$500,2,FALSE),""),"تأكد من الكود")</f>
        <v/>
      </c>
      <c r="G1361" s="12"/>
      <c r="H1361" s="20"/>
      <c r="I1361" s="12"/>
      <c r="U1361" s="4" t="str">
        <f>IF(AND($V$2=$E1361,$V$2&lt;&gt;"",$V$2&lt;&gt;0,F1361&lt;&gt;"تأكد من الكود"),COUNT($U$3:U1360)+1,"  ")</f>
        <v xml:space="preserve">  </v>
      </c>
    </row>
    <row r="1362" spans="2:21" ht="15.75">
      <c r="B1362" s="5" t="str">
        <f>IF(C1362&lt;&gt;"",COUNT($B$3:B1361)+1,"")</f>
        <v/>
      </c>
      <c r="C1362" s="86"/>
      <c r="D1362" s="12"/>
      <c r="E1362" s="12"/>
      <c r="F1362" s="5" t="str">
        <f>IFERROR(IF(E1362&lt;&gt;"",VLOOKUP(E1362,STORE!$C$6:$D$500,2,FALSE),""),"تأكد من الكود")</f>
        <v/>
      </c>
      <c r="G1362" s="12"/>
      <c r="H1362" s="20"/>
      <c r="I1362" s="12"/>
      <c r="U1362" s="4" t="str">
        <f>IF(AND($V$2=$E1362,$V$2&lt;&gt;"",$V$2&lt;&gt;0,F1362&lt;&gt;"تأكد من الكود"),COUNT($U$3:U1361)+1,"  ")</f>
        <v xml:space="preserve">  </v>
      </c>
    </row>
    <row r="1363" spans="2:21" ht="15.75">
      <c r="B1363" s="5" t="str">
        <f>IF(C1363&lt;&gt;"",COUNT($B$3:B1362)+1,"")</f>
        <v/>
      </c>
      <c r="C1363" s="86"/>
      <c r="D1363" s="12"/>
      <c r="E1363" s="12"/>
      <c r="F1363" s="5" t="str">
        <f>IFERROR(IF(E1363&lt;&gt;"",VLOOKUP(E1363,STORE!$C$6:$D$500,2,FALSE),""),"تأكد من الكود")</f>
        <v/>
      </c>
      <c r="G1363" s="12"/>
      <c r="H1363" s="20"/>
      <c r="I1363" s="12"/>
      <c r="U1363" s="4" t="str">
        <f>IF(AND($V$2=$E1363,$V$2&lt;&gt;"",$V$2&lt;&gt;0,F1363&lt;&gt;"تأكد من الكود"),COUNT($U$3:U1362)+1,"  ")</f>
        <v xml:space="preserve">  </v>
      </c>
    </row>
    <row r="1364" spans="2:21" ht="15.75">
      <c r="B1364" s="5" t="str">
        <f>IF(C1364&lt;&gt;"",COUNT($B$3:B1363)+1,"")</f>
        <v/>
      </c>
      <c r="C1364" s="86"/>
      <c r="D1364" s="12"/>
      <c r="E1364" s="12"/>
      <c r="F1364" s="5" t="str">
        <f>IFERROR(IF(E1364&lt;&gt;"",VLOOKUP(E1364,STORE!$C$6:$D$500,2,FALSE),""),"تأكد من الكود")</f>
        <v/>
      </c>
      <c r="G1364" s="12"/>
      <c r="H1364" s="20"/>
      <c r="I1364" s="12"/>
      <c r="U1364" s="4" t="str">
        <f>IF(AND($V$2=$E1364,$V$2&lt;&gt;"",$V$2&lt;&gt;0,F1364&lt;&gt;"تأكد من الكود"),COUNT($U$3:U1363)+1,"  ")</f>
        <v xml:space="preserve">  </v>
      </c>
    </row>
    <row r="1365" spans="2:21" ht="15.75">
      <c r="B1365" s="5" t="str">
        <f>IF(C1365&lt;&gt;"",COUNT($B$3:B1364)+1,"")</f>
        <v/>
      </c>
      <c r="C1365" s="86"/>
      <c r="D1365" s="12"/>
      <c r="E1365" s="12"/>
      <c r="F1365" s="5" t="str">
        <f>IFERROR(IF(E1365&lt;&gt;"",VLOOKUP(E1365,STORE!$C$6:$D$500,2,FALSE),""),"تأكد من الكود")</f>
        <v/>
      </c>
      <c r="G1365" s="12"/>
      <c r="H1365" s="20"/>
      <c r="I1365" s="12"/>
      <c r="U1365" s="4" t="str">
        <f>IF(AND($V$2=$E1365,$V$2&lt;&gt;"",$V$2&lt;&gt;0,F1365&lt;&gt;"تأكد من الكود"),COUNT($U$3:U1364)+1,"  ")</f>
        <v xml:space="preserve">  </v>
      </c>
    </row>
    <row r="1366" spans="2:21" ht="15.75">
      <c r="B1366" s="5" t="str">
        <f>IF(C1366&lt;&gt;"",COUNT($B$3:B1365)+1,"")</f>
        <v/>
      </c>
      <c r="C1366" s="86"/>
      <c r="D1366" s="12"/>
      <c r="E1366" s="12"/>
      <c r="F1366" s="5" t="str">
        <f>IFERROR(IF(E1366&lt;&gt;"",VLOOKUP(E1366,STORE!$C$6:$D$500,2,FALSE),""),"تأكد من الكود")</f>
        <v/>
      </c>
      <c r="G1366" s="12"/>
      <c r="H1366" s="20"/>
      <c r="I1366" s="12"/>
      <c r="U1366" s="4" t="str">
        <f>IF(AND($V$2=$E1366,$V$2&lt;&gt;"",$V$2&lt;&gt;0,F1366&lt;&gt;"تأكد من الكود"),COUNT($U$3:U1365)+1,"  ")</f>
        <v xml:space="preserve">  </v>
      </c>
    </row>
    <row r="1367" spans="2:21" ht="15.75">
      <c r="B1367" s="5" t="str">
        <f>IF(C1367&lt;&gt;"",COUNT($B$3:B1366)+1,"")</f>
        <v/>
      </c>
      <c r="C1367" s="86"/>
      <c r="D1367" s="12"/>
      <c r="E1367" s="12"/>
      <c r="F1367" s="5" t="str">
        <f>IFERROR(IF(E1367&lt;&gt;"",VLOOKUP(E1367,STORE!$C$6:$D$500,2,FALSE),""),"تأكد من الكود")</f>
        <v/>
      </c>
      <c r="G1367" s="12"/>
      <c r="H1367" s="20"/>
      <c r="I1367" s="12"/>
      <c r="U1367" s="4" t="str">
        <f>IF(AND($V$2=$E1367,$V$2&lt;&gt;"",$V$2&lt;&gt;0,F1367&lt;&gt;"تأكد من الكود"),COUNT($U$3:U1366)+1,"  ")</f>
        <v xml:space="preserve">  </v>
      </c>
    </row>
    <row r="1368" spans="2:21" ht="15.75">
      <c r="B1368" s="5" t="str">
        <f>IF(C1368&lt;&gt;"",COUNT($B$3:B1367)+1,"")</f>
        <v/>
      </c>
      <c r="C1368" s="86"/>
      <c r="D1368" s="12"/>
      <c r="E1368" s="12"/>
      <c r="F1368" s="5" t="str">
        <f>IFERROR(IF(E1368&lt;&gt;"",VLOOKUP(E1368,STORE!$C$6:$D$500,2,FALSE),""),"تأكد من الكود")</f>
        <v/>
      </c>
      <c r="G1368" s="12"/>
      <c r="H1368" s="20"/>
      <c r="I1368" s="12"/>
      <c r="U1368" s="4" t="str">
        <f>IF(AND($V$2=$E1368,$V$2&lt;&gt;"",$V$2&lt;&gt;0,F1368&lt;&gt;"تأكد من الكود"),COUNT($U$3:U1367)+1,"  ")</f>
        <v xml:space="preserve">  </v>
      </c>
    </row>
    <row r="1369" spans="2:21" ht="15.75">
      <c r="B1369" s="5" t="str">
        <f>IF(C1369&lt;&gt;"",COUNT($B$3:B1368)+1,"")</f>
        <v/>
      </c>
      <c r="C1369" s="86"/>
      <c r="D1369" s="12"/>
      <c r="E1369" s="12"/>
      <c r="F1369" s="5" t="str">
        <f>IFERROR(IF(E1369&lt;&gt;"",VLOOKUP(E1369,STORE!$C$6:$D$500,2,FALSE),""),"تأكد من الكود")</f>
        <v/>
      </c>
      <c r="G1369" s="12"/>
      <c r="H1369" s="20"/>
      <c r="I1369" s="12"/>
      <c r="U1369" s="4" t="str">
        <f>IF(AND($V$2=$E1369,$V$2&lt;&gt;"",$V$2&lt;&gt;0,F1369&lt;&gt;"تأكد من الكود"),COUNT($U$3:U1368)+1,"  ")</f>
        <v xml:space="preserve">  </v>
      </c>
    </row>
    <row r="1370" spans="2:21" ht="15.75">
      <c r="B1370" s="5" t="str">
        <f>IF(C1370&lt;&gt;"",COUNT($B$3:B1369)+1,"")</f>
        <v/>
      </c>
      <c r="C1370" s="86"/>
      <c r="D1370" s="12"/>
      <c r="E1370" s="12"/>
      <c r="F1370" s="5" t="str">
        <f>IFERROR(IF(E1370&lt;&gt;"",VLOOKUP(E1370,STORE!$C$6:$D$500,2,FALSE),""),"تأكد من الكود")</f>
        <v/>
      </c>
      <c r="G1370" s="12"/>
      <c r="H1370" s="20"/>
      <c r="I1370" s="12"/>
      <c r="U1370" s="4" t="str">
        <f>IF(AND($V$2=$E1370,$V$2&lt;&gt;"",$V$2&lt;&gt;0,F1370&lt;&gt;"تأكد من الكود"),COUNT($U$3:U1369)+1,"  ")</f>
        <v xml:space="preserve">  </v>
      </c>
    </row>
    <row r="1371" spans="2:21" ht="15.75">
      <c r="B1371" s="5" t="str">
        <f>IF(C1371&lt;&gt;"",COUNT($B$3:B1370)+1,"")</f>
        <v/>
      </c>
      <c r="C1371" s="86"/>
      <c r="D1371" s="12"/>
      <c r="E1371" s="12"/>
      <c r="F1371" s="5" t="str">
        <f>IFERROR(IF(E1371&lt;&gt;"",VLOOKUP(E1371,STORE!$C$6:$D$500,2,FALSE),""),"تأكد من الكود")</f>
        <v/>
      </c>
      <c r="G1371" s="12"/>
      <c r="H1371" s="20"/>
      <c r="I1371" s="12"/>
      <c r="U1371" s="4" t="str">
        <f>IF(AND($V$2=$E1371,$V$2&lt;&gt;"",$V$2&lt;&gt;0,F1371&lt;&gt;"تأكد من الكود"),COUNT($U$3:U1370)+1,"  ")</f>
        <v xml:space="preserve">  </v>
      </c>
    </row>
    <row r="1372" spans="2:21" ht="15.75">
      <c r="B1372" s="5" t="str">
        <f>IF(C1372&lt;&gt;"",COUNT($B$3:B1371)+1,"")</f>
        <v/>
      </c>
      <c r="C1372" s="86"/>
      <c r="D1372" s="12"/>
      <c r="E1372" s="12"/>
      <c r="F1372" s="5" t="str">
        <f>IFERROR(IF(E1372&lt;&gt;"",VLOOKUP(E1372,STORE!$C$6:$D$500,2,FALSE),""),"تأكد من الكود")</f>
        <v/>
      </c>
      <c r="G1372" s="12"/>
      <c r="H1372" s="20"/>
      <c r="I1372" s="12"/>
      <c r="U1372" s="4" t="str">
        <f>IF(AND($V$2=$E1372,$V$2&lt;&gt;"",$V$2&lt;&gt;0,F1372&lt;&gt;"تأكد من الكود"),COUNT($U$3:U1371)+1,"  ")</f>
        <v xml:space="preserve">  </v>
      </c>
    </row>
    <row r="1373" spans="2:21" ht="15.75">
      <c r="B1373" s="5" t="str">
        <f>IF(C1373&lt;&gt;"",COUNT($B$3:B1372)+1,"")</f>
        <v/>
      </c>
      <c r="C1373" s="86"/>
      <c r="D1373" s="12"/>
      <c r="E1373" s="12"/>
      <c r="F1373" s="5" t="str">
        <f>IFERROR(IF(E1373&lt;&gt;"",VLOOKUP(E1373,STORE!$C$6:$D$500,2,FALSE),""),"تأكد من الكود")</f>
        <v/>
      </c>
      <c r="G1373" s="12"/>
      <c r="H1373" s="20"/>
      <c r="I1373" s="12"/>
      <c r="U1373" s="4" t="str">
        <f>IF(AND($V$2=$E1373,$V$2&lt;&gt;"",$V$2&lt;&gt;0,F1373&lt;&gt;"تأكد من الكود"),COUNT($U$3:U1372)+1,"  ")</f>
        <v xml:space="preserve">  </v>
      </c>
    </row>
    <row r="1374" spans="2:21" ht="15.75">
      <c r="B1374" s="5" t="str">
        <f>IF(C1374&lt;&gt;"",COUNT($B$3:B1373)+1,"")</f>
        <v/>
      </c>
      <c r="C1374" s="86"/>
      <c r="D1374" s="12"/>
      <c r="E1374" s="12"/>
      <c r="F1374" s="5" t="str">
        <f>IFERROR(IF(E1374&lt;&gt;"",VLOOKUP(E1374,STORE!$C$6:$D$500,2,FALSE),""),"تأكد من الكود")</f>
        <v/>
      </c>
      <c r="G1374" s="12"/>
      <c r="H1374" s="20"/>
      <c r="I1374" s="12"/>
      <c r="U1374" s="4" t="str">
        <f>IF(AND($V$2=$E1374,$V$2&lt;&gt;"",$V$2&lt;&gt;0,F1374&lt;&gt;"تأكد من الكود"),COUNT($U$3:U1373)+1,"  ")</f>
        <v xml:space="preserve">  </v>
      </c>
    </row>
    <row r="1375" spans="2:21" ht="15.75">
      <c r="B1375" s="5" t="str">
        <f>IF(C1375&lt;&gt;"",COUNT($B$3:B1374)+1,"")</f>
        <v/>
      </c>
      <c r="C1375" s="86"/>
      <c r="D1375" s="12"/>
      <c r="E1375" s="12"/>
      <c r="F1375" s="5" t="str">
        <f>IFERROR(IF(E1375&lt;&gt;"",VLOOKUP(E1375,STORE!$C$6:$D$500,2,FALSE),""),"تأكد من الكود")</f>
        <v/>
      </c>
      <c r="G1375" s="12"/>
      <c r="H1375" s="20"/>
      <c r="I1375" s="12"/>
      <c r="U1375" s="4" t="str">
        <f>IF(AND($V$2=$E1375,$V$2&lt;&gt;"",$V$2&lt;&gt;0,F1375&lt;&gt;"تأكد من الكود"),COUNT($U$3:U1374)+1,"  ")</f>
        <v xml:space="preserve">  </v>
      </c>
    </row>
    <row r="1376" spans="2:21" ht="15.75">
      <c r="B1376" s="5" t="str">
        <f>IF(C1376&lt;&gt;"",COUNT($B$3:B1375)+1,"")</f>
        <v/>
      </c>
      <c r="C1376" s="86"/>
      <c r="D1376" s="12"/>
      <c r="E1376" s="12"/>
      <c r="F1376" s="5" t="str">
        <f>IFERROR(IF(E1376&lt;&gt;"",VLOOKUP(E1376,STORE!$C$6:$D$500,2,FALSE),""),"تأكد من الكود")</f>
        <v/>
      </c>
      <c r="G1376" s="12"/>
      <c r="H1376" s="20"/>
      <c r="I1376" s="12"/>
      <c r="U1376" s="4" t="str">
        <f>IF(AND($V$2=$E1376,$V$2&lt;&gt;"",$V$2&lt;&gt;0,F1376&lt;&gt;"تأكد من الكود"),COUNT($U$3:U1375)+1,"  ")</f>
        <v xml:space="preserve">  </v>
      </c>
    </row>
    <row r="1377" spans="2:21" ht="15.75">
      <c r="B1377" s="5" t="str">
        <f>IF(C1377&lt;&gt;"",COUNT($B$3:B1376)+1,"")</f>
        <v/>
      </c>
      <c r="C1377" s="86"/>
      <c r="D1377" s="12"/>
      <c r="E1377" s="12"/>
      <c r="F1377" s="5" t="str">
        <f>IFERROR(IF(E1377&lt;&gt;"",VLOOKUP(E1377,STORE!$C$6:$D$500,2,FALSE),""),"تأكد من الكود")</f>
        <v/>
      </c>
      <c r="G1377" s="12"/>
      <c r="H1377" s="20"/>
      <c r="I1377" s="12"/>
      <c r="U1377" s="4" t="str">
        <f>IF(AND($V$2=$E1377,$V$2&lt;&gt;"",$V$2&lt;&gt;0,F1377&lt;&gt;"تأكد من الكود"),COUNT($U$3:U1376)+1,"  ")</f>
        <v xml:space="preserve">  </v>
      </c>
    </row>
    <row r="1378" spans="2:21" ht="15.75">
      <c r="B1378" s="5" t="str">
        <f>IF(C1378&lt;&gt;"",COUNT($B$3:B1377)+1,"")</f>
        <v/>
      </c>
      <c r="C1378" s="86"/>
      <c r="D1378" s="12"/>
      <c r="E1378" s="12"/>
      <c r="F1378" s="5" t="str">
        <f>IFERROR(IF(E1378&lt;&gt;"",VLOOKUP(E1378,STORE!$C$6:$D$500,2,FALSE),""),"تأكد من الكود")</f>
        <v/>
      </c>
      <c r="G1378" s="12"/>
      <c r="H1378" s="20"/>
      <c r="I1378" s="12"/>
      <c r="U1378" s="4" t="str">
        <f>IF(AND($V$2=$E1378,$V$2&lt;&gt;"",$V$2&lt;&gt;0,F1378&lt;&gt;"تأكد من الكود"),COUNT($U$3:U1377)+1,"  ")</f>
        <v xml:space="preserve">  </v>
      </c>
    </row>
    <row r="1379" spans="2:21" ht="15.75">
      <c r="B1379" s="5" t="str">
        <f>IF(C1379&lt;&gt;"",COUNT($B$3:B1378)+1,"")</f>
        <v/>
      </c>
      <c r="C1379" s="86"/>
      <c r="D1379" s="12"/>
      <c r="E1379" s="12"/>
      <c r="F1379" s="5" t="str">
        <f>IFERROR(IF(E1379&lt;&gt;"",VLOOKUP(E1379,STORE!$C$6:$D$500,2,FALSE),""),"تأكد من الكود")</f>
        <v/>
      </c>
      <c r="G1379" s="12"/>
      <c r="H1379" s="20"/>
      <c r="I1379" s="12"/>
      <c r="U1379" s="4" t="str">
        <f>IF(AND($V$2=$E1379,$V$2&lt;&gt;"",$V$2&lt;&gt;0,F1379&lt;&gt;"تأكد من الكود"),COUNT($U$3:U1378)+1,"  ")</f>
        <v xml:space="preserve">  </v>
      </c>
    </row>
    <row r="1380" spans="2:21" ht="15.75">
      <c r="B1380" s="5" t="str">
        <f>IF(C1380&lt;&gt;"",COUNT($B$3:B1379)+1,"")</f>
        <v/>
      </c>
      <c r="C1380" s="86"/>
      <c r="D1380" s="12"/>
      <c r="E1380" s="12"/>
      <c r="F1380" s="5" t="str">
        <f>IFERROR(IF(E1380&lt;&gt;"",VLOOKUP(E1380,STORE!$C$6:$D$500,2,FALSE),""),"تأكد من الكود")</f>
        <v/>
      </c>
      <c r="G1380" s="12"/>
      <c r="H1380" s="20"/>
      <c r="I1380" s="12"/>
      <c r="U1380" s="4" t="str">
        <f>IF(AND($V$2=$E1380,$V$2&lt;&gt;"",$V$2&lt;&gt;0,F1380&lt;&gt;"تأكد من الكود"),COUNT($U$3:U1379)+1,"  ")</f>
        <v xml:space="preserve">  </v>
      </c>
    </row>
    <row r="1381" spans="2:21" ht="15.75">
      <c r="B1381" s="5" t="str">
        <f>IF(C1381&lt;&gt;"",COUNT($B$3:B1380)+1,"")</f>
        <v/>
      </c>
      <c r="C1381" s="86"/>
      <c r="D1381" s="12"/>
      <c r="E1381" s="12"/>
      <c r="F1381" s="5" t="str">
        <f>IFERROR(IF(E1381&lt;&gt;"",VLOOKUP(E1381,STORE!$C$6:$D$500,2,FALSE),""),"تأكد من الكود")</f>
        <v/>
      </c>
      <c r="G1381" s="12"/>
      <c r="H1381" s="20"/>
      <c r="I1381" s="12"/>
      <c r="U1381" s="4" t="str">
        <f>IF(AND($V$2=$E1381,$V$2&lt;&gt;"",$V$2&lt;&gt;0,F1381&lt;&gt;"تأكد من الكود"),COUNT($U$3:U1380)+1,"  ")</f>
        <v xml:space="preserve">  </v>
      </c>
    </row>
    <row r="1382" spans="2:21" ht="15.75">
      <c r="B1382" s="5" t="str">
        <f>IF(C1382&lt;&gt;"",COUNT($B$3:B1381)+1,"")</f>
        <v/>
      </c>
      <c r="C1382" s="86"/>
      <c r="D1382" s="12"/>
      <c r="E1382" s="12"/>
      <c r="F1382" s="5" t="str">
        <f>IFERROR(IF(E1382&lt;&gt;"",VLOOKUP(E1382,STORE!$C$6:$D$500,2,FALSE),""),"تأكد من الكود")</f>
        <v/>
      </c>
      <c r="G1382" s="12"/>
      <c r="H1382" s="20"/>
      <c r="I1382" s="12"/>
      <c r="U1382" s="4" t="str">
        <f>IF(AND($V$2=$E1382,$V$2&lt;&gt;"",$V$2&lt;&gt;0,F1382&lt;&gt;"تأكد من الكود"),COUNT($U$3:U1381)+1,"  ")</f>
        <v xml:space="preserve">  </v>
      </c>
    </row>
    <row r="1383" spans="2:21" ht="15.75">
      <c r="B1383" s="5" t="str">
        <f>IF(C1383&lt;&gt;"",COUNT($B$3:B1382)+1,"")</f>
        <v/>
      </c>
      <c r="C1383" s="86"/>
      <c r="D1383" s="12"/>
      <c r="E1383" s="12"/>
      <c r="F1383" s="5" t="str">
        <f>IFERROR(IF(E1383&lt;&gt;"",VLOOKUP(E1383,STORE!$C$6:$D$500,2,FALSE),""),"تأكد من الكود")</f>
        <v/>
      </c>
      <c r="G1383" s="12"/>
      <c r="H1383" s="20"/>
      <c r="I1383" s="12"/>
      <c r="U1383" s="4" t="str">
        <f>IF(AND($V$2=$E1383,$V$2&lt;&gt;"",$V$2&lt;&gt;0,F1383&lt;&gt;"تأكد من الكود"),COUNT($U$3:U1382)+1,"  ")</f>
        <v xml:space="preserve">  </v>
      </c>
    </row>
    <row r="1384" spans="2:21" ht="15.75">
      <c r="B1384" s="5" t="str">
        <f>IF(C1384&lt;&gt;"",COUNT($B$3:B1383)+1,"")</f>
        <v/>
      </c>
      <c r="C1384" s="86"/>
      <c r="D1384" s="12"/>
      <c r="E1384" s="12"/>
      <c r="F1384" s="5" t="str">
        <f>IFERROR(IF(E1384&lt;&gt;"",VLOOKUP(E1384,STORE!$C$6:$D$500,2,FALSE),""),"تأكد من الكود")</f>
        <v/>
      </c>
      <c r="G1384" s="12"/>
      <c r="H1384" s="20"/>
      <c r="I1384" s="12"/>
      <c r="U1384" s="4" t="str">
        <f>IF(AND($V$2=$E1384,$V$2&lt;&gt;"",$V$2&lt;&gt;0,F1384&lt;&gt;"تأكد من الكود"),COUNT($U$3:U1383)+1,"  ")</f>
        <v xml:space="preserve">  </v>
      </c>
    </row>
    <row r="1385" spans="2:21" ht="15.75">
      <c r="B1385" s="5" t="str">
        <f>IF(C1385&lt;&gt;"",COUNT($B$3:B1384)+1,"")</f>
        <v/>
      </c>
      <c r="C1385" s="86"/>
      <c r="D1385" s="12"/>
      <c r="E1385" s="12"/>
      <c r="F1385" s="5" t="str">
        <f>IFERROR(IF(E1385&lt;&gt;"",VLOOKUP(E1385,STORE!$C$6:$D$500,2,FALSE),""),"تأكد من الكود")</f>
        <v/>
      </c>
      <c r="G1385" s="12"/>
      <c r="H1385" s="20"/>
      <c r="I1385" s="12"/>
      <c r="U1385" s="4" t="str">
        <f>IF(AND($V$2=$E1385,$V$2&lt;&gt;"",$V$2&lt;&gt;0,F1385&lt;&gt;"تأكد من الكود"),COUNT($U$3:U1384)+1,"  ")</f>
        <v xml:space="preserve">  </v>
      </c>
    </row>
    <row r="1386" spans="2:21" ht="15.75">
      <c r="B1386" s="5" t="str">
        <f>IF(C1386&lt;&gt;"",COUNT($B$3:B1385)+1,"")</f>
        <v/>
      </c>
      <c r="C1386" s="86"/>
      <c r="D1386" s="12"/>
      <c r="E1386" s="12"/>
      <c r="F1386" s="5" t="str">
        <f>IFERROR(IF(E1386&lt;&gt;"",VLOOKUP(E1386,STORE!$C$6:$D$500,2,FALSE),""),"تأكد من الكود")</f>
        <v/>
      </c>
      <c r="G1386" s="12"/>
      <c r="H1386" s="20"/>
      <c r="I1386" s="12"/>
      <c r="U1386" s="4" t="str">
        <f>IF(AND($V$2=$E1386,$V$2&lt;&gt;"",$V$2&lt;&gt;0,F1386&lt;&gt;"تأكد من الكود"),COUNT($U$3:U1385)+1,"  ")</f>
        <v xml:space="preserve">  </v>
      </c>
    </row>
    <row r="1387" spans="2:21" ht="15.75">
      <c r="B1387" s="5" t="str">
        <f>IF(C1387&lt;&gt;"",COUNT($B$3:B1386)+1,"")</f>
        <v/>
      </c>
      <c r="C1387" s="86"/>
      <c r="D1387" s="12"/>
      <c r="E1387" s="12"/>
      <c r="F1387" s="5" t="str">
        <f>IFERROR(IF(E1387&lt;&gt;"",VLOOKUP(E1387,STORE!$C$6:$D$500,2,FALSE),""),"تأكد من الكود")</f>
        <v/>
      </c>
      <c r="G1387" s="12"/>
      <c r="H1387" s="20"/>
      <c r="I1387" s="12"/>
      <c r="U1387" s="4" t="str">
        <f>IF(AND($V$2=$E1387,$V$2&lt;&gt;"",$V$2&lt;&gt;0,F1387&lt;&gt;"تأكد من الكود"),COUNT($U$3:U1386)+1,"  ")</f>
        <v xml:space="preserve">  </v>
      </c>
    </row>
    <row r="1388" spans="2:21" ht="15.75">
      <c r="B1388" s="5" t="str">
        <f>IF(C1388&lt;&gt;"",COUNT($B$3:B1387)+1,"")</f>
        <v/>
      </c>
      <c r="C1388" s="86"/>
      <c r="D1388" s="12"/>
      <c r="E1388" s="12"/>
      <c r="F1388" s="5" t="str">
        <f>IFERROR(IF(E1388&lt;&gt;"",VLOOKUP(E1388,STORE!$C$6:$D$500,2,FALSE),""),"تأكد من الكود")</f>
        <v/>
      </c>
      <c r="G1388" s="12"/>
      <c r="H1388" s="20"/>
      <c r="I1388" s="12"/>
      <c r="U1388" s="4" t="str">
        <f>IF(AND($V$2=$E1388,$V$2&lt;&gt;"",$V$2&lt;&gt;0,F1388&lt;&gt;"تأكد من الكود"),COUNT($U$3:U1387)+1,"  ")</f>
        <v xml:space="preserve">  </v>
      </c>
    </row>
    <row r="1389" spans="2:21" ht="15.75">
      <c r="B1389" s="5" t="str">
        <f>IF(C1389&lt;&gt;"",COUNT($B$3:B1388)+1,"")</f>
        <v/>
      </c>
      <c r="C1389" s="86"/>
      <c r="D1389" s="12"/>
      <c r="E1389" s="12"/>
      <c r="F1389" s="5" t="str">
        <f>IFERROR(IF(E1389&lt;&gt;"",VLOOKUP(E1389,STORE!$C$6:$D$500,2,FALSE),""),"تأكد من الكود")</f>
        <v/>
      </c>
      <c r="G1389" s="12"/>
      <c r="H1389" s="20"/>
      <c r="I1389" s="12"/>
      <c r="U1389" s="4" t="str">
        <f>IF(AND($V$2=$E1389,$V$2&lt;&gt;"",$V$2&lt;&gt;0,F1389&lt;&gt;"تأكد من الكود"),COUNT($U$3:U1388)+1,"  ")</f>
        <v xml:space="preserve">  </v>
      </c>
    </row>
    <row r="1390" spans="2:21" ht="15.75">
      <c r="B1390" s="5" t="str">
        <f>IF(C1390&lt;&gt;"",COUNT($B$3:B1389)+1,"")</f>
        <v/>
      </c>
      <c r="C1390" s="86"/>
      <c r="D1390" s="12"/>
      <c r="E1390" s="12"/>
      <c r="F1390" s="5" t="str">
        <f>IFERROR(IF(E1390&lt;&gt;"",VLOOKUP(E1390,STORE!$C$6:$D$500,2,FALSE),""),"تأكد من الكود")</f>
        <v/>
      </c>
      <c r="G1390" s="12"/>
      <c r="H1390" s="20"/>
      <c r="I1390" s="12"/>
      <c r="U1390" s="4" t="str">
        <f>IF(AND($V$2=$E1390,$V$2&lt;&gt;"",$V$2&lt;&gt;0,F1390&lt;&gt;"تأكد من الكود"),COUNT($U$3:U1389)+1,"  ")</f>
        <v xml:space="preserve">  </v>
      </c>
    </row>
    <row r="1391" spans="2:21" ht="15.75">
      <c r="B1391" s="5" t="str">
        <f>IF(C1391&lt;&gt;"",COUNT($B$3:B1390)+1,"")</f>
        <v/>
      </c>
      <c r="C1391" s="86"/>
      <c r="D1391" s="12"/>
      <c r="E1391" s="12"/>
      <c r="F1391" s="5" t="str">
        <f>IFERROR(IF(E1391&lt;&gt;"",VLOOKUP(E1391,STORE!$C$6:$D$500,2,FALSE),""),"تأكد من الكود")</f>
        <v/>
      </c>
      <c r="G1391" s="12"/>
      <c r="H1391" s="20"/>
      <c r="I1391" s="12"/>
      <c r="U1391" s="4" t="str">
        <f>IF(AND($V$2=$E1391,$V$2&lt;&gt;"",$V$2&lt;&gt;0,F1391&lt;&gt;"تأكد من الكود"),COUNT($U$3:U1390)+1,"  ")</f>
        <v xml:space="preserve">  </v>
      </c>
    </row>
    <row r="1392" spans="2:21" ht="15.75">
      <c r="B1392" s="5" t="str">
        <f>IF(C1392&lt;&gt;"",COUNT($B$3:B1391)+1,"")</f>
        <v/>
      </c>
      <c r="C1392" s="86"/>
      <c r="D1392" s="12"/>
      <c r="E1392" s="12"/>
      <c r="F1392" s="5" t="str">
        <f>IFERROR(IF(E1392&lt;&gt;"",VLOOKUP(E1392,STORE!$C$6:$D$500,2,FALSE),""),"تأكد من الكود")</f>
        <v/>
      </c>
      <c r="G1392" s="12"/>
      <c r="H1392" s="20"/>
      <c r="I1392" s="12"/>
      <c r="U1392" s="4" t="str">
        <f>IF(AND($V$2=$E1392,$V$2&lt;&gt;"",$V$2&lt;&gt;0,F1392&lt;&gt;"تأكد من الكود"),COUNT($U$3:U1391)+1,"  ")</f>
        <v xml:space="preserve">  </v>
      </c>
    </row>
    <row r="1393" spans="2:21" ht="15.75">
      <c r="B1393" s="5" t="str">
        <f>IF(C1393&lt;&gt;"",COUNT($B$3:B1392)+1,"")</f>
        <v/>
      </c>
      <c r="C1393" s="86"/>
      <c r="D1393" s="12"/>
      <c r="E1393" s="12"/>
      <c r="F1393" s="5" t="str">
        <f>IFERROR(IF(E1393&lt;&gt;"",VLOOKUP(E1393,STORE!$C$6:$D$500,2,FALSE),""),"تأكد من الكود")</f>
        <v/>
      </c>
      <c r="G1393" s="12"/>
      <c r="H1393" s="20"/>
      <c r="I1393" s="12"/>
      <c r="U1393" s="4" t="str">
        <f>IF(AND($V$2=$E1393,$V$2&lt;&gt;"",$V$2&lt;&gt;0,F1393&lt;&gt;"تأكد من الكود"),COUNT($U$3:U1392)+1,"  ")</f>
        <v xml:space="preserve">  </v>
      </c>
    </row>
    <row r="1394" spans="2:21" ht="15.75">
      <c r="B1394" s="5" t="str">
        <f>IF(C1394&lt;&gt;"",COUNT($B$3:B1393)+1,"")</f>
        <v/>
      </c>
      <c r="C1394" s="86"/>
      <c r="D1394" s="12"/>
      <c r="E1394" s="12"/>
      <c r="F1394" s="5" t="str">
        <f>IFERROR(IF(E1394&lt;&gt;"",VLOOKUP(E1394,STORE!$C$6:$D$500,2,FALSE),""),"تأكد من الكود")</f>
        <v/>
      </c>
      <c r="G1394" s="12"/>
      <c r="H1394" s="20"/>
      <c r="I1394" s="12"/>
      <c r="U1394" s="4" t="str">
        <f>IF(AND($V$2=$E1394,$V$2&lt;&gt;"",$V$2&lt;&gt;0,F1394&lt;&gt;"تأكد من الكود"),COUNT($U$3:U1393)+1,"  ")</f>
        <v xml:space="preserve">  </v>
      </c>
    </row>
    <row r="1395" spans="2:21" ht="15.75">
      <c r="B1395" s="5" t="str">
        <f>IF(C1395&lt;&gt;"",COUNT($B$3:B1394)+1,"")</f>
        <v/>
      </c>
      <c r="C1395" s="86"/>
      <c r="D1395" s="12"/>
      <c r="E1395" s="12"/>
      <c r="F1395" s="5" t="str">
        <f>IFERROR(IF(E1395&lt;&gt;"",VLOOKUP(E1395,STORE!$C$6:$D$500,2,FALSE),""),"تأكد من الكود")</f>
        <v/>
      </c>
      <c r="G1395" s="12"/>
      <c r="H1395" s="20"/>
      <c r="I1395" s="12"/>
      <c r="U1395" s="4" t="str">
        <f>IF(AND($V$2=$E1395,$V$2&lt;&gt;"",$V$2&lt;&gt;0,F1395&lt;&gt;"تأكد من الكود"),COUNT($U$3:U1394)+1,"  ")</f>
        <v xml:space="preserve">  </v>
      </c>
    </row>
    <row r="1396" spans="2:21" ht="15.75">
      <c r="B1396" s="5" t="str">
        <f>IF(C1396&lt;&gt;"",COUNT($B$3:B1395)+1,"")</f>
        <v/>
      </c>
      <c r="C1396" s="86"/>
      <c r="D1396" s="12"/>
      <c r="E1396" s="12"/>
      <c r="F1396" s="5" t="str">
        <f>IFERROR(IF(E1396&lt;&gt;"",VLOOKUP(E1396,STORE!$C$6:$D$500,2,FALSE),""),"تأكد من الكود")</f>
        <v/>
      </c>
      <c r="G1396" s="12"/>
      <c r="H1396" s="20"/>
      <c r="I1396" s="12"/>
      <c r="U1396" s="4" t="str">
        <f>IF(AND($V$2=$E1396,$V$2&lt;&gt;"",$V$2&lt;&gt;0,F1396&lt;&gt;"تأكد من الكود"),COUNT($U$3:U1395)+1,"  ")</f>
        <v xml:space="preserve">  </v>
      </c>
    </row>
    <row r="1397" spans="2:21" ht="15.75">
      <c r="B1397" s="5" t="str">
        <f>IF(C1397&lt;&gt;"",COUNT($B$3:B1396)+1,"")</f>
        <v/>
      </c>
      <c r="C1397" s="86"/>
      <c r="D1397" s="12"/>
      <c r="E1397" s="12"/>
      <c r="F1397" s="5" t="str">
        <f>IFERROR(IF(E1397&lt;&gt;"",VLOOKUP(E1397,STORE!$C$6:$D$500,2,FALSE),""),"تأكد من الكود")</f>
        <v/>
      </c>
      <c r="G1397" s="12"/>
      <c r="H1397" s="20"/>
      <c r="I1397" s="12"/>
      <c r="U1397" s="4" t="str">
        <f>IF(AND($V$2=$E1397,$V$2&lt;&gt;"",$V$2&lt;&gt;0,F1397&lt;&gt;"تأكد من الكود"),COUNT($U$3:U1396)+1,"  ")</f>
        <v xml:space="preserve">  </v>
      </c>
    </row>
    <row r="1398" spans="2:21" ht="15.75">
      <c r="B1398" s="5" t="str">
        <f>IF(C1398&lt;&gt;"",COUNT($B$3:B1397)+1,"")</f>
        <v/>
      </c>
      <c r="C1398" s="86"/>
      <c r="D1398" s="12"/>
      <c r="E1398" s="12"/>
      <c r="F1398" s="5" t="str">
        <f>IFERROR(IF(E1398&lt;&gt;"",VLOOKUP(E1398,STORE!$C$6:$D$500,2,FALSE),""),"تأكد من الكود")</f>
        <v/>
      </c>
      <c r="G1398" s="12"/>
      <c r="H1398" s="20"/>
      <c r="I1398" s="12"/>
      <c r="U1398" s="4" t="str">
        <f>IF(AND($V$2=$E1398,$V$2&lt;&gt;"",$V$2&lt;&gt;0,F1398&lt;&gt;"تأكد من الكود"),COUNT($U$3:U1397)+1,"  ")</f>
        <v xml:space="preserve">  </v>
      </c>
    </row>
    <row r="1399" spans="2:21" ht="15.75">
      <c r="B1399" s="5" t="str">
        <f>IF(C1399&lt;&gt;"",COUNT($B$3:B1398)+1,"")</f>
        <v/>
      </c>
      <c r="C1399" s="86"/>
      <c r="D1399" s="12"/>
      <c r="E1399" s="12"/>
      <c r="F1399" s="5" t="str">
        <f>IFERROR(IF(E1399&lt;&gt;"",VLOOKUP(E1399,STORE!$C$6:$D$500,2,FALSE),""),"تأكد من الكود")</f>
        <v/>
      </c>
      <c r="G1399" s="12"/>
      <c r="H1399" s="20"/>
      <c r="I1399" s="12"/>
      <c r="U1399" s="4" t="str">
        <f>IF(AND($V$2=$E1399,$V$2&lt;&gt;"",$V$2&lt;&gt;0,F1399&lt;&gt;"تأكد من الكود"),COUNT($U$3:U1398)+1,"  ")</f>
        <v xml:space="preserve">  </v>
      </c>
    </row>
    <row r="1400" spans="2:21" ht="15.75">
      <c r="B1400" s="5" t="str">
        <f>IF(C1400&lt;&gt;"",COUNT($B$3:B1399)+1,"")</f>
        <v/>
      </c>
      <c r="C1400" s="86"/>
      <c r="D1400" s="12"/>
      <c r="E1400" s="12"/>
      <c r="F1400" s="5" t="str">
        <f>IFERROR(IF(E1400&lt;&gt;"",VLOOKUP(E1400,STORE!$C$6:$D$500,2,FALSE),""),"تأكد من الكود")</f>
        <v/>
      </c>
      <c r="G1400" s="12"/>
      <c r="H1400" s="20"/>
      <c r="I1400" s="12"/>
      <c r="U1400" s="4" t="str">
        <f>IF(AND($V$2=$E1400,$V$2&lt;&gt;"",$V$2&lt;&gt;0,F1400&lt;&gt;"تأكد من الكود"),COUNT($U$3:U1399)+1,"  ")</f>
        <v xml:space="preserve">  </v>
      </c>
    </row>
    <row r="1401" spans="2:21" ht="15.75">
      <c r="B1401" s="5" t="str">
        <f>IF(C1401&lt;&gt;"",COUNT($B$3:B1400)+1,"")</f>
        <v/>
      </c>
      <c r="C1401" s="86"/>
      <c r="D1401" s="12"/>
      <c r="E1401" s="12"/>
      <c r="F1401" s="5" t="str">
        <f>IFERROR(IF(E1401&lt;&gt;"",VLOOKUP(E1401,STORE!$C$6:$D$500,2,FALSE),""),"تأكد من الكود")</f>
        <v/>
      </c>
      <c r="G1401" s="12"/>
      <c r="H1401" s="20"/>
      <c r="I1401" s="12"/>
      <c r="U1401" s="4" t="str">
        <f>IF(AND($V$2=$E1401,$V$2&lt;&gt;"",$V$2&lt;&gt;0,F1401&lt;&gt;"تأكد من الكود"),COUNT($U$3:U1400)+1,"  ")</f>
        <v xml:space="preserve">  </v>
      </c>
    </row>
    <row r="1402" spans="2:21" ht="15.75">
      <c r="B1402" s="5" t="str">
        <f>IF(C1402&lt;&gt;"",COUNT($B$3:B1401)+1,"")</f>
        <v/>
      </c>
      <c r="C1402" s="86"/>
      <c r="D1402" s="12"/>
      <c r="E1402" s="12"/>
      <c r="F1402" s="5" t="str">
        <f>IFERROR(IF(E1402&lt;&gt;"",VLOOKUP(E1402,STORE!$C$6:$D$500,2,FALSE),""),"تأكد من الكود")</f>
        <v/>
      </c>
      <c r="G1402" s="12"/>
      <c r="H1402" s="20"/>
      <c r="I1402" s="12"/>
      <c r="U1402" s="4" t="str">
        <f>IF(AND($V$2=$E1402,$V$2&lt;&gt;"",$V$2&lt;&gt;0,F1402&lt;&gt;"تأكد من الكود"),COUNT($U$3:U1401)+1,"  ")</f>
        <v xml:space="preserve">  </v>
      </c>
    </row>
    <row r="1403" spans="2:21" ht="15.75">
      <c r="B1403" s="5" t="str">
        <f>IF(C1403&lt;&gt;"",COUNT($B$3:B1402)+1,"")</f>
        <v/>
      </c>
      <c r="C1403" s="86"/>
      <c r="D1403" s="12"/>
      <c r="E1403" s="12"/>
      <c r="F1403" s="5" t="str">
        <f>IFERROR(IF(E1403&lt;&gt;"",VLOOKUP(E1403,STORE!$C$6:$D$500,2,FALSE),""),"تأكد من الكود")</f>
        <v/>
      </c>
      <c r="G1403" s="12"/>
      <c r="H1403" s="20"/>
      <c r="I1403" s="12"/>
      <c r="U1403" s="4" t="str">
        <f>IF(AND($V$2=$E1403,$V$2&lt;&gt;"",$V$2&lt;&gt;0,F1403&lt;&gt;"تأكد من الكود"),COUNT($U$3:U1402)+1,"  ")</f>
        <v xml:space="preserve">  </v>
      </c>
    </row>
    <row r="1404" spans="2:21" ht="15.75">
      <c r="B1404" s="5" t="str">
        <f>IF(C1404&lt;&gt;"",COUNT($B$3:B1403)+1,"")</f>
        <v/>
      </c>
      <c r="C1404" s="86"/>
      <c r="D1404" s="12"/>
      <c r="E1404" s="12"/>
      <c r="F1404" s="5" t="str">
        <f>IFERROR(IF(E1404&lt;&gt;"",VLOOKUP(E1404,STORE!$C$6:$D$500,2,FALSE),""),"تأكد من الكود")</f>
        <v/>
      </c>
      <c r="G1404" s="12"/>
      <c r="H1404" s="20"/>
      <c r="I1404" s="12"/>
      <c r="U1404" s="4" t="str">
        <f>IF(AND($V$2=$E1404,$V$2&lt;&gt;"",$V$2&lt;&gt;0,F1404&lt;&gt;"تأكد من الكود"),COUNT($U$3:U1403)+1,"  ")</f>
        <v xml:space="preserve">  </v>
      </c>
    </row>
    <row r="1405" spans="2:21" ht="15.75">
      <c r="B1405" s="5" t="str">
        <f>IF(C1405&lt;&gt;"",COUNT($B$3:B1404)+1,"")</f>
        <v/>
      </c>
      <c r="C1405" s="86"/>
      <c r="D1405" s="12"/>
      <c r="E1405" s="12"/>
      <c r="F1405" s="5" t="str">
        <f>IFERROR(IF(E1405&lt;&gt;"",VLOOKUP(E1405,STORE!$C$6:$D$500,2,FALSE),""),"تأكد من الكود")</f>
        <v/>
      </c>
      <c r="G1405" s="12"/>
      <c r="H1405" s="20"/>
      <c r="I1405" s="12"/>
      <c r="U1405" s="4" t="str">
        <f>IF(AND($V$2=$E1405,$V$2&lt;&gt;"",$V$2&lt;&gt;0,F1405&lt;&gt;"تأكد من الكود"),COUNT($U$3:U1404)+1,"  ")</f>
        <v xml:space="preserve">  </v>
      </c>
    </row>
    <row r="1406" spans="2:21" ht="15.75">
      <c r="B1406" s="5" t="str">
        <f>IF(C1406&lt;&gt;"",COUNT($B$3:B1405)+1,"")</f>
        <v/>
      </c>
      <c r="C1406" s="86"/>
      <c r="D1406" s="12"/>
      <c r="E1406" s="12"/>
      <c r="F1406" s="5" t="str">
        <f>IFERROR(IF(E1406&lt;&gt;"",VLOOKUP(E1406,STORE!$C$6:$D$500,2,FALSE),""),"تأكد من الكود")</f>
        <v/>
      </c>
      <c r="G1406" s="12"/>
      <c r="H1406" s="20"/>
      <c r="I1406" s="12"/>
      <c r="U1406" s="4" t="str">
        <f>IF(AND($V$2=$E1406,$V$2&lt;&gt;"",$V$2&lt;&gt;0,F1406&lt;&gt;"تأكد من الكود"),COUNT($U$3:U1405)+1,"  ")</f>
        <v xml:space="preserve">  </v>
      </c>
    </row>
    <row r="1407" spans="2:21" ht="15.75">
      <c r="B1407" s="5" t="str">
        <f>IF(C1407&lt;&gt;"",COUNT($B$3:B1406)+1,"")</f>
        <v/>
      </c>
      <c r="C1407" s="86"/>
      <c r="D1407" s="12"/>
      <c r="E1407" s="12"/>
      <c r="F1407" s="5" t="str">
        <f>IFERROR(IF(E1407&lt;&gt;"",VLOOKUP(E1407,STORE!$C$6:$D$500,2,FALSE),""),"تأكد من الكود")</f>
        <v/>
      </c>
      <c r="G1407" s="12"/>
      <c r="H1407" s="20"/>
      <c r="I1407" s="12"/>
      <c r="U1407" s="4" t="str">
        <f>IF(AND($V$2=$E1407,$V$2&lt;&gt;"",$V$2&lt;&gt;0,F1407&lt;&gt;"تأكد من الكود"),COUNT($U$3:U1406)+1,"  ")</f>
        <v xml:space="preserve">  </v>
      </c>
    </row>
    <row r="1408" spans="2:21" ht="15.75">
      <c r="B1408" s="5" t="str">
        <f>IF(C1408&lt;&gt;"",COUNT($B$3:B1407)+1,"")</f>
        <v/>
      </c>
      <c r="C1408" s="86"/>
      <c r="D1408" s="12"/>
      <c r="E1408" s="12"/>
      <c r="F1408" s="5" t="str">
        <f>IFERROR(IF(E1408&lt;&gt;"",VLOOKUP(E1408,STORE!$C$6:$D$500,2,FALSE),""),"تأكد من الكود")</f>
        <v/>
      </c>
      <c r="G1408" s="12"/>
      <c r="H1408" s="20"/>
      <c r="I1408" s="12"/>
      <c r="U1408" s="4" t="str">
        <f>IF(AND($V$2=$E1408,$V$2&lt;&gt;"",$V$2&lt;&gt;0,F1408&lt;&gt;"تأكد من الكود"),COUNT($U$3:U1407)+1,"  ")</f>
        <v xml:space="preserve">  </v>
      </c>
    </row>
    <row r="1409" spans="2:21" ht="15.75">
      <c r="B1409" s="5" t="str">
        <f>IF(C1409&lt;&gt;"",COUNT($B$3:B1408)+1,"")</f>
        <v/>
      </c>
      <c r="C1409" s="86"/>
      <c r="D1409" s="12"/>
      <c r="E1409" s="12"/>
      <c r="F1409" s="5" t="str">
        <f>IFERROR(IF(E1409&lt;&gt;"",VLOOKUP(E1409,STORE!$C$6:$D$500,2,FALSE),""),"تأكد من الكود")</f>
        <v/>
      </c>
      <c r="G1409" s="12"/>
      <c r="H1409" s="20"/>
      <c r="I1409" s="12"/>
      <c r="U1409" s="4" t="str">
        <f>IF(AND($V$2=$E1409,$V$2&lt;&gt;"",$V$2&lt;&gt;0,F1409&lt;&gt;"تأكد من الكود"),COUNT($U$3:U1408)+1,"  ")</f>
        <v xml:space="preserve">  </v>
      </c>
    </row>
    <row r="1410" spans="2:21" ht="15.75">
      <c r="B1410" s="5" t="str">
        <f>IF(C1410&lt;&gt;"",COUNT($B$3:B1409)+1,"")</f>
        <v/>
      </c>
      <c r="C1410" s="86"/>
      <c r="D1410" s="12"/>
      <c r="E1410" s="12"/>
      <c r="F1410" s="5" t="str">
        <f>IFERROR(IF(E1410&lt;&gt;"",VLOOKUP(E1410,STORE!$C$6:$D$500,2,FALSE),""),"تأكد من الكود")</f>
        <v/>
      </c>
      <c r="G1410" s="12"/>
      <c r="H1410" s="20"/>
      <c r="I1410" s="12"/>
      <c r="U1410" s="4" t="str">
        <f>IF(AND($V$2=$E1410,$V$2&lt;&gt;"",$V$2&lt;&gt;0,F1410&lt;&gt;"تأكد من الكود"),COUNT($U$3:U1409)+1,"  ")</f>
        <v xml:space="preserve">  </v>
      </c>
    </row>
    <row r="1411" spans="2:21" ht="15.75">
      <c r="B1411" s="5" t="str">
        <f>IF(C1411&lt;&gt;"",COUNT($B$3:B1410)+1,"")</f>
        <v/>
      </c>
      <c r="C1411" s="86"/>
      <c r="D1411" s="12"/>
      <c r="E1411" s="12"/>
      <c r="F1411" s="5" t="str">
        <f>IFERROR(IF(E1411&lt;&gt;"",VLOOKUP(E1411,STORE!$C$6:$D$500,2,FALSE),""),"تأكد من الكود")</f>
        <v/>
      </c>
      <c r="G1411" s="12"/>
      <c r="H1411" s="20"/>
      <c r="I1411" s="12"/>
      <c r="U1411" s="4" t="str">
        <f>IF(AND($V$2=$E1411,$V$2&lt;&gt;"",$V$2&lt;&gt;0,F1411&lt;&gt;"تأكد من الكود"),COUNT($U$3:U1410)+1,"  ")</f>
        <v xml:space="preserve">  </v>
      </c>
    </row>
    <row r="1412" spans="2:21" ht="15.75">
      <c r="B1412" s="5" t="str">
        <f>IF(C1412&lt;&gt;"",COUNT($B$3:B1411)+1,"")</f>
        <v/>
      </c>
      <c r="C1412" s="86"/>
      <c r="D1412" s="12"/>
      <c r="E1412" s="12"/>
      <c r="F1412" s="5" t="str">
        <f>IFERROR(IF(E1412&lt;&gt;"",VLOOKUP(E1412,STORE!$C$6:$D$500,2,FALSE),""),"تأكد من الكود")</f>
        <v/>
      </c>
      <c r="G1412" s="12"/>
      <c r="H1412" s="20"/>
      <c r="I1412" s="12"/>
      <c r="U1412" s="4" t="str">
        <f>IF(AND($V$2=$E1412,$V$2&lt;&gt;"",$V$2&lt;&gt;0,F1412&lt;&gt;"تأكد من الكود"),COUNT($U$3:U1411)+1,"  ")</f>
        <v xml:space="preserve">  </v>
      </c>
    </row>
    <row r="1413" spans="2:21" ht="15.75">
      <c r="B1413" s="5" t="str">
        <f>IF(C1413&lt;&gt;"",COUNT($B$3:B1412)+1,"")</f>
        <v/>
      </c>
      <c r="C1413" s="86"/>
      <c r="D1413" s="12"/>
      <c r="E1413" s="12"/>
      <c r="F1413" s="5" t="str">
        <f>IFERROR(IF(E1413&lt;&gt;"",VLOOKUP(E1413,STORE!$C$6:$D$500,2,FALSE),""),"تأكد من الكود")</f>
        <v/>
      </c>
      <c r="G1413" s="12"/>
      <c r="H1413" s="20"/>
      <c r="I1413" s="12"/>
      <c r="U1413" s="4" t="str">
        <f>IF(AND($V$2=$E1413,$V$2&lt;&gt;"",$V$2&lt;&gt;0,F1413&lt;&gt;"تأكد من الكود"),COUNT($U$3:U1412)+1,"  ")</f>
        <v xml:space="preserve">  </v>
      </c>
    </row>
    <row r="1414" spans="2:21" ht="15.75">
      <c r="B1414" s="5" t="str">
        <f>IF(C1414&lt;&gt;"",COUNT($B$3:B1413)+1,"")</f>
        <v/>
      </c>
      <c r="C1414" s="86"/>
      <c r="D1414" s="12"/>
      <c r="E1414" s="12"/>
      <c r="F1414" s="5" t="str">
        <f>IFERROR(IF(E1414&lt;&gt;"",VLOOKUP(E1414,STORE!$C$6:$D$500,2,FALSE),""),"تأكد من الكود")</f>
        <v/>
      </c>
      <c r="G1414" s="12"/>
      <c r="H1414" s="20"/>
      <c r="I1414" s="12"/>
      <c r="U1414" s="4" t="str">
        <f>IF(AND($V$2=$E1414,$V$2&lt;&gt;"",$V$2&lt;&gt;0,F1414&lt;&gt;"تأكد من الكود"),COUNT($U$3:U1413)+1,"  ")</f>
        <v xml:space="preserve">  </v>
      </c>
    </row>
    <row r="1415" spans="2:21" ht="15.75">
      <c r="B1415" s="5" t="str">
        <f>IF(C1415&lt;&gt;"",COUNT($B$3:B1414)+1,"")</f>
        <v/>
      </c>
      <c r="C1415" s="86"/>
      <c r="D1415" s="12"/>
      <c r="E1415" s="12"/>
      <c r="F1415" s="5" t="str">
        <f>IFERROR(IF(E1415&lt;&gt;"",VLOOKUP(E1415,STORE!$C$6:$D$500,2,FALSE),""),"تأكد من الكود")</f>
        <v/>
      </c>
      <c r="G1415" s="12"/>
      <c r="H1415" s="20"/>
      <c r="I1415" s="12"/>
      <c r="U1415" s="4" t="str">
        <f>IF(AND($V$2=$E1415,$V$2&lt;&gt;"",$V$2&lt;&gt;0,F1415&lt;&gt;"تأكد من الكود"),COUNT($U$3:U1414)+1,"  ")</f>
        <v xml:space="preserve">  </v>
      </c>
    </row>
    <row r="1416" spans="2:21" ht="15.75">
      <c r="B1416" s="5" t="str">
        <f>IF(C1416&lt;&gt;"",COUNT($B$3:B1415)+1,"")</f>
        <v/>
      </c>
      <c r="C1416" s="86"/>
      <c r="D1416" s="12"/>
      <c r="E1416" s="12"/>
      <c r="F1416" s="5" t="str">
        <f>IFERROR(IF(E1416&lt;&gt;"",VLOOKUP(E1416,STORE!$C$6:$D$500,2,FALSE),""),"تأكد من الكود")</f>
        <v/>
      </c>
      <c r="G1416" s="12"/>
      <c r="H1416" s="20"/>
      <c r="I1416" s="12"/>
      <c r="U1416" s="4" t="str">
        <f>IF(AND($V$2=$E1416,$V$2&lt;&gt;"",$V$2&lt;&gt;0,F1416&lt;&gt;"تأكد من الكود"),COUNT($U$3:U1415)+1,"  ")</f>
        <v xml:space="preserve">  </v>
      </c>
    </row>
    <row r="1417" spans="2:21" ht="15.75">
      <c r="B1417" s="5" t="str">
        <f>IF(C1417&lt;&gt;"",COUNT($B$3:B1416)+1,"")</f>
        <v/>
      </c>
      <c r="C1417" s="86"/>
      <c r="D1417" s="12"/>
      <c r="E1417" s="12"/>
      <c r="F1417" s="5" t="str">
        <f>IFERROR(IF(E1417&lt;&gt;"",VLOOKUP(E1417,STORE!$C$6:$D$500,2,FALSE),""),"تأكد من الكود")</f>
        <v/>
      </c>
      <c r="G1417" s="12"/>
      <c r="H1417" s="20"/>
      <c r="I1417" s="12"/>
      <c r="U1417" s="4" t="str">
        <f>IF(AND($V$2=$E1417,$V$2&lt;&gt;"",$V$2&lt;&gt;0,F1417&lt;&gt;"تأكد من الكود"),COUNT($U$3:U1416)+1,"  ")</f>
        <v xml:space="preserve">  </v>
      </c>
    </row>
    <row r="1418" spans="2:21" ht="15.75">
      <c r="B1418" s="5" t="str">
        <f>IF(C1418&lt;&gt;"",COUNT($B$3:B1417)+1,"")</f>
        <v/>
      </c>
      <c r="C1418" s="86"/>
      <c r="D1418" s="12"/>
      <c r="E1418" s="12"/>
      <c r="F1418" s="5" t="str">
        <f>IFERROR(IF(E1418&lt;&gt;"",VLOOKUP(E1418,STORE!$C$6:$D$500,2,FALSE),""),"تأكد من الكود")</f>
        <v/>
      </c>
      <c r="G1418" s="12"/>
      <c r="H1418" s="20"/>
      <c r="I1418" s="12"/>
      <c r="U1418" s="4" t="str">
        <f>IF(AND($V$2=$E1418,$V$2&lt;&gt;"",$V$2&lt;&gt;0,F1418&lt;&gt;"تأكد من الكود"),COUNT($U$3:U1417)+1,"  ")</f>
        <v xml:space="preserve">  </v>
      </c>
    </row>
    <row r="1419" spans="2:21" ht="15.75">
      <c r="B1419" s="5" t="str">
        <f>IF(C1419&lt;&gt;"",COUNT($B$3:B1418)+1,"")</f>
        <v/>
      </c>
      <c r="C1419" s="86"/>
      <c r="D1419" s="12"/>
      <c r="E1419" s="12"/>
      <c r="F1419" s="5" t="str">
        <f>IFERROR(IF(E1419&lt;&gt;"",VLOOKUP(E1419,STORE!$C$6:$D$500,2,FALSE),""),"تأكد من الكود")</f>
        <v/>
      </c>
      <c r="G1419" s="12"/>
      <c r="H1419" s="20"/>
      <c r="I1419" s="12"/>
      <c r="U1419" s="4" t="str">
        <f>IF(AND($V$2=$E1419,$V$2&lt;&gt;"",$V$2&lt;&gt;0,F1419&lt;&gt;"تأكد من الكود"),COUNT($U$3:U1418)+1,"  ")</f>
        <v xml:space="preserve">  </v>
      </c>
    </row>
    <row r="1420" spans="2:21" ht="15.75">
      <c r="B1420" s="5" t="str">
        <f>IF(C1420&lt;&gt;"",COUNT($B$3:B1419)+1,"")</f>
        <v/>
      </c>
      <c r="C1420" s="86"/>
      <c r="D1420" s="12"/>
      <c r="E1420" s="12"/>
      <c r="F1420" s="5" t="str">
        <f>IFERROR(IF(E1420&lt;&gt;"",VLOOKUP(E1420,STORE!$C$6:$D$500,2,FALSE),""),"تأكد من الكود")</f>
        <v/>
      </c>
      <c r="G1420" s="12"/>
      <c r="H1420" s="20"/>
      <c r="I1420" s="12"/>
      <c r="U1420" s="4" t="str">
        <f>IF(AND($V$2=$E1420,$V$2&lt;&gt;"",$V$2&lt;&gt;0,F1420&lt;&gt;"تأكد من الكود"),COUNT($U$3:U1419)+1,"  ")</f>
        <v xml:space="preserve">  </v>
      </c>
    </row>
    <row r="1421" spans="2:21" ht="15.75">
      <c r="B1421" s="5" t="str">
        <f>IF(C1421&lt;&gt;"",COUNT($B$3:B1420)+1,"")</f>
        <v/>
      </c>
      <c r="C1421" s="86"/>
      <c r="D1421" s="12"/>
      <c r="E1421" s="12"/>
      <c r="F1421" s="5" t="str">
        <f>IFERROR(IF(E1421&lt;&gt;"",VLOOKUP(E1421,STORE!$C$6:$D$500,2,FALSE),""),"تأكد من الكود")</f>
        <v/>
      </c>
      <c r="G1421" s="12"/>
      <c r="H1421" s="20"/>
      <c r="I1421" s="12"/>
      <c r="U1421" s="4" t="str">
        <f>IF(AND($V$2=$E1421,$V$2&lt;&gt;"",$V$2&lt;&gt;0,F1421&lt;&gt;"تأكد من الكود"),COUNT($U$3:U1420)+1,"  ")</f>
        <v xml:space="preserve">  </v>
      </c>
    </row>
    <row r="1422" spans="2:21" ht="15.75">
      <c r="B1422" s="5" t="str">
        <f>IF(C1422&lt;&gt;"",COUNT($B$3:B1421)+1,"")</f>
        <v/>
      </c>
      <c r="C1422" s="86"/>
      <c r="D1422" s="12"/>
      <c r="E1422" s="12"/>
      <c r="F1422" s="5" t="str">
        <f>IFERROR(IF(E1422&lt;&gt;"",VLOOKUP(E1422,STORE!$C$6:$D$500,2,FALSE),""),"تأكد من الكود")</f>
        <v/>
      </c>
      <c r="G1422" s="12"/>
      <c r="H1422" s="20"/>
      <c r="I1422" s="12"/>
      <c r="U1422" s="4" t="str">
        <f>IF(AND($V$2=$E1422,$V$2&lt;&gt;"",$V$2&lt;&gt;0,F1422&lt;&gt;"تأكد من الكود"),COUNT($U$3:U1421)+1,"  ")</f>
        <v xml:space="preserve">  </v>
      </c>
    </row>
    <row r="1423" spans="2:21" ht="15.75">
      <c r="B1423" s="5" t="str">
        <f>IF(C1423&lt;&gt;"",COUNT($B$3:B1422)+1,"")</f>
        <v/>
      </c>
      <c r="C1423" s="86"/>
      <c r="D1423" s="12"/>
      <c r="E1423" s="12"/>
      <c r="F1423" s="5" t="str">
        <f>IFERROR(IF(E1423&lt;&gt;"",VLOOKUP(E1423,STORE!$C$6:$D$500,2,FALSE),""),"تأكد من الكود")</f>
        <v/>
      </c>
      <c r="G1423" s="12"/>
      <c r="H1423" s="20"/>
      <c r="I1423" s="12"/>
      <c r="U1423" s="4" t="str">
        <f>IF(AND($V$2=$E1423,$V$2&lt;&gt;"",$V$2&lt;&gt;0,F1423&lt;&gt;"تأكد من الكود"),COUNT($U$3:U1422)+1,"  ")</f>
        <v xml:space="preserve">  </v>
      </c>
    </row>
    <row r="1424" spans="2:21" ht="15.75">
      <c r="B1424" s="5" t="str">
        <f>IF(C1424&lt;&gt;"",COUNT($B$3:B1423)+1,"")</f>
        <v/>
      </c>
      <c r="C1424" s="86"/>
      <c r="D1424" s="12"/>
      <c r="E1424" s="12"/>
      <c r="F1424" s="5" t="str">
        <f>IFERROR(IF(E1424&lt;&gt;"",VLOOKUP(E1424,STORE!$C$6:$D$500,2,FALSE),""),"تأكد من الكود")</f>
        <v/>
      </c>
      <c r="G1424" s="12"/>
      <c r="H1424" s="20"/>
      <c r="I1424" s="12"/>
      <c r="U1424" s="4" t="str">
        <f>IF(AND($V$2=$E1424,$V$2&lt;&gt;"",$V$2&lt;&gt;0,F1424&lt;&gt;"تأكد من الكود"),COUNT($U$3:U1423)+1,"  ")</f>
        <v xml:space="preserve">  </v>
      </c>
    </row>
    <row r="1425" spans="2:21" ht="15.75">
      <c r="B1425" s="5" t="str">
        <f>IF(C1425&lt;&gt;"",COUNT($B$3:B1424)+1,"")</f>
        <v/>
      </c>
      <c r="C1425" s="86"/>
      <c r="D1425" s="12"/>
      <c r="E1425" s="12"/>
      <c r="F1425" s="5" t="str">
        <f>IFERROR(IF(E1425&lt;&gt;"",VLOOKUP(E1425,STORE!$C$6:$D$500,2,FALSE),""),"تأكد من الكود")</f>
        <v/>
      </c>
      <c r="G1425" s="12"/>
      <c r="H1425" s="20"/>
      <c r="I1425" s="12"/>
      <c r="U1425" s="4" t="str">
        <f>IF(AND($V$2=$E1425,$V$2&lt;&gt;"",$V$2&lt;&gt;0,F1425&lt;&gt;"تأكد من الكود"),COUNT($U$3:U1424)+1,"  ")</f>
        <v xml:space="preserve">  </v>
      </c>
    </row>
    <row r="1426" spans="2:21" ht="15.75">
      <c r="B1426" s="5" t="str">
        <f>IF(C1426&lt;&gt;"",COUNT($B$3:B1425)+1,"")</f>
        <v/>
      </c>
      <c r="C1426" s="86"/>
      <c r="D1426" s="12"/>
      <c r="E1426" s="12"/>
      <c r="F1426" s="5" t="str">
        <f>IFERROR(IF(E1426&lt;&gt;"",VLOOKUP(E1426,STORE!$C$6:$D$500,2,FALSE),""),"تأكد من الكود")</f>
        <v/>
      </c>
      <c r="G1426" s="12"/>
      <c r="H1426" s="20"/>
      <c r="I1426" s="12"/>
      <c r="U1426" s="4" t="str">
        <f>IF(AND($V$2=$E1426,$V$2&lt;&gt;"",$V$2&lt;&gt;0,F1426&lt;&gt;"تأكد من الكود"),COUNT($U$3:U1425)+1,"  ")</f>
        <v xml:space="preserve">  </v>
      </c>
    </row>
    <row r="1427" spans="2:21" ht="15.75">
      <c r="B1427" s="5" t="str">
        <f>IF(C1427&lt;&gt;"",COUNT($B$3:B1426)+1,"")</f>
        <v/>
      </c>
      <c r="C1427" s="86"/>
      <c r="D1427" s="12"/>
      <c r="E1427" s="12"/>
      <c r="F1427" s="5" t="str">
        <f>IFERROR(IF(E1427&lt;&gt;"",VLOOKUP(E1427,STORE!$C$6:$D$500,2,FALSE),""),"تأكد من الكود")</f>
        <v/>
      </c>
      <c r="G1427" s="12"/>
      <c r="H1427" s="20"/>
      <c r="I1427" s="12"/>
      <c r="U1427" s="4" t="str">
        <f>IF(AND($V$2=$E1427,$V$2&lt;&gt;"",$V$2&lt;&gt;0,F1427&lt;&gt;"تأكد من الكود"),COUNT($U$3:U1426)+1,"  ")</f>
        <v xml:space="preserve">  </v>
      </c>
    </row>
    <row r="1428" spans="2:21" ht="15.75">
      <c r="B1428" s="5" t="str">
        <f>IF(C1428&lt;&gt;"",COUNT($B$3:B1427)+1,"")</f>
        <v/>
      </c>
      <c r="C1428" s="86"/>
      <c r="D1428" s="12"/>
      <c r="E1428" s="12"/>
      <c r="F1428" s="5" t="str">
        <f>IFERROR(IF(E1428&lt;&gt;"",VLOOKUP(E1428,STORE!$C$6:$D$500,2,FALSE),""),"تأكد من الكود")</f>
        <v/>
      </c>
      <c r="G1428" s="12"/>
      <c r="H1428" s="20"/>
      <c r="I1428" s="12"/>
      <c r="U1428" s="4" t="str">
        <f>IF(AND($V$2=$E1428,$V$2&lt;&gt;"",$V$2&lt;&gt;0,F1428&lt;&gt;"تأكد من الكود"),COUNT($U$3:U1427)+1,"  ")</f>
        <v xml:space="preserve">  </v>
      </c>
    </row>
    <row r="1429" spans="2:21" ht="15.75">
      <c r="B1429" s="5" t="str">
        <f>IF(C1429&lt;&gt;"",COUNT($B$3:B1428)+1,"")</f>
        <v/>
      </c>
      <c r="C1429" s="86"/>
      <c r="D1429" s="12"/>
      <c r="E1429" s="12"/>
      <c r="F1429" s="5" t="str">
        <f>IFERROR(IF(E1429&lt;&gt;"",VLOOKUP(E1429,STORE!$C$6:$D$500,2,FALSE),""),"تأكد من الكود")</f>
        <v/>
      </c>
      <c r="G1429" s="12"/>
      <c r="H1429" s="20"/>
      <c r="I1429" s="12"/>
      <c r="U1429" s="4" t="str">
        <f>IF(AND($V$2=$E1429,$V$2&lt;&gt;"",$V$2&lt;&gt;0,F1429&lt;&gt;"تأكد من الكود"),COUNT($U$3:U1428)+1,"  ")</f>
        <v xml:space="preserve">  </v>
      </c>
    </row>
    <row r="1430" spans="2:21" ht="15.75">
      <c r="B1430" s="5" t="str">
        <f>IF(C1430&lt;&gt;"",COUNT($B$3:B1429)+1,"")</f>
        <v/>
      </c>
      <c r="C1430" s="86"/>
      <c r="D1430" s="12"/>
      <c r="E1430" s="12"/>
      <c r="F1430" s="5" t="str">
        <f>IFERROR(IF(E1430&lt;&gt;"",VLOOKUP(E1430,STORE!$C$6:$D$500,2,FALSE),""),"تأكد من الكود")</f>
        <v/>
      </c>
      <c r="G1430" s="12"/>
      <c r="H1430" s="20"/>
      <c r="I1430" s="12"/>
      <c r="U1430" s="4" t="str">
        <f>IF(AND($V$2=$E1430,$V$2&lt;&gt;"",$V$2&lt;&gt;0,F1430&lt;&gt;"تأكد من الكود"),COUNT($U$3:U1429)+1,"  ")</f>
        <v xml:space="preserve">  </v>
      </c>
    </row>
    <row r="1431" spans="2:21" ht="15.75">
      <c r="B1431" s="5" t="str">
        <f>IF(C1431&lt;&gt;"",COUNT($B$3:B1430)+1,"")</f>
        <v/>
      </c>
      <c r="C1431" s="86"/>
      <c r="D1431" s="12"/>
      <c r="E1431" s="12"/>
      <c r="F1431" s="5" t="str">
        <f>IFERROR(IF(E1431&lt;&gt;"",VLOOKUP(E1431,STORE!$C$6:$D$500,2,FALSE),""),"تأكد من الكود")</f>
        <v/>
      </c>
      <c r="G1431" s="12"/>
      <c r="H1431" s="20"/>
      <c r="I1431" s="12"/>
      <c r="U1431" s="4" t="str">
        <f>IF(AND($V$2=$E1431,$V$2&lt;&gt;"",$V$2&lt;&gt;0,F1431&lt;&gt;"تأكد من الكود"),COUNT($U$3:U1430)+1,"  ")</f>
        <v xml:space="preserve">  </v>
      </c>
    </row>
    <row r="1432" spans="2:21" ht="15.75">
      <c r="B1432" s="5" t="str">
        <f>IF(C1432&lt;&gt;"",COUNT($B$3:B1431)+1,"")</f>
        <v/>
      </c>
      <c r="C1432" s="86"/>
      <c r="D1432" s="12"/>
      <c r="E1432" s="12"/>
      <c r="F1432" s="5" t="str">
        <f>IFERROR(IF(E1432&lt;&gt;"",VLOOKUP(E1432,STORE!$C$6:$D$500,2,FALSE),""),"تأكد من الكود")</f>
        <v/>
      </c>
      <c r="G1432" s="12"/>
      <c r="H1432" s="20"/>
      <c r="I1432" s="12"/>
      <c r="U1432" s="4" t="str">
        <f>IF(AND($V$2=$E1432,$V$2&lt;&gt;"",$V$2&lt;&gt;0,F1432&lt;&gt;"تأكد من الكود"),COUNT($U$3:U1431)+1,"  ")</f>
        <v xml:space="preserve">  </v>
      </c>
    </row>
    <row r="1433" spans="2:21" ht="15.75">
      <c r="B1433" s="5" t="str">
        <f>IF(C1433&lt;&gt;"",COUNT($B$3:B1432)+1,"")</f>
        <v/>
      </c>
      <c r="C1433" s="86"/>
      <c r="D1433" s="12"/>
      <c r="E1433" s="12"/>
      <c r="F1433" s="5" t="str">
        <f>IFERROR(IF(E1433&lt;&gt;"",VLOOKUP(E1433,STORE!$C$6:$D$500,2,FALSE),""),"تأكد من الكود")</f>
        <v/>
      </c>
      <c r="G1433" s="12"/>
      <c r="H1433" s="20"/>
      <c r="I1433" s="12"/>
      <c r="U1433" s="4" t="str">
        <f>IF(AND($V$2=$E1433,$V$2&lt;&gt;"",$V$2&lt;&gt;0,F1433&lt;&gt;"تأكد من الكود"),COUNT($U$3:U1432)+1,"  ")</f>
        <v xml:space="preserve">  </v>
      </c>
    </row>
    <row r="1434" spans="2:21" ht="15.75">
      <c r="B1434" s="5" t="str">
        <f>IF(C1434&lt;&gt;"",COUNT($B$3:B1433)+1,"")</f>
        <v/>
      </c>
      <c r="C1434" s="86"/>
      <c r="D1434" s="12"/>
      <c r="E1434" s="12"/>
      <c r="F1434" s="5" t="str">
        <f>IFERROR(IF(E1434&lt;&gt;"",VLOOKUP(E1434,STORE!$C$6:$D$500,2,FALSE),""),"تأكد من الكود")</f>
        <v/>
      </c>
      <c r="G1434" s="12"/>
      <c r="H1434" s="20"/>
      <c r="I1434" s="12"/>
      <c r="U1434" s="4" t="str">
        <f>IF(AND($V$2=$E1434,$V$2&lt;&gt;"",$V$2&lt;&gt;0,F1434&lt;&gt;"تأكد من الكود"),COUNT($U$3:U1433)+1,"  ")</f>
        <v xml:space="preserve">  </v>
      </c>
    </row>
    <row r="1435" spans="2:21" ht="15.75">
      <c r="B1435" s="5" t="str">
        <f>IF(C1435&lt;&gt;"",COUNT($B$3:B1434)+1,"")</f>
        <v/>
      </c>
      <c r="C1435" s="86"/>
      <c r="D1435" s="12"/>
      <c r="E1435" s="12"/>
      <c r="F1435" s="5" t="str">
        <f>IFERROR(IF(E1435&lt;&gt;"",VLOOKUP(E1435,STORE!$C$6:$D$500,2,FALSE),""),"تأكد من الكود")</f>
        <v/>
      </c>
      <c r="G1435" s="12"/>
      <c r="H1435" s="20"/>
      <c r="I1435" s="12"/>
      <c r="U1435" s="4" t="str">
        <f>IF(AND($V$2=$E1435,$V$2&lt;&gt;"",$V$2&lt;&gt;0,F1435&lt;&gt;"تأكد من الكود"),COUNT($U$3:U1434)+1,"  ")</f>
        <v xml:space="preserve">  </v>
      </c>
    </row>
    <row r="1436" spans="2:21" ht="15.75">
      <c r="B1436" s="5" t="str">
        <f>IF(C1436&lt;&gt;"",COUNT($B$3:B1435)+1,"")</f>
        <v/>
      </c>
      <c r="C1436" s="86"/>
      <c r="D1436" s="12"/>
      <c r="E1436" s="12"/>
      <c r="F1436" s="5" t="str">
        <f>IFERROR(IF(E1436&lt;&gt;"",VLOOKUP(E1436,STORE!$C$6:$D$500,2,FALSE),""),"تأكد من الكود")</f>
        <v/>
      </c>
      <c r="G1436" s="12"/>
      <c r="H1436" s="20"/>
      <c r="I1436" s="12"/>
      <c r="U1436" s="4" t="str">
        <f>IF(AND($V$2=$E1436,$V$2&lt;&gt;"",$V$2&lt;&gt;0,F1436&lt;&gt;"تأكد من الكود"),COUNT($U$3:U1435)+1,"  ")</f>
        <v xml:space="preserve">  </v>
      </c>
    </row>
    <row r="1437" spans="2:21" ht="15.75">
      <c r="B1437" s="5" t="str">
        <f>IF(C1437&lt;&gt;"",COUNT($B$3:B1436)+1,"")</f>
        <v/>
      </c>
      <c r="C1437" s="86"/>
      <c r="D1437" s="12"/>
      <c r="E1437" s="12"/>
      <c r="F1437" s="5" t="str">
        <f>IFERROR(IF(E1437&lt;&gt;"",VLOOKUP(E1437,STORE!$C$6:$D$500,2,FALSE),""),"تأكد من الكود")</f>
        <v/>
      </c>
      <c r="G1437" s="12"/>
      <c r="H1437" s="20"/>
      <c r="I1437" s="12"/>
      <c r="U1437" s="4" t="str">
        <f>IF(AND($V$2=$E1437,$V$2&lt;&gt;"",$V$2&lt;&gt;0,F1437&lt;&gt;"تأكد من الكود"),COUNT($U$3:U1436)+1,"  ")</f>
        <v xml:space="preserve">  </v>
      </c>
    </row>
    <row r="1438" spans="2:21" ht="15.75">
      <c r="B1438" s="5" t="str">
        <f>IF(C1438&lt;&gt;"",COUNT($B$3:B1437)+1,"")</f>
        <v/>
      </c>
      <c r="C1438" s="86"/>
      <c r="D1438" s="12"/>
      <c r="E1438" s="12"/>
      <c r="F1438" s="5" t="str">
        <f>IFERROR(IF(E1438&lt;&gt;"",VLOOKUP(E1438,STORE!$C$6:$D$500,2,FALSE),""),"تأكد من الكود")</f>
        <v/>
      </c>
      <c r="G1438" s="12"/>
      <c r="H1438" s="20"/>
      <c r="I1438" s="12"/>
      <c r="U1438" s="4" t="str">
        <f>IF(AND($V$2=$E1438,$V$2&lt;&gt;"",$V$2&lt;&gt;0,F1438&lt;&gt;"تأكد من الكود"),COUNT($U$3:U1437)+1,"  ")</f>
        <v xml:space="preserve">  </v>
      </c>
    </row>
    <row r="1439" spans="2:21" ht="15.75">
      <c r="B1439" s="5" t="str">
        <f>IF(C1439&lt;&gt;"",COUNT($B$3:B1438)+1,"")</f>
        <v/>
      </c>
      <c r="C1439" s="86"/>
      <c r="D1439" s="12"/>
      <c r="E1439" s="12"/>
      <c r="F1439" s="5" t="str">
        <f>IFERROR(IF(E1439&lt;&gt;"",VLOOKUP(E1439,STORE!$C$6:$D$500,2,FALSE),""),"تأكد من الكود")</f>
        <v/>
      </c>
      <c r="G1439" s="12"/>
      <c r="H1439" s="20"/>
      <c r="I1439" s="12"/>
      <c r="U1439" s="4" t="str">
        <f>IF(AND($V$2=$E1439,$V$2&lt;&gt;"",$V$2&lt;&gt;0,F1439&lt;&gt;"تأكد من الكود"),COUNT($U$3:U1438)+1,"  ")</f>
        <v xml:space="preserve">  </v>
      </c>
    </row>
    <row r="1440" spans="2:21" ht="15.75">
      <c r="B1440" s="5" t="str">
        <f>IF(C1440&lt;&gt;"",COUNT($B$3:B1439)+1,"")</f>
        <v/>
      </c>
      <c r="C1440" s="86"/>
      <c r="D1440" s="12"/>
      <c r="E1440" s="12"/>
      <c r="F1440" s="5" t="str">
        <f>IFERROR(IF(E1440&lt;&gt;"",VLOOKUP(E1440,STORE!$C$6:$D$500,2,FALSE),""),"تأكد من الكود")</f>
        <v/>
      </c>
      <c r="G1440" s="12"/>
      <c r="H1440" s="20"/>
      <c r="I1440" s="12"/>
      <c r="U1440" s="4" t="str">
        <f>IF(AND($V$2=$E1440,$V$2&lt;&gt;"",$V$2&lt;&gt;0,F1440&lt;&gt;"تأكد من الكود"),COUNT($U$3:U1439)+1,"  ")</f>
        <v xml:space="preserve">  </v>
      </c>
    </row>
    <row r="1441" spans="2:21" ht="15.75">
      <c r="B1441" s="5" t="str">
        <f>IF(C1441&lt;&gt;"",COUNT($B$3:B1440)+1,"")</f>
        <v/>
      </c>
      <c r="C1441" s="86"/>
      <c r="D1441" s="12"/>
      <c r="E1441" s="12"/>
      <c r="F1441" s="5" t="str">
        <f>IFERROR(IF(E1441&lt;&gt;"",VLOOKUP(E1441,STORE!$C$6:$D$500,2,FALSE),""),"تأكد من الكود")</f>
        <v/>
      </c>
      <c r="G1441" s="12"/>
      <c r="H1441" s="20"/>
      <c r="I1441" s="12"/>
      <c r="U1441" s="4" t="str">
        <f>IF(AND($V$2=$E1441,$V$2&lt;&gt;"",$V$2&lt;&gt;0,F1441&lt;&gt;"تأكد من الكود"),COUNT($U$3:U1440)+1,"  ")</f>
        <v xml:space="preserve">  </v>
      </c>
    </row>
    <row r="1442" spans="2:21" ht="15.75">
      <c r="B1442" s="5" t="str">
        <f>IF(C1442&lt;&gt;"",COUNT($B$3:B1441)+1,"")</f>
        <v/>
      </c>
      <c r="C1442" s="86"/>
      <c r="D1442" s="12"/>
      <c r="E1442" s="12"/>
      <c r="F1442" s="5" t="str">
        <f>IFERROR(IF(E1442&lt;&gt;"",VLOOKUP(E1442,STORE!$C$6:$D$500,2,FALSE),""),"تأكد من الكود")</f>
        <v/>
      </c>
      <c r="G1442" s="12"/>
      <c r="H1442" s="20"/>
      <c r="I1442" s="12"/>
      <c r="U1442" s="4" t="str">
        <f>IF(AND($V$2=$E1442,$V$2&lt;&gt;"",$V$2&lt;&gt;0,F1442&lt;&gt;"تأكد من الكود"),COUNT($U$3:U1441)+1,"  ")</f>
        <v xml:space="preserve">  </v>
      </c>
    </row>
    <row r="1443" spans="2:21" ht="15.75">
      <c r="B1443" s="5" t="str">
        <f>IF(C1443&lt;&gt;"",COUNT($B$3:B1442)+1,"")</f>
        <v/>
      </c>
      <c r="C1443" s="86"/>
      <c r="D1443" s="12"/>
      <c r="E1443" s="12"/>
      <c r="F1443" s="5" t="str">
        <f>IFERROR(IF(E1443&lt;&gt;"",VLOOKUP(E1443,STORE!$C$6:$D$500,2,FALSE),""),"تأكد من الكود")</f>
        <v/>
      </c>
      <c r="G1443" s="12"/>
      <c r="H1443" s="20"/>
      <c r="I1443" s="12"/>
      <c r="U1443" s="4" t="str">
        <f>IF(AND($V$2=$E1443,$V$2&lt;&gt;"",$V$2&lt;&gt;0,F1443&lt;&gt;"تأكد من الكود"),COUNT($U$3:U1442)+1,"  ")</f>
        <v xml:space="preserve">  </v>
      </c>
    </row>
    <row r="1444" spans="2:21" ht="15.75">
      <c r="B1444" s="5" t="str">
        <f>IF(C1444&lt;&gt;"",COUNT($B$3:B1443)+1,"")</f>
        <v/>
      </c>
      <c r="C1444" s="86"/>
      <c r="D1444" s="12"/>
      <c r="E1444" s="12"/>
      <c r="F1444" s="5" t="str">
        <f>IFERROR(IF(E1444&lt;&gt;"",VLOOKUP(E1444,STORE!$C$6:$D$500,2,FALSE),""),"تأكد من الكود")</f>
        <v/>
      </c>
      <c r="G1444" s="12"/>
      <c r="H1444" s="20"/>
      <c r="I1444" s="12"/>
      <c r="U1444" s="4" t="str">
        <f>IF(AND($V$2=$E1444,$V$2&lt;&gt;"",$V$2&lt;&gt;0,F1444&lt;&gt;"تأكد من الكود"),COUNT($U$3:U1443)+1,"  ")</f>
        <v xml:space="preserve">  </v>
      </c>
    </row>
    <row r="1445" spans="2:21" ht="15.75">
      <c r="B1445" s="5" t="str">
        <f>IF(C1445&lt;&gt;"",COUNT($B$3:B1444)+1,"")</f>
        <v/>
      </c>
      <c r="C1445" s="86"/>
      <c r="D1445" s="12"/>
      <c r="E1445" s="12"/>
      <c r="F1445" s="5" t="str">
        <f>IFERROR(IF(E1445&lt;&gt;"",VLOOKUP(E1445,STORE!$C$6:$D$500,2,FALSE),""),"تأكد من الكود")</f>
        <v/>
      </c>
      <c r="G1445" s="12"/>
      <c r="H1445" s="20"/>
      <c r="I1445" s="12"/>
      <c r="U1445" s="4" t="str">
        <f>IF(AND($V$2=$E1445,$V$2&lt;&gt;"",$V$2&lt;&gt;0,F1445&lt;&gt;"تأكد من الكود"),COUNT($U$3:U1444)+1,"  ")</f>
        <v xml:space="preserve">  </v>
      </c>
    </row>
    <row r="1446" spans="2:21" ht="15.75">
      <c r="B1446" s="5" t="str">
        <f>IF(C1446&lt;&gt;"",COUNT($B$3:B1445)+1,"")</f>
        <v/>
      </c>
      <c r="C1446" s="86"/>
      <c r="D1446" s="12"/>
      <c r="E1446" s="12"/>
      <c r="F1446" s="5" t="str">
        <f>IFERROR(IF(E1446&lt;&gt;"",VLOOKUP(E1446,STORE!$C$6:$D$500,2,FALSE),""),"تأكد من الكود")</f>
        <v/>
      </c>
      <c r="G1446" s="12"/>
      <c r="H1446" s="20"/>
      <c r="I1446" s="12"/>
      <c r="U1446" s="4" t="str">
        <f>IF(AND($V$2=$E1446,$V$2&lt;&gt;"",$V$2&lt;&gt;0,F1446&lt;&gt;"تأكد من الكود"),COUNT($U$3:U1445)+1,"  ")</f>
        <v xml:space="preserve">  </v>
      </c>
    </row>
    <row r="1447" spans="2:21" ht="15.75">
      <c r="B1447" s="5" t="str">
        <f>IF(C1447&lt;&gt;"",COUNT($B$3:B1446)+1,"")</f>
        <v/>
      </c>
      <c r="C1447" s="86"/>
      <c r="D1447" s="12"/>
      <c r="E1447" s="12"/>
      <c r="F1447" s="5" t="str">
        <f>IFERROR(IF(E1447&lt;&gt;"",VLOOKUP(E1447,STORE!$C$6:$D$500,2,FALSE),""),"تأكد من الكود")</f>
        <v/>
      </c>
      <c r="G1447" s="12"/>
      <c r="H1447" s="20"/>
      <c r="I1447" s="12"/>
      <c r="U1447" s="4" t="str">
        <f>IF(AND($V$2=$E1447,$V$2&lt;&gt;"",$V$2&lt;&gt;0,F1447&lt;&gt;"تأكد من الكود"),COUNT($U$3:U1446)+1,"  ")</f>
        <v xml:space="preserve">  </v>
      </c>
    </row>
    <row r="1448" spans="2:21" ht="15.75">
      <c r="B1448" s="5" t="str">
        <f>IF(C1448&lt;&gt;"",COUNT($B$3:B1447)+1,"")</f>
        <v/>
      </c>
      <c r="C1448" s="86"/>
      <c r="D1448" s="12"/>
      <c r="E1448" s="12"/>
      <c r="F1448" s="5" t="str">
        <f>IFERROR(IF(E1448&lt;&gt;"",VLOOKUP(E1448,STORE!$C$6:$D$500,2,FALSE),""),"تأكد من الكود")</f>
        <v/>
      </c>
      <c r="G1448" s="12"/>
      <c r="H1448" s="20"/>
      <c r="I1448" s="12"/>
      <c r="U1448" s="4" t="str">
        <f>IF(AND($V$2=$E1448,$V$2&lt;&gt;"",$V$2&lt;&gt;0,F1448&lt;&gt;"تأكد من الكود"),COUNT($U$3:U1447)+1,"  ")</f>
        <v xml:space="preserve">  </v>
      </c>
    </row>
    <row r="1449" spans="2:21" ht="15.75">
      <c r="B1449" s="5" t="str">
        <f>IF(C1449&lt;&gt;"",COUNT($B$3:B1448)+1,"")</f>
        <v/>
      </c>
      <c r="C1449" s="86"/>
      <c r="D1449" s="12"/>
      <c r="E1449" s="12"/>
      <c r="F1449" s="5" t="str">
        <f>IFERROR(IF(E1449&lt;&gt;"",VLOOKUP(E1449,STORE!$C$6:$D$500,2,FALSE),""),"تأكد من الكود")</f>
        <v/>
      </c>
      <c r="G1449" s="12"/>
      <c r="H1449" s="20"/>
      <c r="I1449" s="12"/>
      <c r="U1449" s="4" t="str">
        <f>IF(AND($V$2=$E1449,$V$2&lt;&gt;"",$V$2&lt;&gt;0,F1449&lt;&gt;"تأكد من الكود"),COUNT($U$3:U1448)+1,"  ")</f>
        <v xml:space="preserve">  </v>
      </c>
    </row>
    <row r="1450" spans="2:21" ht="15.75">
      <c r="B1450" s="5" t="str">
        <f>IF(C1450&lt;&gt;"",COUNT($B$3:B1449)+1,"")</f>
        <v/>
      </c>
      <c r="C1450" s="86"/>
      <c r="D1450" s="12"/>
      <c r="E1450" s="12"/>
      <c r="F1450" s="5" t="str">
        <f>IFERROR(IF(E1450&lt;&gt;"",VLOOKUP(E1450,STORE!$C$6:$D$500,2,FALSE),""),"تأكد من الكود")</f>
        <v/>
      </c>
      <c r="G1450" s="12"/>
      <c r="H1450" s="20"/>
      <c r="I1450" s="12"/>
      <c r="U1450" s="4" t="str">
        <f>IF(AND($V$2=$E1450,$V$2&lt;&gt;"",$V$2&lt;&gt;0,F1450&lt;&gt;"تأكد من الكود"),COUNT($U$3:U1449)+1,"  ")</f>
        <v xml:space="preserve">  </v>
      </c>
    </row>
    <row r="1451" spans="2:21" ht="15.75">
      <c r="B1451" s="5" t="str">
        <f>IF(C1451&lt;&gt;"",COUNT($B$3:B1450)+1,"")</f>
        <v/>
      </c>
      <c r="C1451" s="86"/>
      <c r="D1451" s="12"/>
      <c r="E1451" s="12"/>
      <c r="F1451" s="5" t="str">
        <f>IFERROR(IF(E1451&lt;&gt;"",VLOOKUP(E1451,STORE!$C$6:$D$500,2,FALSE),""),"تأكد من الكود")</f>
        <v/>
      </c>
      <c r="G1451" s="12"/>
      <c r="H1451" s="20"/>
      <c r="I1451" s="12"/>
      <c r="U1451" s="4" t="str">
        <f>IF(AND($V$2=$E1451,$V$2&lt;&gt;"",$V$2&lt;&gt;0,F1451&lt;&gt;"تأكد من الكود"),COUNT($U$3:U1450)+1,"  ")</f>
        <v xml:space="preserve">  </v>
      </c>
    </row>
    <row r="1452" spans="2:21" ht="15.75">
      <c r="B1452" s="5" t="str">
        <f>IF(C1452&lt;&gt;"",COUNT($B$3:B1451)+1,"")</f>
        <v/>
      </c>
      <c r="C1452" s="86"/>
      <c r="D1452" s="12"/>
      <c r="E1452" s="12"/>
      <c r="F1452" s="5" t="str">
        <f>IFERROR(IF(E1452&lt;&gt;"",VLOOKUP(E1452,STORE!$C$6:$D$500,2,FALSE),""),"تأكد من الكود")</f>
        <v/>
      </c>
      <c r="G1452" s="12"/>
      <c r="H1452" s="20"/>
      <c r="I1452" s="12"/>
      <c r="U1452" s="4" t="str">
        <f>IF(AND($V$2=$E1452,$V$2&lt;&gt;"",$V$2&lt;&gt;0,F1452&lt;&gt;"تأكد من الكود"),COUNT($U$3:U1451)+1,"  ")</f>
        <v xml:space="preserve">  </v>
      </c>
    </row>
    <row r="1453" spans="2:21" ht="15.75">
      <c r="B1453" s="5" t="str">
        <f>IF(C1453&lt;&gt;"",COUNT($B$3:B1452)+1,"")</f>
        <v/>
      </c>
      <c r="C1453" s="86"/>
      <c r="D1453" s="12"/>
      <c r="E1453" s="12"/>
      <c r="F1453" s="5" t="str">
        <f>IFERROR(IF(E1453&lt;&gt;"",VLOOKUP(E1453,STORE!$C$6:$D$500,2,FALSE),""),"تأكد من الكود")</f>
        <v/>
      </c>
      <c r="G1453" s="12"/>
      <c r="H1453" s="20"/>
      <c r="I1453" s="12"/>
      <c r="U1453" s="4" t="str">
        <f>IF(AND($V$2=$E1453,$V$2&lt;&gt;"",$V$2&lt;&gt;0,F1453&lt;&gt;"تأكد من الكود"),COUNT($U$3:U1452)+1,"  ")</f>
        <v xml:space="preserve">  </v>
      </c>
    </row>
    <row r="1454" spans="2:21" ht="15.75">
      <c r="B1454" s="5" t="str">
        <f>IF(C1454&lt;&gt;"",COUNT($B$3:B1453)+1,"")</f>
        <v/>
      </c>
      <c r="C1454" s="86"/>
      <c r="D1454" s="12"/>
      <c r="E1454" s="12"/>
      <c r="F1454" s="5" t="str">
        <f>IFERROR(IF(E1454&lt;&gt;"",VLOOKUP(E1454,STORE!$C$6:$D$500,2,FALSE),""),"تأكد من الكود")</f>
        <v/>
      </c>
      <c r="G1454" s="12"/>
      <c r="H1454" s="20"/>
      <c r="I1454" s="12"/>
      <c r="U1454" s="4" t="str">
        <f>IF(AND($V$2=$E1454,$V$2&lt;&gt;"",$V$2&lt;&gt;0,F1454&lt;&gt;"تأكد من الكود"),COUNT($U$3:U1453)+1,"  ")</f>
        <v xml:space="preserve">  </v>
      </c>
    </row>
    <row r="1455" spans="2:21" ht="15.75">
      <c r="B1455" s="5" t="str">
        <f>IF(C1455&lt;&gt;"",COUNT($B$3:B1454)+1,"")</f>
        <v/>
      </c>
      <c r="C1455" s="86"/>
      <c r="D1455" s="12"/>
      <c r="E1455" s="12"/>
      <c r="F1455" s="5" t="str">
        <f>IFERROR(IF(E1455&lt;&gt;"",VLOOKUP(E1455,STORE!$C$6:$D$500,2,FALSE),""),"تأكد من الكود")</f>
        <v/>
      </c>
      <c r="G1455" s="12"/>
      <c r="H1455" s="20"/>
      <c r="I1455" s="12"/>
      <c r="U1455" s="4" t="str">
        <f>IF(AND($V$2=$E1455,$V$2&lt;&gt;"",$V$2&lt;&gt;0,F1455&lt;&gt;"تأكد من الكود"),COUNT($U$3:U1454)+1,"  ")</f>
        <v xml:space="preserve">  </v>
      </c>
    </row>
    <row r="1456" spans="2:21" ht="15.75">
      <c r="B1456" s="5" t="str">
        <f>IF(C1456&lt;&gt;"",COUNT($B$3:B1455)+1,"")</f>
        <v/>
      </c>
      <c r="C1456" s="86"/>
      <c r="D1456" s="12"/>
      <c r="E1456" s="12"/>
      <c r="F1456" s="5" t="str">
        <f>IFERROR(IF(E1456&lt;&gt;"",VLOOKUP(E1456,STORE!$C$6:$D$500,2,FALSE),""),"تأكد من الكود")</f>
        <v/>
      </c>
      <c r="G1456" s="12"/>
      <c r="H1456" s="20"/>
      <c r="I1456" s="12"/>
      <c r="U1456" s="4" t="str">
        <f>IF(AND($V$2=$E1456,$V$2&lt;&gt;"",$V$2&lt;&gt;0,F1456&lt;&gt;"تأكد من الكود"),COUNT($U$3:U1455)+1,"  ")</f>
        <v xml:space="preserve">  </v>
      </c>
    </row>
    <row r="1457" spans="2:21" ht="15.75">
      <c r="B1457" s="5" t="str">
        <f>IF(C1457&lt;&gt;"",COUNT($B$3:B1456)+1,"")</f>
        <v/>
      </c>
      <c r="C1457" s="86"/>
      <c r="D1457" s="12"/>
      <c r="E1457" s="12"/>
      <c r="F1457" s="5" t="str">
        <f>IFERROR(IF(E1457&lt;&gt;"",VLOOKUP(E1457,STORE!$C$6:$D$500,2,FALSE),""),"تأكد من الكود")</f>
        <v/>
      </c>
      <c r="G1457" s="12"/>
      <c r="H1457" s="20"/>
      <c r="I1457" s="12"/>
      <c r="U1457" s="4" t="str">
        <f>IF(AND($V$2=$E1457,$V$2&lt;&gt;"",$V$2&lt;&gt;0,F1457&lt;&gt;"تأكد من الكود"),COUNT($U$3:U1456)+1,"  ")</f>
        <v xml:space="preserve">  </v>
      </c>
    </row>
    <row r="1458" spans="2:21" ht="15.75">
      <c r="B1458" s="5" t="str">
        <f>IF(C1458&lt;&gt;"",COUNT($B$3:B1457)+1,"")</f>
        <v/>
      </c>
      <c r="C1458" s="86"/>
      <c r="D1458" s="12"/>
      <c r="E1458" s="12"/>
      <c r="F1458" s="5" t="str">
        <f>IFERROR(IF(E1458&lt;&gt;"",VLOOKUP(E1458,STORE!$C$6:$D$500,2,FALSE),""),"تأكد من الكود")</f>
        <v/>
      </c>
      <c r="G1458" s="12"/>
      <c r="H1458" s="20"/>
      <c r="I1458" s="12"/>
      <c r="U1458" s="4" t="str">
        <f>IF(AND($V$2=$E1458,$V$2&lt;&gt;"",$V$2&lt;&gt;0,F1458&lt;&gt;"تأكد من الكود"),COUNT($U$3:U1457)+1,"  ")</f>
        <v xml:space="preserve">  </v>
      </c>
    </row>
    <row r="1459" spans="2:21" ht="15.75">
      <c r="B1459" s="5" t="str">
        <f>IF(C1459&lt;&gt;"",COUNT($B$3:B1458)+1,"")</f>
        <v/>
      </c>
      <c r="C1459" s="86"/>
      <c r="D1459" s="12"/>
      <c r="E1459" s="12"/>
      <c r="F1459" s="5" t="str">
        <f>IFERROR(IF(E1459&lt;&gt;"",VLOOKUP(E1459,STORE!$C$6:$D$500,2,FALSE),""),"تأكد من الكود")</f>
        <v/>
      </c>
      <c r="G1459" s="12"/>
      <c r="H1459" s="20"/>
      <c r="I1459" s="12"/>
      <c r="U1459" s="4" t="str">
        <f>IF(AND($V$2=$E1459,$V$2&lt;&gt;"",$V$2&lt;&gt;0,F1459&lt;&gt;"تأكد من الكود"),COUNT($U$3:U1458)+1,"  ")</f>
        <v xml:space="preserve">  </v>
      </c>
    </row>
    <row r="1460" spans="2:21" ht="15.75">
      <c r="B1460" s="5" t="str">
        <f>IF(C1460&lt;&gt;"",COUNT($B$3:B1459)+1,"")</f>
        <v/>
      </c>
      <c r="C1460" s="86"/>
      <c r="D1460" s="12"/>
      <c r="E1460" s="12"/>
      <c r="F1460" s="5" t="str">
        <f>IFERROR(IF(E1460&lt;&gt;"",VLOOKUP(E1460,STORE!$C$6:$D$500,2,FALSE),""),"تأكد من الكود")</f>
        <v/>
      </c>
      <c r="G1460" s="12"/>
      <c r="H1460" s="20"/>
      <c r="I1460" s="12"/>
      <c r="U1460" s="4" t="str">
        <f>IF(AND($V$2=$E1460,$V$2&lt;&gt;"",$V$2&lt;&gt;0,F1460&lt;&gt;"تأكد من الكود"),COUNT($U$3:U1459)+1,"  ")</f>
        <v xml:space="preserve">  </v>
      </c>
    </row>
    <row r="1461" spans="2:21" ht="15.75">
      <c r="B1461" s="5" t="str">
        <f>IF(C1461&lt;&gt;"",COUNT($B$3:B1460)+1,"")</f>
        <v/>
      </c>
      <c r="C1461" s="86"/>
      <c r="D1461" s="12"/>
      <c r="E1461" s="12"/>
      <c r="F1461" s="5" t="str">
        <f>IFERROR(IF(E1461&lt;&gt;"",VLOOKUP(E1461,STORE!$C$6:$D$500,2,FALSE),""),"تأكد من الكود")</f>
        <v/>
      </c>
      <c r="G1461" s="12"/>
      <c r="H1461" s="20"/>
      <c r="I1461" s="12"/>
      <c r="U1461" s="4" t="str">
        <f>IF(AND($V$2=$E1461,$V$2&lt;&gt;"",$V$2&lt;&gt;0,F1461&lt;&gt;"تأكد من الكود"),COUNT($U$3:U1460)+1,"  ")</f>
        <v xml:space="preserve">  </v>
      </c>
    </row>
    <row r="1462" spans="2:21" ht="15.75">
      <c r="B1462" s="5" t="str">
        <f>IF(C1462&lt;&gt;"",COUNT($B$3:B1461)+1,"")</f>
        <v/>
      </c>
      <c r="C1462" s="86"/>
      <c r="D1462" s="12"/>
      <c r="E1462" s="12"/>
      <c r="F1462" s="5" t="str">
        <f>IFERROR(IF(E1462&lt;&gt;"",VLOOKUP(E1462,STORE!$C$6:$D$500,2,FALSE),""),"تأكد من الكود")</f>
        <v/>
      </c>
      <c r="G1462" s="12"/>
      <c r="H1462" s="20"/>
      <c r="I1462" s="12"/>
      <c r="U1462" s="4" t="str">
        <f>IF(AND($V$2=$E1462,$V$2&lt;&gt;"",$V$2&lt;&gt;0,F1462&lt;&gt;"تأكد من الكود"),COUNT($U$3:U1461)+1,"  ")</f>
        <v xml:space="preserve">  </v>
      </c>
    </row>
    <row r="1463" spans="2:21" ht="15.75">
      <c r="B1463" s="5" t="str">
        <f>IF(C1463&lt;&gt;"",COUNT($B$3:B1462)+1,"")</f>
        <v/>
      </c>
      <c r="C1463" s="86"/>
      <c r="D1463" s="12"/>
      <c r="E1463" s="12"/>
      <c r="F1463" s="5" t="str">
        <f>IFERROR(IF(E1463&lt;&gt;"",VLOOKUP(E1463,STORE!$C$6:$D$500,2,FALSE),""),"تأكد من الكود")</f>
        <v/>
      </c>
      <c r="G1463" s="12"/>
      <c r="H1463" s="20"/>
      <c r="I1463" s="12"/>
      <c r="U1463" s="4" t="str">
        <f>IF(AND($V$2=$E1463,$V$2&lt;&gt;"",$V$2&lt;&gt;0,F1463&lt;&gt;"تأكد من الكود"),COUNT($U$3:U1462)+1,"  ")</f>
        <v xml:space="preserve">  </v>
      </c>
    </row>
    <row r="1464" spans="2:21" ht="15.75">
      <c r="B1464" s="5" t="str">
        <f>IF(C1464&lt;&gt;"",COUNT($B$3:B1463)+1,"")</f>
        <v/>
      </c>
      <c r="C1464" s="86"/>
      <c r="D1464" s="12"/>
      <c r="E1464" s="12"/>
      <c r="F1464" s="5" t="str">
        <f>IFERROR(IF(E1464&lt;&gt;"",VLOOKUP(E1464,STORE!$C$6:$D$500,2,FALSE),""),"تأكد من الكود")</f>
        <v/>
      </c>
      <c r="G1464" s="12"/>
      <c r="H1464" s="20"/>
      <c r="I1464" s="12"/>
      <c r="U1464" s="4" t="str">
        <f>IF(AND($V$2=$E1464,$V$2&lt;&gt;"",$V$2&lt;&gt;0,F1464&lt;&gt;"تأكد من الكود"),COUNT($U$3:U1463)+1,"  ")</f>
        <v xml:space="preserve">  </v>
      </c>
    </row>
    <row r="1465" spans="2:21" ht="15.75">
      <c r="B1465" s="5" t="str">
        <f>IF(C1465&lt;&gt;"",COUNT($B$3:B1464)+1,"")</f>
        <v/>
      </c>
      <c r="C1465" s="86"/>
      <c r="D1465" s="12"/>
      <c r="E1465" s="12"/>
      <c r="F1465" s="5" t="str">
        <f>IFERROR(IF(E1465&lt;&gt;"",VLOOKUP(E1465,STORE!$C$6:$D$500,2,FALSE),""),"تأكد من الكود")</f>
        <v/>
      </c>
      <c r="G1465" s="12"/>
      <c r="H1465" s="20"/>
      <c r="I1465" s="12"/>
      <c r="U1465" s="4" t="str">
        <f>IF(AND($V$2=$E1465,$V$2&lt;&gt;"",$V$2&lt;&gt;0,F1465&lt;&gt;"تأكد من الكود"),COUNT($U$3:U1464)+1,"  ")</f>
        <v xml:space="preserve">  </v>
      </c>
    </row>
    <row r="1466" spans="2:21" ht="15.75">
      <c r="B1466" s="5" t="str">
        <f>IF(C1466&lt;&gt;"",COUNT($B$3:B1465)+1,"")</f>
        <v/>
      </c>
      <c r="C1466" s="86"/>
      <c r="D1466" s="12"/>
      <c r="E1466" s="12"/>
      <c r="F1466" s="5" t="str">
        <f>IFERROR(IF(E1466&lt;&gt;"",VLOOKUP(E1466,STORE!$C$6:$D$500,2,FALSE),""),"تأكد من الكود")</f>
        <v/>
      </c>
      <c r="G1466" s="12"/>
      <c r="H1466" s="20"/>
      <c r="I1466" s="12"/>
      <c r="U1466" s="4" t="str">
        <f>IF(AND($V$2=$E1466,$V$2&lt;&gt;"",$V$2&lt;&gt;0,F1466&lt;&gt;"تأكد من الكود"),COUNT($U$3:U1465)+1,"  ")</f>
        <v xml:space="preserve">  </v>
      </c>
    </row>
    <row r="1467" spans="2:21" ht="15.75">
      <c r="B1467" s="5" t="str">
        <f>IF(C1467&lt;&gt;"",COUNT($B$3:B1466)+1,"")</f>
        <v/>
      </c>
      <c r="C1467" s="86"/>
      <c r="D1467" s="12"/>
      <c r="E1467" s="12"/>
      <c r="F1467" s="5" t="str">
        <f>IFERROR(IF(E1467&lt;&gt;"",VLOOKUP(E1467,STORE!$C$6:$D$500,2,FALSE),""),"تأكد من الكود")</f>
        <v/>
      </c>
      <c r="G1467" s="12"/>
      <c r="H1467" s="20"/>
      <c r="I1467" s="12"/>
      <c r="U1467" s="4" t="str">
        <f>IF(AND($V$2=$E1467,$V$2&lt;&gt;"",$V$2&lt;&gt;0,F1467&lt;&gt;"تأكد من الكود"),COUNT($U$3:U1466)+1,"  ")</f>
        <v xml:space="preserve">  </v>
      </c>
    </row>
    <row r="1468" spans="2:21" ht="15.75">
      <c r="B1468" s="5" t="str">
        <f>IF(C1468&lt;&gt;"",COUNT($B$3:B1467)+1,"")</f>
        <v/>
      </c>
      <c r="C1468" s="86"/>
      <c r="D1468" s="12"/>
      <c r="E1468" s="12"/>
      <c r="F1468" s="5" t="str">
        <f>IFERROR(IF(E1468&lt;&gt;"",VLOOKUP(E1468,STORE!$C$6:$D$500,2,FALSE),""),"تأكد من الكود")</f>
        <v/>
      </c>
      <c r="G1468" s="12"/>
      <c r="H1468" s="20"/>
      <c r="I1468" s="12"/>
      <c r="U1468" s="4" t="str">
        <f>IF(AND($V$2=$E1468,$V$2&lt;&gt;"",$V$2&lt;&gt;0,F1468&lt;&gt;"تأكد من الكود"),COUNT($U$3:U1467)+1,"  ")</f>
        <v xml:space="preserve">  </v>
      </c>
    </row>
    <row r="1469" spans="2:21" ht="15.75">
      <c r="B1469" s="5" t="str">
        <f>IF(C1469&lt;&gt;"",COUNT($B$3:B1468)+1,"")</f>
        <v/>
      </c>
      <c r="C1469" s="86"/>
      <c r="D1469" s="12"/>
      <c r="E1469" s="12"/>
      <c r="F1469" s="5" t="str">
        <f>IFERROR(IF(E1469&lt;&gt;"",VLOOKUP(E1469,STORE!$C$6:$D$500,2,FALSE),""),"تأكد من الكود")</f>
        <v/>
      </c>
      <c r="G1469" s="12"/>
      <c r="H1469" s="20"/>
      <c r="I1469" s="12"/>
      <c r="U1469" s="4" t="str">
        <f>IF(AND($V$2=$E1469,$V$2&lt;&gt;"",$V$2&lt;&gt;0,F1469&lt;&gt;"تأكد من الكود"),COUNT($U$3:U1468)+1,"  ")</f>
        <v xml:space="preserve">  </v>
      </c>
    </row>
    <row r="1470" spans="2:21" ht="15.75">
      <c r="B1470" s="5" t="str">
        <f>IF(C1470&lt;&gt;"",COUNT($B$3:B1469)+1,"")</f>
        <v/>
      </c>
      <c r="C1470" s="86"/>
      <c r="D1470" s="12"/>
      <c r="E1470" s="12"/>
      <c r="F1470" s="5" t="str">
        <f>IFERROR(IF(E1470&lt;&gt;"",VLOOKUP(E1470,STORE!$C$6:$D$500,2,FALSE),""),"تأكد من الكود")</f>
        <v/>
      </c>
      <c r="G1470" s="12"/>
      <c r="H1470" s="20"/>
      <c r="I1470" s="12"/>
      <c r="U1470" s="4" t="str">
        <f>IF(AND($V$2=$E1470,$V$2&lt;&gt;"",$V$2&lt;&gt;0,F1470&lt;&gt;"تأكد من الكود"),COUNT($U$3:U1469)+1,"  ")</f>
        <v xml:space="preserve">  </v>
      </c>
    </row>
    <row r="1471" spans="2:21" ht="15.75">
      <c r="B1471" s="5" t="str">
        <f>IF(C1471&lt;&gt;"",COUNT($B$3:B1470)+1,"")</f>
        <v/>
      </c>
      <c r="C1471" s="86"/>
      <c r="D1471" s="12"/>
      <c r="E1471" s="12"/>
      <c r="F1471" s="5" t="str">
        <f>IFERROR(IF(E1471&lt;&gt;"",VLOOKUP(E1471,STORE!$C$6:$D$500,2,FALSE),""),"تأكد من الكود")</f>
        <v/>
      </c>
      <c r="G1471" s="12"/>
      <c r="H1471" s="20"/>
      <c r="I1471" s="12"/>
      <c r="U1471" s="4" t="str">
        <f>IF(AND($V$2=$E1471,$V$2&lt;&gt;"",$V$2&lt;&gt;0,F1471&lt;&gt;"تأكد من الكود"),COUNT($U$3:U1470)+1,"  ")</f>
        <v xml:space="preserve">  </v>
      </c>
    </row>
    <row r="1472" spans="2:21" ht="15.75">
      <c r="B1472" s="5" t="str">
        <f>IF(C1472&lt;&gt;"",COUNT($B$3:B1471)+1,"")</f>
        <v/>
      </c>
      <c r="C1472" s="86"/>
      <c r="D1472" s="12"/>
      <c r="E1472" s="12"/>
      <c r="F1472" s="5" t="str">
        <f>IFERROR(IF(E1472&lt;&gt;"",VLOOKUP(E1472,STORE!$C$6:$D$500,2,FALSE),""),"تأكد من الكود")</f>
        <v/>
      </c>
      <c r="G1472" s="12"/>
      <c r="H1472" s="20"/>
      <c r="I1472" s="12"/>
      <c r="U1472" s="4" t="str">
        <f>IF(AND($V$2=$E1472,$V$2&lt;&gt;"",$V$2&lt;&gt;0,F1472&lt;&gt;"تأكد من الكود"),COUNT($U$3:U1471)+1,"  ")</f>
        <v xml:space="preserve">  </v>
      </c>
    </row>
    <row r="1473" spans="2:21" ht="15.75">
      <c r="B1473" s="5" t="str">
        <f>IF(C1473&lt;&gt;"",COUNT($B$3:B1472)+1,"")</f>
        <v/>
      </c>
      <c r="C1473" s="86"/>
      <c r="D1473" s="12"/>
      <c r="E1473" s="12"/>
      <c r="F1473" s="5" t="str">
        <f>IFERROR(IF(E1473&lt;&gt;"",VLOOKUP(E1473,STORE!$C$6:$D$500,2,FALSE),""),"تأكد من الكود")</f>
        <v/>
      </c>
      <c r="G1473" s="12"/>
      <c r="H1473" s="20"/>
      <c r="I1473" s="12"/>
      <c r="U1473" s="4" t="str">
        <f>IF(AND($V$2=$E1473,$V$2&lt;&gt;"",$V$2&lt;&gt;0,F1473&lt;&gt;"تأكد من الكود"),COUNT($U$3:U1472)+1,"  ")</f>
        <v xml:space="preserve">  </v>
      </c>
    </row>
    <row r="1474" spans="2:21" ht="15.75">
      <c r="B1474" s="5" t="str">
        <f>IF(C1474&lt;&gt;"",COUNT($B$3:B1473)+1,"")</f>
        <v/>
      </c>
      <c r="C1474" s="86"/>
      <c r="D1474" s="12"/>
      <c r="E1474" s="12"/>
      <c r="F1474" s="5" t="str">
        <f>IFERROR(IF(E1474&lt;&gt;"",VLOOKUP(E1474,STORE!$C$6:$D$500,2,FALSE),""),"تأكد من الكود")</f>
        <v/>
      </c>
      <c r="G1474" s="12"/>
      <c r="H1474" s="20"/>
      <c r="I1474" s="12"/>
      <c r="U1474" s="4" t="str">
        <f>IF(AND($V$2=$E1474,$V$2&lt;&gt;"",$V$2&lt;&gt;0,F1474&lt;&gt;"تأكد من الكود"),COUNT($U$3:U1473)+1,"  ")</f>
        <v xml:space="preserve">  </v>
      </c>
    </row>
    <row r="1475" spans="2:21" ht="15.75">
      <c r="B1475" s="5" t="str">
        <f>IF(C1475&lt;&gt;"",COUNT($B$3:B1474)+1,"")</f>
        <v/>
      </c>
      <c r="C1475" s="86"/>
      <c r="D1475" s="12"/>
      <c r="E1475" s="12"/>
      <c r="F1475" s="5" t="str">
        <f>IFERROR(IF(E1475&lt;&gt;"",VLOOKUP(E1475,STORE!$C$6:$D$500,2,FALSE),""),"تأكد من الكود")</f>
        <v/>
      </c>
      <c r="G1475" s="12"/>
      <c r="H1475" s="20"/>
      <c r="I1475" s="12"/>
      <c r="U1475" s="4" t="str">
        <f>IF(AND($V$2=$E1475,$V$2&lt;&gt;"",$V$2&lt;&gt;0,F1475&lt;&gt;"تأكد من الكود"),COUNT($U$3:U1474)+1,"  ")</f>
        <v xml:space="preserve">  </v>
      </c>
    </row>
    <row r="1476" spans="2:21" ht="15.75">
      <c r="B1476" s="5" t="str">
        <f>IF(C1476&lt;&gt;"",COUNT($B$3:B1475)+1,"")</f>
        <v/>
      </c>
      <c r="C1476" s="86"/>
      <c r="D1476" s="12"/>
      <c r="E1476" s="12"/>
      <c r="F1476" s="5" t="str">
        <f>IFERROR(IF(E1476&lt;&gt;"",VLOOKUP(E1476,STORE!$C$6:$D$500,2,FALSE),""),"تأكد من الكود")</f>
        <v/>
      </c>
      <c r="G1476" s="12"/>
      <c r="H1476" s="20"/>
      <c r="I1476" s="12"/>
      <c r="U1476" s="4" t="str">
        <f>IF(AND($V$2=$E1476,$V$2&lt;&gt;"",$V$2&lt;&gt;0,F1476&lt;&gt;"تأكد من الكود"),COUNT($U$3:U1475)+1,"  ")</f>
        <v xml:space="preserve">  </v>
      </c>
    </row>
    <row r="1477" spans="2:21" ht="15.75">
      <c r="B1477" s="5" t="str">
        <f>IF(C1477&lt;&gt;"",COUNT($B$3:B1476)+1,"")</f>
        <v/>
      </c>
      <c r="C1477" s="86"/>
      <c r="D1477" s="12"/>
      <c r="E1477" s="12"/>
      <c r="F1477" s="5" t="str">
        <f>IFERROR(IF(E1477&lt;&gt;"",VLOOKUP(E1477,STORE!$C$6:$D$500,2,FALSE),""),"تأكد من الكود")</f>
        <v/>
      </c>
      <c r="G1477" s="12"/>
      <c r="H1477" s="20"/>
      <c r="I1477" s="12"/>
      <c r="U1477" s="4" t="str">
        <f>IF(AND($V$2=$E1477,$V$2&lt;&gt;"",$V$2&lt;&gt;0,F1477&lt;&gt;"تأكد من الكود"),COUNT($U$3:U1476)+1,"  ")</f>
        <v xml:space="preserve">  </v>
      </c>
    </row>
    <row r="1478" spans="2:21" ht="15.75">
      <c r="B1478" s="5" t="str">
        <f>IF(C1478&lt;&gt;"",COUNT($B$3:B1477)+1,"")</f>
        <v/>
      </c>
      <c r="C1478" s="86"/>
      <c r="D1478" s="12"/>
      <c r="E1478" s="12"/>
      <c r="F1478" s="5" t="str">
        <f>IFERROR(IF(E1478&lt;&gt;"",VLOOKUP(E1478,STORE!$C$6:$D$500,2,FALSE),""),"تأكد من الكود")</f>
        <v/>
      </c>
      <c r="G1478" s="12"/>
      <c r="H1478" s="20"/>
      <c r="I1478" s="12"/>
      <c r="U1478" s="4" t="str">
        <f>IF(AND($V$2=$E1478,$V$2&lt;&gt;"",$V$2&lt;&gt;0,F1478&lt;&gt;"تأكد من الكود"),COUNT($U$3:U1477)+1,"  ")</f>
        <v xml:space="preserve">  </v>
      </c>
    </row>
    <row r="1479" spans="2:21" ht="15.75">
      <c r="B1479" s="5" t="str">
        <f>IF(C1479&lt;&gt;"",COUNT($B$3:B1478)+1,"")</f>
        <v/>
      </c>
      <c r="C1479" s="86"/>
      <c r="D1479" s="12"/>
      <c r="E1479" s="12"/>
      <c r="F1479" s="5" t="str">
        <f>IFERROR(IF(E1479&lt;&gt;"",VLOOKUP(E1479,STORE!$C$6:$D$500,2,FALSE),""),"تأكد من الكود")</f>
        <v/>
      </c>
      <c r="G1479" s="12"/>
      <c r="H1479" s="20"/>
      <c r="I1479" s="12"/>
      <c r="U1479" s="4" t="str">
        <f>IF(AND($V$2=$E1479,$V$2&lt;&gt;"",$V$2&lt;&gt;0,F1479&lt;&gt;"تأكد من الكود"),COUNT($U$3:U1478)+1,"  ")</f>
        <v xml:space="preserve">  </v>
      </c>
    </row>
    <row r="1480" spans="2:21" ht="15.75">
      <c r="B1480" s="5" t="str">
        <f>IF(C1480&lt;&gt;"",COUNT($B$3:B1479)+1,"")</f>
        <v/>
      </c>
      <c r="C1480" s="86"/>
      <c r="D1480" s="12"/>
      <c r="E1480" s="12"/>
      <c r="F1480" s="5" t="str">
        <f>IFERROR(IF(E1480&lt;&gt;"",VLOOKUP(E1480,STORE!$C$6:$D$500,2,FALSE),""),"تأكد من الكود")</f>
        <v/>
      </c>
      <c r="G1480" s="12"/>
      <c r="H1480" s="20"/>
      <c r="I1480" s="12"/>
      <c r="U1480" s="4" t="str">
        <f>IF(AND($V$2=$E1480,$V$2&lt;&gt;"",$V$2&lt;&gt;0,F1480&lt;&gt;"تأكد من الكود"),COUNT($U$3:U1479)+1,"  ")</f>
        <v xml:space="preserve">  </v>
      </c>
    </row>
    <row r="1481" spans="2:21" ht="15.75">
      <c r="B1481" s="5" t="str">
        <f>IF(C1481&lt;&gt;"",COUNT($B$3:B1480)+1,"")</f>
        <v/>
      </c>
      <c r="C1481" s="86"/>
      <c r="D1481" s="12"/>
      <c r="E1481" s="12"/>
      <c r="F1481" s="5" t="str">
        <f>IFERROR(IF(E1481&lt;&gt;"",VLOOKUP(E1481,STORE!$C$6:$D$500,2,FALSE),""),"تأكد من الكود")</f>
        <v/>
      </c>
      <c r="G1481" s="12"/>
      <c r="H1481" s="20"/>
      <c r="I1481" s="12"/>
      <c r="U1481" s="4" t="str">
        <f>IF(AND($V$2=$E1481,$V$2&lt;&gt;"",$V$2&lt;&gt;0,F1481&lt;&gt;"تأكد من الكود"),COUNT($U$3:U1480)+1,"  ")</f>
        <v xml:space="preserve">  </v>
      </c>
    </row>
    <row r="1482" spans="2:21" ht="15.75">
      <c r="B1482" s="5" t="str">
        <f>IF(C1482&lt;&gt;"",COUNT($B$3:B1481)+1,"")</f>
        <v/>
      </c>
      <c r="C1482" s="86"/>
      <c r="D1482" s="12"/>
      <c r="E1482" s="12"/>
      <c r="F1482" s="5" t="str">
        <f>IFERROR(IF(E1482&lt;&gt;"",VLOOKUP(E1482,STORE!$C$6:$D$500,2,FALSE),""),"تأكد من الكود")</f>
        <v/>
      </c>
      <c r="G1482" s="12"/>
      <c r="H1482" s="20"/>
      <c r="I1482" s="12"/>
      <c r="U1482" s="4" t="str">
        <f>IF(AND($V$2=$E1482,$V$2&lt;&gt;"",$V$2&lt;&gt;0,F1482&lt;&gt;"تأكد من الكود"),COUNT($U$3:U1481)+1,"  ")</f>
        <v xml:space="preserve">  </v>
      </c>
    </row>
    <row r="1483" spans="2:21" ht="15.75">
      <c r="B1483" s="5" t="str">
        <f>IF(C1483&lt;&gt;"",COUNT($B$3:B1482)+1,"")</f>
        <v/>
      </c>
      <c r="C1483" s="86"/>
      <c r="D1483" s="12"/>
      <c r="E1483" s="12"/>
      <c r="F1483" s="5" t="str">
        <f>IFERROR(IF(E1483&lt;&gt;"",VLOOKUP(E1483,STORE!$C$6:$D$500,2,FALSE),""),"تأكد من الكود")</f>
        <v/>
      </c>
      <c r="G1483" s="12"/>
      <c r="H1483" s="20"/>
      <c r="I1483" s="12"/>
      <c r="U1483" s="4" t="str">
        <f>IF(AND($V$2=$E1483,$V$2&lt;&gt;"",$V$2&lt;&gt;0,F1483&lt;&gt;"تأكد من الكود"),COUNT($U$3:U1482)+1,"  ")</f>
        <v xml:space="preserve">  </v>
      </c>
    </row>
    <row r="1484" spans="2:21" ht="15.75">
      <c r="B1484" s="5" t="str">
        <f>IF(C1484&lt;&gt;"",COUNT($B$3:B1483)+1,"")</f>
        <v/>
      </c>
      <c r="C1484" s="86"/>
      <c r="D1484" s="12"/>
      <c r="E1484" s="12"/>
      <c r="F1484" s="5" t="str">
        <f>IFERROR(IF(E1484&lt;&gt;"",VLOOKUP(E1484,STORE!$C$6:$D$500,2,FALSE),""),"تأكد من الكود")</f>
        <v/>
      </c>
      <c r="G1484" s="12"/>
      <c r="H1484" s="20"/>
      <c r="I1484" s="12"/>
      <c r="U1484" s="4" t="str">
        <f>IF(AND($V$2=$E1484,$V$2&lt;&gt;"",$V$2&lt;&gt;0,F1484&lt;&gt;"تأكد من الكود"),COUNT($U$3:U1483)+1,"  ")</f>
        <v xml:space="preserve">  </v>
      </c>
    </row>
    <row r="1485" spans="2:21" ht="15.75">
      <c r="B1485" s="5" t="str">
        <f>IF(C1485&lt;&gt;"",COUNT($B$3:B1484)+1,"")</f>
        <v/>
      </c>
      <c r="C1485" s="86"/>
      <c r="D1485" s="12"/>
      <c r="E1485" s="12"/>
      <c r="F1485" s="5" t="str">
        <f>IFERROR(IF(E1485&lt;&gt;"",VLOOKUP(E1485,STORE!$C$6:$D$500,2,FALSE),""),"تأكد من الكود")</f>
        <v/>
      </c>
      <c r="G1485" s="12"/>
      <c r="H1485" s="20"/>
      <c r="I1485" s="12"/>
      <c r="U1485" s="4" t="str">
        <f>IF(AND($V$2=$E1485,$V$2&lt;&gt;"",$V$2&lt;&gt;0,F1485&lt;&gt;"تأكد من الكود"),COUNT($U$3:U1484)+1,"  ")</f>
        <v xml:space="preserve">  </v>
      </c>
    </row>
    <row r="1486" spans="2:21" ht="15.75">
      <c r="B1486" s="5" t="str">
        <f>IF(C1486&lt;&gt;"",COUNT($B$3:B1485)+1,"")</f>
        <v/>
      </c>
      <c r="C1486" s="86"/>
      <c r="D1486" s="12"/>
      <c r="E1486" s="12"/>
      <c r="F1486" s="5" t="str">
        <f>IFERROR(IF(E1486&lt;&gt;"",VLOOKUP(E1486,STORE!$C$6:$D$500,2,FALSE),""),"تأكد من الكود")</f>
        <v/>
      </c>
      <c r="G1486" s="12"/>
      <c r="H1486" s="20"/>
      <c r="I1486" s="12"/>
      <c r="U1486" s="4" t="str">
        <f>IF(AND($V$2=$E1486,$V$2&lt;&gt;"",$V$2&lt;&gt;0,F1486&lt;&gt;"تأكد من الكود"),COUNT($U$3:U1485)+1,"  ")</f>
        <v xml:space="preserve">  </v>
      </c>
    </row>
    <row r="1487" spans="2:21" ht="15.75">
      <c r="B1487" s="5" t="str">
        <f>IF(C1487&lt;&gt;"",COUNT($B$3:B1486)+1,"")</f>
        <v/>
      </c>
      <c r="C1487" s="86"/>
      <c r="D1487" s="12"/>
      <c r="E1487" s="12"/>
      <c r="F1487" s="5" t="str">
        <f>IFERROR(IF(E1487&lt;&gt;"",VLOOKUP(E1487,STORE!$C$6:$D$500,2,FALSE),""),"تأكد من الكود")</f>
        <v/>
      </c>
      <c r="G1487" s="12"/>
      <c r="H1487" s="20"/>
      <c r="I1487" s="12"/>
      <c r="U1487" s="4" t="str">
        <f>IF(AND($V$2=$E1487,$V$2&lt;&gt;"",$V$2&lt;&gt;0,F1487&lt;&gt;"تأكد من الكود"),COUNT($U$3:U1486)+1,"  ")</f>
        <v xml:space="preserve">  </v>
      </c>
    </row>
    <row r="1488" spans="2:21" ht="15.75">
      <c r="B1488" s="5" t="str">
        <f>IF(C1488&lt;&gt;"",COUNT($B$3:B1487)+1,"")</f>
        <v/>
      </c>
      <c r="C1488" s="86"/>
      <c r="D1488" s="12"/>
      <c r="E1488" s="12"/>
      <c r="F1488" s="5" t="str">
        <f>IFERROR(IF(E1488&lt;&gt;"",VLOOKUP(E1488,STORE!$C$6:$D$500,2,FALSE),""),"تأكد من الكود")</f>
        <v/>
      </c>
      <c r="G1488" s="12"/>
      <c r="H1488" s="20"/>
      <c r="I1488" s="12"/>
      <c r="U1488" s="4" t="str">
        <f>IF(AND($V$2=$E1488,$V$2&lt;&gt;"",$V$2&lt;&gt;0,F1488&lt;&gt;"تأكد من الكود"),COUNT($U$3:U1487)+1,"  ")</f>
        <v xml:space="preserve">  </v>
      </c>
    </row>
    <row r="1489" spans="2:21" ht="15.75">
      <c r="B1489" s="5" t="str">
        <f>IF(C1489&lt;&gt;"",COUNT($B$3:B1488)+1,"")</f>
        <v/>
      </c>
      <c r="C1489" s="86"/>
      <c r="D1489" s="12"/>
      <c r="E1489" s="12"/>
      <c r="F1489" s="5" t="str">
        <f>IFERROR(IF(E1489&lt;&gt;"",VLOOKUP(E1489,STORE!$C$6:$D$500,2,FALSE),""),"تأكد من الكود")</f>
        <v/>
      </c>
      <c r="G1489" s="12"/>
      <c r="H1489" s="20"/>
      <c r="I1489" s="12"/>
      <c r="U1489" s="4" t="str">
        <f>IF(AND($V$2=$E1489,$V$2&lt;&gt;"",$V$2&lt;&gt;0,F1489&lt;&gt;"تأكد من الكود"),COUNT($U$3:U1488)+1,"  ")</f>
        <v xml:space="preserve">  </v>
      </c>
    </row>
    <row r="1490" spans="2:21" ht="15.75">
      <c r="B1490" s="5" t="str">
        <f>IF(C1490&lt;&gt;"",COUNT($B$3:B1489)+1,"")</f>
        <v/>
      </c>
      <c r="C1490" s="86"/>
      <c r="D1490" s="12"/>
      <c r="E1490" s="12"/>
      <c r="F1490" s="5" t="str">
        <f>IFERROR(IF(E1490&lt;&gt;"",VLOOKUP(E1490,STORE!$C$6:$D$500,2,FALSE),""),"تأكد من الكود")</f>
        <v/>
      </c>
      <c r="G1490" s="12"/>
      <c r="H1490" s="20"/>
      <c r="I1490" s="12"/>
      <c r="U1490" s="4" t="str">
        <f>IF(AND($V$2=$E1490,$V$2&lt;&gt;"",$V$2&lt;&gt;0,F1490&lt;&gt;"تأكد من الكود"),COUNT($U$3:U1489)+1,"  ")</f>
        <v xml:space="preserve">  </v>
      </c>
    </row>
    <row r="1491" spans="2:21" ht="15.75">
      <c r="B1491" s="5" t="str">
        <f>IF(C1491&lt;&gt;"",COUNT($B$3:B1490)+1,"")</f>
        <v/>
      </c>
      <c r="C1491" s="86"/>
      <c r="D1491" s="12"/>
      <c r="E1491" s="12"/>
      <c r="F1491" s="5" t="str">
        <f>IFERROR(IF(E1491&lt;&gt;"",VLOOKUP(E1491,STORE!$C$6:$D$500,2,FALSE),""),"تأكد من الكود")</f>
        <v/>
      </c>
      <c r="G1491" s="12"/>
      <c r="H1491" s="20"/>
      <c r="I1491" s="12"/>
      <c r="U1491" s="4" t="str">
        <f>IF(AND($V$2=$E1491,$V$2&lt;&gt;"",$V$2&lt;&gt;0,F1491&lt;&gt;"تأكد من الكود"),COUNT($U$3:U1490)+1,"  ")</f>
        <v xml:space="preserve">  </v>
      </c>
    </row>
    <row r="1492" spans="2:21" ht="15.75">
      <c r="B1492" s="5" t="str">
        <f>IF(C1492&lt;&gt;"",COUNT($B$3:B1491)+1,"")</f>
        <v/>
      </c>
      <c r="C1492" s="86"/>
      <c r="D1492" s="12"/>
      <c r="E1492" s="12"/>
      <c r="F1492" s="5" t="str">
        <f>IFERROR(IF(E1492&lt;&gt;"",VLOOKUP(E1492,STORE!$C$6:$D$500,2,FALSE),""),"تأكد من الكود")</f>
        <v/>
      </c>
      <c r="G1492" s="12"/>
      <c r="H1492" s="20"/>
      <c r="I1492" s="12"/>
      <c r="U1492" s="4" t="str">
        <f>IF(AND($V$2=$E1492,$V$2&lt;&gt;"",$V$2&lt;&gt;0,F1492&lt;&gt;"تأكد من الكود"),COUNT($U$3:U1491)+1,"  ")</f>
        <v xml:space="preserve">  </v>
      </c>
    </row>
    <row r="1493" spans="2:21" ht="15.75">
      <c r="B1493" s="5" t="str">
        <f>IF(C1493&lt;&gt;"",COUNT($B$3:B1492)+1,"")</f>
        <v/>
      </c>
      <c r="C1493" s="86"/>
      <c r="D1493" s="12"/>
      <c r="E1493" s="12"/>
      <c r="F1493" s="5" t="str">
        <f>IFERROR(IF(E1493&lt;&gt;"",VLOOKUP(E1493,STORE!$C$6:$D$500,2,FALSE),""),"تأكد من الكود")</f>
        <v/>
      </c>
      <c r="G1493" s="12"/>
      <c r="H1493" s="20"/>
      <c r="I1493" s="12"/>
      <c r="U1493" s="4" t="str">
        <f>IF(AND($V$2=$E1493,$V$2&lt;&gt;"",$V$2&lt;&gt;0,F1493&lt;&gt;"تأكد من الكود"),COUNT($U$3:U1492)+1,"  ")</f>
        <v xml:space="preserve">  </v>
      </c>
    </row>
    <row r="1494" spans="2:21" ht="15.75">
      <c r="B1494" s="5" t="str">
        <f>IF(C1494&lt;&gt;"",COUNT($B$3:B1493)+1,"")</f>
        <v/>
      </c>
      <c r="C1494" s="86"/>
      <c r="D1494" s="12"/>
      <c r="E1494" s="12"/>
      <c r="F1494" s="5" t="str">
        <f>IFERROR(IF(E1494&lt;&gt;"",VLOOKUP(E1494,STORE!$C$6:$D$500,2,FALSE),""),"تأكد من الكود")</f>
        <v/>
      </c>
      <c r="G1494" s="12"/>
      <c r="H1494" s="20"/>
      <c r="I1494" s="12"/>
      <c r="U1494" s="4" t="str">
        <f>IF(AND($V$2=$E1494,$V$2&lt;&gt;"",$V$2&lt;&gt;0,F1494&lt;&gt;"تأكد من الكود"),COUNT($U$3:U1493)+1,"  ")</f>
        <v xml:space="preserve">  </v>
      </c>
    </row>
    <row r="1495" spans="2:21" ht="15.75">
      <c r="B1495" s="5" t="str">
        <f>IF(C1495&lt;&gt;"",COUNT($B$3:B1494)+1,"")</f>
        <v/>
      </c>
      <c r="C1495" s="86"/>
      <c r="D1495" s="12"/>
      <c r="E1495" s="12"/>
      <c r="F1495" s="5" t="str">
        <f>IFERROR(IF(E1495&lt;&gt;"",VLOOKUP(E1495,STORE!$C$6:$D$500,2,FALSE),""),"تأكد من الكود")</f>
        <v/>
      </c>
      <c r="G1495" s="12"/>
      <c r="H1495" s="20"/>
      <c r="I1495" s="12"/>
      <c r="U1495" s="4" t="str">
        <f>IF(AND($V$2=$E1495,$V$2&lt;&gt;"",$V$2&lt;&gt;0,F1495&lt;&gt;"تأكد من الكود"),COUNT($U$3:U1494)+1,"  ")</f>
        <v xml:space="preserve">  </v>
      </c>
    </row>
    <row r="1496" spans="2:21" ht="15.75">
      <c r="B1496" s="5" t="str">
        <f>IF(C1496&lt;&gt;"",COUNT($B$3:B1495)+1,"")</f>
        <v/>
      </c>
      <c r="C1496" s="86"/>
      <c r="D1496" s="12"/>
      <c r="E1496" s="12"/>
      <c r="F1496" s="5" t="str">
        <f>IFERROR(IF(E1496&lt;&gt;"",VLOOKUP(E1496,STORE!$C$6:$D$500,2,FALSE),""),"تأكد من الكود")</f>
        <v/>
      </c>
      <c r="G1496" s="12"/>
      <c r="H1496" s="20"/>
      <c r="I1496" s="12"/>
      <c r="U1496" s="4" t="str">
        <f>IF(AND($V$2=$E1496,$V$2&lt;&gt;"",$V$2&lt;&gt;0,F1496&lt;&gt;"تأكد من الكود"),COUNT($U$3:U1495)+1,"  ")</f>
        <v xml:space="preserve">  </v>
      </c>
    </row>
    <row r="1497" spans="2:21" ht="15.75">
      <c r="B1497" s="5" t="str">
        <f>IF(C1497&lt;&gt;"",COUNT($B$3:B1496)+1,"")</f>
        <v/>
      </c>
      <c r="C1497" s="86"/>
      <c r="D1497" s="12"/>
      <c r="E1497" s="12"/>
      <c r="F1497" s="5" t="str">
        <f>IFERROR(IF(E1497&lt;&gt;"",VLOOKUP(E1497,STORE!$C$6:$D$500,2,FALSE),""),"تأكد من الكود")</f>
        <v/>
      </c>
      <c r="G1497" s="12"/>
      <c r="H1497" s="20"/>
      <c r="I1497" s="12"/>
      <c r="U1497" s="4" t="str">
        <f>IF(AND($V$2=$E1497,$V$2&lt;&gt;"",$V$2&lt;&gt;0,F1497&lt;&gt;"تأكد من الكود"),COUNT($U$3:U1496)+1,"  ")</f>
        <v xml:space="preserve">  </v>
      </c>
    </row>
    <row r="1498" spans="2:21" ht="15.75">
      <c r="B1498" s="5" t="str">
        <f>IF(C1498&lt;&gt;"",COUNT($B$3:B1497)+1,"")</f>
        <v/>
      </c>
      <c r="C1498" s="86"/>
      <c r="D1498" s="12"/>
      <c r="E1498" s="12"/>
      <c r="F1498" s="5" t="str">
        <f>IFERROR(IF(E1498&lt;&gt;"",VLOOKUP(E1498,STORE!$C$6:$D$500,2,FALSE),""),"تأكد من الكود")</f>
        <v/>
      </c>
      <c r="G1498" s="12"/>
      <c r="H1498" s="20"/>
      <c r="I1498" s="12"/>
      <c r="U1498" s="4" t="str">
        <f>IF(AND($V$2=$E1498,$V$2&lt;&gt;"",$V$2&lt;&gt;0,F1498&lt;&gt;"تأكد من الكود"),COUNT($U$3:U1497)+1,"  ")</f>
        <v xml:space="preserve">  </v>
      </c>
    </row>
    <row r="1499" spans="2:21" ht="15.75">
      <c r="B1499" s="5" t="str">
        <f>IF(C1499&lt;&gt;"",COUNT($B$3:B1498)+1,"")</f>
        <v/>
      </c>
      <c r="C1499" s="86"/>
      <c r="D1499" s="12"/>
      <c r="E1499" s="12"/>
      <c r="F1499" s="5" t="str">
        <f>IFERROR(IF(E1499&lt;&gt;"",VLOOKUP(E1499,STORE!$C$6:$D$500,2,FALSE),""),"تأكد من الكود")</f>
        <v/>
      </c>
      <c r="G1499" s="12"/>
      <c r="H1499" s="20"/>
      <c r="I1499" s="12"/>
      <c r="U1499" s="4" t="str">
        <f>IF(AND($V$2=$E1499,$V$2&lt;&gt;"",$V$2&lt;&gt;0,F1499&lt;&gt;"تأكد من الكود"),COUNT($U$3:U1498)+1,"  ")</f>
        <v xml:space="preserve">  </v>
      </c>
    </row>
    <row r="1500" spans="2:21" ht="15.75">
      <c r="B1500" s="5" t="str">
        <f>IF(C1500&lt;&gt;"",COUNT($B$3:B1499)+1,"")</f>
        <v/>
      </c>
      <c r="C1500" s="86"/>
      <c r="D1500" s="12"/>
      <c r="E1500" s="12"/>
      <c r="F1500" s="5" t="str">
        <f>IFERROR(IF(E1500&lt;&gt;"",VLOOKUP(E1500,STORE!$C$6:$D$500,2,FALSE),""),"تأكد من الكود")</f>
        <v/>
      </c>
      <c r="G1500" s="12"/>
      <c r="H1500" s="20"/>
      <c r="I1500" s="12"/>
      <c r="U1500" s="4" t="str">
        <f>IF(AND($V$2=$E1500,$V$2&lt;&gt;"",$V$2&lt;&gt;0,F1500&lt;&gt;"تأكد من الكود"),COUNT($U$3:U1499)+1,"  ")</f>
        <v xml:space="preserve">  </v>
      </c>
    </row>
    <row r="1501" spans="2:21" ht="15.75">
      <c r="B1501" s="5" t="str">
        <f>IF(C1501&lt;&gt;"",COUNT($B$3:B1500)+1,"")</f>
        <v/>
      </c>
      <c r="C1501" s="86"/>
      <c r="D1501" s="12"/>
      <c r="E1501" s="12"/>
      <c r="F1501" s="5" t="str">
        <f>IFERROR(IF(E1501&lt;&gt;"",VLOOKUP(E1501,STORE!$C$6:$D$500,2,FALSE),""),"تأكد من الكود")</f>
        <v/>
      </c>
      <c r="G1501" s="12"/>
      <c r="H1501" s="20"/>
      <c r="I1501" s="12"/>
      <c r="U1501" s="4" t="str">
        <f>IF(AND($V$2=$E1501,$V$2&lt;&gt;"",$V$2&lt;&gt;0,F1501&lt;&gt;"تأكد من الكود"),COUNT($U$3:U1500)+1,"  ")</f>
        <v xml:space="preserve">  </v>
      </c>
    </row>
    <row r="1502" spans="2:21" ht="15.75">
      <c r="B1502" s="5" t="str">
        <f>IF(C1502&lt;&gt;"",COUNT($B$3:B1501)+1,"")</f>
        <v/>
      </c>
      <c r="C1502" s="86"/>
      <c r="D1502" s="12"/>
      <c r="E1502" s="12"/>
      <c r="F1502" s="5" t="str">
        <f>IFERROR(IF(E1502&lt;&gt;"",VLOOKUP(E1502,STORE!$C$6:$D$500,2,FALSE),""),"تأكد من الكود")</f>
        <v/>
      </c>
      <c r="G1502" s="12"/>
      <c r="H1502" s="20"/>
      <c r="I1502" s="12"/>
      <c r="U1502" s="4" t="str">
        <f>IF(AND($V$2=$E1502,$V$2&lt;&gt;"",$V$2&lt;&gt;0,F1502&lt;&gt;"تأكد من الكود"),COUNT($U$3:U1501)+1,"  ")</f>
        <v xml:space="preserve">  </v>
      </c>
    </row>
    <row r="1503" spans="2:21" ht="15.75">
      <c r="B1503" s="5" t="str">
        <f>IF(C1503&lt;&gt;"",COUNT($B$3:B1502)+1,"")</f>
        <v/>
      </c>
      <c r="C1503" s="86"/>
      <c r="D1503" s="12"/>
      <c r="E1503" s="12"/>
      <c r="F1503" s="5" t="str">
        <f>IFERROR(IF(E1503&lt;&gt;"",VLOOKUP(E1503,STORE!$C$6:$D$500,2,FALSE),""),"تأكد من الكود")</f>
        <v/>
      </c>
      <c r="G1503" s="12"/>
      <c r="H1503" s="20"/>
      <c r="I1503" s="12"/>
      <c r="U1503" s="4" t="str">
        <f>IF(AND($V$2=$E1503,$V$2&lt;&gt;"",$V$2&lt;&gt;0,F1503&lt;&gt;"تأكد من الكود"),COUNT($U$3:U1502)+1,"  ")</f>
        <v xml:space="preserve">  </v>
      </c>
    </row>
    <row r="1504" spans="2:21" ht="15.75">
      <c r="B1504" s="5" t="str">
        <f>IF(C1504&lt;&gt;"",COUNT($B$3:B1503)+1,"")</f>
        <v/>
      </c>
      <c r="C1504" s="86"/>
      <c r="D1504" s="12"/>
      <c r="E1504" s="12"/>
      <c r="F1504" s="5" t="str">
        <f>IFERROR(IF(E1504&lt;&gt;"",VLOOKUP(E1504,STORE!$C$6:$D$500,2,FALSE),""),"تأكد من الكود")</f>
        <v/>
      </c>
      <c r="G1504" s="12"/>
      <c r="H1504" s="20"/>
      <c r="I1504" s="12"/>
      <c r="U1504" s="4" t="str">
        <f>IF(AND($V$2=$E1504,$V$2&lt;&gt;"",$V$2&lt;&gt;0,F1504&lt;&gt;"تأكد من الكود"),COUNT($U$3:U1503)+1,"  ")</f>
        <v xml:space="preserve">  </v>
      </c>
    </row>
    <row r="1505" spans="2:21" ht="15.75">
      <c r="B1505" s="5" t="str">
        <f>IF(C1505&lt;&gt;"",COUNT($B$3:B1504)+1,"")</f>
        <v/>
      </c>
      <c r="C1505" s="86"/>
      <c r="D1505" s="12"/>
      <c r="E1505" s="12"/>
      <c r="F1505" s="5" t="str">
        <f>IFERROR(IF(E1505&lt;&gt;"",VLOOKUP(E1505,STORE!$C$6:$D$500,2,FALSE),""),"تأكد من الكود")</f>
        <v/>
      </c>
      <c r="G1505" s="12"/>
      <c r="H1505" s="20"/>
      <c r="I1505" s="12"/>
      <c r="U1505" s="4" t="str">
        <f>IF(AND($V$2=$E1505,$V$2&lt;&gt;"",$V$2&lt;&gt;0,F1505&lt;&gt;"تأكد من الكود"),COUNT($U$3:U1504)+1,"  ")</f>
        <v xml:space="preserve">  </v>
      </c>
    </row>
    <row r="1506" spans="2:21" ht="15.75">
      <c r="B1506" s="5" t="str">
        <f>IF(C1506&lt;&gt;"",COUNT($B$3:B1505)+1,"")</f>
        <v/>
      </c>
      <c r="C1506" s="86"/>
      <c r="D1506" s="12"/>
      <c r="E1506" s="12"/>
      <c r="F1506" s="5" t="str">
        <f>IFERROR(IF(E1506&lt;&gt;"",VLOOKUP(E1506,STORE!$C$6:$D$500,2,FALSE),""),"تأكد من الكود")</f>
        <v/>
      </c>
      <c r="G1506" s="12"/>
      <c r="H1506" s="20"/>
      <c r="I1506" s="12"/>
      <c r="U1506" s="4" t="str">
        <f>IF(AND($V$2=$E1506,$V$2&lt;&gt;"",$V$2&lt;&gt;0,F1506&lt;&gt;"تأكد من الكود"),COUNT($U$3:U1505)+1,"  ")</f>
        <v xml:space="preserve">  </v>
      </c>
    </row>
    <row r="1507" spans="2:21" ht="15.75">
      <c r="B1507" s="5" t="str">
        <f>IF(C1507&lt;&gt;"",COUNT($B$3:B1506)+1,"")</f>
        <v/>
      </c>
      <c r="C1507" s="86"/>
      <c r="D1507" s="12"/>
      <c r="E1507" s="12"/>
      <c r="F1507" s="5" t="str">
        <f>IFERROR(IF(E1507&lt;&gt;"",VLOOKUP(E1507,STORE!$C$6:$D$500,2,FALSE),""),"تأكد من الكود")</f>
        <v/>
      </c>
      <c r="G1507" s="12"/>
      <c r="H1507" s="20"/>
      <c r="I1507" s="12"/>
      <c r="U1507" s="4" t="str">
        <f>IF(AND($V$2=$E1507,$V$2&lt;&gt;"",$V$2&lt;&gt;0,F1507&lt;&gt;"تأكد من الكود"),COUNT($U$3:U1506)+1,"  ")</f>
        <v xml:space="preserve">  </v>
      </c>
    </row>
    <row r="1508" spans="2:21" ht="15.75">
      <c r="B1508" s="5" t="str">
        <f>IF(C1508&lt;&gt;"",COUNT($B$3:B1507)+1,"")</f>
        <v/>
      </c>
      <c r="C1508" s="86"/>
      <c r="D1508" s="12"/>
      <c r="E1508" s="12"/>
      <c r="F1508" s="5" t="str">
        <f>IFERROR(IF(E1508&lt;&gt;"",VLOOKUP(E1508,STORE!$C$6:$D$500,2,FALSE),""),"تأكد من الكود")</f>
        <v/>
      </c>
      <c r="G1508" s="12"/>
      <c r="H1508" s="20"/>
      <c r="I1508" s="12"/>
      <c r="U1508" s="4" t="str">
        <f>IF(AND($V$2=$E1508,$V$2&lt;&gt;"",$V$2&lt;&gt;0,F1508&lt;&gt;"تأكد من الكود"),COUNT($U$3:U1507)+1,"  ")</f>
        <v xml:space="preserve">  </v>
      </c>
    </row>
    <row r="1509" spans="2:21" ht="15.75">
      <c r="B1509" s="5" t="str">
        <f>IF(C1509&lt;&gt;"",COUNT($B$3:B1508)+1,"")</f>
        <v/>
      </c>
      <c r="C1509" s="86"/>
      <c r="D1509" s="12"/>
      <c r="E1509" s="12"/>
      <c r="F1509" s="5" t="str">
        <f>IFERROR(IF(E1509&lt;&gt;"",VLOOKUP(E1509,STORE!$C$6:$D$500,2,FALSE),""),"تأكد من الكود")</f>
        <v/>
      </c>
      <c r="G1509" s="12"/>
      <c r="H1509" s="20"/>
      <c r="I1509" s="12"/>
      <c r="U1509" s="4" t="str">
        <f>IF(AND($V$2=$E1509,$V$2&lt;&gt;"",$V$2&lt;&gt;0,F1509&lt;&gt;"تأكد من الكود"),COUNT($U$3:U1508)+1,"  ")</f>
        <v xml:space="preserve">  </v>
      </c>
    </row>
    <row r="1510" spans="2:21" ht="15.75">
      <c r="B1510" s="5" t="str">
        <f>IF(C1510&lt;&gt;"",COUNT($B$3:B1509)+1,"")</f>
        <v/>
      </c>
      <c r="C1510" s="86"/>
      <c r="D1510" s="12"/>
      <c r="E1510" s="12"/>
      <c r="F1510" s="5" t="str">
        <f>IFERROR(IF(E1510&lt;&gt;"",VLOOKUP(E1510,STORE!$C$6:$D$500,2,FALSE),""),"تأكد من الكود")</f>
        <v/>
      </c>
      <c r="G1510" s="12"/>
      <c r="H1510" s="20"/>
      <c r="I1510" s="12"/>
      <c r="U1510" s="4" t="str">
        <f>IF(AND($V$2=$E1510,$V$2&lt;&gt;"",$V$2&lt;&gt;0,F1510&lt;&gt;"تأكد من الكود"),COUNT($U$3:U1509)+1,"  ")</f>
        <v xml:space="preserve">  </v>
      </c>
    </row>
    <row r="1511" spans="2:21" ht="15.75">
      <c r="B1511" s="5" t="str">
        <f>IF(C1511&lt;&gt;"",COUNT($B$3:B1510)+1,"")</f>
        <v/>
      </c>
      <c r="C1511" s="86"/>
      <c r="D1511" s="12"/>
      <c r="E1511" s="12"/>
      <c r="F1511" s="5" t="str">
        <f>IFERROR(IF(E1511&lt;&gt;"",VLOOKUP(E1511,STORE!$C$6:$D$500,2,FALSE),""),"تأكد من الكود")</f>
        <v/>
      </c>
      <c r="G1511" s="12"/>
      <c r="H1511" s="20"/>
      <c r="I1511" s="12"/>
      <c r="U1511" s="4" t="str">
        <f>IF(AND($V$2=$E1511,$V$2&lt;&gt;"",$V$2&lt;&gt;0,F1511&lt;&gt;"تأكد من الكود"),COUNT($U$3:U1510)+1,"  ")</f>
        <v xml:space="preserve">  </v>
      </c>
    </row>
    <row r="1512" spans="2:21" ht="15.75">
      <c r="B1512" s="5" t="str">
        <f>IF(C1512&lt;&gt;"",COUNT($B$3:B1511)+1,"")</f>
        <v/>
      </c>
      <c r="C1512" s="86"/>
      <c r="D1512" s="12"/>
      <c r="E1512" s="12"/>
      <c r="F1512" s="5" t="str">
        <f>IFERROR(IF(E1512&lt;&gt;"",VLOOKUP(E1512,STORE!$C$6:$D$500,2,FALSE),""),"تأكد من الكود")</f>
        <v/>
      </c>
      <c r="G1512" s="12"/>
      <c r="H1512" s="20"/>
      <c r="I1512" s="12"/>
      <c r="U1512" s="4" t="str">
        <f>IF(AND($V$2=$E1512,$V$2&lt;&gt;"",$V$2&lt;&gt;0,F1512&lt;&gt;"تأكد من الكود"),COUNT($U$3:U1511)+1,"  ")</f>
        <v xml:space="preserve">  </v>
      </c>
    </row>
    <row r="1513" spans="2:21" ht="15.75">
      <c r="B1513" s="5" t="str">
        <f>IF(C1513&lt;&gt;"",COUNT($B$3:B1512)+1,"")</f>
        <v/>
      </c>
      <c r="C1513" s="86"/>
      <c r="D1513" s="12"/>
      <c r="E1513" s="12"/>
      <c r="F1513" s="5" t="str">
        <f>IFERROR(IF(E1513&lt;&gt;"",VLOOKUP(E1513,STORE!$C$6:$D$500,2,FALSE),""),"تأكد من الكود")</f>
        <v/>
      </c>
      <c r="G1513" s="12"/>
      <c r="H1513" s="20"/>
      <c r="I1513" s="12"/>
      <c r="U1513" s="4" t="str">
        <f>IF(AND($V$2=$E1513,$V$2&lt;&gt;"",$V$2&lt;&gt;0,F1513&lt;&gt;"تأكد من الكود"),COUNT($U$3:U1512)+1,"  ")</f>
        <v xml:space="preserve">  </v>
      </c>
    </row>
    <row r="1514" spans="2:21" ht="15.75">
      <c r="B1514" s="5" t="str">
        <f>IF(C1514&lt;&gt;"",COUNT($B$3:B1513)+1,"")</f>
        <v/>
      </c>
      <c r="C1514" s="86"/>
      <c r="D1514" s="12"/>
      <c r="E1514" s="12"/>
      <c r="F1514" s="5" t="str">
        <f>IFERROR(IF(E1514&lt;&gt;"",VLOOKUP(E1514,STORE!$C$6:$D$500,2,FALSE),""),"تأكد من الكود")</f>
        <v/>
      </c>
      <c r="G1514" s="12"/>
      <c r="H1514" s="20"/>
      <c r="I1514" s="12"/>
      <c r="U1514" s="4" t="str">
        <f>IF(AND($V$2=$E1514,$V$2&lt;&gt;"",$V$2&lt;&gt;0,F1514&lt;&gt;"تأكد من الكود"),COUNT($U$3:U1513)+1,"  ")</f>
        <v xml:space="preserve">  </v>
      </c>
    </row>
    <row r="1515" spans="2:21" ht="15.75">
      <c r="B1515" s="5" t="str">
        <f>IF(C1515&lt;&gt;"",COUNT($B$3:B1514)+1,"")</f>
        <v/>
      </c>
      <c r="C1515" s="86"/>
      <c r="D1515" s="12"/>
      <c r="E1515" s="12"/>
      <c r="F1515" s="5" t="str">
        <f>IFERROR(IF(E1515&lt;&gt;"",VLOOKUP(E1515,STORE!$C$6:$D$500,2,FALSE),""),"تأكد من الكود")</f>
        <v/>
      </c>
      <c r="G1515" s="12"/>
      <c r="H1515" s="20"/>
      <c r="I1515" s="12"/>
      <c r="U1515" s="4" t="str">
        <f>IF(AND($V$2=$E1515,$V$2&lt;&gt;"",$V$2&lt;&gt;0,F1515&lt;&gt;"تأكد من الكود"),COUNT($U$3:U1514)+1,"  ")</f>
        <v xml:space="preserve">  </v>
      </c>
    </row>
    <row r="1516" spans="2:21" ht="15.75">
      <c r="B1516" s="5" t="str">
        <f>IF(C1516&lt;&gt;"",COUNT($B$3:B1515)+1,"")</f>
        <v/>
      </c>
      <c r="C1516" s="86"/>
      <c r="D1516" s="12"/>
      <c r="E1516" s="12"/>
      <c r="F1516" s="5" t="str">
        <f>IFERROR(IF(E1516&lt;&gt;"",VLOOKUP(E1516,STORE!$C$6:$D$500,2,FALSE),""),"تأكد من الكود")</f>
        <v/>
      </c>
      <c r="G1516" s="12"/>
      <c r="H1516" s="20"/>
      <c r="I1516" s="12"/>
      <c r="U1516" s="4" t="str">
        <f>IF(AND($V$2=$E1516,$V$2&lt;&gt;"",$V$2&lt;&gt;0,F1516&lt;&gt;"تأكد من الكود"),COUNT($U$3:U1515)+1,"  ")</f>
        <v xml:space="preserve">  </v>
      </c>
    </row>
    <row r="1517" spans="2:21" ht="15.75">
      <c r="B1517" s="5" t="str">
        <f>IF(C1517&lt;&gt;"",COUNT($B$3:B1516)+1,"")</f>
        <v/>
      </c>
      <c r="C1517" s="86"/>
      <c r="D1517" s="12"/>
      <c r="E1517" s="12"/>
      <c r="F1517" s="5" t="str">
        <f>IFERROR(IF(E1517&lt;&gt;"",VLOOKUP(E1517,STORE!$C$6:$D$500,2,FALSE),""),"تأكد من الكود")</f>
        <v/>
      </c>
      <c r="G1517" s="12"/>
      <c r="H1517" s="20"/>
      <c r="I1517" s="12"/>
      <c r="U1517" s="4" t="str">
        <f>IF(AND($V$2=$E1517,$V$2&lt;&gt;"",$V$2&lt;&gt;0,F1517&lt;&gt;"تأكد من الكود"),COUNT($U$3:U1516)+1,"  ")</f>
        <v xml:space="preserve">  </v>
      </c>
    </row>
    <row r="1518" spans="2:21" ht="15.75">
      <c r="B1518" s="5" t="str">
        <f>IF(C1518&lt;&gt;"",COUNT($B$3:B1517)+1,"")</f>
        <v/>
      </c>
      <c r="C1518" s="86"/>
      <c r="D1518" s="12"/>
      <c r="E1518" s="12"/>
      <c r="F1518" s="5" t="str">
        <f>IFERROR(IF(E1518&lt;&gt;"",VLOOKUP(E1518,STORE!$C$6:$D$500,2,FALSE),""),"تأكد من الكود")</f>
        <v/>
      </c>
      <c r="G1518" s="12"/>
      <c r="H1518" s="20"/>
      <c r="I1518" s="12"/>
      <c r="U1518" s="4" t="str">
        <f>IF(AND($V$2=$E1518,$V$2&lt;&gt;"",$V$2&lt;&gt;0,F1518&lt;&gt;"تأكد من الكود"),COUNT($U$3:U1517)+1,"  ")</f>
        <v xml:space="preserve">  </v>
      </c>
    </row>
    <row r="1519" spans="2:21" ht="15.75">
      <c r="B1519" s="5" t="str">
        <f>IF(C1519&lt;&gt;"",COUNT($B$3:B1518)+1,"")</f>
        <v/>
      </c>
      <c r="C1519" s="86"/>
      <c r="D1519" s="12"/>
      <c r="E1519" s="12"/>
      <c r="F1519" s="5" t="str">
        <f>IFERROR(IF(E1519&lt;&gt;"",VLOOKUP(E1519,STORE!$C$6:$D$500,2,FALSE),""),"تأكد من الكود")</f>
        <v/>
      </c>
      <c r="G1519" s="12"/>
      <c r="H1519" s="20"/>
      <c r="I1519" s="12"/>
      <c r="U1519" s="4" t="str">
        <f>IF(AND($V$2=$E1519,$V$2&lt;&gt;"",$V$2&lt;&gt;0,F1519&lt;&gt;"تأكد من الكود"),COUNT($U$3:U1518)+1,"  ")</f>
        <v xml:space="preserve">  </v>
      </c>
    </row>
    <row r="1520" spans="2:21" ht="15.75">
      <c r="B1520" s="5" t="str">
        <f>IF(C1520&lt;&gt;"",COUNT($B$3:B1519)+1,"")</f>
        <v/>
      </c>
      <c r="C1520" s="86"/>
      <c r="D1520" s="12"/>
      <c r="E1520" s="12"/>
      <c r="F1520" s="5" t="str">
        <f>IFERROR(IF(E1520&lt;&gt;"",VLOOKUP(E1520,STORE!$C$6:$D$500,2,FALSE),""),"تأكد من الكود")</f>
        <v/>
      </c>
      <c r="G1520" s="12"/>
      <c r="H1520" s="20"/>
      <c r="I1520" s="12"/>
      <c r="U1520" s="4" t="str">
        <f>IF(AND($V$2=$E1520,$V$2&lt;&gt;"",$V$2&lt;&gt;0,F1520&lt;&gt;"تأكد من الكود"),COUNT($U$3:U1519)+1,"  ")</f>
        <v xml:space="preserve">  </v>
      </c>
    </row>
    <row r="1521" spans="2:21" ht="15.75">
      <c r="B1521" s="5" t="str">
        <f>IF(C1521&lt;&gt;"",COUNT($B$3:B1520)+1,"")</f>
        <v/>
      </c>
      <c r="C1521" s="86"/>
      <c r="D1521" s="12"/>
      <c r="E1521" s="12"/>
      <c r="F1521" s="5" t="str">
        <f>IFERROR(IF(E1521&lt;&gt;"",VLOOKUP(E1521,STORE!$C$6:$D$500,2,FALSE),""),"تأكد من الكود")</f>
        <v/>
      </c>
      <c r="G1521" s="12"/>
      <c r="H1521" s="20"/>
      <c r="I1521" s="12"/>
      <c r="U1521" s="4" t="str">
        <f>IF(AND($V$2=$E1521,$V$2&lt;&gt;"",$V$2&lt;&gt;0,F1521&lt;&gt;"تأكد من الكود"),COUNT($U$3:U1520)+1,"  ")</f>
        <v xml:space="preserve">  </v>
      </c>
    </row>
    <row r="1522" spans="2:21" ht="15.75">
      <c r="B1522" s="5" t="str">
        <f>IF(C1522&lt;&gt;"",COUNT($B$3:B1521)+1,"")</f>
        <v/>
      </c>
      <c r="C1522" s="86"/>
      <c r="D1522" s="12"/>
      <c r="E1522" s="12"/>
      <c r="F1522" s="5" t="str">
        <f>IFERROR(IF(E1522&lt;&gt;"",VLOOKUP(E1522,STORE!$C$6:$D$500,2,FALSE),""),"تأكد من الكود")</f>
        <v/>
      </c>
      <c r="G1522" s="12"/>
      <c r="H1522" s="20"/>
      <c r="I1522" s="12"/>
      <c r="U1522" s="4" t="str">
        <f>IF(AND($V$2=$E1522,$V$2&lt;&gt;"",$V$2&lt;&gt;0,F1522&lt;&gt;"تأكد من الكود"),COUNT($U$3:U1521)+1,"  ")</f>
        <v xml:space="preserve">  </v>
      </c>
    </row>
    <row r="1523" spans="2:21" ht="15.75">
      <c r="B1523" s="5" t="str">
        <f>IF(C1523&lt;&gt;"",COUNT($B$3:B1522)+1,"")</f>
        <v/>
      </c>
      <c r="C1523" s="86"/>
      <c r="D1523" s="12"/>
      <c r="E1523" s="12"/>
      <c r="F1523" s="5" t="str">
        <f>IFERROR(IF(E1523&lt;&gt;"",VLOOKUP(E1523,STORE!$C$6:$D$500,2,FALSE),""),"تأكد من الكود")</f>
        <v/>
      </c>
      <c r="G1523" s="12"/>
      <c r="H1523" s="20"/>
      <c r="I1523" s="12"/>
      <c r="U1523" s="4" t="str">
        <f>IF(AND($V$2=$E1523,$V$2&lt;&gt;"",$V$2&lt;&gt;0,F1523&lt;&gt;"تأكد من الكود"),COUNT($U$3:U1522)+1,"  ")</f>
        <v xml:space="preserve">  </v>
      </c>
    </row>
    <row r="1524" spans="2:21" ht="15.75">
      <c r="B1524" s="5" t="str">
        <f>IF(C1524&lt;&gt;"",COUNT($B$3:B1523)+1,"")</f>
        <v/>
      </c>
      <c r="C1524" s="86"/>
      <c r="D1524" s="12"/>
      <c r="E1524" s="12"/>
      <c r="F1524" s="5" t="str">
        <f>IFERROR(IF(E1524&lt;&gt;"",VLOOKUP(E1524,STORE!$C$6:$D$500,2,FALSE),""),"تأكد من الكود")</f>
        <v/>
      </c>
      <c r="G1524" s="12"/>
      <c r="H1524" s="20"/>
      <c r="I1524" s="12"/>
      <c r="U1524" s="4" t="str">
        <f>IF(AND($V$2=$E1524,$V$2&lt;&gt;"",$V$2&lt;&gt;0,F1524&lt;&gt;"تأكد من الكود"),COUNT($U$3:U1523)+1,"  ")</f>
        <v xml:space="preserve">  </v>
      </c>
    </row>
    <row r="1525" spans="2:21" ht="15.75">
      <c r="B1525" s="5" t="str">
        <f>IF(C1525&lt;&gt;"",COUNT($B$3:B1524)+1,"")</f>
        <v/>
      </c>
      <c r="C1525" s="86"/>
      <c r="D1525" s="12"/>
      <c r="E1525" s="12"/>
      <c r="F1525" s="5" t="str">
        <f>IFERROR(IF(E1525&lt;&gt;"",VLOOKUP(E1525,STORE!$C$6:$D$500,2,FALSE),""),"تأكد من الكود")</f>
        <v/>
      </c>
      <c r="G1525" s="12"/>
      <c r="H1525" s="20"/>
      <c r="I1525" s="12"/>
      <c r="U1525" s="4" t="str">
        <f>IF(AND($V$2=$E1525,$V$2&lt;&gt;"",$V$2&lt;&gt;0,F1525&lt;&gt;"تأكد من الكود"),COUNT($U$3:U1524)+1,"  ")</f>
        <v xml:space="preserve">  </v>
      </c>
    </row>
    <row r="1526" spans="2:21" ht="15.75">
      <c r="B1526" s="5" t="str">
        <f>IF(C1526&lt;&gt;"",COUNT($B$3:B1525)+1,"")</f>
        <v/>
      </c>
      <c r="C1526" s="86"/>
      <c r="D1526" s="12"/>
      <c r="E1526" s="12"/>
      <c r="F1526" s="5" t="str">
        <f>IFERROR(IF(E1526&lt;&gt;"",VLOOKUP(E1526,STORE!$C$6:$D$500,2,FALSE),""),"تأكد من الكود")</f>
        <v/>
      </c>
      <c r="G1526" s="12"/>
      <c r="H1526" s="20"/>
      <c r="I1526" s="12"/>
      <c r="U1526" s="4" t="str">
        <f>IF(AND($V$2=$E1526,$V$2&lt;&gt;"",$V$2&lt;&gt;0,F1526&lt;&gt;"تأكد من الكود"),COUNT($U$3:U1525)+1,"  ")</f>
        <v xml:space="preserve">  </v>
      </c>
    </row>
    <row r="1527" spans="2:21" ht="15.75">
      <c r="B1527" s="5" t="str">
        <f>IF(C1527&lt;&gt;"",COUNT($B$3:B1526)+1,"")</f>
        <v/>
      </c>
      <c r="C1527" s="86"/>
      <c r="D1527" s="12"/>
      <c r="E1527" s="12"/>
      <c r="F1527" s="5" t="str">
        <f>IFERROR(IF(E1527&lt;&gt;"",VLOOKUP(E1527,STORE!$C$6:$D$500,2,FALSE),""),"تأكد من الكود")</f>
        <v/>
      </c>
      <c r="G1527" s="12"/>
      <c r="H1527" s="20"/>
      <c r="I1527" s="12"/>
      <c r="U1527" s="4" t="str">
        <f>IF(AND($V$2=$E1527,$V$2&lt;&gt;"",$V$2&lt;&gt;0,F1527&lt;&gt;"تأكد من الكود"),COUNT($U$3:U1526)+1,"  ")</f>
        <v xml:space="preserve">  </v>
      </c>
    </row>
    <row r="1528" spans="2:21" ht="15.75">
      <c r="B1528" s="5" t="str">
        <f>IF(C1528&lt;&gt;"",COUNT($B$3:B1527)+1,"")</f>
        <v/>
      </c>
      <c r="C1528" s="86"/>
      <c r="D1528" s="12"/>
      <c r="E1528" s="12"/>
      <c r="F1528" s="5" t="str">
        <f>IFERROR(IF(E1528&lt;&gt;"",VLOOKUP(E1528,STORE!$C$6:$D$500,2,FALSE),""),"تأكد من الكود")</f>
        <v/>
      </c>
      <c r="G1528" s="12"/>
      <c r="H1528" s="20"/>
      <c r="I1528" s="12"/>
      <c r="U1528" s="4" t="str">
        <f>IF(AND($V$2=$E1528,$V$2&lt;&gt;"",$V$2&lt;&gt;0,F1528&lt;&gt;"تأكد من الكود"),COUNT($U$3:U1527)+1,"  ")</f>
        <v xml:space="preserve">  </v>
      </c>
    </row>
    <row r="1529" spans="2:21" ht="15.75">
      <c r="B1529" s="5" t="str">
        <f>IF(C1529&lt;&gt;"",COUNT($B$3:B1528)+1,"")</f>
        <v/>
      </c>
      <c r="C1529" s="86"/>
      <c r="D1529" s="12"/>
      <c r="E1529" s="12"/>
      <c r="F1529" s="5" t="str">
        <f>IFERROR(IF(E1529&lt;&gt;"",VLOOKUP(E1529,STORE!$C$6:$D$500,2,FALSE),""),"تأكد من الكود")</f>
        <v/>
      </c>
      <c r="G1529" s="12"/>
      <c r="H1529" s="20"/>
      <c r="I1529" s="12"/>
      <c r="U1529" s="4" t="str">
        <f>IF(AND($V$2=$E1529,$V$2&lt;&gt;"",$V$2&lt;&gt;0,F1529&lt;&gt;"تأكد من الكود"),COUNT($U$3:U1528)+1,"  ")</f>
        <v xml:space="preserve">  </v>
      </c>
    </row>
    <row r="1530" spans="2:21" ht="15.75">
      <c r="B1530" s="5" t="str">
        <f>IF(C1530&lt;&gt;"",COUNT($B$3:B1529)+1,"")</f>
        <v/>
      </c>
      <c r="C1530" s="86"/>
      <c r="D1530" s="12"/>
      <c r="E1530" s="12"/>
      <c r="F1530" s="5" t="str">
        <f>IFERROR(IF(E1530&lt;&gt;"",VLOOKUP(E1530,STORE!$C$6:$D$500,2,FALSE),""),"تأكد من الكود")</f>
        <v/>
      </c>
      <c r="G1530" s="12"/>
      <c r="H1530" s="20"/>
      <c r="I1530" s="12"/>
      <c r="U1530" s="4" t="str">
        <f>IF(AND($V$2=$E1530,$V$2&lt;&gt;"",$V$2&lt;&gt;0,F1530&lt;&gt;"تأكد من الكود"),COUNT($U$3:U1529)+1,"  ")</f>
        <v xml:space="preserve">  </v>
      </c>
    </row>
    <row r="1531" spans="2:21" ht="15.75">
      <c r="B1531" s="5" t="str">
        <f>IF(C1531&lt;&gt;"",COUNT($B$3:B1530)+1,"")</f>
        <v/>
      </c>
      <c r="C1531" s="86"/>
      <c r="D1531" s="12"/>
      <c r="E1531" s="12"/>
      <c r="F1531" s="5" t="str">
        <f>IFERROR(IF(E1531&lt;&gt;"",VLOOKUP(E1531,STORE!$C$6:$D$500,2,FALSE),""),"تأكد من الكود")</f>
        <v/>
      </c>
      <c r="G1531" s="12"/>
      <c r="H1531" s="20"/>
      <c r="I1531" s="12"/>
      <c r="U1531" s="4" t="str">
        <f>IF(AND($V$2=$E1531,$V$2&lt;&gt;"",$V$2&lt;&gt;0,F1531&lt;&gt;"تأكد من الكود"),COUNT($U$3:U1530)+1,"  ")</f>
        <v xml:space="preserve">  </v>
      </c>
    </row>
    <row r="1532" spans="2:21" ht="15.75">
      <c r="B1532" s="5" t="str">
        <f>IF(C1532&lt;&gt;"",COUNT($B$3:B1531)+1,"")</f>
        <v/>
      </c>
      <c r="C1532" s="86"/>
      <c r="D1532" s="12"/>
      <c r="E1532" s="12"/>
      <c r="F1532" s="5" t="str">
        <f>IFERROR(IF(E1532&lt;&gt;"",VLOOKUP(E1532,STORE!$C$6:$D$500,2,FALSE),""),"تأكد من الكود")</f>
        <v/>
      </c>
      <c r="G1532" s="12"/>
      <c r="H1532" s="20"/>
      <c r="I1532" s="12"/>
      <c r="U1532" s="4" t="str">
        <f>IF(AND($V$2=$E1532,$V$2&lt;&gt;"",$V$2&lt;&gt;0,F1532&lt;&gt;"تأكد من الكود"),COUNT($U$3:U1531)+1,"  ")</f>
        <v xml:space="preserve">  </v>
      </c>
    </row>
    <row r="1533" spans="2:21" ht="15.75">
      <c r="B1533" s="5" t="str">
        <f>IF(C1533&lt;&gt;"",COUNT($B$3:B1532)+1,"")</f>
        <v/>
      </c>
      <c r="C1533" s="86"/>
      <c r="D1533" s="12"/>
      <c r="E1533" s="12"/>
      <c r="F1533" s="5" t="str">
        <f>IFERROR(IF(E1533&lt;&gt;"",VLOOKUP(E1533,STORE!$C$6:$D$500,2,FALSE),""),"تأكد من الكود")</f>
        <v/>
      </c>
      <c r="G1533" s="12"/>
      <c r="H1533" s="20"/>
      <c r="I1533" s="12"/>
      <c r="U1533" s="4" t="str">
        <f>IF(AND($V$2=$E1533,$V$2&lt;&gt;"",$V$2&lt;&gt;0,F1533&lt;&gt;"تأكد من الكود"),COUNT($U$3:U1532)+1,"  ")</f>
        <v xml:space="preserve">  </v>
      </c>
    </row>
    <row r="1534" spans="2:21" ht="15.75">
      <c r="B1534" s="5" t="str">
        <f>IF(C1534&lt;&gt;"",COUNT($B$3:B1533)+1,"")</f>
        <v/>
      </c>
      <c r="C1534" s="86"/>
      <c r="D1534" s="12"/>
      <c r="E1534" s="12"/>
      <c r="F1534" s="5" t="str">
        <f>IFERROR(IF(E1534&lt;&gt;"",VLOOKUP(E1534,STORE!$C$6:$D$500,2,FALSE),""),"تأكد من الكود")</f>
        <v/>
      </c>
      <c r="G1534" s="12"/>
      <c r="H1534" s="20"/>
      <c r="I1534" s="12"/>
      <c r="U1534" s="4" t="str">
        <f>IF(AND($V$2=$E1534,$V$2&lt;&gt;"",$V$2&lt;&gt;0,F1534&lt;&gt;"تأكد من الكود"),COUNT($U$3:U1533)+1,"  ")</f>
        <v xml:space="preserve">  </v>
      </c>
    </row>
    <row r="1535" spans="2:21" ht="15.75">
      <c r="B1535" s="5" t="str">
        <f>IF(C1535&lt;&gt;"",COUNT($B$3:B1534)+1,"")</f>
        <v/>
      </c>
      <c r="C1535" s="86"/>
      <c r="D1535" s="12"/>
      <c r="E1535" s="12"/>
      <c r="F1535" s="5" t="str">
        <f>IFERROR(IF(E1535&lt;&gt;"",VLOOKUP(E1535,STORE!$C$6:$D$500,2,FALSE),""),"تأكد من الكود")</f>
        <v/>
      </c>
      <c r="G1535" s="12"/>
      <c r="H1535" s="20"/>
      <c r="I1535" s="12"/>
      <c r="U1535" s="4" t="str">
        <f>IF(AND($V$2=$E1535,$V$2&lt;&gt;"",$V$2&lt;&gt;0,F1535&lt;&gt;"تأكد من الكود"),COUNT($U$3:U1534)+1,"  ")</f>
        <v xml:space="preserve">  </v>
      </c>
    </row>
    <row r="1536" spans="2:21" ht="15.75">
      <c r="B1536" s="5" t="str">
        <f>IF(C1536&lt;&gt;"",COUNT($B$3:B1535)+1,"")</f>
        <v/>
      </c>
      <c r="C1536" s="86"/>
      <c r="D1536" s="12"/>
      <c r="E1536" s="12"/>
      <c r="F1536" s="5" t="str">
        <f>IFERROR(IF(E1536&lt;&gt;"",VLOOKUP(E1536,STORE!$C$6:$D$500,2,FALSE),""),"تأكد من الكود")</f>
        <v/>
      </c>
      <c r="G1536" s="12"/>
      <c r="H1536" s="20"/>
      <c r="I1536" s="12"/>
      <c r="U1536" s="4" t="str">
        <f>IF(AND($V$2=$E1536,$V$2&lt;&gt;"",$V$2&lt;&gt;0,F1536&lt;&gt;"تأكد من الكود"),COUNT($U$3:U1535)+1,"  ")</f>
        <v xml:space="preserve">  </v>
      </c>
    </row>
    <row r="1537" spans="2:21" ht="15.75">
      <c r="B1537" s="5" t="str">
        <f>IF(C1537&lt;&gt;"",COUNT($B$3:B1536)+1,"")</f>
        <v/>
      </c>
      <c r="C1537" s="86"/>
      <c r="D1537" s="12"/>
      <c r="E1537" s="12"/>
      <c r="F1537" s="5" t="str">
        <f>IFERROR(IF(E1537&lt;&gt;"",VLOOKUP(E1537,STORE!$C$6:$D$500,2,FALSE),""),"تأكد من الكود")</f>
        <v/>
      </c>
      <c r="G1537" s="12"/>
      <c r="H1537" s="20"/>
      <c r="I1537" s="12"/>
      <c r="U1537" s="4" t="str">
        <f>IF(AND($V$2=$E1537,$V$2&lt;&gt;"",$V$2&lt;&gt;0,F1537&lt;&gt;"تأكد من الكود"),COUNT($U$3:U1536)+1,"  ")</f>
        <v xml:space="preserve">  </v>
      </c>
    </row>
    <row r="1538" spans="2:21" ht="15.75">
      <c r="B1538" s="5" t="str">
        <f>IF(C1538&lt;&gt;"",COUNT($B$3:B1537)+1,"")</f>
        <v/>
      </c>
      <c r="C1538" s="86"/>
      <c r="D1538" s="12"/>
      <c r="E1538" s="12"/>
      <c r="F1538" s="5" t="str">
        <f>IFERROR(IF(E1538&lt;&gt;"",VLOOKUP(E1538,STORE!$C$6:$D$500,2,FALSE),""),"تأكد من الكود")</f>
        <v/>
      </c>
      <c r="G1538" s="12"/>
      <c r="H1538" s="20"/>
      <c r="I1538" s="12"/>
      <c r="U1538" s="4" t="str">
        <f>IF(AND($V$2=$E1538,$V$2&lt;&gt;"",$V$2&lt;&gt;0,F1538&lt;&gt;"تأكد من الكود"),COUNT($U$3:U1537)+1,"  ")</f>
        <v xml:space="preserve">  </v>
      </c>
    </row>
    <row r="1539" spans="2:21" ht="15.75">
      <c r="B1539" s="5" t="str">
        <f>IF(C1539&lt;&gt;"",COUNT($B$3:B1538)+1,"")</f>
        <v/>
      </c>
      <c r="C1539" s="86"/>
      <c r="D1539" s="12"/>
      <c r="E1539" s="12"/>
      <c r="F1539" s="5" t="str">
        <f>IFERROR(IF(E1539&lt;&gt;"",VLOOKUP(E1539,STORE!$C$6:$D$500,2,FALSE),""),"تأكد من الكود")</f>
        <v/>
      </c>
      <c r="G1539" s="12"/>
      <c r="H1539" s="20"/>
      <c r="I1539" s="12"/>
      <c r="U1539" s="4" t="str">
        <f>IF(AND($V$2=$E1539,$V$2&lt;&gt;"",$V$2&lt;&gt;0,F1539&lt;&gt;"تأكد من الكود"),COUNT($U$3:U1538)+1,"  ")</f>
        <v xml:space="preserve">  </v>
      </c>
    </row>
    <row r="1540" spans="2:21" ht="15.75">
      <c r="B1540" s="5" t="str">
        <f>IF(C1540&lt;&gt;"",COUNT($B$3:B1539)+1,"")</f>
        <v/>
      </c>
      <c r="C1540" s="86"/>
      <c r="D1540" s="12"/>
      <c r="E1540" s="12"/>
      <c r="F1540" s="5" t="str">
        <f>IFERROR(IF(E1540&lt;&gt;"",VLOOKUP(E1540,STORE!$C$6:$D$500,2,FALSE),""),"تأكد من الكود")</f>
        <v/>
      </c>
      <c r="G1540" s="12"/>
      <c r="H1540" s="20"/>
      <c r="I1540" s="12"/>
      <c r="U1540" s="4" t="str">
        <f>IF(AND($V$2=$E1540,$V$2&lt;&gt;"",$V$2&lt;&gt;0,F1540&lt;&gt;"تأكد من الكود"),COUNT($U$3:U1539)+1,"  ")</f>
        <v xml:space="preserve">  </v>
      </c>
    </row>
    <row r="1541" spans="2:21" ht="15.75">
      <c r="B1541" s="5" t="str">
        <f>IF(C1541&lt;&gt;"",COUNT($B$3:B1540)+1,"")</f>
        <v/>
      </c>
      <c r="C1541" s="86"/>
      <c r="D1541" s="12"/>
      <c r="E1541" s="12"/>
      <c r="F1541" s="5" t="str">
        <f>IFERROR(IF(E1541&lt;&gt;"",VLOOKUP(E1541,STORE!$C$6:$D$500,2,FALSE),""),"تأكد من الكود")</f>
        <v/>
      </c>
      <c r="G1541" s="12"/>
      <c r="H1541" s="20"/>
      <c r="I1541" s="12"/>
      <c r="U1541" s="4" t="str">
        <f>IF(AND($V$2=$E1541,$V$2&lt;&gt;"",$V$2&lt;&gt;0,F1541&lt;&gt;"تأكد من الكود"),COUNT($U$3:U1540)+1,"  ")</f>
        <v xml:space="preserve">  </v>
      </c>
    </row>
    <row r="1542" spans="2:21" ht="15.75">
      <c r="B1542" s="5" t="str">
        <f>IF(C1542&lt;&gt;"",COUNT($B$3:B1541)+1,"")</f>
        <v/>
      </c>
      <c r="C1542" s="86"/>
      <c r="D1542" s="12"/>
      <c r="E1542" s="12"/>
      <c r="F1542" s="5" t="str">
        <f>IFERROR(IF(E1542&lt;&gt;"",VLOOKUP(E1542,STORE!$C$6:$D$500,2,FALSE),""),"تأكد من الكود")</f>
        <v/>
      </c>
      <c r="G1542" s="12"/>
      <c r="H1542" s="20"/>
      <c r="I1542" s="12"/>
      <c r="U1542" s="4" t="str">
        <f>IF(AND($V$2=$E1542,$V$2&lt;&gt;"",$V$2&lt;&gt;0,F1542&lt;&gt;"تأكد من الكود"),COUNT($U$3:U1541)+1,"  ")</f>
        <v xml:space="preserve">  </v>
      </c>
    </row>
    <row r="1543" spans="2:21" ht="15.75">
      <c r="B1543" s="5" t="str">
        <f>IF(C1543&lt;&gt;"",COUNT($B$3:B1542)+1,"")</f>
        <v/>
      </c>
      <c r="C1543" s="86"/>
      <c r="D1543" s="12"/>
      <c r="E1543" s="12"/>
      <c r="F1543" s="5" t="str">
        <f>IFERROR(IF(E1543&lt;&gt;"",VLOOKUP(E1543,STORE!$C$6:$D$500,2,FALSE),""),"تأكد من الكود")</f>
        <v/>
      </c>
      <c r="G1543" s="12"/>
      <c r="H1543" s="20"/>
      <c r="I1543" s="12"/>
      <c r="U1543" s="4" t="str">
        <f>IF(AND($V$2=$E1543,$V$2&lt;&gt;"",$V$2&lt;&gt;0,F1543&lt;&gt;"تأكد من الكود"),COUNT($U$3:U1542)+1,"  ")</f>
        <v xml:space="preserve">  </v>
      </c>
    </row>
    <row r="1544" spans="2:21" ht="15.75">
      <c r="B1544" s="5" t="str">
        <f>IF(C1544&lt;&gt;"",COUNT($B$3:B1543)+1,"")</f>
        <v/>
      </c>
      <c r="C1544" s="86"/>
      <c r="D1544" s="12"/>
      <c r="E1544" s="12"/>
      <c r="F1544" s="5" t="str">
        <f>IFERROR(IF(E1544&lt;&gt;"",VLOOKUP(E1544,STORE!$C$6:$D$500,2,FALSE),""),"تأكد من الكود")</f>
        <v/>
      </c>
      <c r="G1544" s="12"/>
      <c r="H1544" s="20"/>
      <c r="I1544" s="12"/>
      <c r="U1544" s="4" t="str">
        <f>IF(AND($V$2=$E1544,$V$2&lt;&gt;"",$V$2&lt;&gt;0,F1544&lt;&gt;"تأكد من الكود"),COUNT($U$3:U1543)+1,"  ")</f>
        <v xml:space="preserve">  </v>
      </c>
    </row>
    <row r="1545" spans="2:21" ht="15.75">
      <c r="B1545" s="5" t="str">
        <f>IF(C1545&lt;&gt;"",COUNT($B$3:B1544)+1,"")</f>
        <v/>
      </c>
      <c r="C1545" s="86"/>
      <c r="D1545" s="12"/>
      <c r="E1545" s="12"/>
      <c r="F1545" s="5" t="str">
        <f>IFERROR(IF(E1545&lt;&gt;"",VLOOKUP(E1545,STORE!$C$6:$D$500,2,FALSE),""),"تأكد من الكود")</f>
        <v/>
      </c>
      <c r="G1545" s="12"/>
      <c r="H1545" s="20"/>
      <c r="I1545" s="12"/>
      <c r="U1545" s="4" t="str">
        <f>IF(AND($V$2=$E1545,$V$2&lt;&gt;"",$V$2&lt;&gt;0,F1545&lt;&gt;"تأكد من الكود"),COUNT($U$3:U1544)+1,"  ")</f>
        <v xml:space="preserve">  </v>
      </c>
    </row>
    <row r="1546" spans="2:21" ht="15.75">
      <c r="B1546" s="5" t="str">
        <f>IF(C1546&lt;&gt;"",COUNT($B$3:B1545)+1,"")</f>
        <v/>
      </c>
      <c r="C1546" s="86"/>
      <c r="D1546" s="12"/>
      <c r="E1546" s="12"/>
      <c r="F1546" s="5" t="str">
        <f>IFERROR(IF(E1546&lt;&gt;"",VLOOKUP(E1546,STORE!$C$6:$D$500,2,FALSE),""),"تأكد من الكود")</f>
        <v/>
      </c>
      <c r="G1546" s="12"/>
      <c r="H1546" s="20"/>
      <c r="I1546" s="12"/>
      <c r="U1546" s="4" t="str">
        <f>IF(AND($V$2=$E1546,$V$2&lt;&gt;"",$V$2&lt;&gt;0,F1546&lt;&gt;"تأكد من الكود"),COUNT($U$3:U1545)+1,"  ")</f>
        <v xml:space="preserve">  </v>
      </c>
    </row>
    <row r="1547" spans="2:21" ht="15.75">
      <c r="B1547" s="5" t="str">
        <f>IF(C1547&lt;&gt;"",COUNT($B$3:B1546)+1,"")</f>
        <v/>
      </c>
      <c r="C1547" s="86"/>
      <c r="D1547" s="12"/>
      <c r="E1547" s="12"/>
      <c r="F1547" s="5" t="str">
        <f>IFERROR(IF(E1547&lt;&gt;"",VLOOKUP(E1547,STORE!$C$6:$D$500,2,FALSE),""),"تأكد من الكود")</f>
        <v/>
      </c>
      <c r="G1547" s="12"/>
      <c r="H1547" s="20"/>
      <c r="I1547" s="12"/>
      <c r="U1547" s="4" t="str">
        <f>IF(AND($V$2=$E1547,$V$2&lt;&gt;"",$V$2&lt;&gt;0,F1547&lt;&gt;"تأكد من الكود"),COUNT($U$3:U1546)+1,"  ")</f>
        <v xml:space="preserve">  </v>
      </c>
    </row>
    <row r="1548" spans="2:21" ht="15.75">
      <c r="B1548" s="5" t="str">
        <f>IF(C1548&lt;&gt;"",COUNT($B$3:B1547)+1,"")</f>
        <v/>
      </c>
      <c r="C1548" s="86"/>
      <c r="D1548" s="12"/>
      <c r="E1548" s="12"/>
      <c r="F1548" s="5" t="str">
        <f>IFERROR(IF(E1548&lt;&gt;"",VLOOKUP(E1548,STORE!$C$6:$D$500,2,FALSE),""),"تأكد من الكود")</f>
        <v/>
      </c>
      <c r="G1548" s="12"/>
      <c r="H1548" s="20"/>
      <c r="I1548" s="12"/>
      <c r="U1548" s="4" t="str">
        <f>IF(AND($V$2=$E1548,$V$2&lt;&gt;"",$V$2&lt;&gt;0,F1548&lt;&gt;"تأكد من الكود"),COUNT($U$3:U1547)+1,"  ")</f>
        <v xml:space="preserve">  </v>
      </c>
    </row>
    <row r="1549" spans="2:21" ht="15.75">
      <c r="B1549" s="5" t="str">
        <f>IF(C1549&lt;&gt;"",COUNT($B$3:B1548)+1,"")</f>
        <v/>
      </c>
      <c r="C1549" s="86"/>
      <c r="D1549" s="12"/>
      <c r="E1549" s="12"/>
      <c r="F1549" s="5" t="str">
        <f>IFERROR(IF(E1549&lt;&gt;"",VLOOKUP(E1549,STORE!$C$6:$D$500,2,FALSE),""),"تأكد من الكود")</f>
        <v/>
      </c>
      <c r="G1549" s="12"/>
      <c r="H1549" s="20"/>
      <c r="I1549" s="12"/>
      <c r="U1549" s="4" t="str">
        <f>IF(AND($V$2=$E1549,$V$2&lt;&gt;"",$V$2&lt;&gt;0,F1549&lt;&gt;"تأكد من الكود"),COUNT($U$3:U1548)+1,"  ")</f>
        <v xml:space="preserve">  </v>
      </c>
    </row>
    <row r="1550" spans="2:21" ht="15.75">
      <c r="B1550" s="5" t="str">
        <f>IF(C1550&lt;&gt;"",COUNT($B$3:B1549)+1,"")</f>
        <v/>
      </c>
      <c r="C1550" s="86"/>
      <c r="D1550" s="12"/>
      <c r="E1550" s="12"/>
      <c r="F1550" s="5" t="str">
        <f>IFERROR(IF(E1550&lt;&gt;"",VLOOKUP(E1550,STORE!$C$6:$D$500,2,FALSE),""),"تأكد من الكود")</f>
        <v/>
      </c>
      <c r="G1550" s="12"/>
      <c r="H1550" s="20"/>
      <c r="I1550" s="12"/>
      <c r="U1550" s="4" t="str">
        <f>IF(AND($V$2=$E1550,$V$2&lt;&gt;"",$V$2&lt;&gt;0,F1550&lt;&gt;"تأكد من الكود"),COUNT($U$3:U1549)+1,"  ")</f>
        <v xml:space="preserve">  </v>
      </c>
    </row>
    <row r="1551" spans="2:21" ht="15.75">
      <c r="B1551" s="5" t="str">
        <f>IF(C1551&lt;&gt;"",COUNT($B$3:B1550)+1,"")</f>
        <v/>
      </c>
      <c r="C1551" s="86"/>
      <c r="D1551" s="12"/>
      <c r="E1551" s="12"/>
      <c r="F1551" s="5" t="str">
        <f>IFERROR(IF(E1551&lt;&gt;"",VLOOKUP(E1551,STORE!$C$6:$D$500,2,FALSE),""),"تأكد من الكود")</f>
        <v/>
      </c>
      <c r="G1551" s="12"/>
      <c r="H1551" s="20"/>
      <c r="I1551" s="12"/>
      <c r="U1551" s="4" t="str">
        <f>IF(AND($V$2=$E1551,$V$2&lt;&gt;"",$V$2&lt;&gt;0,F1551&lt;&gt;"تأكد من الكود"),COUNT($U$3:U1550)+1,"  ")</f>
        <v xml:space="preserve">  </v>
      </c>
    </row>
    <row r="1552" spans="2:21" ht="15.75">
      <c r="B1552" s="5" t="str">
        <f>IF(C1552&lt;&gt;"",COUNT($B$3:B1551)+1,"")</f>
        <v/>
      </c>
      <c r="C1552" s="86"/>
      <c r="D1552" s="12"/>
      <c r="E1552" s="12"/>
      <c r="F1552" s="5" t="str">
        <f>IFERROR(IF(E1552&lt;&gt;"",VLOOKUP(E1552,STORE!$C$6:$D$500,2,FALSE),""),"تأكد من الكود")</f>
        <v/>
      </c>
      <c r="G1552" s="12"/>
      <c r="H1552" s="20"/>
      <c r="I1552" s="12"/>
      <c r="U1552" s="4" t="str">
        <f>IF(AND($V$2=$E1552,$V$2&lt;&gt;"",$V$2&lt;&gt;0,F1552&lt;&gt;"تأكد من الكود"),COUNT($U$3:U1551)+1,"  ")</f>
        <v xml:space="preserve">  </v>
      </c>
    </row>
    <row r="1553" spans="2:21" ht="15.75">
      <c r="B1553" s="5" t="str">
        <f>IF(C1553&lt;&gt;"",COUNT($B$3:B1552)+1,"")</f>
        <v/>
      </c>
      <c r="C1553" s="86"/>
      <c r="D1553" s="12"/>
      <c r="E1553" s="12"/>
      <c r="F1553" s="5" t="str">
        <f>IFERROR(IF(E1553&lt;&gt;"",VLOOKUP(E1553,STORE!$C$6:$D$500,2,FALSE),""),"تأكد من الكود")</f>
        <v/>
      </c>
      <c r="G1553" s="12"/>
      <c r="H1553" s="20"/>
      <c r="I1553" s="12"/>
      <c r="U1553" s="4" t="str">
        <f>IF(AND($V$2=$E1553,$V$2&lt;&gt;"",$V$2&lt;&gt;0,F1553&lt;&gt;"تأكد من الكود"),COUNT($U$3:U1552)+1,"  ")</f>
        <v xml:space="preserve">  </v>
      </c>
    </row>
    <row r="1554" spans="2:21" ht="15.75">
      <c r="B1554" s="5" t="str">
        <f>IF(C1554&lt;&gt;"",COUNT($B$3:B1553)+1,"")</f>
        <v/>
      </c>
      <c r="C1554" s="86"/>
      <c r="D1554" s="12"/>
      <c r="E1554" s="12"/>
      <c r="F1554" s="5" t="str">
        <f>IFERROR(IF(E1554&lt;&gt;"",VLOOKUP(E1554,STORE!$C$6:$D$500,2,FALSE),""),"تأكد من الكود")</f>
        <v/>
      </c>
      <c r="G1554" s="12"/>
      <c r="H1554" s="20"/>
      <c r="I1554" s="12"/>
      <c r="U1554" s="4" t="str">
        <f>IF(AND($V$2=$E1554,$V$2&lt;&gt;"",$V$2&lt;&gt;0,F1554&lt;&gt;"تأكد من الكود"),COUNT($U$3:U1553)+1,"  ")</f>
        <v xml:space="preserve">  </v>
      </c>
    </row>
    <row r="1555" spans="2:21" ht="15.75">
      <c r="B1555" s="5" t="str">
        <f>IF(C1555&lt;&gt;"",COUNT($B$3:B1554)+1,"")</f>
        <v/>
      </c>
      <c r="C1555" s="86"/>
      <c r="D1555" s="12"/>
      <c r="E1555" s="12"/>
      <c r="F1555" s="5" t="str">
        <f>IFERROR(IF(E1555&lt;&gt;"",VLOOKUP(E1555,STORE!$C$6:$D$500,2,FALSE),""),"تأكد من الكود")</f>
        <v/>
      </c>
      <c r="G1555" s="12"/>
      <c r="H1555" s="20"/>
      <c r="I1555" s="12"/>
      <c r="U1555" s="4" t="str">
        <f>IF(AND($V$2=$E1555,$V$2&lt;&gt;"",$V$2&lt;&gt;0,F1555&lt;&gt;"تأكد من الكود"),COUNT($U$3:U1554)+1,"  ")</f>
        <v xml:space="preserve">  </v>
      </c>
    </row>
    <row r="1556" spans="2:21" ht="15.75">
      <c r="B1556" s="5" t="str">
        <f>IF(C1556&lt;&gt;"",COUNT($B$3:B1555)+1,"")</f>
        <v/>
      </c>
      <c r="C1556" s="86"/>
      <c r="D1556" s="12"/>
      <c r="E1556" s="12"/>
      <c r="F1556" s="5" t="str">
        <f>IFERROR(IF(E1556&lt;&gt;"",VLOOKUP(E1556,STORE!$C$6:$D$500,2,FALSE),""),"تأكد من الكود")</f>
        <v/>
      </c>
      <c r="G1556" s="12"/>
      <c r="H1556" s="20"/>
      <c r="I1556" s="12"/>
      <c r="U1556" s="4" t="str">
        <f>IF(AND($V$2=$E1556,$V$2&lt;&gt;"",$V$2&lt;&gt;0,F1556&lt;&gt;"تأكد من الكود"),COUNT($U$3:U1555)+1,"  ")</f>
        <v xml:space="preserve">  </v>
      </c>
    </row>
    <row r="1557" spans="2:21" ht="15.75">
      <c r="B1557" s="5" t="str">
        <f>IF(C1557&lt;&gt;"",COUNT($B$3:B1556)+1,"")</f>
        <v/>
      </c>
      <c r="C1557" s="86"/>
      <c r="D1557" s="12"/>
      <c r="E1557" s="12"/>
      <c r="F1557" s="5" t="str">
        <f>IFERROR(IF(E1557&lt;&gt;"",VLOOKUP(E1557,STORE!$C$6:$D$500,2,FALSE),""),"تأكد من الكود")</f>
        <v/>
      </c>
      <c r="G1557" s="12"/>
      <c r="H1557" s="20"/>
      <c r="I1557" s="12"/>
      <c r="U1557" s="4" t="str">
        <f>IF(AND($V$2=$E1557,$V$2&lt;&gt;"",$V$2&lt;&gt;0,F1557&lt;&gt;"تأكد من الكود"),COUNT($U$3:U1556)+1,"  ")</f>
        <v xml:space="preserve">  </v>
      </c>
    </row>
    <row r="1558" spans="2:21" ht="15.75">
      <c r="B1558" s="5" t="str">
        <f>IF(C1558&lt;&gt;"",COUNT($B$3:B1557)+1,"")</f>
        <v/>
      </c>
      <c r="C1558" s="86"/>
      <c r="D1558" s="12"/>
      <c r="E1558" s="12"/>
      <c r="F1558" s="5" t="str">
        <f>IFERROR(IF(E1558&lt;&gt;"",VLOOKUP(E1558,STORE!$C$6:$D$500,2,FALSE),""),"تأكد من الكود")</f>
        <v/>
      </c>
      <c r="G1558" s="12"/>
      <c r="H1558" s="20"/>
      <c r="I1558" s="12"/>
      <c r="U1558" s="4" t="str">
        <f>IF(AND($V$2=$E1558,$V$2&lt;&gt;"",$V$2&lt;&gt;0,F1558&lt;&gt;"تأكد من الكود"),COUNT($U$3:U1557)+1,"  ")</f>
        <v xml:space="preserve">  </v>
      </c>
    </row>
    <row r="1559" spans="2:21" ht="15.75">
      <c r="B1559" s="5" t="str">
        <f>IF(C1559&lt;&gt;"",COUNT($B$3:B1558)+1,"")</f>
        <v/>
      </c>
      <c r="C1559" s="86"/>
      <c r="D1559" s="12"/>
      <c r="E1559" s="12"/>
      <c r="F1559" s="5" t="str">
        <f>IFERROR(IF(E1559&lt;&gt;"",VLOOKUP(E1559,STORE!$C$6:$D$500,2,FALSE),""),"تأكد من الكود")</f>
        <v/>
      </c>
      <c r="G1559" s="12"/>
      <c r="H1559" s="20"/>
      <c r="I1559" s="12"/>
      <c r="U1559" s="4" t="str">
        <f>IF(AND($V$2=$E1559,$V$2&lt;&gt;"",$V$2&lt;&gt;0,F1559&lt;&gt;"تأكد من الكود"),COUNT($U$3:U1558)+1,"  ")</f>
        <v xml:space="preserve">  </v>
      </c>
    </row>
    <row r="1560" spans="2:21" ht="15.75">
      <c r="B1560" s="5" t="str">
        <f>IF(C1560&lt;&gt;"",COUNT($B$3:B1559)+1,"")</f>
        <v/>
      </c>
      <c r="C1560" s="86"/>
      <c r="D1560" s="12"/>
      <c r="E1560" s="12"/>
      <c r="F1560" s="5" t="str">
        <f>IFERROR(IF(E1560&lt;&gt;"",VLOOKUP(E1560,STORE!$C$6:$D$500,2,FALSE),""),"تأكد من الكود")</f>
        <v/>
      </c>
      <c r="G1560" s="12"/>
      <c r="H1560" s="20"/>
      <c r="I1560" s="12"/>
      <c r="U1560" s="4" t="str">
        <f>IF(AND($V$2=$E1560,$V$2&lt;&gt;"",$V$2&lt;&gt;0,F1560&lt;&gt;"تأكد من الكود"),COUNT($U$3:U1559)+1,"  ")</f>
        <v xml:space="preserve">  </v>
      </c>
    </row>
    <row r="1561" spans="2:21" ht="15.75">
      <c r="B1561" s="5" t="str">
        <f>IF(C1561&lt;&gt;"",COUNT($B$3:B1560)+1,"")</f>
        <v/>
      </c>
      <c r="C1561" s="86"/>
      <c r="D1561" s="12"/>
      <c r="E1561" s="12"/>
      <c r="F1561" s="5" t="str">
        <f>IFERROR(IF(E1561&lt;&gt;"",VLOOKUP(E1561,STORE!$C$6:$D$500,2,FALSE),""),"تأكد من الكود")</f>
        <v/>
      </c>
      <c r="G1561" s="12"/>
      <c r="H1561" s="20"/>
      <c r="I1561" s="12"/>
      <c r="U1561" s="4" t="str">
        <f>IF(AND($V$2=$E1561,$V$2&lt;&gt;"",$V$2&lt;&gt;0,F1561&lt;&gt;"تأكد من الكود"),COUNT($U$3:U1560)+1,"  ")</f>
        <v xml:space="preserve">  </v>
      </c>
    </row>
    <row r="1562" spans="2:21" ht="15.75">
      <c r="B1562" s="5" t="str">
        <f>IF(C1562&lt;&gt;"",COUNT($B$3:B1561)+1,"")</f>
        <v/>
      </c>
      <c r="C1562" s="86"/>
      <c r="D1562" s="12"/>
      <c r="E1562" s="12"/>
      <c r="F1562" s="5" t="str">
        <f>IFERROR(IF(E1562&lt;&gt;"",VLOOKUP(E1562,STORE!$C$6:$D$500,2,FALSE),""),"تأكد من الكود")</f>
        <v/>
      </c>
      <c r="G1562" s="12"/>
      <c r="H1562" s="20"/>
      <c r="I1562" s="12"/>
      <c r="U1562" s="4" t="str">
        <f>IF(AND($V$2=$E1562,$V$2&lt;&gt;"",$V$2&lt;&gt;0,F1562&lt;&gt;"تأكد من الكود"),COUNT($U$3:U1561)+1,"  ")</f>
        <v xml:space="preserve">  </v>
      </c>
    </row>
    <row r="1563" spans="2:21" ht="15.75">
      <c r="B1563" s="5" t="str">
        <f>IF(C1563&lt;&gt;"",COUNT($B$3:B1562)+1,"")</f>
        <v/>
      </c>
      <c r="C1563" s="86"/>
      <c r="D1563" s="12"/>
      <c r="E1563" s="12"/>
      <c r="F1563" s="5" t="str">
        <f>IFERROR(IF(E1563&lt;&gt;"",VLOOKUP(E1563,STORE!$C$6:$D$500,2,FALSE),""),"تأكد من الكود")</f>
        <v/>
      </c>
      <c r="G1563" s="12"/>
      <c r="H1563" s="20"/>
      <c r="I1563" s="12"/>
      <c r="U1563" s="4" t="str">
        <f>IF(AND($V$2=$E1563,$V$2&lt;&gt;"",$V$2&lt;&gt;0,F1563&lt;&gt;"تأكد من الكود"),COUNT($U$3:U1562)+1,"  ")</f>
        <v xml:space="preserve">  </v>
      </c>
    </row>
    <row r="1564" spans="2:21" ht="15.75">
      <c r="B1564" s="5" t="str">
        <f>IF(C1564&lt;&gt;"",COUNT($B$3:B1563)+1,"")</f>
        <v/>
      </c>
      <c r="C1564" s="86"/>
      <c r="D1564" s="12"/>
      <c r="E1564" s="12"/>
      <c r="F1564" s="5" t="str">
        <f>IFERROR(IF(E1564&lt;&gt;"",VLOOKUP(E1564,STORE!$C$6:$D$500,2,FALSE),""),"تأكد من الكود")</f>
        <v/>
      </c>
      <c r="G1564" s="12"/>
      <c r="H1564" s="20"/>
      <c r="I1564" s="12"/>
      <c r="U1564" s="4" t="str">
        <f>IF(AND($V$2=$E1564,$V$2&lt;&gt;"",$V$2&lt;&gt;0,F1564&lt;&gt;"تأكد من الكود"),COUNT($U$3:U1563)+1,"  ")</f>
        <v xml:space="preserve">  </v>
      </c>
    </row>
    <row r="1565" spans="2:21" ht="15.75">
      <c r="B1565" s="5" t="str">
        <f>IF(C1565&lt;&gt;"",COUNT($B$3:B1564)+1,"")</f>
        <v/>
      </c>
      <c r="C1565" s="86"/>
      <c r="D1565" s="12"/>
      <c r="E1565" s="12"/>
      <c r="F1565" s="5" t="str">
        <f>IFERROR(IF(E1565&lt;&gt;"",VLOOKUP(E1565,STORE!$C$6:$D$500,2,FALSE),""),"تأكد من الكود")</f>
        <v/>
      </c>
      <c r="G1565" s="12"/>
      <c r="H1565" s="20"/>
      <c r="I1565" s="12"/>
      <c r="U1565" s="4" t="str">
        <f>IF(AND($V$2=$E1565,$V$2&lt;&gt;"",$V$2&lt;&gt;0,F1565&lt;&gt;"تأكد من الكود"),COUNT($U$3:U1564)+1,"  ")</f>
        <v xml:space="preserve">  </v>
      </c>
    </row>
    <row r="1566" spans="2:21" ht="15.75">
      <c r="B1566" s="5" t="str">
        <f>IF(C1566&lt;&gt;"",COUNT($B$3:B1565)+1,"")</f>
        <v/>
      </c>
      <c r="C1566" s="86"/>
      <c r="D1566" s="12"/>
      <c r="E1566" s="12"/>
      <c r="F1566" s="5" t="str">
        <f>IFERROR(IF(E1566&lt;&gt;"",VLOOKUP(E1566,STORE!$C$6:$D$500,2,FALSE),""),"تأكد من الكود")</f>
        <v/>
      </c>
      <c r="G1566" s="12"/>
      <c r="H1566" s="20"/>
      <c r="I1566" s="12"/>
      <c r="U1566" s="4" t="str">
        <f>IF(AND($V$2=$E1566,$V$2&lt;&gt;"",$V$2&lt;&gt;0,F1566&lt;&gt;"تأكد من الكود"),COUNT($U$3:U1565)+1,"  ")</f>
        <v xml:space="preserve">  </v>
      </c>
    </row>
    <row r="1567" spans="2:21" ht="15.75">
      <c r="B1567" s="5" t="str">
        <f>IF(C1567&lt;&gt;"",COUNT($B$3:B1566)+1,"")</f>
        <v/>
      </c>
      <c r="C1567" s="86"/>
      <c r="D1567" s="12"/>
      <c r="E1567" s="12"/>
      <c r="F1567" s="5" t="str">
        <f>IFERROR(IF(E1567&lt;&gt;"",VLOOKUP(E1567,STORE!$C$6:$D$500,2,FALSE),""),"تأكد من الكود")</f>
        <v/>
      </c>
      <c r="G1567" s="12"/>
      <c r="H1567" s="20"/>
      <c r="I1567" s="12"/>
      <c r="U1567" s="4" t="str">
        <f>IF(AND($V$2=$E1567,$V$2&lt;&gt;"",$V$2&lt;&gt;0,F1567&lt;&gt;"تأكد من الكود"),COUNT($U$3:U1566)+1,"  ")</f>
        <v xml:space="preserve">  </v>
      </c>
    </row>
    <row r="1568" spans="2:21" ht="15.75">
      <c r="B1568" s="5" t="str">
        <f>IF(C1568&lt;&gt;"",COUNT($B$3:B1567)+1,"")</f>
        <v/>
      </c>
      <c r="C1568" s="86"/>
      <c r="D1568" s="12"/>
      <c r="E1568" s="12"/>
      <c r="F1568" s="5" t="str">
        <f>IFERROR(IF(E1568&lt;&gt;"",VLOOKUP(E1568,STORE!$C$6:$D$500,2,FALSE),""),"تأكد من الكود")</f>
        <v/>
      </c>
      <c r="G1568" s="12"/>
      <c r="H1568" s="20"/>
      <c r="I1568" s="12"/>
      <c r="U1568" s="4" t="str">
        <f>IF(AND($V$2=$E1568,$V$2&lt;&gt;"",$V$2&lt;&gt;0,F1568&lt;&gt;"تأكد من الكود"),COUNT($U$3:U1567)+1,"  ")</f>
        <v xml:space="preserve">  </v>
      </c>
    </row>
    <row r="1569" spans="2:21" ht="15.75">
      <c r="B1569" s="5" t="str">
        <f>IF(C1569&lt;&gt;"",COUNT($B$3:B1568)+1,"")</f>
        <v/>
      </c>
      <c r="C1569" s="86"/>
      <c r="D1569" s="12"/>
      <c r="E1569" s="12"/>
      <c r="F1569" s="5" t="str">
        <f>IFERROR(IF(E1569&lt;&gt;"",VLOOKUP(E1569,STORE!$C$6:$D$500,2,FALSE),""),"تأكد من الكود")</f>
        <v/>
      </c>
      <c r="G1569" s="12"/>
      <c r="H1569" s="20"/>
      <c r="I1569" s="12"/>
      <c r="U1569" s="4" t="str">
        <f>IF(AND($V$2=$E1569,$V$2&lt;&gt;"",$V$2&lt;&gt;0,F1569&lt;&gt;"تأكد من الكود"),COUNT($U$3:U1568)+1,"  ")</f>
        <v xml:space="preserve">  </v>
      </c>
    </row>
    <row r="1570" spans="2:21" ht="15.75">
      <c r="B1570" s="5" t="str">
        <f>IF(C1570&lt;&gt;"",COUNT($B$3:B1569)+1,"")</f>
        <v/>
      </c>
      <c r="C1570" s="86"/>
      <c r="D1570" s="12"/>
      <c r="E1570" s="12"/>
      <c r="F1570" s="5" t="str">
        <f>IFERROR(IF(E1570&lt;&gt;"",VLOOKUP(E1570,STORE!$C$6:$D$500,2,FALSE),""),"تأكد من الكود")</f>
        <v/>
      </c>
      <c r="G1570" s="12"/>
      <c r="H1570" s="20"/>
      <c r="I1570" s="12"/>
      <c r="U1570" s="4" t="str">
        <f>IF(AND($V$2=$E1570,$V$2&lt;&gt;"",$V$2&lt;&gt;0,F1570&lt;&gt;"تأكد من الكود"),COUNT($U$3:U1569)+1,"  ")</f>
        <v xml:space="preserve">  </v>
      </c>
    </row>
    <row r="1571" spans="2:21" ht="15.75">
      <c r="B1571" s="5" t="str">
        <f>IF(C1571&lt;&gt;"",COUNT($B$3:B1570)+1,"")</f>
        <v/>
      </c>
      <c r="C1571" s="86"/>
      <c r="D1571" s="12"/>
      <c r="E1571" s="12"/>
      <c r="F1571" s="5" t="str">
        <f>IFERROR(IF(E1571&lt;&gt;"",VLOOKUP(E1571,STORE!$C$6:$D$500,2,FALSE),""),"تأكد من الكود")</f>
        <v/>
      </c>
      <c r="G1571" s="12"/>
      <c r="H1571" s="20"/>
      <c r="I1571" s="12"/>
      <c r="U1571" s="4" t="str">
        <f>IF(AND($V$2=$E1571,$V$2&lt;&gt;"",$V$2&lt;&gt;0,F1571&lt;&gt;"تأكد من الكود"),COUNT($U$3:U1570)+1,"  ")</f>
        <v xml:space="preserve">  </v>
      </c>
    </row>
    <row r="1572" spans="2:21" ht="15.75">
      <c r="B1572" s="5" t="str">
        <f>IF(C1572&lt;&gt;"",COUNT($B$3:B1571)+1,"")</f>
        <v/>
      </c>
      <c r="C1572" s="86"/>
      <c r="D1572" s="12"/>
      <c r="E1572" s="12"/>
      <c r="F1572" s="5" t="str">
        <f>IFERROR(IF(E1572&lt;&gt;"",VLOOKUP(E1572,STORE!$C$6:$D$500,2,FALSE),""),"تأكد من الكود")</f>
        <v/>
      </c>
      <c r="G1572" s="12"/>
      <c r="H1572" s="20"/>
      <c r="I1572" s="12"/>
      <c r="U1572" s="4" t="str">
        <f>IF(AND($V$2=$E1572,$V$2&lt;&gt;"",$V$2&lt;&gt;0,F1572&lt;&gt;"تأكد من الكود"),COUNT($U$3:U1571)+1,"  ")</f>
        <v xml:space="preserve">  </v>
      </c>
    </row>
    <row r="1573" spans="2:21" ht="15.75">
      <c r="B1573" s="5" t="str">
        <f>IF(C1573&lt;&gt;"",COUNT($B$3:B1572)+1,"")</f>
        <v/>
      </c>
      <c r="C1573" s="86"/>
      <c r="D1573" s="12"/>
      <c r="E1573" s="12"/>
      <c r="F1573" s="5" t="str">
        <f>IFERROR(IF(E1573&lt;&gt;"",VLOOKUP(E1573,STORE!$C$6:$D$500,2,FALSE),""),"تأكد من الكود")</f>
        <v/>
      </c>
      <c r="G1573" s="12"/>
      <c r="H1573" s="20"/>
      <c r="I1573" s="12"/>
      <c r="U1573" s="4" t="str">
        <f>IF(AND($V$2=$E1573,$V$2&lt;&gt;"",$V$2&lt;&gt;0,F1573&lt;&gt;"تأكد من الكود"),COUNT($U$3:U1572)+1,"  ")</f>
        <v xml:space="preserve">  </v>
      </c>
    </row>
    <row r="1574" spans="2:21" ht="15.75">
      <c r="B1574" s="5" t="str">
        <f>IF(C1574&lt;&gt;"",COUNT($B$3:B1573)+1,"")</f>
        <v/>
      </c>
      <c r="C1574" s="86"/>
      <c r="D1574" s="12"/>
      <c r="E1574" s="12"/>
      <c r="F1574" s="5" t="str">
        <f>IFERROR(IF(E1574&lt;&gt;"",VLOOKUP(E1574,STORE!$C$6:$D$500,2,FALSE),""),"تأكد من الكود")</f>
        <v/>
      </c>
      <c r="G1574" s="12"/>
      <c r="H1574" s="20"/>
      <c r="I1574" s="12"/>
      <c r="U1574" s="4" t="str">
        <f>IF(AND($V$2=$E1574,$V$2&lt;&gt;"",$V$2&lt;&gt;0,F1574&lt;&gt;"تأكد من الكود"),COUNT($U$3:U1573)+1,"  ")</f>
        <v xml:space="preserve">  </v>
      </c>
    </row>
    <row r="1575" spans="2:21" ht="15.75">
      <c r="B1575" s="5" t="str">
        <f>IF(C1575&lt;&gt;"",COUNT($B$3:B1574)+1,"")</f>
        <v/>
      </c>
      <c r="C1575" s="86"/>
      <c r="D1575" s="12"/>
      <c r="E1575" s="12"/>
      <c r="F1575" s="5" t="str">
        <f>IFERROR(IF(E1575&lt;&gt;"",VLOOKUP(E1575,STORE!$C$6:$D$500,2,FALSE),""),"تأكد من الكود")</f>
        <v/>
      </c>
      <c r="G1575" s="12"/>
      <c r="H1575" s="20"/>
      <c r="I1575" s="12"/>
      <c r="U1575" s="4" t="str">
        <f>IF(AND($V$2=$E1575,$V$2&lt;&gt;"",$V$2&lt;&gt;0,F1575&lt;&gt;"تأكد من الكود"),COUNT($U$3:U1574)+1,"  ")</f>
        <v xml:space="preserve">  </v>
      </c>
    </row>
    <row r="1576" spans="2:21" ht="15.75">
      <c r="B1576" s="5" t="str">
        <f>IF(C1576&lt;&gt;"",COUNT($B$3:B1575)+1,"")</f>
        <v/>
      </c>
      <c r="C1576" s="86"/>
      <c r="D1576" s="12"/>
      <c r="E1576" s="12"/>
      <c r="F1576" s="5" t="str">
        <f>IFERROR(IF(E1576&lt;&gt;"",VLOOKUP(E1576,STORE!$C$6:$D$500,2,FALSE),""),"تأكد من الكود")</f>
        <v/>
      </c>
      <c r="G1576" s="12"/>
      <c r="H1576" s="20"/>
      <c r="I1576" s="12"/>
      <c r="U1576" s="4" t="str">
        <f>IF(AND($V$2=$E1576,$V$2&lt;&gt;"",$V$2&lt;&gt;0,F1576&lt;&gt;"تأكد من الكود"),COUNT($U$3:U1575)+1,"  ")</f>
        <v xml:space="preserve">  </v>
      </c>
    </row>
    <row r="1577" spans="2:21" ht="15.75">
      <c r="B1577" s="5" t="str">
        <f>IF(C1577&lt;&gt;"",COUNT($B$3:B1576)+1,"")</f>
        <v/>
      </c>
      <c r="C1577" s="86"/>
      <c r="D1577" s="12"/>
      <c r="E1577" s="12"/>
      <c r="F1577" s="5" t="str">
        <f>IFERROR(IF(E1577&lt;&gt;"",VLOOKUP(E1577,STORE!$C$6:$D$500,2,FALSE),""),"تأكد من الكود")</f>
        <v/>
      </c>
      <c r="G1577" s="12"/>
      <c r="H1577" s="20"/>
      <c r="I1577" s="12"/>
      <c r="U1577" s="4" t="str">
        <f>IF(AND($V$2=$E1577,$V$2&lt;&gt;"",$V$2&lt;&gt;0,F1577&lt;&gt;"تأكد من الكود"),COUNT($U$3:U1576)+1,"  ")</f>
        <v xml:space="preserve">  </v>
      </c>
    </row>
    <row r="1578" spans="2:21" ht="15.75">
      <c r="B1578" s="5" t="str">
        <f>IF(C1578&lt;&gt;"",COUNT($B$3:B1577)+1,"")</f>
        <v/>
      </c>
      <c r="C1578" s="86"/>
      <c r="D1578" s="12"/>
      <c r="E1578" s="12"/>
      <c r="F1578" s="5" t="str">
        <f>IFERROR(IF(E1578&lt;&gt;"",VLOOKUP(E1578,STORE!$C$6:$D$500,2,FALSE),""),"تأكد من الكود")</f>
        <v/>
      </c>
      <c r="G1578" s="12"/>
      <c r="H1578" s="20"/>
      <c r="I1578" s="12"/>
      <c r="U1578" s="4" t="str">
        <f>IF(AND($V$2=$E1578,$V$2&lt;&gt;"",$V$2&lt;&gt;0,F1578&lt;&gt;"تأكد من الكود"),COUNT($U$3:U1577)+1,"  ")</f>
        <v xml:space="preserve">  </v>
      </c>
    </row>
    <row r="1579" spans="2:21" ht="15.75">
      <c r="B1579" s="5" t="str">
        <f>IF(C1579&lt;&gt;"",COUNT($B$3:B1578)+1,"")</f>
        <v/>
      </c>
      <c r="C1579" s="86"/>
      <c r="D1579" s="12"/>
      <c r="E1579" s="12"/>
      <c r="F1579" s="5" t="str">
        <f>IFERROR(IF(E1579&lt;&gt;"",VLOOKUP(E1579,STORE!$C$6:$D$500,2,FALSE),""),"تأكد من الكود")</f>
        <v/>
      </c>
      <c r="G1579" s="12"/>
      <c r="H1579" s="20"/>
      <c r="I1579" s="12"/>
      <c r="U1579" s="4" t="str">
        <f>IF(AND($V$2=$E1579,$V$2&lt;&gt;"",$V$2&lt;&gt;0,F1579&lt;&gt;"تأكد من الكود"),COUNT($U$3:U1578)+1,"  ")</f>
        <v xml:space="preserve">  </v>
      </c>
    </row>
    <row r="1580" spans="2:21" ht="15.75">
      <c r="B1580" s="5" t="str">
        <f>IF(C1580&lt;&gt;"",COUNT($B$3:B1579)+1,"")</f>
        <v/>
      </c>
      <c r="C1580" s="86"/>
      <c r="D1580" s="12"/>
      <c r="E1580" s="12"/>
      <c r="F1580" s="5" t="str">
        <f>IFERROR(IF(E1580&lt;&gt;"",VLOOKUP(E1580,STORE!$C$6:$D$500,2,FALSE),""),"تأكد من الكود")</f>
        <v/>
      </c>
      <c r="G1580" s="12"/>
      <c r="H1580" s="20"/>
      <c r="I1580" s="12"/>
      <c r="U1580" s="4" t="str">
        <f>IF(AND($V$2=$E1580,$V$2&lt;&gt;"",$V$2&lt;&gt;0,F1580&lt;&gt;"تأكد من الكود"),COUNT($U$3:U1579)+1,"  ")</f>
        <v xml:space="preserve">  </v>
      </c>
    </row>
    <row r="1581" spans="2:21" ht="15.75">
      <c r="B1581" s="5" t="str">
        <f>IF(C1581&lt;&gt;"",COUNT($B$3:B1580)+1,"")</f>
        <v/>
      </c>
      <c r="C1581" s="86"/>
      <c r="D1581" s="12"/>
      <c r="E1581" s="12"/>
      <c r="F1581" s="5" t="str">
        <f>IFERROR(IF(E1581&lt;&gt;"",VLOOKUP(E1581,STORE!$C$6:$D$500,2,FALSE),""),"تأكد من الكود")</f>
        <v/>
      </c>
      <c r="G1581" s="12"/>
      <c r="H1581" s="20"/>
      <c r="I1581" s="12"/>
      <c r="U1581" s="4" t="str">
        <f>IF(AND($V$2=$E1581,$V$2&lt;&gt;"",$V$2&lt;&gt;0,F1581&lt;&gt;"تأكد من الكود"),COUNT($U$3:U1580)+1,"  ")</f>
        <v xml:space="preserve">  </v>
      </c>
    </row>
    <row r="1582" spans="2:21" ht="15.75">
      <c r="B1582" s="5" t="str">
        <f>IF(C1582&lt;&gt;"",COUNT($B$3:B1581)+1,"")</f>
        <v/>
      </c>
      <c r="C1582" s="86"/>
      <c r="D1582" s="12"/>
      <c r="E1582" s="12"/>
      <c r="F1582" s="5" t="str">
        <f>IFERROR(IF(E1582&lt;&gt;"",VLOOKUP(E1582,STORE!$C$6:$D$500,2,FALSE),""),"تأكد من الكود")</f>
        <v/>
      </c>
      <c r="G1582" s="12"/>
      <c r="H1582" s="20"/>
      <c r="I1582" s="12"/>
      <c r="U1582" s="4" t="str">
        <f>IF(AND($V$2=$E1582,$V$2&lt;&gt;"",$V$2&lt;&gt;0,F1582&lt;&gt;"تأكد من الكود"),COUNT($U$3:U1581)+1,"  ")</f>
        <v xml:space="preserve">  </v>
      </c>
    </row>
    <row r="1583" spans="2:21" ht="15.75">
      <c r="B1583" s="5" t="str">
        <f>IF(C1583&lt;&gt;"",COUNT($B$3:B1582)+1,"")</f>
        <v/>
      </c>
      <c r="C1583" s="86"/>
      <c r="D1583" s="12"/>
      <c r="E1583" s="12"/>
      <c r="F1583" s="5" t="str">
        <f>IFERROR(IF(E1583&lt;&gt;"",VLOOKUP(E1583,STORE!$C$6:$D$500,2,FALSE),""),"تأكد من الكود")</f>
        <v/>
      </c>
      <c r="G1583" s="12"/>
      <c r="H1583" s="20"/>
      <c r="I1583" s="12"/>
      <c r="U1583" s="4" t="str">
        <f>IF(AND($V$2=$E1583,$V$2&lt;&gt;"",$V$2&lt;&gt;0,F1583&lt;&gt;"تأكد من الكود"),COUNT($U$3:U1582)+1,"  ")</f>
        <v xml:space="preserve">  </v>
      </c>
    </row>
    <row r="1584" spans="2:21" ht="15.75">
      <c r="B1584" s="5" t="str">
        <f>IF(C1584&lt;&gt;"",COUNT($B$3:B1583)+1,"")</f>
        <v/>
      </c>
      <c r="C1584" s="86"/>
      <c r="D1584" s="12"/>
      <c r="E1584" s="12"/>
      <c r="F1584" s="5" t="str">
        <f>IFERROR(IF(E1584&lt;&gt;"",VLOOKUP(E1584,STORE!$C$6:$D$500,2,FALSE),""),"تأكد من الكود")</f>
        <v/>
      </c>
      <c r="G1584" s="12"/>
      <c r="H1584" s="20"/>
      <c r="I1584" s="12"/>
      <c r="U1584" s="4" t="str">
        <f>IF(AND($V$2=$E1584,$V$2&lt;&gt;"",$V$2&lt;&gt;0,F1584&lt;&gt;"تأكد من الكود"),COUNT($U$3:U1583)+1,"  ")</f>
        <v xml:space="preserve">  </v>
      </c>
    </row>
    <row r="1585" spans="2:21" ht="15.75">
      <c r="B1585" s="5" t="str">
        <f>IF(C1585&lt;&gt;"",COUNT($B$3:B1584)+1,"")</f>
        <v/>
      </c>
      <c r="C1585" s="86"/>
      <c r="D1585" s="12"/>
      <c r="E1585" s="12"/>
      <c r="F1585" s="5" t="str">
        <f>IFERROR(IF(E1585&lt;&gt;"",VLOOKUP(E1585,STORE!$C$6:$D$500,2,FALSE),""),"تأكد من الكود")</f>
        <v/>
      </c>
      <c r="G1585" s="12"/>
      <c r="H1585" s="20"/>
      <c r="I1585" s="12"/>
      <c r="U1585" s="4" t="str">
        <f>IF(AND($V$2=$E1585,$V$2&lt;&gt;"",$V$2&lt;&gt;0,F1585&lt;&gt;"تأكد من الكود"),COUNT($U$3:U1584)+1,"  ")</f>
        <v xml:space="preserve">  </v>
      </c>
    </row>
    <row r="1586" spans="2:21" ht="15.75">
      <c r="B1586" s="5" t="str">
        <f>IF(C1586&lt;&gt;"",COUNT($B$3:B1585)+1,"")</f>
        <v/>
      </c>
      <c r="C1586" s="86"/>
      <c r="D1586" s="12"/>
      <c r="E1586" s="12"/>
      <c r="F1586" s="5" t="str">
        <f>IFERROR(IF(E1586&lt;&gt;"",VLOOKUP(E1586,STORE!$C$6:$D$500,2,FALSE),""),"تأكد من الكود")</f>
        <v/>
      </c>
      <c r="G1586" s="12"/>
      <c r="H1586" s="20"/>
      <c r="I1586" s="12"/>
      <c r="U1586" s="4" t="str">
        <f>IF(AND($V$2=$E1586,$V$2&lt;&gt;"",$V$2&lt;&gt;0,F1586&lt;&gt;"تأكد من الكود"),COUNT($U$3:U1585)+1,"  ")</f>
        <v xml:space="preserve">  </v>
      </c>
    </row>
    <row r="1587" spans="2:21" ht="15.75">
      <c r="B1587" s="5" t="str">
        <f>IF(C1587&lt;&gt;"",COUNT($B$3:B1586)+1,"")</f>
        <v/>
      </c>
      <c r="C1587" s="86"/>
      <c r="D1587" s="12"/>
      <c r="E1587" s="12"/>
      <c r="F1587" s="5" t="str">
        <f>IFERROR(IF(E1587&lt;&gt;"",VLOOKUP(E1587,STORE!$C$6:$D$500,2,FALSE),""),"تأكد من الكود")</f>
        <v/>
      </c>
      <c r="G1587" s="12"/>
      <c r="H1587" s="20"/>
      <c r="I1587" s="12"/>
      <c r="U1587" s="4" t="str">
        <f>IF(AND($V$2=$E1587,$V$2&lt;&gt;"",$V$2&lt;&gt;0,F1587&lt;&gt;"تأكد من الكود"),COUNT($U$3:U1586)+1,"  ")</f>
        <v xml:space="preserve">  </v>
      </c>
    </row>
    <row r="1588" spans="2:21" ht="15.75">
      <c r="B1588" s="5" t="str">
        <f>IF(C1588&lt;&gt;"",COUNT($B$3:B1587)+1,"")</f>
        <v/>
      </c>
      <c r="C1588" s="86"/>
      <c r="D1588" s="12"/>
      <c r="E1588" s="12"/>
      <c r="F1588" s="5" t="str">
        <f>IFERROR(IF(E1588&lt;&gt;"",VLOOKUP(E1588,STORE!$C$6:$D$500,2,FALSE),""),"تأكد من الكود")</f>
        <v/>
      </c>
      <c r="G1588" s="12"/>
      <c r="H1588" s="20"/>
      <c r="I1588" s="12"/>
      <c r="U1588" s="4" t="str">
        <f>IF(AND($V$2=$E1588,$V$2&lt;&gt;"",$V$2&lt;&gt;0,F1588&lt;&gt;"تأكد من الكود"),COUNT($U$3:U1587)+1,"  ")</f>
        <v xml:space="preserve">  </v>
      </c>
    </row>
    <row r="1589" spans="2:21" ht="15.75">
      <c r="B1589" s="5" t="str">
        <f>IF(C1589&lt;&gt;"",COUNT($B$3:B1588)+1,"")</f>
        <v/>
      </c>
      <c r="C1589" s="86"/>
      <c r="D1589" s="12"/>
      <c r="E1589" s="12"/>
      <c r="F1589" s="5" t="str">
        <f>IFERROR(IF(E1589&lt;&gt;"",VLOOKUP(E1589,STORE!$C$6:$D$500,2,FALSE),""),"تأكد من الكود")</f>
        <v/>
      </c>
      <c r="G1589" s="12"/>
      <c r="H1589" s="20"/>
      <c r="I1589" s="12"/>
      <c r="U1589" s="4" t="str">
        <f>IF(AND($V$2=$E1589,$V$2&lt;&gt;"",$V$2&lt;&gt;0,F1589&lt;&gt;"تأكد من الكود"),COUNT($U$3:U1588)+1,"  ")</f>
        <v xml:space="preserve">  </v>
      </c>
    </row>
    <row r="1590" spans="2:21" ht="15.75">
      <c r="B1590" s="5" t="str">
        <f>IF(C1590&lt;&gt;"",COUNT($B$3:B1589)+1,"")</f>
        <v/>
      </c>
      <c r="C1590" s="86"/>
      <c r="D1590" s="12"/>
      <c r="E1590" s="12"/>
      <c r="F1590" s="5" t="str">
        <f>IFERROR(IF(E1590&lt;&gt;"",VLOOKUP(E1590,STORE!$C$6:$D$500,2,FALSE),""),"تأكد من الكود")</f>
        <v/>
      </c>
      <c r="G1590" s="12"/>
      <c r="H1590" s="20"/>
      <c r="I1590" s="12"/>
      <c r="U1590" s="4" t="str">
        <f>IF(AND($V$2=$E1590,$V$2&lt;&gt;"",$V$2&lt;&gt;0,F1590&lt;&gt;"تأكد من الكود"),COUNT($U$3:U1589)+1,"  ")</f>
        <v xml:space="preserve">  </v>
      </c>
    </row>
    <row r="1591" spans="2:21" ht="15.75">
      <c r="B1591" s="5" t="str">
        <f>IF(C1591&lt;&gt;"",COUNT($B$3:B1590)+1,"")</f>
        <v/>
      </c>
      <c r="C1591" s="86"/>
      <c r="D1591" s="12"/>
      <c r="E1591" s="12"/>
      <c r="F1591" s="5" t="str">
        <f>IFERROR(IF(E1591&lt;&gt;"",VLOOKUP(E1591,STORE!$C$6:$D$500,2,FALSE),""),"تأكد من الكود")</f>
        <v/>
      </c>
      <c r="G1591" s="12"/>
      <c r="H1591" s="20"/>
      <c r="I1591" s="12"/>
      <c r="U1591" s="4" t="str">
        <f>IF(AND($V$2=$E1591,$V$2&lt;&gt;"",$V$2&lt;&gt;0,F1591&lt;&gt;"تأكد من الكود"),COUNT($U$3:U1590)+1,"  ")</f>
        <v xml:space="preserve">  </v>
      </c>
    </row>
    <row r="1592" spans="2:21" ht="15.75">
      <c r="B1592" s="5" t="str">
        <f>IF(C1592&lt;&gt;"",COUNT($B$3:B1591)+1,"")</f>
        <v/>
      </c>
      <c r="C1592" s="86"/>
      <c r="D1592" s="12"/>
      <c r="E1592" s="12"/>
      <c r="F1592" s="5" t="str">
        <f>IFERROR(IF(E1592&lt;&gt;"",VLOOKUP(E1592,STORE!$C$6:$D$500,2,FALSE),""),"تأكد من الكود")</f>
        <v/>
      </c>
      <c r="G1592" s="12"/>
      <c r="H1592" s="20"/>
      <c r="I1592" s="12"/>
      <c r="U1592" s="4" t="str">
        <f>IF(AND($V$2=$E1592,$V$2&lt;&gt;"",$V$2&lt;&gt;0,F1592&lt;&gt;"تأكد من الكود"),COUNT($U$3:U1591)+1,"  ")</f>
        <v xml:space="preserve">  </v>
      </c>
    </row>
    <row r="1593" spans="2:21" ht="15.75">
      <c r="B1593" s="5" t="str">
        <f>IF(C1593&lt;&gt;"",COUNT($B$3:B1592)+1,"")</f>
        <v/>
      </c>
      <c r="C1593" s="86"/>
      <c r="D1593" s="12"/>
      <c r="E1593" s="12"/>
      <c r="F1593" s="5" t="str">
        <f>IFERROR(IF(E1593&lt;&gt;"",VLOOKUP(E1593,STORE!$C$6:$D$500,2,FALSE),""),"تأكد من الكود")</f>
        <v/>
      </c>
      <c r="G1593" s="12"/>
      <c r="H1593" s="20"/>
      <c r="I1593" s="12"/>
      <c r="U1593" s="4" t="str">
        <f>IF(AND($V$2=$E1593,$V$2&lt;&gt;"",$V$2&lt;&gt;0,F1593&lt;&gt;"تأكد من الكود"),COUNT($U$3:U1592)+1,"  ")</f>
        <v xml:space="preserve">  </v>
      </c>
    </row>
    <row r="1594" spans="2:21" ht="15.75">
      <c r="B1594" s="5" t="str">
        <f>IF(C1594&lt;&gt;"",COUNT($B$3:B1593)+1,"")</f>
        <v/>
      </c>
      <c r="C1594" s="86"/>
      <c r="D1594" s="12"/>
      <c r="E1594" s="12"/>
      <c r="F1594" s="5" t="str">
        <f>IFERROR(IF(E1594&lt;&gt;"",VLOOKUP(E1594,STORE!$C$6:$D$500,2,FALSE),""),"تأكد من الكود")</f>
        <v/>
      </c>
      <c r="G1594" s="12"/>
      <c r="H1594" s="20"/>
      <c r="I1594" s="12"/>
      <c r="U1594" s="4" t="str">
        <f>IF(AND($V$2=$E1594,$V$2&lt;&gt;"",$V$2&lt;&gt;0,F1594&lt;&gt;"تأكد من الكود"),COUNT($U$3:U1593)+1,"  ")</f>
        <v xml:space="preserve">  </v>
      </c>
    </row>
    <row r="1595" spans="2:21" ht="15.75">
      <c r="B1595" s="5" t="str">
        <f>IF(C1595&lt;&gt;"",COUNT($B$3:B1594)+1,"")</f>
        <v/>
      </c>
      <c r="C1595" s="86"/>
      <c r="D1595" s="12"/>
      <c r="E1595" s="12"/>
      <c r="F1595" s="5" t="str">
        <f>IFERROR(IF(E1595&lt;&gt;"",VLOOKUP(E1595,STORE!$C$6:$D$500,2,FALSE),""),"تأكد من الكود")</f>
        <v/>
      </c>
      <c r="G1595" s="12"/>
      <c r="H1595" s="20"/>
      <c r="I1595" s="12"/>
      <c r="U1595" s="4" t="str">
        <f>IF(AND($V$2=$E1595,$V$2&lt;&gt;"",$V$2&lt;&gt;0,F1595&lt;&gt;"تأكد من الكود"),COUNT($U$3:U1594)+1,"  ")</f>
        <v xml:space="preserve">  </v>
      </c>
    </row>
    <row r="1596" spans="2:21" ht="15.75">
      <c r="B1596" s="5" t="str">
        <f>IF(C1596&lt;&gt;"",COUNT($B$3:B1595)+1,"")</f>
        <v/>
      </c>
      <c r="C1596" s="86"/>
      <c r="D1596" s="12"/>
      <c r="E1596" s="12"/>
      <c r="F1596" s="5" t="str">
        <f>IFERROR(IF(E1596&lt;&gt;"",VLOOKUP(E1596,STORE!$C$6:$D$500,2,FALSE),""),"تأكد من الكود")</f>
        <v/>
      </c>
      <c r="G1596" s="12"/>
      <c r="H1596" s="20"/>
      <c r="I1596" s="12"/>
      <c r="U1596" s="4" t="str">
        <f>IF(AND($V$2=$E1596,$V$2&lt;&gt;"",$V$2&lt;&gt;0,F1596&lt;&gt;"تأكد من الكود"),COUNT($U$3:U1595)+1,"  ")</f>
        <v xml:space="preserve">  </v>
      </c>
    </row>
    <row r="1597" spans="2:21" ht="15.75">
      <c r="B1597" s="5" t="str">
        <f>IF(C1597&lt;&gt;"",COUNT($B$3:B1596)+1,"")</f>
        <v/>
      </c>
      <c r="C1597" s="86"/>
      <c r="D1597" s="12"/>
      <c r="E1597" s="12"/>
      <c r="F1597" s="5" t="str">
        <f>IFERROR(IF(E1597&lt;&gt;"",VLOOKUP(E1597,STORE!$C$6:$D$500,2,FALSE),""),"تأكد من الكود")</f>
        <v/>
      </c>
      <c r="G1597" s="12"/>
      <c r="H1597" s="20"/>
      <c r="I1597" s="12"/>
      <c r="U1597" s="4" t="str">
        <f>IF(AND($V$2=$E1597,$V$2&lt;&gt;"",$V$2&lt;&gt;0,F1597&lt;&gt;"تأكد من الكود"),COUNT($U$3:U1596)+1,"  ")</f>
        <v xml:space="preserve">  </v>
      </c>
    </row>
    <row r="1598" spans="2:21" ht="15.75">
      <c r="B1598" s="5" t="str">
        <f>IF(C1598&lt;&gt;"",COUNT($B$3:B1597)+1,"")</f>
        <v/>
      </c>
      <c r="C1598" s="86"/>
      <c r="D1598" s="12"/>
      <c r="E1598" s="12"/>
      <c r="F1598" s="5" t="str">
        <f>IFERROR(IF(E1598&lt;&gt;"",VLOOKUP(E1598,STORE!$C$6:$D$500,2,FALSE),""),"تأكد من الكود")</f>
        <v/>
      </c>
      <c r="G1598" s="12"/>
      <c r="H1598" s="20"/>
      <c r="I1598" s="12"/>
      <c r="U1598" s="4" t="str">
        <f>IF(AND($V$2=$E1598,$V$2&lt;&gt;"",$V$2&lt;&gt;0,F1598&lt;&gt;"تأكد من الكود"),COUNT($U$3:U1597)+1,"  ")</f>
        <v xml:space="preserve">  </v>
      </c>
    </row>
    <row r="1599" spans="2:21" ht="15.75">
      <c r="B1599" s="5" t="str">
        <f>IF(C1599&lt;&gt;"",COUNT($B$3:B1598)+1,"")</f>
        <v/>
      </c>
      <c r="C1599" s="86"/>
      <c r="D1599" s="12"/>
      <c r="E1599" s="12"/>
      <c r="F1599" s="5" t="str">
        <f>IFERROR(IF(E1599&lt;&gt;"",VLOOKUP(E1599,STORE!$C$6:$D$500,2,FALSE),""),"تأكد من الكود")</f>
        <v/>
      </c>
      <c r="G1599" s="12"/>
      <c r="H1599" s="20"/>
      <c r="I1599" s="12"/>
      <c r="U1599" s="4" t="str">
        <f>IF(AND($V$2=$E1599,$V$2&lt;&gt;"",$V$2&lt;&gt;0,F1599&lt;&gt;"تأكد من الكود"),COUNT($U$3:U1598)+1,"  ")</f>
        <v xml:space="preserve">  </v>
      </c>
    </row>
    <row r="1600" spans="2:21" ht="15.75">
      <c r="B1600" s="5" t="str">
        <f>IF(C1600&lt;&gt;"",COUNT($B$3:B1599)+1,"")</f>
        <v/>
      </c>
      <c r="C1600" s="86"/>
      <c r="D1600" s="12"/>
      <c r="E1600" s="12"/>
      <c r="F1600" s="5" t="str">
        <f>IFERROR(IF(E1600&lt;&gt;"",VLOOKUP(E1600,STORE!$C$6:$D$500,2,FALSE),""),"تأكد من الكود")</f>
        <v/>
      </c>
      <c r="G1600" s="12"/>
      <c r="H1600" s="20"/>
      <c r="I1600" s="12"/>
      <c r="U1600" s="4" t="str">
        <f>IF(AND($V$2=$E1600,$V$2&lt;&gt;"",$V$2&lt;&gt;0,F1600&lt;&gt;"تأكد من الكود"),COUNT($U$3:U1599)+1,"  ")</f>
        <v xml:space="preserve">  </v>
      </c>
    </row>
    <row r="1601" spans="2:21" ht="15.75">
      <c r="B1601" s="5" t="str">
        <f>IF(C1601&lt;&gt;"",COUNT($B$3:B1600)+1,"")</f>
        <v/>
      </c>
      <c r="C1601" s="86"/>
      <c r="D1601" s="12"/>
      <c r="E1601" s="12"/>
      <c r="F1601" s="5" t="str">
        <f>IFERROR(IF(E1601&lt;&gt;"",VLOOKUP(E1601,STORE!$C$6:$D$500,2,FALSE),""),"تأكد من الكود")</f>
        <v/>
      </c>
      <c r="G1601" s="12"/>
      <c r="H1601" s="20"/>
      <c r="I1601" s="12"/>
      <c r="U1601" s="4" t="str">
        <f>IF(AND($V$2=$E1601,$V$2&lt;&gt;"",$V$2&lt;&gt;0,F1601&lt;&gt;"تأكد من الكود"),COUNT($U$3:U1600)+1,"  ")</f>
        <v xml:space="preserve">  </v>
      </c>
    </row>
    <row r="1602" spans="2:21" ht="15.75">
      <c r="B1602" s="5" t="str">
        <f>IF(C1602&lt;&gt;"",COUNT($B$3:B1601)+1,"")</f>
        <v/>
      </c>
      <c r="C1602" s="86"/>
      <c r="D1602" s="12"/>
      <c r="E1602" s="12"/>
      <c r="F1602" s="5" t="str">
        <f>IFERROR(IF(E1602&lt;&gt;"",VLOOKUP(E1602,STORE!$C$6:$D$500,2,FALSE),""),"تأكد من الكود")</f>
        <v/>
      </c>
      <c r="G1602" s="12"/>
      <c r="H1602" s="20"/>
      <c r="I1602" s="12"/>
      <c r="U1602" s="4" t="str">
        <f>IF(AND($V$2=$E1602,$V$2&lt;&gt;"",$V$2&lt;&gt;0,F1602&lt;&gt;"تأكد من الكود"),COUNT($U$3:U1601)+1,"  ")</f>
        <v xml:space="preserve">  </v>
      </c>
    </row>
    <row r="1603" spans="2:21" ht="15.75">
      <c r="B1603" s="5" t="str">
        <f>IF(C1603&lt;&gt;"",COUNT($B$3:B1602)+1,"")</f>
        <v/>
      </c>
      <c r="C1603" s="86"/>
      <c r="D1603" s="12"/>
      <c r="E1603" s="12"/>
      <c r="F1603" s="5" t="str">
        <f>IFERROR(IF(E1603&lt;&gt;"",VLOOKUP(E1603,STORE!$C$6:$D$500,2,FALSE),""),"تأكد من الكود")</f>
        <v/>
      </c>
      <c r="G1603" s="12"/>
      <c r="H1603" s="20"/>
      <c r="I1603" s="12"/>
      <c r="U1603" s="4" t="str">
        <f>IF(AND($V$2=$E1603,$V$2&lt;&gt;"",$V$2&lt;&gt;0,F1603&lt;&gt;"تأكد من الكود"),COUNT($U$3:U1602)+1,"  ")</f>
        <v xml:space="preserve">  </v>
      </c>
    </row>
    <row r="1604" spans="2:21" ht="15.75">
      <c r="B1604" s="5" t="str">
        <f>IF(C1604&lt;&gt;"",COUNT($B$3:B1603)+1,"")</f>
        <v/>
      </c>
      <c r="C1604" s="86"/>
      <c r="D1604" s="12"/>
      <c r="E1604" s="12"/>
      <c r="F1604" s="5" t="str">
        <f>IFERROR(IF(E1604&lt;&gt;"",VLOOKUP(E1604,STORE!$C$6:$D$500,2,FALSE),""),"تأكد من الكود")</f>
        <v/>
      </c>
      <c r="G1604" s="12"/>
      <c r="H1604" s="20"/>
      <c r="I1604" s="12"/>
      <c r="U1604" s="4" t="str">
        <f>IF(AND($V$2=$E1604,$V$2&lt;&gt;"",$V$2&lt;&gt;0,F1604&lt;&gt;"تأكد من الكود"),COUNT($U$3:U1603)+1,"  ")</f>
        <v xml:space="preserve">  </v>
      </c>
    </row>
    <row r="1605" spans="2:21" ht="15.75">
      <c r="B1605" s="5" t="str">
        <f>IF(C1605&lt;&gt;"",COUNT($B$3:B1604)+1,"")</f>
        <v/>
      </c>
      <c r="C1605" s="86"/>
      <c r="D1605" s="12"/>
      <c r="E1605" s="12"/>
      <c r="F1605" s="5" t="str">
        <f>IFERROR(IF(E1605&lt;&gt;"",VLOOKUP(E1605,STORE!$C$6:$D$500,2,FALSE),""),"تأكد من الكود")</f>
        <v/>
      </c>
      <c r="G1605" s="12"/>
      <c r="H1605" s="20"/>
      <c r="I1605" s="12"/>
      <c r="U1605" s="4" t="str">
        <f>IF(AND($V$2=$E1605,$V$2&lt;&gt;"",$V$2&lt;&gt;0,F1605&lt;&gt;"تأكد من الكود"),COUNT($U$3:U1604)+1,"  ")</f>
        <v xml:space="preserve">  </v>
      </c>
    </row>
    <row r="1606" spans="2:21" ht="15.75">
      <c r="B1606" s="5" t="str">
        <f>IF(C1606&lt;&gt;"",COUNT($B$3:B1605)+1,"")</f>
        <v/>
      </c>
      <c r="C1606" s="86"/>
      <c r="D1606" s="12"/>
      <c r="E1606" s="12"/>
      <c r="F1606" s="5" t="str">
        <f>IFERROR(IF(E1606&lt;&gt;"",VLOOKUP(E1606,STORE!$C$6:$D$500,2,FALSE),""),"تأكد من الكود")</f>
        <v/>
      </c>
      <c r="G1606" s="12"/>
      <c r="H1606" s="20"/>
      <c r="I1606" s="12"/>
      <c r="U1606" s="4" t="str">
        <f>IF(AND($V$2=$E1606,$V$2&lt;&gt;"",$V$2&lt;&gt;0,F1606&lt;&gt;"تأكد من الكود"),COUNT($U$3:U1605)+1,"  ")</f>
        <v xml:space="preserve">  </v>
      </c>
    </row>
    <row r="1607" spans="2:21" ht="15.75">
      <c r="B1607" s="5" t="str">
        <f>IF(C1607&lt;&gt;"",COUNT($B$3:B1606)+1,"")</f>
        <v/>
      </c>
      <c r="C1607" s="86"/>
      <c r="D1607" s="12"/>
      <c r="E1607" s="12"/>
      <c r="F1607" s="5" t="str">
        <f>IFERROR(IF(E1607&lt;&gt;"",VLOOKUP(E1607,STORE!$C$6:$D$500,2,FALSE),""),"تأكد من الكود")</f>
        <v/>
      </c>
      <c r="G1607" s="12"/>
      <c r="H1607" s="20"/>
      <c r="I1607" s="12"/>
      <c r="U1607" s="4" t="str">
        <f>IF(AND($V$2=$E1607,$V$2&lt;&gt;"",$V$2&lt;&gt;0,F1607&lt;&gt;"تأكد من الكود"),COUNT($U$3:U1606)+1,"  ")</f>
        <v xml:space="preserve">  </v>
      </c>
    </row>
    <row r="1608" spans="2:21" ht="15.75">
      <c r="B1608" s="5" t="str">
        <f>IF(C1608&lt;&gt;"",COUNT($B$3:B1607)+1,"")</f>
        <v/>
      </c>
      <c r="C1608" s="86"/>
      <c r="D1608" s="12"/>
      <c r="E1608" s="12"/>
      <c r="F1608" s="5" t="str">
        <f>IFERROR(IF(E1608&lt;&gt;"",VLOOKUP(E1608,STORE!$C$6:$D$500,2,FALSE),""),"تأكد من الكود")</f>
        <v/>
      </c>
      <c r="G1608" s="12"/>
      <c r="H1608" s="20"/>
      <c r="I1608" s="12"/>
      <c r="U1608" s="4" t="str">
        <f>IF(AND($V$2=$E1608,$V$2&lt;&gt;"",$V$2&lt;&gt;0,F1608&lt;&gt;"تأكد من الكود"),COUNT($U$3:U1607)+1,"  ")</f>
        <v xml:space="preserve">  </v>
      </c>
    </row>
    <row r="1609" spans="2:21" ht="15.75">
      <c r="B1609" s="5" t="str">
        <f>IF(C1609&lt;&gt;"",COUNT($B$3:B1608)+1,"")</f>
        <v/>
      </c>
      <c r="C1609" s="86"/>
      <c r="D1609" s="12"/>
      <c r="E1609" s="12"/>
      <c r="F1609" s="5" t="str">
        <f>IFERROR(IF(E1609&lt;&gt;"",VLOOKUP(E1609,STORE!$C$6:$D$500,2,FALSE),""),"تأكد من الكود")</f>
        <v/>
      </c>
      <c r="G1609" s="12"/>
      <c r="H1609" s="20"/>
      <c r="I1609" s="12"/>
      <c r="U1609" s="4" t="str">
        <f>IF(AND($V$2=$E1609,$V$2&lt;&gt;"",$V$2&lt;&gt;0,F1609&lt;&gt;"تأكد من الكود"),COUNT($U$3:U1608)+1,"  ")</f>
        <v xml:space="preserve">  </v>
      </c>
    </row>
    <row r="1610" spans="2:21" ht="15.75">
      <c r="B1610" s="5" t="str">
        <f>IF(C1610&lt;&gt;"",COUNT($B$3:B1609)+1,"")</f>
        <v/>
      </c>
      <c r="C1610" s="86"/>
      <c r="D1610" s="12"/>
      <c r="E1610" s="12"/>
      <c r="F1610" s="5" t="str">
        <f>IFERROR(IF(E1610&lt;&gt;"",VLOOKUP(E1610,STORE!$C$6:$D$500,2,FALSE),""),"تأكد من الكود")</f>
        <v/>
      </c>
      <c r="G1610" s="12"/>
      <c r="H1610" s="20"/>
      <c r="I1610" s="12"/>
      <c r="U1610" s="4" t="str">
        <f>IF(AND($V$2=$E1610,$V$2&lt;&gt;"",$V$2&lt;&gt;0,F1610&lt;&gt;"تأكد من الكود"),COUNT($U$3:U1609)+1,"  ")</f>
        <v xml:space="preserve">  </v>
      </c>
    </row>
    <row r="1611" spans="2:21" ht="15.75">
      <c r="B1611" s="5" t="str">
        <f>IF(C1611&lt;&gt;"",COUNT($B$3:B1610)+1,"")</f>
        <v/>
      </c>
      <c r="C1611" s="86"/>
      <c r="D1611" s="12"/>
      <c r="E1611" s="12"/>
      <c r="F1611" s="5" t="str">
        <f>IFERROR(IF(E1611&lt;&gt;"",VLOOKUP(E1611,STORE!$C$6:$D$500,2,FALSE),""),"تأكد من الكود")</f>
        <v/>
      </c>
      <c r="G1611" s="12"/>
      <c r="H1611" s="20"/>
      <c r="I1611" s="12"/>
      <c r="U1611" s="4" t="str">
        <f>IF(AND($V$2=$E1611,$V$2&lt;&gt;"",$V$2&lt;&gt;0,F1611&lt;&gt;"تأكد من الكود"),COUNT($U$3:U1610)+1,"  ")</f>
        <v xml:space="preserve">  </v>
      </c>
    </row>
    <row r="1612" spans="2:21" ht="15.75">
      <c r="B1612" s="5" t="str">
        <f>IF(C1612&lt;&gt;"",COUNT($B$3:B1611)+1,"")</f>
        <v/>
      </c>
      <c r="C1612" s="86"/>
      <c r="D1612" s="12"/>
      <c r="E1612" s="12"/>
      <c r="F1612" s="5" t="str">
        <f>IFERROR(IF(E1612&lt;&gt;"",VLOOKUP(E1612,STORE!$C$6:$D$500,2,FALSE),""),"تأكد من الكود")</f>
        <v/>
      </c>
      <c r="G1612" s="12"/>
      <c r="H1612" s="20"/>
      <c r="I1612" s="12"/>
      <c r="U1612" s="4" t="str">
        <f>IF(AND($V$2=$E1612,$V$2&lt;&gt;"",$V$2&lt;&gt;0,F1612&lt;&gt;"تأكد من الكود"),COUNT($U$3:U1611)+1,"  ")</f>
        <v xml:space="preserve">  </v>
      </c>
    </row>
    <row r="1613" spans="2:21" ht="15.75">
      <c r="B1613" s="5" t="str">
        <f>IF(C1613&lt;&gt;"",COUNT($B$3:B1612)+1,"")</f>
        <v/>
      </c>
      <c r="C1613" s="86"/>
      <c r="D1613" s="12"/>
      <c r="E1613" s="12"/>
      <c r="F1613" s="5" t="str">
        <f>IFERROR(IF(E1613&lt;&gt;"",VLOOKUP(E1613,STORE!$C$6:$D$500,2,FALSE),""),"تأكد من الكود")</f>
        <v/>
      </c>
      <c r="G1613" s="12"/>
      <c r="H1613" s="20"/>
      <c r="I1613" s="12"/>
      <c r="U1613" s="4" t="str">
        <f>IF(AND($V$2=$E1613,$V$2&lt;&gt;"",$V$2&lt;&gt;0,F1613&lt;&gt;"تأكد من الكود"),COUNT($U$3:U1612)+1,"  ")</f>
        <v xml:space="preserve">  </v>
      </c>
    </row>
    <row r="1614" spans="2:21" ht="15.75">
      <c r="B1614" s="5" t="str">
        <f>IF(C1614&lt;&gt;"",COUNT($B$3:B1613)+1,"")</f>
        <v/>
      </c>
      <c r="C1614" s="86"/>
      <c r="D1614" s="12"/>
      <c r="E1614" s="12"/>
      <c r="F1614" s="5" t="str">
        <f>IFERROR(IF(E1614&lt;&gt;"",VLOOKUP(E1614,STORE!$C$6:$D$500,2,FALSE),""),"تأكد من الكود")</f>
        <v/>
      </c>
      <c r="G1614" s="12"/>
      <c r="H1614" s="20"/>
      <c r="I1614" s="12"/>
      <c r="U1614" s="4" t="str">
        <f>IF(AND($V$2=$E1614,$V$2&lt;&gt;"",$V$2&lt;&gt;0,F1614&lt;&gt;"تأكد من الكود"),COUNT($U$3:U1613)+1,"  ")</f>
        <v xml:space="preserve">  </v>
      </c>
    </row>
    <row r="1615" spans="2:21" ht="15.75">
      <c r="B1615" s="5" t="str">
        <f>IF(C1615&lt;&gt;"",COUNT($B$3:B1614)+1,"")</f>
        <v/>
      </c>
      <c r="C1615" s="86"/>
      <c r="D1615" s="12"/>
      <c r="E1615" s="12"/>
      <c r="F1615" s="5" t="str">
        <f>IFERROR(IF(E1615&lt;&gt;"",VLOOKUP(E1615,STORE!$C$6:$D$500,2,FALSE),""),"تأكد من الكود")</f>
        <v/>
      </c>
      <c r="G1615" s="12"/>
      <c r="H1615" s="20"/>
      <c r="I1615" s="12"/>
      <c r="U1615" s="4" t="str">
        <f>IF(AND($V$2=$E1615,$V$2&lt;&gt;"",$V$2&lt;&gt;0,F1615&lt;&gt;"تأكد من الكود"),COUNT($U$3:U1614)+1,"  ")</f>
        <v xml:space="preserve">  </v>
      </c>
    </row>
    <row r="1616" spans="2:21" ht="15.75">
      <c r="B1616" s="5" t="str">
        <f>IF(C1616&lt;&gt;"",COUNT($B$3:B1615)+1,"")</f>
        <v/>
      </c>
      <c r="C1616" s="86"/>
      <c r="D1616" s="12"/>
      <c r="E1616" s="12"/>
      <c r="F1616" s="5" t="str">
        <f>IFERROR(IF(E1616&lt;&gt;"",VLOOKUP(E1616,STORE!$C$6:$D$500,2,FALSE),""),"تأكد من الكود")</f>
        <v/>
      </c>
      <c r="G1616" s="12"/>
      <c r="H1616" s="20"/>
      <c r="I1616" s="12"/>
      <c r="U1616" s="4" t="str">
        <f>IF(AND($V$2=$E1616,$V$2&lt;&gt;"",$V$2&lt;&gt;0,F1616&lt;&gt;"تأكد من الكود"),COUNT($U$3:U1615)+1,"  ")</f>
        <v xml:space="preserve">  </v>
      </c>
    </row>
    <row r="1617" spans="2:21" ht="15.75">
      <c r="B1617" s="5" t="str">
        <f>IF(C1617&lt;&gt;"",COUNT($B$3:B1616)+1,"")</f>
        <v/>
      </c>
      <c r="C1617" s="86"/>
      <c r="D1617" s="12"/>
      <c r="E1617" s="12"/>
      <c r="F1617" s="5" t="str">
        <f>IFERROR(IF(E1617&lt;&gt;"",VLOOKUP(E1617,STORE!$C$6:$D$500,2,FALSE),""),"تأكد من الكود")</f>
        <v/>
      </c>
      <c r="G1617" s="12"/>
      <c r="H1617" s="20"/>
      <c r="I1617" s="12"/>
      <c r="U1617" s="4" t="str">
        <f>IF(AND($V$2=$E1617,$V$2&lt;&gt;"",$V$2&lt;&gt;0,F1617&lt;&gt;"تأكد من الكود"),COUNT($U$3:U1616)+1,"  ")</f>
        <v xml:space="preserve">  </v>
      </c>
    </row>
    <row r="1618" spans="2:21" ht="15.75">
      <c r="B1618" s="5" t="str">
        <f>IF(C1618&lt;&gt;"",COUNT($B$3:B1617)+1,"")</f>
        <v/>
      </c>
      <c r="C1618" s="86"/>
      <c r="D1618" s="12"/>
      <c r="E1618" s="12"/>
      <c r="F1618" s="5" t="str">
        <f>IFERROR(IF(E1618&lt;&gt;"",VLOOKUP(E1618,STORE!$C$6:$D$500,2,FALSE),""),"تأكد من الكود")</f>
        <v/>
      </c>
      <c r="G1618" s="12"/>
      <c r="H1618" s="20"/>
      <c r="I1618" s="12"/>
      <c r="U1618" s="4" t="str">
        <f>IF(AND($V$2=$E1618,$V$2&lt;&gt;"",$V$2&lt;&gt;0,F1618&lt;&gt;"تأكد من الكود"),COUNT($U$3:U1617)+1,"  ")</f>
        <v xml:space="preserve">  </v>
      </c>
    </row>
    <row r="1619" spans="2:21" ht="15.75">
      <c r="B1619" s="5" t="str">
        <f>IF(C1619&lt;&gt;"",COUNT($B$3:B1618)+1,"")</f>
        <v/>
      </c>
      <c r="C1619" s="86"/>
      <c r="D1619" s="12"/>
      <c r="E1619" s="12"/>
      <c r="F1619" s="5" t="str">
        <f>IFERROR(IF(E1619&lt;&gt;"",VLOOKUP(E1619,STORE!$C$6:$D$500,2,FALSE),""),"تأكد من الكود")</f>
        <v/>
      </c>
      <c r="G1619" s="12"/>
      <c r="H1619" s="20"/>
      <c r="I1619" s="12"/>
      <c r="U1619" s="4" t="str">
        <f>IF(AND($V$2=$E1619,$V$2&lt;&gt;"",$V$2&lt;&gt;0,F1619&lt;&gt;"تأكد من الكود"),COUNT($U$3:U1618)+1,"  ")</f>
        <v xml:space="preserve">  </v>
      </c>
    </row>
    <row r="1620" spans="2:21" ht="15.75">
      <c r="B1620" s="5" t="str">
        <f>IF(C1620&lt;&gt;"",COUNT($B$3:B1619)+1,"")</f>
        <v/>
      </c>
      <c r="C1620" s="86"/>
      <c r="D1620" s="12"/>
      <c r="E1620" s="12"/>
      <c r="F1620" s="5" t="str">
        <f>IFERROR(IF(E1620&lt;&gt;"",VLOOKUP(E1620,STORE!$C$6:$D$500,2,FALSE),""),"تأكد من الكود")</f>
        <v/>
      </c>
      <c r="G1620" s="12"/>
      <c r="H1620" s="20"/>
      <c r="I1620" s="12"/>
      <c r="U1620" s="4" t="str">
        <f>IF(AND($V$2=$E1620,$V$2&lt;&gt;"",$V$2&lt;&gt;0,F1620&lt;&gt;"تأكد من الكود"),COUNT($U$3:U1619)+1,"  ")</f>
        <v xml:space="preserve">  </v>
      </c>
    </row>
    <row r="1621" spans="2:21" ht="15.75">
      <c r="B1621" s="5" t="str">
        <f>IF(C1621&lt;&gt;"",COUNT($B$3:B1620)+1,"")</f>
        <v/>
      </c>
      <c r="C1621" s="86"/>
      <c r="D1621" s="12"/>
      <c r="E1621" s="12"/>
      <c r="F1621" s="5" t="str">
        <f>IFERROR(IF(E1621&lt;&gt;"",VLOOKUP(E1621,STORE!$C$6:$D$500,2,FALSE),""),"تأكد من الكود")</f>
        <v/>
      </c>
      <c r="G1621" s="12"/>
      <c r="H1621" s="20"/>
      <c r="I1621" s="12"/>
      <c r="U1621" s="4" t="str">
        <f>IF(AND($V$2=$E1621,$V$2&lt;&gt;"",$V$2&lt;&gt;0,F1621&lt;&gt;"تأكد من الكود"),COUNT($U$3:U1620)+1,"  ")</f>
        <v xml:space="preserve">  </v>
      </c>
    </row>
    <row r="1622" spans="2:21" ht="15.75">
      <c r="B1622" s="5" t="str">
        <f>IF(C1622&lt;&gt;"",COUNT($B$3:B1621)+1,"")</f>
        <v/>
      </c>
      <c r="C1622" s="86"/>
      <c r="D1622" s="12"/>
      <c r="E1622" s="12"/>
      <c r="F1622" s="5" t="str">
        <f>IFERROR(IF(E1622&lt;&gt;"",VLOOKUP(E1622,STORE!$C$6:$D$500,2,FALSE),""),"تأكد من الكود")</f>
        <v/>
      </c>
      <c r="G1622" s="12"/>
      <c r="H1622" s="20"/>
      <c r="I1622" s="12"/>
      <c r="U1622" s="4" t="str">
        <f>IF(AND($V$2=$E1622,$V$2&lt;&gt;"",$V$2&lt;&gt;0,F1622&lt;&gt;"تأكد من الكود"),COUNT($U$3:U1621)+1,"  ")</f>
        <v xml:space="preserve">  </v>
      </c>
    </row>
    <row r="1623" spans="2:21" ht="15.75">
      <c r="B1623" s="5" t="str">
        <f>IF(C1623&lt;&gt;"",COUNT($B$3:B1622)+1,"")</f>
        <v/>
      </c>
      <c r="C1623" s="86"/>
      <c r="D1623" s="12"/>
      <c r="E1623" s="12"/>
      <c r="F1623" s="5" t="str">
        <f>IFERROR(IF(E1623&lt;&gt;"",VLOOKUP(E1623,STORE!$C$6:$D$500,2,FALSE),""),"تأكد من الكود")</f>
        <v/>
      </c>
      <c r="G1623" s="12"/>
      <c r="H1623" s="20"/>
      <c r="I1623" s="12"/>
      <c r="U1623" s="4" t="str">
        <f>IF(AND($V$2=$E1623,$V$2&lt;&gt;"",$V$2&lt;&gt;0,F1623&lt;&gt;"تأكد من الكود"),COUNT($U$3:U1622)+1,"  ")</f>
        <v xml:space="preserve">  </v>
      </c>
    </row>
    <row r="1624" spans="2:21" ht="15.75">
      <c r="B1624" s="5" t="str">
        <f>IF(C1624&lt;&gt;"",COUNT($B$3:B1623)+1,"")</f>
        <v/>
      </c>
      <c r="C1624" s="86"/>
      <c r="D1624" s="12"/>
      <c r="E1624" s="12"/>
      <c r="F1624" s="5" t="str">
        <f>IFERROR(IF(E1624&lt;&gt;"",VLOOKUP(E1624,STORE!$C$6:$D$500,2,FALSE),""),"تأكد من الكود")</f>
        <v/>
      </c>
      <c r="G1624" s="12"/>
      <c r="H1624" s="20"/>
      <c r="I1624" s="12"/>
      <c r="U1624" s="4" t="str">
        <f>IF(AND($V$2=$E1624,$V$2&lt;&gt;"",$V$2&lt;&gt;0,F1624&lt;&gt;"تأكد من الكود"),COUNT($U$3:U1623)+1,"  ")</f>
        <v xml:space="preserve">  </v>
      </c>
    </row>
    <row r="1625" spans="2:21" ht="15.75">
      <c r="B1625" s="5" t="str">
        <f>IF(C1625&lt;&gt;"",COUNT($B$3:B1624)+1,"")</f>
        <v/>
      </c>
      <c r="C1625" s="86"/>
      <c r="D1625" s="12"/>
      <c r="E1625" s="12"/>
      <c r="F1625" s="5" t="str">
        <f>IFERROR(IF(E1625&lt;&gt;"",VLOOKUP(E1625,STORE!$C$6:$D$500,2,FALSE),""),"تأكد من الكود")</f>
        <v/>
      </c>
      <c r="G1625" s="12"/>
      <c r="H1625" s="20"/>
      <c r="I1625" s="12"/>
      <c r="U1625" s="4" t="str">
        <f>IF(AND($V$2=$E1625,$V$2&lt;&gt;"",$V$2&lt;&gt;0,F1625&lt;&gt;"تأكد من الكود"),COUNT($U$3:U1624)+1,"  ")</f>
        <v xml:space="preserve">  </v>
      </c>
    </row>
    <row r="1626" spans="2:21" ht="15.75">
      <c r="B1626" s="5" t="str">
        <f>IF(C1626&lt;&gt;"",COUNT($B$3:B1625)+1,"")</f>
        <v/>
      </c>
      <c r="C1626" s="86"/>
      <c r="D1626" s="12"/>
      <c r="E1626" s="12"/>
      <c r="F1626" s="5" t="str">
        <f>IFERROR(IF(E1626&lt;&gt;"",VLOOKUP(E1626,STORE!$C$6:$D$500,2,FALSE),""),"تأكد من الكود")</f>
        <v/>
      </c>
      <c r="G1626" s="12"/>
      <c r="H1626" s="20"/>
      <c r="I1626" s="12"/>
      <c r="U1626" s="4" t="str">
        <f>IF(AND($V$2=$E1626,$V$2&lt;&gt;"",$V$2&lt;&gt;0,F1626&lt;&gt;"تأكد من الكود"),COUNT($U$3:U1625)+1,"  ")</f>
        <v xml:space="preserve">  </v>
      </c>
    </row>
    <row r="1627" spans="2:21" ht="15.75">
      <c r="B1627" s="5" t="str">
        <f>IF(C1627&lt;&gt;"",COUNT($B$3:B1626)+1,"")</f>
        <v/>
      </c>
      <c r="C1627" s="86"/>
      <c r="D1627" s="12"/>
      <c r="E1627" s="12"/>
      <c r="F1627" s="5" t="str">
        <f>IFERROR(IF(E1627&lt;&gt;"",VLOOKUP(E1627,STORE!$C$6:$D$500,2,FALSE),""),"تأكد من الكود")</f>
        <v/>
      </c>
      <c r="G1627" s="12"/>
      <c r="H1627" s="20"/>
      <c r="I1627" s="12"/>
      <c r="U1627" s="4" t="str">
        <f>IF(AND($V$2=$E1627,$V$2&lt;&gt;"",$V$2&lt;&gt;0,F1627&lt;&gt;"تأكد من الكود"),COUNT($U$3:U1626)+1,"  ")</f>
        <v xml:space="preserve">  </v>
      </c>
    </row>
    <row r="1628" spans="2:21" ht="15.75">
      <c r="B1628" s="5" t="str">
        <f>IF(C1628&lt;&gt;"",COUNT($B$3:B1627)+1,"")</f>
        <v/>
      </c>
      <c r="C1628" s="86"/>
      <c r="D1628" s="12"/>
      <c r="E1628" s="12"/>
      <c r="F1628" s="5" t="str">
        <f>IFERROR(IF(E1628&lt;&gt;"",VLOOKUP(E1628,STORE!$C$6:$D$500,2,FALSE),""),"تأكد من الكود")</f>
        <v/>
      </c>
      <c r="G1628" s="12"/>
      <c r="H1628" s="20"/>
      <c r="I1628" s="12"/>
      <c r="U1628" s="4" t="str">
        <f>IF(AND($V$2=$E1628,$V$2&lt;&gt;"",$V$2&lt;&gt;0,F1628&lt;&gt;"تأكد من الكود"),COUNT($U$3:U1627)+1,"  ")</f>
        <v xml:space="preserve">  </v>
      </c>
    </row>
    <row r="1629" spans="2:21" ht="15.75">
      <c r="B1629" s="5" t="str">
        <f>IF(C1629&lt;&gt;"",COUNT($B$3:B1628)+1,"")</f>
        <v/>
      </c>
      <c r="C1629" s="86"/>
      <c r="D1629" s="12"/>
      <c r="E1629" s="12"/>
      <c r="F1629" s="5" t="str">
        <f>IFERROR(IF(E1629&lt;&gt;"",VLOOKUP(E1629,STORE!$C$6:$D$500,2,FALSE),""),"تأكد من الكود")</f>
        <v/>
      </c>
      <c r="G1629" s="12"/>
      <c r="H1629" s="20"/>
      <c r="I1629" s="12"/>
      <c r="U1629" s="4" t="str">
        <f>IF(AND($V$2=$E1629,$V$2&lt;&gt;"",$V$2&lt;&gt;0,F1629&lt;&gt;"تأكد من الكود"),COUNT($U$3:U1628)+1,"  ")</f>
        <v xml:space="preserve">  </v>
      </c>
    </row>
    <row r="1630" spans="2:21" ht="15.75">
      <c r="B1630" s="5" t="str">
        <f>IF(C1630&lt;&gt;"",COUNT($B$3:B1629)+1,"")</f>
        <v/>
      </c>
      <c r="C1630" s="86"/>
      <c r="D1630" s="12"/>
      <c r="E1630" s="12"/>
      <c r="F1630" s="5" t="str">
        <f>IFERROR(IF(E1630&lt;&gt;"",VLOOKUP(E1630,STORE!$C$6:$D$500,2,FALSE),""),"تأكد من الكود")</f>
        <v/>
      </c>
      <c r="G1630" s="12"/>
      <c r="H1630" s="20"/>
      <c r="I1630" s="12"/>
      <c r="U1630" s="4" t="str">
        <f>IF(AND($V$2=$E1630,$V$2&lt;&gt;"",$V$2&lt;&gt;0,F1630&lt;&gt;"تأكد من الكود"),COUNT($U$3:U1629)+1,"  ")</f>
        <v xml:space="preserve">  </v>
      </c>
    </row>
    <row r="1631" spans="2:21" ht="15.75">
      <c r="B1631" s="5" t="str">
        <f>IF(C1631&lt;&gt;"",COUNT($B$3:B1630)+1,"")</f>
        <v/>
      </c>
      <c r="C1631" s="86"/>
      <c r="D1631" s="12"/>
      <c r="E1631" s="12"/>
      <c r="F1631" s="5" t="str">
        <f>IFERROR(IF(E1631&lt;&gt;"",VLOOKUP(E1631,STORE!$C$6:$D$500,2,FALSE),""),"تأكد من الكود")</f>
        <v/>
      </c>
      <c r="G1631" s="12"/>
      <c r="H1631" s="20"/>
      <c r="I1631" s="12"/>
      <c r="U1631" s="4" t="str">
        <f>IF(AND($V$2=$E1631,$V$2&lt;&gt;"",$V$2&lt;&gt;0,F1631&lt;&gt;"تأكد من الكود"),COUNT($U$3:U1630)+1,"  ")</f>
        <v xml:space="preserve">  </v>
      </c>
    </row>
    <row r="1632" spans="2:21" ht="15.75">
      <c r="B1632" s="5" t="str">
        <f>IF(C1632&lt;&gt;"",COUNT($B$3:B1631)+1,"")</f>
        <v/>
      </c>
      <c r="C1632" s="86"/>
      <c r="D1632" s="12"/>
      <c r="E1632" s="12"/>
      <c r="F1632" s="5" t="str">
        <f>IFERROR(IF(E1632&lt;&gt;"",VLOOKUP(E1632,STORE!$C$6:$D$500,2,FALSE),""),"تأكد من الكود")</f>
        <v/>
      </c>
      <c r="G1632" s="12"/>
      <c r="H1632" s="20"/>
      <c r="I1632" s="12"/>
      <c r="U1632" s="4" t="str">
        <f>IF(AND($V$2=$E1632,$V$2&lt;&gt;"",$V$2&lt;&gt;0,F1632&lt;&gt;"تأكد من الكود"),COUNT($U$3:U1631)+1,"  ")</f>
        <v xml:space="preserve">  </v>
      </c>
    </row>
    <row r="1633" spans="2:21" ht="15.75">
      <c r="B1633" s="5" t="str">
        <f>IF(C1633&lt;&gt;"",COUNT($B$3:B1632)+1,"")</f>
        <v/>
      </c>
      <c r="C1633" s="86"/>
      <c r="D1633" s="12"/>
      <c r="E1633" s="12"/>
      <c r="F1633" s="5" t="str">
        <f>IFERROR(IF(E1633&lt;&gt;"",VLOOKUP(E1633,STORE!$C$6:$D$500,2,FALSE),""),"تأكد من الكود")</f>
        <v/>
      </c>
      <c r="G1633" s="12"/>
      <c r="H1633" s="20"/>
      <c r="I1633" s="12"/>
      <c r="U1633" s="4" t="str">
        <f>IF(AND($V$2=$E1633,$V$2&lt;&gt;"",$V$2&lt;&gt;0,F1633&lt;&gt;"تأكد من الكود"),COUNT($U$3:U1632)+1,"  ")</f>
        <v xml:space="preserve">  </v>
      </c>
    </row>
    <row r="1634" spans="2:21" ht="15.75">
      <c r="B1634" s="5" t="str">
        <f>IF(C1634&lt;&gt;"",COUNT($B$3:B1633)+1,"")</f>
        <v/>
      </c>
      <c r="C1634" s="86"/>
      <c r="D1634" s="12"/>
      <c r="E1634" s="12"/>
      <c r="F1634" s="5" t="str">
        <f>IFERROR(IF(E1634&lt;&gt;"",VLOOKUP(E1634,STORE!$C$6:$D$500,2,FALSE),""),"تأكد من الكود")</f>
        <v/>
      </c>
      <c r="G1634" s="12"/>
      <c r="H1634" s="20"/>
      <c r="I1634" s="12"/>
      <c r="U1634" s="4" t="str">
        <f>IF(AND($V$2=$E1634,$V$2&lt;&gt;"",$V$2&lt;&gt;0,F1634&lt;&gt;"تأكد من الكود"),COUNT($U$3:U1633)+1,"  ")</f>
        <v xml:space="preserve">  </v>
      </c>
    </row>
    <row r="1635" spans="2:21" ht="15.75">
      <c r="B1635" s="5" t="str">
        <f>IF(C1635&lt;&gt;"",COUNT($B$3:B1634)+1,"")</f>
        <v/>
      </c>
      <c r="C1635" s="86"/>
      <c r="D1635" s="12"/>
      <c r="E1635" s="12"/>
      <c r="F1635" s="5" t="str">
        <f>IFERROR(IF(E1635&lt;&gt;"",VLOOKUP(E1635,STORE!$C$6:$D$500,2,FALSE),""),"تأكد من الكود")</f>
        <v/>
      </c>
      <c r="G1635" s="12"/>
      <c r="H1635" s="20"/>
      <c r="I1635" s="12"/>
      <c r="U1635" s="4" t="str">
        <f>IF(AND($V$2=$E1635,$V$2&lt;&gt;"",$V$2&lt;&gt;0,F1635&lt;&gt;"تأكد من الكود"),COUNT($U$3:U1634)+1,"  ")</f>
        <v xml:space="preserve">  </v>
      </c>
    </row>
    <row r="1636" spans="2:21" ht="15.75">
      <c r="B1636" s="5" t="str">
        <f>IF(C1636&lt;&gt;"",COUNT($B$3:B1635)+1,"")</f>
        <v/>
      </c>
      <c r="C1636" s="86"/>
      <c r="D1636" s="12"/>
      <c r="E1636" s="12"/>
      <c r="F1636" s="5" t="str">
        <f>IFERROR(IF(E1636&lt;&gt;"",VLOOKUP(E1636,STORE!$C$6:$D$500,2,FALSE),""),"تأكد من الكود")</f>
        <v/>
      </c>
      <c r="G1636" s="12"/>
      <c r="H1636" s="20"/>
      <c r="I1636" s="12"/>
      <c r="U1636" s="4" t="str">
        <f>IF(AND($V$2=$E1636,$V$2&lt;&gt;"",$V$2&lt;&gt;0,F1636&lt;&gt;"تأكد من الكود"),COUNT($U$3:U1635)+1,"  ")</f>
        <v xml:space="preserve">  </v>
      </c>
    </row>
    <row r="1637" spans="2:21" ht="15.75">
      <c r="B1637" s="5" t="str">
        <f>IF(C1637&lt;&gt;"",COUNT($B$3:B1636)+1,"")</f>
        <v/>
      </c>
      <c r="C1637" s="86"/>
      <c r="D1637" s="12"/>
      <c r="E1637" s="12"/>
      <c r="F1637" s="5" t="str">
        <f>IFERROR(IF(E1637&lt;&gt;"",VLOOKUP(E1637,STORE!$C$6:$D$500,2,FALSE),""),"تأكد من الكود")</f>
        <v/>
      </c>
      <c r="G1637" s="12"/>
      <c r="H1637" s="20"/>
      <c r="I1637" s="12"/>
      <c r="U1637" s="4" t="str">
        <f>IF(AND($V$2=$E1637,$V$2&lt;&gt;"",$V$2&lt;&gt;0,F1637&lt;&gt;"تأكد من الكود"),COUNT($U$3:U1636)+1,"  ")</f>
        <v xml:space="preserve">  </v>
      </c>
    </row>
    <row r="1638" spans="2:21" ht="15.75">
      <c r="B1638" s="5" t="str">
        <f>IF(C1638&lt;&gt;"",COUNT($B$3:B1637)+1,"")</f>
        <v/>
      </c>
      <c r="C1638" s="86"/>
      <c r="D1638" s="12"/>
      <c r="E1638" s="12"/>
      <c r="F1638" s="5" t="str">
        <f>IFERROR(IF(E1638&lt;&gt;"",VLOOKUP(E1638,STORE!$C$6:$D$500,2,FALSE),""),"تأكد من الكود")</f>
        <v/>
      </c>
      <c r="G1638" s="12"/>
      <c r="H1638" s="20"/>
      <c r="I1638" s="12"/>
      <c r="U1638" s="4" t="str">
        <f>IF(AND($V$2=$E1638,$V$2&lt;&gt;"",$V$2&lt;&gt;0,F1638&lt;&gt;"تأكد من الكود"),COUNT($U$3:U1637)+1,"  ")</f>
        <v xml:space="preserve">  </v>
      </c>
    </row>
    <row r="1639" spans="2:21" ht="15.75">
      <c r="B1639" s="5" t="str">
        <f>IF(C1639&lt;&gt;"",COUNT($B$3:B1638)+1,"")</f>
        <v/>
      </c>
      <c r="C1639" s="86"/>
      <c r="D1639" s="12"/>
      <c r="E1639" s="12"/>
      <c r="F1639" s="5" t="str">
        <f>IFERROR(IF(E1639&lt;&gt;"",VLOOKUP(E1639,STORE!$C$6:$D$500,2,FALSE),""),"تأكد من الكود")</f>
        <v/>
      </c>
      <c r="G1639" s="12"/>
      <c r="H1639" s="20"/>
      <c r="I1639" s="12"/>
      <c r="U1639" s="4" t="str">
        <f>IF(AND($V$2=$E1639,$V$2&lt;&gt;"",$V$2&lt;&gt;0,F1639&lt;&gt;"تأكد من الكود"),COUNT($U$3:U1638)+1,"  ")</f>
        <v xml:space="preserve">  </v>
      </c>
    </row>
    <row r="1640" spans="2:21" ht="15.75">
      <c r="B1640" s="5" t="str">
        <f>IF(C1640&lt;&gt;"",COUNT($B$3:B1639)+1,"")</f>
        <v/>
      </c>
      <c r="C1640" s="86"/>
      <c r="D1640" s="12"/>
      <c r="E1640" s="12"/>
      <c r="F1640" s="5" t="str">
        <f>IFERROR(IF(E1640&lt;&gt;"",VLOOKUP(E1640,STORE!$C$6:$D$500,2,FALSE),""),"تأكد من الكود")</f>
        <v/>
      </c>
      <c r="G1640" s="12"/>
      <c r="H1640" s="20"/>
      <c r="I1640" s="12"/>
      <c r="U1640" s="4" t="str">
        <f>IF(AND($V$2=$E1640,$V$2&lt;&gt;"",$V$2&lt;&gt;0,F1640&lt;&gt;"تأكد من الكود"),COUNT($U$3:U1639)+1,"  ")</f>
        <v xml:space="preserve">  </v>
      </c>
    </row>
    <row r="1641" spans="2:21" ht="15.75">
      <c r="B1641" s="5" t="str">
        <f>IF(C1641&lt;&gt;"",COUNT($B$3:B1640)+1,"")</f>
        <v/>
      </c>
      <c r="C1641" s="86"/>
      <c r="D1641" s="12"/>
      <c r="E1641" s="12"/>
      <c r="F1641" s="5" t="str">
        <f>IFERROR(IF(E1641&lt;&gt;"",VLOOKUP(E1641,STORE!$C$6:$D$500,2,FALSE),""),"تأكد من الكود")</f>
        <v/>
      </c>
      <c r="G1641" s="12"/>
      <c r="H1641" s="20"/>
      <c r="I1641" s="12"/>
      <c r="U1641" s="4" t="str">
        <f>IF(AND($V$2=$E1641,$V$2&lt;&gt;"",$V$2&lt;&gt;0,F1641&lt;&gt;"تأكد من الكود"),COUNT($U$3:U1640)+1,"  ")</f>
        <v xml:space="preserve">  </v>
      </c>
    </row>
    <row r="1642" spans="2:21" ht="15.75">
      <c r="B1642" s="5" t="str">
        <f>IF(C1642&lt;&gt;"",COUNT($B$3:B1641)+1,"")</f>
        <v/>
      </c>
      <c r="C1642" s="86"/>
      <c r="D1642" s="12"/>
      <c r="E1642" s="12"/>
      <c r="F1642" s="5" t="str">
        <f>IFERROR(IF(E1642&lt;&gt;"",VLOOKUP(E1642,STORE!$C$6:$D$500,2,FALSE),""),"تأكد من الكود")</f>
        <v/>
      </c>
      <c r="G1642" s="12"/>
      <c r="H1642" s="20"/>
      <c r="I1642" s="12"/>
      <c r="U1642" s="4" t="str">
        <f>IF(AND($V$2=$E1642,$V$2&lt;&gt;"",$V$2&lt;&gt;0,F1642&lt;&gt;"تأكد من الكود"),COUNT($U$3:U1641)+1,"  ")</f>
        <v xml:space="preserve">  </v>
      </c>
    </row>
    <row r="1643" spans="2:21" ht="15.75">
      <c r="B1643" s="5" t="str">
        <f>IF(C1643&lt;&gt;"",COUNT($B$3:B1642)+1,"")</f>
        <v/>
      </c>
      <c r="C1643" s="86"/>
      <c r="D1643" s="12"/>
      <c r="E1643" s="12"/>
      <c r="F1643" s="5" t="str">
        <f>IFERROR(IF(E1643&lt;&gt;"",VLOOKUP(E1643,STORE!$C$6:$D$500,2,FALSE),""),"تأكد من الكود")</f>
        <v/>
      </c>
      <c r="G1643" s="12"/>
      <c r="H1643" s="20"/>
      <c r="I1643" s="12"/>
      <c r="U1643" s="4" t="str">
        <f>IF(AND($V$2=$E1643,$V$2&lt;&gt;"",$V$2&lt;&gt;0,F1643&lt;&gt;"تأكد من الكود"),COUNT($U$3:U1642)+1,"  ")</f>
        <v xml:space="preserve">  </v>
      </c>
    </row>
    <row r="1644" spans="2:21" ht="15.75">
      <c r="B1644" s="5" t="str">
        <f>IF(C1644&lt;&gt;"",COUNT($B$3:B1643)+1,"")</f>
        <v/>
      </c>
      <c r="C1644" s="86"/>
      <c r="D1644" s="12"/>
      <c r="E1644" s="12"/>
      <c r="F1644" s="5" t="str">
        <f>IFERROR(IF(E1644&lt;&gt;"",VLOOKUP(E1644,STORE!$C$6:$D$500,2,FALSE),""),"تأكد من الكود")</f>
        <v/>
      </c>
      <c r="G1644" s="12"/>
      <c r="H1644" s="20"/>
      <c r="I1644" s="12"/>
      <c r="U1644" s="4" t="str">
        <f>IF(AND($V$2=$E1644,$V$2&lt;&gt;"",$V$2&lt;&gt;0,F1644&lt;&gt;"تأكد من الكود"),COUNT($U$3:U1643)+1,"  ")</f>
        <v xml:space="preserve">  </v>
      </c>
    </row>
    <row r="1645" spans="2:21" ht="15.75">
      <c r="B1645" s="5" t="str">
        <f>IF(C1645&lt;&gt;"",COUNT($B$3:B1644)+1,"")</f>
        <v/>
      </c>
      <c r="C1645" s="86"/>
      <c r="D1645" s="12"/>
      <c r="E1645" s="12"/>
      <c r="F1645" s="5" t="str">
        <f>IFERROR(IF(E1645&lt;&gt;"",VLOOKUP(E1645,STORE!$C$6:$D$500,2,FALSE),""),"تأكد من الكود")</f>
        <v/>
      </c>
      <c r="G1645" s="12"/>
      <c r="H1645" s="20"/>
      <c r="I1645" s="12"/>
      <c r="U1645" s="4" t="str">
        <f>IF(AND($V$2=$E1645,$V$2&lt;&gt;"",$V$2&lt;&gt;0,F1645&lt;&gt;"تأكد من الكود"),COUNT($U$3:U1644)+1,"  ")</f>
        <v xml:space="preserve">  </v>
      </c>
    </row>
    <row r="1646" spans="2:21" ht="15.75">
      <c r="B1646" s="5" t="str">
        <f>IF(C1646&lt;&gt;"",COUNT($B$3:B1645)+1,"")</f>
        <v/>
      </c>
      <c r="C1646" s="86"/>
      <c r="D1646" s="12"/>
      <c r="E1646" s="12"/>
      <c r="F1646" s="5" t="str">
        <f>IFERROR(IF(E1646&lt;&gt;"",VLOOKUP(E1646,STORE!$C$6:$D$500,2,FALSE),""),"تأكد من الكود")</f>
        <v/>
      </c>
      <c r="G1646" s="12"/>
      <c r="H1646" s="20"/>
      <c r="I1646" s="12"/>
      <c r="U1646" s="4" t="str">
        <f>IF(AND($V$2=$E1646,$V$2&lt;&gt;"",$V$2&lt;&gt;0,F1646&lt;&gt;"تأكد من الكود"),COUNT($U$3:U1645)+1,"  ")</f>
        <v xml:space="preserve">  </v>
      </c>
    </row>
    <row r="1647" spans="2:21" ht="15.75">
      <c r="B1647" s="5" t="str">
        <f>IF(C1647&lt;&gt;"",COUNT($B$3:B1646)+1,"")</f>
        <v/>
      </c>
      <c r="C1647" s="86"/>
      <c r="D1647" s="12"/>
      <c r="E1647" s="12"/>
      <c r="F1647" s="5" t="str">
        <f>IFERROR(IF(E1647&lt;&gt;"",VLOOKUP(E1647,STORE!$C$6:$D$500,2,FALSE),""),"تأكد من الكود")</f>
        <v/>
      </c>
      <c r="G1647" s="12"/>
      <c r="H1647" s="20"/>
      <c r="I1647" s="12"/>
      <c r="U1647" s="4" t="str">
        <f>IF(AND($V$2=$E1647,$V$2&lt;&gt;"",$V$2&lt;&gt;0,F1647&lt;&gt;"تأكد من الكود"),COUNT($U$3:U1646)+1,"  ")</f>
        <v xml:space="preserve">  </v>
      </c>
    </row>
    <row r="1648" spans="2:21" ht="15.75">
      <c r="B1648" s="5" t="str">
        <f>IF(C1648&lt;&gt;"",COUNT($B$3:B1647)+1,"")</f>
        <v/>
      </c>
      <c r="C1648" s="86"/>
      <c r="D1648" s="12"/>
      <c r="E1648" s="12"/>
      <c r="F1648" s="5" t="str">
        <f>IFERROR(IF(E1648&lt;&gt;"",VLOOKUP(E1648,STORE!$C$6:$D$500,2,FALSE),""),"تأكد من الكود")</f>
        <v/>
      </c>
      <c r="G1648" s="12"/>
      <c r="H1648" s="20"/>
      <c r="I1648" s="12"/>
      <c r="U1648" s="4" t="str">
        <f>IF(AND($V$2=$E1648,$V$2&lt;&gt;"",$V$2&lt;&gt;0,F1648&lt;&gt;"تأكد من الكود"),COUNT($U$3:U1647)+1,"  ")</f>
        <v xml:space="preserve">  </v>
      </c>
    </row>
    <row r="1649" spans="2:21" ht="15.75">
      <c r="B1649" s="5" t="str">
        <f>IF(C1649&lt;&gt;"",COUNT($B$3:B1648)+1,"")</f>
        <v/>
      </c>
      <c r="C1649" s="86"/>
      <c r="D1649" s="12"/>
      <c r="E1649" s="12"/>
      <c r="F1649" s="5" t="str">
        <f>IFERROR(IF(E1649&lt;&gt;"",VLOOKUP(E1649,STORE!$C$6:$D$500,2,FALSE),""),"تأكد من الكود")</f>
        <v/>
      </c>
      <c r="G1649" s="12"/>
      <c r="H1649" s="20"/>
      <c r="I1649" s="12"/>
      <c r="U1649" s="4" t="str">
        <f>IF(AND($V$2=$E1649,$V$2&lt;&gt;"",$V$2&lt;&gt;0,F1649&lt;&gt;"تأكد من الكود"),COUNT($U$3:U1648)+1,"  ")</f>
        <v xml:space="preserve">  </v>
      </c>
    </row>
    <row r="1650" spans="2:21" ht="15.75">
      <c r="B1650" s="5" t="str">
        <f>IF(C1650&lt;&gt;"",COUNT($B$3:B1649)+1,"")</f>
        <v/>
      </c>
      <c r="C1650" s="86"/>
      <c r="D1650" s="12"/>
      <c r="E1650" s="12"/>
      <c r="F1650" s="5" t="str">
        <f>IFERROR(IF(E1650&lt;&gt;"",VLOOKUP(E1650,STORE!$C$6:$D$500,2,FALSE),""),"تأكد من الكود")</f>
        <v/>
      </c>
      <c r="G1650" s="12"/>
      <c r="H1650" s="20"/>
      <c r="I1650" s="12"/>
      <c r="U1650" s="4" t="str">
        <f>IF(AND($V$2=$E1650,$V$2&lt;&gt;"",$V$2&lt;&gt;0,F1650&lt;&gt;"تأكد من الكود"),COUNT($U$3:U1649)+1,"  ")</f>
        <v xml:space="preserve">  </v>
      </c>
    </row>
    <row r="1651" spans="2:21" ht="15.75">
      <c r="B1651" s="5" t="str">
        <f>IF(C1651&lt;&gt;"",COUNT($B$3:B1650)+1,"")</f>
        <v/>
      </c>
      <c r="C1651" s="86"/>
      <c r="D1651" s="12"/>
      <c r="E1651" s="12"/>
      <c r="F1651" s="5" t="str">
        <f>IFERROR(IF(E1651&lt;&gt;"",VLOOKUP(E1651,STORE!$C$6:$D$500,2,FALSE),""),"تأكد من الكود")</f>
        <v/>
      </c>
      <c r="G1651" s="12"/>
      <c r="H1651" s="20"/>
      <c r="I1651" s="12"/>
      <c r="U1651" s="4" t="str">
        <f>IF(AND($V$2=$E1651,$V$2&lt;&gt;"",$V$2&lt;&gt;0,F1651&lt;&gt;"تأكد من الكود"),COUNT($U$3:U1650)+1,"  ")</f>
        <v xml:space="preserve">  </v>
      </c>
    </row>
    <row r="1652" spans="2:21" ht="15.75">
      <c r="B1652" s="5" t="str">
        <f>IF(C1652&lt;&gt;"",COUNT($B$3:B1651)+1,"")</f>
        <v/>
      </c>
      <c r="C1652" s="86"/>
      <c r="D1652" s="12"/>
      <c r="E1652" s="12"/>
      <c r="F1652" s="5" t="str">
        <f>IFERROR(IF(E1652&lt;&gt;"",VLOOKUP(E1652,STORE!$C$6:$D$500,2,FALSE),""),"تأكد من الكود")</f>
        <v/>
      </c>
      <c r="G1652" s="12"/>
      <c r="H1652" s="20"/>
      <c r="I1652" s="12"/>
      <c r="U1652" s="4" t="str">
        <f>IF(AND($V$2=$E1652,$V$2&lt;&gt;"",$V$2&lt;&gt;0,F1652&lt;&gt;"تأكد من الكود"),COUNT($U$3:U1651)+1,"  ")</f>
        <v xml:space="preserve">  </v>
      </c>
    </row>
    <row r="1653" spans="2:21" ht="15.75">
      <c r="B1653" s="5" t="str">
        <f>IF(C1653&lt;&gt;"",COUNT($B$3:B1652)+1,"")</f>
        <v/>
      </c>
      <c r="C1653" s="86"/>
      <c r="D1653" s="12"/>
      <c r="E1653" s="12"/>
      <c r="F1653" s="5" t="str">
        <f>IFERROR(IF(E1653&lt;&gt;"",VLOOKUP(E1653,STORE!$C$6:$D$500,2,FALSE),""),"تأكد من الكود")</f>
        <v/>
      </c>
      <c r="G1653" s="12"/>
      <c r="H1653" s="20"/>
      <c r="I1653" s="12"/>
      <c r="U1653" s="4" t="str">
        <f>IF(AND($V$2=$E1653,$V$2&lt;&gt;"",$V$2&lt;&gt;0,F1653&lt;&gt;"تأكد من الكود"),COUNT($U$3:U1652)+1,"  ")</f>
        <v xml:space="preserve">  </v>
      </c>
    </row>
    <row r="1654" spans="2:21" ht="15.75">
      <c r="B1654" s="5" t="str">
        <f>IF(C1654&lt;&gt;"",COUNT($B$3:B1653)+1,"")</f>
        <v/>
      </c>
      <c r="C1654" s="86"/>
      <c r="D1654" s="12"/>
      <c r="E1654" s="12"/>
      <c r="F1654" s="5" t="str">
        <f>IFERROR(IF(E1654&lt;&gt;"",VLOOKUP(E1654,STORE!$C$6:$D$500,2,FALSE),""),"تأكد من الكود")</f>
        <v/>
      </c>
      <c r="G1654" s="12"/>
      <c r="H1654" s="20"/>
      <c r="I1654" s="12"/>
      <c r="U1654" s="4" t="str">
        <f>IF(AND($V$2=$E1654,$V$2&lt;&gt;"",$V$2&lt;&gt;0,F1654&lt;&gt;"تأكد من الكود"),COUNT($U$3:U1653)+1,"  ")</f>
        <v xml:space="preserve">  </v>
      </c>
    </row>
    <row r="1655" spans="2:21" ht="15.75">
      <c r="B1655" s="5" t="str">
        <f>IF(C1655&lt;&gt;"",COUNT($B$3:B1654)+1,"")</f>
        <v/>
      </c>
      <c r="C1655" s="86"/>
      <c r="D1655" s="12"/>
      <c r="E1655" s="12"/>
      <c r="F1655" s="5" t="str">
        <f>IFERROR(IF(E1655&lt;&gt;"",VLOOKUP(E1655,STORE!$C$6:$D$500,2,FALSE),""),"تأكد من الكود")</f>
        <v/>
      </c>
      <c r="G1655" s="12"/>
      <c r="H1655" s="20"/>
      <c r="I1655" s="12"/>
      <c r="U1655" s="4" t="str">
        <f>IF(AND($V$2=$E1655,$V$2&lt;&gt;"",$V$2&lt;&gt;0,F1655&lt;&gt;"تأكد من الكود"),COUNT($U$3:U1654)+1,"  ")</f>
        <v xml:space="preserve">  </v>
      </c>
    </row>
    <row r="1656" spans="2:21" ht="15.75">
      <c r="B1656" s="5" t="str">
        <f>IF(C1656&lt;&gt;"",COUNT($B$3:B1655)+1,"")</f>
        <v/>
      </c>
      <c r="C1656" s="86"/>
      <c r="D1656" s="12"/>
      <c r="E1656" s="12"/>
      <c r="F1656" s="5" t="str">
        <f>IFERROR(IF(E1656&lt;&gt;"",VLOOKUP(E1656,STORE!$C$6:$D$500,2,FALSE),""),"تأكد من الكود")</f>
        <v/>
      </c>
      <c r="G1656" s="12"/>
      <c r="H1656" s="20"/>
      <c r="I1656" s="12"/>
      <c r="U1656" s="4" t="str">
        <f>IF(AND($V$2=$E1656,$V$2&lt;&gt;"",$V$2&lt;&gt;0,F1656&lt;&gt;"تأكد من الكود"),COUNT($U$3:U1655)+1,"  ")</f>
        <v xml:space="preserve">  </v>
      </c>
    </row>
    <row r="1657" spans="2:21" ht="15.75">
      <c r="B1657" s="5" t="str">
        <f>IF(C1657&lt;&gt;"",COUNT($B$3:B1656)+1,"")</f>
        <v/>
      </c>
      <c r="C1657" s="86"/>
      <c r="D1657" s="12"/>
      <c r="E1657" s="12"/>
      <c r="F1657" s="5" t="str">
        <f>IFERROR(IF(E1657&lt;&gt;"",VLOOKUP(E1657,STORE!$C$6:$D$500,2,FALSE),""),"تأكد من الكود")</f>
        <v/>
      </c>
      <c r="G1657" s="12"/>
      <c r="H1657" s="20"/>
      <c r="I1657" s="12"/>
      <c r="U1657" s="4" t="str">
        <f>IF(AND($V$2=$E1657,$V$2&lt;&gt;"",$V$2&lt;&gt;0,F1657&lt;&gt;"تأكد من الكود"),COUNT($U$3:U1656)+1,"  ")</f>
        <v xml:space="preserve">  </v>
      </c>
    </row>
    <row r="1658" spans="2:21" ht="15.75">
      <c r="B1658" s="5" t="str">
        <f>IF(C1658&lt;&gt;"",COUNT($B$3:B1657)+1,"")</f>
        <v/>
      </c>
      <c r="C1658" s="86"/>
      <c r="D1658" s="12"/>
      <c r="E1658" s="12"/>
      <c r="F1658" s="5" t="str">
        <f>IFERROR(IF(E1658&lt;&gt;"",VLOOKUP(E1658,STORE!$C$6:$D$500,2,FALSE),""),"تأكد من الكود")</f>
        <v/>
      </c>
      <c r="G1658" s="12"/>
      <c r="H1658" s="20"/>
      <c r="I1658" s="12"/>
      <c r="U1658" s="4" t="str">
        <f>IF(AND($V$2=$E1658,$V$2&lt;&gt;"",$V$2&lt;&gt;0,F1658&lt;&gt;"تأكد من الكود"),COUNT($U$3:U1657)+1,"  ")</f>
        <v xml:space="preserve">  </v>
      </c>
    </row>
    <row r="1659" spans="2:21" ht="15.75">
      <c r="B1659" s="5" t="str">
        <f>IF(C1659&lt;&gt;"",COUNT($B$3:B1658)+1,"")</f>
        <v/>
      </c>
      <c r="C1659" s="86"/>
      <c r="D1659" s="12"/>
      <c r="E1659" s="12"/>
      <c r="F1659" s="5" t="str">
        <f>IFERROR(IF(E1659&lt;&gt;"",VLOOKUP(E1659,STORE!$C$6:$D$500,2,FALSE),""),"تأكد من الكود")</f>
        <v/>
      </c>
      <c r="G1659" s="12"/>
      <c r="H1659" s="20"/>
      <c r="I1659" s="12"/>
      <c r="U1659" s="4" t="str">
        <f>IF(AND($V$2=$E1659,$V$2&lt;&gt;"",$V$2&lt;&gt;0,F1659&lt;&gt;"تأكد من الكود"),COUNT($U$3:U1658)+1,"  ")</f>
        <v xml:space="preserve">  </v>
      </c>
    </row>
    <row r="1660" spans="2:21" ht="15.75">
      <c r="B1660" s="5" t="str">
        <f>IF(C1660&lt;&gt;"",COUNT($B$3:B1659)+1,"")</f>
        <v/>
      </c>
      <c r="C1660" s="86"/>
      <c r="D1660" s="12"/>
      <c r="E1660" s="12"/>
      <c r="F1660" s="5" t="str">
        <f>IFERROR(IF(E1660&lt;&gt;"",VLOOKUP(E1660,STORE!$C$6:$D$500,2,FALSE),""),"تأكد من الكود")</f>
        <v/>
      </c>
      <c r="G1660" s="12"/>
      <c r="H1660" s="20"/>
      <c r="I1660" s="12"/>
      <c r="U1660" s="4" t="str">
        <f>IF(AND($V$2=$E1660,$V$2&lt;&gt;"",$V$2&lt;&gt;0,F1660&lt;&gt;"تأكد من الكود"),COUNT($U$3:U1659)+1,"  ")</f>
        <v xml:space="preserve">  </v>
      </c>
    </row>
    <row r="1661" spans="2:21" ht="15.75">
      <c r="B1661" s="5" t="str">
        <f>IF(C1661&lt;&gt;"",COUNT($B$3:B1660)+1,"")</f>
        <v/>
      </c>
      <c r="C1661" s="86"/>
      <c r="D1661" s="12"/>
      <c r="E1661" s="12"/>
      <c r="F1661" s="5" t="str">
        <f>IFERROR(IF(E1661&lt;&gt;"",VLOOKUP(E1661,STORE!$C$6:$D$500,2,FALSE),""),"تأكد من الكود")</f>
        <v/>
      </c>
      <c r="G1661" s="12"/>
      <c r="H1661" s="20"/>
      <c r="I1661" s="12"/>
      <c r="U1661" s="4" t="str">
        <f>IF(AND($V$2=$E1661,$V$2&lt;&gt;"",$V$2&lt;&gt;0,F1661&lt;&gt;"تأكد من الكود"),COUNT($U$3:U1660)+1,"  ")</f>
        <v xml:space="preserve">  </v>
      </c>
    </row>
    <row r="1662" spans="2:21" ht="15.75">
      <c r="B1662" s="5" t="str">
        <f>IF(C1662&lt;&gt;"",COUNT($B$3:B1661)+1,"")</f>
        <v/>
      </c>
      <c r="C1662" s="86"/>
      <c r="D1662" s="12"/>
      <c r="E1662" s="12"/>
      <c r="F1662" s="5" t="str">
        <f>IFERROR(IF(E1662&lt;&gt;"",VLOOKUP(E1662,STORE!$C$6:$D$500,2,FALSE),""),"تأكد من الكود")</f>
        <v/>
      </c>
      <c r="G1662" s="12"/>
      <c r="H1662" s="20"/>
      <c r="I1662" s="12"/>
      <c r="U1662" s="4" t="str">
        <f>IF(AND($V$2=$E1662,$V$2&lt;&gt;"",$V$2&lt;&gt;0,F1662&lt;&gt;"تأكد من الكود"),COUNT($U$3:U1661)+1,"  ")</f>
        <v xml:space="preserve">  </v>
      </c>
    </row>
    <row r="1663" spans="2:21" ht="15.75">
      <c r="B1663" s="5" t="str">
        <f>IF(C1663&lt;&gt;"",COUNT($B$3:B1662)+1,"")</f>
        <v/>
      </c>
      <c r="C1663" s="86"/>
      <c r="D1663" s="12"/>
      <c r="E1663" s="12"/>
      <c r="F1663" s="5" t="str">
        <f>IFERROR(IF(E1663&lt;&gt;"",VLOOKUP(E1663,STORE!$C$6:$D$500,2,FALSE),""),"تأكد من الكود")</f>
        <v/>
      </c>
      <c r="G1663" s="12"/>
      <c r="H1663" s="20"/>
      <c r="I1663" s="12"/>
      <c r="U1663" s="4" t="str">
        <f>IF(AND($V$2=$E1663,$V$2&lt;&gt;"",$V$2&lt;&gt;0,F1663&lt;&gt;"تأكد من الكود"),COUNT($U$3:U1662)+1,"  ")</f>
        <v xml:space="preserve">  </v>
      </c>
    </row>
    <row r="1664" spans="2:21" ht="15.75">
      <c r="B1664" s="5" t="str">
        <f>IF(C1664&lt;&gt;"",COUNT($B$3:B1663)+1,"")</f>
        <v/>
      </c>
      <c r="C1664" s="86"/>
      <c r="D1664" s="12"/>
      <c r="E1664" s="12"/>
      <c r="F1664" s="5" t="str">
        <f>IFERROR(IF(E1664&lt;&gt;"",VLOOKUP(E1664,STORE!$C$6:$D$500,2,FALSE),""),"تأكد من الكود")</f>
        <v/>
      </c>
      <c r="G1664" s="12"/>
      <c r="H1664" s="20"/>
      <c r="I1664" s="12"/>
      <c r="U1664" s="4" t="str">
        <f>IF(AND($V$2=$E1664,$V$2&lt;&gt;"",$V$2&lt;&gt;0,F1664&lt;&gt;"تأكد من الكود"),COUNT($U$3:U1663)+1,"  ")</f>
        <v xml:space="preserve">  </v>
      </c>
    </row>
    <row r="1665" spans="2:21" ht="15.75">
      <c r="B1665" s="5" t="str">
        <f>IF(C1665&lt;&gt;"",COUNT($B$3:B1664)+1,"")</f>
        <v/>
      </c>
      <c r="C1665" s="86"/>
      <c r="D1665" s="12"/>
      <c r="E1665" s="12"/>
      <c r="F1665" s="5" t="str">
        <f>IFERROR(IF(E1665&lt;&gt;"",VLOOKUP(E1665,STORE!$C$6:$D$500,2,FALSE),""),"تأكد من الكود")</f>
        <v/>
      </c>
      <c r="G1665" s="12"/>
      <c r="H1665" s="20"/>
      <c r="I1665" s="12"/>
      <c r="U1665" s="4" t="str">
        <f>IF(AND($V$2=$E1665,$V$2&lt;&gt;"",$V$2&lt;&gt;0,F1665&lt;&gt;"تأكد من الكود"),COUNT($U$3:U1664)+1,"  ")</f>
        <v xml:space="preserve">  </v>
      </c>
    </row>
    <row r="1666" spans="2:21" ht="15.75">
      <c r="B1666" s="5" t="str">
        <f>IF(C1666&lt;&gt;"",COUNT($B$3:B1665)+1,"")</f>
        <v/>
      </c>
      <c r="C1666" s="86"/>
      <c r="D1666" s="12"/>
      <c r="E1666" s="12"/>
      <c r="F1666" s="5" t="str">
        <f>IFERROR(IF(E1666&lt;&gt;"",VLOOKUP(E1666,STORE!$C$6:$D$500,2,FALSE),""),"تأكد من الكود")</f>
        <v/>
      </c>
      <c r="G1666" s="12"/>
      <c r="H1666" s="20"/>
      <c r="I1666" s="12"/>
      <c r="U1666" s="4" t="str">
        <f>IF(AND($V$2=$E1666,$V$2&lt;&gt;"",$V$2&lt;&gt;0,F1666&lt;&gt;"تأكد من الكود"),COUNT($U$3:U1665)+1,"  ")</f>
        <v xml:space="preserve">  </v>
      </c>
    </row>
    <row r="1667" spans="2:21" ht="15.75">
      <c r="B1667" s="5" t="str">
        <f>IF(C1667&lt;&gt;"",COUNT($B$3:B1666)+1,"")</f>
        <v/>
      </c>
      <c r="C1667" s="86"/>
      <c r="D1667" s="12"/>
      <c r="E1667" s="12"/>
      <c r="F1667" s="5" t="str">
        <f>IFERROR(IF(E1667&lt;&gt;"",VLOOKUP(E1667,STORE!$C$6:$D$500,2,FALSE),""),"تأكد من الكود")</f>
        <v/>
      </c>
      <c r="G1667" s="12"/>
      <c r="H1667" s="20"/>
      <c r="I1667" s="12"/>
      <c r="U1667" s="4" t="str">
        <f>IF(AND($V$2=$E1667,$V$2&lt;&gt;"",$V$2&lt;&gt;0,F1667&lt;&gt;"تأكد من الكود"),COUNT($U$3:U1666)+1,"  ")</f>
        <v xml:space="preserve">  </v>
      </c>
    </row>
    <row r="1668" spans="2:21" ht="15.75">
      <c r="B1668" s="5" t="str">
        <f>IF(C1668&lt;&gt;"",COUNT($B$3:B1667)+1,"")</f>
        <v/>
      </c>
      <c r="C1668" s="86"/>
      <c r="D1668" s="12"/>
      <c r="E1668" s="12"/>
      <c r="F1668" s="5" t="str">
        <f>IFERROR(IF(E1668&lt;&gt;"",VLOOKUP(E1668,STORE!$C$6:$D$500,2,FALSE),""),"تأكد من الكود")</f>
        <v/>
      </c>
      <c r="G1668" s="12"/>
      <c r="H1668" s="20"/>
      <c r="I1668" s="12"/>
      <c r="U1668" s="4" t="str">
        <f>IF(AND($V$2=$E1668,$V$2&lt;&gt;"",$V$2&lt;&gt;0,F1668&lt;&gt;"تأكد من الكود"),COUNT($U$3:U1667)+1,"  ")</f>
        <v xml:space="preserve">  </v>
      </c>
    </row>
    <row r="1669" spans="2:21" ht="15.75">
      <c r="B1669" s="5" t="str">
        <f>IF(C1669&lt;&gt;"",COUNT($B$3:B1668)+1,"")</f>
        <v/>
      </c>
      <c r="C1669" s="86"/>
      <c r="D1669" s="12"/>
      <c r="E1669" s="12"/>
      <c r="F1669" s="5" t="str">
        <f>IFERROR(IF(E1669&lt;&gt;"",VLOOKUP(E1669,STORE!$C$6:$D$500,2,FALSE),""),"تأكد من الكود")</f>
        <v/>
      </c>
      <c r="G1669" s="12"/>
      <c r="H1669" s="20"/>
      <c r="I1669" s="12"/>
      <c r="U1669" s="4" t="str">
        <f>IF(AND($V$2=$E1669,$V$2&lt;&gt;"",$V$2&lt;&gt;0,F1669&lt;&gt;"تأكد من الكود"),COUNT($U$3:U1668)+1,"  ")</f>
        <v xml:space="preserve">  </v>
      </c>
    </row>
    <row r="1670" spans="2:21" ht="15.75">
      <c r="B1670" s="5" t="str">
        <f>IF(C1670&lt;&gt;"",COUNT($B$3:B1669)+1,"")</f>
        <v/>
      </c>
      <c r="C1670" s="86"/>
      <c r="D1670" s="12"/>
      <c r="E1670" s="12"/>
      <c r="F1670" s="5" t="str">
        <f>IFERROR(IF(E1670&lt;&gt;"",VLOOKUP(E1670,STORE!$C$6:$D$500,2,FALSE),""),"تأكد من الكود")</f>
        <v/>
      </c>
      <c r="G1670" s="12"/>
      <c r="H1670" s="20"/>
      <c r="I1670" s="12"/>
      <c r="U1670" s="4" t="str">
        <f>IF(AND($V$2=$E1670,$V$2&lt;&gt;"",$V$2&lt;&gt;0,F1670&lt;&gt;"تأكد من الكود"),COUNT($U$3:U1669)+1,"  ")</f>
        <v xml:space="preserve">  </v>
      </c>
    </row>
    <row r="1671" spans="2:21" ht="15.75">
      <c r="B1671" s="5" t="str">
        <f>IF(C1671&lt;&gt;"",COUNT($B$3:B1670)+1,"")</f>
        <v/>
      </c>
      <c r="C1671" s="86"/>
      <c r="D1671" s="12"/>
      <c r="E1671" s="12"/>
      <c r="F1671" s="5" t="str">
        <f>IFERROR(IF(E1671&lt;&gt;"",VLOOKUP(E1671,STORE!$C$6:$D$500,2,FALSE),""),"تأكد من الكود")</f>
        <v/>
      </c>
      <c r="G1671" s="12"/>
      <c r="H1671" s="20"/>
      <c r="I1671" s="12"/>
      <c r="U1671" s="4" t="str">
        <f>IF(AND($V$2=$E1671,$V$2&lt;&gt;"",$V$2&lt;&gt;0,F1671&lt;&gt;"تأكد من الكود"),COUNT($U$3:U1670)+1,"  ")</f>
        <v xml:space="preserve">  </v>
      </c>
    </row>
    <row r="1672" spans="2:21" ht="15.75">
      <c r="B1672" s="5" t="str">
        <f>IF(C1672&lt;&gt;"",COUNT($B$3:B1671)+1,"")</f>
        <v/>
      </c>
      <c r="C1672" s="86"/>
      <c r="D1672" s="12"/>
      <c r="E1672" s="12"/>
      <c r="F1672" s="5" t="str">
        <f>IFERROR(IF(E1672&lt;&gt;"",VLOOKUP(E1672,STORE!$C$6:$D$500,2,FALSE),""),"تأكد من الكود")</f>
        <v/>
      </c>
      <c r="G1672" s="12"/>
      <c r="H1672" s="20"/>
      <c r="I1672" s="12"/>
      <c r="U1672" s="4" t="str">
        <f>IF(AND($V$2=$E1672,$V$2&lt;&gt;"",$V$2&lt;&gt;0,F1672&lt;&gt;"تأكد من الكود"),COUNT($U$3:U1671)+1,"  ")</f>
        <v xml:space="preserve">  </v>
      </c>
    </row>
    <row r="1673" spans="2:21" ht="15.75">
      <c r="B1673" s="5" t="str">
        <f>IF(C1673&lt;&gt;"",COUNT($B$3:B1672)+1,"")</f>
        <v/>
      </c>
      <c r="C1673" s="86"/>
      <c r="D1673" s="12"/>
      <c r="E1673" s="12"/>
      <c r="F1673" s="5" t="str">
        <f>IFERROR(IF(E1673&lt;&gt;"",VLOOKUP(E1673,STORE!$C$6:$D$500,2,FALSE),""),"تأكد من الكود")</f>
        <v/>
      </c>
      <c r="G1673" s="12"/>
      <c r="H1673" s="20"/>
      <c r="I1673" s="12"/>
      <c r="U1673" s="4" t="str">
        <f>IF(AND($V$2=$E1673,$V$2&lt;&gt;"",$V$2&lt;&gt;0,F1673&lt;&gt;"تأكد من الكود"),COUNT($U$3:U1672)+1,"  ")</f>
        <v xml:space="preserve">  </v>
      </c>
    </row>
    <row r="1674" spans="2:21" ht="15.75">
      <c r="B1674" s="5" t="str">
        <f>IF(C1674&lt;&gt;"",COUNT($B$3:B1673)+1,"")</f>
        <v/>
      </c>
      <c r="C1674" s="86"/>
      <c r="D1674" s="12"/>
      <c r="E1674" s="12"/>
      <c r="F1674" s="5" t="str">
        <f>IFERROR(IF(E1674&lt;&gt;"",VLOOKUP(E1674,STORE!$C$6:$D$500,2,FALSE),""),"تأكد من الكود")</f>
        <v/>
      </c>
      <c r="G1674" s="12"/>
      <c r="H1674" s="20"/>
      <c r="I1674" s="12"/>
      <c r="U1674" s="4" t="str">
        <f>IF(AND($V$2=$E1674,$V$2&lt;&gt;"",$V$2&lt;&gt;0,F1674&lt;&gt;"تأكد من الكود"),COUNT($U$3:U1673)+1,"  ")</f>
        <v xml:space="preserve">  </v>
      </c>
    </row>
    <row r="1675" spans="2:21" ht="15.75">
      <c r="B1675" s="5" t="str">
        <f>IF(C1675&lt;&gt;"",COUNT($B$3:B1674)+1,"")</f>
        <v/>
      </c>
      <c r="C1675" s="86"/>
      <c r="D1675" s="12"/>
      <c r="E1675" s="12"/>
      <c r="F1675" s="5" t="str">
        <f>IFERROR(IF(E1675&lt;&gt;"",VLOOKUP(E1675,STORE!$C$6:$D$500,2,FALSE),""),"تأكد من الكود")</f>
        <v/>
      </c>
      <c r="G1675" s="12"/>
      <c r="H1675" s="20"/>
      <c r="I1675" s="12"/>
      <c r="U1675" s="4" t="str">
        <f>IF(AND($V$2=$E1675,$V$2&lt;&gt;"",$V$2&lt;&gt;0,F1675&lt;&gt;"تأكد من الكود"),COUNT($U$3:U1674)+1,"  ")</f>
        <v xml:space="preserve">  </v>
      </c>
    </row>
    <row r="1676" spans="2:21" ht="15.75">
      <c r="B1676" s="5" t="str">
        <f>IF(C1676&lt;&gt;"",COUNT($B$3:B1675)+1,"")</f>
        <v/>
      </c>
      <c r="C1676" s="86"/>
      <c r="D1676" s="12"/>
      <c r="E1676" s="12"/>
      <c r="F1676" s="5" t="str">
        <f>IFERROR(IF(E1676&lt;&gt;"",VLOOKUP(E1676,STORE!$C$6:$D$500,2,FALSE),""),"تأكد من الكود")</f>
        <v/>
      </c>
      <c r="G1676" s="12"/>
      <c r="H1676" s="20"/>
      <c r="I1676" s="12"/>
      <c r="U1676" s="4" t="str">
        <f>IF(AND($V$2=$E1676,$V$2&lt;&gt;"",$V$2&lt;&gt;0,F1676&lt;&gt;"تأكد من الكود"),COUNT($U$3:U1675)+1,"  ")</f>
        <v xml:space="preserve">  </v>
      </c>
    </row>
    <row r="1677" spans="2:21" ht="15.75">
      <c r="B1677" s="5" t="str">
        <f>IF(C1677&lt;&gt;"",COUNT($B$3:B1676)+1,"")</f>
        <v/>
      </c>
      <c r="C1677" s="86"/>
      <c r="D1677" s="12"/>
      <c r="E1677" s="12"/>
      <c r="F1677" s="5" t="str">
        <f>IFERROR(IF(E1677&lt;&gt;"",VLOOKUP(E1677,STORE!$C$6:$D$500,2,FALSE),""),"تأكد من الكود")</f>
        <v/>
      </c>
      <c r="G1677" s="12"/>
      <c r="H1677" s="20"/>
      <c r="I1677" s="12"/>
      <c r="U1677" s="4" t="str">
        <f>IF(AND($V$2=$E1677,$V$2&lt;&gt;"",$V$2&lt;&gt;0,F1677&lt;&gt;"تأكد من الكود"),COUNT($U$3:U1676)+1,"  ")</f>
        <v xml:space="preserve">  </v>
      </c>
    </row>
    <row r="1678" spans="2:21" ht="15.75">
      <c r="B1678" s="5" t="str">
        <f>IF(C1678&lt;&gt;"",COUNT($B$3:B1677)+1,"")</f>
        <v/>
      </c>
      <c r="C1678" s="86"/>
      <c r="D1678" s="12"/>
      <c r="E1678" s="12"/>
      <c r="F1678" s="5" t="str">
        <f>IFERROR(IF(E1678&lt;&gt;"",VLOOKUP(E1678,STORE!$C$6:$D$500,2,FALSE),""),"تأكد من الكود")</f>
        <v/>
      </c>
      <c r="G1678" s="12"/>
      <c r="H1678" s="20"/>
      <c r="I1678" s="12"/>
      <c r="U1678" s="4" t="str">
        <f>IF(AND($V$2=$E1678,$V$2&lt;&gt;"",$V$2&lt;&gt;0,F1678&lt;&gt;"تأكد من الكود"),COUNT($U$3:U1677)+1,"  ")</f>
        <v xml:space="preserve">  </v>
      </c>
    </row>
    <row r="1679" spans="2:21" ht="15.75">
      <c r="B1679" s="5" t="str">
        <f>IF(C1679&lt;&gt;"",COUNT($B$3:B1678)+1,"")</f>
        <v/>
      </c>
      <c r="C1679" s="86"/>
      <c r="D1679" s="12"/>
      <c r="E1679" s="12"/>
      <c r="F1679" s="5" t="str">
        <f>IFERROR(IF(E1679&lt;&gt;"",VLOOKUP(E1679,STORE!$C$6:$D$500,2,FALSE),""),"تأكد من الكود")</f>
        <v/>
      </c>
      <c r="G1679" s="12"/>
      <c r="H1679" s="20"/>
      <c r="I1679" s="12"/>
      <c r="U1679" s="4" t="str">
        <f>IF(AND($V$2=$E1679,$V$2&lt;&gt;"",$V$2&lt;&gt;0,F1679&lt;&gt;"تأكد من الكود"),COUNT($U$3:U1678)+1,"  ")</f>
        <v xml:space="preserve">  </v>
      </c>
    </row>
    <row r="1680" spans="2:21" ht="15.75">
      <c r="B1680" s="5" t="str">
        <f>IF(C1680&lt;&gt;"",COUNT($B$3:B1679)+1,"")</f>
        <v/>
      </c>
      <c r="C1680" s="86"/>
      <c r="D1680" s="12"/>
      <c r="E1680" s="12"/>
      <c r="F1680" s="5" t="str">
        <f>IFERROR(IF(E1680&lt;&gt;"",VLOOKUP(E1680,STORE!$C$6:$D$500,2,FALSE),""),"تأكد من الكود")</f>
        <v/>
      </c>
      <c r="G1680" s="12"/>
      <c r="H1680" s="20"/>
      <c r="I1680" s="12"/>
      <c r="U1680" s="4" t="str">
        <f>IF(AND($V$2=$E1680,$V$2&lt;&gt;"",$V$2&lt;&gt;0,F1680&lt;&gt;"تأكد من الكود"),COUNT($U$3:U1679)+1,"  ")</f>
        <v xml:space="preserve">  </v>
      </c>
    </row>
    <row r="1681" spans="2:21" ht="15.75">
      <c r="B1681" s="5" t="str">
        <f>IF(C1681&lt;&gt;"",COUNT($B$3:B1680)+1,"")</f>
        <v/>
      </c>
      <c r="C1681" s="86"/>
      <c r="D1681" s="12"/>
      <c r="E1681" s="12"/>
      <c r="F1681" s="5" t="str">
        <f>IFERROR(IF(E1681&lt;&gt;"",VLOOKUP(E1681,STORE!$C$6:$D$500,2,FALSE),""),"تأكد من الكود")</f>
        <v/>
      </c>
      <c r="G1681" s="12"/>
      <c r="H1681" s="20"/>
      <c r="I1681" s="12"/>
      <c r="U1681" s="4" t="str">
        <f>IF(AND($V$2=$E1681,$V$2&lt;&gt;"",$V$2&lt;&gt;0,F1681&lt;&gt;"تأكد من الكود"),COUNT($U$3:U1680)+1,"  ")</f>
        <v xml:space="preserve">  </v>
      </c>
    </row>
    <row r="1682" spans="2:21" ht="15.75">
      <c r="B1682" s="5" t="str">
        <f>IF(C1682&lt;&gt;"",COUNT($B$3:B1681)+1,"")</f>
        <v/>
      </c>
      <c r="C1682" s="86"/>
      <c r="D1682" s="12"/>
      <c r="E1682" s="12"/>
      <c r="F1682" s="5" t="str">
        <f>IFERROR(IF(E1682&lt;&gt;"",VLOOKUP(E1682,STORE!$C$6:$D$500,2,FALSE),""),"تأكد من الكود")</f>
        <v/>
      </c>
      <c r="G1682" s="12"/>
      <c r="H1682" s="20"/>
      <c r="I1682" s="12"/>
      <c r="U1682" s="4" t="str">
        <f>IF(AND($V$2=$E1682,$V$2&lt;&gt;"",$V$2&lt;&gt;0,F1682&lt;&gt;"تأكد من الكود"),COUNT($U$3:U1681)+1,"  ")</f>
        <v xml:space="preserve">  </v>
      </c>
    </row>
    <row r="1683" spans="2:21" ht="15.75">
      <c r="B1683" s="5" t="str">
        <f>IF(C1683&lt;&gt;"",COUNT($B$3:B1682)+1,"")</f>
        <v/>
      </c>
      <c r="C1683" s="86"/>
      <c r="D1683" s="12"/>
      <c r="E1683" s="12"/>
      <c r="F1683" s="5" t="str">
        <f>IFERROR(IF(E1683&lt;&gt;"",VLOOKUP(E1683,STORE!$C$6:$D$500,2,FALSE),""),"تأكد من الكود")</f>
        <v/>
      </c>
      <c r="G1683" s="12"/>
      <c r="H1683" s="20"/>
      <c r="I1683" s="12"/>
      <c r="U1683" s="4" t="str">
        <f>IF(AND($V$2=$E1683,$V$2&lt;&gt;"",$V$2&lt;&gt;0,F1683&lt;&gt;"تأكد من الكود"),COUNT($U$3:U1682)+1,"  ")</f>
        <v xml:space="preserve">  </v>
      </c>
    </row>
    <row r="1684" spans="2:21" ht="15.75">
      <c r="B1684" s="5" t="str">
        <f>IF(C1684&lt;&gt;"",COUNT($B$3:B1683)+1,"")</f>
        <v/>
      </c>
      <c r="C1684" s="86"/>
      <c r="D1684" s="12"/>
      <c r="E1684" s="12"/>
      <c r="F1684" s="5" t="str">
        <f>IFERROR(IF(E1684&lt;&gt;"",VLOOKUP(E1684,STORE!$C$6:$D$500,2,FALSE),""),"تأكد من الكود")</f>
        <v/>
      </c>
      <c r="G1684" s="12"/>
      <c r="H1684" s="20"/>
      <c r="I1684" s="12"/>
      <c r="U1684" s="4" t="str">
        <f>IF(AND($V$2=$E1684,$V$2&lt;&gt;"",$V$2&lt;&gt;0,F1684&lt;&gt;"تأكد من الكود"),COUNT($U$3:U1683)+1,"  ")</f>
        <v xml:space="preserve">  </v>
      </c>
    </row>
    <row r="1685" spans="2:21" ht="15.75">
      <c r="B1685" s="5" t="str">
        <f>IF(C1685&lt;&gt;"",COUNT($B$3:B1684)+1,"")</f>
        <v/>
      </c>
      <c r="C1685" s="86"/>
      <c r="D1685" s="12"/>
      <c r="E1685" s="12"/>
      <c r="F1685" s="5" t="str">
        <f>IFERROR(IF(E1685&lt;&gt;"",VLOOKUP(E1685,STORE!$C$6:$D$500,2,FALSE),""),"تأكد من الكود")</f>
        <v/>
      </c>
      <c r="G1685" s="12"/>
      <c r="H1685" s="20"/>
      <c r="I1685" s="12"/>
      <c r="U1685" s="4" t="str">
        <f>IF(AND($V$2=$E1685,$V$2&lt;&gt;"",$V$2&lt;&gt;0,F1685&lt;&gt;"تأكد من الكود"),COUNT($U$3:U1684)+1,"  ")</f>
        <v xml:space="preserve">  </v>
      </c>
    </row>
    <row r="1686" spans="2:21" ht="15.75">
      <c r="B1686" s="5" t="str">
        <f>IF(C1686&lt;&gt;"",COUNT($B$3:B1685)+1,"")</f>
        <v/>
      </c>
      <c r="C1686" s="86"/>
      <c r="D1686" s="12"/>
      <c r="E1686" s="12"/>
      <c r="F1686" s="5" t="str">
        <f>IFERROR(IF(E1686&lt;&gt;"",VLOOKUP(E1686,STORE!$C$6:$D$500,2,FALSE),""),"تأكد من الكود")</f>
        <v/>
      </c>
      <c r="G1686" s="12"/>
      <c r="H1686" s="20"/>
      <c r="I1686" s="12"/>
      <c r="U1686" s="4" t="str">
        <f>IF(AND($V$2=$E1686,$V$2&lt;&gt;"",$V$2&lt;&gt;0,F1686&lt;&gt;"تأكد من الكود"),COUNT($U$3:U1685)+1,"  ")</f>
        <v xml:space="preserve">  </v>
      </c>
    </row>
    <row r="1687" spans="2:21" ht="15.75">
      <c r="B1687" s="5" t="str">
        <f>IF(C1687&lt;&gt;"",COUNT($B$3:B1686)+1,"")</f>
        <v/>
      </c>
      <c r="C1687" s="86"/>
      <c r="D1687" s="12"/>
      <c r="E1687" s="12"/>
      <c r="F1687" s="5" t="str">
        <f>IFERROR(IF(E1687&lt;&gt;"",VLOOKUP(E1687,STORE!$C$6:$D$500,2,FALSE),""),"تأكد من الكود")</f>
        <v/>
      </c>
      <c r="G1687" s="12"/>
      <c r="H1687" s="20"/>
      <c r="I1687" s="12"/>
      <c r="U1687" s="4" t="str">
        <f>IF(AND($V$2=$E1687,$V$2&lt;&gt;"",$V$2&lt;&gt;0,F1687&lt;&gt;"تأكد من الكود"),COUNT($U$3:U1686)+1,"  ")</f>
        <v xml:space="preserve">  </v>
      </c>
    </row>
    <row r="1688" spans="2:21" ht="15.75">
      <c r="B1688" s="5" t="str">
        <f>IF(C1688&lt;&gt;"",COUNT($B$3:B1687)+1,"")</f>
        <v/>
      </c>
      <c r="C1688" s="86"/>
      <c r="D1688" s="12"/>
      <c r="E1688" s="12"/>
      <c r="F1688" s="5" t="str">
        <f>IFERROR(IF(E1688&lt;&gt;"",VLOOKUP(E1688,STORE!$C$6:$D$500,2,FALSE),""),"تأكد من الكود")</f>
        <v/>
      </c>
      <c r="G1688" s="12"/>
      <c r="H1688" s="20"/>
      <c r="I1688" s="12"/>
      <c r="U1688" s="4" t="str">
        <f>IF(AND($V$2=$E1688,$V$2&lt;&gt;"",$V$2&lt;&gt;0,F1688&lt;&gt;"تأكد من الكود"),COUNT($U$3:U1687)+1,"  ")</f>
        <v xml:space="preserve">  </v>
      </c>
    </row>
    <row r="1689" spans="2:21" ht="15.75">
      <c r="B1689" s="5" t="str">
        <f>IF(C1689&lt;&gt;"",COUNT($B$3:B1688)+1,"")</f>
        <v/>
      </c>
      <c r="C1689" s="86"/>
      <c r="D1689" s="12"/>
      <c r="E1689" s="12"/>
      <c r="F1689" s="5" t="str">
        <f>IFERROR(IF(E1689&lt;&gt;"",VLOOKUP(E1689,STORE!$C$6:$D$500,2,FALSE),""),"تأكد من الكود")</f>
        <v/>
      </c>
      <c r="G1689" s="12"/>
      <c r="H1689" s="20"/>
      <c r="I1689" s="12"/>
      <c r="U1689" s="4" t="str">
        <f>IF(AND($V$2=$E1689,$V$2&lt;&gt;"",$V$2&lt;&gt;0,F1689&lt;&gt;"تأكد من الكود"),COUNT($U$3:U1688)+1,"  ")</f>
        <v xml:space="preserve">  </v>
      </c>
    </row>
    <row r="1690" spans="2:21" ht="15.75">
      <c r="B1690" s="5" t="str">
        <f>IF(C1690&lt;&gt;"",COUNT($B$3:B1689)+1,"")</f>
        <v/>
      </c>
      <c r="C1690" s="86"/>
      <c r="D1690" s="12"/>
      <c r="E1690" s="12"/>
      <c r="F1690" s="5" t="str">
        <f>IFERROR(IF(E1690&lt;&gt;"",VLOOKUP(E1690,STORE!$C$6:$D$500,2,FALSE),""),"تأكد من الكود")</f>
        <v/>
      </c>
      <c r="G1690" s="12"/>
      <c r="H1690" s="20"/>
      <c r="I1690" s="12"/>
      <c r="U1690" s="4" t="str">
        <f>IF(AND($V$2=$E1690,$V$2&lt;&gt;"",$V$2&lt;&gt;0,F1690&lt;&gt;"تأكد من الكود"),COUNT($U$3:U1689)+1,"  ")</f>
        <v xml:space="preserve">  </v>
      </c>
    </row>
    <row r="1691" spans="2:21" ht="15.75">
      <c r="B1691" s="5" t="str">
        <f>IF(C1691&lt;&gt;"",COUNT($B$3:B1690)+1,"")</f>
        <v/>
      </c>
      <c r="C1691" s="86"/>
      <c r="D1691" s="12"/>
      <c r="E1691" s="12"/>
      <c r="F1691" s="5" t="str">
        <f>IFERROR(IF(E1691&lt;&gt;"",VLOOKUP(E1691,STORE!$C$6:$D$500,2,FALSE),""),"تأكد من الكود")</f>
        <v/>
      </c>
      <c r="G1691" s="12"/>
      <c r="H1691" s="20"/>
      <c r="I1691" s="12"/>
      <c r="U1691" s="4" t="str">
        <f>IF(AND($V$2=$E1691,$V$2&lt;&gt;"",$V$2&lt;&gt;0,F1691&lt;&gt;"تأكد من الكود"),COUNT($U$3:U1690)+1,"  ")</f>
        <v xml:space="preserve">  </v>
      </c>
    </row>
    <row r="1692" spans="2:21" ht="15.75">
      <c r="B1692" s="5" t="str">
        <f>IF(C1692&lt;&gt;"",COUNT($B$3:B1691)+1,"")</f>
        <v/>
      </c>
      <c r="C1692" s="86"/>
      <c r="D1692" s="12"/>
      <c r="E1692" s="12"/>
      <c r="F1692" s="5" t="str">
        <f>IFERROR(IF(E1692&lt;&gt;"",VLOOKUP(E1692,STORE!$C$6:$D$500,2,FALSE),""),"تأكد من الكود")</f>
        <v/>
      </c>
      <c r="G1692" s="12"/>
      <c r="H1692" s="20"/>
      <c r="I1692" s="12"/>
      <c r="U1692" s="4" t="str">
        <f>IF(AND($V$2=$E1692,$V$2&lt;&gt;"",$V$2&lt;&gt;0,F1692&lt;&gt;"تأكد من الكود"),COUNT($U$3:U1691)+1,"  ")</f>
        <v xml:space="preserve">  </v>
      </c>
    </row>
    <row r="1693" spans="2:21" ht="15.75">
      <c r="B1693" s="5" t="str">
        <f>IF(C1693&lt;&gt;"",COUNT($B$3:B1692)+1,"")</f>
        <v/>
      </c>
      <c r="C1693" s="86"/>
      <c r="D1693" s="12"/>
      <c r="E1693" s="12"/>
      <c r="F1693" s="5" t="str">
        <f>IFERROR(IF(E1693&lt;&gt;"",VLOOKUP(E1693,STORE!$C$6:$D$500,2,FALSE),""),"تأكد من الكود")</f>
        <v/>
      </c>
      <c r="G1693" s="12"/>
      <c r="H1693" s="20"/>
      <c r="I1693" s="12"/>
      <c r="U1693" s="4" t="str">
        <f>IF(AND($V$2=$E1693,$V$2&lt;&gt;"",$V$2&lt;&gt;0,F1693&lt;&gt;"تأكد من الكود"),COUNT($U$3:U1692)+1,"  ")</f>
        <v xml:space="preserve">  </v>
      </c>
    </row>
    <row r="1694" spans="2:21" ht="15.75">
      <c r="B1694" s="5" t="str">
        <f>IF(C1694&lt;&gt;"",COUNT($B$3:B1693)+1,"")</f>
        <v/>
      </c>
      <c r="C1694" s="86"/>
      <c r="D1694" s="12"/>
      <c r="E1694" s="12"/>
      <c r="F1694" s="5" t="str">
        <f>IFERROR(IF(E1694&lt;&gt;"",VLOOKUP(E1694,STORE!$C$6:$D$500,2,FALSE),""),"تأكد من الكود")</f>
        <v/>
      </c>
      <c r="G1694" s="12"/>
      <c r="H1694" s="20"/>
      <c r="I1694" s="12"/>
      <c r="U1694" s="4" t="str">
        <f>IF(AND($V$2=$E1694,$V$2&lt;&gt;"",$V$2&lt;&gt;0,F1694&lt;&gt;"تأكد من الكود"),COUNT($U$3:U1693)+1,"  ")</f>
        <v xml:space="preserve">  </v>
      </c>
    </row>
    <row r="1695" spans="2:21" ht="15.75">
      <c r="B1695" s="5" t="str">
        <f>IF(C1695&lt;&gt;"",COUNT($B$3:B1694)+1,"")</f>
        <v/>
      </c>
      <c r="C1695" s="86"/>
      <c r="D1695" s="12"/>
      <c r="E1695" s="12"/>
      <c r="F1695" s="5" t="str">
        <f>IFERROR(IF(E1695&lt;&gt;"",VLOOKUP(E1695,STORE!$C$6:$D$500,2,FALSE),""),"تأكد من الكود")</f>
        <v/>
      </c>
      <c r="G1695" s="12"/>
      <c r="H1695" s="20"/>
      <c r="I1695" s="12"/>
      <c r="U1695" s="4" t="str">
        <f>IF(AND($V$2=$E1695,$V$2&lt;&gt;"",$V$2&lt;&gt;0,F1695&lt;&gt;"تأكد من الكود"),COUNT($U$3:U1694)+1,"  ")</f>
        <v xml:space="preserve">  </v>
      </c>
    </row>
    <row r="1696" spans="2:21" ht="15.75">
      <c r="B1696" s="5" t="str">
        <f>IF(C1696&lt;&gt;"",COUNT($B$3:B1695)+1,"")</f>
        <v/>
      </c>
      <c r="C1696" s="86"/>
      <c r="D1696" s="12"/>
      <c r="E1696" s="12"/>
      <c r="F1696" s="5" t="str">
        <f>IFERROR(IF(E1696&lt;&gt;"",VLOOKUP(E1696,STORE!$C$6:$D$500,2,FALSE),""),"تأكد من الكود")</f>
        <v/>
      </c>
      <c r="G1696" s="12"/>
      <c r="H1696" s="20"/>
      <c r="I1696" s="12"/>
      <c r="U1696" s="4" t="str">
        <f>IF(AND($V$2=$E1696,$V$2&lt;&gt;"",$V$2&lt;&gt;0,F1696&lt;&gt;"تأكد من الكود"),COUNT($U$3:U1695)+1,"  ")</f>
        <v xml:space="preserve">  </v>
      </c>
    </row>
    <row r="1697" spans="2:21" ht="15.75">
      <c r="B1697" s="5" t="str">
        <f>IF(C1697&lt;&gt;"",COUNT($B$3:B1696)+1,"")</f>
        <v/>
      </c>
      <c r="C1697" s="86"/>
      <c r="D1697" s="12"/>
      <c r="E1697" s="12"/>
      <c r="F1697" s="5" t="str">
        <f>IFERROR(IF(E1697&lt;&gt;"",VLOOKUP(E1697,STORE!$C$6:$D$500,2,FALSE),""),"تأكد من الكود")</f>
        <v/>
      </c>
      <c r="G1697" s="12"/>
      <c r="H1697" s="20"/>
      <c r="I1697" s="12"/>
      <c r="U1697" s="4" t="str">
        <f>IF(AND($V$2=$E1697,$V$2&lt;&gt;"",$V$2&lt;&gt;0,F1697&lt;&gt;"تأكد من الكود"),COUNT($U$3:U1696)+1,"  ")</f>
        <v xml:space="preserve">  </v>
      </c>
    </row>
    <row r="1698" spans="2:21" ht="15.75">
      <c r="B1698" s="5" t="str">
        <f>IF(C1698&lt;&gt;"",COUNT($B$3:B1697)+1,"")</f>
        <v/>
      </c>
      <c r="C1698" s="86"/>
      <c r="D1698" s="12"/>
      <c r="E1698" s="12"/>
      <c r="F1698" s="5" t="str">
        <f>IFERROR(IF(E1698&lt;&gt;"",VLOOKUP(E1698,STORE!$C$6:$D$500,2,FALSE),""),"تأكد من الكود")</f>
        <v/>
      </c>
      <c r="G1698" s="12"/>
      <c r="H1698" s="20"/>
      <c r="I1698" s="12"/>
      <c r="U1698" s="4" t="str">
        <f>IF(AND($V$2=$E1698,$V$2&lt;&gt;"",$V$2&lt;&gt;0,F1698&lt;&gt;"تأكد من الكود"),COUNT($U$3:U1697)+1,"  ")</f>
        <v xml:space="preserve">  </v>
      </c>
    </row>
    <row r="1699" spans="2:21" ht="15.75">
      <c r="B1699" s="5" t="str">
        <f>IF(C1699&lt;&gt;"",COUNT($B$3:B1698)+1,"")</f>
        <v/>
      </c>
      <c r="C1699" s="86"/>
      <c r="D1699" s="12"/>
      <c r="E1699" s="12"/>
      <c r="F1699" s="5" t="str">
        <f>IFERROR(IF(E1699&lt;&gt;"",VLOOKUP(E1699,STORE!$C$6:$D$500,2,FALSE),""),"تأكد من الكود")</f>
        <v/>
      </c>
      <c r="G1699" s="12"/>
      <c r="H1699" s="20"/>
      <c r="I1699" s="12"/>
      <c r="U1699" s="4" t="str">
        <f>IF(AND($V$2=$E1699,$V$2&lt;&gt;"",$V$2&lt;&gt;0,F1699&lt;&gt;"تأكد من الكود"),COUNT($U$3:U1698)+1,"  ")</f>
        <v xml:space="preserve">  </v>
      </c>
    </row>
    <row r="1700" spans="2:21" ht="15.75">
      <c r="B1700" s="5" t="str">
        <f>IF(C1700&lt;&gt;"",COUNT($B$3:B1699)+1,"")</f>
        <v/>
      </c>
      <c r="C1700" s="86"/>
      <c r="D1700" s="12"/>
      <c r="E1700" s="12"/>
      <c r="F1700" s="5" t="str">
        <f>IFERROR(IF(E1700&lt;&gt;"",VLOOKUP(E1700,STORE!$C$6:$D$500,2,FALSE),""),"تأكد من الكود")</f>
        <v/>
      </c>
      <c r="G1700" s="12"/>
      <c r="H1700" s="20"/>
      <c r="I1700" s="12"/>
      <c r="U1700" s="4" t="str">
        <f>IF(AND($V$2=$E1700,$V$2&lt;&gt;"",$V$2&lt;&gt;0,F1700&lt;&gt;"تأكد من الكود"),COUNT($U$3:U1699)+1,"  ")</f>
        <v xml:space="preserve">  </v>
      </c>
    </row>
    <row r="1701" spans="2:21" ht="15.75">
      <c r="B1701" s="5" t="str">
        <f>IF(C1701&lt;&gt;"",COUNT($B$3:B1700)+1,"")</f>
        <v/>
      </c>
      <c r="C1701" s="86"/>
      <c r="D1701" s="12"/>
      <c r="E1701" s="12"/>
      <c r="F1701" s="5" t="str">
        <f>IFERROR(IF(E1701&lt;&gt;"",VLOOKUP(E1701,STORE!$C$6:$D$500,2,FALSE),""),"تأكد من الكود")</f>
        <v/>
      </c>
      <c r="G1701" s="12"/>
      <c r="H1701" s="20"/>
      <c r="I1701" s="12"/>
      <c r="U1701" s="4" t="str">
        <f>IF(AND($V$2=$E1701,$V$2&lt;&gt;"",$V$2&lt;&gt;0,F1701&lt;&gt;"تأكد من الكود"),COUNT($U$3:U1700)+1,"  ")</f>
        <v xml:space="preserve">  </v>
      </c>
    </row>
    <row r="1702" spans="2:21" ht="15.75">
      <c r="B1702" s="5" t="str">
        <f>IF(C1702&lt;&gt;"",COUNT($B$3:B1701)+1,"")</f>
        <v/>
      </c>
      <c r="C1702" s="86"/>
      <c r="D1702" s="12"/>
      <c r="E1702" s="12"/>
      <c r="F1702" s="5" t="str">
        <f>IFERROR(IF(E1702&lt;&gt;"",VLOOKUP(E1702,STORE!$C$6:$D$500,2,FALSE),""),"تأكد من الكود")</f>
        <v/>
      </c>
      <c r="G1702" s="12"/>
      <c r="H1702" s="20"/>
      <c r="I1702" s="12"/>
      <c r="U1702" s="4" t="str">
        <f>IF(AND($V$2=$E1702,$V$2&lt;&gt;"",$V$2&lt;&gt;0,F1702&lt;&gt;"تأكد من الكود"),COUNT($U$3:U1701)+1,"  ")</f>
        <v xml:space="preserve">  </v>
      </c>
    </row>
    <row r="1703" spans="2:21" ht="15.75">
      <c r="B1703" s="5" t="str">
        <f>IF(C1703&lt;&gt;"",COUNT($B$3:B1702)+1,"")</f>
        <v/>
      </c>
      <c r="C1703" s="86"/>
      <c r="D1703" s="12"/>
      <c r="E1703" s="12"/>
      <c r="F1703" s="5" t="str">
        <f>IFERROR(IF(E1703&lt;&gt;"",VLOOKUP(E1703,STORE!$C$6:$D$500,2,FALSE),""),"تأكد من الكود")</f>
        <v/>
      </c>
      <c r="G1703" s="12"/>
      <c r="H1703" s="20"/>
      <c r="I1703" s="12"/>
      <c r="U1703" s="4" t="str">
        <f>IF(AND($V$2=$E1703,$V$2&lt;&gt;"",$V$2&lt;&gt;0,F1703&lt;&gt;"تأكد من الكود"),COUNT($U$3:U1702)+1,"  ")</f>
        <v xml:space="preserve">  </v>
      </c>
    </row>
    <row r="1704" spans="2:21" ht="15.75">
      <c r="B1704" s="5" t="str">
        <f>IF(C1704&lt;&gt;"",COUNT($B$3:B1703)+1,"")</f>
        <v/>
      </c>
      <c r="C1704" s="86"/>
      <c r="D1704" s="12"/>
      <c r="E1704" s="12"/>
      <c r="F1704" s="5" t="str">
        <f>IFERROR(IF(E1704&lt;&gt;"",VLOOKUP(E1704,STORE!$C$6:$D$500,2,FALSE),""),"تأكد من الكود")</f>
        <v/>
      </c>
      <c r="G1704" s="12"/>
      <c r="H1704" s="20"/>
      <c r="I1704" s="12"/>
      <c r="U1704" s="4" t="str">
        <f>IF(AND($V$2=$E1704,$V$2&lt;&gt;"",$V$2&lt;&gt;0,F1704&lt;&gt;"تأكد من الكود"),COUNT($U$3:U1703)+1,"  ")</f>
        <v xml:space="preserve">  </v>
      </c>
    </row>
    <row r="1705" spans="2:21" ht="15.75">
      <c r="B1705" s="5" t="str">
        <f>IF(C1705&lt;&gt;"",COUNT($B$3:B1704)+1,"")</f>
        <v/>
      </c>
      <c r="C1705" s="86"/>
      <c r="D1705" s="12"/>
      <c r="E1705" s="12"/>
      <c r="F1705" s="5" t="str">
        <f>IFERROR(IF(E1705&lt;&gt;"",VLOOKUP(E1705,STORE!$C$6:$D$500,2,FALSE),""),"تأكد من الكود")</f>
        <v/>
      </c>
      <c r="G1705" s="12"/>
      <c r="H1705" s="20"/>
      <c r="I1705" s="12"/>
      <c r="U1705" s="4" t="str">
        <f>IF(AND($V$2=$E1705,$V$2&lt;&gt;"",$V$2&lt;&gt;0,F1705&lt;&gt;"تأكد من الكود"),COUNT($U$3:U1704)+1,"  ")</f>
        <v xml:space="preserve">  </v>
      </c>
    </row>
    <row r="1706" spans="2:21" ht="15.75">
      <c r="B1706" s="5" t="str">
        <f>IF(C1706&lt;&gt;"",COUNT($B$3:B1705)+1,"")</f>
        <v/>
      </c>
      <c r="C1706" s="86"/>
      <c r="D1706" s="12"/>
      <c r="E1706" s="12"/>
      <c r="F1706" s="5" t="str">
        <f>IFERROR(IF(E1706&lt;&gt;"",VLOOKUP(E1706,STORE!$C$6:$D$500,2,FALSE),""),"تأكد من الكود")</f>
        <v/>
      </c>
      <c r="G1706" s="12"/>
      <c r="H1706" s="20"/>
      <c r="I1706" s="12"/>
      <c r="U1706" s="4" t="str">
        <f>IF(AND($V$2=$E1706,$V$2&lt;&gt;"",$V$2&lt;&gt;0,F1706&lt;&gt;"تأكد من الكود"),COUNT($U$3:U1705)+1,"  ")</f>
        <v xml:space="preserve">  </v>
      </c>
    </row>
    <row r="1707" spans="2:21" ht="15.75">
      <c r="B1707" s="5" t="str">
        <f>IF(C1707&lt;&gt;"",COUNT($B$3:B1706)+1,"")</f>
        <v/>
      </c>
      <c r="C1707" s="86"/>
      <c r="D1707" s="12"/>
      <c r="E1707" s="12"/>
      <c r="F1707" s="5" t="str">
        <f>IFERROR(IF(E1707&lt;&gt;"",VLOOKUP(E1707,STORE!$C$6:$D$500,2,FALSE),""),"تأكد من الكود")</f>
        <v/>
      </c>
      <c r="G1707" s="12"/>
      <c r="H1707" s="20"/>
      <c r="I1707" s="12"/>
      <c r="U1707" s="4" t="str">
        <f>IF(AND($V$2=$E1707,$V$2&lt;&gt;"",$V$2&lt;&gt;0,F1707&lt;&gt;"تأكد من الكود"),COUNT($U$3:U1706)+1,"  ")</f>
        <v xml:space="preserve">  </v>
      </c>
    </row>
    <row r="1708" spans="2:21" ht="15.75">
      <c r="B1708" s="5" t="str">
        <f>IF(C1708&lt;&gt;"",COUNT($B$3:B1707)+1,"")</f>
        <v/>
      </c>
      <c r="C1708" s="86"/>
      <c r="D1708" s="12"/>
      <c r="E1708" s="12"/>
      <c r="F1708" s="5" t="str">
        <f>IFERROR(IF(E1708&lt;&gt;"",VLOOKUP(E1708,STORE!$C$6:$D$500,2,FALSE),""),"تأكد من الكود")</f>
        <v/>
      </c>
      <c r="G1708" s="12"/>
      <c r="H1708" s="20"/>
      <c r="I1708" s="12"/>
      <c r="U1708" s="4" t="str">
        <f>IF(AND($V$2=$E1708,$V$2&lt;&gt;"",$V$2&lt;&gt;0,F1708&lt;&gt;"تأكد من الكود"),COUNT($U$3:U1707)+1,"  ")</f>
        <v xml:space="preserve">  </v>
      </c>
    </row>
    <row r="1709" spans="2:21" ht="15.75">
      <c r="B1709" s="5" t="str">
        <f>IF(C1709&lt;&gt;"",COUNT($B$3:B1708)+1,"")</f>
        <v/>
      </c>
      <c r="C1709" s="86"/>
      <c r="D1709" s="12"/>
      <c r="E1709" s="12"/>
      <c r="F1709" s="5" t="str">
        <f>IFERROR(IF(E1709&lt;&gt;"",VLOOKUP(E1709,STORE!$C$6:$D$500,2,FALSE),""),"تأكد من الكود")</f>
        <v/>
      </c>
      <c r="G1709" s="12"/>
      <c r="H1709" s="20"/>
      <c r="I1709" s="12"/>
      <c r="U1709" s="4" t="str">
        <f>IF(AND($V$2=$E1709,$V$2&lt;&gt;"",$V$2&lt;&gt;0,F1709&lt;&gt;"تأكد من الكود"),COUNT($U$3:U1708)+1,"  ")</f>
        <v xml:space="preserve">  </v>
      </c>
    </row>
    <row r="1710" spans="2:21" ht="15.75">
      <c r="B1710" s="5" t="str">
        <f>IF(C1710&lt;&gt;"",COUNT($B$3:B1709)+1,"")</f>
        <v/>
      </c>
      <c r="C1710" s="86"/>
      <c r="D1710" s="12"/>
      <c r="E1710" s="12"/>
      <c r="F1710" s="5" t="str">
        <f>IFERROR(IF(E1710&lt;&gt;"",VLOOKUP(E1710,STORE!$C$6:$D$500,2,FALSE),""),"تأكد من الكود")</f>
        <v/>
      </c>
      <c r="G1710" s="12"/>
      <c r="H1710" s="20"/>
      <c r="I1710" s="12"/>
      <c r="U1710" s="4" t="str">
        <f>IF(AND($V$2=$E1710,$V$2&lt;&gt;"",$V$2&lt;&gt;0,F1710&lt;&gt;"تأكد من الكود"),COUNT($U$3:U1709)+1,"  ")</f>
        <v xml:space="preserve">  </v>
      </c>
    </row>
    <row r="1711" spans="2:21" ht="15.75">
      <c r="B1711" s="5" t="str">
        <f>IF(C1711&lt;&gt;"",COUNT($B$3:B1710)+1,"")</f>
        <v/>
      </c>
      <c r="C1711" s="86"/>
      <c r="D1711" s="12"/>
      <c r="E1711" s="12"/>
      <c r="F1711" s="5" t="str">
        <f>IFERROR(IF(E1711&lt;&gt;"",VLOOKUP(E1711,STORE!$C$6:$D$500,2,FALSE),""),"تأكد من الكود")</f>
        <v/>
      </c>
      <c r="G1711" s="12"/>
      <c r="H1711" s="20"/>
      <c r="I1711" s="12"/>
      <c r="U1711" s="4" t="str">
        <f>IF(AND($V$2=$E1711,$V$2&lt;&gt;"",$V$2&lt;&gt;0,F1711&lt;&gt;"تأكد من الكود"),COUNT($U$3:U1710)+1,"  ")</f>
        <v xml:space="preserve">  </v>
      </c>
    </row>
    <row r="1712" spans="2:21" ht="15.75">
      <c r="B1712" s="5" t="str">
        <f>IF(C1712&lt;&gt;"",COUNT($B$3:B1711)+1,"")</f>
        <v/>
      </c>
      <c r="C1712" s="86"/>
      <c r="D1712" s="12"/>
      <c r="E1712" s="12"/>
      <c r="F1712" s="5" t="str">
        <f>IFERROR(IF(E1712&lt;&gt;"",VLOOKUP(E1712,STORE!$C$6:$D$500,2,FALSE),""),"تأكد من الكود")</f>
        <v/>
      </c>
      <c r="G1712" s="12"/>
      <c r="H1712" s="20"/>
      <c r="I1712" s="12"/>
      <c r="U1712" s="4" t="str">
        <f>IF(AND($V$2=$E1712,$V$2&lt;&gt;"",$V$2&lt;&gt;0,F1712&lt;&gt;"تأكد من الكود"),COUNT($U$3:U1711)+1,"  ")</f>
        <v xml:space="preserve">  </v>
      </c>
    </row>
    <row r="1713" spans="2:21" ht="15.75">
      <c r="B1713" s="5" t="str">
        <f>IF(C1713&lt;&gt;"",COUNT($B$3:B1712)+1,"")</f>
        <v/>
      </c>
      <c r="C1713" s="86"/>
      <c r="D1713" s="12"/>
      <c r="E1713" s="12"/>
      <c r="F1713" s="5" t="str">
        <f>IFERROR(IF(E1713&lt;&gt;"",VLOOKUP(E1713,STORE!$C$6:$D$500,2,FALSE),""),"تأكد من الكود")</f>
        <v/>
      </c>
      <c r="G1713" s="12"/>
      <c r="H1713" s="20"/>
      <c r="I1713" s="12"/>
      <c r="U1713" s="4" t="str">
        <f>IF(AND($V$2=$E1713,$V$2&lt;&gt;"",$V$2&lt;&gt;0,F1713&lt;&gt;"تأكد من الكود"),COUNT($U$3:U1712)+1,"  ")</f>
        <v xml:space="preserve">  </v>
      </c>
    </row>
    <row r="1714" spans="2:21" ht="15.75">
      <c r="B1714" s="5" t="str">
        <f>IF(C1714&lt;&gt;"",COUNT($B$3:B1713)+1,"")</f>
        <v/>
      </c>
      <c r="C1714" s="86"/>
      <c r="D1714" s="12"/>
      <c r="E1714" s="12"/>
      <c r="F1714" s="5" t="str">
        <f>IFERROR(IF(E1714&lt;&gt;"",VLOOKUP(E1714,STORE!$C$6:$D$500,2,FALSE),""),"تأكد من الكود")</f>
        <v/>
      </c>
      <c r="G1714" s="12"/>
      <c r="H1714" s="20"/>
      <c r="I1714" s="12"/>
      <c r="U1714" s="4" t="str">
        <f>IF(AND($V$2=$E1714,$V$2&lt;&gt;"",$V$2&lt;&gt;0,F1714&lt;&gt;"تأكد من الكود"),COUNT($U$3:U1713)+1,"  ")</f>
        <v xml:space="preserve">  </v>
      </c>
    </row>
    <row r="1715" spans="2:21" ht="15.75">
      <c r="B1715" s="5" t="str">
        <f>IF(C1715&lt;&gt;"",COUNT($B$3:B1714)+1,"")</f>
        <v/>
      </c>
      <c r="C1715" s="86"/>
      <c r="D1715" s="12"/>
      <c r="E1715" s="12"/>
      <c r="F1715" s="5" t="str">
        <f>IFERROR(IF(E1715&lt;&gt;"",VLOOKUP(E1715,STORE!$C$6:$D$500,2,FALSE),""),"تأكد من الكود")</f>
        <v/>
      </c>
      <c r="G1715" s="12"/>
      <c r="H1715" s="20"/>
      <c r="I1715" s="12"/>
      <c r="U1715" s="4" t="str">
        <f>IF(AND($V$2=$E1715,$V$2&lt;&gt;"",$V$2&lt;&gt;0,F1715&lt;&gt;"تأكد من الكود"),COUNT($U$3:U1714)+1,"  ")</f>
        <v xml:space="preserve">  </v>
      </c>
    </row>
    <row r="1716" spans="2:21" ht="15.75">
      <c r="B1716" s="5" t="str">
        <f>IF(C1716&lt;&gt;"",COUNT($B$3:B1715)+1,"")</f>
        <v/>
      </c>
      <c r="C1716" s="86"/>
      <c r="D1716" s="12"/>
      <c r="E1716" s="12"/>
      <c r="F1716" s="5" t="str">
        <f>IFERROR(IF(E1716&lt;&gt;"",VLOOKUP(E1716,STORE!$C$6:$D$500,2,FALSE),""),"تأكد من الكود")</f>
        <v/>
      </c>
      <c r="G1716" s="12"/>
      <c r="H1716" s="20"/>
      <c r="I1716" s="12"/>
      <c r="U1716" s="4" t="str">
        <f>IF(AND($V$2=$E1716,$V$2&lt;&gt;"",$V$2&lt;&gt;0,F1716&lt;&gt;"تأكد من الكود"),COUNT($U$3:U1715)+1,"  ")</f>
        <v xml:space="preserve">  </v>
      </c>
    </row>
    <row r="1717" spans="2:21" ht="15.75">
      <c r="B1717" s="5" t="str">
        <f>IF(C1717&lt;&gt;"",COUNT($B$3:B1716)+1,"")</f>
        <v/>
      </c>
      <c r="C1717" s="86"/>
      <c r="D1717" s="12"/>
      <c r="E1717" s="12"/>
      <c r="F1717" s="5" t="str">
        <f>IFERROR(IF(E1717&lt;&gt;"",VLOOKUP(E1717,STORE!$C$6:$D$500,2,FALSE),""),"تأكد من الكود")</f>
        <v/>
      </c>
      <c r="G1717" s="12"/>
      <c r="H1717" s="20"/>
      <c r="I1717" s="12"/>
      <c r="U1717" s="4" t="str">
        <f>IF(AND($V$2=$E1717,$V$2&lt;&gt;"",$V$2&lt;&gt;0,F1717&lt;&gt;"تأكد من الكود"),COUNT($U$3:U1716)+1,"  ")</f>
        <v xml:space="preserve">  </v>
      </c>
    </row>
    <row r="1718" spans="2:21" ht="15.75">
      <c r="B1718" s="5" t="str">
        <f>IF(C1718&lt;&gt;"",COUNT($B$3:B1717)+1,"")</f>
        <v/>
      </c>
      <c r="C1718" s="86"/>
      <c r="D1718" s="12"/>
      <c r="E1718" s="12"/>
      <c r="F1718" s="5" t="str">
        <f>IFERROR(IF(E1718&lt;&gt;"",VLOOKUP(E1718,STORE!$C$6:$D$500,2,FALSE),""),"تأكد من الكود")</f>
        <v/>
      </c>
      <c r="G1718" s="12"/>
      <c r="H1718" s="20"/>
      <c r="I1718" s="12"/>
      <c r="U1718" s="4" t="str">
        <f>IF(AND($V$2=$E1718,$V$2&lt;&gt;"",$V$2&lt;&gt;0,F1718&lt;&gt;"تأكد من الكود"),COUNT($U$3:U1717)+1,"  ")</f>
        <v xml:space="preserve">  </v>
      </c>
    </row>
    <row r="1719" spans="2:21" ht="15.75">
      <c r="B1719" s="5" t="str">
        <f>IF(C1719&lt;&gt;"",COUNT($B$3:B1718)+1,"")</f>
        <v/>
      </c>
      <c r="C1719" s="86"/>
      <c r="D1719" s="12"/>
      <c r="E1719" s="12"/>
      <c r="F1719" s="5" t="str">
        <f>IFERROR(IF(E1719&lt;&gt;"",VLOOKUP(E1719,STORE!$C$6:$D$500,2,FALSE),""),"تأكد من الكود")</f>
        <v/>
      </c>
      <c r="G1719" s="12"/>
      <c r="H1719" s="20"/>
      <c r="I1719" s="12"/>
      <c r="U1719" s="4" t="str">
        <f>IF(AND($V$2=$E1719,$V$2&lt;&gt;"",$V$2&lt;&gt;0,F1719&lt;&gt;"تأكد من الكود"),COUNT($U$3:U1718)+1,"  ")</f>
        <v xml:space="preserve">  </v>
      </c>
    </row>
    <row r="1720" spans="2:21" ht="15.75">
      <c r="B1720" s="5" t="str">
        <f>IF(C1720&lt;&gt;"",COUNT($B$3:B1719)+1,"")</f>
        <v/>
      </c>
      <c r="C1720" s="86"/>
      <c r="D1720" s="12"/>
      <c r="E1720" s="12"/>
      <c r="F1720" s="5" t="str">
        <f>IFERROR(IF(E1720&lt;&gt;"",VLOOKUP(E1720,STORE!$C$6:$D$500,2,FALSE),""),"تأكد من الكود")</f>
        <v/>
      </c>
      <c r="G1720" s="12"/>
      <c r="H1720" s="20"/>
      <c r="I1720" s="12"/>
      <c r="U1720" s="4" t="str">
        <f>IF(AND($V$2=$E1720,$V$2&lt;&gt;"",$V$2&lt;&gt;0,F1720&lt;&gt;"تأكد من الكود"),COUNT($U$3:U1719)+1,"  ")</f>
        <v xml:space="preserve">  </v>
      </c>
    </row>
    <row r="1721" spans="2:21" ht="15.75">
      <c r="B1721" s="5" t="str">
        <f>IF(C1721&lt;&gt;"",COUNT($B$3:B1720)+1,"")</f>
        <v/>
      </c>
      <c r="C1721" s="86"/>
      <c r="D1721" s="12"/>
      <c r="E1721" s="12"/>
      <c r="F1721" s="5" t="str">
        <f>IFERROR(IF(E1721&lt;&gt;"",VLOOKUP(E1721,STORE!$C$6:$D$500,2,FALSE),""),"تأكد من الكود")</f>
        <v/>
      </c>
      <c r="G1721" s="12"/>
      <c r="H1721" s="20"/>
      <c r="I1721" s="12"/>
      <c r="U1721" s="4" t="str">
        <f>IF(AND($V$2=$E1721,$V$2&lt;&gt;"",$V$2&lt;&gt;0,F1721&lt;&gt;"تأكد من الكود"),COUNT($U$3:U1720)+1,"  ")</f>
        <v xml:space="preserve">  </v>
      </c>
    </row>
    <row r="1722" spans="2:21" ht="15.75">
      <c r="B1722" s="5" t="str">
        <f>IF(C1722&lt;&gt;"",COUNT($B$3:B1721)+1,"")</f>
        <v/>
      </c>
      <c r="C1722" s="86"/>
      <c r="D1722" s="12"/>
      <c r="E1722" s="12"/>
      <c r="F1722" s="5" t="str">
        <f>IFERROR(IF(E1722&lt;&gt;"",VLOOKUP(E1722,STORE!$C$6:$D$500,2,FALSE),""),"تأكد من الكود")</f>
        <v/>
      </c>
      <c r="G1722" s="12"/>
      <c r="H1722" s="20"/>
      <c r="I1722" s="12"/>
      <c r="U1722" s="4" t="str">
        <f>IF(AND($V$2=$E1722,$V$2&lt;&gt;"",$V$2&lt;&gt;0,F1722&lt;&gt;"تأكد من الكود"),COUNT($U$3:U1721)+1,"  ")</f>
        <v xml:space="preserve">  </v>
      </c>
    </row>
    <row r="1723" spans="2:21" ht="15.75">
      <c r="B1723" s="5" t="str">
        <f>IF(C1723&lt;&gt;"",COUNT($B$3:B1722)+1,"")</f>
        <v/>
      </c>
      <c r="C1723" s="86"/>
      <c r="D1723" s="12"/>
      <c r="E1723" s="12"/>
      <c r="F1723" s="5" t="str">
        <f>IFERROR(IF(E1723&lt;&gt;"",VLOOKUP(E1723,STORE!$C$6:$D$500,2,FALSE),""),"تأكد من الكود")</f>
        <v/>
      </c>
      <c r="G1723" s="12"/>
      <c r="H1723" s="20"/>
      <c r="I1723" s="12"/>
      <c r="U1723" s="4" t="str">
        <f>IF(AND($V$2=$E1723,$V$2&lt;&gt;"",$V$2&lt;&gt;0,F1723&lt;&gt;"تأكد من الكود"),COUNT($U$3:U1722)+1,"  ")</f>
        <v xml:space="preserve">  </v>
      </c>
    </row>
    <row r="1724" spans="2:21" ht="15.75">
      <c r="B1724" s="5" t="str">
        <f>IF(C1724&lt;&gt;"",COUNT($B$3:B1723)+1,"")</f>
        <v/>
      </c>
      <c r="C1724" s="86"/>
      <c r="D1724" s="12"/>
      <c r="E1724" s="12"/>
      <c r="F1724" s="5" t="str">
        <f>IFERROR(IF(E1724&lt;&gt;"",VLOOKUP(E1724,STORE!$C$6:$D$500,2,FALSE),""),"تأكد من الكود")</f>
        <v/>
      </c>
      <c r="G1724" s="12"/>
      <c r="H1724" s="20"/>
      <c r="I1724" s="12"/>
      <c r="U1724" s="4" t="str">
        <f>IF(AND($V$2=$E1724,$V$2&lt;&gt;"",$V$2&lt;&gt;0,F1724&lt;&gt;"تأكد من الكود"),COUNT($U$3:U1723)+1,"  ")</f>
        <v xml:space="preserve">  </v>
      </c>
    </row>
    <row r="1725" spans="2:21" ht="15.75">
      <c r="B1725" s="5" t="str">
        <f>IF(C1725&lt;&gt;"",COUNT($B$3:B1724)+1,"")</f>
        <v/>
      </c>
      <c r="C1725" s="86"/>
      <c r="D1725" s="12"/>
      <c r="E1725" s="12"/>
      <c r="F1725" s="5" t="str">
        <f>IFERROR(IF(E1725&lt;&gt;"",VLOOKUP(E1725,STORE!$C$6:$D$500,2,FALSE),""),"تأكد من الكود")</f>
        <v/>
      </c>
      <c r="G1725" s="12"/>
      <c r="H1725" s="20"/>
      <c r="I1725" s="12"/>
      <c r="U1725" s="4" t="str">
        <f>IF(AND($V$2=$E1725,$V$2&lt;&gt;"",$V$2&lt;&gt;0,F1725&lt;&gt;"تأكد من الكود"),COUNT($U$3:U1724)+1,"  ")</f>
        <v xml:space="preserve">  </v>
      </c>
    </row>
    <row r="1726" spans="2:21" ht="15.75">
      <c r="B1726" s="5" t="str">
        <f>IF(C1726&lt;&gt;"",COUNT($B$3:B1725)+1,"")</f>
        <v/>
      </c>
      <c r="C1726" s="86"/>
      <c r="D1726" s="12"/>
      <c r="E1726" s="12"/>
      <c r="F1726" s="5" t="str">
        <f>IFERROR(IF(E1726&lt;&gt;"",VLOOKUP(E1726,STORE!$C$6:$D$500,2,FALSE),""),"تأكد من الكود")</f>
        <v/>
      </c>
      <c r="G1726" s="12"/>
      <c r="H1726" s="20"/>
      <c r="I1726" s="12"/>
      <c r="U1726" s="4" t="str">
        <f>IF(AND($V$2=$E1726,$V$2&lt;&gt;"",$V$2&lt;&gt;0,F1726&lt;&gt;"تأكد من الكود"),COUNT($U$3:U1725)+1,"  ")</f>
        <v xml:space="preserve">  </v>
      </c>
    </row>
    <row r="1727" spans="2:21" ht="15.75">
      <c r="B1727" s="5" t="str">
        <f>IF(C1727&lt;&gt;"",COUNT($B$3:B1726)+1,"")</f>
        <v/>
      </c>
      <c r="C1727" s="86"/>
      <c r="D1727" s="12"/>
      <c r="E1727" s="12"/>
      <c r="F1727" s="5" t="str">
        <f>IFERROR(IF(E1727&lt;&gt;"",VLOOKUP(E1727,STORE!$C$6:$D$500,2,FALSE),""),"تأكد من الكود")</f>
        <v/>
      </c>
      <c r="G1727" s="12"/>
      <c r="H1727" s="20"/>
      <c r="I1727" s="12"/>
      <c r="U1727" s="4" t="str">
        <f>IF(AND($V$2=$E1727,$V$2&lt;&gt;"",$V$2&lt;&gt;0,F1727&lt;&gt;"تأكد من الكود"),COUNT($U$3:U1726)+1,"  ")</f>
        <v xml:space="preserve">  </v>
      </c>
    </row>
    <row r="1728" spans="2:21" ht="15.75">
      <c r="B1728" s="5" t="str">
        <f>IF(C1728&lt;&gt;"",COUNT($B$3:B1727)+1,"")</f>
        <v/>
      </c>
      <c r="C1728" s="86"/>
      <c r="D1728" s="12"/>
      <c r="E1728" s="12"/>
      <c r="F1728" s="5" t="str">
        <f>IFERROR(IF(E1728&lt;&gt;"",VLOOKUP(E1728,STORE!$C$6:$D$500,2,FALSE),""),"تأكد من الكود")</f>
        <v/>
      </c>
      <c r="G1728" s="12"/>
      <c r="H1728" s="20"/>
      <c r="I1728" s="12"/>
      <c r="U1728" s="4" t="str">
        <f>IF(AND($V$2=$E1728,$V$2&lt;&gt;"",$V$2&lt;&gt;0,F1728&lt;&gt;"تأكد من الكود"),COUNT($U$3:U1727)+1,"  ")</f>
        <v xml:space="preserve">  </v>
      </c>
    </row>
    <row r="1729" spans="2:21" ht="15.75">
      <c r="B1729" s="5" t="str">
        <f>IF(C1729&lt;&gt;"",COUNT($B$3:B1728)+1,"")</f>
        <v/>
      </c>
      <c r="C1729" s="86"/>
      <c r="D1729" s="12"/>
      <c r="E1729" s="12"/>
      <c r="F1729" s="5" t="str">
        <f>IFERROR(IF(E1729&lt;&gt;"",VLOOKUP(E1729,STORE!$C$6:$D$500,2,FALSE),""),"تأكد من الكود")</f>
        <v/>
      </c>
      <c r="G1729" s="12"/>
      <c r="H1729" s="20"/>
      <c r="I1729" s="12"/>
      <c r="U1729" s="4" t="str">
        <f>IF(AND($V$2=$E1729,$V$2&lt;&gt;"",$V$2&lt;&gt;0,F1729&lt;&gt;"تأكد من الكود"),COUNT($U$3:U1728)+1,"  ")</f>
        <v xml:space="preserve">  </v>
      </c>
    </row>
    <row r="1730" spans="2:21" ht="15.75">
      <c r="B1730" s="5" t="str">
        <f>IF(C1730&lt;&gt;"",COUNT($B$3:B1729)+1,"")</f>
        <v/>
      </c>
      <c r="C1730" s="86"/>
      <c r="D1730" s="12"/>
      <c r="E1730" s="12"/>
      <c r="F1730" s="5" t="str">
        <f>IFERROR(IF(E1730&lt;&gt;"",VLOOKUP(E1730,STORE!$C$6:$D$500,2,FALSE),""),"تأكد من الكود")</f>
        <v/>
      </c>
      <c r="G1730" s="12"/>
      <c r="H1730" s="20"/>
      <c r="I1730" s="12"/>
      <c r="U1730" s="4" t="str">
        <f>IF(AND($V$2=$E1730,$V$2&lt;&gt;"",$V$2&lt;&gt;0,F1730&lt;&gt;"تأكد من الكود"),COUNT($U$3:U1729)+1,"  ")</f>
        <v xml:space="preserve">  </v>
      </c>
    </row>
    <row r="1731" spans="2:21" ht="15.75">
      <c r="B1731" s="5" t="str">
        <f>IF(C1731&lt;&gt;"",COUNT($B$3:B1730)+1,"")</f>
        <v/>
      </c>
      <c r="C1731" s="86"/>
      <c r="D1731" s="12"/>
      <c r="E1731" s="12"/>
      <c r="F1731" s="5" t="str">
        <f>IFERROR(IF(E1731&lt;&gt;"",VLOOKUP(E1731,STORE!$C$6:$D$500,2,FALSE),""),"تأكد من الكود")</f>
        <v/>
      </c>
      <c r="G1731" s="12"/>
      <c r="H1731" s="20"/>
      <c r="I1731" s="12"/>
      <c r="U1731" s="4" t="str">
        <f>IF(AND($V$2=$E1731,$V$2&lt;&gt;"",$V$2&lt;&gt;0,F1731&lt;&gt;"تأكد من الكود"),COUNT($U$3:U1730)+1,"  ")</f>
        <v xml:space="preserve">  </v>
      </c>
    </row>
    <row r="1732" spans="2:21" ht="15.75">
      <c r="B1732" s="5" t="str">
        <f>IF(C1732&lt;&gt;"",COUNT($B$3:B1731)+1,"")</f>
        <v/>
      </c>
      <c r="C1732" s="86"/>
      <c r="D1732" s="12"/>
      <c r="E1732" s="12"/>
      <c r="F1732" s="5" t="str">
        <f>IFERROR(IF(E1732&lt;&gt;"",VLOOKUP(E1732,STORE!$C$6:$D$500,2,FALSE),""),"تأكد من الكود")</f>
        <v/>
      </c>
      <c r="G1732" s="12"/>
      <c r="H1732" s="20"/>
      <c r="I1732" s="12"/>
      <c r="U1732" s="4" t="str">
        <f>IF(AND($V$2=$E1732,$V$2&lt;&gt;"",$V$2&lt;&gt;0,F1732&lt;&gt;"تأكد من الكود"),COUNT($U$3:U1731)+1,"  ")</f>
        <v xml:space="preserve">  </v>
      </c>
    </row>
    <row r="1733" spans="2:21" ht="15.75">
      <c r="B1733" s="5" t="str">
        <f>IF(C1733&lt;&gt;"",COUNT($B$3:B1732)+1,"")</f>
        <v/>
      </c>
      <c r="C1733" s="86"/>
      <c r="D1733" s="12"/>
      <c r="E1733" s="12"/>
      <c r="F1733" s="5" t="str">
        <f>IFERROR(IF(E1733&lt;&gt;"",VLOOKUP(E1733,STORE!$C$6:$D$500,2,FALSE),""),"تأكد من الكود")</f>
        <v/>
      </c>
      <c r="G1733" s="12"/>
      <c r="H1733" s="20"/>
      <c r="I1733" s="12"/>
      <c r="U1733" s="4" t="str">
        <f>IF(AND($V$2=$E1733,$V$2&lt;&gt;"",$V$2&lt;&gt;0,F1733&lt;&gt;"تأكد من الكود"),COUNT($U$3:U1732)+1,"  ")</f>
        <v xml:space="preserve">  </v>
      </c>
    </row>
    <row r="1734" spans="2:21" ht="15.75">
      <c r="B1734" s="5" t="str">
        <f>IF(C1734&lt;&gt;"",COUNT($B$3:B1733)+1,"")</f>
        <v/>
      </c>
      <c r="C1734" s="86"/>
      <c r="D1734" s="12"/>
      <c r="E1734" s="12"/>
      <c r="F1734" s="5" t="str">
        <f>IFERROR(IF(E1734&lt;&gt;"",VLOOKUP(E1734,STORE!$C$6:$D$500,2,FALSE),""),"تأكد من الكود")</f>
        <v/>
      </c>
      <c r="G1734" s="12"/>
      <c r="H1734" s="20"/>
      <c r="I1734" s="12"/>
      <c r="U1734" s="4" t="str">
        <f>IF(AND($V$2=$E1734,$V$2&lt;&gt;"",$V$2&lt;&gt;0,F1734&lt;&gt;"تأكد من الكود"),COUNT($U$3:U1733)+1,"  ")</f>
        <v xml:space="preserve">  </v>
      </c>
    </row>
    <row r="1735" spans="2:21" ht="15.75">
      <c r="B1735" s="5" t="str">
        <f>IF(C1735&lt;&gt;"",COUNT($B$3:B1734)+1,"")</f>
        <v/>
      </c>
      <c r="C1735" s="86"/>
      <c r="D1735" s="12"/>
      <c r="E1735" s="12"/>
      <c r="F1735" s="5" t="str">
        <f>IFERROR(IF(E1735&lt;&gt;"",VLOOKUP(E1735,STORE!$C$6:$D$500,2,FALSE),""),"تأكد من الكود")</f>
        <v/>
      </c>
      <c r="G1735" s="12"/>
      <c r="H1735" s="20"/>
      <c r="I1735" s="12"/>
      <c r="U1735" s="4" t="str">
        <f>IF(AND($V$2=$E1735,$V$2&lt;&gt;"",$V$2&lt;&gt;0,F1735&lt;&gt;"تأكد من الكود"),COUNT($U$3:U1734)+1,"  ")</f>
        <v xml:space="preserve">  </v>
      </c>
    </row>
    <row r="1736" spans="2:21" ht="15.75">
      <c r="B1736" s="5" t="str">
        <f>IF(C1736&lt;&gt;"",COUNT($B$3:B1735)+1,"")</f>
        <v/>
      </c>
      <c r="C1736" s="86"/>
      <c r="D1736" s="12"/>
      <c r="E1736" s="12"/>
      <c r="F1736" s="5" t="str">
        <f>IFERROR(IF(E1736&lt;&gt;"",VLOOKUP(E1736,STORE!$C$6:$D$500,2,FALSE),""),"تأكد من الكود")</f>
        <v/>
      </c>
      <c r="G1736" s="12"/>
      <c r="H1736" s="20"/>
      <c r="I1736" s="12"/>
      <c r="U1736" s="4" t="str">
        <f>IF(AND($V$2=$E1736,$V$2&lt;&gt;"",$V$2&lt;&gt;0,F1736&lt;&gt;"تأكد من الكود"),COUNT($U$3:U1735)+1,"  ")</f>
        <v xml:space="preserve">  </v>
      </c>
    </row>
    <row r="1737" spans="2:21" ht="15.75">
      <c r="B1737" s="5" t="str">
        <f>IF(C1737&lt;&gt;"",COUNT($B$3:B1736)+1,"")</f>
        <v/>
      </c>
      <c r="C1737" s="86"/>
      <c r="D1737" s="12"/>
      <c r="E1737" s="12"/>
      <c r="F1737" s="5" t="str">
        <f>IFERROR(IF(E1737&lt;&gt;"",VLOOKUP(E1737,STORE!$C$6:$D$500,2,FALSE),""),"تأكد من الكود")</f>
        <v/>
      </c>
      <c r="G1737" s="12"/>
      <c r="H1737" s="20"/>
      <c r="I1737" s="12"/>
      <c r="U1737" s="4" t="str">
        <f>IF(AND($V$2=$E1737,$V$2&lt;&gt;"",$V$2&lt;&gt;0,F1737&lt;&gt;"تأكد من الكود"),COUNT($U$3:U1736)+1,"  ")</f>
        <v xml:space="preserve">  </v>
      </c>
    </row>
    <row r="1738" spans="2:21" ht="15.75">
      <c r="B1738" s="5" t="str">
        <f>IF(C1738&lt;&gt;"",COUNT($B$3:B1737)+1,"")</f>
        <v/>
      </c>
      <c r="C1738" s="86"/>
      <c r="D1738" s="12"/>
      <c r="E1738" s="12"/>
      <c r="F1738" s="5" t="str">
        <f>IFERROR(IF(E1738&lt;&gt;"",VLOOKUP(E1738,STORE!$C$6:$D$500,2,FALSE),""),"تأكد من الكود")</f>
        <v/>
      </c>
      <c r="G1738" s="12"/>
      <c r="H1738" s="20"/>
      <c r="I1738" s="12"/>
      <c r="U1738" s="4" t="str">
        <f>IF(AND($V$2=$E1738,$V$2&lt;&gt;"",$V$2&lt;&gt;0,F1738&lt;&gt;"تأكد من الكود"),COUNT($U$3:U1737)+1,"  ")</f>
        <v xml:space="preserve">  </v>
      </c>
    </row>
    <row r="1739" spans="2:21" ht="15.75">
      <c r="B1739" s="5" t="str">
        <f>IF(C1739&lt;&gt;"",COUNT($B$3:B1738)+1,"")</f>
        <v/>
      </c>
      <c r="C1739" s="86"/>
      <c r="D1739" s="12"/>
      <c r="E1739" s="12"/>
      <c r="F1739" s="5" t="str">
        <f>IFERROR(IF(E1739&lt;&gt;"",VLOOKUP(E1739,STORE!$C$6:$D$500,2,FALSE),""),"تأكد من الكود")</f>
        <v/>
      </c>
      <c r="G1739" s="12"/>
      <c r="H1739" s="20"/>
      <c r="I1739" s="12"/>
      <c r="U1739" s="4" t="str">
        <f>IF(AND($V$2=$E1739,$V$2&lt;&gt;"",$V$2&lt;&gt;0,F1739&lt;&gt;"تأكد من الكود"),COUNT($U$3:U1738)+1,"  ")</f>
        <v xml:space="preserve">  </v>
      </c>
    </row>
    <row r="1740" spans="2:21" ht="15.75">
      <c r="B1740" s="5" t="str">
        <f>IF(C1740&lt;&gt;"",COUNT($B$3:B1739)+1,"")</f>
        <v/>
      </c>
      <c r="C1740" s="86"/>
      <c r="D1740" s="12"/>
      <c r="E1740" s="12"/>
      <c r="F1740" s="5" t="str">
        <f>IFERROR(IF(E1740&lt;&gt;"",VLOOKUP(E1740,STORE!$C$6:$D$500,2,FALSE),""),"تأكد من الكود")</f>
        <v/>
      </c>
      <c r="G1740" s="12"/>
      <c r="H1740" s="20"/>
      <c r="I1740" s="12"/>
      <c r="U1740" s="4" t="str">
        <f>IF(AND($V$2=$E1740,$V$2&lt;&gt;"",$V$2&lt;&gt;0,F1740&lt;&gt;"تأكد من الكود"),COUNT($U$3:U1739)+1,"  ")</f>
        <v xml:space="preserve">  </v>
      </c>
    </row>
    <row r="1741" spans="2:21" ht="15.75">
      <c r="B1741" s="5" t="str">
        <f>IF(C1741&lt;&gt;"",COUNT($B$3:B1740)+1,"")</f>
        <v/>
      </c>
      <c r="C1741" s="86"/>
      <c r="D1741" s="12"/>
      <c r="E1741" s="12"/>
      <c r="F1741" s="5" t="str">
        <f>IFERROR(IF(E1741&lt;&gt;"",VLOOKUP(E1741,STORE!$C$6:$D$500,2,FALSE),""),"تأكد من الكود")</f>
        <v/>
      </c>
      <c r="G1741" s="12"/>
      <c r="H1741" s="20"/>
      <c r="I1741" s="12"/>
      <c r="U1741" s="4" t="str">
        <f>IF(AND($V$2=$E1741,$V$2&lt;&gt;"",$V$2&lt;&gt;0,F1741&lt;&gt;"تأكد من الكود"),COUNT($U$3:U1740)+1,"  ")</f>
        <v xml:space="preserve">  </v>
      </c>
    </row>
    <row r="1742" spans="2:21" ht="15.75">
      <c r="B1742" s="5" t="str">
        <f>IF(C1742&lt;&gt;"",COUNT($B$3:B1741)+1,"")</f>
        <v/>
      </c>
      <c r="C1742" s="86"/>
      <c r="D1742" s="12"/>
      <c r="E1742" s="12"/>
      <c r="F1742" s="5" t="str">
        <f>IFERROR(IF(E1742&lt;&gt;"",VLOOKUP(E1742,STORE!$C$6:$D$500,2,FALSE),""),"تأكد من الكود")</f>
        <v/>
      </c>
      <c r="G1742" s="12"/>
      <c r="H1742" s="20"/>
      <c r="I1742" s="12"/>
      <c r="U1742" s="4" t="str">
        <f>IF(AND($V$2=$E1742,$V$2&lt;&gt;"",$V$2&lt;&gt;0,F1742&lt;&gt;"تأكد من الكود"),COUNT($U$3:U1741)+1,"  ")</f>
        <v xml:space="preserve">  </v>
      </c>
    </row>
    <row r="1743" spans="2:21" ht="15.75">
      <c r="B1743" s="5" t="str">
        <f>IF(C1743&lt;&gt;"",COUNT($B$3:B1742)+1,"")</f>
        <v/>
      </c>
      <c r="C1743" s="86"/>
      <c r="D1743" s="12"/>
      <c r="E1743" s="12"/>
      <c r="F1743" s="5" t="str">
        <f>IFERROR(IF(E1743&lt;&gt;"",VLOOKUP(E1743,STORE!$C$6:$D$500,2,FALSE),""),"تأكد من الكود")</f>
        <v/>
      </c>
      <c r="G1743" s="12"/>
      <c r="H1743" s="20"/>
      <c r="I1743" s="12"/>
      <c r="U1743" s="4" t="str">
        <f>IF(AND($V$2=$E1743,$V$2&lt;&gt;"",$V$2&lt;&gt;0,F1743&lt;&gt;"تأكد من الكود"),COUNT($U$3:U1742)+1,"  ")</f>
        <v xml:space="preserve">  </v>
      </c>
    </row>
    <row r="1744" spans="2:21" ht="15.75">
      <c r="B1744" s="5" t="str">
        <f>IF(C1744&lt;&gt;"",COUNT($B$3:B1743)+1,"")</f>
        <v/>
      </c>
      <c r="C1744" s="86"/>
      <c r="D1744" s="12"/>
      <c r="E1744" s="12"/>
      <c r="F1744" s="5" t="str">
        <f>IFERROR(IF(E1744&lt;&gt;"",VLOOKUP(E1744,STORE!$C$6:$D$500,2,FALSE),""),"تأكد من الكود")</f>
        <v/>
      </c>
      <c r="G1744" s="12"/>
      <c r="H1744" s="20"/>
      <c r="I1744" s="12"/>
      <c r="U1744" s="4" t="str">
        <f>IF(AND($V$2=$E1744,$V$2&lt;&gt;"",$V$2&lt;&gt;0,F1744&lt;&gt;"تأكد من الكود"),COUNT($U$3:U1743)+1,"  ")</f>
        <v xml:space="preserve">  </v>
      </c>
    </row>
    <row r="1745" spans="2:21" ht="15.75">
      <c r="B1745" s="5" t="str">
        <f>IF(C1745&lt;&gt;"",COUNT($B$3:B1744)+1,"")</f>
        <v/>
      </c>
      <c r="C1745" s="86"/>
      <c r="D1745" s="12"/>
      <c r="E1745" s="12"/>
      <c r="F1745" s="5" t="str">
        <f>IFERROR(IF(E1745&lt;&gt;"",VLOOKUP(E1745,STORE!$C$6:$D$500,2,FALSE),""),"تأكد من الكود")</f>
        <v/>
      </c>
      <c r="G1745" s="12"/>
      <c r="H1745" s="20"/>
      <c r="I1745" s="12"/>
      <c r="U1745" s="4" t="str">
        <f>IF(AND($V$2=$E1745,$V$2&lt;&gt;"",$V$2&lt;&gt;0,F1745&lt;&gt;"تأكد من الكود"),COUNT($U$3:U1744)+1,"  ")</f>
        <v xml:space="preserve">  </v>
      </c>
    </row>
    <row r="1746" spans="2:21" ht="15.75">
      <c r="B1746" s="5" t="str">
        <f>IF(C1746&lt;&gt;"",COUNT($B$3:B1745)+1,"")</f>
        <v/>
      </c>
      <c r="C1746" s="86"/>
      <c r="D1746" s="12"/>
      <c r="E1746" s="12"/>
      <c r="F1746" s="5" t="str">
        <f>IFERROR(IF(E1746&lt;&gt;"",VLOOKUP(E1746,STORE!$C$6:$D$500,2,FALSE),""),"تأكد من الكود")</f>
        <v/>
      </c>
      <c r="G1746" s="12"/>
      <c r="H1746" s="20"/>
      <c r="I1746" s="12"/>
      <c r="U1746" s="4" t="str">
        <f>IF(AND($V$2=$E1746,$V$2&lt;&gt;"",$V$2&lt;&gt;0,F1746&lt;&gt;"تأكد من الكود"),COUNT($U$3:U1745)+1,"  ")</f>
        <v xml:space="preserve">  </v>
      </c>
    </row>
    <row r="1747" spans="2:21" ht="15.75">
      <c r="B1747" s="5" t="str">
        <f>IF(C1747&lt;&gt;"",COUNT($B$3:B1746)+1,"")</f>
        <v/>
      </c>
      <c r="C1747" s="86"/>
      <c r="D1747" s="12"/>
      <c r="E1747" s="12"/>
      <c r="F1747" s="5" t="str">
        <f>IFERROR(IF(E1747&lt;&gt;"",VLOOKUP(E1747,STORE!$C$6:$D$500,2,FALSE),""),"تأكد من الكود")</f>
        <v/>
      </c>
      <c r="G1747" s="12"/>
      <c r="H1747" s="20"/>
      <c r="I1747" s="12"/>
      <c r="U1747" s="4" t="str">
        <f>IF(AND($V$2=$E1747,$V$2&lt;&gt;"",$V$2&lt;&gt;0,F1747&lt;&gt;"تأكد من الكود"),COUNT($U$3:U1746)+1,"  ")</f>
        <v xml:space="preserve">  </v>
      </c>
    </row>
    <row r="1748" spans="2:21" ht="15.75">
      <c r="B1748" s="5" t="str">
        <f>IF(C1748&lt;&gt;"",COUNT($B$3:B1747)+1,"")</f>
        <v/>
      </c>
      <c r="C1748" s="86"/>
      <c r="D1748" s="12"/>
      <c r="E1748" s="12"/>
      <c r="F1748" s="5" t="str">
        <f>IFERROR(IF(E1748&lt;&gt;"",VLOOKUP(E1748,STORE!$C$6:$D$500,2,FALSE),""),"تأكد من الكود")</f>
        <v/>
      </c>
      <c r="G1748" s="12"/>
      <c r="H1748" s="20"/>
      <c r="I1748" s="12"/>
      <c r="U1748" s="4" t="str">
        <f>IF(AND($V$2=$E1748,$V$2&lt;&gt;"",$V$2&lt;&gt;0,F1748&lt;&gt;"تأكد من الكود"),COUNT($U$3:U1747)+1,"  ")</f>
        <v xml:space="preserve">  </v>
      </c>
    </row>
    <row r="1749" spans="2:21" ht="15.75">
      <c r="B1749" s="5" t="str">
        <f>IF(C1749&lt;&gt;"",COUNT($B$3:B1748)+1,"")</f>
        <v/>
      </c>
      <c r="C1749" s="86"/>
      <c r="D1749" s="12"/>
      <c r="E1749" s="12"/>
      <c r="F1749" s="5" t="str">
        <f>IFERROR(IF(E1749&lt;&gt;"",VLOOKUP(E1749,STORE!$C$6:$D$500,2,FALSE),""),"تأكد من الكود")</f>
        <v/>
      </c>
      <c r="G1749" s="12"/>
      <c r="H1749" s="20"/>
      <c r="I1749" s="12"/>
      <c r="U1749" s="4" t="str">
        <f>IF(AND($V$2=$E1749,$V$2&lt;&gt;"",$V$2&lt;&gt;0,F1749&lt;&gt;"تأكد من الكود"),COUNT($U$3:U1748)+1,"  ")</f>
        <v xml:space="preserve">  </v>
      </c>
    </row>
    <row r="1750" spans="2:21" ht="15.75">
      <c r="B1750" s="5" t="str">
        <f>IF(C1750&lt;&gt;"",COUNT($B$3:B1749)+1,"")</f>
        <v/>
      </c>
      <c r="C1750" s="86"/>
      <c r="D1750" s="12"/>
      <c r="E1750" s="12"/>
      <c r="F1750" s="5" t="str">
        <f>IFERROR(IF(E1750&lt;&gt;"",VLOOKUP(E1750,STORE!$C$6:$D$500,2,FALSE),""),"تأكد من الكود")</f>
        <v/>
      </c>
      <c r="G1750" s="12"/>
      <c r="H1750" s="20"/>
      <c r="I1750" s="12"/>
      <c r="U1750" s="4" t="str">
        <f>IF(AND($V$2=$E1750,$V$2&lt;&gt;"",$V$2&lt;&gt;0,F1750&lt;&gt;"تأكد من الكود"),COUNT($U$3:U1749)+1,"  ")</f>
        <v xml:space="preserve">  </v>
      </c>
    </row>
    <row r="1751" spans="2:21" ht="15.75">
      <c r="B1751" s="5" t="str">
        <f>IF(C1751&lt;&gt;"",COUNT($B$3:B1750)+1,"")</f>
        <v/>
      </c>
      <c r="C1751" s="86"/>
      <c r="D1751" s="12"/>
      <c r="E1751" s="12"/>
      <c r="F1751" s="5" t="str">
        <f>IFERROR(IF(E1751&lt;&gt;"",VLOOKUP(E1751,STORE!$C$6:$D$500,2,FALSE),""),"تأكد من الكود")</f>
        <v/>
      </c>
      <c r="G1751" s="12"/>
      <c r="H1751" s="20"/>
      <c r="I1751" s="12"/>
      <c r="U1751" s="4" t="str">
        <f>IF(AND($V$2=$E1751,$V$2&lt;&gt;"",$V$2&lt;&gt;0,F1751&lt;&gt;"تأكد من الكود"),COUNT($U$3:U1750)+1,"  ")</f>
        <v xml:space="preserve">  </v>
      </c>
    </row>
    <row r="1752" spans="2:21" ht="15.75">
      <c r="B1752" s="5" t="str">
        <f>IF(C1752&lt;&gt;"",COUNT($B$3:B1751)+1,"")</f>
        <v/>
      </c>
      <c r="C1752" s="86"/>
      <c r="D1752" s="12"/>
      <c r="E1752" s="12"/>
      <c r="F1752" s="5" t="str">
        <f>IFERROR(IF(E1752&lt;&gt;"",VLOOKUP(E1752,STORE!$C$6:$D$500,2,FALSE),""),"تأكد من الكود")</f>
        <v/>
      </c>
      <c r="G1752" s="12"/>
      <c r="H1752" s="20"/>
      <c r="I1752" s="12"/>
      <c r="U1752" s="4" t="str">
        <f>IF(AND($V$2=$E1752,$V$2&lt;&gt;"",$V$2&lt;&gt;0,F1752&lt;&gt;"تأكد من الكود"),COUNT($U$3:U1751)+1,"  ")</f>
        <v xml:space="preserve">  </v>
      </c>
    </row>
    <row r="1753" spans="2:21" ht="15.75">
      <c r="B1753" s="5" t="str">
        <f>IF(C1753&lt;&gt;"",COUNT($B$3:B1752)+1,"")</f>
        <v/>
      </c>
      <c r="C1753" s="86"/>
      <c r="D1753" s="12"/>
      <c r="E1753" s="12"/>
      <c r="F1753" s="5" t="str">
        <f>IFERROR(IF(E1753&lt;&gt;"",VLOOKUP(E1753,STORE!$C$6:$D$500,2,FALSE),""),"تأكد من الكود")</f>
        <v/>
      </c>
      <c r="G1753" s="12"/>
      <c r="H1753" s="20"/>
      <c r="I1753" s="12"/>
      <c r="U1753" s="4" t="str">
        <f>IF(AND($V$2=$E1753,$V$2&lt;&gt;"",$V$2&lt;&gt;0,F1753&lt;&gt;"تأكد من الكود"),COUNT($U$3:U1752)+1,"  ")</f>
        <v xml:space="preserve">  </v>
      </c>
    </row>
    <row r="1754" spans="2:21" ht="15.75">
      <c r="B1754" s="5" t="str">
        <f>IF(C1754&lt;&gt;"",COUNT($B$3:B1753)+1,"")</f>
        <v/>
      </c>
      <c r="C1754" s="86"/>
      <c r="D1754" s="12"/>
      <c r="E1754" s="12"/>
      <c r="F1754" s="5" t="str">
        <f>IFERROR(IF(E1754&lt;&gt;"",VLOOKUP(E1754,STORE!$C$6:$D$500,2,FALSE),""),"تأكد من الكود")</f>
        <v/>
      </c>
      <c r="G1754" s="12"/>
      <c r="H1754" s="20"/>
      <c r="I1754" s="12"/>
      <c r="U1754" s="4" t="str">
        <f>IF(AND($V$2=$E1754,$V$2&lt;&gt;"",$V$2&lt;&gt;0,F1754&lt;&gt;"تأكد من الكود"),COUNT($U$3:U1753)+1,"  ")</f>
        <v xml:space="preserve">  </v>
      </c>
    </row>
    <row r="1755" spans="2:21" ht="15.75">
      <c r="B1755" s="5" t="str">
        <f>IF(C1755&lt;&gt;"",COUNT($B$3:B1754)+1,"")</f>
        <v/>
      </c>
      <c r="C1755" s="86"/>
      <c r="D1755" s="12"/>
      <c r="E1755" s="12"/>
      <c r="F1755" s="5" t="str">
        <f>IFERROR(IF(E1755&lt;&gt;"",VLOOKUP(E1755,STORE!$C$6:$D$500,2,FALSE),""),"تأكد من الكود")</f>
        <v/>
      </c>
      <c r="G1755" s="12"/>
      <c r="H1755" s="20"/>
      <c r="I1755" s="12"/>
      <c r="U1755" s="4" t="str">
        <f>IF(AND($V$2=$E1755,$V$2&lt;&gt;"",$V$2&lt;&gt;0,F1755&lt;&gt;"تأكد من الكود"),COUNT($U$3:U1754)+1,"  ")</f>
        <v xml:space="preserve">  </v>
      </c>
    </row>
    <row r="1756" spans="2:21" ht="15.75">
      <c r="B1756" s="5" t="str">
        <f>IF(C1756&lt;&gt;"",COUNT($B$3:B1755)+1,"")</f>
        <v/>
      </c>
      <c r="C1756" s="86"/>
      <c r="D1756" s="12"/>
      <c r="E1756" s="12"/>
      <c r="F1756" s="5" t="str">
        <f>IFERROR(IF(E1756&lt;&gt;"",VLOOKUP(E1756,STORE!$C$6:$D$500,2,FALSE),""),"تأكد من الكود")</f>
        <v/>
      </c>
      <c r="G1756" s="12"/>
      <c r="H1756" s="20"/>
      <c r="I1756" s="12"/>
      <c r="U1756" s="4" t="str">
        <f>IF(AND($V$2=$E1756,$V$2&lt;&gt;"",$V$2&lt;&gt;0,F1756&lt;&gt;"تأكد من الكود"),COUNT($U$3:U1755)+1,"  ")</f>
        <v xml:space="preserve">  </v>
      </c>
    </row>
    <row r="1757" spans="2:21" ht="15.75">
      <c r="B1757" s="5" t="str">
        <f>IF(C1757&lt;&gt;"",COUNT($B$3:B1756)+1,"")</f>
        <v/>
      </c>
      <c r="C1757" s="86"/>
      <c r="D1757" s="12"/>
      <c r="E1757" s="12"/>
      <c r="F1757" s="5" t="str">
        <f>IFERROR(IF(E1757&lt;&gt;"",VLOOKUP(E1757,STORE!$C$6:$D$500,2,FALSE),""),"تأكد من الكود")</f>
        <v/>
      </c>
      <c r="G1757" s="12"/>
      <c r="H1757" s="20"/>
      <c r="I1757" s="12"/>
      <c r="U1757" s="4" t="str">
        <f>IF(AND($V$2=$E1757,$V$2&lt;&gt;"",$V$2&lt;&gt;0,F1757&lt;&gt;"تأكد من الكود"),COUNT($U$3:U1756)+1,"  ")</f>
        <v xml:space="preserve">  </v>
      </c>
    </row>
    <row r="1758" spans="2:21" ht="15.75">
      <c r="B1758" s="5" t="str">
        <f>IF(C1758&lt;&gt;"",COUNT($B$3:B1757)+1,"")</f>
        <v/>
      </c>
      <c r="C1758" s="86"/>
      <c r="D1758" s="12"/>
      <c r="E1758" s="12"/>
      <c r="F1758" s="5" t="str">
        <f>IFERROR(IF(E1758&lt;&gt;"",VLOOKUP(E1758,STORE!$C$6:$D$500,2,FALSE),""),"تأكد من الكود")</f>
        <v/>
      </c>
      <c r="G1758" s="12"/>
      <c r="H1758" s="20"/>
      <c r="I1758" s="12"/>
      <c r="U1758" s="4" t="str">
        <f>IF(AND($V$2=$E1758,$V$2&lt;&gt;"",$V$2&lt;&gt;0,F1758&lt;&gt;"تأكد من الكود"),COUNT($U$3:U1757)+1,"  ")</f>
        <v xml:space="preserve">  </v>
      </c>
    </row>
    <row r="1759" spans="2:21" ht="15.75">
      <c r="B1759" s="5" t="str">
        <f>IF(C1759&lt;&gt;"",COUNT($B$3:B1758)+1,"")</f>
        <v/>
      </c>
      <c r="C1759" s="86"/>
      <c r="D1759" s="12"/>
      <c r="E1759" s="12"/>
      <c r="F1759" s="5" t="str">
        <f>IFERROR(IF(E1759&lt;&gt;"",VLOOKUP(E1759,STORE!$C$6:$D$500,2,FALSE),""),"تأكد من الكود")</f>
        <v/>
      </c>
      <c r="G1759" s="12"/>
      <c r="H1759" s="20"/>
      <c r="I1759" s="12"/>
      <c r="U1759" s="4" t="str">
        <f>IF(AND($V$2=$E1759,$V$2&lt;&gt;"",$V$2&lt;&gt;0,F1759&lt;&gt;"تأكد من الكود"),COUNT($U$3:U1758)+1,"  ")</f>
        <v xml:space="preserve">  </v>
      </c>
    </row>
    <row r="1760" spans="2:21" ht="15.75">
      <c r="B1760" s="5" t="str">
        <f>IF(C1760&lt;&gt;"",COUNT($B$3:B1759)+1,"")</f>
        <v/>
      </c>
      <c r="C1760" s="86"/>
      <c r="D1760" s="12"/>
      <c r="E1760" s="12"/>
      <c r="F1760" s="5" t="str">
        <f>IFERROR(IF(E1760&lt;&gt;"",VLOOKUP(E1760,STORE!$C$6:$D$500,2,FALSE),""),"تأكد من الكود")</f>
        <v/>
      </c>
      <c r="G1760" s="12"/>
      <c r="H1760" s="20"/>
      <c r="I1760" s="12"/>
      <c r="U1760" s="4" t="str">
        <f>IF(AND($V$2=$E1760,$V$2&lt;&gt;"",$V$2&lt;&gt;0,F1760&lt;&gt;"تأكد من الكود"),COUNT($U$3:U1759)+1,"  ")</f>
        <v xml:space="preserve">  </v>
      </c>
    </row>
    <row r="1761" spans="2:21" ht="15.75">
      <c r="B1761" s="5" t="str">
        <f>IF(C1761&lt;&gt;"",COUNT($B$3:B1760)+1,"")</f>
        <v/>
      </c>
      <c r="C1761" s="86"/>
      <c r="D1761" s="12"/>
      <c r="E1761" s="12"/>
      <c r="F1761" s="5" t="str">
        <f>IFERROR(IF(E1761&lt;&gt;"",VLOOKUP(E1761,STORE!$C$6:$D$500,2,FALSE),""),"تأكد من الكود")</f>
        <v/>
      </c>
      <c r="G1761" s="12"/>
      <c r="H1761" s="20"/>
      <c r="I1761" s="12"/>
      <c r="U1761" s="4" t="str">
        <f>IF(AND($V$2=$E1761,$V$2&lt;&gt;"",$V$2&lt;&gt;0,F1761&lt;&gt;"تأكد من الكود"),COUNT($U$3:U1760)+1,"  ")</f>
        <v xml:space="preserve">  </v>
      </c>
    </row>
    <row r="1762" spans="2:21" ht="15.75">
      <c r="B1762" s="5" t="str">
        <f>IF(C1762&lt;&gt;"",COUNT($B$3:B1761)+1,"")</f>
        <v/>
      </c>
      <c r="C1762" s="86"/>
      <c r="D1762" s="12"/>
      <c r="E1762" s="12"/>
      <c r="F1762" s="5" t="str">
        <f>IFERROR(IF(E1762&lt;&gt;"",VLOOKUP(E1762,STORE!$C$6:$D$500,2,FALSE),""),"تأكد من الكود")</f>
        <v/>
      </c>
      <c r="G1762" s="12"/>
      <c r="H1762" s="20"/>
      <c r="I1762" s="12"/>
      <c r="U1762" s="4" t="str">
        <f>IF(AND($V$2=$E1762,$V$2&lt;&gt;"",$V$2&lt;&gt;0,F1762&lt;&gt;"تأكد من الكود"),COUNT($U$3:U1761)+1,"  ")</f>
        <v xml:space="preserve">  </v>
      </c>
    </row>
    <row r="1763" spans="2:21" ht="15.75">
      <c r="B1763" s="5" t="str">
        <f>IF(C1763&lt;&gt;"",COUNT($B$3:B1762)+1,"")</f>
        <v/>
      </c>
      <c r="C1763" s="86"/>
      <c r="D1763" s="12"/>
      <c r="E1763" s="12"/>
      <c r="F1763" s="5" t="str">
        <f>IFERROR(IF(E1763&lt;&gt;"",VLOOKUP(E1763,STORE!$C$6:$D$500,2,FALSE),""),"تأكد من الكود")</f>
        <v/>
      </c>
      <c r="G1763" s="12"/>
      <c r="H1763" s="20"/>
      <c r="I1763" s="12"/>
      <c r="U1763" s="4" t="str">
        <f>IF(AND($V$2=$E1763,$V$2&lt;&gt;"",$V$2&lt;&gt;0,F1763&lt;&gt;"تأكد من الكود"),COUNT($U$3:U1762)+1,"  ")</f>
        <v xml:space="preserve">  </v>
      </c>
    </row>
    <row r="1764" spans="2:21" ht="15.75">
      <c r="B1764" s="5" t="str">
        <f>IF(C1764&lt;&gt;"",COUNT($B$3:B1763)+1,"")</f>
        <v/>
      </c>
      <c r="C1764" s="86"/>
      <c r="D1764" s="12"/>
      <c r="E1764" s="12"/>
      <c r="F1764" s="5" t="str">
        <f>IFERROR(IF(E1764&lt;&gt;"",VLOOKUP(E1764,STORE!$C$6:$D$500,2,FALSE),""),"تأكد من الكود")</f>
        <v/>
      </c>
      <c r="G1764" s="12"/>
      <c r="H1764" s="20"/>
      <c r="I1764" s="12"/>
      <c r="U1764" s="4" t="str">
        <f>IF(AND($V$2=$E1764,$V$2&lt;&gt;"",$V$2&lt;&gt;0,F1764&lt;&gt;"تأكد من الكود"),COUNT($U$3:U1763)+1,"  ")</f>
        <v xml:space="preserve">  </v>
      </c>
    </row>
    <row r="1765" spans="2:21" ht="15.75">
      <c r="B1765" s="5" t="str">
        <f>IF(C1765&lt;&gt;"",COUNT($B$3:B1764)+1,"")</f>
        <v/>
      </c>
      <c r="C1765" s="86"/>
      <c r="D1765" s="12"/>
      <c r="E1765" s="12"/>
      <c r="F1765" s="5" t="str">
        <f>IFERROR(IF(E1765&lt;&gt;"",VLOOKUP(E1765,STORE!$C$6:$D$500,2,FALSE),""),"تأكد من الكود")</f>
        <v/>
      </c>
      <c r="G1765" s="12"/>
      <c r="H1765" s="20"/>
      <c r="I1765" s="12"/>
      <c r="U1765" s="4" t="str">
        <f>IF(AND($V$2=$E1765,$V$2&lt;&gt;"",$V$2&lt;&gt;0,F1765&lt;&gt;"تأكد من الكود"),COUNT($U$3:U1764)+1,"  ")</f>
        <v xml:space="preserve">  </v>
      </c>
    </row>
    <row r="1766" spans="2:21" ht="15.75">
      <c r="B1766" s="5" t="str">
        <f>IF(C1766&lt;&gt;"",COUNT($B$3:B1765)+1,"")</f>
        <v/>
      </c>
      <c r="C1766" s="86"/>
      <c r="D1766" s="12"/>
      <c r="E1766" s="12"/>
      <c r="F1766" s="5" t="str">
        <f>IFERROR(IF(E1766&lt;&gt;"",VLOOKUP(E1766,STORE!$C$6:$D$500,2,FALSE),""),"تأكد من الكود")</f>
        <v/>
      </c>
      <c r="G1766" s="12"/>
      <c r="H1766" s="20"/>
      <c r="I1766" s="12"/>
      <c r="U1766" s="4" t="str">
        <f>IF(AND($V$2=$E1766,$V$2&lt;&gt;"",$V$2&lt;&gt;0,F1766&lt;&gt;"تأكد من الكود"),COUNT($U$3:U1765)+1,"  ")</f>
        <v xml:space="preserve">  </v>
      </c>
    </row>
    <row r="1767" spans="2:21" ht="15.75">
      <c r="B1767" s="5" t="str">
        <f>IF(C1767&lt;&gt;"",COUNT($B$3:B1766)+1,"")</f>
        <v/>
      </c>
      <c r="C1767" s="86"/>
      <c r="D1767" s="12"/>
      <c r="E1767" s="12"/>
      <c r="F1767" s="5" t="str">
        <f>IFERROR(IF(E1767&lt;&gt;"",VLOOKUP(E1767,STORE!$C$6:$D$500,2,FALSE),""),"تأكد من الكود")</f>
        <v/>
      </c>
      <c r="G1767" s="12"/>
      <c r="H1767" s="20"/>
      <c r="I1767" s="12"/>
      <c r="U1767" s="4" t="str">
        <f>IF(AND($V$2=$E1767,$V$2&lt;&gt;"",$V$2&lt;&gt;0,F1767&lt;&gt;"تأكد من الكود"),COUNT($U$3:U1766)+1,"  ")</f>
        <v xml:space="preserve">  </v>
      </c>
    </row>
    <row r="1768" spans="2:21" ht="15.75">
      <c r="B1768" s="5" t="str">
        <f>IF(C1768&lt;&gt;"",COUNT($B$3:B1767)+1,"")</f>
        <v/>
      </c>
      <c r="C1768" s="86"/>
      <c r="D1768" s="12"/>
      <c r="E1768" s="12"/>
      <c r="F1768" s="5" t="str">
        <f>IFERROR(IF(E1768&lt;&gt;"",VLOOKUP(E1768,STORE!$C$6:$D$500,2,FALSE),""),"تأكد من الكود")</f>
        <v/>
      </c>
      <c r="G1768" s="12"/>
      <c r="H1768" s="20"/>
      <c r="I1768" s="12"/>
      <c r="U1768" s="4" t="str">
        <f>IF(AND($V$2=$E1768,$V$2&lt;&gt;"",$V$2&lt;&gt;0,F1768&lt;&gt;"تأكد من الكود"),COUNT($U$3:U1767)+1,"  ")</f>
        <v xml:space="preserve">  </v>
      </c>
    </row>
    <row r="1769" spans="2:21" ht="15.75">
      <c r="B1769" s="5" t="str">
        <f>IF(C1769&lt;&gt;"",COUNT($B$3:B1768)+1,"")</f>
        <v/>
      </c>
      <c r="C1769" s="86"/>
      <c r="D1769" s="12"/>
      <c r="E1769" s="12"/>
      <c r="F1769" s="5" t="str">
        <f>IFERROR(IF(E1769&lt;&gt;"",VLOOKUP(E1769,STORE!$C$6:$D$500,2,FALSE),""),"تأكد من الكود")</f>
        <v/>
      </c>
      <c r="G1769" s="12"/>
      <c r="H1769" s="20"/>
      <c r="I1769" s="12"/>
      <c r="U1769" s="4" t="str">
        <f>IF(AND($V$2=$E1769,$V$2&lt;&gt;"",$V$2&lt;&gt;0,F1769&lt;&gt;"تأكد من الكود"),COUNT($U$3:U1768)+1,"  ")</f>
        <v xml:space="preserve">  </v>
      </c>
    </row>
    <row r="1770" spans="2:21" ht="15.75">
      <c r="B1770" s="5" t="str">
        <f>IF(C1770&lt;&gt;"",COUNT($B$3:B1769)+1,"")</f>
        <v/>
      </c>
      <c r="C1770" s="86"/>
      <c r="D1770" s="12"/>
      <c r="E1770" s="12"/>
      <c r="F1770" s="5" t="str">
        <f>IFERROR(IF(E1770&lt;&gt;"",VLOOKUP(E1770,STORE!$C$6:$D$500,2,FALSE),""),"تأكد من الكود")</f>
        <v/>
      </c>
      <c r="G1770" s="12"/>
      <c r="H1770" s="20"/>
      <c r="I1770" s="12"/>
      <c r="U1770" s="4" t="str">
        <f>IF(AND($V$2=$E1770,$V$2&lt;&gt;"",$V$2&lt;&gt;0,F1770&lt;&gt;"تأكد من الكود"),COUNT($U$3:U1769)+1,"  ")</f>
        <v xml:space="preserve">  </v>
      </c>
    </row>
    <row r="1771" spans="2:21" ht="15.75">
      <c r="B1771" s="5" t="str">
        <f>IF(C1771&lt;&gt;"",COUNT($B$3:B1770)+1,"")</f>
        <v/>
      </c>
      <c r="C1771" s="86"/>
      <c r="D1771" s="12"/>
      <c r="E1771" s="12"/>
      <c r="F1771" s="5" t="str">
        <f>IFERROR(IF(E1771&lt;&gt;"",VLOOKUP(E1771,STORE!$C$6:$D$500,2,FALSE),""),"تأكد من الكود")</f>
        <v/>
      </c>
      <c r="G1771" s="12"/>
      <c r="H1771" s="20"/>
      <c r="I1771" s="12"/>
      <c r="U1771" s="4" t="str">
        <f>IF(AND($V$2=$E1771,$V$2&lt;&gt;"",$V$2&lt;&gt;0,F1771&lt;&gt;"تأكد من الكود"),COUNT($U$3:U1770)+1,"  ")</f>
        <v xml:space="preserve">  </v>
      </c>
    </row>
    <row r="1772" spans="2:21" ht="15.75">
      <c r="B1772" s="5" t="str">
        <f>IF(C1772&lt;&gt;"",COUNT($B$3:B1771)+1,"")</f>
        <v/>
      </c>
      <c r="C1772" s="86"/>
      <c r="D1772" s="12"/>
      <c r="E1772" s="12"/>
      <c r="F1772" s="5" t="str">
        <f>IFERROR(IF(E1772&lt;&gt;"",VLOOKUP(E1772,STORE!$C$6:$D$500,2,FALSE),""),"تأكد من الكود")</f>
        <v/>
      </c>
      <c r="G1772" s="12"/>
      <c r="H1772" s="20"/>
      <c r="I1772" s="12"/>
      <c r="U1772" s="4" t="str">
        <f>IF(AND($V$2=$E1772,$V$2&lt;&gt;"",$V$2&lt;&gt;0,F1772&lt;&gt;"تأكد من الكود"),COUNT($U$3:U1771)+1,"  ")</f>
        <v xml:space="preserve">  </v>
      </c>
    </row>
    <row r="1773" spans="2:21" ht="15.75">
      <c r="B1773" s="5" t="str">
        <f>IF(C1773&lt;&gt;"",COUNT($B$3:B1772)+1,"")</f>
        <v/>
      </c>
      <c r="C1773" s="86"/>
      <c r="D1773" s="12"/>
      <c r="E1773" s="12"/>
      <c r="F1773" s="5" t="str">
        <f>IFERROR(IF(E1773&lt;&gt;"",VLOOKUP(E1773,STORE!$C$6:$D$500,2,FALSE),""),"تأكد من الكود")</f>
        <v/>
      </c>
      <c r="G1773" s="12"/>
      <c r="H1773" s="20"/>
      <c r="I1773" s="12"/>
      <c r="U1773" s="4" t="str">
        <f>IF(AND($V$2=$E1773,$V$2&lt;&gt;"",$V$2&lt;&gt;0,F1773&lt;&gt;"تأكد من الكود"),COUNT($U$3:U1772)+1,"  ")</f>
        <v xml:space="preserve">  </v>
      </c>
    </row>
    <row r="1774" spans="2:21" ht="15.75">
      <c r="B1774" s="5" t="str">
        <f>IF(C1774&lt;&gt;"",COUNT($B$3:B1773)+1,"")</f>
        <v/>
      </c>
      <c r="C1774" s="86"/>
      <c r="D1774" s="12"/>
      <c r="E1774" s="12"/>
      <c r="F1774" s="5" t="str">
        <f>IFERROR(IF(E1774&lt;&gt;"",VLOOKUP(E1774,STORE!$C$6:$D$500,2,FALSE),""),"تأكد من الكود")</f>
        <v/>
      </c>
      <c r="G1774" s="12"/>
      <c r="H1774" s="20"/>
      <c r="I1774" s="12"/>
      <c r="U1774" s="4" t="str">
        <f>IF(AND($V$2=$E1774,$V$2&lt;&gt;"",$V$2&lt;&gt;0,F1774&lt;&gt;"تأكد من الكود"),COUNT($U$3:U1773)+1,"  ")</f>
        <v xml:space="preserve">  </v>
      </c>
    </row>
    <row r="1775" spans="2:21" ht="15.75">
      <c r="B1775" s="5" t="str">
        <f>IF(C1775&lt;&gt;"",COUNT($B$3:B1774)+1,"")</f>
        <v/>
      </c>
      <c r="C1775" s="86"/>
      <c r="D1775" s="12"/>
      <c r="E1775" s="12"/>
      <c r="F1775" s="5" t="str">
        <f>IFERROR(IF(E1775&lt;&gt;"",VLOOKUP(E1775,STORE!$C$6:$D$500,2,FALSE),""),"تأكد من الكود")</f>
        <v/>
      </c>
      <c r="G1775" s="12"/>
      <c r="H1775" s="20"/>
      <c r="I1775" s="12"/>
      <c r="U1775" s="4" t="str">
        <f>IF(AND($V$2=$E1775,$V$2&lt;&gt;"",$V$2&lt;&gt;0,F1775&lt;&gt;"تأكد من الكود"),COUNT($U$3:U1774)+1,"  ")</f>
        <v xml:space="preserve">  </v>
      </c>
    </row>
    <row r="1776" spans="2:21" ht="15.75">
      <c r="B1776" s="5" t="str">
        <f>IF(C1776&lt;&gt;"",COUNT($B$3:B1775)+1,"")</f>
        <v/>
      </c>
      <c r="C1776" s="86"/>
      <c r="D1776" s="12"/>
      <c r="E1776" s="12"/>
      <c r="F1776" s="5" t="str">
        <f>IFERROR(IF(E1776&lt;&gt;"",VLOOKUP(E1776,STORE!$C$6:$D$500,2,FALSE),""),"تأكد من الكود")</f>
        <v/>
      </c>
      <c r="G1776" s="12"/>
      <c r="H1776" s="20"/>
      <c r="I1776" s="12"/>
      <c r="U1776" s="4" t="str">
        <f>IF(AND($V$2=$E1776,$V$2&lt;&gt;"",$V$2&lt;&gt;0,F1776&lt;&gt;"تأكد من الكود"),COUNT($U$3:U1775)+1,"  ")</f>
        <v xml:space="preserve">  </v>
      </c>
    </row>
    <row r="1777" spans="2:21" ht="15.75">
      <c r="B1777" s="5" t="str">
        <f>IF(C1777&lt;&gt;"",COUNT($B$3:B1776)+1,"")</f>
        <v/>
      </c>
      <c r="C1777" s="86"/>
      <c r="D1777" s="12"/>
      <c r="E1777" s="12"/>
      <c r="F1777" s="5" t="str">
        <f>IFERROR(IF(E1777&lt;&gt;"",VLOOKUP(E1777,STORE!$C$6:$D$500,2,FALSE),""),"تأكد من الكود")</f>
        <v/>
      </c>
      <c r="G1777" s="12"/>
      <c r="H1777" s="20"/>
      <c r="I1777" s="12"/>
      <c r="U1777" s="4" t="str">
        <f>IF(AND($V$2=$E1777,$V$2&lt;&gt;"",$V$2&lt;&gt;0,F1777&lt;&gt;"تأكد من الكود"),COUNT($U$3:U1776)+1,"  ")</f>
        <v xml:space="preserve">  </v>
      </c>
    </row>
    <row r="1778" spans="2:21" ht="15.75">
      <c r="B1778" s="5" t="str">
        <f>IF(C1778&lt;&gt;"",COUNT($B$3:B1777)+1,"")</f>
        <v/>
      </c>
      <c r="C1778" s="86"/>
      <c r="D1778" s="12"/>
      <c r="E1778" s="12"/>
      <c r="F1778" s="5" t="str">
        <f>IFERROR(IF(E1778&lt;&gt;"",VLOOKUP(E1778,STORE!$C$6:$D$500,2,FALSE),""),"تأكد من الكود")</f>
        <v/>
      </c>
      <c r="G1778" s="12"/>
      <c r="H1778" s="20"/>
      <c r="I1778" s="12"/>
      <c r="U1778" s="4" t="str">
        <f>IF(AND($V$2=$E1778,$V$2&lt;&gt;"",$V$2&lt;&gt;0,F1778&lt;&gt;"تأكد من الكود"),COUNT($U$3:U1777)+1,"  ")</f>
        <v xml:space="preserve">  </v>
      </c>
    </row>
    <row r="1779" spans="2:21" ht="15.75">
      <c r="B1779" s="5" t="str">
        <f>IF(C1779&lt;&gt;"",COUNT($B$3:B1778)+1,"")</f>
        <v/>
      </c>
      <c r="C1779" s="86"/>
      <c r="D1779" s="12"/>
      <c r="E1779" s="12"/>
      <c r="F1779" s="5" t="str">
        <f>IFERROR(IF(E1779&lt;&gt;"",VLOOKUP(E1779,STORE!$C$6:$D$500,2,FALSE),""),"تأكد من الكود")</f>
        <v/>
      </c>
      <c r="G1779" s="12"/>
      <c r="H1779" s="20"/>
      <c r="I1779" s="12"/>
      <c r="U1779" s="4" t="str">
        <f>IF(AND($V$2=$E1779,$V$2&lt;&gt;"",$V$2&lt;&gt;0,F1779&lt;&gt;"تأكد من الكود"),COUNT($U$3:U1778)+1,"  ")</f>
        <v xml:space="preserve">  </v>
      </c>
    </row>
    <row r="1780" spans="2:21" ht="15.75">
      <c r="B1780" s="5" t="str">
        <f>IF(C1780&lt;&gt;"",COUNT($B$3:B1779)+1,"")</f>
        <v/>
      </c>
      <c r="C1780" s="86"/>
      <c r="D1780" s="12"/>
      <c r="E1780" s="12"/>
      <c r="F1780" s="5" t="str">
        <f>IFERROR(IF(E1780&lt;&gt;"",VLOOKUP(E1780,STORE!$C$6:$D$500,2,FALSE),""),"تأكد من الكود")</f>
        <v/>
      </c>
      <c r="G1780" s="12"/>
      <c r="H1780" s="20"/>
      <c r="I1780" s="12"/>
      <c r="U1780" s="4" t="str">
        <f>IF(AND($V$2=$E1780,$V$2&lt;&gt;"",$V$2&lt;&gt;0,F1780&lt;&gt;"تأكد من الكود"),COUNT($U$3:U1779)+1,"  ")</f>
        <v xml:space="preserve">  </v>
      </c>
    </row>
    <row r="1781" spans="2:21" ht="15.75">
      <c r="B1781" s="5" t="str">
        <f>IF(C1781&lt;&gt;"",COUNT($B$3:B1780)+1,"")</f>
        <v/>
      </c>
      <c r="C1781" s="86"/>
      <c r="D1781" s="12"/>
      <c r="E1781" s="12"/>
      <c r="F1781" s="5" t="str">
        <f>IFERROR(IF(E1781&lt;&gt;"",VLOOKUP(E1781,STORE!$C$6:$D$500,2,FALSE),""),"تأكد من الكود")</f>
        <v/>
      </c>
      <c r="G1781" s="12"/>
      <c r="H1781" s="20"/>
      <c r="I1781" s="12"/>
      <c r="U1781" s="4" t="str">
        <f>IF(AND($V$2=$E1781,$V$2&lt;&gt;"",$V$2&lt;&gt;0,F1781&lt;&gt;"تأكد من الكود"),COUNT($U$3:U1780)+1,"  ")</f>
        <v xml:space="preserve">  </v>
      </c>
    </row>
    <row r="1782" spans="2:21" ht="15.75">
      <c r="B1782" s="5" t="str">
        <f>IF(C1782&lt;&gt;"",COUNT($B$3:B1781)+1,"")</f>
        <v/>
      </c>
      <c r="C1782" s="86"/>
      <c r="D1782" s="12"/>
      <c r="E1782" s="12"/>
      <c r="F1782" s="5" t="str">
        <f>IFERROR(IF(E1782&lt;&gt;"",VLOOKUP(E1782,STORE!$C$6:$D$500,2,FALSE),""),"تأكد من الكود")</f>
        <v/>
      </c>
      <c r="G1782" s="12"/>
      <c r="H1782" s="20"/>
      <c r="I1782" s="12"/>
      <c r="U1782" s="4" t="str">
        <f>IF(AND($V$2=$E1782,$V$2&lt;&gt;"",$V$2&lt;&gt;0,F1782&lt;&gt;"تأكد من الكود"),COUNT($U$3:U1781)+1,"  ")</f>
        <v xml:space="preserve">  </v>
      </c>
    </row>
    <row r="1783" spans="2:21" ht="15.75">
      <c r="B1783" s="5" t="str">
        <f>IF(C1783&lt;&gt;"",COUNT($B$3:B1782)+1,"")</f>
        <v/>
      </c>
      <c r="C1783" s="86"/>
      <c r="D1783" s="12"/>
      <c r="E1783" s="12"/>
      <c r="F1783" s="5" t="str">
        <f>IFERROR(IF(E1783&lt;&gt;"",VLOOKUP(E1783,STORE!$C$6:$D$500,2,FALSE),""),"تأكد من الكود")</f>
        <v/>
      </c>
      <c r="G1783" s="12"/>
      <c r="H1783" s="20"/>
      <c r="I1783" s="12"/>
      <c r="U1783" s="4" t="str">
        <f>IF(AND($V$2=$E1783,$V$2&lt;&gt;"",$V$2&lt;&gt;0,F1783&lt;&gt;"تأكد من الكود"),COUNT($U$3:U1782)+1,"  ")</f>
        <v xml:space="preserve">  </v>
      </c>
    </row>
    <row r="1784" spans="2:21" ht="15.75">
      <c r="B1784" s="5" t="str">
        <f>IF(C1784&lt;&gt;"",COUNT($B$3:B1783)+1,"")</f>
        <v/>
      </c>
      <c r="C1784" s="86"/>
      <c r="D1784" s="12"/>
      <c r="E1784" s="12"/>
      <c r="F1784" s="5" t="str">
        <f>IFERROR(IF(E1784&lt;&gt;"",VLOOKUP(E1784,STORE!$C$6:$D$500,2,FALSE),""),"تأكد من الكود")</f>
        <v/>
      </c>
      <c r="G1784" s="12"/>
      <c r="H1784" s="20"/>
      <c r="I1784" s="12"/>
      <c r="U1784" s="4" t="str">
        <f>IF(AND($V$2=$E1784,$V$2&lt;&gt;"",$V$2&lt;&gt;0,F1784&lt;&gt;"تأكد من الكود"),COUNT($U$3:U1783)+1,"  ")</f>
        <v xml:space="preserve">  </v>
      </c>
    </row>
    <row r="1785" spans="2:21" ht="15.75">
      <c r="B1785" s="5" t="str">
        <f>IF(C1785&lt;&gt;"",COUNT($B$3:B1784)+1,"")</f>
        <v/>
      </c>
      <c r="C1785" s="86"/>
      <c r="D1785" s="12"/>
      <c r="E1785" s="12"/>
      <c r="F1785" s="5" t="str">
        <f>IFERROR(IF(E1785&lt;&gt;"",VLOOKUP(E1785,STORE!$C$6:$D$500,2,FALSE),""),"تأكد من الكود")</f>
        <v/>
      </c>
      <c r="G1785" s="12"/>
      <c r="H1785" s="20"/>
      <c r="I1785" s="12"/>
      <c r="U1785" s="4" t="str">
        <f>IF(AND($V$2=$E1785,$V$2&lt;&gt;"",$V$2&lt;&gt;0,F1785&lt;&gt;"تأكد من الكود"),COUNT($U$3:U1784)+1,"  ")</f>
        <v xml:space="preserve">  </v>
      </c>
    </row>
    <row r="1786" spans="2:21" ht="15.75">
      <c r="B1786" s="5" t="str">
        <f>IF(C1786&lt;&gt;"",COUNT($B$3:B1785)+1,"")</f>
        <v/>
      </c>
      <c r="C1786" s="86"/>
      <c r="D1786" s="12"/>
      <c r="E1786" s="12"/>
      <c r="F1786" s="5" t="str">
        <f>IFERROR(IF(E1786&lt;&gt;"",VLOOKUP(E1786,STORE!$C$6:$D$500,2,FALSE),""),"تأكد من الكود")</f>
        <v/>
      </c>
      <c r="G1786" s="12"/>
      <c r="H1786" s="20"/>
      <c r="I1786" s="12"/>
      <c r="U1786" s="4" t="str">
        <f>IF(AND($V$2=$E1786,$V$2&lt;&gt;"",$V$2&lt;&gt;0,F1786&lt;&gt;"تأكد من الكود"),COUNT($U$3:U1785)+1,"  ")</f>
        <v xml:space="preserve">  </v>
      </c>
    </row>
    <row r="1787" spans="2:21" ht="15.75">
      <c r="B1787" s="5" t="str">
        <f>IF(C1787&lt;&gt;"",COUNT($B$3:B1786)+1,"")</f>
        <v/>
      </c>
      <c r="C1787" s="86"/>
      <c r="D1787" s="12"/>
      <c r="E1787" s="12"/>
      <c r="F1787" s="5" t="str">
        <f>IFERROR(IF(E1787&lt;&gt;"",VLOOKUP(E1787,STORE!$C$6:$D$500,2,FALSE),""),"تأكد من الكود")</f>
        <v/>
      </c>
      <c r="G1787" s="12"/>
      <c r="H1787" s="20"/>
      <c r="I1787" s="12"/>
      <c r="U1787" s="4" t="str">
        <f>IF(AND($V$2=$E1787,$V$2&lt;&gt;"",$V$2&lt;&gt;0,F1787&lt;&gt;"تأكد من الكود"),COUNT($U$3:U1786)+1,"  ")</f>
        <v xml:space="preserve">  </v>
      </c>
    </row>
    <row r="1788" spans="2:21" ht="15.75">
      <c r="B1788" s="5" t="str">
        <f>IF(C1788&lt;&gt;"",COUNT($B$3:B1787)+1,"")</f>
        <v/>
      </c>
      <c r="C1788" s="86"/>
      <c r="D1788" s="12"/>
      <c r="E1788" s="12"/>
      <c r="F1788" s="5" t="str">
        <f>IFERROR(IF(E1788&lt;&gt;"",VLOOKUP(E1788,STORE!$C$6:$D$500,2,FALSE),""),"تأكد من الكود")</f>
        <v/>
      </c>
      <c r="G1788" s="12"/>
      <c r="H1788" s="20"/>
      <c r="I1788" s="12"/>
      <c r="U1788" s="4" t="str">
        <f>IF(AND($V$2=$E1788,$V$2&lt;&gt;"",$V$2&lt;&gt;0,F1788&lt;&gt;"تأكد من الكود"),COUNT($U$3:U1787)+1,"  ")</f>
        <v xml:space="preserve">  </v>
      </c>
    </row>
    <row r="1789" spans="2:21" ht="15.75">
      <c r="B1789" s="5" t="str">
        <f>IF(C1789&lt;&gt;"",COUNT($B$3:B1788)+1,"")</f>
        <v/>
      </c>
      <c r="C1789" s="86"/>
      <c r="D1789" s="12"/>
      <c r="E1789" s="12"/>
      <c r="F1789" s="5" t="str">
        <f>IFERROR(IF(E1789&lt;&gt;"",VLOOKUP(E1789,STORE!$C$6:$D$500,2,FALSE),""),"تأكد من الكود")</f>
        <v/>
      </c>
      <c r="G1789" s="12"/>
      <c r="H1789" s="20"/>
      <c r="I1789" s="12"/>
      <c r="U1789" s="4" t="str">
        <f>IF(AND($V$2=$E1789,$V$2&lt;&gt;"",$V$2&lt;&gt;0,F1789&lt;&gt;"تأكد من الكود"),COUNT($U$3:U1788)+1,"  ")</f>
        <v xml:space="preserve">  </v>
      </c>
    </row>
    <row r="1790" spans="2:21" ht="15.75">
      <c r="B1790" s="5" t="str">
        <f>IF(C1790&lt;&gt;"",COUNT($B$3:B1789)+1,"")</f>
        <v/>
      </c>
      <c r="C1790" s="86"/>
      <c r="D1790" s="12"/>
      <c r="E1790" s="12"/>
      <c r="F1790" s="5" t="str">
        <f>IFERROR(IF(E1790&lt;&gt;"",VLOOKUP(E1790,STORE!$C$6:$D$500,2,FALSE),""),"تأكد من الكود")</f>
        <v/>
      </c>
      <c r="G1790" s="12"/>
      <c r="H1790" s="20"/>
      <c r="I1790" s="12"/>
      <c r="U1790" s="4" t="str">
        <f>IF(AND($V$2=$E1790,$V$2&lt;&gt;"",$V$2&lt;&gt;0,F1790&lt;&gt;"تأكد من الكود"),COUNT($U$3:U1789)+1,"  ")</f>
        <v xml:space="preserve">  </v>
      </c>
    </row>
    <row r="1791" spans="2:21" ht="15.75">
      <c r="B1791" s="5" t="str">
        <f>IF(C1791&lt;&gt;"",COUNT($B$3:B1790)+1,"")</f>
        <v/>
      </c>
      <c r="C1791" s="86"/>
      <c r="D1791" s="12"/>
      <c r="E1791" s="12"/>
      <c r="F1791" s="5" t="str">
        <f>IFERROR(IF(E1791&lt;&gt;"",VLOOKUP(E1791,STORE!$C$6:$D$500,2,FALSE),""),"تأكد من الكود")</f>
        <v/>
      </c>
      <c r="G1791" s="12"/>
      <c r="H1791" s="20"/>
      <c r="I1791" s="12"/>
      <c r="U1791" s="4" t="str">
        <f>IF(AND($V$2=$E1791,$V$2&lt;&gt;"",$V$2&lt;&gt;0,F1791&lt;&gt;"تأكد من الكود"),COUNT($U$3:U1790)+1,"  ")</f>
        <v xml:space="preserve">  </v>
      </c>
    </row>
    <row r="1792" spans="2:21" ht="15.75">
      <c r="B1792" s="5" t="str">
        <f>IF(C1792&lt;&gt;"",COUNT($B$3:B1791)+1,"")</f>
        <v/>
      </c>
      <c r="C1792" s="86"/>
      <c r="D1792" s="12"/>
      <c r="E1792" s="12"/>
      <c r="F1792" s="5" t="str">
        <f>IFERROR(IF(E1792&lt;&gt;"",VLOOKUP(E1792,STORE!$C$6:$D$500,2,FALSE),""),"تأكد من الكود")</f>
        <v/>
      </c>
      <c r="G1792" s="12"/>
      <c r="H1792" s="20"/>
      <c r="I1792" s="12"/>
      <c r="U1792" s="4" t="str">
        <f>IF(AND($V$2=$E1792,$V$2&lt;&gt;"",$V$2&lt;&gt;0,F1792&lt;&gt;"تأكد من الكود"),COUNT($U$3:U1791)+1,"  ")</f>
        <v xml:space="preserve">  </v>
      </c>
    </row>
    <row r="1793" spans="2:21" ht="15.75">
      <c r="B1793" s="5" t="str">
        <f>IF(C1793&lt;&gt;"",COUNT($B$3:B1792)+1,"")</f>
        <v/>
      </c>
      <c r="C1793" s="86"/>
      <c r="D1793" s="12"/>
      <c r="E1793" s="12"/>
      <c r="F1793" s="5" t="str">
        <f>IFERROR(IF(E1793&lt;&gt;"",VLOOKUP(E1793,STORE!$C$6:$D$500,2,FALSE),""),"تأكد من الكود")</f>
        <v/>
      </c>
      <c r="G1793" s="12"/>
      <c r="H1793" s="20"/>
      <c r="I1793" s="12"/>
      <c r="U1793" s="4" t="str">
        <f>IF(AND($V$2=$E1793,$V$2&lt;&gt;"",$V$2&lt;&gt;0,F1793&lt;&gt;"تأكد من الكود"),COUNT($U$3:U1792)+1,"  ")</f>
        <v xml:space="preserve">  </v>
      </c>
    </row>
    <row r="1794" spans="2:21" ht="15.75">
      <c r="B1794" s="5" t="str">
        <f>IF(C1794&lt;&gt;"",COUNT($B$3:B1793)+1,"")</f>
        <v/>
      </c>
      <c r="C1794" s="86"/>
      <c r="D1794" s="12"/>
      <c r="E1794" s="12"/>
      <c r="F1794" s="5" t="str">
        <f>IFERROR(IF(E1794&lt;&gt;"",VLOOKUP(E1794,STORE!$C$6:$D$500,2,FALSE),""),"تأكد من الكود")</f>
        <v/>
      </c>
      <c r="G1794" s="12"/>
      <c r="H1794" s="20"/>
      <c r="I1794" s="12"/>
      <c r="U1794" s="4" t="str">
        <f>IF(AND($V$2=$E1794,$V$2&lt;&gt;"",$V$2&lt;&gt;0,F1794&lt;&gt;"تأكد من الكود"),COUNT($U$3:U1793)+1,"  ")</f>
        <v xml:space="preserve">  </v>
      </c>
    </row>
    <row r="1795" spans="2:21" ht="15.75">
      <c r="B1795" s="5" t="str">
        <f>IF(C1795&lt;&gt;"",COUNT($B$3:B1794)+1,"")</f>
        <v/>
      </c>
      <c r="C1795" s="86"/>
      <c r="D1795" s="12"/>
      <c r="E1795" s="12"/>
      <c r="F1795" s="5" t="str">
        <f>IFERROR(IF(E1795&lt;&gt;"",VLOOKUP(E1795,STORE!$C$6:$D$500,2,FALSE),""),"تأكد من الكود")</f>
        <v/>
      </c>
      <c r="G1795" s="12"/>
      <c r="H1795" s="20"/>
      <c r="I1795" s="12"/>
      <c r="U1795" s="4" t="str">
        <f>IF(AND($V$2=$E1795,$V$2&lt;&gt;"",$V$2&lt;&gt;0,F1795&lt;&gt;"تأكد من الكود"),COUNT($U$3:U1794)+1,"  ")</f>
        <v xml:space="preserve">  </v>
      </c>
    </row>
    <row r="1796" spans="2:21" ht="15.75">
      <c r="B1796" s="5" t="str">
        <f>IF(C1796&lt;&gt;"",COUNT($B$3:B1795)+1,"")</f>
        <v/>
      </c>
      <c r="C1796" s="86"/>
      <c r="D1796" s="12"/>
      <c r="E1796" s="12"/>
      <c r="F1796" s="5" t="str">
        <f>IFERROR(IF(E1796&lt;&gt;"",VLOOKUP(E1796,STORE!$C$6:$D$500,2,FALSE),""),"تأكد من الكود")</f>
        <v/>
      </c>
      <c r="G1796" s="12"/>
      <c r="H1796" s="20"/>
      <c r="I1796" s="12"/>
      <c r="U1796" s="4" t="str">
        <f>IF(AND($V$2=$E1796,$V$2&lt;&gt;"",$V$2&lt;&gt;0,F1796&lt;&gt;"تأكد من الكود"),COUNT($U$3:U1795)+1,"  ")</f>
        <v xml:space="preserve">  </v>
      </c>
    </row>
    <row r="1797" spans="2:21" ht="15.75">
      <c r="B1797" s="5" t="str">
        <f>IF(C1797&lt;&gt;"",COUNT($B$3:B1796)+1,"")</f>
        <v/>
      </c>
      <c r="C1797" s="86"/>
      <c r="D1797" s="12"/>
      <c r="E1797" s="12"/>
      <c r="F1797" s="5" t="str">
        <f>IFERROR(IF(E1797&lt;&gt;"",VLOOKUP(E1797,STORE!$C$6:$D$500,2,FALSE),""),"تأكد من الكود")</f>
        <v/>
      </c>
      <c r="G1797" s="12"/>
      <c r="H1797" s="20"/>
      <c r="I1797" s="12"/>
      <c r="U1797" s="4" t="str">
        <f>IF(AND($V$2=$E1797,$V$2&lt;&gt;"",$V$2&lt;&gt;0,F1797&lt;&gt;"تأكد من الكود"),COUNT($U$3:U1796)+1,"  ")</f>
        <v xml:space="preserve">  </v>
      </c>
    </row>
    <row r="1798" spans="2:21" ht="15.75">
      <c r="B1798" s="5" t="str">
        <f>IF(C1798&lt;&gt;"",COUNT($B$3:B1797)+1,"")</f>
        <v/>
      </c>
      <c r="C1798" s="86"/>
      <c r="D1798" s="12"/>
      <c r="E1798" s="12"/>
      <c r="F1798" s="5" t="str">
        <f>IFERROR(IF(E1798&lt;&gt;"",VLOOKUP(E1798,STORE!$C$6:$D$500,2,FALSE),""),"تأكد من الكود")</f>
        <v/>
      </c>
      <c r="G1798" s="12"/>
      <c r="H1798" s="20"/>
      <c r="I1798" s="12"/>
      <c r="U1798" s="4" t="str">
        <f>IF(AND($V$2=$E1798,$V$2&lt;&gt;"",$V$2&lt;&gt;0,F1798&lt;&gt;"تأكد من الكود"),COUNT($U$3:U1797)+1,"  ")</f>
        <v xml:space="preserve">  </v>
      </c>
    </row>
    <row r="1799" spans="2:21" ht="15.75">
      <c r="B1799" s="5" t="str">
        <f>IF(C1799&lt;&gt;"",COUNT($B$3:B1798)+1,"")</f>
        <v/>
      </c>
      <c r="C1799" s="86"/>
      <c r="D1799" s="12"/>
      <c r="E1799" s="12"/>
      <c r="F1799" s="5" t="str">
        <f>IFERROR(IF(E1799&lt;&gt;"",VLOOKUP(E1799,STORE!$C$6:$D$500,2,FALSE),""),"تأكد من الكود")</f>
        <v/>
      </c>
      <c r="G1799" s="12"/>
      <c r="H1799" s="20"/>
      <c r="I1799" s="12"/>
      <c r="U1799" s="4" t="str">
        <f>IF(AND($V$2=$E1799,$V$2&lt;&gt;"",$V$2&lt;&gt;0,F1799&lt;&gt;"تأكد من الكود"),COUNT($U$3:U1798)+1,"  ")</f>
        <v xml:space="preserve">  </v>
      </c>
    </row>
    <row r="1800" spans="2:21" ht="15.75">
      <c r="B1800" s="5" t="str">
        <f>IF(C1800&lt;&gt;"",COUNT($B$3:B1799)+1,"")</f>
        <v/>
      </c>
      <c r="C1800" s="86"/>
      <c r="D1800" s="12"/>
      <c r="E1800" s="12"/>
      <c r="F1800" s="5" t="str">
        <f>IFERROR(IF(E1800&lt;&gt;"",VLOOKUP(E1800,STORE!$C$6:$D$500,2,FALSE),""),"تأكد من الكود")</f>
        <v/>
      </c>
      <c r="G1800" s="12"/>
      <c r="H1800" s="20"/>
      <c r="I1800" s="12"/>
      <c r="U1800" s="4" t="str">
        <f>IF(AND($V$2=$E1800,$V$2&lt;&gt;"",$V$2&lt;&gt;0,F1800&lt;&gt;"تأكد من الكود"),COUNT($U$3:U1799)+1,"  ")</f>
        <v xml:space="preserve">  </v>
      </c>
    </row>
    <row r="1801" spans="2:21" ht="15.75">
      <c r="B1801" s="5" t="str">
        <f>IF(C1801&lt;&gt;"",COUNT($B$3:B1800)+1,"")</f>
        <v/>
      </c>
      <c r="C1801" s="86"/>
      <c r="D1801" s="12"/>
      <c r="E1801" s="12"/>
      <c r="F1801" s="5" t="str">
        <f>IFERROR(IF(E1801&lt;&gt;"",VLOOKUP(E1801,STORE!$C$6:$D$500,2,FALSE),""),"تأكد من الكود")</f>
        <v/>
      </c>
      <c r="G1801" s="12"/>
      <c r="H1801" s="20"/>
      <c r="I1801" s="12"/>
      <c r="U1801" s="4" t="str">
        <f>IF(AND($V$2=$E1801,$V$2&lt;&gt;"",$V$2&lt;&gt;0,F1801&lt;&gt;"تأكد من الكود"),COUNT($U$3:U1800)+1,"  ")</f>
        <v xml:space="preserve">  </v>
      </c>
    </row>
    <row r="1802" spans="2:21" ht="15.75">
      <c r="B1802" s="5" t="str">
        <f>IF(C1802&lt;&gt;"",COUNT($B$3:B1801)+1,"")</f>
        <v/>
      </c>
      <c r="C1802" s="86"/>
      <c r="D1802" s="12"/>
      <c r="E1802" s="12"/>
      <c r="F1802" s="5" t="str">
        <f>IFERROR(IF(E1802&lt;&gt;"",VLOOKUP(E1802,STORE!$C$6:$D$500,2,FALSE),""),"تأكد من الكود")</f>
        <v/>
      </c>
      <c r="G1802" s="12"/>
      <c r="H1802" s="20"/>
      <c r="I1802" s="12"/>
      <c r="U1802" s="4" t="str">
        <f>IF(AND($V$2=$E1802,$V$2&lt;&gt;"",$V$2&lt;&gt;0,F1802&lt;&gt;"تأكد من الكود"),COUNT($U$3:U1801)+1,"  ")</f>
        <v xml:space="preserve">  </v>
      </c>
    </row>
    <row r="1803" spans="2:21" ht="15.75">
      <c r="B1803" s="5" t="str">
        <f>IF(C1803&lt;&gt;"",COUNT($B$3:B1802)+1,"")</f>
        <v/>
      </c>
      <c r="C1803" s="86"/>
      <c r="D1803" s="12"/>
      <c r="E1803" s="12"/>
      <c r="F1803" s="5" t="str">
        <f>IFERROR(IF(E1803&lt;&gt;"",VLOOKUP(E1803,STORE!$C$6:$D$500,2,FALSE),""),"تأكد من الكود")</f>
        <v/>
      </c>
      <c r="G1803" s="12"/>
      <c r="H1803" s="20"/>
      <c r="I1803" s="12"/>
      <c r="U1803" s="4" t="str">
        <f>IF(AND($V$2=$E1803,$V$2&lt;&gt;"",$V$2&lt;&gt;0,F1803&lt;&gt;"تأكد من الكود"),COUNT($U$3:U1802)+1,"  ")</f>
        <v xml:space="preserve">  </v>
      </c>
    </row>
    <row r="1804" spans="2:21" ht="15.75">
      <c r="B1804" s="5" t="str">
        <f>IF(C1804&lt;&gt;"",COUNT($B$3:B1803)+1,"")</f>
        <v/>
      </c>
      <c r="C1804" s="86"/>
      <c r="D1804" s="12"/>
      <c r="E1804" s="12"/>
      <c r="F1804" s="5" t="str">
        <f>IFERROR(IF(E1804&lt;&gt;"",VLOOKUP(E1804,STORE!$C$6:$D$500,2,FALSE),""),"تأكد من الكود")</f>
        <v/>
      </c>
      <c r="G1804" s="12"/>
      <c r="H1804" s="20"/>
      <c r="I1804" s="12"/>
      <c r="U1804" s="4" t="str">
        <f>IF(AND($V$2=$E1804,$V$2&lt;&gt;"",$V$2&lt;&gt;0,F1804&lt;&gt;"تأكد من الكود"),COUNT($U$3:U1803)+1,"  ")</f>
        <v xml:space="preserve">  </v>
      </c>
    </row>
    <row r="1805" spans="2:21" ht="15.75">
      <c r="B1805" s="5" t="str">
        <f>IF(C1805&lt;&gt;"",COUNT($B$3:B1804)+1,"")</f>
        <v/>
      </c>
      <c r="C1805" s="86"/>
      <c r="D1805" s="12"/>
      <c r="E1805" s="12"/>
      <c r="F1805" s="5" t="str">
        <f>IFERROR(IF(E1805&lt;&gt;"",VLOOKUP(E1805,STORE!$C$6:$D$500,2,FALSE),""),"تأكد من الكود")</f>
        <v/>
      </c>
      <c r="G1805" s="12"/>
      <c r="H1805" s="20"/>
      <c r="I1805" s="12"/>
      <c r="U1805" s="4" t="str">
        <f>IF(AND($V$2=$E1805,$V$2&lt;&gt;"",$V$2&lt;&gt;0,F1805&lt;&gt;"تأكد من الكود"),COUNT($U$3:U1804)+1,"  ")</f>
        <v xml:space="preserve">  </v>
      </c>
    </row>
    <row r="1806" spans="2:21" ht="15.75">
      <c r="B1806" s="5" t="str">
        <f>IF(C1806&lt;&gt;"",COUNT($B$3:B1805)+1,"")</f>
        <v/>
      </c>
      <c r="C1806" s="86"/>
      <c r="D1806" s="12"/>
      <c r="E1806" s="12"/>
      <c r="F1806" s="5" t="str">
        <f>IFERROR(IF(E1806&lt;&gt;"",VLOOKUP(E1806,STORE!$C$6:$D$500,2,FALSE),""),"تأكد من الكود")</f>
        <v/>
      </c>
      <c r="G1806" s="12"/>
      <c r="H1806" s="20"/>
      <c r="I1806" s="12"/>
      <c r="U1806" s="4" t="str">
        <f>IF(AND($V$2=$E1806,$V$2&lt;&gt;"",$V$2&lt;&gt;0,F1806&lt;&gt;"تأكد من الكود"),COUNT($U$3:U1805)+1,"  ")</f>
        <v xml:space="preserve">  </v>
      </c>
    </row>
    <row r="1807" spans="2:21" ht="15.75">
      <c r="B1807" s="5" t="str">
        <f>IF(C1807&lt;&gt;"",COUNT($B$3:B1806)+1,"")</f>
        <v/>
      </c>
      <c r="C1807" s="86"/>
      <c r="D1807" s="12"/>
      <c r="E1807" s="12"/>
      <c r="F1807" s="5" t="str">
        <f>IFERROR(IF(E1807&lt;&gt;"",VLOOKUP(E1807,STORE!$C$6:$D$500,2,FALSE),""),"تأكد من الكود")</f>
        <v/>
      </c>
      <c r="G1807" s="12"/>
      <c r="H1807" s="20"/>
      <c r="I1807" s="12"/>
      <c r="U1807" s="4" t="str">
        <f>IF(AND($V$2=$E1807,$V$2&lt;&gt;"",$V$2&lt;&gt;0,F1807&lt;&gt;"تأكد من الكود"),COUNT($U$3:U1806)+1,"  ")</f>
        <v xml:space="preserve">  </v>
      </c>
    </row>
    <row r="1808" spans="2:21" ht="15.75">
      <c r="B1808" s="5" t="str">
        <f>IF(C1808&lt;&gt;"",COUNT($B$3:B1807)+1,"")</f>
        <v/>
      </c>
      <c r="C1808" s="86"/>
      <c r="D1808" s="12"/>
      <c r="E1808" s="12"/>
      <c r="F1808" s="5" t="str">
        <f>IFERROR(IF(E1808&lt;&gt;"",VLOOKUP(E1808,STORE!$C$6:$D$500,2,FALSE),""),"تأكد من الكود")</f>
        <v/>
      </c>
      <c r="G1808" s="12"/>
      <c r="H1808" s="20"/>
      <c r="I1808" s="12"/>
      <c r="U1808" s="4" t="str">
        <f>IF(AND($V$2=$E1808,$V$2&lt;&gt;"",$V$2&lt;&gt;0,F1808&lt;&gt;"تأكد من الكود"),COUNT($U$3:U1807)+1,"  ")</f>
        <v xml:space="preserve">  </v>
      </c>
    </row>
    <row r="1809" spans="2:21" ht="15.75">
      <c r="B1809" s="5" t="str">
        <f>IF(C1809&lt;&gt;"",COUNT($B$3:B1808)+1,"")</f>
        <v/>
      </c>
      <c r="C1809" s="86"/>
      <c r="D1809" s="12"/>
      <c r="E1809" s="12"/>
      <c r="F1809" s="5" t="str">
        <f>IFERROR(IF(E1809&lt;&gt;"",VLOOKUP(E1809,STORE!$C$6:$D$500,2,FALSE),""),"تأكد من الكود")</f>
        <v/>
      </c>
      <c r="G1809" s="12"/>
      <c r="H1809" s="20"/>
      <c r="I1809" s="12"/>
      <c r="U1809" s="4" t="str">
        <f>IF(AND($V$2=$E1809,$V$2&lt;&gt;"",$V$2&lt;&gt;0,F1809&lt;&gt;"تأكد من الكود"),COUNT($U$3:U1808)+1,"  ")</f>
        <v xml:space="preserve">  </v>
      </c>
    </row>
    <row r="1810" spans="2:21" ht="15.75">
      <c r="B1810" s="5" t="str">
        <f>IF(C1810&lt;&gt;"",COUNT($B$3:B1809)+1,"")</f>
        <v/>
      </c>
      <c r="C1810" s="86"/>
      <c r="D1810" s="12"/>
      <c r="E1810" s="12"/>
      <c r="F1810" s="5" t="str">
        <f>IFERROR(IF(E1810&lt;&gt;"",VLOOKUP(E1810,STORE!$C$6:$D$500,2,FALSE),""),"تأكد من الكود")</f>
        <v/>
      </c>
      <c r="G1810" s="12"/>
      <c r="H1810" s="20"/>
      <c r="I1810" s="12"/>
      <c r="U1810" s="4" t="str">
        <f>IF(AND($V$2=$E1810,$V$2&lt;&gt;"",$V$2&lt;&gt;0,F1810&lt;&gt;"تأكد من الكود"),COUNT($U$3:U1809)+1,"  ")</f>
        <v xml:space="preserve">  </v>
      </c>
    </row>
    <row r="1811" spans="2:21" ht="15.75">
      <c r="B1811" s="5" t="str">
        <f>IF(C1811&lt;&gt;"",COUNT($B$3:B1810)+1,"")</f>
        <v/>
      </c>
      <c r="C1811" s="86"/>
      <c r="D1811" s="12"/>
      <c r="E1811" s="12"/>
      <c r="F1811" s="5" t="str">
        <f>IFERROR(IF(E1811&lt;&gt;"",VLOOKUP(E1811,STORE!$C$6:$D$500,2,FALSE),""),"تأكد من الكود")</f>
        <v/>
      </c>
      <c r="G1811" s="12"/>
      <c r="H1811" s="20"/>
      <c r="I1811" s="12"/>
      <c r="U1811" s="4" t="str">
        <f>IF(AND($V$2=$E1811,$V$2&lt;&gt;"",$V$2&lt;&gt;0,F1811&lt;&gt;"تأكد من الكود"),COUNT($U$3:U1810)+1,"  ")</f>
        <v xml:space="preserve">  </v>
      </c>
    </row>
    <row r="1812" spans="2:21" ht="15.75">
      <c r="B1812" s="5" t="str">
        <f>IF(C1812&lt;&gt;"",COUNT($B$3:B1811)+1,"")</f>
        <v/>
      </c>
      <c r="C1812" s="86"/>
      <c r="D1812" s="12"/>
      <c r="E1812" s="12"/>
      <c r="F1812" s="5" t="str">
        <f>IFERROR(IF(E1812&lt;&gt;"",VLOOKUP(E1812,STORE!$C$6:$D$500,2,FALSE),""),"تأكد من الكود")</f>
        <v/>
      </c>
      <c r="G1812" s="12"/>
      <c r="H1812" s="20"/>
      <c r="I1812" s="12"/>
      <c r="U1812" s="4" t="str">
        <f>IF(AND($V$2=$E1812,$V$2&lt;&gt;"",$V$2&lt;&gt;0,F1812&lt;&gt;"تأكد من الكود"),COUNT($U$3:U1811)+1,"  ")</f>
        <v xml:space="preserve">  </v>
      </c>
    </row>
    <row r="1813" spans="2:21" ht="15.75">
      <c r="B1813" s="5" t="str">
        <f>IF(C1813&lt;&gt;"",COUNT($B$3:B1812)+1,"")</f>
        <v/>
      </c>
      <c r="C1813" s="86"/>
      <c r="D1813" s="12"/>
      <c r="E1813" s="12"/>
      <c r="F1813" s="5" t="str">
        <f>IFERROR(IF(E1813&lt;&gt;"",VLOOKUP(E1813,STORE!$C$6:$D$500,2,FALSE),""),"تأكد من الكود")</f>
        <v/>
      </c>
      <c r="G1813" s="12"/>
      <c r="H1813" s="20"/>
      <c r="I1813" s="12"/>
      <c r="U1813" s="4" t="str">
        <f>IF(AND($V$2=$E1813,$V$2&lt;&gt;"",$V$2&lt;&gt;0,F1813&lt;&gt;"تأكد من الكود"),COUNT($U$3:U1812)+1,"  ")</f>
        <v xml:space="preserve">  </v>
      </c>
    </row>
    <row r="1814" spans="2:21" ht="15.75">
      <c r="B1814" s="5" t="str">
        <f>IF(C1814&lt;&gt;"",COUNT($B$3:B1813)+1,"")</f>
        <v/>
      </c>
      <c r="C1814" s="86"/>
      <c r="D1814" s="12"/>
      <c r="E1814" s="12"/>
      <c r="F1814" s="5" t="str">
        <f>IFERROR(IF(E1814&lt;&gt;"",VLOOKUP(E1814,STORE!$C$6:$D$500,2,FALSE),""),"تأكد من الكود")</f>
        <v/>
      </c>
      <c r="G1814" s="12"/>
      <c r="H1814" s="20"/>
      <c r="I1814" s="12"/>
      <c r="U1814" s="4" t="str">
        <f>IF(AND($V$2=$E1814,$V$2&lt;&gt;"",$V$2&lt;&gt;0,F1814&lt;&gt;"تأكد من الكود"),COUNT($U$3:U1813)+1,"  ")</f>
        <v xml:space="preserve">  </v>
      </c>
    </row>
    <row r="1815" spans="2:21" ht="15.75">
      <c r="B1815" s="5" t="str">
        <f>IF(C1815&lt;&gt;"",COUNT($B$3:B1814)+1,"")</f>
        <v/>
      </c>
      <c r="C1815" s="86"/>
      <c r="D1815" s="12"/>
      <c r="E1815" s="12"/>
      <c r="F1815" s="5" t="str">
        <f>IFERROR(IF(E1815&lt;&gt;"",VLOOKUP(E1815,STORE!$C$6:$D$500,2,FALSE),""),"تأكد من الكود")</f>
        <v/>
      </c>
      <c r="G1815" s="12"/>
      <c r="H1815" s="20"/>
      <c r="I1815" s="12"/>
      <c r="U1815" s="4" t="str">
        <f>IF(AND($V$2=$E1815,$V$2&lt;&gt;"",$V$2&lt;&gt;0,F1815&lt;&gt;"تأكد من الكود"),COUNT($U$3:U1814)+1,"  ")</f>
        <v xml:space="preserve">  </v>
      </c>
    </row>
    <row r="1816" spans="2:21" ht="15.75">
      <c r="B1816" s="5" t="str">
        <f>IF(C1816&lt;&gt;"",COUNT($B$3:B1815)+1,"")</f>
        <v/>
      </c>
      <c r="C1816" s="86"/>
      <c r="D1816" s="12"/>
      <c r="E1816" s="12"/>
      <c r="F1816" s="5" t="str">
        <f>IFERROR(IF(E1816&lt;&gt;"",VLOOKUP(E1816,STORE!$C$6:$D$500,2,FALSE),""),"تأكد من الكود")</f>
        <v/>
      </c>
      <c r="G1816" s="12"/>
      <c r="H1816" s="20"/>
      <c r="I1816" s="12"/>
      <c r="U1816" s="4" t="str">
        <f>IF(AND($V$2=$E1816,$V$2&lt;&gt;"",$V$2&lt;&gt;0,F1816&lt;&gt;"تأكد من الكود"),COUNT($U$3:U1815)+1,"  ")</f>
        <v xml:space="preserve">  </v>
      </c>
    </row>
    <row r="1817" spans="2:21" ht="15.75">
      <c r="B1817" s="5" t="str">
        <f>IF(C1817&lt;&gt;"",COUNT($B$3:B1816)+1,"")</f>
        <v/>
      </c>
      <c r="C1817" s="86"/>
      <c r="D1817" s="12"/>
      <c r="E1817" s="12"/>
      <c r="F1817" s="5" t="str">
        <f>IFERROR(IF(E1817&lt;&gt;"",VLOOKUP(E1817,STORE!$C$6:$D$500,2,FALSE),""),"تأكد من الكود")</f>
        <v/>
      </c>
      <c r="G1817" s="12"/>
      <c r="H1817" s="20"/>
      <c r="I1817" s="12"/>
      <c r="U1817" s="4" t="str">
        <f>IF(AND($V$2=$E1817,$V$2&lt;&gt;"",$V$2&lt;&gt;0,F1817&lt;&gt;"تأكد من الكود"),COUNT($U$3:U1816)+1,"  ")</f>
        <v xml:space="preserve">  </v>
      </c>
    </row>
    <row r="1818" spans="2:21" ht="15.75">
      <c r="B1818" s="5" t="str">
        <f>IF(C1818&lt;&gt;"",COUNT($B$3:B1817)+1,"")</f>
        <v/>
      </c>
      <c r="C1818" s="86"/>
      <c r="D1818" s="12"/>
      <c r="E1818" s="12"/>
      <c r="F1818" s="5" t="str">
        <f>IFERROR(IF(E1818&lt;&gt;"",VLOOKUP(E1818,STORE!$C$6:$D$500,2,FALSE),""),"تأكد من الكود")</f>
        <v/>
      </c>
      <c r="G1818" s="12"/>
      <c r="H1818" s="20"/>
      <c r="I1818" s="12"/>
      <c r="U1818" s="4" t="str">
        <f>IF(AND($V$2=$E1818,$V$2&lt;&gt;"",$V$2&lt;&gt;0,F1818&lt;&gt;"تأكد من الكود"),COUNT($U$3:U1817)+1,"  ")</f>
        <v xml:space="preserve">  </v>
      </c>
    </row>
    <row r="1819" spans="2:21" ht="15.75">
      <c r="B1819" s="5" t="str">
        <f>IF(C1819&lt;&gt;"",COUNT($B$3:B1818)+1,"")</f>
        <v/>
      </c>
      <c r="C1819" s="86"/>
      <c r="D1819" s="12"/>
      <c r="E1819" s="12"/>
      <c r="F1819" s="5" t="str">
        <f>IFERROR(IF(E1819&lt;&gt;"",VLOOKUP(E1819,STORE!$C$6:$D$500,2,FALSE),""),"تأكد من الكود")</f>
        <v/>
      </c>
      <c r="G1819" s="12"/>
      <c r="H1819" s="20"/>
      <c r="I1819" s="12"/>
      <c r="U1819" s="4" t="str">
        <f>IF(AND($V$2=$E1819,$V$2&lt;&gt;"",$V$2&lt;&gt;0,F1819&lt;&gt;"تأكد من الكود"),COUNT($U$3:U1818)+1,"  ")</f>
        <v xml:space="preserve">  </v>
      </c>
    </row>
    <row r="1820" spans="2:21" ht="15.75">
      <c r="B1820" s="5" t="str">
        <f>IF(C1820&lt;&gt;"",COUNT($B$3:B1819)+1,"")</f>
        <v/>
      </c>
      <c r="C1820" s="86"/>
      <c r="D1820" s="12"/>
      <c r="E1820" s="12"/>
      <c r="F1820" s="5" t="str">
        <f>IFERROR(IF(E1820&lt;&gt;"",VLOOKUP(E1820,STORE!$C$6:$D$500,2,FALSE),""),"تأكد من الكود")</f>
        <v/>
      </c>
      <c r="G1820" s="12"/>
      <c r="H1820" s="20"/>
      <c r="I1820" s="12"/>
      <c r="U1820" s="4" t="str">
        <f>IF(AND($V$2=$E1820,$V$2&lt;&gt;"",$V$2&lt;&gt;0,F1820&lt;&gt;"تأكد من الكود"),COUNT($U$3:U1819)+1,"  ")</f>
        <v xml:space="preserve">  </v>
      </c>
    </row>
    <row r="1821" spans="2:21" ht="15.75">
      <c r="B1821" s="5" t="str">
        <f>IF(C1821&lt;&gt;"",COUNT($B$3:B1820)+1,"")</f>
        <v/>
      </c>
      <c r="C1821" s="86"/>
      <c r="D1821" s="12"/>
      <c r="E1821" s="12"/>
      <c r="F1821" s="5" t="str">
        <f>IFERROR(IF(E1821&lt;&gt;"",VLOOKUP(E1821,STORE!$C$6:$D$500,2,FALSE),""),"تأكد من الكود")</f>
        <v/>
      </c>
      <c r="G1821" s="12"/>
      <c r="H1821" s="20"/>
      <c r="I1821" s="12"/>
      <c r="U1821" s="4" t="str">
        <f>IF(AND($V$2=$E1821,$V$2&lt;&gt;"",$V$2&lt;&gt;0,F1821&lt;&gt;"تأكد من الكود"),COUNT($U$3:U1820)+1,"  ")</f>
        <v xml:space="preserve">  </v>
      </c>
    </row>
    <row r="1822" spans="2:21" ht="15.75">
      <c r="B1822" s="5" t="str">
        <f>IF(C1822&lt;&gt;"",COUNT($B$3:B1821)+1,"")</f>
        <v/>
      </c>
      <c r="C1822" s="86"/>
      <c r="D1822" s="12"/>
      <c r="E1822" s="12"/>
      <c r="F1822" s="5" t="str">
        <f>IFERROR(IF(E1822&lt;&gt;"",VLOOKUP(E1822,STORE!$C$6:$D$500,2,FALSE),""),"تأكد من الكود")</f>
        <v/>
      </c>
      <c r="G1822" s="12"/>
      <c r="H1822" s="20"/>
      <c r="I1822" s="12"/>
      <c r="U1822" s="4" t="str">
        <f>IF(AND($V$2=$E1822,$V$2&lt;&gt;"",$V$2&lt;&gt;0,F1822&lt;&gt;"تأكد من الكود"),COUNT($U$3:U1821)+1,"  ")</f>
        <v xml:space="preserve">  </v>
      </c>
    </row>
    <row r="1823" spans="2:21" ht="15.75">
      <c r="B1823" s="5" t="str">
        <f>IF(C1823&lt;&gt;"",COUNT($B$3:B1822)+1,"")</f>
        <v/>
      </c>
      <c r="C1823" s="86"/>
      <c r="D1823" s="12"/>
      <c r="E1823" s="12"/>
      <c r="F1823" s="5" t="str">
        <f>IFERROR(IF(E1823&lt;&gt;"",VLOOKUP(E1823,STORE!$C$6:$D$500,2,FALSE),""),"تأكد من الكود")</f>
        <v/>
      </c>
      <c r="G1823" s="12"/>
      <c r="H1823" s="20"/>
      <c r="I1823" s="12"/>
      <c r="U1823" s="4" t="str">
        <f>IF(AND($V$2=$E1823,$V$2&lt;&gt;"",$V$2&lt;&gt;0,F1823&lt;&gt;"تأكد من الكود"),COUNT($U$3:U1822)+1,"  ")</f>
        <v xml:space="preserve">  </v>
      </c>
    </row>
    <row r="1824" spans="2:21" ht="15.75">
      <c r="B1824" s="5" t="str">
        <f>IF(C1824&lt;&gt;"",COUNT($B$3:B1823)+1,"")</f>
        <v/>
      </c>
      <c r="C1824" s="86"/>
      <c r="D1824" s="12"/>
      <c r="E1824" s="12"/>
      <c r="F1824" s="5" t="str">
        <f>IFERROR(IF(E1824&lt;&gt;"",VLOOKUP(E1824,STORE!$C$6:$D$500,2,FALSE),""),"تأكد من الكود")</f>
        <v/>
      </c>
      <c r="G1824" s="12"/>
      <c r="H1824" s="20"/>
      <c r="I1824" s="12"/>
      <c r="U1824" s="4" t="str">
        <f>IF(AND($V$2=$E1824,$V$2&lt;&gt;"",$V$2&lt;&gt;0,F1824&lt;&gt;"تأكد من الكود"),COUNT($U$3:U1823)+1,"  ")</f>
        <v xml:space="preserve">  </v>
      </c>
    </row>
    <row r="1825" spans="2:21" ht="15.75">
      <c r="B1825" s="5" t="str">
        <f>IF(C1825&lt;&gt;"",COUNT($B$3:B1824)+1,"")</f>
        <v/>
      </c>
      <c r="C1825" s="86"/>
      <c r="D1825" s="12"/>
      <c r="E1825" s="12"/>
      <c r="F1825" s="5" t="str">
        <f>IFERROR(IF(E1825&lt;&gt;"",VLOOKUP(E1825,STORE!$C$6:$D$500,2,FALSE),""),"تأكد من الكود")</f>
        <v/>
      </c>
      <c r="G1825" s="12"/>
      <c r="H1825" s="20"/>
      <c r="I1825" s="12"/>
      <c r="U1825" s="4" t="str">
        <f>IF(AND($V$2=$E1825,$V$2&lt;&gt;"",$V$2&lt;&gt;0,F1825&lt;&gt;"تأكد من الكود"),COUNT($U$3:U1824)+1,"  ")</f>
        <v xml:space="preserve">  </v>
      </c>
    </row>
    <row r="1826" spans="2:21" ht="15.75">
      <c r="B1826" s="5" t="str">
        <f>IF(C1826&lt;&gt;"",COUNT($B$3:B1825)+1,"")</f>
        <v/>
      </c>
      <c r="C1826" s="86"/>
      <c r="D1826" s="12"/>
      <c r="E1826" s="12"/>
      <c r="F1826" s="5" t="str">
        <f>IFERROR(IF(E1826&lt;&gt;"",VLOOKUP(E1826,STORE!$C$6:$D$500,2,FALSE),""),"تأكد من الكود")</f>
        <v/>
      </c>
      <c r="G1826" s="12"/>
      <c r="H1826" s="20"/>
      <c r="I1826" s="12"/>
      <c r="U1826" s="4" t="str">
        <f>IF(AND($V$2=$E1826,$V$2&lt;&gt;"",$V$2&lt;&gt;0,F1826&lt;&gt;"تأكد من الكود"),COUNT($U$3:U1825)+1,"  ")</f>
        <v xml:space="preserve">  </v>
      </c>
    </row>
    <row r="1827" spans="2:21" ht="15.75">
      <c r="B1827" s="5" t="str">
        <f>IF(C1827&lt;&gt;"",COUNT($B$3:B1826)+1,"")</f>
        <v/>
      </c>
      <c r="C1827" s="86"/>
      <c r="D1827" s="12"/>
      <c r="E1827" s="12"/>
      <c r="F1827" s="5" t="str">
        <f>IFERROR(IF(E1827&lt;&gt;"",VLOOKUP(E1827,STORE!$C$6:$D$500,2,FALSE),""),"تأكد من الكود")</f>
        <v/>
      </c>
      <c r="G1827" s="12"/>
      <c r="H1827" s="20"/>
      <c r="I1827" s="12"/>
      <c r="U1827" s="4" t="str">
        <f>IF(AND($V$2=$E1827,$V$2&lt;&gt;"",$V$2&lt;&gt;0,F1827&lt;&gt;"تأكد من الكود"),COUNT($U$3:U1826)+1,"  ")</f>
        <v xml:space="preserve">  </v>
      </c>
    </row>
    <row r="1828" spans="2:21" ht="15.75">
      <c r="B1828" s="5" t="str">
        <f>IF(C1828&lt;&gt;"",COUNT($B$3:B1827)+1,"")</f>
        <v/>
      </c>
      <c r="C1828" s="86"/>
      <c r="D1828" s="12"/>
      <c r="E1828" s="12"/>
      <c r="F1828" s="5" t="str">
        <f>IFERROR(IF(E1828&lt;&gt;"",VLOOKUP(E1828,STORE!$C$6:$D$500,2,FALSE),""),"تأكد من الكود")</f>
        <v/>
      </c>
      <c r="G1828" s="12"/>
      <c r="H1828" s="20"/>
      <c r="I1828" s="12"/>
      <c r="U1828" s="4" t="str">
        <f>IF(AND($V$2=$E1828,$V$2&lt;&gt;"",$V$2&lt;&gt;0,F1828&lt;&gt;"تأكد من الكود"),COUNT($U$3:U1827)+1,"  ")</f>
        <v xml:space="preserve">  </v>
      </c>
    </row>
    <row r="1829" spans="2:21" ht="15.75">
      <c r="B1829" s="5" t="str">
        <f>IF(C1829&lt;&gt;"",COUNT($B$3:B1828)+1,"")</f>
        <v/>
      </c>
      <c r="C1829" s="86"/>
      <c r="D1829" s="12"/>
      <c r="E1829" s="12"/>
      <c r="F1829" s="5" t="str">
        <f>IFERROR(IF(E1829&lt;&gt;"",VLOOKUP(E1829,STORE!$C$6:$D$500,2,FALSE),""),"تأكد من الكود")</f>
        <v/>
      </c>
      <c r="G1829" s="12"/>
      <c r="H1829" s="20"/>
      <c r="I1829" s="12"/>
      <c r="U1829" s="4" t="str">
        <f>IF(AND($V$2=$E1829,$V$2&lt;&gt;"",$V$2&lt;&gt;0,F1829&lt;&gt;"تأكد من الكود"),COUNT($U$3:U1828)+1,"  ")</f>
        <v xml:space="preserve">  </v>
      </c>
    </row>
    <row r="1830" spans="2:21" ht="15.75">
      <c r="B1830" s="5" t="str">
        <f>IF(C1830&lt;&gt;"",COUNT($B$3:B1829)+1,"")</f>
        <v/>
      </c>
      <c r="C1830" s="86"/>
      <c r="D1830" s="12"/>
      <c r="E1830" s="12"/>
      <c r="F1830" s="5" t="str">
        <f>IFERROR(IF(E1830&lt;&gt;"",VLOOKUP(E1830,STORE!$C$6:$D$500,2,FALSE),""),"تأكد من الكود")</f>
        <v/>
      </c>
      <c r="G1830" s="12"/>
      <c r="H1830" s="20"/>
      <c r="I1830" s="12"/>
      <c r="U1830" s="4" t="str">
        <f>IF(AND($V$2=$E1830,$V$2&lt;&gt;"",$V$2&lt;&gt;0,F1830&lt;&gt;"تأكد من الكود"),COUNT($U$3:U1829)+1,"  ")</f>
        <v xml:space="preserve">  </v>
      </c>
    </row>
    <row r="1831" spans="2:21" ht="15.75">
      <c r="B1831" s="5" t="str">
        <f>IF(C1831&lt;&gt;"",COUNT($B$3:B1830)+1,"")</f>
        <v/>
      </c>
      <c r="C1831" s="86"/>
      <c r="D1831" s="12"/>
      <c r="E1831" s="12"/>
      <c r="F1831" s="5" t="str">
        <f>IFERROR(IF(E1831&lt;&gt;"",VLOOKUP(E1831,STORE!$C$6:$D$500,2,FALSE),""),"تأكد من الكود")</f>
        <v/>
      </c>
      <c r="G1831" s="12"/>
      <c r="H1831" s="20"/>
      <c r="I1831" s="12"/>
      <c r="U1831" s="4" t="str">
        <f>IF(AND($V$2=$E1831,$V$2&lt;&gt;"",$V$2&lt;&gt;0,F1831&lt;&gt;"تأكد من الكود"),COUNT($U$3:U1830)+1,"  ")</f>
        <v xml:space="preserve">  </v>
      </c>
    </row>
    <row r="1832" spans="2:21" ht="15.75">
      <c r="B1832" s="5" t="str">
        <f>IF(C1832&lt;&gt;"",COUNT($B$3:B1831)+1,"")</f>
        <v/>
      </c>
      <c r="C1832" s="86"/>
      <c r="D1832" s="12"/>
      <c r="E1832" s="12"/>
      <c r="F1832" s="5" t="str">
        <f>IFERROR(IF(E1832&lt;&gt;"",VLOOKUP(E1832,STORE!$C$6:$D$500,2,FALSE),""),"تأكد من الكود")</f>
        <v/>
      </c>
      <c r="G1832" s="12"/>
      <c r="H1832" s="20"/>
      <c r="I1832" s="12"/>
      <c r="U1832" s="4" t="str">
        <f>IF(AND($V$2=$E1832,$V$2&lt;&gt;"",$V$2&lt;&gt;0,F1832&lt;&gt;"تأكد من الكود"),COUNT($U$3:U1831)+1,"  ")</f>
        <v xml:space="preserve">  </v>
      </c>
    </row>
    <row r="1833" spans="2:21" ht="15.75">
      <c r="B1833" s="5" t="str">
        <f>IF(C1833&lt;&gt;"",COUNT($B$3:B1832)+1,"")</f>
        <v/>
      </c>
      <c r="C1833" s="86"/>
      <c r="D1833" s="12"/>
      <c r="E1833" s="12"/>
      <c r="F1833" s="5" t="str">
        <f>IFERROR(IF(E1833&lt;&gt;"",VLOOKUP(E1833,STORE!$C$6:$D$500,2,FALSE),""),"تأكد من الكود")</f>
        <v/>
      </c>
      <c r="G1833" s="12"/>
      <c r="H1833" s="20"/>
      <c r="I1833" s="12"/>
      <c r="U1833" s="4" t="str">
        <f>IF(AND($V$2=$E1833,$V$2&lt;&gt;"",$V$2&lt;&gt;0,F1833&lt;&gt;"تأكد من الكود"),COUNT($U$3:U1832)+1,"  ")</f>
        <v xml:space="preserve">  </v>
      </c>
    </row>
    <row r="1834" spans="2:21" ht="15.75">
      <c r="B1834" s="5" t="str">
        <f>IF(C1834&lt;&gt;"",COUNT($B$3:B1833)+1,"")</f>
        <v/>
      </c>
      <c r="C1834" s="86"/>
      <c r="D1834" s="12"/>
      <c r="E1834" s="12"/>
      <c r="F1834" s="5" t="str">
        <f>IFERROR(IF(E1834&lt;&gt;"",VLOOKUP(E1834,STORE!$C$6:$D$500,2,FALSE),""),"تأكد من الكود")</f>
        <v/>
      </c>
      <c r="G1834" s="12"/>
      <c r="H1834" s="20"/>
      <c r="I1834" s="12"/>
      <c r="U1834" s="4" t="str">
        <f>IF(AND($V$2=$E1834,$V$2&lt;&gt;"",$V$2&lt;&gt;0,F1834&lt;&gt;"تأكد من الكود"),COUNT($U$3:U1833)+1,"  ")</f>
        <v xml:space="preserve">  </v>
      </c>
    </row>
    <row r="1835" spans="2:21" ht="15.75">
      <c r="B1835" s="5" t="str">
        <f>IF(C1835&lt;&gt;"",COUNT($B$3:B1834)+1,"")</f>
        <v/>
      </c>
      <c r="C1835" s="86"/>
      <c r="D1835" s="12"/>
      <c r="E1835" s="12"/>
      <c r="F1835" s="5" t="str">
        <f>IFERROR(IF(E1835&lt;&gt;"",VLOOKUP(E1835,STORE!$C$6:$D$500,2,FALSE),""),"تأكد من الكود")</f>
        <v/>
      </c>
      <c r="G1835" s="12"/>
      <c r="H1835" s="20"/>
      <c r="I1835" s="12"/>
      <c r="U1835" s="4" t="str">
        <f>IF(AND($V$2=$E1835,$V$2&lt;&gt;"",$V$2&lt;&gt;0,F1835&lt;&gt;"تأكد من الكود"),COUNT($U$3:U1834)+1,"  ")</f>
        <v xml:space="preserve">  </v>
      </c>
    </row>
    <row r="1836" spans="2:21" ht="15.75">
      <c r="B1836" s="5" t="str">
        <f>IF(C1836&lt;&gt;"",COUNT($B$3:B1835)+1,"")</f>
        <v/>
      </c>
      <c r="C1836" s="86"/>
      <c r="D1836" s="12"/>
      <c r="E1836" s="12"/>
      <c r="F1836" s="5" t="str">
        <f>IFERROR(IF(E1836&lt;&gt;"",VLOOKUP(E1836,STORE!$C$6:$D$500,2,FALSE),""),"تأكد من الكود")</f>
        <v/>
      </c>
      <c r="G1836" s="12"/>
      <c r="H1836" s="20"/>
      <c r="I1836" s="12"/>
      <c r="U1836" s="4" t="str">
        <f>IF(AND($V$2=$E1836,$V$2&lt;&gt;"",$V$2&lt;&gt;0,F1836&lt;&gt;"تأكد من الكود"),COUNT($U$3:U1835)+1,"  ")</f>
        <v xml:space="preserve">  </v>
      </c>
    </row>
    <row r="1837" spans="2:21" ht="15.75">
      <c r="B1837" s="5" t="str">
        <f>IF(C1837&lt;&gt;"",COUNT($B$3:B1836)+1,"")</f>
        <v/>
      </c>
      <c r="C1837" s="86"/>
      <c r="D1837" s="12"/>
      <c r="E1837" s="12"/>
      <c r="F1837" s="5" t="str">
        <f>IFERROR(IF(E1837&lt;&gt;"",VLOOKUP(E1837,STORE!$C$6:$D$500,2,FALSE),""),"تأكد من الكود")</f>
        <v/>
      </c>
      <c r="G1837" s="12"/>
      <c r="H1837" s="20"/>
      <c r="I1837" s="12"/>
      <c r="U1837" s="4" t="str">
        <f>IF(AND($V$2=$E1837,$V$2&lt;&gt;"",$V$2&lt;&gt;0,F1837&lt;&gt;"تأكد من الكود"),COUNT($U$3:U1836)+1,"  ")</f>
        <v xml:space="preserve">  </v>
      </c>
    </row>
    <row r="1838" spans="2:21" ht="15.75">
      <c r="B1838" s="5" t="str">
        <f>IF(C1838&lt;&gt;"",COUNT($B$3:B1837)+1,"")</f>
        <v/>
      </c>
      <c r="C1838" s="86"/>
      <c r="D1838" s="12"/>
      <c r="E1838" s="12"/>
      <c r="F1838" s="5" t="str">
        <f>IFERROR(IF(E1838&lt;&gt;"",VLOOKUP(E1838,STORE!$C$6:$D$500,2,FALSE),""),"تأكد من الكود")</f>
        <v/>
      </c>
      <c r="G1838" s="12"/>
      <c r="H1838" s="20"/>
      <c r="I1838" s="12"/>
      <c r="U1838" s="4" t="str">
        <f>IF(AND($V$2=$E1838,$V$2&lt;&gt;"",$V$2&lt;&gt;0,F1838&lt;&gt;"تأكد من الكود"),COUNT($U$3:U1837)+1,"  ")</f>
        <v xml:space="preserve">  </v>
      </c>
    </row>
    <row r="1839" spans="2:21" ht="15.75">
      <c r="B1839" s="5" t="str">
        <f>IF(C1839&lt;&gt;"",COUNT($B$3:B1838)+1,"")</f>
        <v/>
      </c>
      <c r="C1839" s="86"/>
      <c r="D1839" s="12"/>
      <c r="E1839" s="12"/>
      <c r="F1839" s="5" t="str">
        <f>IFERROR(IF(E1839&lt;&gt;"",VLOOKUP(E1839,STORE!$C$6:$D$500,2,FALSE),""),"تأكد من الكود")</f>
        <v/>
      </c>
      <c r="G1839" s="12"/>
      <c r="H1839" s="20"/>
      <c r="I1839" s="12"/>
      <c r="U1839" s="4" t="str">
        <f>IF(AND($V$2=$E1839,$V$2&lt;&gt;"",$V$2&lt;&gt;0,F1839&lt;&gt;"تأكد من الكود"),COUNT($U$3:U1838)+1,"  ")</f>
        <v xml:space="preserve">  </v>
      </c>
    </row>
    <row r="1840" spans="2:21" ht="15.75">
      <c r="B1840" s="5" t="str">
        <f>IF(C1840&lt;&gt;"",COUNT($B$3:B1839)+1,"")</f>
        <v/>
      </c>
      <c r="C1840" s="86"/>
      <c r="D1840" s="12"/>
      <c r="E1840" s="12"/>
      <c r="F1840" s="5" t="str">
        <f>IFERROR(IF(E1840&lt;&gt;"",VLOOKUP(E1840,STORE!$C$6:$D$500,2,FALSE),""),"تأكد من الكود")</f>
        <v/>
      </c>
      <c r="G1840" s="12"/>
      <c r="H1840" s="20"/>
      <c r="I1840" s="12"/>
      <c r="U1840" s="4" t="str">
        <f>IF(AND($V$2=$E1840,$V$2&lt;&gt;"",$V$2&lt;&gt;0,F1840&lt;&gt;"تأكد من الكود"),COUNT($U$3:U1839)+1,"  ")</f>
        <v xml:space="preserve">  </v>
      </c>
    </row>
    <row r="1841" spans="2:21" ht="15.75">
      <c r="B1841" s="5" t="str">
        <f>IF(C1841&lt;&gt;"",COUNT($B$3:B1840)+1,"")</f>
        <v/>
      </c>
      <c r="C1841" s="86"/>
      <c r="D1841" s="12"/>
      <c r="E1841" s="12"/>
      <c r="F1841" s="5" t="str">
        <f>IFERROR(IF(E1841&lt;&gt;"",VLOOKUP(E1841,STORE!$C$6:$D$500,2,FALSE),""),"تأكد من الكود")</f>
        <v/>
      </c>
      <c r="G1841" s="12"/>
      <c r="H1841" s="20"/>
      <c r="I1841" s="12"/>
      <c r="U1841" s="4" t="str">
        <f>IF(AND($V$2=$E1841,$V$2&lt;&gt;"",$V$2&lt;&gt;0,F1841&lt;&gt;"تأكد من الكود"),COUNT($U$3:U1840)+1,"  ")</f>
        <v xml:space="preserve">  </v>
      </c>
    </row>
    <row r="1842" spans="2:21" ht="15.75">
      <c r="B1842" s="5" t="str">
        <f>IF(C1842&lt;&gt;"",COUNT($B$3:B1841)+1,"")</f>
        <v/>
      </c>
      <c r="C1842" s="86"/>
      <c r="D1842" s="12"/>
      <c r="E1842" s="12"/>
      <c r="F1842" s="5" t="str">
        <f>IFERROR(IF(E1842&lt;&gt;"",VLOOKUP(E1842,STORE!$C$6:$D$500,2,FALSE),""),"تأكد من الكود")</f>
        <v/>
      </c>
      <c r="G1842" s="12"/>
      <c r="H1842" s="20"/>
      <c r="I1842" s="12"/>
      <c r="U1842" s="4" t="str">
        <f>IF(AND($V$2=$E1842,$V$2&lt;&gt;"",$V$2&lt;&gt;0,F1842&lt;&gt;"تأكد من الكود"),COUNT($U$3:U1841)+1,"  ")</f>
        <v xml:space="preserve">  </v>
      </c>
    </row>
    <row r="1843" spans="2:21" ht="15.75">
      <c r="B1843" s="5" t="str">
        <f>IF(C1843&lt;&gt;"",COUNT($B$3:B1842)+1,"")</f>
        <v/>
      </c>
      <c r="C1843" s="86"/>
      <c r="D1843" s="12"/>
      <c r="E1843" s="12"/>
      <c r="F1843" s="5" t="str">
        <f>IFERROR(IF(E1843&lt;&gt;"",VLOOKUP(E1843,STORE!$C$6:$D$500,2,FALSE),""),"تأكد من الكود")</f>
        <v/>
      </c>
      <c r="G1843" s="12"/>
      <c r="H1843" s="20"/>
      <c r="I1843" s="12"/>
      <c r="U1843" s="4" t="str">
        <f>IF(AND($V$2=$E1843,$V$2&lt;&gt;"",$V$2&lt;&gt;0,F1843&lt;&gt;"تأكد من الكود"),COUNT($U$3:U1842)+1,"  ")</f>
        <v xml:space="preserve">  </v>
      </c>
    </row>
    <row r="1844" spans="2:21" ht="15.75">
      <c r="B1844" s="5" t="str">
        <f>IF(C1844&lt;&gt;"",COUNT($B$3:B1843)+1,"")</f>
        <v/>
      </c>
      <c r="C1844" s="86"/>
      <c r="D1844" s="12"/>
      <c r="E1844" s="12"/>
      <c r="F1844" s="5" t="str">
        <f>IFERROR(IF(E1844&lt;&gt;"",VLOOKUP(E1844,STORE!$C$6:$D$500,2,FALSE),""),"تأكد من الكود")</f>
        <v/>
      </c>
      <c r="G1844" s="12"/>
      <c r="H1844" s="20"/>
      <c r="I1844" s="12"/>
      <c r="U1844" s="4" t="str">
        <f>IF(AND($V$2=$E1844,$V$2&lt;&gt;"",$V$2&lt;&gt;0,F1844&lt;&gt;"تأكد من الكود"),COUNT($U$3:U1843)+1,"  ")</f>
        <v xml:space="preserve">  </v>
      </c>
    </row>
    <row r="1845" spans="2:21" ht="15.75">
      <c r="B1845" s="5" t="str">
        <f>IF(C1845&lt;&gt;"",COUNT($B$3:B1844)+1,"")</f>
        <v/>
      </c>
      <c r="C1845" s="86"/>
      <c r="D1845" s="12"/>
      <c r="E1845" s="12"/>
      <c r="F1845" s="5" t="str">
        <f>IFERROR(IF(E1845&lt;&gt;"",VLOOKUP(E1845,STORE!$C$6:$D$500,2,FALSE),""),"تأكد من الكود")</f>
        <v/>
      </c>
      <c r="G1845" s="12"/>
      <c r="H1845" s="20"/>
      <c r="I1845" s="12"/>
      <c r="U1845" s="4" t="str">
        <f>IF(AND($V$2=$E1845,$V$2&lt;&gt;"",$V$2&lt;&gt;0,F1845&lt;&gt;"تأكد من الكود"),COUNT($U$3:U1844)+1,"  ")</f>
        <v xml:space="preserve">  </v>
      </c>
    </row>
    <row r="1846" spans="2:21" ht="15.75">
      <c r="B1846" s="5" t="str">
        <f>IF(C1846&lt;&gt;"",COUNT($B$3:B1845)+1,"")</f>
        <v/>
      </c>
      <c r="C1846" s="86"/>
      <c r="D1846" s="12"/>
      <c r="E1846" s="12"/>
      <c r="F1846" s="5" t="str">
        <f>IFERROR(IF(E1846&lt;&gt;"",VLOOKUP(E1846,STORE!$C$6:$D$500,2,FALSE),""),"تأكد من الكود")</f>
        <v/>
      </c>
      <c r="G1846" s="12"/>
      <c r="H1846" s="20"/>
      <c r="I1846" s="12"/>
      <c r="U1846" s="4" t="str">
        <f>IF(AND($V$2=$E1846,$V$2&lt;&gt;"",$V$2&lt;&gt;0,F1846&lt;&gt;"تأكد من الكود"),COUNT($U$3:U1845)+1,"  ")</f>
        <v xml:space="preserve">  </v>
      </c>
    </row>
    <row r="1847" spans="2:21" ht="15.75">
      <c r="B1847" s="5" t="str">
        <f>IF(C1847&lt;&gt;"",COUNT($B$3:B1846)+1,"")</f>
        <v/>
      </c>
      <c r="C1847" s="86"/>
      <c r="D1847" s="12"/>
      <c r="E1847" s="12"/>
      <c r="F1847" s="5" t="str">
        <f>IFERROR(IF(E1847&lt;&gt;"",VLOOKUP(E1847,STORE!$C$6:$D$500,2,FALSE),""),"تأكد من الكود")</f>
        <v/>
      </c>
      <c r="G1847" s="12"/>
      <c r="H1847" s="20"/>
      <c r="I1847" s="12"/>
      <c r="U1847" s="4" t="str">
        <f>IF(AND($V$2=$E1847,$V$2&lt;&gt;"",$V$2&lt;&gt;0,F1847&lt;&gt;"تأكد من الكود"),COUNT($U$3:U1846)+1,"  ")</f>
        <v xml:space="preserve">  </v>
      </c>
    </row>
    <row r="1848" spans="2:21" ht="15.75">
      <c r="B1848" s="5" t="str">
        <f>IF(C1848&lt;&gt;"",COUNT($B$3:B1847)+1,"")</f>
        <v/>
      </c>
      <c r="C1848" s="86"/>
      <c r="D1848" s="12"/>
      <c r="E1848" s="12"/>
      <c r="F1848" s="5" t="str">
        <f>IFERROR(IF(E1848&lt;&gt;"",VLOOKUP(E1848,STORE!$C$6:$D$500,2,FALSE),""),"تأكد من الكود")</f>
        <v/>
      </c>
      <c r="G1848" s="12"/>
      <c r="H1848" s="20"/>
      <c r="I1848" s="12"/>
      <c r="U1848" s="4" t="str">
        <f>IF(AND($V$2=$E1848,$V$2&lt;&gt;"",$V$2&lt;&gt;0,F1848&lt;&gt;"تأكد من الكود"),COUNT($U$3:U1847)+1,"  ")</f>
        <v xml:space="preserve">  </v>
      </c>
    </row>
    <row r="1849" spans="2:21" ht="15.75">
      <c r="B1849" s="5" t="str">
        <f>IF(C1849&lt;&gt;"",COUNT($B$3:B1848)+1,"")</f>
        <v/>
      </c>
      <c r="C1849" s="86"/>
      <c r="D1849" s="12"/>
      <c r="E1849" s="12"/>
      <c r="F1849" s="5" t="str">
        <f>IFERROR(IF(E1849&lt;&gt;"",VLOOKUP(E1849,STORE!$C$6:$D$500,2,FALSE),""),"تأكد من الكود")</f>
        <v/>
      </c>
      <c r="G1849" s="12"/>
      <c r="H1849" s="20"/>
      <c r="I1849" s="12"/>
      <c r="U1849" s="4" t="str">
        <f>IF(AND($V$2=$E1849,$V$2&lt;&gt;"",$V$2&lt;&gt;0,F1849&lt;&gt;"تأكد من الكود"),COUNT($U$3:U1848)+1,"  ")</f>
        <v xml:space="preserve">  </v>
      </c>
    </row>
    <row r="1850" spans="2:21" ht="15.75">
      <c r="B1850" s="5" t="str">
        <f>IF(C1850&lt;&gt;"",COUNT($B$3:B1849)+1,"")</f>
        <v/>
      </c>
      <c r="C1850" s="86"/>
      <c r="D1850" s="12"/>
      <c r="E1850" s="12"/>
      <c r="F1850" s="5" t="str">
        <f>IFERROR(IF(E1850&lt;&gt;"",VLOOKUP(E1850,STORE!$C$6:$D$500,2,FALSE),""),"تأكد من الكود")</f>
        <v/>
      </c>
      <c r="G1850" s="12"/>
      <c r="H1850" s="20"/>
      <c r="I1850" s="12"/>
      <c r="U1850" s="4" t="str">
        <f>IF(AND($V$2=$E1850,$V$2&lt;&gt;"",$V$2&lt;&gt;0,F1850&lt;&gt;"تأكد من الكود"),COUNT($U$3:U1849)+1,"  ")</f>
        <v xml:space="preserve">  </v>
      </c>
    </row>
    <row r="1851" spans="2:21" ht="15.75">
      <c r="B1851" s="5" t="str">
        <f>IF(C1851&lt;&gt;"",COUNT($B$3:B1850)+1,"")</f>
        <v/>
      </c>
      <c r="C1851" s="86"/>
      <c r="D1851" s="12"/>
      <c r="E1851" s="12"/>
      <c r="F1851" s="5" t="str">
        <f>IFERROR(IF(E1851&lt;&gt;"",VLOOKUP(E1851,STORE!$C$6:$D$500,2,FALSE),""),"تأكد من الكود")</f>
        <v/>
      </c>
      <c r="G1851" s="12"/>
      <c r="H1851" s="20"/>
      <c r="I1851" s="12"/>
      <c r="U1851" s="4" t="str">
        <f>IF(AND($V$2=$E1851,$V$2&lt;&gt;"",$V$2&lt;&gt;0,F1851&lt;&gt;"تأكد من الكود"),COUNT($U$3:U1850)+1,"  ")</f>
        <v xml:space="preserve">  </v>
      </c>
    </row>
    <row r="1852" spans="2:21" ht="15.75">
      <c r="B1852" s="5" t="str">
        <f>IF(C1852&lt;&gt;"",COUNT($B$3:B1851)+1,"")</f>
        <v/>
      </c>
      <c r="C1852" s="86"/>
      <c r="D1852" s="12"/>
      <c r="E1852" s="12"/>
      <c r="F1852" s="5" t="str">
        <f>IFERROR(IF(E1852&lt;&gt;"",VLOOKUP(E1852,STORE!$C$6:$D$500,2,FALSE),""),"تأكد من الكود")</f>
        <v/>
      </c>
      <c r="G1852" s="12"/>
      <c r="H1852" s="20"/>
      <c r="I1852" s="12"/>
      <c r="U1852" s="4" t="str">
        <f>IF(AND($V$2=$E1852,$V$2&lt;&gt;"",$V$2&lt;&gt;0,F1852&lt;&gt;"تأكد من الكود"),COUNT($U$3:U1851)+1,"  ")</f>
        <v xml:space="preserve">  </v>
      </c>
    </row>
    <row r="1853" spans="2:21" ht="15.75">
      <c r="B1853" s="5" t="str">
        <f>IF(C1853&lt;&gt;"",COUNT($B$3:B1852)+1,"")</f>
        <v/>
      </c>
      <c r="C1853" s="86"/>
      <c r="D1853" s="12"/>
      <c r="E1853" s="12"/>
      <c r="F1853" s="5" t="str">
        <f>IFERROR(IF(E1853&lt;&gt;"",VLOOKUP(E1853,STORE!$C$6:$D$500,2,FALSE),""),"تأكد من الكود")</f>
        <v/>
      </c>
      <c r="G1853" s="12"/>
      <c r="H1853" s="20"/>
      <c r="I1853" s="12"/>
      <c r="U1853" s="4" t="str">
        <f>IF(AND($V$2=$E1853,$V$2&lt;&gt;"",$V$2&lt;&gt;0,F1853&lt;&gt;"تأكد من الكود"),COUNT($U$3:U1852)+1,"  ")</f>
        <v xml:space="preserve">  </v>
      </c>
    </row>
    <row r="1854" spans="2:21" ht="15.75">
      <c r="B1854" s="5" t="str">
        <f>IF(C1854&lt;&gt;"",COUNT($B$3:B1853)+1,"")</f>
        <v/>
      </c>
      <c r="C1854" s="86"/>
      <c r="D1854" s="12"/>
      <c r="E1854" s="12"/>
      <c r="F1854" s="5" t="str">
        <f>IFERROR(IF(E1854&lt;&gt;"",VLOOKUP(E1854,STORE!$C$6:$D$500,2,FALSE),""),"تأكد من الكود")</f>
        <v/>
      </c>
      <c r="G1854" s="12"/>
      <c r="H1854" s="20"/>
      <c r="I1854" s="12"/>
      <c r="U1854" s="4" t="str">
        <f>IF(AND($V$2=$E1854,$V$2&lt;&gt;"",$V$2&lt;&gt;0,F1854&lt;&gt;"تأكد من الكود"),COUNT($U$3:U1853)+1,"  ")</f>
        <v xml:space="preserve">  </v>
      </c>
    </row>
    <row r="1855" spans="2:21" ht="15.75">
      <c r="B1855" s="5" t="str">
        <f>IF(C1855&lt;&gt;"",COUNT($B$3:B1854)+1,"")</f>
        <v/>
      </c>
      <c r="C1855" s="86"/>
      <c r="D1855" s="12"/>
      <c r="E1855" s="12"/>
      <c r="F1855" s="5" t="str">
        <f>IFERROR(IF(E1855&lt;&gt;"",VLOOKUP(E1855,STORE!$C$6:$D$500,2,FALSE),""),"تأكد من الكود")</f>
        <v/>
      </c>
      <c r="G1855" s="12"/>
      <c r="H1855" s="20"/>
      <c r="I1855" s="12"/>
      <c r="U1855" s="4" t="str">
        <f>IF(AND($V$2=$E1855,$V$2&lt;&gt;"",$V$2&lt;&gt;0,F1855&lt;&gt;"تأكد من الكود"),COUNT($U$3:U1854)+1,"  ")</f>
        <v xml:space="preserve">  </v>
      </c>
    </row>
    <row r="1856" spans="2:21" ht="15.75">
      <c r="B1856" s="5" t="str">
        <f>IF(C1856&lt;&gt;"",COUNT($B$3:B1855)+1,"")</f>
        <v/>
      </c>
      <c r="C1856" s="86"/>
      <c r="D1856" s="12"/>
      <c r="E1856" s="12"/>
      <c r="F1856" s="5" t="str">
        <f>IFERROR(IF(E1856&lt;&gt;"",VLOOKUP(E1856,STORE!$C$6:$D$500,2,FALSE),""),"تأكد من الكود")</f>
        <v/>
      </c>
      <c r="G1856" s="12"/>
      <c r="H1856" s="20"/>
      <c r="I1856" s="12"/>
      <c r="U1856" s="4" t="str">
        <f>IF(AND($V$2=$E1856,$V$2&lt;&gt;"",$V$2&lt;&gt;0,F1856&lt;&gt;"تأكد من الكود"),COUNT($U$3:U1855)+1,"  ")</f>
        <v xml:space="preserve">  </v>
      </c>
    </row>
    <row r="1857" spans="2:21" ht="15.75">
      <c r="B1857" s="5" t="str">
        <f>IF(C1857&lt;&gt;"",COUNT($B$3:B1856)+1,"")</f>
        <v/>
      </c>
      <c r="C1857" s="86"/>
      <c r="D1857" s="12"/>
      <c r="E1857" s="12"/>
      <c r="F1857" s="5" t="str">
        <f>IFERROR(IF(E1857&lt;&gt;"",VLOOKUP(E1857,STORE!$C$6:$D$500,2,FALSE),""),"تأكد من الكود")</f>
        <v/>
      </c>
      <c r="G1857" s="12"/>
      <c r="H1857" s="20"/>
      <c r="I1857" s="12"/>
      <c r="U1857" s="4" t="str">
        <f>IF(AND($V$2=$E1857,$V$2&lt;&gt;"",$V$2&lt;&gt;0,F1857&lt;&gt;"تأكد من الكود"),COUNT($U$3:U1856)+1,"  ")</f>
        <v xml:space="preserve">  </v>
      </c>
    </row>
    <row r="1858" spans="2:21" ht="15.75">
      <c r="B1858" s="5" t="str">
        <f>IF(C1858&lt;&gt;"",COUNT($B$3:B1857)+1,"")</f>
        <v/>
      </c>
      <c r="C1858" s="86"/>
      <c r="D1858" s="12"/>
      <c r="E1858" s="12"/>
      <c r="F1858" s="5" t="str">
        <f>IFERROR(IF(E1858&lt;&gt;"",VLOOKUP(E1858,STORE!$C$6:$D$500,2,FALSE),""),"تأكد من الكود")</f>
        <v/>
      </c>
      <c r="G1858" s="12"/>
      <c r="H1858" s="20"/>
      <c r="I1858" s="12"/>
      <c r="U1858" s="4" t="str">
        <f>IF(AND($V$2=$E1858,$V$2&lt;&gt;"",$V$2&lt;&gt;0,F1858&lt;&gt;"تأكد من الكود"),COUNT($U$3:U1857)+1,"  ")</f>
        <v xml:space="preserve">  </v>
      </c>
    </row>
    <row r="1859" spans="2:21" ht="15.75">
      <c r="B1859" s="5" t="str">
        <f>IF(C1859&lt;&gt;"",COUNT($B$3:B1858)+1,"")</f>
        <v/>
      </c>
      <c r="C1859" s="86"/>
      <c r="D1859" s="12"/>
      <c r="E1859" s="12"/>
      <c r="F1859" s="5" t="str">
        <f>IFERROR(IF(E1859&lt;&gt;"",VLOOKUP(E1859,STORE!$C$6:$D$500,2,FALSE),""),"تأكد من الكود")</f>
        <v/>
      </c>
      <c r="G1859" s="12"/>
      <c r="H1859" s="20"/>
      <c r="I1859" s="12"/>
      <c r="U1859" s="4" t="str">
        <f>IF(AND($V$2=$E1859,$V$2&lt;&gt;"",$V$2&lt;&gt;0,F1859&lt;&gt;"تأكد من الكود"),COUNT($U$3:U1858)+1,"  ")</f>
        <v xml:space="preserve">  </v>
      </c>
    </row>
    <row r="1860" spans="2:21" ht="15.75">
      <c r="B1860" s="5" t="str">
        <f>IF(C1860&lt;&gt;"",COUNT($B$3:B1859)+1,"")</f>
        <v/>
      </c>
      <c r="C1860" s="86"/>
      <c r="D1860" s="12"/>
      <c r="E1860" s="12"/>
      <c r="F1860" s="5" t="str">
        <f>IFERROR(IF(E1860&lt;&gt;"",VLOOKUP(E1860,STORE!$C$6:$D$500,2,FALSE),""),"تأكد من الكود")</f>
        <v/>
      </c>
      <c r="G1860" s="12"/>
      <c r="H1860" s="20"/>
      <c r="I1860" s="12"/>
      <c r="U1860" s="4" t="str">
        <f>IF(AND($V$2=$E1860,$V$2&lt;&gt;"",$V$2&lt;&gt;0,F1860&lt;&gt;"تأكد من الكود"),COUNT($U$3:U1859)+1,"  ")</f>
        <v xml:space="preserve">  </v>
      </c>
    </row>
    <row r="1861" spans="2:21" ht="15.75">
      <c r="B1861" s="5" t="str">
        <f>IF(C1861&lt;&gt;"",COUNT($B$3:B1860)+1,"")</f>
        <v/>
      </c>
      <c r="C1861" s="86"/>
      <c r="D1861" s="12"/>
      <c r="E1861" s="12"/>
      <c r="F1861" s="5" t="str">
        <f>IFERROR(IF(E1861&lt;&gt;"",VLOOKUP(E1861,STORE!$C$6:$D$500,2,FALSE),""),"تأكد من الكود")</f>
        <v/>
      </c>
      <c r="G1861" s="12"/>
      <c r="H1861" s="20"/>
      <c r="I1861" s="12"/>
      <c r="U1861" s="4" t="str">
        <f>IF(AND($V$2=$E1861,$V$2&lt;&gt;"",$V$2&lt;&gt;0,F1861&lt;&gt;"تأكد من الكود"),COUNT($U$3:U1860)+1,"  ")</f>
        <v xml:space="preserve">  </v>
      </c>
    </row>
    <row r="1862" spans="2:21" ht="15.75">
      <c r="B1862" s="5" t="str">
        <f>IF(C1862&lt;&gt;"",COUNT($B$3:B1861)+1,"")</f>
        <v/>
      </c>
      <c r="C1862" s="86"/>
      <c r="D1862" s="12"/>
      <c r="E1862" s="12"/>
      <c r="F1862" s="5" t="str">
        <f>IFERROR(IF(E1862&lt;&gt;"",VLOOKUP(E1862,STORE!$C$6:$D$500,2,FALSE),""),"تأكد من الكود")</f>
        <v/>
      </c>
      <c r="G1862" s="12"/>
      <c r="H1862" s="20"/>
      <c r="I1862" s="12"/>
      <c r="U1862" s="4" t="str">
        <f>IF(AND($V$2=$E1862,$V$2&lt;&gt;"",$V$2&lt;&gt;0,F1862&lt;&gt;"تأكد من الكود"),COUNT($U$3:U1861)+1,"  ")</f>
        <v xml:space="preserve">  </v>
      </c>
    </row>
    <row r="1863" spans="2:21" ht="15.75">
      <c r="B1863" s="5" t="str">
        <f>IF(C1863&lt;&gt;"",COUNT($B$3:B1862)+1,"")</f>
        <v/>
      </c>
      <c r="C1863" s="86"/>
      <c r="D1863" s="12"/>
      <c r="E1863" s="12"/>
      <c r="F1863" s="5" t="str">
        <f>IFERROR(IF(E1863&lt;&gt;"",VLOOKUP(E1863,STORE!$C$6:$D$500,2,FALSE),""),"تأكد من الكود")</f>
        <v/>
      </c>
      <c r="G1863" s="12"/>
      <c r="H1863" s="20"/>
      <c r="I1863" s="12"/>
      <c r="U1863" s="4" t="str">
        <f>IF(AND($V$2=$E1863,$V$2&lt;&gt;"",$V$2&lt;&gt;0,F1863&lt;&gt;"تأكد من الكود"),COUNT($U$3:U1862)+1,"  ")</f>
        <v xml:space="preserve">  </v>
      </c>
    </row>
    <row r="1864" spans="2:21" ht="15.75">
      <c r="B1864" s="5" t="str">
        <f>IF(C1864&lt;&gt;"",COUNT($B$3:B1863)+1,"")</f>
        <v/>
      </c>
      <c r="C1864" s="86"/>
      <c r="D1864" s="12"/>
      <c r="E1864" s="12"/>
      <c r="F1864" s="5" t="str">
        <f>IFERROR(IF(E1864&lt;&gt;"",VLOOKUP(E1864,STORE!$C$6:$D$500,2,FALSE),""),"تأكد من الكود")</f>
        <v/>
      </c>
      <c r="G1864" s="12"/>
      <c r="H1864" s="20"/>
      <c r="I1864" s="12"/>
      <c r="U1864" s="4" t="str">
        <f>IF(AND($V$2=$E1864,$V$2&lt;&gt;"",$V$2&lt;&gt;0,F1864&lt;&gt;"تأكد من الكود"),COUNT($U$3:U1863)+1,"  ")</f>
        <v xml:space="preserve">  </v>
      </c>
    </row>
    <row r="1865" spans="2:21" ht="15.75">
      <c r="B1865" s="5" t="str">
        <f>IF(C1865&lt;&gt;"",COUNT($B$3:B1864)+1,"")</f>
        <v/>
      </c>
      <c r="C1865" s="86"/>
      <c r="D1865" s="12"/>
      <c r="E1865" s="12"/>
      <c r="F1865" s="5" t="str">
        <f>IFERROR(IF(E1865&lt;&gt;"",VLOOKUP(E1865,STORE!$C$6:$D$500,2,FALSE),""),"تأكد من الكود")</f>
        <v/>
      </c>
      <c r="G1865" s="12"/>
      <c r="H1865" s="20"/>
      <c r="I1865" s="12"/>
      <c r="U1865" s="4" t="str">
        <f>IF(AND($V$2=$E1865,$V$2&lt;&gt;"",$V$2&lt;&gt;0,F1865&lt;&gt;"تأكد من الكود"),COUNT($U$3:U1864)+1,"  ")</f>
        <v xml:space="preserve">  </v>
      </c>
    </row>
    <row r="1866" spans="2:21" ht="15.75">
      <c r="B1866" s="5" t="str">
        <f>IF(C1866&lt;&gt;"",COUNT($B$3:B1865)+1,"")</f>
        <v/>
      </c>
      <c r="C1866" s="86"/>
      <c r="D1866" s="12"/>
      <c r="E1866" s="12"/>
      <c r="F1866" s="5" t="str">
        <f>IFERROR(IF(E1866&lt;&gt;"",VLOOKUP(E1866,STORE!$C$6:$D$500,2,FALSE),""),"تأكد من الكود")</f>
        <v/>
      </c>
      <c r="G1866" s="12"/>
      <c r="H1866" s="20"/>
      <c r="I1866" s="12"/>
      <c r="U1866" s="4" t="str">
        <f>IF(AND($V$2=$E1866,$V$2&lt;&gt;"",$V$2&lt;&gt;0,F1866&lt;&gt;"تأكد من الكود"),COUNT($U$3:U1865)+1,"  ")</f>
        <v xml:space="preserve">  </v>
      </c>
    </row>
    <row r="1867" spans="2:21" ht="15.75">
      <c r="B1867" s="5" t="str">
        <f>IF(C1867&lt;&gt;"",COUNT($B$3:B1866)+1,"")</f>
        <v/>
      </c>
      <c r="C1867" s="86"/>
      <c r="D1867" s="12"/>
      <c r="E1867" s="12"/>
      <c r="F1867" s="5" t="str">
        <f>IFERROR(IF(E1867&lt;&gt;"",VLOOKUP(E1867,STORE!$C$6:$D$500,2,FALSE),""),"تأكد من الكود")</f>
        <v/>
      </c>
      <c r="G1867" s="12"/>
      <c r="H1867" s="20"/>
      <c r="I1867" s="12"/>
      <c r="U1867" s="4" t="str">
        <f>IF(AND($V$2=$E1867,$V$2&lt;&gt;"",$V$2&lt;&gt;0,F1867&lt;&gt;"تأكد من الكود"),COUNT($U$3:U1866)+1,"  ")</f>
        <v xml:space="preserve">  </v>
      </c>
    </row>
    <row r="1868" spans="2:21" ht="15.75">
      <c r="B1868" s="5" t="str">
        <f>IF(C1868&lt;&gt;"",COUNT($B$3:B1867)+1,"")</f>
        <v/>
      </c>
      <c r="C1868" s="86"/>
      <c r="D1868" s="12"/>
      <c r="E1868" s="12"/>
      <c r="F1868" s="5" t="str">
        <f>IFERROR(IF(E1868&lt;&gt;"",VLOOKUP(E1868,STORE!$C$6:$D$500,2,FALSE),""),"تأكد من الكود")</f>
        <v/>
      </c>
      <c r="G1868" s="12"/>
      <c r="H1868" s="20"/>
      <c r="I1868" s="12"/>
      <c r="U1868" s="4" t="str">
        <f>IF(AND($V$2=$E1868,$V$2&lt;&gt;"",$V$2&lt;&gt;0,F1868&lt;&gt;"تأكد من الكود"),COUNT($U$3:U1867)+1,"  ")</f>
        <v xml:space="preserve">  </v>
      </c>
    </row>
    <row r="1869" spans="2:21" ht="15.75">
      <c r="B1869" s="5" t="str">
        <f>IF(C1869&lt;&gt;"",COUNT($B$3:B1868)+1,"")</f>
        <v/>
      </c>
      <c r="C1869" s="86"/>
      <c r="D1869" s="12"/>
      <c r="E1869" s="12"/>
      <c r="F1869" s="5" t="str">
        <f>IFERROR(IF(E1869&lt;&gt;"",VLOOKUP(E1869,STORE!$C$6:$D$500,2,FALSE),""),"تأكد من الكود")</f>
        <v/>
      </c>
      <c r="G1869" s="12"/>
      <c r="H1869" s="20"/>
      <c r="I1869" s="12"/>
      <c r="U1869" s="4" t="str">
        <f>IF(AND($V$2=$E1869,$V$2&lt;&gt;"",$V$2&lt;&gt;0,F1869&lt;&gt;"تأكد من الكود"),COUNT($U$3:U1868)+1,"  ")</f>
        <v xml:space="preserve">  </v>
      </c>
    </row>
    <row r="1870" spans="2:21" ht="15.75">
      <c r="B1870" s="5" t="str">
        <f>IF(C1870&lt;&gt;"",COUNT($B$3:B1869)+1,"")</f>
        <v/>
      </c>
      <c r="C1870" s="86"/>
      <c r="D1870" s="12"/>
      <c r="E1870" s="12"/>
      <c r="F1870" s="5" t="str">
        <f>IFERROR(IF(E1870&lt;&gt;"",VLOOKUP(E1870,STORE!$C$6:$D$500,2,FALSE),""),"تأكد من الكود")</f>
        <v/>
      </c>
      <c r="G1870" s="12"/>
      <c r="H1870" s="20"/>
      <c r="I1870" s="12"/>
      <c r="U1870" s="4" t="str">
        <f>IF(AND($V$2=$E1870,$V$2&lt;&gt;"",$V$2&lt;&gt;0,F1870&lt;&gt;"تأكد من الكود"),COUNT($U$3:U1869)+1,"  ")</f>
        <v xml:space="preserve">  </v>
      </c>
    </row>
    <row r="1871" spans="2:21" ht="15.75">
      <c r="B1871" s="5" t="str">
        <f>IF(C1871&lt;&gt;"",COUNT($B$3:B1870)+1,"")</f>
        <v/>
      </c>
      <c r="C1871" s="86"/>
      <c r="D1871" s="12"/>
      <c r="E1871" s="12"/>
      <c r="F1871" s="5" t="str">
        <f>IFERROR(IF(E1871&lt;&gt;"",VLOOKUP(E1871,STORE!$C$6:$D$500,2,FALSE),""),"تأكد من الكود")</f>
        <v/>
      </c>
      <c r="G1871" s="12"/>
      <c r="H1871" s="20"/>
      <c r="I1871" s="12"/>
      <c r="U1871" s="4" t="str">
        <f>IF(AND($V$2=$E1871,$V$2&lt;&gt;"",$V$2&lt;&gt;0,F1871&lt;&gt;"تأكد من الكود"),COUNT($U$3:U1870)+1,"  ")</f>
        <v xml:space="preserve">  </v>
      </c>
    </row>
    <row r="1872" spans="2:21" ht="15.75">
      <c r="B1872" s="5" t="str">
        <f>IF(C1872&lt;&gt;"",COUNT($B$3:B1871)+1,"")</f>
        <v/>
      </c>
      <c r="C1872" s="86"/>
      <c r="D1872" s="12"/>
      <c r="E1872" s="12"/>
      <c r="F1872" s="5" t="str">
        <f>IFERROR(IF(E1872&lt;&gt;"",VLOOKUP(E1872,STORE!$C$6:$D$500,2,FALSE),""),"تأكد من الكود")</f>
        <v/>
      </c>
      <c r="G1872" s="12"/>
      <c r="H1872" s="20"/>
      <c r="I1872" s="12"/>
      <c r="U1872" s="4" t="str">
        <f>IF(AND($V$2=$E1872,$V$2&lt;&gt;"",$V$2&lt;&gt;0,F1872&lt;&gt;"تأكد من الكود"),COUNT($U$3:U1871)+1,"  ")</f>
        <v xml:space="preserve">  </v>
      </c>
    </row>
    <row r="1873" spans="2:21" ht="15.75">
      <c r="B1873" s="5" t="str">
        <f>IF(C1873&lt;&gt;"",COUNT($B$3:B1872)+1,"")</f>
        <v/>
      </c>
      <c r="C1873" s="86"/>
      <c r="D1873" s="12"/>
      <c r="E1873" s="12"/>
      <c r="F1873" s="5" t="str">
        <f>IFERROR(IF(E1873&lt;&gt;"",VLOOKUP(E1873,STORE!$C$6:$D$500,2,FALSE),""),"تأكد من الكود")</f>
        <v/>
      </c>
      <c r="G1873" s="12"/>
      <c r="H1873" s="20"/>
      <c r="I1873" s="12"/>
      <c r="U1873" s="4" t="str">
        <f>IF(AND($V$2=$E1873,$V$2&lt;&gt;"",$V$2&lt;&gt;0,F1873&lt;&gt;"تأكد من الكود"),COUNT($U$3:U1872)+1,"  ")</f>
        <v xml:space="preserve">  </v>
      </c>
    </row>
    <row r="1874" spans="2:21" ht="15.75">
      <c r="B1874" s="5" t="str">
        <f>IF(C1874&lt;&gt;"",COUNT($B$3:B1873)+1,"")</f>
        <v/>
      </c>
      <c r="C1874" s="86"/>
      <c r="D1874" s="12"/>
      <c r="E1874" s="12"/>
      <c r="F1874" s="5" t="str">
        <f>IFERROR(IF(E1874&lt;&gt;"",VLOOKUP(E1874,STORE!$C$6:$D$500,2,FALSE),""),"تأكد من الكود")</f>
        <v/>
      </c>
      <c r="G1874" s="12"/>
      <c r="H1874" s="20"/>
      <c r="I1874" s="12"/>
      <c r="U1874" s="4" t="str">
        <f>IF(AND($V$2=$E1874,$V$2&lt;&gt;"",$V$2&lt;&gt;0,F1874&lt;&gt;"تأكد من الكود"),COUNT($U$3:U1873)+1,"  ")</f>
        <v xml:space="preserve">  </v>
      </c>
    </row>
    <row r="1875" spans="2:21" ht="15.75">
      <c r="B1875" s="5" t="str">
        <f>IF(C1875&lt;&gt;"",COUNT($B$3:B1874)+1,"")</f>
        <v/>
      </c>
      <c r="C1875" s="86"/>
      <c r="D1875" s="12"/>
      <c r="E1875" s="12"/>
      <c r="F1875" s="5" t="str">
        <f>IFERROR(IF(E1875&lt;&gt;"",VLOOKUP(E1875,STORE!$C$6:$D$500,2,FALSE),""),"تأكد من الكود")</f>
        <v/>
      </c>
      <c r="G1875" s="12"/>
      <c r="H1875" s="20"/>
      <c r="I1875" s="12"/>
      <c r="U1875" s="4" t="str">
        <f>IF(AND($V$2=$E1875,$V$2&lt;&gt;"",$V$2&lt;&gt;0,F1875&lt;&gt;"تأكد من الكود"),COUNT($U$3:U1874)+1,"  ")</f>
        <v xml:space="preserve">  </v>
      </c>
    </row>
    <row r="1876" spans="2:21" ht="15.75">
      <c r="B1876" s="5" t="str">
        <f>IF(C1876&lt;&gt;"",COUNT($B$3:B1875)+1,"")</f>
        <v/>
      </c>
      <c r="C1876" s="86"/>
      <c r="D1876" s="12"/>
      <c r="E1876" s="12"/>
      <c r="F1876" s="5" t="str">
        <f>IFERROR(IF(E1876&lt;&gt;"",VLOOKUP(E1876,STORE!$C$6:$D$500,2,FALSE),""),"تأكد من الكود")</f>
        <v/>
      </c>
      <c r="G1876" s="12"/>
      <c r="H1876" s="20"/>
      <c r="I1876" s="12"/>
      <c r="U1876" s="4" t="str">
        <f>IF(AND($V$2=$E1876,$V$2&lt;&gt;"",$V$2&lt;&gt;0,F1876&lt;&gt;"تأكد من الكود"),COUNT($U$3:U1875)+1,"  ")</f>
        <v xml:space="preserve">  </v>
      </c>
    </row>
    <row r="1877" spans="2:21" ht="15.75">
      <c r="B1877" s="5" t="str">
        <f>IF(C1877&lt;&gt;"",COUNT($B$3:B1876)+1,"")</f>
        <v/>
      </c>
      <c r="C1877" s="86"/>
      <c r="D1877" s="12"/>
      <c r="E1877" s="12"/>
      <c r="F1877" s="5" t="str">
        <f>IFERROR(IF(E1877&lt;&gt;"",VLOOKUP(E1877,STORE!$C$6:$D$500,2,FALSE),""),"تأكد من الكود")</f>
        <v/>
      </c>
      <c r="G1877" s="12"/>
      <c r="H1877" s="20"/>
      <c r="I1877" s="12"/>
      <c r="U1877" s="4" t="str">
        <f>IF(AND($V$2=$E1877,$V$2&lt;&gt;"",$V$2&lt;&gt;0,F1877&lt;&gt;"تأكد من الكود"),COUNT($U$3:U1876)+1,"  ")</f>
        <v xml:space="preserve">  </v>
      </c>
    </row>
    <row r="1878" spans="2:21" ht="15.75">
      <c r="B1878" s="5" t="str">
        <f>IF(C1878&lt;&gt;"",COUNT($B$3:B1877)+1,"")</f>
        <v/>
      </c>
      <c r="C1878" s="86"/>
      <c r="D1878" s="12"/>
      <c r="E1878" s="12"/>
      <c r="F1878" s="5" t="str">
        <f>IFERROR(IF(E1878&lt;&gt;"",VLOOKUP(E1878,STORE!$C$6:$D$500,2,FALSE),""),"تأكد من الكود")</f>
        <v/>
      </c>
      <c r="G1878" s="12"/>
      <c r="H1878" s="20"/>
      <c r="I1878" s="12"/>
      <c r="U1878" s="4" t="str">
        <f>IF(AND($V$2=$E1878,$V$2&lt;&gt;"",$V$2&lt;&gt;0,F1878&lt;&gt;"تأكد من الكود"),COUNT($U$3:U1877)+1,"  ")</f>
        <v xml:space="preserve">  </v>
      </c>
    </row>
    <row r="1879" spans="2:21" ht="15.75">
      <c r="B1879" s="5" t="str">
        <f>IF(C1879&lt;&gt;"",COUNT($B$3:B1878)+1,"")</f>
        <v/>
      </c>
      <c r="C1879" s="86"/>
      <c r="D1879" s="12"/>
      <c r="E1879" s="12"/>
      <c r="F1879" s="5" t="str">
        <f>IFERROR(IF(E1879&lt;&gt;"",VLOOKUP(E1879,STORE!$C$6:$D$500,2,FALSE),""),"تأكد من الكود")</f>
        <v/>
      </c>
      <c r="G1879" s="12"/>
      <c r="H1879" s="20"/>
      <c r="I1879" s="12"/>
      <c r="U1879" s="4" t="str">
        <f>IF(AND($V$2=$E1879,$V$2&lt;&gt;"",$V$2&lt;&gt;0,F1879&lt;&gt;"تأكد من الكود"),COUNT($U$3:U1878)+1,"  ")</f>
        <v xml:space="preserve">  </v>
      </c>
    </row>
    <row r="1880" spans="2:21" ht="15.75">
      <c r="B1880" s="5" t="str">
        <f>IF(C1880&lt;&gt;"",COUNT($B$3:B1879)+1,"")</f>
        <v/>
      </c>
      <c r="C1880" s="86"/>
      <c r="D1880" s="12"/>
      <c r="E1880" s="12"/>
      <c r="F1880" s="5" t="str">
        <f>IFERROR(IF(E1880&lt;&gt;"",VLOOKUP(E1880,STORE!$C$6:$D$500,2,FALSE),""),"تأكد من الكود")</f>
        <v/>
      </c>
      <c r="G1880" s="12"/>
      <c r="H1880" s="20"/>
      <c r="I1880" s="12"/>
      <c r="U1880" s="4" t="str">
        <f>IF(AND($V$2=$E1880,$V$2&lt;&gt;"",$V$2&lt;&gt;0,F1880&lt;&gt;"تأكد من الكود"),COUNT($U$3:U1879)+1,"  ")</f>
        <v xml:space="preserve">  </v>
      </c>
    </row>
    <row r="1881" spans="2:21" ht="15.75">
      <c r="B1881" s="5" t="str">
        <f>IF(C1881&lt;&gt;"",COUNT($B$3:B1880)+1,"")</f>
        <v/>
      </c>
      <c r="C1881" s="86"/>
      <c r="D1881" s="12"/>
      <c r="E1881" s="12"/>
      <c r="F1881" s="5" t="str">
        <f>IFERROR(IF(E1881&lt;&gt;"",VLOOKUP(E1881,STORE!$C$6:$D$500,2,FALSE),""),"تأكد من الكود")</f>
        <v/>
      </c>
      <c r="G1881" s="12"/>
      <c r="H1881" s="20"/>
      <c r="I1881" s="12"/>
      <c r="U1881" s="4" t="str">
        <f>IF(AND($V$2=$E1881,$V$2&lt;&gt;"",$V$2&lt;&gt;0,F1881&lt;&gt;"تأكد من الكود"),COUNT($U$3:U1880)+1,"  ")</f>
        <v xml:space="preserve">  </v>
      </c>
    </row>
    <row r="1882" spans="2:21" ht="15.75">
      <c r="B1882" s="5" t="str">
        <f>IF(C1882&lt;&gt;"",COUNT($B$3:B1881)+1,"")</f>
        <v/>
      </c>
      <c r="C1882" s="86"/>
      <c r="D1882" s="12"/>
      <c r="E1882" s="12"/>
      <c r="F1882" s="5" t="str">
        <f>IFERROR(IF(E1882&lt;&gt;"",VLOOKUP(E1882,STORE!$C$6:$D$500,2,FALSE),""),"تأكد من الكود")</f>
        <v/>
      </c>
      <c r="G1882" s="12"/>
      <c r="H1882" s="20"/>
      <c r="I1882" s="12"/>
      <c r="U1882" s="4" t="str">
        <f>IF(AND($V$2=$E1882,$V$2&lt;&gt;"",$V$2&lt;&gt;0,F1882&lt;&gt;"تأكد من الكود"),COUNT($U$3:U1881)+1,"  ")</f>
        <v xml:space="preserve">  </v>
      </c>
    </row>
    <row r="1883" spans="2:21" ht="15.75">
      <c r="B1883" s="5" t="str">
        <f>IF(C1883&lt;&gt;"",COUNT($B$3:B1882)+1,"")</f>
        <v/>
      </c>
      <c r="C1883" s="86"/>
      <c r="D1883" s="12"/>
      <c r="E1883" s="12"/>
      <c r="F1883" s="5" t="str">
        <f>IFERROR(IF(E1883&lt;&gt;"",VLOOKUP(E1883,STORE!$C$6:$D$500,2,FALSE),""),"تأكد من الكود")</f>
        <v/>
      </c>
      <c r="G1883" s="12"/>
      <c r="H1883" s="20"/>
      <c r="I1883" s="12"/>
      <c r="U1883" s="4" t="str">
        <f>IF(AND($V$2=$E1883,$V$2&lt;&gt;"",$V$2&lt;&gt;0,F1883&lt;&gt;"تأكد من الكود"),COUNT($U$3:U1882)+1,"  ")</f>
        <v xml:space="preserve">  </v>
      </c>
    </row>
    <row r="1884" spans="2:21" ht="15.75">
      <c r="B1884" s="5" t="str">
        <f>IF(C1884&lt;&gt;"",COUNT($B$3:B1883)+1,"")</f>
        <v/>
      </c>
      <c r="C1884" s="86"/>
      <c r="D1884" s="12"/>
      <c r="E1884" s="12"/>
      <c r="F1884" s="5" t="str">
        <f>IFERROR(IF(E1884&lt;&gt;"",VLOOKUP(E1884,STORE!$C$6:$D$500,2,FALSE),""),"تأكد من الكود")</f>
        <v/>
      </c>
      <c r="G1884" s="12"/>
      <c r="H1884" s="20"/>
      <c r="I1884" s="12"/>
      <c r="U1884" s="4" t="str">
        <f>IF(AND($V$2=$E1884,$V$2&lt;&gt;"",$V$2&lt;&gt;0,F1884&lt;&gt;"تأكد من الكود"),COUNT($U$3:U1883)+1,"  ")</f>
        <v xml:space="preserve">  </v>
      </c>
    </row>
    <row r="1885" spans="2:21" ht="15.75">
      <c r="B1885" s="5" t="str">
        <f>IF(C1885&lt;&gt;"",COUNT($B$3:B1884)+1,"")</f>
        <v/>
      </c>
      <c r="C1885" s="86"/>
      <c r="D1885" s="12"/>
      <c r="E1885" s="12"/>
      <c r="F1885" s="5" t="str">
        <f>IFERROR(IF(E1885&lt;&gt;"",VLOOKUP(E1885,STORE!$C$6:$D$500,2,FALSE),""),"تأكد من الكود")</f>
        <v/>
      </c>
      <c r="G1885" s="12"/>
      <c r="H1885" s="20"/>
      <c r="I1885" s="12"/>
      <c r="U1885" s="4" t="str">
        <f>IF(AND($V$2=$E1885,$V$2&lt;&gt;"",$V$2&lt;&gt;0,F1885&lt;&gt;"تأكد من الكود"),COUNT($U$3:U1884)+1,"  ")</f>
        <v xml:space="preserve">  </v>
      </c>
    </row>
    <row r="1886" spans="2:21" ht="15.75">
      <c r="B1886" s="5" t="str">
        <f>IF(C1886&lt;&gt;"",COUNT($B$3:B1885)+1,"")</f>
        <v/>
      </c>
      <c r="C1886" s="86"/>
      <c r="D1886" s="12"/>
      <c r="E1886" s="12"/>
      <c r="F1886" s="5" t="str">
        <f>IFERROR(IF(E1886&lt;&gt;"",VLOOKUP(E1886,STORE!$C$6:$D$500,2,FALSE),""),"تأكد من الكود")</f>
        <v/>
      </c>
      <c r="G1886" s="12"/>
      <c r="H1886" s="20"/>
      <c r="I1886" s="12"/>
      <c r="U1886" s="4" t="str">
        <f>IF(AND($V$2=$E1886,$V$2&lt;&gt;"",$V$2&lt;&gt;0,F1886&lt;&gt;"تأكد من الكود"),COUNT($U$3:U1885)+1,"  ")</f>
        <v xml:space="preserve">  </v>
      </c>
    </row>
    <row r="1887" spans="2:21" ht="15.75">
      <c r="B1887" s="5" t="str">
        <f>IF(C1887&lt;&gt;"",COUNT($B$3:B1886)+1,"")</f>
        <v/>
      </c>
      <c r="C1887" s="86"/>
      <c r="D1887" s="12"/>
      <c r="E1887" s="12"/>
      <c r="F1887" s="5" t="str">
        <f>IFERROR(IF(E1887&lt;&gt;"",VLOOKUP(E1887,STORE!$C$6:$D$500,2,FALSE),""),"تأكد من الكود")</f>
        <v/>
      </c>
      <c r="G1887" s="12"/>
      <c r="H1887" s="20"/>
      <c r="I1887" s="12"/>
      <c r="U1887" s="4" t="str">
        <f>IF(AND($V$2=$E1887,$V$2&lt;&gt;"",$V$2&lt;&gt;0,F1887&lt;&gt;"تأكد من الكود"),COUNT($U$3:U1886)+1,"  ")</f>
        <v xml:space="preserve">  </v>
      </c>
    </row>
    <row r="1888" spans="2:21" ht="15.75">
      <c r="B1888" s="5" t="str">
        <f>IF(C1888&lt;&gt;"",COUNT($B$3:B1887)+1,"")</f>
        <v/>
      </c>
      <c r="C1888" s="86"/>
      <c r="D1888" s="12"/>
      <c r="E1888" s="12"/>
      <c r="F1888" s="5" t="str">
        <f>IFERROR(IF(E1888&lt;&gt;"",VLOOKUP(E1888,STORE!$C$6:$D$500,2,FALSE),""),"تأكد من الكود")</f>
        <v/>
      </c>
      <c r="G1888" s="12"/>
      <c r="H1888" s="20"/>
      <c r="I1888" s="12"/>
      <c r="U1888" s="4" t="str">
        <f>IF(AND($V$2=$E1888,$V$2&lt;&gt;"",$V$2&lt;&gt;0,F1888&lt;&gt;"تأكد من الكود"),COUNT($U$3:U1887)+1,"  ")</f>
        <v xml:space="preserve">  </v>
      </c>
    </row>
    <row r="1889" spans="2:21" ht="15.75">
      <c r="B1889" s="5" t="str">
        <f>IF(C1889&lt;&gt;"",COUNT($B$3:B1888)+1,"")</f>
        <v/>
      </c>
      <c r="C1889" s="86"/>
      <c r="D1889" s="12"/>
      <c r="E1889" s="12"/>
      <c r="F1889" s="5" t="str">
        <f>IFERROR(IF(E1889&lt;&gt;"",VLOOKUP(E1889,STORE!$C$6:$D$500,2,FALSE),""),"تأكد من الكود")</f>
        <v/>
      </c>
      <c r="G1889" s="12"/>
      <c r="H1889" s="20"/>
      <c r="I1889" s="12"/>
      <c r="U1889" s="4" t="str">
        <f>IF(AND($V$2=$E1889,$V$2&lt;&gt;"",$V$2&lt;&gt;0,F1889&lt;&gt;"تأكد من الكود"),COUNT($U$3:U1888)+1,"  ")</f>
        <v xml:space="preserve">  </v>
      </c>
    </row>
    <row r="1890" spans="2:21" ht="15.75">
      <c r="B1890" s="5" t="str">
        <f>IF(C1890&lt;&gt;"",COUNT($B$3:B1889)+1,"")</f>
        <v/>
      </c>
      <c r="C1890" s="86"/>
      <c r="D1890" s="12"/>
      <c r="E1890" s="12"/>
      <c r="F1890" s="5" t="str">
        <f>IFERROR(IF(E1890&lt;&gt;"",VLOOKUP(E1890,STORE!$C$6:$D$500,2,FALSE),""),"تأكد من الكود")</f>
        <v/>
      </c>
      <c r="G1890" s="12"/>
      <c r="H1890" s="20"/>
      <c r="I1890" s="12"/>
      <c r="U1890" s="4" t="str">
        <f>IF(AND($V$2=$E1890,$V$2&lt;&gt;"",$V$2&lt;&gt;0,F1890&lt;&gt;"تأكد من الكود"),COUNT($U$3:U1889)+1,"  ")</f>
        <v xml:space="preserve">  </v>
      </c>
    </row>
    <row r="1891" spans="2:21" ht="15.75">
      <c r="B1891" s="5" t="str">
        <f>IF(C1891&lt;&gt;"",COUNT($B$3:B1890)+1,"")</f>
        <v/>
      </c>
      <c r="C1891" s="86"/>
      <c r="D1891" s="12"/>
      <c r="E1891" s="12"/>
      <c r="F1891" s="5" t="str">
        <f>IFERROR(IF(E1891&lt;&gt;"",VLOOKUP(E1891,STORE!$C$6:$D$500,2,FALSE),""),"تأكد من الكود")</f>
        <v/>
      </c>
      <c r="G1891" s="12"/>
      <c r="H1891" s="20"/>
      <c r="I1891" s="12"/>
      <c r="U1891" s="4" t="str">
        <f>IF(AND($V$2=$E1891,$V$2&lt;&gt;"",$V$2&lt;&gt;0,F1891&lt;&gt;"تأكد من الكود"),COUNT($U$3:U1890)+1,"  ")</f>
        <v xml:space="preserve">  </v>
      </c>
    </row>
    <row r="1892" spans="2:21" ht="15.75">
      <c r="B1892" s="5" t="str">
        <f>IF(C1892&lt;&gt;"",COUNT($B$3:B1891)+1,"")</f>
        <v/>
      </c>
      <c r="C1892" s="86"/>
      <c r="D1892" s="12"/>
      <c r="E1892" s="12"/>
      <c r="F1892" s="5" t="str">
        <f>IFERROR(IF(E1892&lt;&gt;"",VLOOKUP(E1892,STORE!$C$6:$D$500,2,FALSE),""),"تأكد من الكود")</f>
        <v/>
      </c>
      <c r="G1892" s="12"/>
      <c r="H1892" s="20"/>
      <c r="I1892" s="12"/>
      <c r="U1892" s="4" t="str">
        <f>IF(AND($V$2=$E1892,$V$2&lt;&gt;"",$V$2&lt;&gt;0,F1892&lt;&gt;"تأكد من الكود"),COUNT($U$3:U1891)+1,"  ")</f>
        <v xml:space="preserve">  </v>
      </c>
    </row>
    <row r="1893" spans="2:21" ht="15.75">
      <c r="B1893" s="5" t="str">
        <f>IF(C1893&lt;&gt;"",COUNT($B$3:B1892)+1,"")</f>
        <v/>
      </c>
      <c r="C1893" s="86"/>
      <c r="D1893" s="12"/>
      <c r="E1893" s="12"/>
      <c r="F1893" s="5" t="str">
        <f>IFERROR(IF(E1893&lt;&gt;"",VLOOKUP(E1893,STORE!$C$6:$D$500,2,FALSE),""),"تأكد من الكود")</f>
        <v/>
      </c>
      <c r="G1893" s="12"/>
      <c r="H1893" s="20"/>
      <c r="I1893" s="12"/>
      <c r="U1893" s="4" t="str">
        <f>IF(AND($V$2=$E1893,$V$2&lt;&gt;"",$V$2&lt;&gt;0,F1893&lt;&gt;"تأكد من الكود"),COUNT($U$3:U1892)+1,"  ")</f>
        <v xml:space="preserve">  </v>
      </c>
    </row>
    <row r="1894" spans="2:21" ht="15.75">
      <c r="B1894" s="5" t="str">
        <f>IF(C1894&lt;&gt;"",COUNT($B$3:B1893)+1,"")</f>
        <v/>
      </c>
      <c r="C1894" s="86"/>
      <c r="D1894" s="12"/>
      <c r="E1894" s="12"/>
      <c r="F1894" s="5" t="str">
        <f>IFERROR(IF(E1894&lt;&gt;"",VLOOKUP(E1894,STORE!$C$6:$D$500,2,FALSE),""),"تأكد من الكود")</f>
        <v/>
      </c>
      <c r="G1894" s="12"/>
      <c r="H1894" s="20"/>
      <c r="I1894" s="12"/>
      <c r="U1894" s="4" t="str">
        <f>IF(AND($V$2=$E1894,$V$2&lt;&gt;"",$V$2&lt;&gt;0,F1894&lt;&gt;"تأكد من الكود"),COUNT($U$3:U1893)+1,"  ")</f>
        <v xml:space="preserve">  </v>
      </c>
    </row>
    <row r="1895" spans="2:21" ht="15.75">
      <c r="B1895" s="5" t="str">
        <f>IF(C1895&lt;&gt;"",COUNT($B$3:B1894)+1,"")</f>
        <v/>
      </c>
      <c r="C1895" s="86"/>
      <c r="D1895" s="12"/>
      <c r="E1895" s="12"/>
      <c r="F1895" s="5" t="str">
        <f>IFERROR(IF(E1895&lt;&gt;"",VLOOKUP(E1895,STORE!$C$6:$D$500,2,FALSE),""),"تأكد من الكود")</f>
        <v/>
      </c>
      <c r="G1895" s="12"/>
      <c r="H1895" s="20"/>
      <c r="I1895" s="12"/>
      <c r="U1895" s="4" t="str">
        <f>IF(AND($V$2=$E1895,$V$2&lt;&gt;"",$V$2&lt;&gt;0,F1895&lt;&gt;"تأكد من الكود"),COUNT($U$3:U1894)+1,"  ")</f>
        <v xml:space="preserve">  </v>
      </c>
    </row>
    <row r="1896" spans="2:21" ht="15.75">
      <c r="B1896" s="5" t="str">
        <f>IF(C1896&lt;&gt;"",COUNT($B$3:B1895)+1,"")</f>
        <v/>
      </c>
      <c r="C1896" s="86"/>
      <c r="D1896" s="12"/>
      <c r="E1896" s="12"/>
      <c r="F1896" s="5" t="str">
        <f>IFERROR(IF(E1896&lt;&gt;"",VLOOKUP(E1896,STORE!$C$6:$D$500,2,FALSE),""),"تأكد من الكود")</f>
        <v/>
      </c>
      <c r="G1896" s="12"/>
      <c r="H1896" s="20"/>
      <c r="I1896" s="12"/>
      <c r="U1896" s="4" t="str">
        <f>IF(AND($V$2=$E1896,$V$2&lt;&gt;"",$V$2&lt;&gt;0,F1896&lt;&gt;"تأكد من الكود"),COUNT($U$3:U1895)+1,"  ")</f>
        <v xml:space="preserve">  </v>
      </c>
    </row>
    <row r="1897" spans="2:21" ht="15.75">
      <c r="B1897" s="5" t="str">
        <f>IF(C1897&lt;&gt;"",COUNT($B$3:B1896)+1,"")</f>
        <v/>
      </c>
      <c r="C1897" s="86"/>
      <c r="D1897" s="12"/>
      <c r="E1897" s="12"/>
      <c r="F1897" s="5" t="str">
        <f>IFERROR(IF(E1897&lt;&gt;"",VLOOKUP(E1897,STORE!$C$6:$D$500,2,FALSE),""),"تأكد من الكود")</f>
        <v/>
      </c>
      <c r="G1897" s="12"/>
      <c r="H1897" s="20"/>
      <c r="I1897" s="12"/>
      <c r="U1897" s="4" t="str">
        <f>IF(AND($V$2=$E1897,$V$2&lt;&gt;"",$V$2&lt;&gt;0,F1897&lt;&gt;"تأكد من الكود"),COUNT($U$3:U1896)+1,"  ")</f>
        <v xml:space="preserve">  </v>
      </c>
    </row>
    <row r="1898" spans="2:21" ht="15.75">
      <c r="B1898" s="5" t="str">
        <f>IF(C1898&lt;&gt;"",COUNT($B$3:B1897)+1,"")</f>
        <v/>
      </c>
      <c r="C1898" s="86"/>
      <c r="D1898" s="12"/>
      <c r="E1898" s="12"/>
      <c r="F1898" s="5" t="str">
        <f>IFERROR(IF(E1898&lt;&gt;"",VLOOKUP(E1898,STORE!$C$6:$D$500,2,FALSE),""),"تأكد من الكود")</f>
        <v/>
      </c>
      <c r="G1898" s="12"/>
      <c r="H1898" s="20"/>
      <c r="I1898" s="12"/>
      <c r="U1898" s="4" t="str">
        <f>IF(AND($V$2=$E1898,$V$2&lt;&gt;"",$V$2&lt;&gt;0,F1898&lt;&gt;"تأكد من الكود"),COUNT($U$3:U1897)+1,"  ")</f>
        <v xml:space="preserve">  </v>
      </c>
    </row>
    <row r="1899" spans="2:21" ht="15.75">
      <c r="B1899" s="5" t="str">
        <f>IF(C1899&lt;&gt;"",COUNT($B$3:B1898)+1,"")</f>
        <v/>
      </c>
      <c r="C1899" s="86"/>
      <c r="D1899" s="12"/>
      <c r="E1899" s="12"/>
      <c r="F1899" s="5" t="str">
        <f>IFERROR(IF(E1899&lt;&gt;"",VLOOKUP(E1899,STORE!$C$6:$D$500,2,FALSE),""),"تأكد من الكود")</f>
        <v/>
      </c>
      <c r="G1899" s="12"/>
      <c r="H1899" s="20"/>
      <c r="I1899" s="12"/>
      <c r="U1899" s="4" t="str">
        <f>IF(AND($V$2=$E1899,$V$2&lt;&gt;"",$V$2&lt;&gt;0,F1899&lt;&gt;"تأكد من الكود"),COUNT($U$3:U1898)+1,"  ")</f>
        <v xml:space="preserve">  </v>
      </c>
    </row>
    <row r="1900" spans="2:21" ht="15.75">
      <c r="B1900" s="5" t="str">
        <f>IF(C1900&lt;&gt;"",COUNT($B$3:B1899)+1,"")</f>
        <v/>
      </c>
      <c r="C1900" s="86"/>
      <c r="D1900" s="12"/>
      <c r="E1900" s="12"/>
      <c r="F1900" s="5" t="str">
        <f>IFERROR(IF(E1900&lt;&gt;"",VLOOKUP(E1900,STORE!$C$6:$D$500,2,FALSE),""),"تأكد من الكود")</f>
        <v/>
      </c>
      <c r="G1900" s="12"/>
      <c r="H1900" s="20"/>
      <c r="I1900" s="12"/>
      <c r="U1900" s="4" t="str">
        <f>IF(AND($V$2=$E1900,$V$2&lt;&gt;"",$V$2&lt;&gt;0,F1900&lt;&gt;"تأكد من الكود"),COUNT($U$3:U1899)+1,"  ")</f>
        <v xml:space="preserve">  </v>
      </c>
    </row>
    <row r="1901" spans="2:21" ht="15.75">
      <c r="B1901" s="5" t="str">
        <f>IF(C1901&lt;&gt;"",COUNT($B$3:B1900)+1,"")</f>
        <v/>
      </c>
      <c r="C1901" s="86"/>
      <c r="D1901" s="12"/>
      <c r="E1901" s="12"/>
      <c r="F1901" s="5" t="str">
        <f>IFERROR(IF(E1901&lt;&gt;"",VLOOKUP(E1901,STORE!$C$6:$D$500,2,FALSE),""),"تأكد من الكود")</f>
        <v/>
      </c>
      <c r="G1901" s="12"/>
      <c r="H1901" s="20"/>
      <c r="I1901" s="12"/>
      <c r="U1901" s="4" t="str">
        <f>IF(AND($V$2=$E1901,$V$2&lt;&gt;"",$V$2&lt;&gt;0,F1901&lt;&gt;"تأكد من الكود"),COUNT($U$3:U1900)+1,"  ")</f>
        <v xml:space="preserve">  </v>
      </c>
    </row>
    <row r="1902" spans="2:21" ht="15.75">
      <c r="B1902" s="5" t="str">
        <f>IF(C1902&lt;&gt;"",COUNT($B$3:B1901)+1,"")</f>
        <v/>
      </c>
      <c r="C1902" s="86"/>
      <c r="D1902" s="12"/>
      <c r="E1902" s="12"/>
      <c r="F1902" s="5" t="str">
        <f>IFERROR(IF(E1902&lt;&gt;"",VLOOKUP(E1902,STORE!$C$6:$D$500,2,FALSE),""),"تأكد من الكود")</f>
        <v/>
      </c>
      <c r="G1902" s="12"/>
      <c r="H1902" s="20"/>
      <c r="I1902" s="12"/>
      <c r="U1902" s="4" t="str">
        <f>IF(AND($V$2=$E1902,$V$2&lt;&gt;"",$V$2&lt;&gt;0,F1902&lt;&gt;"تأكد من الكود"),COUNT($U$3:U1901)+1,"  ")</f>
        <v xml:space="preserve">  </v>
      </c>
    </row>
    <row r="1903" spans="2:21" ht="15.75">
      <c r="B1903" s="5" t="str">
        <f>IF(C1903&lt;&gt;"",COUNT($B$3:B1902)+1,"")</f>
        <v/>
      </c>
      <c r="C1903" s="86"/>
      <c r="D1903" s="12"/>
      <c r="E1903" s="12"/>
      <c r="F1903" s="5" t="str">
        <f>IFERROR(IF(E1903&lt;&gt;"",VLOOKUP(E1903,STORE!$C$6:$D$500,2,FALSE),""),"تأكد من الكود")</f>
        <v/>
      </c>
      <c r="G1903" s="12"/>
      <c r="H1903" s="20"/>
      <c r="I1903" s="12"/>
      <c r="U1903" s="4" t="str">
        <f>IF(AND($V$2=$E1903,$V$2&lt;&gt;"",$V$2&lt;&gt;0,F1903&lt;&gt;"تأكد من الكود"),COUNT($U$3:U1902)+1,"  ")</f>
        <v xml:space="preserve">  </v>
      </c>
    </row>
    <row r="1904" spans="2:21" ht="15.75">
      <c r="B1904" s="5" t="str">
        <f>IF(C1904&lt;&gt;"",COUNT($B$3:B1903)+1,"")</f>
        <v/>
      </c>
      <c r="C1904" s="86"/>
      <c r="D1904" s="12"/>
      <c r="E1904" s="12"/>
      <c r="F1904" s="5" t="str">
        <f>IFERROR(IF(E1904&lt;&gt;"",VLOOKUP(E1904,STORE!$C$6:$D$500,2,FALSE),""),"تأكد من الكود")</f>
        <v/>
      </c>
      <c r="G1904" s="12"/>
      <c r="H1904" s="20"/>
      <c r="I1904" s="12"/>
      <c r="U1904" s="4" t="str">
        <f>IF(AND($V$2=$E1904,$V$2&lt;&gt;"",$V$2&lt;&gt;0,F1904&lt;&gt;"تأكد من الكود"),COUNT($U$3:U1903)+1,"  ")</f>
        <v xml:space="preserve">  </v>
      </c>
    </row>
    <row r="1905" spans="2:21" ht="15.75">
      <c r="B1905" s="5" t="str">
        <f>IF(C1905&lt;&gt;"",COUNT($B$3:B1904)+1,"")</f>
        <v/>
      </c>
      <c r="C1905" s="86"/>
      <c r="D1905" s="12"/>
      <c r="E1905" s="12"/>
      <c r="F1905" s="5" t="str">
        <f>IFERROR(IF(E1905&lt;&gt;"",VLOOKUP(E1905,STORE!$C$6:$D$500,2,FALSE),""),"تأكد من الكود")</f>
        <v/>
      </c>
      <c r="G1905" s="12"/>
      <c r="H1905" s="20"/>
      <c r="I1905" s="12"/>
      <c r="U1905" s="4" t="str">
        <f>IF(AND($V$2=$E1905,$V$2&lt;&gt;"",$V$2&lt;&gt;0,F1905&lt;&gt;"تأكد من الكود"),COUNT($U$3:U1904)+1,"  ")</f>
        <v xml:space="preserve">  </v>
      </c>
    </row>
    <row r="1906" spans="2:21" ht="15.75">
      <c r="B1906" s="5" t="str">
        <f>IF(C1906&lt;&gt;"",COUNT($B$3:B1905)+1,"")</f>
        <v/>
      </c>
      <c r="C1906" s="86"/>
      <c r="D1906" s="12"/>
      <c r="E1906" s="12"/>
      <c r="F1906" s="5" t="str">
        <f>IFERROR(IF(E1906&lt;&gt;"",VLOOKUP(E1906,STORE!$C$6:$D$500,2,FALSE),""),"تأكد من الكود")</f>
        <v/>
      </c>
      <c r="G1906" s="12"/>
      <c r="H1906" s="20"/>
      <c r="I1906" s="12"/>
      <c r="U1906" s="4" t="str">
        <f>IF(AND($V$2=$E1906,$V$2&lt;&gt;"",$V$2&lt;&gt;0,F1906&lt;&gt;"تأكد من الكود"),COUNT($U$3:U1905)+1,"  ")</f>
        <v xml:space="preserve">  </v>
      </c>
    </row>
    <row r="1907" spans="2:21" ht="15.75">
      <c r="B1907" s="5" t="str">
        <f>IF(C1907&lt;&gt;"",COUNT($B$3:B1906)+1,"")</f>
        <v/>
      </c>
      <c r="C1907" s="86"/>
      <c r="D1907" s="12"/>
      <c r="E1907" s="12"/>
      <c r="F1907" s="5" t="str">
        <f>IFERROR(IF(E1907&lt;&gt;"",VLOOKUP(E1907,STORE!$C$6:$D$500,2,FALSE),""),"تأكد من الكود")</f>
        <v/>
      </c>
      <c r="G1907" s="12"/>
      <c r="H1907" s="20"/>
      <c r="I1907" s="12"/>
      <c r="U1907" s="4" t="str">
        <f>IF(AND($V$2=$E1907,$V$2&lt;&gt;"",$V$2&lt;&gt;0,F1907&lt;&gt;"تأكد من الكود"),COUNT($U$3:U1906)+1,"  ")</f>
        <v xml:space="preserve">  </v>
      </c>
    </row>
    <row r="1908" spans="2:21" ht="15.75">
      <c r="B1908" s="5" t="str">
        <f>IF(C1908&lt;&gt;"",COUNT($B$3:B1907)+1,"")</f>
        <v/>
      </c>
      <c r="C1908" s="86"/>
      <c r="D1908" s="12"/>
      <c r="E1908" s="12"/>
      <c r="F1908" s="5" t="str">
        <f>IFERROR(IF(E1908&lt;&gt;"",VLOOKUP(E1908,STORE!$C$6:$D$500,2,FALSE),""),"تأكد من الكود")</f>
        <v/>
      </c>
      <c r="G1908" s="12"/>
      <c r="H1908" s="20"/>
      <c r="I1908" s="12"/>
      <c r="U1908" s="4" t="str">
        <f>IF(AND($V$2=$E1908,$V$2&lt;&gt;"",$V$2&lt;&gt;0,F1908&lt;&gt;"تأكد من الكود"),COUNT($U$3:U1907)+1,"  ")</f>
        <v xml:space="preserve">  </v>
      </c>
    </row>
    <row r="1909" spans="2:21" ht="15.75">
      <c r="B1909" s="5" t="str">
        <f>IF(C1909&lt;&gt;"",COUNT($B$3:B1908)+1,"")</f>
        <v/>
      </c>
      <c r="C1909" s="86"/>
      <c r="D1909" s="12"/>
      <c r="E1909" s="12"/>
      <c r="F1909" s="5" t="str">
        <f>IFERROR(IF(E1909&lt;&gt;"",VLOOKUP(E1909,STORE!$C$6:$D$500,2,FALSE),""),"تأكد من الكود")</f>
        <v/>
      </c>
      <c r="G1909" s="12"/>
      <c r="H1909" s="20"/>
      <c r="I1909" s="12"/>
      <c r="U1909" s="4" t="str">
        <f>IF(AND($V$2=$E1909,$V$2&lt;&gt;"",$V$2&lt;&gt;0,F1909&lt;&gt;"تأكد من الكود"),COUNT($U$3:U1908)+1,"  ")</f>
        <v xml:space="preserve">  </v>
      </c>
    </row>
    <row r="1910" spans="2:21" ht="15.75">
      <c r="B1910" s="5" t="str">
        <f>IF(C1910&lt;&gt;"",COUNT($B$3:B1909)+1,"")</f>
        <v/>
      </c>
      <c r="C1910" s="86"/>
      <c r="D1910" s="12"/>
      <c r="E1910" s="12"/>
      <c r="F1910" s="5" t="str">
        <f>IFERROR(IF(E1910&lt;&gt;"",VLOOKUP(E1910,STORE!$C$6:$D$500,2,FALSE),""),"تأكد من الكود")</f>
        <v/>
      </c>
      <c r="G1910" s="12"/>
      <c r="H1910" s="20"/>
      <c r="I1910" s="12"/>
      <c r="U1910" s="4" t="str">
        <f>IF(AND($V$2=$E1910,$V$2&lt;&gt;"",$V$2&lt;&gt;0,F1910&lt;&gt;"تأكد من الكود"),COUNT($U$3:U1909)+1,"  ")</f>
        <v xml:space="preserve">  </v>
      </c>
    </row>
    <row r="1911" spans="2:21" ht="15.75">
      <c r="B1911" s="5" t="str">
        <f>IF(C1911&lt;&gt;"",COUNT($B$3:B1910)+1,"")</f>
        <v/>
      </c>
      <c r="C1911" s="86"/>
      <c r="D1911" s="12"/>
      <c r="E1911" s="12"/>
      <c r="F1911" s="5" t="str">
        <f>IFERROR(IF(E1911&lt;&gt;"",VLOOKUP(E1911,STORE!$C$6:$D$500,2,FALSE),""),"تأكد من الكود")</f>
        <v/>
      </c>
      <c r="G1911" s="12"/>
      <c r="H1911" s="20"/>
      <c r="I1911" s="12"/>
      <c r="U1911" s="4" t="str">
        <f>IF(AND($V$2=$E1911,$V$2&lt;&gt;"",$V$2&lt;&gt;0,F1911&lt;&gt;"تأكد من الكود"),COUNT($U$3:U1910)+1,"  ")</f>
        <v xml:space="preserve">  </v>
      </c>
    </row>
    <row r="1912" spans="2:21" ht="15.75">
      <c r="B1912" s="5" t="str">
        <f>IF(C1912&lt;&gt;"",COUNT($B$3:B1911)+1,"")</f>
        <v/>
      </c>
      <c r="C1912" s="86"/>
      <c r="D1912" s="12"/>
      <c r="E1912" s="12"/>
      <c r="F1912" s="5" t="str">
        <f>IFERROR(IF(E1912&lt;&gt;"",VLOOKUP(E1912,STORE!$C$6:$D$500,2,FALSE),""),"تأكد من الكود")</f>
        <v/>
      </c>
      <c r="G1912" s="12"/>
      <c r="H1912" s="20"/>
      <c r="I1912" s="12"/>
      <c r="U1912" s="4" t="str">
        <f>IF(AND($V$2=$E1912,$V$2&lt;&gt;"",$V$2&lt;&gt;0,F1912&lt;&gt;"تأكد من الكود"),COUNT($U$3:U1911)+1,"  ")</f>
        <v xml:space="preserve">  </v>
      </c>
    </row>
    <row r="1913" spans="2:21" ht="15.75">
      <c r="B1913" s="5" t="str">
        <f>IF(C1913&lt;&gt;"",COUNT($B$3:B1912)+1,"")</f>
        <v/>
      </c>
      <c r="C1913" s="86"/>
      <c r="D1913" s="12"/>
      <c r="E1913" s="12"/>
      <c r="F1913" s="5" t="str">
        <f>IFERROR(IF(E1913&lt;&gt;"",VLOOKUP(E1913,STORE!$C$6:$D$500,2,FALSE),""),"تأكد من الكود")</f>
        <v/>
      </c>
      <c r="G1913" s="12"/>
      <c r="H1913" s="20"/>
      <c r="I1913" s="12"/>
      <c r="U1913" s="4" t="str">
        <f>IF(AND($V$2=$E1913,$V$2&lt;&gt;"",$V$2&lt;&gt;0,F1913&lt;&gt;"تأكد من الكود"),COUNT($U$3:U1912)+1,"  ")</f>
        <v xml:space="preserve">  </v>
      </c>
    </row>
    <row r="1914" spans="2:21" ht="15.75">
      <c r="B1914" s="5" t="str">
        <f>IF(C1914&lt;&gt;"",COUNT($B$3:B1913)+1,"")</f>
        <v/>
      </c>
      <c r="C1914" s="86"/>
      <c r="D1914" s="12"/>
      <c r="E1914" s="12"/>
      <c r="F1914" s="5" t="str">
        <f>IFERROR(IF(E1914&lt;&gt;"",VLOOKUP(E1914,STORE!$C$6:$D$500,2,FALSE),""),"تأكد من الكود")</f>
        <v/>
      </c>
      <c r="G1914" s="12"/>
      <c r="H1914" s="20"/>
      <c r="I1914" s="12"/>
      <c r="U1914" s="4" t="str">
        <f>IF(AND($V$2=$E1914,$V$2&lt;&gt;"",$V$2&lt;&gt;0,F1914&lt;&gt;"تأكد من الكود"),COUNT($U$3:U1913)+1,"  ")</f>
        <v xml:space="preserve">  </v>
      </c>
    </row>
    <row r="1915" spans="2:21" ht="15.75">
      <c r="B1915" s="5" t="str">
        <f>IF(C1915&lt;&gt;"",COUNT($B$3:B1914)+1,"")</f>
        <v/>
      </c>
      <c r="C1915" s="86"/>
      <c r="D1915" s="12"/>
      <c r="E1915" s="12"/>
      <c r="F1915" s="5" t="str">
        <f>IFERROR(IF(E1915&lt;&gt;"",VLOOKUP(E1915,STORE!$C$6:$D$500,2,FALSE),""),"تأكد من الكود")</f>
        <v/>
      </c>
      <c r="G1915" s="12"/>
      <c r="H1915" s="20"/>
      <c r="I1915" s="12"/>
      <c r="U1915" s="4" t="str">
        <f>IF(AND($V$2=$E1915,$V$2&lt;&gt;"",$V$2&lt;&gt;0,F1915&lt;&gt;"تأكد من الكود"),COUNT($U$3:U1914)+1,"  ")</f>
        <v xml:space="preserve">  </v>
      </c>
    </row>
    <row r="1916" spans="2:21" ht="15.75">
      <c r="B1916" s="5" t="str">
        <f>IF(C1916&lt;&gt;"",COUNT($B$3:B1915)+1,"")</f>
        <v/>
      </c>
      <c r="C1916" s="86"/>
      <c r="D1916" s="12"/>
      <c r="E1916" s="12"/>
      <c r="F1916" s="5" t="str">
        <f>IFERROR(IF(E1916&lt;&gt;"",VLOOKUP(E1916,STORE!$C$6:$D$500,2,FALSE),""),"تأكد من الكود")</f>
        <v/>
      </c>
      <c r="G1916" s="12"/>
      <c r="H1916" s="20"/>
      <c r="I1916" s="12"/>
      <c r="U1916" s="4" t="str">
        <f>IF(AND($V$2=$E1916,$V$2&lt;&gt;"",$V$2&lt;&gt;0,F1916&lt;&gt;"تأكد من الكود"),COUNT($U$3:U1915)+1,"  ")</f>
        <v xml:space="preserve">  </v>
      </c>
    </row>
    <row r="1917" spans="2:21" ht="15.75">
      <c r="B1917" s="5" t="str">
        <f>IF(C1917&lt;&gt;"",COUNT($B$3:B1916)+1,"")</f>
        <v/>
      </c>
      <c r="C1917" s="86"/>
      <c r="D1917" s="12"/>
      <c r="E1917" s="12"/>
      <c r="F1917" s="5" t="str">
        <f>IFERROR(IF(E1917&lt;&gt;"",VLOOKUP(E1917,STORE!$C$6:$D$500,2,FALSE),""),"تأكد من الكود")</f>
        <v/>
      </c>
      <c r="G1917" s="12"/>
      <c r="H1917" s="20"/>
      <c r="I1917" s="12"/>
      <c r="U1917" s="4" t="str">
        <f>IF(AND($V$2=$E1917,$V$2&lt;&gt;"",$V$2&lt;&gt;0,F1917&lt;&gt;"تأكد من الكود"),COUNT($U$3:U1916)+1,"  ")</f>
        <v xml:space="preserve">  </v>
      </c>
    </row>
    <row r="1918" spans="2:21" ht="15.75">
      <c r="B1918" s="5" t="str">
        <f>IF(C1918&lt;&gt;"",COUNT($B$3:B1917)+1,"")</f>
        <v/>
      </c>
      <c r="C1918" s="86"/>
      <c r="D1918" s="12"/>
      <c r="E1918" s="12"/>
      <c r="F1918" s="5" t="str">
        <f>IFERROR(IF(E1918&lt;&gt;"",VLOOKUP(E1918,STORE!$C$6:$D$500,2,FALSE),""),"تأكد من الكود")</f>
        <v/>
      </c>
      <c r="G1918" s="12"/>
      <c r="H1918" s="20"/>
      <c r="I1918" s="12"/>
      <c r="U1918" s="4" t="str">
        <f>IF(AND($V$2=$E1918,$V$2&lt;&gt;"",$V$2&lt;&gt;0,F1918&lt;&gt;"تأكد من الكود"),COUNT($U$3:U1917)+1,"  ")</f>
        <v xml:space="preserve">  </v>
      </c>
    </row>
    <row r="1919" spans="2:21" ht="15.75">
      <c r="B1919" s="5" t="str">
        <f>IF(C1919&lt;&gt;"",COUNT($B$3:B1918)+1,"")</f>
        <v/>
      </c>
      <c r="C1919" s="86"/>
      <c r="D1919" s="12"/>
      <c r="E1919" s="12"/>
      <c r="F1919" s="5" t="str">
        <f>IFERROR(IF(E1919&lt;&gt;"",VLOOKUP(E1919,STORE!$C$6:$D$500,2,FALSE),""),"تأكد من الكود")</f>
        <v/>
      </c>
      <c r="G1919" s="12"/>
      <c r="H1919" s="20"/>
      <c r="I1919" s="12"/>
      <c r="U1919" s="4" t="str">
        <f>IF(AND($V$2=$E1919,$V$2&lt;&gt;"",$V$2&lt;&gt;0,F1919&lt;&gt;"تأكد من الكود"),COUNT($U$3:U1918)+1,"  ")</f>
        <v xml:space="preserve">  </v>
      </c>
    </row>
    <row r="1920" spans="2:21" ht="15.75">
      <c r="B1920" s="5" t="str">
        <f>IF(C1920&lt;&gt;"",COUNT($B$3:B1919)+1,"")</f>
        <v/>
      </c>
      <c r="C1920" s="86"/>
      <c r="D1920" s="12"/>
      <c r="E1920" s="12"/>
      <c r="F1920" s="5" t="str">
        <f>IFERROR(IF(E1920&lt;&gt;"",VLOOKUP(E1920,STORE!$C$6:$D$500,2,FALSE),""),"تأكد من الكود")</f>
        <v/>
      </c>
      <c r="G1920" s="12"/>
      <c r="H1920" s="20"/>
      <c r="I1920" s="12"/>
      <c r="U1920" s="4" t="str">
        <f>IF(AND($V$2=$E1920,$V$2&lt;&gt;"",$V$2&lt;&gt;0,F1920&lt;&gt;"تأكد من الكود"),COUNT($U$3:U1919)+1,"  ")</f>
        <v xml:space="preserve">  </v>
      </c>
    </row>
    <row r="1921" spans="2:21" ht="15.75">
      <c r="B1921" s="5" t="str">
        <f>IF(C1921&lt;&gt;"",COUNT($B$3:B1920)+1,"")</f>
        <v/>
      </c>
      <c r="C1921" s="86"/>
      <c r="D1921" s="12"/>
      <c r="E1921" s="12"/>
      <c r="F1921" s="5" t="str">
        <f>IFERROR(IF(E1921&lt;&gt;"",VLOOKUP(E1921,STORE!$C$6:$D$500,2,FALSE),""),"تأكد من الكود")</f>
        <v/>
      </c>
      <c r="G1921" s="12"/>
      <c r="H1921" s="20"/>
      <c r="I1921" s="12"/>
      <c r="U1921" s="4" t="str">
        <f>IF(AND($V$2=$E1921,$V$2&lt;&gt;"",$V$2&lt;&gt;0,F1921&lt;&gt;"تأكد من الكود"),COUNT($U$3:U1920)+1,"  ")</f>
        <v xml:space="preserve">  </v>
      </c>
    </row>
    <row r="1922" spans="2:21" ht="15.75">
      <c r="B1922" s="5" t="str">
        <f>IF(C1922&lt;&gt;"",COUNT($B$3:B1921)+1,"")</f>
        <v/>
      </c>
      <c r="C1922" s="86"/>
      <c r="D1922" s="12"/>
      <c r="E1922" s="12"/>
      <c r="F1922" s="5" t="str">
        <f>IFERROR(IF(E1922&lt;&gt;"",VLOOKUP(E1922,STORE!$C$6:$D$500,2,FALSE),""),"تأكد من الكود")</f>
        <v/>
      </c>
      <c r="G1922" s="12"/>
      <c r="H1922" s="20"/>
      <c r="I1922" s="12"/>
      <c r="U1922" s="4" t="str">
        <f>IF(AND($V$2=$E1922,$V$2&lt;&gt;"",$V$2&lt;&gt;0,F1922&lt;&gt;"تأكد من الكود"),COUNT($U$3:U1921)+1,"  ")</f>
        <v xml:space="preserve">  </v>
      </c>
    </row>
    <row r="1923" spans="2:21" ht="15.75">
      <c r="B1923" s="5" t="str">
        <f>IF(C1923&lt;&gt;"",COUNT($B$3:B1922)+1,"")</f>
        <v/>
      </c>
      <c r="C1923" s="86"/>
      <c r="D1923" s="12"/>
      <c r="E1923" s="12"/>
      <c r="F1923" s="5" t="str">
        <f>IFERROR(IF(E1923&lt;&gt;"",VLOOKUP(E1923,STORE!$C$6:$D$500,2,FALSE),""),"تأكد من الكود")</f>
        <v/>
      </c>
      <c r="G1923" s="12"/>
      <c r="H1923" s="20"/>
      <c r="I1923" s="12"/>
      <c r="U1923" s="4" t="str">
        <f>IF(AND($V$2=$E1923,$V$2&lt;&gt;"",$V$2&lt;&gt;0,F1923&lt;&gt;"تأكد من الكود"),COUNT($U$3:U1922)+1,"  ")</f>
        <v xml:space="preserve">  </v>
      </c>
    </row>
    <row r="1924" spans="2:21" ht="15.75">
      <c r="B1924" s="5" t="str">
        <f>IF(C1924&lt;&gt;"",COUNT($B$3:B1923)+1,"")</f>
        <v/>
      </c>
      <c r="C1924" s="86"/>
      <c r="D1924" s="12"/>
      <c r="E1924" s="12"/>
      <c r="F1924" s="5" t="str">
        <f>IFERROR(IF(E1924&lt;&gt;"",VLOOKUP(E1924,STORE!$C$6:$D$500,2,FALSE),""),"تأكد من الكود")</f>
        <v/>
      </c>
      <c r="G1924" s="12"/>
      <c r="H1924" s="20"/>
      <c r="I1924" s="12"/>
      <c r="U1924" s="4" t="str">
        <f>IF(AND($V$2=$E1924,$V$2&lt;&gt;"",$V$2&lt;&gt;0,F1924&lt;&gt;"تأكد من الكود"),COUNT($U$3:U1923)+1,"  ")</f>
        <v xml:space="preserve">  </v>
      </c>
    </row>
    <row r="1925" spans="2:21" ht="15.75">
      <c r="B1925" s="5" t="str">
        <f>IF(C1925&lt;&gt;"",COUNT($B$3:B1924)+1,"")</f>
        <v/>
      </c>
      <c r="C1925" s="86"/>
      <c r="D1925" s="12"/>
      <c r="E1925" s="12"/>
      <c r="F1925" s="5" t="str">
        <f>IFERROR(IF(E1925&lt;&gt;"",VLOOKUP(E1925,STORE!$C$6:$D$500,2,FALSE),""),"تأكد من الكود")</f>
        <v/>
      </c>
      <c r="G1925" s="12"/>
      <c r="H1925" s="20"/>
      <c r="I1925" s="12"/>
      <c r="U1925" s="4" t="str">
        <f>IF(AND($V$2=$E1925,$V$2&lt;&gt;"",$V$2&lt;&gt;0,F1925&lt;&gt;"تأكد من الكود"),COUNT($U$3:U1924)+1,"  ")</f>
        <v xml:space="preserve">  </v>
      </c>
    </row>
    <row r="1926" spans="2:21" ht="15.75">
      <c r="B1926" s="5" t="str">
        <f>IF(C1926&lt;&gt;"",COUNT($B$3:B1925)+1,"")</f>
        <v/>
      </c>
      <c r="C1926" s="86"/>
      <c r="D1926" s="12"/>
      <c r="E1926" s="12"/>
      <c r="F1926" s="5" t="str">
        <f>IFERROR(IF(E1926&lt;&gt;"",VLOOKUP(E1926,STORE!$C$6:$D$500,2,FALSE),""),"تأكد من الكود")</f>
        <v/>
      </c>
      <c r="G1926" s="12"/>
      <c r="H1926" s="20"/>
      <c r="I1926" s="12"/>
      <c r="U1926" s="4" t="str">
        <f>IF(AND($V$2=$E1926,$V$2&lt;&gt;"",$V$2&lt;&gt;0,F1926&lt;&gt;"تأكد من الكود"),COUNT($U$3:U1925)+1,"  ")</f>
        <v xml:space="preserve">  </v>
      </c>
    </row>
    <row r="1927" spans="2:21" ht="15.75">
      <c r="B1927" s="5" t="str">
        <f>IF(C1927&lt;&gt;"",COUNT($B$3:B1926)+1,"")</f>
        <v/>
      </c>
      <c r="C1927" s="86"/>
      <c r="D1927" s="12"/>
      <c r="E1927" s="12"/>
      <c r="F1927" s="5" t="str">
        <f>IFERROR(IF(E1927&lt;&gt;"",VLOOKUP(E1927,STORE!$C$6:$D$500,2,FALSE),""),"تأكد من الكود")</f>
        <v/>
      </c>
      <c r="G1927" s="12"/>
      <c r="H1927" s="20"/>
      <c r="I1927" s="12"/>
      <c r="U1927" s="4" t="str">
        <f>IF(AND($V$2=$E1927,$V$2&lt;&gt;"",$V$2&lt;&gt;0,F1927&lt;&gt;"تأكد من الكود"),COUNT($U$3:U1926)+1,"  ")</f>
        <v xml:space="preserve">  </v>
      </c>
    </row>
    <row r="1928" spans="2:21" ht="15.75">
      <c r="B1928" s="5" t="str">
        <f>IF(C1928&lt;&gt;"",COUNT($B$3:B1927)+1,"")</f>
        <v/>
      </c>
      <c r="C1928" s="86"/>
      <c r="D1928" s="12"/>
      <c r="E1928" s="12"/>
      <c r="F1928" s="5" t="str">
        <f>IFERROR(IF(E1928&lt;&gt;"",VLOOKUP(E1928,STORE!$C$6:$D$500,2,FALSE),""),"تأكد من الكود")</f>
        <v/>
      </c>
      <c r="G1928" s="12"/>
      <c r="H1928" s="20"/>
      <c r="I1928" s="12"/>
      <c r="U1928" s="4" t="str">
        <f>IF(AND($V$2=$E1928,$V$2&lt;&gt;"",$V$2&lt;&gt;0,F1928&lt;&gt;"تأكد من الكود"),COUNT($U$3:U1927)+1,"  ")</f>
        <v xml:space="preserve">  </v>
      </c>
    </row>
    <row r="1929" spans="2:21" ht="15.75">
      <c r="B1929" s="5" t="str">
        <f>IF(C1929&lt;&gt;"",COUNT($B$3:B1928)+1,"")</f>
        <v/>
      </c>
      <c r="C1929" s="86"/>
      <c r="D1929" s="12"/>
      <c r="E1929" s="12"/>
      <c r="F1929" s="5" t="str">
        <f>IFERROR(IF(E1929&lt;&gt;"",VLOOKUP(E1929,STORE!$C$6:$D$500,2,FALSE),""),"تأكد من الكود")</f>
        <v/>
      </c>
      <c r="G1929" s="12"/>
      <c r="H1929" s="20"/>
      <c r="I1929" s="12"/>
      <c r="U1929" s="4" t="str">
        <f>IF(AND($V$2=$E1929,$V$2&lt;&gt;"",$V$2&lt;&gt;0,F1929&lt;&gt;"تأكد من الكود"),COUNT($U$3:U1928)+1,"  ")</f>
        <v xml:space="preserve">  </v>
      </c>
    </row>
    <row r="1930" spans="2:21" ht="15.75">
      <c r="B1930" s="5" t="str">
        <f>IF(C1930&lt;&gt;"",COUNT($B$3:B1929)+1,"")</f>
        <v/>
      </c>
      <c r="C1930" s="86"/>
      <c r="D1930" s="12"/>
      <c r="E1930" s="12"/>
      <c r="F1930" s="5" t="str">
        <f>IFERROR(IF(E1930&lt;&gt;"",VLOOKUP(E1930,STORE!$C$6:$D$500,2,FALSE),""),"تأكد من الكود")</f>
        <v/>
      </c>
      <c r="G1930" s="12"/>
      <c r="H1930" s="20"/>
      <c r="I1930" s="12"/>
      <c r="U1930" s="4" t="str">
        <f>IF(AND($V$2=$E1930,$V$2&lt;&gt;"",$V$2&lt;&gt;0,F1930&lt;&gt;"تأكد من الكود"),COUNT($U$3:U1929)+1,"  ")</f>
        <v xml:space="preserve">  </v>
      </c>
    </row>
    <row r="1931" spans="2:21" ht="15.75">
      <c r="B1931" s="5" t="str">
        <f>IF(C1931&lt;&gt;"",COUNT($B$3:B1930)+1,"")</f>
        <v/>
      </c>
      <c r="C1931" s="86"/>
      <c r="D1931" s="12"/>
      <c r="E1931" s="12"/>
      <c r="F1931" s="5" t="str">
        <f>IFERROR(IF(E1931&lt;&gt;"",VLOOKUP(E1931,STORE!$C$6:$D$500,2,FALSE),""),"تأكد من الكود")</f>
        <v/>
      </c>
      <c r="G1931" s="12"/>
      <c r="H1931" s="20"/>
      <c r="I1931" s="12"/>
      <c r="U1931" s="4" t="str">
        <f>IF(AND($V$2=$E1931,$V$2&lt;&gt;"",$V$2&lt;&gt;0,F1931&lt;&gt;"تأكد من الكود"),COUNT($U$3:U1930)+1,"  ")</f>
        <v xml:space="preserve">  </v>
      </c>
    </row>
    <row r="1932" spans="2:21" ht="15.75">
      <c r="B1932" s="5" t="str">
        <f>IF(C1932&lt;&gt;"",COUNT($B$3:B1931)+1,"")</f>
        <v/>
      </c>
      <c r="C1932" s="86"/>
      <c r="D1932" s="12"/>
      <c r="E1932" s="12"/>
      <c r="F1932" s="5" t="str">
        <f>IFERROR(IF(E1932&lt;&gt;"",VLOOKUP(E1932,STORE!$C$6:$D$500,2,FALSE),""),"تأكد من الكود")</f>
        <v/>
      </c>
      <c r="G1932" s="12"/>
      <c r="H1932" s="20"/>
      <c r="I1932" s="12"/>
      <c r="U1932" s="4" t="str">
        <f>IF(AND($V$2=$E1932,$V$2&lt;&gt;"",$V$2&lt;&gt;0,F1932&lt;&gt;"تأكد من الكود"),COUNT($U$3:U1931)+1,"  ")</f>
        <v xml:space="preserve">  </v>
      </c>
    </row>
    <row r="1933" spans="2:21" ht="15.75">
      <c r="B1933" s="5" t="str">
        <f>IF(C1933&lt;&gt;"",COUNT($B$3:B1932)+1,"")</f>
        <v/>
      </c>
      <c r="C1933" s="86"/>
      <c r="D1933" s="12"/>
      <c r="E1933" s="12"/>
      <c r="F1933" s="5" t="str">
        <f>IFERROR(IF(E1933&lt;&gt;"",VLOOKUP(E1933,STORE!$C$6:$D$500,2,FALSE),""),"تأكد من الكود")</f>
        <v/>
      </c>
      <c r="G1933" s="12"/>
      <c r="H1933" s="20"/>
      <c r="I1933" s="12"/>
      <c r="U1933" s="4" t="str">
        <f>IF(AND($V$2=$E1933,$V$2&lt;&gt;"",$V$2&lt;&gt;0,F1933&lt;&gt;"تأكد من الكود"),COUNT($U$3:U1932)+1,"  ")</f>
        <v xml:space="preserve">  </v>
      </c>
    </row>
    <row r="1934" spans="2:21" ht="15.75">
      <c r="B1934" s="5" t="str">
        <f>IF(C1934&lt;&gt;"",COUNT($B$3:B1933)+1,"")</f>
        <v/>
      </c>
      <c r="C1934" s="86"/>
      <c r="D1934" s="12"/>
      <c r="E1934" s="12"/>
      <c r="F1934" s="5" t="str">
        <f>IFERROR(IF(E1934&lt;&gt;"",VLOOKUP(E1934,STORE!$C$6:$D$500,2,FALSE),""),"تأكد من الكود")</f>
        <v/>
      </c>
      <c r="G1934" s="12"/>
      <c r="H1934" s="20"/>
      <c r="I1934" s="12"/>
      <c r="U1934" s="4" t="str">
        <f>IF(AND($V$2=$E1934,$V$2&lt;&gt;"",$V$2&lt;&gt;0,F1934&lt;&gt;"تأكد من الكود"),COUNT($U$3:U1933)+1,"  ")</f>
        <v xml:space="preserve">  </v>
      </c>
    </row>
    <row r="1935" spans="2:21" ht="15.75">
      <c r="B1935" s="5" t="str">
        <f>IF(C1935&lt;&gt;"",COUNT($B$3:B1934)+1,"")</f>
        <v/>
      </c>
      <c r="C1935" s="86"/>
      <c r="D1935" s="12"/>
      <c r="E1935" s="12"/>
      <c r="F1935" s="5" t="str">
        <f>IFERROR(IF(E1935&lt;&gt;"",VLOOKUP(E1935,STORE!$C$6:$D$500,2,FALSE),""),"تأكد من الكود")</f>
        <v/>
      </c>
      <c r="G1935" s="12"/>
      <c r="H1935" s="20"/>
      <c r="I1935" s="12"/>
      <c r="U1935" s="4" t="str">
        <f>IF(AND($V$2=$E1935,$V$2&lt;&gt;"",$V$2&lt;&gt;0,F1935&lt;&gt;"تأكد من الكود"),COUNT($U$3:U1934)+1,"  ")</f>
        <v xml:space="preserve">  </v>
      </c>
    </row>
    <row r="1936" spans="2:21" ht="15.75">
      <c r="B1936" s="5" t="str">
        <f>IF(C1936&lt;&gt;"",COUNT($B$3:B1935)+1,"")</f>
        <v/>
      </c>
      <c r="C1936" s="86"/>
      <c r="D1936" s="12"/>
      <c r="E1936" s="12"/>
      <c r="F1936" s="5" t="str">
        <f>IFERROR(IF(E1936&lt;&gt;"",VLOOKUP(E1936,STORE!$C$6:$D$500,2,FALSE),""),"تأكد من الكود")</f>
        <v/>
      </c>
      <c r="G1936" s="12"/>
      <c r="H1936" s="20"/>
      <c r="I1936" s="12"/>
      <c r="U1936" s="4" t="str">
        <f>IF(AND($V$2=$E1936,$V$2&lt;&gt;"",$V$2&lt;&gt;0,F1936&lt;&gt;"تأكد من الكود"),COUNT($U$3:U1935)+1,"  ")</f>
        <v xml:space="preserve">  </v>
      </c>
    </row>
    <row r="1937" spans="2:21" ht="15.75">
      <c r="B1937" s="5" t="str">
        <f>IF(C1937&lt;&gt;"",COUNT($B$3:B1936)+1,"")</f>
        <v/>
      </c>
      <c r="C1937" s="86"/>
      <c r="D1937" s="12"/>
      <c r="E1937" s="12"/>
      <c r="F1937" s="5" t="str">
        <f>IFERROR(IF(E1937&lt;&gt;"",VLOOKUP(E1937,STORE!$C$6:$D$500,2,FALSE),""),"تأكد من الكود")</f>
        <v/>
      </c>
      <c r="G1937" s="12"/>
      <c r="H1937" s="20"/>
      <c r="I1937" s="12"/>
      <c r="U1937" s="4" t="str">
        <f>IF(AND($V$2=$E1937,$V$2&lt;&gt;"",$V$2&lt;&gt;0,F1937&lt;&gt;"تأكد من الكود"),COUNT($U$3:U1936)+1,"  ")</f>
        <v xml:space="preserve">  </v>
      </c>
    </row>
    <row r="1938" spans="2:21" ht="15.75">
      <c r="B1938" s="5" t="str">
        <f>IF(C1938&lt;&gt;"",COUNT($B$3:B1937)+1,"")</f>
        <v/>
      </c>
      <c r="C1938" s="86"/>
      <c r="D1938" s="12"/>
      <c r="E1938" s="12"/>
      <c r="F1938" s="5" t="str">
        <f>IFERROR(IF(E1938&lt;&gt;"",VLOOKUP(E1938,STORE!$C$6:$D$500,2,FALSE),""),"تأكد من الكود")</f>
        <v/>
      </c>
      <c r="G1938" s="12"/>
      <c r="H1938" s="20"/>
      <c r="I1938" s="12"/>
      <c r="U1938" s="4" t="str">
        <f>IF(AND($V$2=$E1938,$V$2&lt;&gt;"",$V$2&lt;&gt;0,F1938&lt;&gt;"تأكد من الكود"),COUNT($U$3:U1937)+1,"  ")</f>
        <v xml:space="preserve">  </v>
      </c>
    </row>
    <row r="1939" spans="2:21" ht="15.75">
      <c r="B1939" s="5" t="str">
        <f>IF(C1939&lt;&gt;"",COUNT($B$3:B1938)+1,"")</f>
        <v/>
      </c>
      <c r="C1939" s="86"/>
      <c r="D1939" s="12"/>
      <c r="E1939" s="12"/>
      <c r="F1939" s="5" t="str">
        <f>IFERROR(IF(E1939&lt;&gt;"",VLOOKUP(E1939,STORE!$C$6:$D$500,2,FALSE),""),"تأكد من الكود")</f>
        <v/>
      </c>
      <c r="G1939" s="12"/>
      <c r="H1939" s="20"/>
      <c r="I1939" s="12"/>
      <c r="U1939" s="4" t="str">
        <f>IF(AND($V$2=$E1939,$V$2&lt;&gt;"",$V$2&lt;&gt;0,F1939&lt;&gt;"تأكد من الكود"),COUNT($U$3:U1938)+1,"  ")</f>
        <v xml:space="preserve">  </v>
      </c>
    </row>
    <row r="1940" spans="2:21" ht="15.75">
      <c r="B1940" s="5" t="str">
        <f>IF(C1940&lt;&gt;"",COUNT($B$3:B1939)+1,"")</f>
        <v/>
      </c>
      <c r="C1940" s="86"/>
      <c r="D1940" s="12"/>
      <c r="E1940" s="12"/>
      <c r="F1940" s="5" t="str">
        <f>IFERROR(IF(E1940&lt;&gt;"",VLOOKUP(E1940,STORE!$C$6:$D$500,2,FALSE),""),"تأكد من الكود")</f>
        <v/>
      </c>
      <c r="G1940" s="12"/>
      <c r="H1940" s="20"/>
      <c r="I1940" s="12"/>
      <c r="U1940" s="4" t="str">
        <f>IF(AND($V$2=$E1940,$V$2&lt;&gt;"",$V$2&lt;&gt;0,F1940&lt;&gt;"تأكد من الكود"),COUNT($U$3:U1939)+1,"  ")</f>
        <v xml:space="preserve">  </v>
      </c>
    </row>
    <row r="1941" spans="2:21" ht="15.75">
      <c r="B1941" s="5" t="str">
        <f>IF(C1941&lt;&gt;"",COUNT($B$3:B1940)+1,"")</f>
        <v/>
      </c>
      <c r="C1941" s="86"/>
      <c r="D1941" s="12"/>
      <c r="E1941" s="12"/>
      <c r="F1941" s="5" t="str">
        <f>IFERROR(IF(E1941&lt;&gt;"",VLOOKUP(E1941,STORE!$C$6:$D$500,2,FALSE),""),"تأكد من الكود")</f>
        <v/>
      </c>
      <c r="G1941" s="12"/>
      <c r="H1941" s="20"/>
      <c r="I1941" s="12"/>
      <c r="U1941" s="4" t="str">
        <f>IF(AND($V$2=$E1941,$V$2&lt;&gt;"",$V$2&lt;&gt;0,F1941&lt;&gt;"تأكد من الكود"),COUNT($U$3:U1940)+1,"  ")</f>
        <v xml:space="preserve">  </v>
      </c>
    </row>
    <row r="1942" spans="2:21" ht="15.75">
      <c r="B1942" s="5" t="str">
        <f>IF(C1942&lt;&gt;"",COUNT($B$3:B1941)+1,"")</f>
        <v/>
      </c>
      <c r="C1942" s="86"/>
      <c r="D1942" s="12"/>
      <c r="E1942" s="12"/>
      <c r="F1942" s="5" t="str">
        <f>IFERROR(IF(E1942&lt;&gt;"",VLOOKUP(E1942,STORE!$C$6:$D$500,2,FALSE),""),"تأكد من الكود")</f>
        <v/>
      </c>
      <c r="G1942" s="12"/>
      <c r="H1942" s="20"/>
      <c r="I1942" s="12"/>
      <c r="U1942" s="4" t="str">
        <f>IF(AND($V$2=$E1942,$V$2&lt;&gt;"",$V$2&lt;&gt;0,F1942&lt;&gt;"تأكد من الكود"),COUNT($U$3:U1941)+1,"  ")</f>
        <v xml:space="preserve">  </v>
      </c>
    </row>
    <row r="1943" spans="2:21" ht="15.75">
      <c r="B1943" s="5" t="str">
        <f>IF(C1943&lt;&gt;"",COUNT($B$3:B1942)+1,"")</f>
        <v/>
      </c>
      <c r="C1943" s="86"/>
      <c r="D1943" s="12"/>
      <c r="E1943" s="12"/>
      <c r="F1943" s="5" t="str">
        <f>IFERROR(IF(E1943&lt;&gt;"",VLOOKUP(E1943,STORE!$C$6:$D$500,2,FALSE),""),"تأكد من الكود")</f>
        <v/>
      </c>
      <c r="G1943" s="12"/>
      <c r="H1943" s="20"/>
      <c r="I1943" s="12"/>
      <c r="U1943" s="4" t="str">
        <f>IF(AND($V$2=$E1943,$V$2&lt;&gt;"",$V$2&lt;&gt;0,F1943&lt;&gt;"تأكد من الكود"),COUNT($U$3:U1942)+1,"  ")</f>
        <v xml:space="preserve">  </v>
      </c>
    </row>
    <row r="1944" spans="2:21" ht="15.75">
      <c r="B1944" s="5" t="str">
        <f>IF(C1944&lt;&gt;"",COUNT($B$3:B1943)+1,"")</f>
        <v/>
      </c>
      <c r="C1944" s="86"/>
      <c r="D1944" s="12"/>
      <c r="E1944" s="12"/>
      <c r="F1944" s="5" t="str">
        <f>IFERROR(IF(E1944&lt;&gt;"",VLOOKUP(E1944,STORE!$C$6:$D$500,2,FALSE),""),"تأكد من الكود")</f>
        <v/>
      </c>
      <c r="G1944" s="12"/>
      <c r="H1944" s="20"/>
      <c r="I1944" s="12"/>
      <c r="U1944" s="4" t="str">
        <f>IF(AND($V$2=$E1944,$V$2&lt;&gt;"",$V$2&lt;&gt;0,F1944&lt;&gt;"تأكد من الكود"),COUNT($U$3:U1943)+1,"  ")</f>
        <v xml:space="preserve">  </v>
      </c>
    </row>
    <row r="1945" spans="2:21" ht="15.75">
      <c r="B1945" s="5" t="str">
        <f>IF(C1945&lt;&gt;"",COUNT($B$3:B1944)+1,"")</f>
        <v/>
      </c>
      <c r="C1945" s="86"/>
      <c r="D1945" s="12"/>
      <c r="E1945" s="12"/>
      <c r="F1945" s="5" t="str">
        <f>IFERROR(IF(E1945&lt;&gt;"",VLOOKUP(E1945,STORE!$C$6:$D$500,2,FALSE),""),"تأكد من الكود")</f>
        <v/>
      </c>
      <c r="G1945" s="12"/>
      <c r="H1945" s="20"/>
      <c r="I1945" s="12"/>
      <c r="U1945" s="4" t="str">
        <f>IF(AND($V$2=$E1945,$V$2&lt;&gt;"",$V$2&lt;&gt;0,F1945&lt;&gt;"تأكد من الكود"),COUNT($U$3:U1944)+1,"  ")</f>
        <v xml:space="preserve">  </v>
      </c>
    </row>
    <row r="1946" spans="2:21" ht="15.75">
      <c r="B1946" s="5" t="str">
        <f>IF(C1946&lt;&gt;"",COUNT($B$3:B1945)+1,"")</f>
        <v/>
      </c>
      <c r="C1946" s="86"/>
      <c r="D1946" s="12"/>
      <c r="E1946" s="12"/>
      <c r="F1946" s="5" t="str">
        <f>IFERROR(IF(E1946&lt;&gt;"",VLOOKUP(E1946,STORE!$C$6:$D$500,2,FALSE),""),"تأكد من الكود")</f>
        <v/>
      </c>
      <c r="G1946" s="12"/>
      <c r="H1946" s="20"/>
      <c r="I1946" s="12"/>
      <c r="U1946" s="4" t="str">
        <f>IF(AND($V$2=$E1946,$V$2&lt;&gt;"",$V$2&lt;&gt;0,F1946&lt;&gt;"تأكد من الكود"),COUNT($U$3:U1945)+1,"  ")</f>
        <v xml:space="preserve">  </v>
      </c>
    </row>
    <row r="1947" spans="2:21" ht="15.75">
      <c r="B1947" s="5" t="str">
        <f>IF(C1947&lt;&gt;"",COUNT($B$3:B1946)+1,"")</f>
        <v/>
      </c>
      <c r="C1947" s="86"/>
      <c r="D1947" s="12"/>
      <c r="E1947" s="12"/>
      <c r="F1947" s="5" t="str">
        <f>IFERROR(IF(E1947&lt;&gt;"",VLOOKUP(E1947,STORE!$C$6:$D$500,2,FALSE),""),"تأكد من الكود")</f>
        <v/>
      </c>
      <c r="G1947" s="12"/>
      <c r="H1947" s="20"/>
      <c r="I1947" s="12"/>
      <c r="U1947" s="4" t="str">
        <f>IF(AND($V$2=$E1947,$V$2&lt;&gt;"",$V$2&lt;&gt;0,F1947&lt;&gt;"تأكد من الكود"),COUNT($U$3:U1946)+1,"  ")</f>
        <v xml:space="preserve">  </v>
      </c>
    </row>
    <row r="1948" spans="2:21" ht="15.75">
      <c r="B1948" s="5" t="str">
        <f>IF(C1948&lt;&gt;"",COUNT($B$3:B1947)+1,"")</f>
        <v/>
      </c>
      <c r="C1948" s="86"/>
      <c r="D1948" s="12"/>
      <c r="E1948" s="12"/>
      <c r="F1948" s="5" t="str">
        <f>IFERROR(IF(E1948&lt;&gt;"",VLOOKUP(E1948,STORE!$C$6:$D$500,2,FALSE),""),"تأكد من الكود")</f>
        <v/>
      </c>
      <c r="G1948" s="12"/>
      <c r="H1948" s="20"/>
      <c r="I1948" s="12"/>
      <c r="U1948" s="4" t="str">
        <f>IF(AND($V$2=$E1948,$V$2&lt;&gt;"",$V$2&lt;&gt;0,F1948&lt;&gt;"تأكد من الكود"),COUNT($U$3:U1947)+1,"  ")</f>
        <v xml:space="preserve">  </v>
      </c>
    </row>
    <row r="1949" spans="2:21" ht="15.75">
      <c r="B1949" s="5" t="str">
        <f>IF(C1949&lt;&gt;"",COUNT($B$3:B1948)+1,"")</f>
        <v/>
      </c>
      <c r="C1949" s="86"/>
      <c r="D1949" s="12"/>
      <c r="E1949" s="12"/>
      <c r="F1949" s="5" t="str">
        <f>IFERROR(IF(E1949&lt;&gt;"",VLOOKUP(E1949,STORE!$C$6:$D$500,2,FALSE),""),"تأكد من الكود")</f>
        <v/>
      </c>
      <c r="G1949" s="12"/>
      <c r="H1949" s="20"/>
      <c r="I1949" s="12"/>
      <c r="U1949" s="4" t="str">
        <f>IF(AND($V$2=$E1949,$V$2&lt;&gt;"",$V$2&lt;&gt;0,F1949&lt;&gt;"تأكد من الكود"),COUNT($U$3:U1948)+1,"  ")</f>
        <v xml:space="preserve">  </v>
      </c>
    </row>
    <row r="1950" spans="2:21" ht="15.75">
      <c r="B1950" s="5" t="str">
        <f>IF(C1950&lt;&gt;"",COUNT($B$3:B1949)+1,"")</f>
        <v/>
      </c>
      <c r="C1950" s="86"/>
      <c r="D1950" s="12"/>
      <c r="E1950" s="12"/>
      <c r="F1950" s="5" t="str">
        <f>IFERROR(IF(E1950&lt;&gt;"",VLOOKUP(E1950,STORE!$C$6:$D$500,2,FALSE),""),"تأكد من الكود")</f>
        <v/>
      </c>
      <c r="G1950" s="12"/>
      <c r="H1950" s="20"/>
      <c r="I1950" s="12"/>
      <c r="U1950" s="4" t="str">
        <f>IF(AND($V$2=$E1950,$V$2&lt;&gt;"",$V$2&lt;&gt;0,F1950&lt;&gt;"تأكد من الكود"),COUNT($U$3:U1949)+1,"  ")</f>
        <v xml:space="preserve">  </v>
      </c>
    </row>
    <row r="1951" spans="2:21" ht="15.75">
      <c r="B1951" s="5" t="str">
        <f>IF(C1951&lt;&gt;"",COUNT($B$3:B1950)+1,"")</f>
        <v/>
      </c>
      <c r="C1951" s="86"/>
      <c r="D1951" s="12"/>
      <c r="E1951" s="12"/>
      <c r="F1951" s="5" t="str">
        <f>IFERROR(IF(E1951&lt;&gt;"",VLOOKUP(E1951,STORE!$C$6:$D$500,2,FALSE),""),"تأكد من الكود")</f>
        <v/>
      </c>
      <c r="G1951" s="12"/>
      <c r="H1951" s="20"/>
      <c r="I1951" s="12"/>
      <c r="U1951" s="4" t="str">
        <f>IF(AND($V$2=$E1951,$V$2&lt;&gt;"",$V$2&lt;&gt;0,F1951&lt;&gt;"تأكد من الكود"),COUNT($U$3:U1950)+1,"  ")</f>
        <v xml:space="preserve">  </v>
      </c>
    </row>
    <row r="1952" spans="2:21" ht="15.75">
      <c r="B1952" s="5" t="str">
        <f>IF(C1952&lt;&gt;"",COUNT($B$3:B1951)+1,"")</f>
        <v/>
      </c>
      <c r="C1952" s="86"/>
      <c r="D1952" s="12"/>
      <c r="E1952" s="12"/>
      <c r="F1952" s="5" t="str">
        <f>IFERROR(IF(E1952&lt;&gt;"",VLOOKUP(E1952,STORE!$C$6:$D$500,2,FALSE),""),"تأكد من الكود")</f>
        <v/>
      </c>
      <c r="G1952" s="12"/>
      <c r="H1952" s="20"/>
      <c r="I1952" s="12"/>
      <c r="U1952" s="4" t="str">
        <f>IF(AND($V$2=$E1952,$V$2&lt;&gt;"",$V$2&lt;&gt;0,F1952&lt;&gt;"تأكد من الكود"),COUNT($U$3:U1951)+1,"  ")</f>
        <v xml:space="preserve">  </v>
      </c>
    </row>
    <row r="1953" spans="2:21" ht="15.75">
      <c r="B1953" s="5" t="str">
        <f>IF(C1953&lt;&gt;"",COUNT($B$3:B1952)+1,"")</f>
        <v/>
      </c>
      <c r="C1953" s="86"/>
      <c r="D1953" s="12"/>
      <c r="E1953" s="12"/>
      <c r="F1953" s="5" t="str">
        <f>IFERROR(IF(E1953&lt;&gt;"",VLOOKUP(E1953,STORE!$C$6:$D$500,2,FALSE),""),"تأكد من الكود")</f>
        <v/>
      </c>
      <c r="G1953" s="12"/>
      <c r="H1953" s="20"/>
      <c r="I1953" s="12"/>
      <c r="U1953" s="4" t="str">
        <f>IF(AND($V$2=$E1953,$V$2&lt;&gt;"",$V$2&lt;&gt;0,F1953&lt;&gt;"تأكد من الكود"),COUNT($U$3:U1952)+1,"  ")</f>
        <v xml:space="preserve">  </v>
      </c>
    </row>
    <row r="1954" spans="2:21" ht="15.75">
      <c r="B1954" s="5" t="str">
        <f>IF(C1954&lt;&gt;"",COUNT($B$3:B1953)+1,"")</f>
        <v/>
      </c>
      <c r="C1954" s="86"/>
      <c r="D1954" s="12"/>
      <c r="E1954" s="12"/>
      <c r="F1954" s="5" t="str">
        <f>IFERROR(IF(E1954&lt;&gt;"",VLOOKUP(E1954,STORE!$C$6:$D$500,2,FALSE),""),"تأكد من الكود")</f>
        <v/>
      </c>
      <c r="G1954" s="12"/>
      <c r="H1954" s="20"/>
      <c r="I1954" s="12"/>
      <c r="U1954" s="4" t="str">
        <f>IF(AND($V$2=$E1954,$V$2&lt;&gt;"",$V$2&lt;&gt;0,F1954&lt;&gt;"تأكد من الكود"),COUNT($U$3:U1953)+1,"  ")</f>
        <v xml:space="preserve">  </v>
      </c>
    </row>
    <row r="1955" spans="2:21" ht="15.75">
      <c r="B1955" s="5" t="str">
        <f>IF(C1955&lt;&gt;"",COUNT($B$3:B1954)+1,"")</f>
        <v/>
      </c>
      <c r="C1955" s="86"/>
      <c r="D1955" s="12"/>
      <c r="E1955" s="12"/>
      <c r="F1955" s="5" t="str">
        <f>IFERROR(IF(E1955&lt;&gt;"",VLOOKUP(E1955,STORE!$C$6:$D$500,2,FALSE),""),"تأكد من الكود")</f>
        <v/>
      </c>
      <c r="G1955" s="12"/>
      <c r="H1955" s="20"/>
      <c r="I1955" s="12"/>
      <c r="U1955" s="4" t="str">
        <f>IF(AND($V$2=$E1955,$V$2&lt;&gt;"",$V$2&lt;&gt;0,F1955&lt;&gt;"تأكد من الكود"),COUNT($U$3:U1954)+1,"  ")</f>
        <v xml:space="preserve">  </v>
      </c>
    </row>
    <row r="1956" spans="2:21" ht="15.75">
      <c r="B1956" s="5" t="str">
        <f>IF(C1956&lt;&gt;"",COUNT($B$3:B1955)+1,"")</f>
        <v/>
      </c>
      <c r="C1956" s="86"/>
      <c r="D1956" s="12"/>
      <c r="E1956" s="12"/>
      <c r="F1956" s="5" t="str">
        <f>IFERROR(IF(E1956&lt;&gt;"",VLOOKUP(E1956,STORE!$C$6:$D$500,2,FALSE),""),"تأكد من الكود")</f>
        <v/>
      </c>
      <c r="G1956" s="12"/>
      <c r="H1956" s="20"/>
      <c r="I1956" s="12"/>
      <c r="U1956" s="4" t="str">
        <f>IF(AND($V$2=$E1956,$V$2&lt;&gt;"",$V$2&lt;&gt;0,F1956&lt;&gt;"تأكد من الكود"),COUNT($U$3:U1955)+1,"  ")</f>
        <v xml:space="preserve">  </v>
      </c>
    </row>
    <row r="1957" spans="2:21" ht="15.75">
      <c r="B1957" s="5" t="str">
        <f>IF(C1957&lt;&gt;"",COUNT($B$3:B1956)+1,"")</f>
        <v/>
      </c>
      <c r="C1957" s="86"/>
      <c r="D1957" s="12"/>
      <c r="E1957" s="12"/>
      <c r="F1957" s="5" t="str">
        <f>IFERROR(IF(E1957&lt;&gt;"",VLOOKUP(E1957,STORE!$C$6:$D$500,2,FALSE),""),"تأكد من الكود")</f>
        <v/>
      </c>
      <c r="G1957" s="12"/>
      <c r="H1957" s="20"/>
      <c r="I1957" s="12"/>
      <c r="U1957" s="4" t="str">
        <f>IF(AND($V$2=$E1957,$V$2&lt;&gt;"",$V$2&lt;&gt;0,F1957&lt;&gt;"تأكد من الكود"),COUNT($U$3:U1956)+1,"  ")</f>
        <v xml:space="preserve">  </v>
      </c>
    </row>
    <row r="1958" spans="2:21" ht="15.75">
      <c r="B1958" s="5" t="str">
        <f>IF(C1958&lt;&gt;"",COUNT($B$3:B1957)+1,"")</f>
        <v/>
      </c>
      <c r="C1958" s="86"/>
      <c r="D1958" s="12"/>
      <c r="E1958" s="12"/>
      <c r="F1958" s="5" t="str">
        <f>IFERROR(IF(E1958&lt;&gt;"",VLOOKUP(E1958,STORE!$C$6:$D$500,2,FALSE),""),"تأكد من الكود")</f>
        <v/>
      </c>
      <c r="G1958" s="12"/>
      <c r="H1958" s="20"/>
      <c r="I1958" s="12"/>
      <c r="U1958" s="4" t="str">
        <f>IF(AND($V$2=$E1958,$V$2&lt;&gt;"",$V$2&lt;&gt;0,F1958&lt;&gt;"تأكد من الكود"),COUNT($U$3:U1957)+1,"  ")</f>
        <v xml:space="preserve">  </v>
      </c>
    </row>
    <row r="1959" spans="2:21" ht="15.75">
      <c r="B1959" s="5" t="str">
        <f>IF(C1959&lt;&gt;"",COUNT($B$3:B1958)+1,"")</f>
        <v/>
      </c>
      <c r="C1959" s="86"/>
      <c r="D1959" s="12"/>
      <c r="E1959" s="12"/>
      <c r="F1959" s="5" t="str">
        <f>IFERROR(IF(E1959&lt;&gt;"",VLOOKUP(E1959,STORE!$C$6:$D$500,2,FALSE),""),"تأكد من الكود")</f>
        <v/>
      </c>
      <c r="G1959" s="12"/>
      <c r="H1959" s="20"/>
      <c r="I1959" s="12"/>
      <c r="U1959" s="4" t="str">
        <f>IF(AND($V$2=$E1959,$V$2&lt;&gt;"",$V$2&lt;&gt;0,F1959&lt;&gt;"تأكد من الكود"),COUNT($U$3:U1958)+1,"  ")</f>
        <v xml:space="preserve">  </v>
      </c>
    </row>
    <row r="1960" spans="2:21" ht="15.75">
      <c r="B1960" s="5" t="str">
        <f>IF(C1960&lt;&gt;"",COUNT($B$3:B1959)+1,"")</f>
        <v/>
      </c>
      <c r="C1960" s="86"/>
      <c r="D1960" s="12"/>
      <c r="E1960" s="12"/>
      <c r="F1960" s="5" t="str">
        <f>IFERROR(IF(E1960&lt;&gt;"",VLOOKUP(E1960,STORE!$C$6:$D$500,2,FALSE),""),"تأكد من الكود")</f>
        <v/>
      </c>
      <c r="G1960" s="12"/>
      <c r="H1960" s="20"/>
      <c r="I1960" s="12"/>
      <c r="U1960" s="4" t="str">
        <f>IF(AND($V$2=$E1960,$V$2&lt;&gt;"",$V$2&lt;&gt;0,F1960&lt;&gt;"تأكد من الكود"),COUNT($U$3:U1959)+1,"  ")</f>
        <v xml:space="preserve">  </v>
      </c>
    </row>
    <row r="1961" spans="2:21" ht="15.75">
      <c r="B1961" s="5" t="str">
        <f>IF(C1961&lt;&gt;"",COUNT($B$3:B1960)+1,"")</f>
        <v/>
      </c>
      <c r="C1961" s="86"/>
      <c r="D1961" s="12"/>
      <c r="E1961" s="12"/>
      <c r="F1961" s="5" t="str">
        <f>IFERROR(IF(E1961&lt;&gt;"",VLOOKUP(E1961,STORE!$C$6:$D$500,2,FALSE),""),"تأكد من الكود")</f>
        <v/>
      </c>
      <c r="G1961" s="12"/>
      <c r="H1961" s="20"/>
      <c r="I1961" s="12"/>
      <c r="U1961" s="4" t="str">
        <f>IF(AND($V$2=$E1961,$V$2&lt;&gt;"",$V$2&lt;&gt;0,F1961&lt;&gt;"تأكد من الكود"),COUNT($U$3:U1960)+1,"  ")</f>
        <v xml:space="preserve">  </v>
      </c>
    </row>
    <row r="1962" spans="2:21" ht="15.75">
      <c r="B1962" s="5" t="str">
        <f>IF(C1962&lt;&gt;"",COUNT($B$3:B1961)+1,"")</f>
        <v/>
      </c>
      <c r="C1962" s="86"/>
      <c r="D1962" s="12"/>
      <c r="E1962" s="12"/>
      <c r="F1962" s="5" t="str">
        <f>IFERROR(IF(E1962&lt;&gt;"",VLOOKUP(E1962,STORE!$C$6:$D$500,2,FALSE),""),"تأكد من الكود")</f>
        <v/>
      </c>
      <c r="G1962" s="12"/>
      <c r="H1962" s="20"/>
      <c r="I1962" s="12"/>
      <c r="U1962" s="4" t="str">
        <f>IF(AND($V$2=$E1962,$V$2&lt;&gt;"",$V$2&lt;&gt;0,F1962&lt;&gt;"تأكد من الكود"),COUNT($U$3:U1961)+1,"  ")</f>
        <v xml:space="preserve">  </v>
      </c>
    </row>
    <row r="1963" spans="2:21" ht="15.75">
      <c r="B1963" s="5" t="str">
        <f>IF(C1963&lt;&gt;"",COUNT($B$3:B1962)+1,"")</f>
        <v/>
      </c>
      <c r="C1963" s="86"/>
      <c r="D1963" s="12"/>
      <c r="E1963" s="12"/>
      <c r="F1963" s="5" t="str">
        <f>IFERROR(IF(E1963&lt;&gt;"",VLOOKUP(E1963,STORE!$C$6:$D$500,2,FALSE),""),"تأكد من الكود")</f>
        <v/>
      </c>
      <c r="G1963" s="12"/>
      <c r="H1963" s="20"/>
      <c r="I1963" s="12"/>
      <c r="U1963" s="4" t="str">
        <f>IF(AND($V$2=$E1963,$V$2&lt;&gt;"",$V$2&lt;&gt;0,F1963&lt;&gt;"تأكد من الكود"),COUNT($U$3:U1962)+1,"  ")</f>
        <v xml:space="preserve">  </v>
      </c>
    </row>
    <row r="1964" spans="2:21" ht="15.75">
      <c r="B1964" s="5" t="str">
        <f>IF(C1964&lt;&gt;"",COUNT($B$3:B1963)+1,"")</f>
        <v/>
      </c>
      <c r="C1964" s="86"/>
      <c r="D1964" s="12"/>
      <c r="E1964" s="12"/>
      <c r="F1964" s="5" t="str">
        <f>IFERROR(IF(E1964&lt;&gt;"",VLOOKUP(E1964,STORE!$C$6:$D$500,2,FALSE),""),"تأكد من الكود")</f>
        <v/>
      </c>
      <c r="G1964" s="12"/>
      <c r="H1964" s="20"/>
      <c r="I1964" s="12"/>
      <c r="U1964" s="4" t="str">
        <f>IF(AND($V$2=$E1964,$V$2&lt;&gt;"",$V$2&lt;&gt;0,F1964&lt;&gt;"تأكد من الكود"),COUNT($U$3:U1963)+1,"  ")</f>
        <v xml:space="preserve">  </v>
      </c>
    </row>
    <row r="1965" spans="2:21" ht="15.75">
      <c r="B1965" s="5" t="str">
        <f>IF(C1965&lt;&gt;"",COUNT($B$3:B1964)+1,"")</f>
        <v/>
      </c>
      <c r="C1965" s="86"/>
      <c r="D1965" s="12"/>
      <c r="E1965" s="12"/>
      <c r="F1965" s="5" t="str">
        <f>IFERROR(IF(E1965&lt;&gt;"",VLOOKUP(E1965,STORE!$C$6:$D$500,2,FALSE),""),"تأكد من الكود")</f>
        <v/>
      </c>
      <c r="G1965" s="12"/>
      <c r="H1965" s="20"/>
      <c r="I1965" s="12"/>
      <c r="U1965" s="4" t="str">
        <f>IF(AND($V$2=$E1965,$V$2&lt;&gt;"",$V$2&lt;&gt;0,F1965&lt;&gt;"تأكد من الكود"),COUNT($U$3:U1964)+1,"  ")</f>
        <v xml:space="preserve">  </v>
      </c>
    </row>
    <row r="1966" spans="2:21" ht="15.75">
      <c r="B1966" s="5" t="str">
        <f>IF(C1966&lt;&gt;"",COUNT($B$3:B1965)+1,"")</f>
        <v/>
      </c>
      <c r="C1966" s="86"/>
      <c r="D1966" s="12"/>
      <c r="E1966" s="12"/>
      <c r="F1966" s="5" t="str">
        <f>IFERROR(IF(E1966&lt;&gt;"",VLOOKUP(E1966,STORE!$C$6:$D$500,2,FALSE),""),"تأكد من الكود")</f>
        <v/>
      </c>
      <c r="G1966" s="12"/>
      <c r="H1966" s="20"/>
      <c r="I1966" s="12"/>
      <c r="U1966" s="4" t="str">
        <f>IF(AND($V$2=$E1966,$V$2&lt;&gt;"",$V$2&lt;&gt;0,F1966&lt;&gt;"تأكد من الكود"),COUNT($U$3:U1965)+1,"  ")</f>
        <v xml:space="preserve">  </v>
      </c>
    </row>
    <row r="1967" spans="2:21" ht="15.75">
      <c r="B1967" s="5" t="str">
        <f>IF(C1967&lt;&gt;"",COUNT($B$3:B1966)+1,"")</f>
        <v/>
      </c>
      <c r="C1967" s="86"/>
      <c r="D1967" s="12"/>
      <c r="E1967" s="12"/>
      <c r="F1967" s="5" t="str">
        <f>IFERROR(IF(E1967&lt;&gt;"",VLOOKUP(E1967,STORE!$C$6:$D$500,2,FALSE),""),"تأكد من الكود")</f>
        <v/>
      </c>
      <c r="G1967" s="12"/>
      <c r="H1967" s="20"/>
      <c r="I1967" s="12"/>
      <c r="U1967" s="4" t="str">
        <f>IF(AND($V$2=$E1967,$V$2&lt;&gt;"",$V$2&lt;&gt;0,F1967&lt;&gt;"تأكد من الكود"),COUNT($U$3:U1966)+1,"  ")</f>
        <v xml:space="preserve">  </v>
      </c>
    </row>
    <row r="1968" spans="2:21" ht="15.75">
      <c r="B1968" s="5" t="str">
        <f>IF(C1968&lt;&gt;"",COUNT($B$3:B1967)+1,"")</f>
        <v/>
      </c>
      <c r="C1968" s="86"/>
      <c r="D1968" s="12"/>
      <c r="E1968" s="12"/>
      <c r="F1968" s="5" t="str">
        <f>IFERROR(IF(E1968&lt;&gt;"",VLOOKUP(E1968,STORE!$C$6:$D$500,2,FALSE),""),"تأكد من الكود")</f>
        <v/>
      </c>
      <c r="G1968" s="12"/>
      <c r="H1968" s="20"/>
      <c r="I1968" s="12"/>
      <c r="U1968" s="4" t="str">
        <f>IF(AND($V$2=$E1968,$V$2&lt;&gt;"",$V$2&lt;&gt;0,F1968&lt;&gt;"تأكد من الكود"),COUNT($U$3:U1967)+1,"  ")</f>
        <v xml:space="preserve">  </v>
      </c>
    </row>
    <row r="1969" spans="2:21" ht="15.75">
      <c r="B1969" s="5" t="str">
        <f>IF(C1969&lt;&gt;"",COUNT($B$3:B1968)+1,"")</f>
        <v/>
      </c>
      <c r="C1969" s="86"/>
      <c r="D1969" s="12"/>
      <c r="E1969" s="12"/>
      <c r="F1969" s="5" t="str">
        <f>IFERROR(IF(E1969&lt;&gt;"",VLOOKUP(E1969,STORE!$C$6:$D$500,2,FALSE),""),"تأكد من الكود")</f>
        <v/>
      </c>
      <c r="G1969" s="12"/>
      <c r="H1969" s="20"/>
      <c r="I1969" s="12"/>
      <c r="U1969" s="4" t="str">
        <f>IF(AND($V$2=$E1969,$V$2&lt;&gt;"",$V$2&lt;&gt;0,F1969&lt;&gt;"تأكد من الكود"),COUNT($U$3:U1968)+1,"  ")</f>
        <v xml:space="preserve">  </v>
      </c>
    </row>
    <row r="1970" spans="2:21" ht="15.75">
      <c r="B1970" s="5" t="str">
        <f>IF(C1970&lt;&gt;"",COUNT($B$3:B1969)+1,"")</f>
        <v/>
      </c>
      <c r="C1970" s="86"/>
      <c r="D1970" s="12"/>
      <c r="E1970" s="12"/>
      <c r="F1970" s="5" t="str">
        <f>IFERROR(IF(E1970&lt;&gt;"",VLOOKUP(E1970,STORE!$C$6:$D$500,2,FALSE),""),"تأكد من الكود")</f>
        <v/>
      </c>
      <c r="G1970" s="12"/>
      <c r="H1970" s="20"/>
      <c r="I1970" s="12"/>
      <c r="U1970" s="4" t="str">
        <f>IF(AND($V$2=$E1970,$V$2&lt;&gt;"",$V$2&lt;&gt;0,F1970&lt;&gt;"تأكد من الكود"),COUNT($U$3:U1969)+1,"  ")</f>
        <v xml:space="preserve">  </v>
      </c>
    </row>
    <row r="1971" spans="2:21" ht="15.75">
      <c r="B1971" s="5" t="str">
        <f>IF(C1971&lt;&gt;"",COUNT($B$3:B1970)+1,"")</f>
        <v/>
      </c>
      <c r="C1971" s="86"/>
      <c r="D1971" s="12"/>
      <c r="E1971" s="12"/>
      <c r="F1971" s="5" t="str">
        <f>IFERROR(IF(E1971&lt;&gt;"",VLOOKUP(E1971,STORE!$C$6:$D$500,2,FALSE),""),"تأكد من الكود")</f>
        <v/>
      </c>
      <c r="G1971" s="12"/>
      <c r="H1971" s="20"/>
      <c r="I1971" s="12"/>
      <c r="U1971" s="4" t="str">
        <f>IF(AND($V$2=$E1971,$V$2&lt;&gt;"",$V$2&lt;&gt;0,F1971&lt;&gt;"تأكد من الكود"),COUNT($U$3:U1970)+1,"  ")</f>
        <v xml:space="preserve">  </v>
      </c>
    </row>
    <row r="1972" spans="2:21" ht="15.75">
      <c r="B1972" s="5" t="str">
        <f>IF(C1972&lt;&gt;"",COUNT($B$3:B1971)+1,"")</f>
        <v/>
      </c>
      <c r="C1972" s="86"/>
      <c r="D1972" s="12"/>
      <c r="E1972" s="12"/>
      <c r="F1972" s="5" t="str">
        <f>IFERROR(IF(E1972&lt;&gt;"",VLOOKUP(E1972,STORE!$C$6:$D$500,2,FALSE),""),"تأكد من الكود")</f>
        <v/>
      </c>
      <c r="G1972" s="12"/>
      <c r="H1972" s="20"/>
      <c r="I1972" s="12"/>
      <c r="U1972" s="4" t="str">
        <f>IF(AND($V$2=$E1972,$V$2&lt;&gt;"",$V$2&lt;&gt;0,F1972&lt;&gt;"تأكد من الكود"),COUNT($U$3:U1971)+1,"  ")</f>
        <v xml:space="preserve">  </v>
      </c>
    </row>
    <row r="1973" spans="2:21" ht="15.75">
      <c r="B1973" s="5" t="str">
        <f>IF(C1973&lt;&gt;"",COUNT($B$3:B1972)+1,"")</f>
        <v/>
      </c>
      <c r="C1973" s="86"/>
      <c r="D1973" s="12"/>
      <c r="E1973" s="12"/>
      <c r="F1973" s="5" t="str">
        <f>IFERROR(IF(E1973&lt;&gt;"",VLOOKUP(E1973,STORE!$C$6:$D$500,2,FALSE),""),"تأكد من الكود")</f>
        <v/>
      </c>
      <c r="G1973" s="12"/>
      <c r="H1973" s="20"/>
      <c r="I1973" s="12"/>
      <c r="U1973" s="4" t="str">
        <f>IF(AND($V$2=$E1973,$V$2&lt;&gt;"",$V$2&lt;&gt;0,F1973&lt;&gt;"تأكد من الكود"),COUNT($U$3:U1972)+1,"  ")</f>
        <v xml:space="preserve">  </v>
      </c>
    </row>
    <row r="1974" spans="2:21" ht="15.75">
      <c r="B1974" s="5" t="str">
        <f>IF(C1974&lt;&gt;"",COUNT($B$3:B1973)+1,"")</f>
        <v/>
      </c>
      <c r="C1974" s="86"/>
      <c r="D1974" s="12"/>
      <c r="E1974" s="12"/>
      <c r="F1974" s="5" t="str">
        <f>IFERROR(IF(E1974&lt;&gt;"",VLOOKUP(E1974,STORE!$C$6:$D$500,2,FALSE),""),"تأكد من الكود")</f>
        <v/>
      </c>
      <c r="G1974" s="12"/>
      <c r="H1974" s="20"/>
      <c r="I1974" s="12"/>
      <c r="U1974" s="4" t="str">
        <f>IF(AND($V$2=$E1974,$V$2&lt;&gt;"",$V$2&lt;&gt;0,F1974&lt;&gt;"تأكد من الكود"),COUNT($U$3:U1973)+1,"  ")</f>
        <v xml:space="preserve">  </v>
      </c>
    </row>
    <row r="1975" spans="2:21" ht="15.75">
      <c r="B1975" s="5" t="str">
        <f>IF(C1975&lt;&gt;"",COUNT($B$3:B1974)+1,"")</f>
        <v/>
      </c>
      <c r="C1975" s="86"/>
      <c r="D1975" s="12"/>
      <c r="E1975" s="12"/>
      <c r="F1975" s="5" t="str">
        <f>IFERROR(IF(E1975&lt;&gt;"",VLOOKUP(E1975,STORE!$C$6:$D$500,2,FALSE),""),"تأكد من الكود")</f>
        <v/>
      </c>
      <c r="G1975" s="12"/>
      <c r="H1975" s="20"/>
      <c r="I1975" s="12"/>
      <c r="U1975" s="4" t="str">
        <f>IF(AND($V$2=$E1975,$V$2&lt;&gt;"",$V$2&lt;&gt;0,F1975&lt;&gt;"تأكد من الكود"),COUNT($U$3:U1974)+1,"  ")</f>
        <v xml:space="preserve">  </v>
      </c>
    </row>
    <row r="1976" spans="2:21" ht="15.75">
      <c r="B1976" s="5" t="str">
        <f>IF(C1976&lt;&gt;"",COUNT($B$3:B1975)+1,"")</f>
        <v/>
      </c>
      <c r="C1976" s="86"/>
      <c r="D1976" s="12"/>
      <c r="E1976" s="12"/>
      <c r="F1976" s="5" t="str">
        <f>IFERROR(IF(E1976&lt;&gt;"",VLOOKUP(E1976,STORE!$C$6:$D$500,2,FALSE),""),"تأكد من الكود")</f>
        <v/>
      </c>
      <c r="G1976" s="12"/>
      <c r="H1976" s="20"/>
      <c r="I1976" s="12"/>
      <c r="U1976" s="4" t="str">
        <f>IF(AND($V$2=$E1976,$V$2&lt;&gt;"",$V$2&lt;&gt;0,F1976&lt;&gt;"تأكد من الكود"),COUNT($U$3:U1975)+1,"  ")</f>
        <v xml:space="preserve">  </v>
      </c>
    </row>
    <row r="1977" spans="2:21" ht="15.75">
      <c r="B1977" s="5" t="str">
        <f>IF(C1977&lt;&gt;"",COUNT($B$3:B1976)+1,"")</f>
        <v/>
      </c>
      <c r="C1977" s="86"/>
      <c r="D1977" s="12"/>
      <c r="E1977" s="12"/>
      <c r="F1977" s="5" t="str">
        <f>IFERROR(IF(E1977&lt;&gt;"",VLOOKUP(E1977,STORE!$C$6:$D$500,2,FALSE),""),"تأكد من الكود")</f>
        <v/>
      </c>
      <c r="G1977" s="12"/>
      <c r="H1977" s="20"/>
      <c r="I1977" s="12"/>
      <c r="U1977" s="4" t="str">
        <f>IF(AND($V$2=$E1977,$V$2&lt;&gt;"",$V$2&lt;&gt;0,F1977&lt;&gt;"تأكد من الكود"),COUNT($U$3:U1976)+1,"  ")</f>
        <v xml:space="preserve">  </v>
      </c>
    </row>
    <row r="1978" spans="2:21" ht="15.75">
      <c r="B1978" s="5" t="str">
        <f>IF(C1978&lt;&gt;"",COUNT($B$3:B1977)+1,"")</f>
        <v/>
      </c>
      <c r="C1978" s="86"/>
      <c r="D1978" s="12"/>
      <c r="E1978" s="12"/>
      <c r="F1978" s="5" t="str">
        <f>IFERROR(IF(E1978&lt;&gt;"",VLOOKUP(E1978,STORE!$C$6:$D$500,2,FALSE),""),"تأكد من الكود")</f>
        <v/>
      </c>
      <c r="G1978" s="12"/>
      <c r="H1978" s="20"/>
      <c r="I1978" s="12"/>
      <c r="U1978" s="4" t="str">
        <f>IF(AND($V$2=$E1978,$V$2&lt;&gt;"",$V$2&lt;&gt;0,F1978&lt;&gt;"تأكد من الكود"),COUNT($U$3:U1977)+1,"  ")</f>
        <v xml:space="preserve">  </v>
      </c>
    </row>
    <row r="1979" spans="2:21" ht="15.75">
      <c r="B1979" s="5" t="str">
        <f>IF(C1979&lt;&gt;"",COUNT($B$3:B1978)+1,"")</f>
        <v/>
      </c>
      <c r="C1979" s="86"/>
      <c r="D1979" s="12"/>
      <c r="E1979" s="12"/>
      <c r="F1979" s="5" t="str">
        <f>IFERROR(IF(E1979&lt;&gt;"",VLOOKUP(E1979,STORE!$C$6:$D$500,2,FALSE),""),"تأكد من الكود")</f>
        <v/>
      </c>
      <c r="G1979" s="12"/>
      <c r="H1979" s="20"/>
      <c r="I1979" s="12"/>
      <c r="U1979" s="4" t="str">
        <f>IF(AND($V$2=$E1979,$V$2&lt;&gt;"",$V$2&lt;&gt;0,F1979&lt;&gt;"تأكد من الكود"),COUNT($U$3:U1978)+1,"  ")</f>
        <v xml:space="preserve">  </v>
      </c>
    </row>
    <row r="1980" spans="2:21" ht="15.75">
      <c r="B1980" s="5" t="str">
        <f>IF(C1980&lt;&gt;"",COUNT($B$3:B1979)+1,"")</f>
        <v/>
      </c>
      <c r="C1980" s="86"/>
      <c r="D1980" s="12"/>
      <c r="E1980" s="12"/>
      <c r="F1980" s="5" t="str">
        <f>IFERROR(IF(E1980&lt;&gt;"",VLOOKUP(E1980,STORE!$C$6:$D$500,2,FALSE),""),"تأكد من الكود")</f>
        <v/>
      </c>
      <c r="G1980" s="12"/>
      <c r="H1980" s="20"/>
      <c r="I1980" s="12"/>
      <c r="U1980" s="4" t="str">
        <f>IF(AND($V$2=$E1980,$V$2&lt;&gt;"",$V$2&lt;&gt;0,F1980&lt;&gt;"تأكد من الكود"),COUNT($U$3:U1979)+1,"  ")</f>
        <v xml:space="preserve">  </v>
      </c>
    </row>
    <row r="1981" spans="2:21" ht="15.75">
      <c r="B1981" s="5" t="str">
        <f>IF(C1981&lt;&gt;"",COUNT($B$3:B1980)+1,"")</f>
        <v/>
      </c>
      <c r="C1981" s="86"/>
      <c r="D1981" s="12"/>
      <c r="E1981" s="12"/>
      <c r="F1981" s="5" t="str">
        <f>IFERROR(IF(E1981&lt;&gt;"",VLOOKUP(E1981,STORE!$C$6:$D$500,2,FALSE),""),"تأكد من الكود")</f>
        <v/>
      </c>
      <c r="G1981" s="12"/>
      <c r="H1981" s="20"/>
      <c r="I1981" s="12"/>
      <c r="U1981" s="4" t="str">
        <f>IF(AND($V$2=$E1981,$V$2&lt;&gt;"",$V$2&lt;&gt;0,F1981&lt;&gt;"تأكد من الكود"),COUNT($U$3:U1980)+1,"  ")</f>
        <v xml:space="preserve">  </v>
      </c>
    </row>
    <row r="1982" spans="2:21" ht="15.75">
      <c r="B1982" s="5" t="str">
        <f>IF(C1982&lt;&gt;"",COUNT($B$3:B1981)+1,"")</f>
        <v/>
      </c>
      <c r="C1982" s="86"/>
      <c r="D1982" s="12"/>
      <c r="E1982" s="12"/>
      <c r="F1982" s="5" t="str">
        <f>IFERROR(IF(E1982&lt;&gt;"",VLOOKUP(E1982,STORE!$C$6:$D$500,2,FALSE),""),"تأكد من الكود")</f>
        <v/>
      </c>
      <c r="G1982" s="12"/>
      <c r="H1982" s="20"/>
      <c r="I1982" s="12"/>
      <c r="U1982" s="4" t="str">
        <f>IF(AND($V$2=$E1982,$V$2&lt;&gt;"",$V$2&lt;&gt;0,F1982&lt;&gt;"تأكد من الكود"),COUNT($U$3:U1981)+1,"  ")</f>
        <v xml:space="preserve">  </v>
      </c>
    </row>
    <row r="1983" spans="2:21" ht="15.75">
      <c r="B1983" s="5" t="str">
        <f>IF(C1983&lt;&gt;"",COUNT($B$3:B1982)+1,"")</f>
        <v/>
      </c>
      <c r="C1983" s="86"/>
      <c r="D1983" s="12"/>
      <c r="E1983" s="12"/>
      <c r="F1983" s="5" t="str">
        <f>IFERROR(IF(E1983&lt;&gt;"",VLOOKUP(E1983,STORE!$C$6:$D$500,2,FALSE),""),"تأكد من الكود")</f>
        <v/>
      </c>
      <c r="G1983" s="12"/>
      <c r="H1983" s="20"/>
      <c r="I1983" s="12"/>
      <c r="U1983" s="4" t="str">
        <f>IF(AND($V$2=$E1983,$V$2&lt;&gt;"",$V$2&lt;&gt;0,F1983&lt;&gt;"تأكد من الكود"),COUNT($U$3:U1982)+1,"  ")</f>
        <v xml:space="preserve">  </v>
      </c>
    </row>
    <row r="1984" spans="2:21" ht="15.75">
      <c r="B1984" s="5" t="str">
        <f>IF(C1984&lt;&gt;"",COUNT($B$3:B1983)+1,"")</f>
        <v/>
      </c>
      <c r="C1984" s="86"/>
      <c r="D1984" s="12"/>
      <c r="E1984" s="12"/>
      <c r="F1984" s="5" t="str">
        <f>IFERROR(IF(E1984&lt;&gt;"",VLOOKUP(E1984,STORE!$C$6:$D$500,2,FALSE),""),"تأكد من الكود")</f>
        <v/>
      </c>
      <c r="G1984" s="12"/>
      <c r="H1984" s="20"/>
      <c r="I1984" s="12"/>
      <c r="U1984" s="4" t="str">
        <f>IF(AND($V$2=$E1984,$V$2&lt;&gt;"",$V$2&lt;&gt;0,F1984&lt;&gt;"تأكد من الكود"),COUNT($U$3:U1983)+1,"  ")</f>
        <v xml:space="preserve">  </v>
      </c>
    </row>
    <row r="1985" spans="2:21" ht="15.75">
      <c r="B1985" s="5" t="str">
        <f>IF(C1985&lt;&gt;"",COUNT($B$3:B1984)+1,"")</f>
        <v/>
      </c>
      <c r="C1985" s="86"/>
      <c r="D1985" s="12"/>
      <c r="E1985" s="12"/>
      <c r="F1985" s="5" t="str">
        <f>IFERROR(IF(E1985&lt;&gt;"",VLOOKUP(E1985,STORE!$C$6:$D$500,2,FALSE),""),"تأكد من الكود")</f>
        <v/>
      </c>
      <c r="G1985" s="12"/>
      <c r="H1985" s="20"/>
      <c r="I1985" s="12"/>
      <c r="U1985" s="4" t="str">
        <f>IF(AND($V$2=$E1985,$V$2&lt;&gt;"",$V$2&lt;&gt;0,F1985&lt;&gt;"تأكد من الكود"),COUNT($U$3:U1984)+1,"  ")</f>
        <v xml:space="preserve">  </v>
      </c>
    </row>
    <row r="1986" spans="2:21" ht="15.75">
      <c r="B1986" s="5" t="str">
        <f>IF(C1986&lt;&gt;"",COUNT($B$3:B1985)+1,"")</f>
        <v/>
      </c>
      <c r="C1986" s="86"/>
      <c r="D1986" s="12"/>
      <c r="E1986" s="12"/>
      <c r="F1986" s="5" t="str">
        <f>IFERROR(IF(E1986&lt;&gt;"",VLOOKUP(E1986,STORE!$C$6:$D$500,2,FALSE),""),"تأكد من الكود")</f>
        <v/>
      </c>
      <c r="G1986" s="12"/>
      <c r="H1986" s="20"/>
      <c r="I1986" s="12"/>
      <c r="U1986" s="4" t="str">
        <f>IF(AND($V$2=$E1986,$V$2&lt;&gt;"",$V$2&lt;&gt;0,F1986&lt;&gt;"تأكد من الكود"),COUNT($U$3:U1985)+1,"  ")</f>
        <v xml:space="preserve">  </v>
      </c>
    </row>
    <row r="1987" spans="2:21" ht="15.75">
      <c r="B1987" s="5" t="str">
        <f>IF(C1987&lt;&gt;"",COUNT($B$3:B1986)+1,"")</f>
        <v/>
      </c>
      <c r="C1987" s="86"/>
      <c r="D1987" s="12"/>
      <c r="E1987" s="12"/>
      <c r="F1987" s="5" t="str">
        <f>IFERROR(IF(E1987&lt;&gt;"",VLOOKUP(E1987,STORE!$C$6:$D$500,2,FALSE),""),"تأكد من الكود")</f>
        <v/>
      </c>
      <c r="G1987" s="12"/>
      <c r="H1987" s="20"/>
      <c r="I1987" s="12"/>
      <c r="U1987" s="4" t="str">
        <f>IF(AND($V$2=$E1987,$V$2&lt;&gt;"",$V$2&lt;&gt;0,F1987&lt;&gt;"تأكد من الكود"),COUNT($U$3:U1986)+1,"  ")</f>
        <v xml:space="preserve">  </v>
      </c>
    </row>
    <row r="1988" spans="2:21" ht="15.75">
      <c r="B1988" s="5" t="str">
        <f>IF(C1988&lt;&gt;"",COUNT($B$3:B1987)+1,"")</f>
        <v/>
      </c>
      <c r="C1988" s="86"/>
      <c r="D1988" s="12"/>
      <c r="E1988" s="12"/>
      <c r="F1988" s="5" t="str">
        <f>IFERROR(IF(E1988&lt;&gt;"",VLOOKUP(E1988,STORE!$C$6:$D$500,2,FALSE),""),"تأكد من الكود")</f>
        <v/>
      </c>
      <c r="G1988" s="12"/>
      <c r="H1988" s="20"/>
      <c r="I1988" s="12"/>
      <c r="U1988" s="4" t="str">
        <f>IF(AND($V$2=$E1988,$V$2&lt;&gt;"",$V$2&lt;&gt;0,F1988&lt;&gt;"تأكد من الكود"),COUNT($U$3:U1987)+1,"  ")</f>
        <v xml:space="preserve">  </v>
      </c>
    </row>
    <row r="1989" spans="2:21" ht="15.75">
      <c r="B1989" s="5" t="str">
        <f>IF(C1989&lt;&gt;"",COUNT($B$3:B1988)+1,"")</f>
        <v/>
      </c>
      <c r="C1989" s="86"/>
      <c r="D1989" s="12"/>
      <c r="E1989" s="12"/>
      <c r="F1989" s="5" t="str">
        <f>IFERROR(IF(E1989&lt;&gt;"",VLOOKUP(E1989,STORE!$C$6:$D$500,2,FALSE),""),"تأكد من الكود")</f>
        <v/>
      </c>
      <c r="G1989" s="12"/>
      <c r="H1989" s="20"/>
      <c r="I1989" s="12"/>
      <c r="U1989" s="4" t="str">
        <f>IF(AND($V$2=$E1989,$V$2&lt;&gt;"",$V$2&lt;&gt;0,F1989&lt;&gt;"تأكد من الكود"),COUNT($U$3:U1988)+1,"  ")</f>
        <v xml:space="preserve">  </v>
      </c>
    </row>
    <row r="1990" spans="2:21" ht="15.75">
      <c r="B1990" s="5" t="str">
        <f>IF(C1990&lt;&gt;"",COUNT($B$3:B1989)+1,"")</f>
        <v/>
      </c>
      <c r="C1990" s="86"/>
      <c r="D1990" s="12"/>
      <c r="E1990" s="12"/>
      <c r="F1990" s="5" t="str">
        <f>IFERROR(IF(E1990&lt;&gt;"",VLOOKUP(E1990,STORE!$C$6:$D$500,2,FALSE),""),"تأكد من الكود")</f>
        <v/>
      </c>
      <c r="G1990" s="12"/>
      <c r="H1990" s="20"/>
      <c r="I1990" s="12"/>
      <c r="U1990" s="4" t="str">
        <f>IF(AND($V$2=$E1990,$V$2&lt;&gt;"",$V$2&lt;&gt;0,F1990&lt;&gt;"تأكد من الكود"),COUNT($U$3:U1989)+1,"  ")</f>
        <v xml:space="preserve">  </v>
      </c>
    </row>
    <row r="1991" spans="2:21" ht="15.75">
      <c r="B1991" s="5" t="str">
        <f>IF(C1991&lt;&gt;"",COUNT($B$3:B1990)+1,"")</f>
        <v/>
      </c>
      <c r="C1991" s="86"/>
      <c r="D1991" s="12"/>
      <c r="E1991" s="12"/>
      <c r="F1991" s="5" t="str">
        <f>IFERROR(IF(E1991&lt;&gt;"",VLOOKUP(E1991,STORE!$C$6:$D$500,2,FALSE),""),"تأكد من الكود")</f>
        <v/>
      </c>
      <c r="G1991" s="12"/>
      <c r="H1991" s="20"/>
      <c r="I1991" s="12"/>
      <c r="U1991" s="4" t="str">
        <f>IF(AND($V$2=$E1991,$V$2&lt;&gt;"",$V$2&lt;&gt;0,F1991&lt;&gt;"تأكد من الكود"),COUNT($U$3:U1990)+1,"  ")</f>
        <v xml:space="preserve">  </v>
      </c>
    </row>
    <row r="1992" spans="2:21" ht="15.75">
      <c r="B1992" s="5" t="str">
        <f>IF(C1992&lt;&gt;"",COUNT($B$3:B1991)+1,"")</f>
        <v/>
      </c>
      <c r="C1992" s="86"/>
      <c r="D1992" s="12"/>
      <c r="E1992" s="12"/>
      <c r="F1992" s="5" t="str">
        <f>IFERROR(IF(E1992&lt;&gt;"",VLOOKUP(E1992,STORE!$C$6:$D$500,2,FALSE),""),"تأكد من الكود")</f>
        <v/>
      </c>
      <c r="G1992" s="12"/>
      <c r="H1992" s="20"/>
      <c r="I1992" s="12"/>
      <c r="U1992" s="4" t="str">
        <f>IF(AND($V$2=$E1992,$V$2&lt;&gt;"",$V$2&lt;&gt;0,F1992&lt;&gt;"تأكد من الكود"),COUNT($U$3:U1991)+1,"  ")</f>
        <v xml:space="preserve">  </v>
      </c>
    </row>
    <row r="1993" spans="2:21" ht="15.75">
      <c r="B1993" s="5" t="str">
        <f>IF(C1993&lt;&gt;"",COUNT($B$3:B1992)+1,"")</f>
        <v/>
      </c>
      <c r="C1993" s="86"/>
      <c r="D1993" s="12"/>
      <c r="E1993" s="12"/>
      <c r="F1993" s="5" t="str">
        <f>IFERROR(IF(E1993&lt;&gt;"",VLOOKUP(E1993,STORE!$C$6:$D$500,2,FALSE),""),"تأكد من الكود")</f>
        <v/>
      </c>
      <c r="G1993" s="12"/>
      <c r="H1993" s="20"/>
      <c r="I1993" s="12"/>
      <c r="U1993" s="4" t="str">
        <f>IF(AND($V$2=$E1993,$V$2&lt;&gt;"",$V$2&lt;&gt;0,F1993&lt;&gt;"تأكد من الكود"),COUNT($U$3:U1992)+1,"  ")</f>
        <v xml:space="preserve">  </v>
      </c>
    </row>
    <row r="1994" spans="2:21" ht="15.75">
      <c r="B1994" s="5" t="str">
        <f>IF(C1994&lt;&gt;"",COUNT($B$3:B1993)+1,"")</f>
        <v/>
      </c>
      <c r="C1994" s="86"/>
      <c r="D1994" s="12"/>
      <c r="E1994" s="12"/>
      <c r="F1994" s="5" t="str">
        <f>IFERROR(IF(E1994&lt;&gt;"",VLOOKUP(E1994,STORE!$C$6:$D$500,2,FALSE),""),"تأكد من الكود")</f>
        <v/>
      </c>
      <c r="G1994" s="12"/>
      <c r="H1994" s="20"/>
      <c r="I1994" s="12"/>
      <c r="U1994" s="4" t="str">
        <f>IF(AND($V$2=$E1994,$V$2&lt;&gt;"",$V$2&lt;&gt;0,F1994&lt;&gt;"تأكد من الكود"),COUNT($U$3:U1993)+1,"  ")</f>
        <v xml:space="preserve">  </v>
      </c>
    </row>
    <row r="1995" spans="2:21" ht="15.75">
      <c r="B1995" s="5" t="str">
        <f>IF(C1995&lt;&gt;"",COUNT($B$3:B1994)+1,"")</f>
        <v/>
      </c>
      <c r="C1995" s="86"/>
      <c r="D1995" s="12"/>
      <c r="E1995" s="12"/>
      <c r="F1995" s="5" t="str">
        <f>IFERROR(IF(E1995&lt;&gt;"",VLOOKUP(E1995,STORE!$C$6:$D$500,2,FALSE),""),"تأكد من الكود")</f>
        <v/>
      </c>
      <c r="G1995" s="12"/>
      <c r="H1995" s="20"/>
      <c r="I1995" s="12"/>
      <c r="U1995" s="4" t="str">
        <f>IF(AND($V$2=$E1995,$V$2&lt;&gt;"",$V$2&lt;&gt;0,F1995&lt;&gt;"تأكد من الكود"),COUNT($U$3:U1994)+1,"  ")</f>
        <v xml:space="preserve">  </v>
      </c>
    </row>
    <row r="1996" spans="2:21" ht="15.75">
      <c r="B1996" s="5" t="str">
        <f>IF(C1996&lt;&gt;"",COUNT($B$3:B1995)+1,"")</f>
        <v/>
      </c>
      <c r="C1996" s="86"/>
      <c r="D1996" s="12"/>
      <c r="E1996" s="12"/>
      <c r="F1996" s="5" t="str">
        <f>IFERROR(IF(E1996&lt;&gt;"",VLOOKUP(E1996,STORE!$C$6:$D$500,2,FALSE),""),"تأكد من الكود")</f>
        <v/>
      </c>
      <c r="G1996" s="12"/>
      <c r="H1996" s="20"/>
      <c r="I1996" s="12"/>
      <c r="U1996" s="4" t="str">
        <f>IF(AND($V$2=$E1996,$V$2&lt;&gt;"",$V$2&lt;&gt;0,F1996&lt;&gt;"تأكد من الكود"),COUNT($U$3:U1995)+1,"  ")</f>
        <v xml:space="preserve">  </v>
      </c>
    </row>
    <row r="1997" spans="2:21" ht="15.75">
      <c r="B1997" s="5" t="str">
        <f>IF(C1997&lt;&gt;"",COUNT($B$3:B1996)+1,"")</f>
        <v/>
      </c>
      <c r="C1997" s="86"/>
      <c r="D1997" s="12"/>
      <c r="E1997" s="12"/>
      <c r="F1997" s="5" t="str">
        <f>IFERROR(IF(E1997&lt;&gt;"",VLOOKUP(E1997,STORE!$C$6:$D$500,2,FALSE),""),"تأكد من الكود")</f>
        <v/>
      </c>
      <c r="G1997" s="12"/>
      <c r="H1997" s="20"/>
      <c r="I1997" s="12"/>
      <c r="U1997" s="4" t="str">
        <f>IF(AND($V$2=$E1997,$V$2&lt;&gt;"",$V$2&lt;&gt;0,F1997&lt;&gt;"تأكد من الكود"),COUNT($U$3:U1996)+1,"  ")</f>
        <v xml:space="preserve">  </v>
      </c>
    </row>
    <row r="1998" spans="2:21" ht="15.75">
      <c r="B1998" s="5" t="str">
        <f>IF(C1998&lt;&gt;"",COUNT($B$3:B1997)+1,"")</f>
        <v/>
      </c>
      <c r="C1998" s="86"/>
      <c r="D1998" s="12"/>
      <c r="E1998" s="12"/>
      <c r="F1998" s="5" t="str">
        <f>IFERROR(IF(E1998&lt;&gt;"",VLOOKUP(E1998,STORE!$C$6:$D$500,2,FALSE),""),"تأكد من الكود")</f>
        <v/>
      </c>
      <c r="G1998" s="12"/>
      <c r="H1998" s="20"/>
      <c r="I1998" s="12"/>
      <c r="U1998" s="4" t="str">
        <f>IF(AND($V$2=$E1998,$V$2&lt;&gt;"",$V$2&lt;&gt;0,F1998&lt;&gt;"تأكد من الكود"),COUNT($U$3:U1997)+1,"  ")</f>
        <v xml:space="preserve">  </v>
      </c>
    </row>
    <row r="1999" spans="2:21" ht="15.75">
      <c r="B1999" s="5" t="str">
        <f>IF(C1999&lt;&gt;"",COUNT($B$3:B1998)+1,"")</f>
        <v/>
      </c>
      <c r="C1999" s="86"/>
      <c r="D1999" s="12"/>
      <c r="E1999" s="12"/>
      <c r="F1999" s="5" t="str">
        <f>IFERROR(IF(E1999&lt;&gt;"",VLOOKUP(E1999,STORE!$C$6:$D$500,2,FALSE),""),"تأكد من الكود")</f>
        <v/>
      </c>
      <c r="G1999" s="12"/>
      <c r="H1999" s="20"/>
      <c r="I1999" s="12"/>
      <c r="U1999" s="4" t="str">
        <f>IF(AND($V$2=$E1999,$V$2&lt;&gt;"",$V$2&lt;&gt;0,F1999&lt;&gt;"تأكد من الكود"),COUNT($U$3:U1998)+1,"  ")</f>
        <v xml:space="preserve">  </v>
      </c>
    </row>
    <row r="2000" spans="2:21" ht="15.75">
      <c r="B2000" s="5" t="str">
        <f>IF(C2000&lt;&gt;"",COUNT($B$3:B1999)+1,"")</f>
        <v/>
      </c>
      <c r="C2000" s="86"/>
      <c r="D2000" s="12"/>
      <c r="E2000" s="12"/>
      <c r="F2000" s="5" t="str">
        <f>IFERROR(IF(E2000&lt;&gt;"",VLOOKUP(E2000,STORE!$C$6:$D$500,2,FALSE),""),"تأكد من الكود")</f>
        <v/>
      </c>
      <c r="G2000" s="12"/>
      <c r="H2000" s="20"/>
      <c r="I2000" s="12"/>
      <c r="U2000" s="4" t="str">
        <f>IF(AND($V$2=$E2000,$V$2&lt;&gt;"",$V$2&lt;&gt;0,F2000&lt;&gt;"تأكد من الكود"),COUNT($U$3:U1999)+1,"  ")</f>
        <v xml:space="preserve">  </v>
      </c>
    </row>
    <row r="2001" spans="21:21" ht="15.75">
      <c r="U2001" s="4" t="str">
        <f>IF(AND($V$2=$E2001,$V$2&lt;&gt;"",$V$2&lt;&gt;0,F2001&lt;&gt;"تأكد من الكود"),COUNT($U$3:U2000)+1,"  ")</f>
        <v xml:space="preserve">  </v>
      </c>
    </row>
    <row r="2002" spans="21:21" ht="15.75">
      <c r="U2002" s="4" t="str">
        <f>IF(AND($V$2=$E2002,$V$2&lt;&gt;"",$V$2&lt;&gt;0,F2002&lt;&gt;"تأكد من الكود"),COUNT($U$3:U2001)+1,"  ")</f>
        <v xml:space="preserve">  </v>
      </c>
    </row>
  </sheetData>
  <sheetProtection sheet="1" objects="1" scenarios="1" formatCells="0" formatColumns="0" formatRows="0" sort="0" autoFilter="0" pivotTables="0"/>
  <conditionalFormatting sqref="B4:I2000">
    <cfRule type="expression" dxfId="21" priority="2">
      <formula>IF(AND($C3&lt;&gt;"",MOD(ROW(),2)=1),1,0)</formula>
    </cfRule>
    <cfRule type="expression" dxfId="20" priority="3">
      <formula>IF(AND($C3&lt;&gt;"",MOD(ROW(),2)=0),1,0)</formula>
    </cfRule>
  </conditionalFormatting>
  <conditionalFormatting sqref="F4:F2000">
    <cfRule type="expression" dxfId="19" priority="1">
      <formula>$F4="تأكد من الكود"</formula>
    </cfRule>
  </conditionalFormatting>
  <pageMargins left="0.7" right="0.7" top="0.75" bottom="0.75" header="0.3" footer="0.3"/>
  <pageSetup paperSize="9" orientation="portrait" r:id="rId1"/>
  <ignoredErrors>
    <ignoredError sqref="Y2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AA4297"/>
  <sheetViews>
    <sheetView showGridLines="0" rightToLeft="1" zoomScale="85" zoomScaleNormal="85" workbookViewId="0">
      <pane ySplit="3" topLeftCell="A4" activePane="bottomLeft" state="frozen"/>
      <selection activeCell="F4" sqref="F4"/>
      <selection pane="bottomLeft" activeCell="G6" sqref="G6"/>
    </sheetView>
  </sheetViews>
  <sheetFormatPr defaultColWidth="0" defaultRowHeight="15"/>
  <cols>
    <col min="1" max="1" width="7.7109375" style="10" customWidth="1"/>
    <col min="2" max="2" width="6.42578125" style="10" customWidth="1"/>
    <col min="3" max="3" width="13.5703125" style="10" customWidth="1"/>
    <col min="4" max="4" width="13.85546875" style="10" bestFit="1" customWidth="1"/>
    <col min="5" max="5" width="14.7109375" style="10" bestFit="1" customWidth="1"/>
    <col min="6" max="6" width="35.5703125" style="10" customWidth="1"/>
    <col min="7" max="7" width="47.140625" style="10" customWidth="1"/>
    <col min="8" max="8" width="11.42578125" style="10" customWidth="1"/>
    <col min="9" max="9" width="24.28515625" style="10" customWidth="1"/>
    <col min="10" max="10" width="9" style="10" customWidth="1"/>
    <col min="11" max="20" width="9" style="10" hidden="1" customWidth="1"/>
    <col min="21" max="21" width="9" style="12" hidden="1" customWidth="1"/>
    <col min="22" max="24" width="9" style="10" hidden="1" customWidth="1"/>
    <col min="25" max="25" width="9" style="12" hidden="1" customWidth="1"/>
    <col min="26" max="26" width="12.7109375" style="10" hidden="1" customWidth="1"/>
    <col min="27" max="16384" width="9" style="10" hidden="1"/>
  </cols>
  <sheetData>
    <row r="1" spans="1:27">
      <c r="Y1" s="12" t="s">
        <v>26</v>
      </c>
    </row>
    <row r="2" spans="1:27" ht="15.75">
      <c r="A2" s="103"/>
      <c r="B2" s="103"/>
      <c r="C2" s="103"/>
      <c r="D2" s="103"/>
      <c r="E2" s="103"/>
      <c r="F2" s="103"/>
      <c r="G2" s="103"/>
      <c r="H2" s="103"/>
      <c r="I2" s="103"/>
      <c r="J2" s="103"/>
      <c r="V2" s="16">
        <f>'AAC-ITEM'!D3</f>
        <v>0</v>
      </c>
      <c r="Y2" s="5" t="str">
        <f>Rep!D6</f>
        <v>مرتجع عميل</v>
      </c>
      <c r="Z2" s="16">
        <f>Rep!D7</f>
        <v>20</v>
      </c>
    </row>
    <row r="3" spans="1:27" ht="19.5" customHeight="1">
      <c r="A3" s="103"/>
      <c r="B3" s="104" t="s">
        <v>8</v>
      </c>
      <c r="C3" s="104" t="s">
        <v>20</v>
      </c>
      <c r="D3" s="104" t="s">
        <v>21</v>
      </c>
      <c r="E3" s="104" t="s">
        <v>22</v>
      </c>
      <c r="F3" s="104" t="s">
        <v>23</v>
      </c>
      <c r="G3" s="104" t="s">
        <v>24</v>
      </c>
      <c r="H3" s="104" t="s">
        <v>25</v>
      </c>
      <c r="I3" s="104" t="s">
        <v>0</v>
      </c>
      <c r="J3" s="103"/>
      <c r="V3" s="16">
        <f>COUNT(U4:U1004)</f>
        <v>0</v>
      </c>
      <c r="Z3" s="16" t="str">
        <f>IF(AA3=0,"لاتوجد حركات",IF(AA3&gt;0,AA3))</f>
        <v>لاتوجد حركات</v>
      </c>
      <c r="AA3">
        <f>COUNT(Y4:Y1004)</f>
        <v>0</v>
      </c>
    </row>
    <row r="4" spans="1:27" ht="15.75">
      <c r="A4" s="103"/>
      <c r="B4" s="105">
        <f>IF(C4&lt;&gt;"",COUNT($B$3:B3)+1,"")</f>
        <v>1</v>
      </c>
      <c r="C4" s="104">
        <v>43619</v>
      </c>
      <c r="D4" s="104"/>
      <c r="E4" s="104"/>
      <c r="F4" s="105" t="str">
        <f>IFERROR(IF(E4&lt;&gt;"",VLOOKUP(E4,STORE!$C$6:$D$500,2,FALSE),""),"تأكد من الكود")</f>
        <v/>
      </c>
      <c r="G4" s="104" t="s">
        <v>29</v>
      </c>
      <c r="H4" s="104"/>
      <c r="I4" s="104"/>
      <c r="J4" s="103"/>
      <c r="U4" s="4" t="str">
        <f>IF(AND($V$2=$E4,$V$2&lt;&gt;"",$V$2&lt;&gt;0,F4&lt;&gt;"تأكد من الكود"),COUNT($U$3:U3)+1,"  ")</f>
        <v xml:space="preserve">  </v>
      </c>
      <c r="Y4" s="4" t="str">
        <f>IF(AND($Z$2=$D4,$Z$2&lt;&gt;"",$Z$2&lt;&gt;0,$Y$2=$Y$1),COUNT($Y$3:Y3)+1,"  ")</f>
        <v xml:space="preserve">  </v>
      </c>
      <c r="Z4" s="46" t="str">
        <f>IFERROR(IF(Y2=Y1,INDEX(C4:C1000,MATCH(Z2,D4:D100,0)),""),"")</f>
        <v/>
      </c>
    </row>
    <row r="5" spans="1:27" ht="15.75">
      <c r="A5" s="103"/>
      <c r="B5" s="105" t="str">
        <f>IF(C5&lt;&gt;"",COUNT($B$3:B4)+1,"")</f>
        <v/>
      </c>
      <c r="C5" s="104"/>
      <c r="D5" s="104"/>
      <c r="E5" s="104"/>
      <c r="F5" s="105" t="str">
        <f>IFERROR(IF(E5&lt;&gt;"",VLOOKUP(E5,STORE!$C$6:$D$500,2,FALSE),""),"تأكد من الكود")</f>
        <v/>
      </c>
      <c r="G5" s="104"/>
      <c r="H5" s="104"/>
      <c r="I5" s="104"/>
      <c r="J5" s="103"/>
      <c r="U5" s="4" t="str">
        <f>IF(AND($V$2=$E5,$V$2&lt;&gt;"",$V$2&lt;&gt;0,F5&lt;&gt;"تأكد من الكود"),COUNT($U$3:U4)+1,"  ")</f>
        <v xml:space="preserve">  </v>
      </c>
      <c r="Y5" s="4" t="str">
        <f>IF(AND($Z$2=$D5,$Z$2&lt;&gt;"",$Z$2&lt;&gt;0,$Y$2=$Y$1),COUNT($Y$3:Y4)+1,"  ")</f>
        <v xml:space="preserve">  </v>
      </c>
      <c r="Z5"/>
    </row>
    <row r="6" spans="1:27" ht="15.75">
      <c r="A6" s="103"/>
      <c r="B6" s="105" t="str">
        <f>IF(C6&lt;&gt;"",COUNT($B$3:B5)+1,"")</f>
        <v/>
      </c>
      <c r="C6" s="104"/>
      <c r="D6" s="104"/>
      <c r="E6" s="104"/>
      <c r="F6" s="105" t="str">
        <f>IFERROR(IF(E6&lt;&gt;"",VLOOKUP(E6,STORE!$C$6:$D$500,2,FALSE),""),"تأكد من الكود")</f>
        <v/>
      </c>
      <c r="G6" s="104"/>
      <c r="H6" s="104"/>
      <c r="I6" s="104"/>
      <c r="J6" s="103"/>
      <c r="U6" s="4" t="str">
        <f>IF(AND($V$2=$E6,$V$2&lt;&gt;"",$V$2&lt;&gt;0,F6&lt;&gt;"تأكد من الكود"),COUNT($U$3:U5)+1,"  ")</f>
        <v xml:space="preserve">  </v>
      </c>
      <c r="Y6" s="4" t="str">
        <f>IF(AND($Z$2=$D6,$Z$2&lt;&gt;"",$Z$2&lt;&gt;0,$Y$2=$Y$1),COUNT($Y$3:Y5)+1,"  ")</f>
        <v xml:space="preserve">  </v>
      </c>
    </row>
    <row r="7" spans="1:27" ht="15.75">
      <c r="A7" s="103"/>
      <c r="B7" s="105" t="str">
        <f>IF(C7&lt;&gt;"",COUNT($B$3:B6)+1,"")</f>
        <v/>
      </c>
      <c r="C7" s="104"/>
      <c r="D7" s="104"/>
      <c r="E7" s="104"/>
      <c r="F7" s="105" t="str">
        <f>IFERROR(IF(E7&lt;&gt;"",VLOOKUP(E7,STORE!$C$6:$D$500,2,FALSE),""),"تأكد من الكود")</f>
        <v/>
      </c>
      <c r="G7" s="104"/>
      <c r="H7" s="104"/>
      <c r="I7" s="104"/>
      <c r="J7" s="103"/>
      <c r="U7" s="4" t="str">
        <f>IF(AND($V$2=$E7,$V$2&lt;&gt;"",$V$2&lt;&gt;0,F7&lt;&gt;"تأكد من الكود"),COUNT($U$3:U6)+1,"  ")</f>
        <v xml:space="preserve">  </v>
      </c>
      <c r="Y7" s="4" t="str">
        <f>IF(AND($Z$2=$D7,$Z$2&lt;&gt;"",$Z$2&lt;&gt;0,$Y$2=$Y$1),COUNT($Y$3:Y6)+1,"  ")</f>
        <v xml:space="preserve">  </v>
      </c>
    </row>
    <row r="8" spans="1:27" ht="15.75">
      <c r="A8" s="103"/>
      <c r="B8" s="105" t="str">
        <f>IF(C8&lt;&gt;"",COUNT($B$3:B7)+1,"")</f>
        <v/>
      </c>
      <c r="C8" s="104"/>
      <c r="D8" s="104"/>
      <c r="E8" s="104"/>
      <c r="F8" s="105" t="str">
        <f>IFERROR(IF(E8&lt;&gt;"",VLOOKUP(E8,STORE!$C$6:$D$500,2,FALSE),""),"تأكد من الكود")</f>
        <v/>
      </c>
      <c r="G8" s="104"/>
      <c r="H8" s="104"/>
      <c r="I8" s="104"/>
      <c r="J8" s="103"/>
      <c r="U8" s="4" t="str">
        <f>IF(AND($V$2=$E8,$V$2&lt;&gt;"",$V$2&lt;&gt;0,F8&lt;&gt;"تأكد من الكود"),COUNT($U$3:U7)+1,"  ")</f>
        <v xml:space="preserve">  </v>
      </c>
      <c r="Y8" s="4" t="str">
        <f>IF(AND($Z$2=$D8,$Z$2&lt;&gt;"",$Z$2&lt;&gt;0,$Y$2=$Y$1),COUNT($Y$3:Y7)+1,"  ")</f>
        <v xml:space="preserve">  </v>
      </c>
    </row>
    <row r="9" spans="1:27" ht="15.75">
      <c r="A9" s="103"/>
      <c r="B9" s="105" t="str">
        <f>IF(C9&lt;&gt;"",COUNT($B$3:B8)+1,"")</f>
        <v/>
      </c>
      <c r="C9" s="104"/>
      <c r="D9" s="104"/>
      <c r="E9" s="104"/>
      <c r="F9" s="105" t="str">
        <f>IFERROR(IF(E9&lt;&gt;"",VLOOKUP(E9,STORE!$C$6:$D$500,2,FALSE),""),"تأكد من الكود")</f>
        <v/>
      </c>
      <c r="G9" s="104"/>
      <c r="H9" s="104"/>
      <c r="I9" s="104"/>
      <c r="J9" s="103"/>
      <c r="U9" s="4" t="str">
        <f>IF(AND($V$2=$E9,$V$2&lt;&gt;"",$V$2&lt;&gt;0,F9&lt;&gt;"تأكد من الكود"),COUNT($U$3:U8)+1,"  ")</f>
        <v xml:space="preserve">  </v>
      </c>
      <c r="Y9" s="4" t="str">
        <f>IF(AND($Z$2=$D9,$Z$2&lt;&gt;"",$Z$2&lt;&gt;0,$Y$2=$Y$1),COUNT($Y$3:Y8)+1,"  ")</f>
        <v xml:space="preserve">  </v>
      </c>
    </row>
    <row r="10" spans="1:27" ht="15.75">
      <c r="A10" s="103"/>
      <c r="B10" s="105" t="str">
        <f>IF(C10&lt;&gt;"",COUNT($B$3:B9)+1,"")</f>
        <v/>
      </c>
      <c r="C10" s="104"/>
      <c r="D10" s="104"/>
      <c r="E10" s="104"/>
      <c r="F10" s="105" t="str">
        <f>IFERROR(IF(E10&lt;&gt;"",VLOOKUP(E10,STORE!$C$6:$D$500,2,FALSE),""),"تأكد من الكود")</f>
        <v/>
      </c>
      <c r="G10" s="104"/>
      <c r="H10" s="104"/>
      <c r="I10" s="104"/>
      <c r="J10" s="103"/>
      <c r="U10" s="4" t="str">
        <f>IF(AND($V$2=$E10,$V$2&lt;&gt;"",$V$2&lt;&gt;0,F10&lt;&gt;"تأكد من الكود"),COUNT($U$3:U9)+1,"  ")</f>
        <v xml:space="preserve">  </v>
      </c>
      <c r="Y10" s="4" t="str">
        <f>IF(AND($Z$2=$D10,$Z$2&lt;&gt;"",$Z$2&lt;&gt;0,$Y$2=$Y$1),COUNT($Y$3:Y9)+1,"  ")</f>
        <v xml:space="preserve">  </v>
      </c>
    </row>
    <row r="11" spans="1:27" ht="15.75">
      <c r="A11" s="103"/>
      <c r="B11" s="105" t="str">
        <f>IF(C11&lt;&gt;"",COUNT($B$3:B10)+1,"")</f>
        <v/>
      </c>
      <c r="C11" s="104"/>
      <c r="D11" s="104"/>
      <c r="E11" s="104"/>
      <c r="F11" s="105" t="str">
        <f>IFERROR(IF(E11&lt;&gt;"",VLOOKUP(E11,STORE!$C$6:$D$500,2,FALSE),""),"تأكد من الكود")</f>
        <v/>
      </c>
      <c r="G11" s="104"/>
      <c r="H11" s="104"/>
      <c r="I11" s="104"/>
      <c r="J11" s="103"/>
      <c r="U11" s="4" t="str">
        <f>IF(AND($V$2=$E11,$V$2&lt;&gt;"",$V$2&lt;&gt;0,F11&lt;&gt;"تأكد من الكود"),COUNT($U$3:U10)+1,"  ")</f>
        <v xml:space="preserve">  </v>
      </c>
      <c r="Y11" s="4" t="str">
        <f>IF(AND($Z$2=$D11,$Z$2&lt;&gt;"",$Z$2&lt;&gt;0,$Y$2=$Y$1),COUNT($Y$3:Y10)+1,"  ")</f>
        <v xml:space="preserve">  </v>
      </c>
    </row>
    <row r="12" spans="1:27" ht="15.75">
      <c r="A12" s="103"/>
      <c r="B12" s="105" t="str">
        <f>IF(C12&lt;&gt;"",COUNT($B$3:B11)+1,"")</f>
        <v/>
      </c>
      <c r="C12" s="104"/>
      <c r="D12" s="104"/>
      <c r="E12" s="104"/>
      <c r="F12" s="105" t="str">
        <f>IFERROR(IF(E12&lt;&gt;"",VLOOKUP(E12,STORE!$C$6:$D$500,2,FALSE),""),"تأكد من الكود")</f>
        <v/>
      </c>
      <c r="G12" s="104"/>
      <c r="H12" s="104"/>
      <c r="I12" s="104"/>
      <c r="J12" s="103"/>
      <c r="U12" s="4" t="str">
        <f>IF(AND($V$2=$E12,$V$2&lt;&gt;"",$V$2&lt;&gt;0,F12&lt;&gt;"تأكد من الكود"),COUNT($U$3:U11)+1,"  ")</f>
        <v xml:space="preserve">  </v>
      </c>
      <c r="Y12" s="4" t="str">
        <f>IF(AND($Z$2=$D12,$Z$2&lt;&gt;"",$Z$2&lt;&gt;0,$Y$2=$Y$1),COUNT($Y$3:Y11)+1,"  ")</f>
        <v xml:space="preserve">  </v>
      </c>
    </row>
    <row r="13" spans="1:27" ht="15.75">
      <c r="A13" s="103"/>
      <c r="B13" s="105" t="str">
        <f>IF(C13&lt;&gt;"",COUNT($B$3:B12)+1,"")</f>
        <v/>
      </c>
      <c r="C13" s="104"/>
      <c r="D13" s="104"/>
      <c r="E13" s="104"/>
      <c r="F13" s="105" t="str">
        <f>IFERROR(IF(E13&lt;&gt;"",VLOOKUP(E13,STORE!$C$6:$D$500,2,FALSE),""),"تأكد من الكود")</f>
        <v/>
      </c>
      <c r="G13" s="104"/>
      <c r="H13" s="104"/>
      <c r="I13" s="104"/>
      <c r="J13" s="103"/>
      <c r="U13" s="4" t="str">
        <f>IF(AND($V$2=$E13,$V$2&lt;&gt;"",$V$2&lt;&gt;0,F13&lt;&gt;"تأكد من الكود"),COUNT($U$3:U12)+1,"  ")</f>
        <v xml:space="preserve">  </v>
      </c>
      <c r="Y13" s="4" t="str">
        <f>IF(AND($Z$2=$D13,$Z$2&lt;&gt;"",$Z$2&lt;&gt;0,$Y$2=$Y$1),COUNT($Y$3:Y12)+1,"  ")</f>
        <v xml:space="preserve">  </v>
      </c>
    </row>
    <row r="14" spans="1:27" ht="15.75">
      <c r="A14" s="103"/>
      <c r="B14" s="105" t="str">
        <f>IF(C14&lt;&gt;"",COUNT($B$3:B13)+1,"")</f>
        <v/>
      </c>
      <c r="C14" s="104"/>
      <c r="D14" s="104"/>
      <c r="E14" s="104"/>
      <c r="F14" s="105" t="str">
        <f>IFERROR(IF(E14&lt;&gt;"",VLOOKUP(E14,STORE!$C$6:$D$500,2,FALSE),""),"تأكد من الكود")</f>
        <v/>
      </c>
      <c r="G14" s="104"/>
      <c r="H14" s="104"/>
      <c r="I14" s="104"/>
      <c r="J14" s="103"/>
      <c r="U14" s="4" t="str">
        <f>IF(AND($V$2=$E14,$V$2&lt;&gt;"",$V$2&lt;&gt;0,F14&lt;&gt;"تأكد من الكود"),COUNT($U$3:U13)+1,"  ")</f>
        <v xml:space="preserve">  </v>
      </c>
      <c r="Y14" s="4" t="str">
        <f>IF(AND($Z$2=$D14,$Z$2&lt;&gt;"",$Z$2&lt;&gt;0,$Y$2=$Y$1),COUNT($Y$3:Y13)+1,"  ")</f>
        <v xml:space="preserve">  </v>
      </c>
    </row>
    <row r="15" spans="1:27" ht="15.75">
      <c r="A15" s="103"/>
      <c r="B15" s="105" t="str">
        <f>IF(C15&lt;&gt;"",COUNT($B$3:B14)+1,"")</f>
        <v/>
      </c>
      <c r="C15" s="104"/>
      <c r="D15" s="104"/>
      <c r="E15" s="104"/>
      <c r="F15" s="105" t="str">
        <f>IFERROR(IF(E15&lt;&gt;"",VLOOKUP(E15,STORE!$C$6:$D$500,2,FALSE),""),"تأكد من الكود")</f>
        <v/>
      </c>
      <c r="G15" s="104"/>
      <c r="H15" s="104"/>
      <c r="I15" s="104"/>
      <c r="J15" s="103"/>
      <c r="U15" s="4" t="str">
        <f>IF(AND($V$2=$E15,$V$2&lt;&gt;"",$V$2&lt;&gt;0,F15&lt;&gt;"تأكد من الكود"),COUNT($U$3:U14)+1,"  ")</f>
        <v xml:space="preserve">  </v>
      </c>
      <c r="Y15" s="4" t="str">
        <f>IF(AND($Z$2=$D15,$Z$2&lt;&gt;"",$Z$2&lt;&gt;0,$Y$2=$Y$1),COUNT($Y$3:Y14)+1,"  ")</f>
        <v xml:space="preserve">  </v>
      </c>
    </row>
    <row r="16" spans="1:27" ht="15.75">
      <c r="A16" s="103"/>
      <c r="B16" s="105" t="str">
        <f>IF(C16&lt;&gt;"",COUNT($B$3:B15)+1,"")</f>
        <v/>
      </c>
      <c r="C16" s="104"/>
      <c r="D16" s="104"/>
      <c r="E16" s="104"/>
      <c r="F16" s="105" t="str">
        <f>IFERROR(IF(E16&lt;&gt;"",VLOOKUP(E16,STORE!$C$6:$D$500,2,FALSE),""),"تأكد من الكود")</f>
        <v/>
      </c>
      <c r="G16" s="104"/>
      <c r="H16" s="104"/>
      <c r="I16" s="104"/>
      <c r="J16" s="103"/>
      <c r="U16" s="4" t="str">
        <f>IF(AND($V$2=$E16,$V$2&lt;&gt;"",$V$2&lt;&gt;0,F16&lt;&gt;"تأكد من الكود"),COUNT($U$3:U15)+1,"  ")</f>
        <v xml:space="preserve">  </v>
      </c>
      <c r="Y16" s="4" t="str">
        <f>IF(AND($Z$2=$D16,$Z$2&lt;&gt;"",$Z$2&lt;&gt;0,$Y$2=$Y$1),COUNT($Y$3:Y15)+1,"  ")</f>
        <v xml:space="preserve">  </v>
      </c>
    </row>
    <row r="17" spans="1:25" ht="15.75">
      <c r="A17" s="103"/>
      <c r="B17" s="105" t="str">
        <f>IF(C17&lt;&gt;"",COUNT($B$3:B16)+1,"")</f>
        <v/>
      </c>
      <c r="C17" s="104"/>
      <c r="D17" s="104"/>
      <c r="E17" s="104"/>
      <c r="F17" s="105" t="str">
        <f>IFERROR(IF(E17&lt;&gt;"",VLOOKUP(E17,STORE!$C$6:$D$500,2,FALSE),""),"تأكد من الكود")</f>
        <v/>
      </c>
      <c r="G17" s="104"/>
      <c r="H17" s="104"/>
      <c r="I17" s="104"/>
      <c r="J17" s="103"/>
      <c r="U17" s="4" t="str">
        <f>IF(AND($V$2=$E17,$V$2&lt;&gt;"",$V$2&lt;&gt;0,F17&lt;&gt;"تأكد من الكود"),COUNT($U$3:U16)+1,"  ")</f>
        <v xml:space="preserve">  </v>
      </c>
      <c r="Y17" s="4" t="str">
        <f>IF(AND($Z$2=$D17,$Z$2&lt;&gt;"",$Z$2&lt;&gt;0,$Y$2=$Y$1),COUNT($Y$3:Y16)+1,"  ")</f>
        <v xml:space="preserve">  </v>
      </c>
    </row>
    <row r="18" spans="1:25" ht="15.75">
      <c r="A18" s="103"/>
      <c r="B18" s="105" t="str">
        <f>IF(C18&lt;&gt;"",COUNT($B$3:B17)+1,"")</f>
        <v/>
      </c>
      <c r="C18" s="104"/>
      <c r="D18" s="104"/>
      <c r="E18" s="104"/>
      <c r="F18" s="105" t="str">
        <f>IFERROR(IF(E18&lt;&gt;"",VLOOKUP(E18,STORE!$C$6:$D$500,2,FALSE),""),"تأكد من الكود")</f>
        <v/>
      </c>
      <c r="G18" s="104"/>
      <c r="H18" s="104"/>
      <c r="I18" s="104"/>
      <c r="J18" s="103"/>
      <c r="U18" s="4" t="str">
        <f>IF(AND($V$2=$E18,$V$2&lt;&gt;"",$V$2&lt;&gt;0,F18&lt;&gt;"تأكد من الكود"),COUNT($U$3:U17)+1,"  ")</f>
        <v xml:space="preserve">  </v>
      </c>
      <c r="Y18" s="4" t="str">
        <f>IF(AND($Z$2=$D18,$Z$2&lt;&gt;"",$Z$2&lt;&gt;0,$Y$2=$Y$1),COUNT($Y$3:Y17)+1,"  ")</f>
        <v xml:space="preserve">  </v>
      </c>
    </row>
    <row r="19" spans="1:25" ht="15.75">
      <c r="A19" s="103"/>
      <c r="B19" s="105" t="str">
        <f>IF(C19&lt;&gt;"",COUNT($B$3:B18)+1,"")</f>
        <v/>
      </c>
      <c r="C19" s="104"/>
      <c r="D19" s="104"/>
      <c r="E19" s="104"/>
      <c r="F19" s="105" t="str">
        <f>IFERROR(IF(E19&lt;&gt;"",VLOOKUP(E19,STORE!$C$6:$D$500,2,FALSE),""),"تأكد من الكود")</f>
        <v/>
      </c>
      <c r="G19" s="104"/>
      <c r="H19" s="104"/>
      <c r="I19" s="104"/>
      <c r="J19" s="103"/>
      <c r="U19" s="4" t="str">
        <f>IF(AND($V$2=$E19,$V$2&lt;&gt;"",$V$2&lt;&gt;0,F19&lt;&gt;"تأكد من الكود"),COUNT($U$3:U18)+1,"  ")</f>
        <v xml:space="preserve">  </v>
      </c>
      <c r="Y19" s="4" t="str">
        <f>IF(AND($Z$2=$D19,$Z$2&lt;&gt;"",$Z$2&lt;&gt;0,$Y$2=$Y$1),COUNT($Y$3:Y18)+1,"  ")</f>
        <v xml:space="preserve">  </v>
      </c>
    </row>
    <row r="20" spans="1:25" ht="15.75">
      <c r="A20" s="103"/>
      <c r="B20" s="105" t="str">
        <f>IF(C20&lt;&gt;"",COUNT($B$3:B19)+1,"")</f>
        <v/>
      </c>
      <c r="C20" s="104"/>
      <c r="D20" s="104"/>
      <c r="E20" s="104"/>
      <c r="F20" s="105" t="str">
        <f>IFERROR(IF(E20&lt;&gt;"",VLOOKUP(E20,STORE!$C$6:$D$500,2,FALSE),""),"تأكد من الكود")</f>
        <v/>
      </c>
      <c r="G20" s="104"/>
      <c r="H20" s="104"/>
      <c r="I20" s="104"/>
      <c r="J20" s="103"/>
      <c r="U20" s="4" t="str">
        <f>IF(AND($V$2=$E20,$V$2&lt;&gt;"",$V$2&lt;&gt;0,F20&lt;&gt;"تأكد من الكود"),COUNT($U$3:U19)+1,"  ")</f>
        <v xml:space="preserve">  </v>
      </c>
      <c r="Y20" s="4" t="str">
        <f>IF(AND($Z$2=$D20,$Z$2&lt;&gt;"",$Z$2&lt;&gt;0,$Y$2=$Y$1),COUNT($Y$3:Y19)+1,"  ")</f>
        <v xml:space="preserve">  </v>
      </c>
    </row>
    <row r="21" spans="1:25" ht="15.75">
      <c r="A21" s="103"/>
      <c r="B21" s="105" t="str">
        <f>IF(C21&lt;&gt;"",COUNT($B$3:B20)+1,"")</f>
        <v/>
      </c>
      <c r="C21" s="104"/>
      <c r="D21" s="104"/>
      <c r="E21" s="104"/>
      <c r="F21" s="105" t="str">
        <f>IFERROR(IF(E21&lt;&gt;"",VLOOKUP(E21,STORE!$C$6:$D$500,2,FALSE),""),"تأكد من الكود")</f>
        <v/>
      </c>
      <c r="G21" s="104"/>
      <c r="H21" s="104"/>
      <c r="I21" s="104"/>
      <c r="J21" s="103"/>
      <c r="U21" s="4" t="str">
        <f>IF(AND($V$2=$E21,$V$2&lt;&gt;"",$V$2&lt;&gt;0,F21&lt;&gt;"تأكد من الكود"),COUNT($U$3:U20)+1,"  ")</f>
        <v xml:space="preserve">  </v>
      </c>
      <c r="Y21" s="4" t="str">
        <f>IF(AND($Z$2=$D21,$Z$2&lt;&gt;"",$Z$2&lt;&gt;0,$Y$2=$Y$1),COUNT($Y$3:Y20)+1,"  ")</f>
        <v xml:space="preserve">  </v>
      </c>
    </row>
    <row r="22" spans="1:25" ht="15.75">
      <c r="A22" s="103"/>
      <c r="B22" s="105" t="str">
        <f>IF(C22&lt;&gt;"",COUNT($B$3:B21)+1,"")</f>
        <v/>
      </c>
      <c r="C22" s="104"/>
      <c r="D22" s="104"/>
      <c r="E22" s="104"/>
      <c r="F22" s="105" t="str">
        <f>IFERROR(IF(E22&lt;&gt;"",VLOOKUP(E22,STORE!$C$6:$D$500,2,FALSE),""),"تأكد من الكود")</f>
        <v/>
      </c>
      <c r="G22" s="104"/>
      <c r="H22" s="104"/>
      <c r="I22" s="104"/>
      <c r="J22" s="103"/>
      <c r="U22" s="4" t="str">
        <f>IF(AND($V$2=$E22,$V$2&lt;&gt;"",$V$2&lt;&gt;0,F22&lt;&gt;"تأكد من الكود"),COUNT($U$3:U21)+1,"  ")</f>
        <v xml:space="preserve">  </v>
      </c>
      <c r="Y22" s="4" t="str">
        <f>IF(AND($Z$2=$D22,$Z$2&lt;&gt;"",$Z$2&lt;&gt;0,$Y$2=$Y$1),COUNT($Y$3:Y21)+1,"  ")</f>
        <v xml:space="preserve">  </v>
      </c>
    </row>
    <row r="23" spans="1:25" ht="15.75">
      <c r="A23" s="103"/>
      <c r="B23" s="105" t="str">
        <f>IF(C23&lt;&gt;"",COUNT($B$3:B22)+1,"")</f>
        <v/>
      </c>
      <c r="C23" s="104"/>
      <c r="D23" s="104"/>
      <c r="E23" s="104"/>
      <c r="F23" s="105" t="str">
        <f>IFERROR(IF(E23&lt;&gt;"",VLOOKUP(E23,STORE!$C$6:$D$500,2,FALSE),""),"تأكد من الكود")</f>
        <v/>
      </c>
      <c r="G23" s="104"/>
      <c r="H23" s="104"/>
      <c r="I23" s="104"/>
      <c r="J23" s="103"/>
      <c r="U23" s="4" t="str">
        <f>IF(AND($V$2=$E23,$V$2&lt;&gt;"",$V$2&lt;&gt;0,F23&lt;&gt;"تأكد من الكود"),COUNT($U$3:U22)+1,"  ")</f>
        <v xml:space="preserve">  </v>
      </c>
      <c r="Y23" s="4" t="str">
        <f>IF(AND($Z$2=$D23,$Z$2&lt;&gt;"",$Z$2&lt;&gt;0,$Y$2=$Y$1),COUNT($Y$3:Y22)+1,"  ")</f>
        <v xml:space="preserve">  </v>
      </c>
    </row>
    <row r="24" spans="1:25" ht="15.75">
      <c r="A24" s="103"/>
      <c r="B24" s="105" t="str">
        <f>IF(C24&lt;&gt;"",COUNT($B$3:B23)+1,"")</f>
        <v/>
      </c>
      <c r="C24" s="104"/>
      <c r="D24" s="104"/>
      <c r="E24" s="104"/>
      <c r="F24" s="105" t="str">
        <f>IFERROR(IF(E24&lt;&gt;"",VLOOKUP(E24,STORE!$C$6:$D$500,2,FALSE),""),"تأكد من الكود")</f>
        <v/>
      </c>
      <c r="G24" s="104"/>
      <c r="H24" s="104"/>
      <c r="I24" s="104"/>
      <c r="J24" s="103"/>
      <c r="U24" s="4" t="str">
        <f>IF(AND($V$2=$E24,$V$2&lt;&gt;"",$V$2&lt;&gt;0,F24&lt;&gt;"تأكد من الكود"),COUNT($U$3:U23)+1,"  ")</f>
        <v xml:space="preserve">  </v>
      </c>
      <c r="Y24" s="4" t="str">
        <f>IF(AND($Z$2=$D24,$Z$2&lt;&gt;"",$Z$2&lt;&gt;0,$Y$2=$Y$1),COUNT($Y$3:Y23)+1,"  ")</f>
        <v xml:space="preserve">  </v>
      </c>
    </row>
    <row r="25" spans="1:25" ht="15.75">
      <c r="A25" s="103"/>
      <c r="B25" s="105" t="str">
        <f>IF(C25&lt;&gt;"",COUNT($B$3:B24)+1,"")</f>
        <v/>
      </c>
      <c r="C25" s="104"/>
      <c r="D25" s="104"/>
      <c r="E25" s="104"/>
      <c r="F25" s="105" t="str">
        <f>IFERROR(IF(E25&lt;&gt;"",VLOOKUP(E25,STORE!$C$6:$D$500,2,FALSE),""),"تأكد من الكود")</f>
        <v/>
      </c>
      <c r="G25" s="104"/>
      <c r="H25" s="104"/>
      <c r="I25" s="104"/>
      <c r="J25" s="103"/>
      <c r="U25" s="4" t="str">
        <f>IF(AND($V$2=$E25,$V$2&lt;&gt;"",$V$2&lt;&gt;0,F25&lt;&gt;"تأكد من الكود"),COUNT($U$3:U24)+1,"  ")</f>
        <v xml:space="preserve">  </v>
      </c>
      <c r="Y25" s="4" t="str">
        <f>IF(AND($Z$2=$D25,$Z$2&lt;&gt;"",$Z$2&lt;&gt;0,$Y$2=$Y$1),COUNT($Y$3:Y24)+1,"  ")</f>
        <v xml:space="preserve">  </v>
      </c>
    </row>
    <row r="26" spans="1:25" ht="15.75">
      <c r="A26" s="103"/>
      <c r="B26" s="105" t="str">
        <f>IF(C26&lt;&gt;"",COUNT($B$3:B25)+1,"")</f>
        <v/>
      </c>
      <c r="C26" s="104"/>
      <c r="D26" s="104">
        <v>1</v>
      </c>
      <c r="E26" s="104"/>
      <c r="F26" s="105" t="str">
        <f>IFERROR(IF(E26&lt;&gt;"",VLOOKUP(E26,STORE!$C$6:$D$500,2,FALSE),""),"تأكد من الكود")</f>
        <v/>
      </c>
      <c r="G26" s="104"/>
      <c r="H26" s="104"/>
      <c r="I26" s="104"/>
      <c r="J26" s="103"/>
      <c r="U26" s="4" t="str">
        <f>IF(AND($V$2=$E26,$V$2&lt;&gt;"",$V$2&lt;&gt;0,F26&lt;&gt;"تأكد من الكود"),COUNT($U$3:U25)+1,"  ")</f>
        <v xml:space="preserve">  </v>
      </c>
      <c r="Y26" s="4" t="str">
        <f>IF(AND($Z$2=$D26,$Z$2&lt;&gt;"",$Z$2&lt;&gt;0,$Y$2=$Y$1),COUNT($Y$3:Y25)+1,"  ")</f>
        <v xml:space="preserve">  </v>
      </c>
    </row>
    <row r="27" spans="1:25" ht="15.75">
      <c r="A27" s="103"/>
      <c r="B27" s="105" t="str">
        <f>IF(C27&lt;&gt;"",COUNT($B$3:B26)+1,"")</f>
        <v/>
      </c>
      <c r="C27" s="104"/>
      <c r="D27" s="104">
        <v>2</v>
      </c>
      <c r="E27" s="104"/>
      <c r="F27" s="105" t="str">
        <f>IFERROR(IF(E27&lt;&gt;"",VLOOKUP(E27,STORE!$C$6:$D$500,2,FALSE),""),"تأكد من الكود")</f>
        <v/>
      </c>
      <c r="G27" s="104"/>
      <c r="H27" s="104"/>
      <c r="I27" s="104"/>
      <c r="J27" s="103"/>
      <c r="U27" s="4" t="str">
        <f>IF(AND($V$2=$E27,$V$2&lt;&gt;"",$V$2&lt;&gt;0,F27&lt;&gt;"تأكد من الكود"),COUNT($U$3:U26)+1,"  ")</f>
        <v xml:space="preserve">  </v>
      </c>
      <c r="Y27" s="4" t="str">
        <f>IF(AND($Z$2=$D27,$Z$2&lt;&gt;"",$Z$2&lt;&gt;0,$Y$2=$Y$1),COUNT($Y$3:Y26)+1,"  ")</f>
        <v xml:space="preserve">  </v>
      </c>
    </row>
    <row r="28" spans="1:25" ht="15.75">
      <c r="A28" s="103"/>
      <c r="B28" s="105" t="str">
        <f>IF(C28&lt;&gt;"",COUNT($B$3:B27)+1,"")</f>
        <v/>
      </c>
      <c r="C28" s="104"/>
      <c r="D28" s="104">
        <v>3</v>
      </c>
      <c r="E28" s="104"/>
      <c r="F28" s="105" t="str">
        <f>IFERROR(IF(E28&lt;&gt;"",VLOOKUP(E28,STORE!$C$6:$D$500,2,FALSE),""),"تأكد من الكود")</f>
        <v/>
      </c>
      <c r="G28" s="104"/>
      <c r="H28" s="104"/>
      <c r="I28" s="104"/>
      <c r="J28" s="103"/>
      <c r="U28" s="4" t="str">
        <f>IF(AND($V$2=$E28,$V$2&lt;&gt;"",$V$2&lt;&gt;0,F28&lt;&gt;"تأكد من الكود"),COUNT($U$3:U27)+1,"  ")</f>
        <v xml:space="preserve">  </v>
      </c>
      <c r="Y28" s="4" t="str">
        <f>IF(AND($Z$2=$D28,$Z$2&lt;&gt;"",$Z$2&lt;&gt;0,$Y$2=$Y$1),COUNT($Y$3:Y27)+1,"  ")</f>
        <v xml:space="preserve">  </v>
      </c>
    </row>
    <row r="29" spans="1:25" ht="15.75">
      <c r="A29" s="103"/>
      <c r="B29" s="105" t="str">
        <f>IF(C29&lt;&gt;"",COUNT($B$3:B28)+1,"")</f>
        <v/>
      </c>
      <c r="C29" s="104"/>
      <c r="D29" s="104">
        <v>4</v>
      </c>
      <c r="E29" s="104"/>
      <c r="F29" s="105" t="str">
        <f>IFERROR(IF(E29&lt;&gt;"",VLOOKUP(E29,STORE!$C$6:$D$500,2,FALSE),""),"تأكد من الكود")</f>
        <v/>
      </c>
      <c r="G29" s="104"/>
      <c r="H29" s="104"/>
      <c r="I29" s="104"/>
      <c r="J29" s="103"/>
      <c r="U29" s="4" t="str">
        <f>IF(AND($V$2=$E29,$V$2&lt;&gt;"",$V$2&lt;&gt;0,F29&lt;&gt;"تأكد من الكود"),COUNT($U$3:U28)+1,"  ")</f>
        <v xml:space="preserve">  </v>
      </c>
      <c r="Y29" s="4" t="str">
        <f>IF(AND($Z$2=$D29,$Z$2&lt;&gt;"",$Z$2&lt;&gt;0,$Y$2=$Y$1),COUNT($Y$3:Y28)+1,"  ")</f>
        <v xml:space="preserve">  </v>
      </c>
    </row>
    <row r="30" spans="1:25" ht="15.75">
      <c r="A30" s="103"/>
      <c r="B30" s="105" t="str">
        <f>IF(C30&lt;&gt;"",COUNT($B$3:B29)+1,"")</f>
        <v/>
      </c>
      <c r="C30" s="104"/>
      <c r="D30" s="104">
        <v>5</v>
      </c>
      <c r="E30" s="104"/>
      <c r="F30" s="105" t="str">
        <f>IFERROR(IF(E30&lt;&gt;"",VLOOKUP(E30,STORE!$C$6:$D$500,2,FALSE),""),"تأكد من الكود")</f>
        <v/>
      </c>
      <c r="G30" s="104"/>
      <c r="H30" s="104"/>
      <c r="I30" s="104"/>
      <c r="J30" s="103"/>
      <c r="U30" s="4" t="str">
        <f>IF(AND($V$2=$E30,$V$2&lt;&gt;"",$V$2&lt;&gt;0,F30&lt;&gt;"تأكد من الكود"),COUNT($U$3:U29)+1,"  ")</f>
        <v xml:space="preserve">  </v>
      </c>
      <c r="Y30" s="4" t="str">
        <f>IF(AND($Z$2=$D30,$Z$2&lt;&gt;"",$Z$2&lt;&gt;0,$Y$2=$Y$1),COUNT($Y$3:Y29)+1,"  ")</f>
        <v xml:space="preserve">  </v>
      </c>
    </row>
    <row r="31" spans="1:25" ht="15.75">
      <c r="A31" s="103"/>
      <c r="B31" s="105" t="str">
        <f>IF(C31&lt;&gt;"",COUNT($B$3:B30)+1,"")</f>
        <v/>
      </c>
      <c r="C31" s="104"/>
      <c r="D31" s="104">
        <v>6</v>
      </c>
      <c r="E31" s="104"/>
      <c r="F31" s="105" t="str">
        <f>IFERROR(IF(E31&lt;&gt;"",VLOOKUP(E31,STORE!$C$6:$D$500,2,FALSE),""),"تأكد من الكود")</f>
        <v/>
      </c>
      <c r="G31" s="104"/>
      <c r="H31" s="104"/>
      <c r="I31" s="104"/>
      <c r="J31" s="103"/>
      <c r="U31" s="4" t="str">
        <f>IF(AND($V$2=$E31,$V$2&lt;&gt;"",$V$2&lt;&gt;0,F31&lt;&gt;"تأكد من الكود"),COUNT($U$3:U30)+1,"  ")</f>
        <v xml:space="preserve">  </v>
      </c>
      <c r="Y31" s="4" t="str">
        <f>IF(AND($Z$2=$D31,$Z$2&lt;&gt;"",$Z$2&lt;&gt;0,$Y$2=$Y$1),COUNT($Y$3:Y30)+1,"  ")</f>
        <v xml:space="preserve">  </v>
      </c>
    </row>
    <row r="32" spans="1:25" ht="15.75">
      <c r="A32" s="103"/>
      <c r="B32" s="105" t="str">
        <f>IF(C32&lt;&gt;"",COUNT($B$3:B31)+1,"")</f>
        <v/>
      </c>
      <c r="C32" s="104"/>
      <c r="D32" s="104">
        <v>7</v>
      </c>
      <c r="E32" s="104"/>
      <c r="F32" s="105" t="str">
        <f>IFERROR(IF(E32&lt;&gt;"",VLOOKUP(E32,STORE!$C$6:$D$500,2,FALSE),""),"تأكد من الكود")</f>
        <v/>
      </c>
      <c r="G32" s="104"/>
      <c r="H32" s="104"/>
      <c r="I32" s="104"/>
      <c r="J32" s="103"/>
      <c r="U32" s="4" t="str">
        <f>IF(AND($V$2=$E32,$V$2&lt;&gt;"",$V$2&lt;&gt;0,F32&lt;&gt;"تأكد من الكود"),COUNT($U$3:U31)+1,"  ")</f>
        <v xml:space="preserve">  </v>
      </c>
      <c r="Y32" s="4" t="str">
        <f>IF(AND($Z$2=$D32,$Z$2&lt;&gt;"",$Z$2&lt;&gt;0,$Y$2=$Y$1),COUNT($Y$3:Y31)+1,"  ")</f>
        <v xml:space="preserve">  </v>
      </c>
    </row>
    <row r="33" spans="1:25" ht="15.75">
      <c r="A33" s="103"/>
      <c r="B33" s="105" t="str">
        <f>IF(C33&lt;&gt;"",COUNT($B$3:B32)+1,"")</f>
        <v/>
      </c>
      <c r="C33" s="104"/>
      <c r="D33" s="104">
        <v>8</v>
      </c>
      <c r="E33" s="104"/>
      <c r="F33" s="105" t="str">
        <f>IFERROR(IF(E33&lt;&gt;"",VLOOKUP(E33,STORE!$C$6:$D$500,2,FALSE),""),"تأكد من الكود")</f>
        <v/>
      </c>
      <c r="G33" s="104"/>
      <c r="H33" s="104"/>
      <c r="I33" s="104"/>
      <c r="J33" s="103"/>
      <c r="U33" s="4" t="str">
        <f>IF(AND($V$2=$E33,$V$2&lt;&gt;"",$V$2&lt;&gt;0,F33&lt;&gt;"تأكد من الكود"),COUNT($U$3:U32)+1,"  ")</f>
        <v xml:space="preserve">  </v>
      </c>
      <c r="Y33" s="4" t="str">
        <f>IF(AND($Z$2=$D33,$Z$2&lt;&gt;"",$Z$2&lt;&gt;0,$Y$2=$Y$1),COUNT($Y$3:Y32)+1,"  ")</f>
        <v xml:space="preserve">  </v>
      </c>
    </row>
    <row r="34" spans="1:25" ht="15.75">
      <c r="A34" s="103"/>
      <c r="B34" s="105" t="str">
        <f>IF(C34&lt;&gt;"",COUNT($B$3:B33)+1,"")</f>
        <v/>
      </c>
      <c r="C34" s="104"/>
      <c r="D34" s="104">
        <v>9</v>
      </c>
      <c r="E34" s="104"/>
      <c r="F34" s="105" t="str">
        <f>IFERROR(IF(E34&lt;&gt;"",VLOOKUP(E34,STORE!$C$6:$D$500,2,FALSE),""),"تأكد من الكود")</f>
        <v/>
      </c>
      <c r="G34" s="104"/>
      <c r="H34" s="104"/>
      <c r="I34" s="104"/>
      <c r="J34" s="103"/>
      <c r="U34" s="4" t="str">
        <f>IF(AND($V$2=$E34,$V$2&lt;&gt;"",$V$2&lt;&gt;0,F34&lt;&gt;"تأكد من الكود"),COUNT($U$3:U33)+1,"  ")</f>
        <v xml:space="preserve">  </v>
      </c>
      <c r="Y34" s="4" t="str">
        <f>IF(AND($Z$2=$D34,$Z$2&lt;&gt;"",$Z$2&lt;&gt;0,$Y$2=$Y$1),COUNT($Y$3:Y33)+1,"  ")</f>
        <v xml:space="preserve">  </v>
      </c>
    </row>
    <row r="35" spans="1:25" ht="15.75">
      <c r="A35" s="103"/>
      <c r="B35" s="105" t="str">
        <f>IF(C35&lt;&gt;"",COUNT($B$3:B34)+1,"")</f>
        <v/>
      </c>
      <c r="C35" s="104"/>
      <c r="D35" s="104">
        <v>10</v>
      </c>
      <c r="E35" s="104"/>
      <c r="F35" s="105" t="str">
        <f>IFERROR(IF(E35&lt;&gt;"",VLOOKUP(E35,STORE!$C$6:$D$500,2,FALSE),""),"تأكد من الكود")</f>
        <v/>
      </c>
      <c r="G35" s="104"/>
      <c r="H35" s="104"/>
      <c r="I35" s="104"/>
      <c r="J35" s="103"/>
      <c r="U35" s="4" t="str">
        <f>IF(AND($V$2=$E35,$V$2&lt;&gt;"",$V$2&lt;&gt;0,F35&lt;&gt;"تأكد من الكود"),COUNT($U$3:U34)+1,"  ")</f>
        <v xml:space="preserve">  </v>
      </c>
      <c r="Y35" s="4" t="str">
        <f>IF(AND($Z$2=$D35,$Z$2&lt;&gt;"",$Z$2&lt;&gt;0,$Y$2=$Y$1),COUNT($Y$3:Y34)+1,"  ")</f>
        <v xml:space="preserve">  </v>
      </c>
    </row>
    <row r="36" spans="1:25" ht="15.75">
      <c r="A36" s="103"/>
      <c r="B36" s="105" t="str">
        <f>IF(C36&lt;&gt;"",COUNT($B$3:B35)+1,"")</f>
        <v/>
      </c>
      <c r="C36" s="104"/>
      <c r="D36" s="104">
        <v>11</v>
      </c>
      <c r="E36" s="104"/>
      <c r="F36" s="105" t="str">
        <f>IFERROR(IF(E36&lt;&gt;"",VLOOKUP(E36,STORE!$C$6:$D$500,2,FALSE),""),"تأكد من الكود")</f>
        <v/>
      </c>
      <c r="G36" s="104"/>
      <c r="H36" s="104"/>
      <c r="I36" s="104"/>
      <c r="J36" s="103"/>
      <c r="U36" s="4" t="str">
        <f>IF(AND($V$2=$E36,$V$2&lt;&gt;"",$V$2&lt;&gt;0,F36&lt;&gt;"تأكد من الكود"),COUNT($U$3:U35)+1,"  ")</f>
        <v xml:space="preserve">  </v>
      </c>
      <c r="Y36" s="4" t="str">
        <f>IF(AND($Z$2=$D36,$Z$2&lt;&gt;"",$Z$2&lt;&gt;0,$Y$2=$Y$1),COUNT($Y$3:Y35)+1,"  ")</f>
        <v xml:space="preserve">  </v>
      </c>
    </row>
    <row r="37" spans="1:25" ht="15.75">
      <c r="A37" s="103"/>
      <c r="B37" s="105" t="str">
        <f>IF(C37&lt;&gt;"",COUNT($B$3:B36)+1,"")</f>
        <v/>
      </c>
      <c r="C37" s="104"/>
      <c r="D37" s="104">
        <v>12</v>
      </c>
      <c r="E37" s="104"/>
      <c r="F37" s="105" t="str">
        <f>IFERROR(IF(E37&lt;&gt;"",VLOOKUP(E37,STORE!$C$6:$D$500,2,FALSE),""),"تأكد من الكود")</f>
        <v/>
      </c>
      <c r="G37" s="104"/>
      <c r="H37" s="104"/>
      <c r="I37" s="104"/>
      <c r="J37" s="103"/>
      <c r="U37" s="4" t="str">
        <f>IF(AND($V$2=$E37,$V$2&lt;&gt;"",$V$2&lt;&gt;0,F37&lt;&gt;"تأكد من الكود"),COUNT($U$3:U36)+1,"  ")</f>
        <v xml:space="preserve">  </v>
      </c>
      <c r="Y37" s="4" t="str">
        <f>IF(AND($Z$2=$D37,$Z$2&lt;&gt;"",$Z$2&lt;&gt;0,$Y$2=$Y$1),COUNT($Y$3:Y36)+1,"  ")</f>
        <v xml:space="preserve">  </v>
      </c>
    </row>
    <row r="38" spans="1:25" ht="15.75">
      <c r="A38" s="103"/>
      <c r="B38" s="105" t="str">
        <f>IF(C38&lt;&gt;"",COUNT($B$3:B37)+1,"")</f>
        <v/>
      </c>
      <c r="C38" s="104"/>
      <c r="D38" s="104">
        <v>13</v>
      </c>
      <c r="E38" s="104"/>
      <c r="F38" s="105" t="str">
        <f>IFERROR(IF(E38&lt;&gt;"",VLOOKUP(E38,STORE!$C$6:$D$500,2,FALSE),""),"تأكد من الكود")</f>
        <v/>
      </c>
      <c r="G38" s="104"/>
      <c r="H38" s="104"/>
      <c r="I38" s="104"/>
      <c r="J38" s="103"/>
      <c r="U38" s="4" t="str">
        <f>IF(AND($V$2=$E38,$V$2&lt;&gt;"",$V$2&lt;&gt;0,F38&lt;&gt;"تأكد من الكود"),COUNT($U$3:U37)+1,"  ")</f>
        <v xml:space="preserve">  </v>
      </c>
      <c r="Y38" s="4" t="str">
        <f>IF(AND($Z$2=$D38,$Z$2&lt;&gt;"",$Z$2&lt;&gt;0,$Y$2=$Y$1),COUNT($Y$3:Y37)+1,"  ")</f>
        <v xml:space="preserve">  </v>
      </c>
    </row>
    <row r="39" spans="1:25" ht="15.75">
      <c r="A39" s="103"/>
      <c r="B39" s="105" t="str">
        <f>IF(C39&lt;&gt;"",COUNT($B$3:B38)+1,"")</f>
        <v/>
      </c>
      <c r="C39" s="104"/>
      <c r="D39" s="104">
        <v>14</v>
      </c>
      <c r="E39" s="104"/>
      <c r="F39" s="105" t="str">
        <f>IFERROR(IF(E39&lt;&gt;"",VLOOKUP(E39,STORE!$C$6:$D$500,2,FALSE),""),"تأكد من الكود")</f>
        <v/>
      </c>
      <c r="G39" s="104"/>
      <c r="H39" s="104"/>
      <c r="I39" s="104"/>
      <c r="J39" s="103"/>
      <c r="U39" s="4" t="str">
        <f>IF(AND($V$2=$E39,$V$2&lt;&gt;"",$V$2&lt;&gt;0,F39&lt;&gt;"تأكد من الكود"),COUNT($U$3:U38)+1,"  ")</f>
        <v xml:space="preserve">  </v>
      </c>
      <c r="Y39" s="4" t="str">
        <f>IF(AND($Z$2=$D39,$Z$2&lt;&gt;"",$Z$2&lt;&gt;0,$Y$2=$Y$1),COUNT($Y$3:Y38)+1,"  ")</f>
        <v xml:space="preserve">  </v>
      </c>
    </row>
    <row r="40" spans="1:25" ht="15.75">
      <c r="A40" s="103"/>
      <c r="B40" s="105" t="str">
        <f>IF(C40&lt;&gt;"",COUNT($B$3:B39)+1,"")</f>
        <v/>
      </c>
      <c r="C40" s="104"/>
      <c r="D40" s="104">
        <v>15</v>
      </c>
      <c r="E40" s="104"/>
      <c r="F40" s="105" t="str">
        <f>IFERROR(IF(E40&lt;&gt;"",VLOOKUP(E40,STORE!$C$6:$D$500,2,FALSE),""),"تأكد من الكود")</f>
        <v/>
      </c>
      <c r="G40" s="104"/>
      <c r="H40" s="104"/>
      <c r="I40" s="104"/>
      <c r="J40" s="103"/>
      <c r="U40" s="4" t="str">
        <f>IF(AND($V$2=$E40,$V$2&lt;&gt;"",$V$2&lt;&gt;0,F40&lt;&gt;"تأكد من الكود"),COUNT($U$3:U39)+1,"  ")</f>
        <v xml:space="preserve">  </v>
      </c>
      <c r="Y40" s="4" t="str">
        <f>IF(AND($Z$2=$D40,$Z$2&lt;&gt;"",$Z$2&lt;&gt;0,$Y$2=$Y$1),COUNT($Y$3:Y39)+1,"  ")</f>
        <v xml:space="preserve">  </v>
      </c>
    </row>
    <row r="41" spans="1:25" ht="15.75">
      <c r="A41" s="103"/>
      <c r="B41" s="105" t="str">
        <f>IF(C41&lt;&gt;"",COUNT($B$3:B40)+1,"")</f>
        <v/>
      </c>
      <c r="C41" s="104"/>
      <c r="D41" s="104">
        <v>16</v>
      </c>
      <c r="E41" s="104"/>
      <c r="F41" s="105" t="str">
        <f>IFERROR(IF(E41&lt;&gt;"",VLOOKUP(E41,STORE!$C$6:$D$500,2,FALSE),""),"تأكد من الكود")</f>
        <v/>
      </c>
      <c r="G41" s="104"/>
      <c r="H41" s="104"/>
      <c r="I41" s="104"/>
      <c r="J41" s="103"/>
      <c r="U41" s="4" t="str">
        <f>IF(AND($V$2=$E41,$V$2&lt;&gt;"",$V$2&lt;&gt;0,F41&lt;&gt;"تأكد من الكود"),COUNT($U$3:U40)+1,"  ")</f>
        <v xml:space="preserve">  </v>
      </c>
      <c r="Y41" s="4" t="str">
        <f>IF(AND($Z$2=$D41,$Z$2&lt;&gt;"",$Z$2&lt;&gt;0,$Y$2=$Y$1),COUNT($Y$3:Y40)+1,"  ")</f>
        <v xml:space="preserve">  </v>
      </c>
    </row>
    <row r="42" spans="1:25" ht="15.75">
      <c r="A42" s="103"/>
      <c r="B42" s="105" t="str">
        <f>IF(C42&lt;&gt;"",COUNT($B$3:B41)+1,"")</f>
        <v/>
      </c>
      <c r="C42" s="104"/>
      <c r="D42" s="104"/>
      <c r="E42" s="104"/>
      <c r="F42" s="105" t="str">
        <f>IFERROR(IF(E42&lt;&gt;"",VLOOKUP(E42,STORE!$C$6:$D$500,2,FALSE),""),"تأكد من الكود")</f>
        <v/>
      </c>
      <c r="G42" s="104"/>
      <c r="H42" s="104"/>
      <c r="I42" s="104"/>
      <c r="J42" s="103"/>
      <c r="U42" s="4" t="str">
        <f>IF(AND($V$2=$E42,$V$2&lt;&gt;"",$V$2&lt;&gt;0,F42&lt;&gt;"تأكد من الكود"),COUNT($U$3:U41)+1,"  ")</f>
        <v xml:space="preserve">  </v>
      </c>
      <c r="Y42" s="4" t="str">
        <f>IF(AND($Z$2=$D42,$Z$2&lt;&gt;"",$Z$2&lt;&gt;0,$Y$2=$Y$1),COUNT($Y$3:Y41)+1,"  ")</f>
        <v xml:space="preserve">  </v>
      </c>
    </row>
    <row r="43" spans="1:25" ht="15.75">
      <c r="A43" s="103"/>
      <c r="B43" s="105" t="str">
        <f>IF(C43&lt;&gt;"",COUNT($B$3:B42)+1,"")</f>
        <v/>
      </c>
      <c r="C43" s="104"/>
      <c r="D43" s="104"/>
      <c r="E43" s="104"/>
      <c r="F43" s="105" t="str">
        <f>IFERROR(IF(E43&lt;&gt;"",VLOOKUP(E43,STORE!$C$6:$D$500,2,FALSE),""),"تأكد من الكود")</f>
        <v/>
      </c>
      <c r="G43" s="104"/>
      <c r="H43" s="104"/>
      <c r="I43" s="104"/>
      <c r="J43" s="103"/>
      <c r="U43" s="4" t="str">
        <f>IF(AND($V$2=$E43,$V$2&lt;&gt;"",$V$2&lt;&gt;0,F43&lt;&gt;"تأكد من الكود"),COUNT($U$3:U42)+1,"  ")</f>
        <v xml:space="preserve">  </v>
      </c>
      <c r="Y43" s="4" t="str">
        <f>IF(AND($Z$2=$D43,$Z$2&lt;&gt;"",$Z$2&lt;&gt;0,$Y$2=$Y$1),COUNT($Y$3:Y42)+1,"  ")</f>
        <v xml:space="preserve">  </v>
      </c>
    </row>
    <row r="44" spans="1:25" ht="15.75">
      <c r="A44" s="103"/>
      <c r="B44" s="105" t="str">
        <f>IF(C44&lt;&gt;"",COUNT($B$3:B43)+1,"")</f>
        <v/>
      </c>
      <c r="C44" s="104"/>
      <c r="D44" s="104"/>
      <c r="E44" s="104"/>
      <c r="F44" s="105" t="str">
        <f>IFERROR(IF(E44&lt;&gt;"",VLOOKUP(E44,STORE!$C$6:$D$500,2,FALSE),""),"تأكد من الكود")</f>
        <v/>
      </c>
      <c r="G44" s="104"/>
      <c r="H44" s="104"/>
      <c r="I44" s="104"/>
      <c r="J44" s="103"/>
      <c r="U44" s="4" t="str">
        <f>IF(AND($V$2=$E44,$V$2&lt;&gt;"",$V$2&lt;&gt;0,F44&lt;&gt;"تأكد من الكود"),COUNT($U$3:U43)+1,"  ")</f>
        <v xml:space="preserve">  </v>
      </c>
      <c r="Y44" s="4" t="str">
        <f>IF(AND($Z$2=$D44,$Z$2&lt;&gt;"",$Z$2&lt;&gt;0,$Y$2=$Y$1),COUNT($Y$3:Y43)+1,"  ")</f>
        <v xml:space="preserve">  </v>
      </c>
    </row>
    <row r="45" spans="1:25" ht="15.75">
      <c r="A45" s="103"/>
      <c r="B45" s="105" t="str">
        <f>IF(C45&lt;&gt;"",COUNT($B$3:B44)+1,"")</f>
        <v/>
      </c>
      <c r="C45" s="104"/>
      <c r="D45" s="104"/>
      <c r="E45" s="104"/>
      <c r="F45" s="105" t="str">
        <f>IFERROR(IF(E45&lt;&gt;"",VLOOKUP(E45,STORE!$C$6:$D$500,2,FALSE),""),"تأكد من الكود")</f>
        <v/>
      </c>
      <c r="G45" s="104"/>
      <c r="H45" s="104"/>
      <c r="I45" s="104"/>
      <c r="J45" s="103"/>
      <c r="U45" s="4" t="str">
        <f>IF(AND($V$2=$E45,$V$2&lt;&gt;"",$V$2&lt;&gt;0,F45&lt;&gt;"تأكد من الكود"),COUNT($U$3:U44)+1,"  ")</f>
        <v xml:space="preserve">  </v>
      </c>
      <c r="Y45" s="4" t="str">
        <f>IF(AND($Z$2=$D45,$Z$2&lt;&gt;"",$Z$2&lt;&gt;0,$Y$2=$Y$1),COUNT($Y$3:Y44)+1,"  ")</f>
        <v xml:space="preserve">  </v>
      </c>
    </row>
    <row r="46" spans="1:25" ht="15.75">
      <c r="A46" s="103"/>
      <c r="B46" s="105" t="str">
        <f>IF(C46&lt;&gt;"",COUNT($B$3:B45)+1,"")</f>
        <v/>
      </c>
      <c r="C46" s="104"/>
      <c r="D46" s="104"/>
      <c r="E46" s="104"/>
      <c r="F46" s="105" t="str">
        <f>IFERROR(IF(E46&lt;&gt;"",VLOOKUP(E46,STORE!$C$6:$D$500,2,FALSE),""),"تأكد من الكود")</f>
        <v/>
      </c>
      <c r="G46" s="104"/>
      <c r="H46" s="104"/>
      <c r="I46" s="104"/>
      <c r="J46" s="103"/>
      <c r="U46" s="4" t="str">
        <f>IF(AND($V$2=$E46,$V$2&lt;&gt;"",$V$2&lt;&gt;0,F46&lt;&gt;"تأكد من الكود"),COUNT($U$3:U45)+1,"  ")</f>
        <v xml:space="preserve">  </v>
      </c>
      <c r="Y46" s="4" t="str">
        <f>IF(AND($Z$2=$D46,$Z$2&lt;&gt;"",$Z$2&lt;&gt;0,$Y$2=$Y$1),COUNT($Y$3:Y45)+1,"  ")</f>
        <v xml:space="preserve">  </v>
      </c>
    </row>
    <row r="47" spans="1:25" ht="15.75">
      <c r="A47" s="103"/>
      <c r="B47" s="105" t="str">
        <f>IF(C47&lt;&gt;"",COUNT($B$3:B46)+1,"")</f>
        <v/>
      </c>
      <c r="C47" s="104"/>
      <c r="D47" s="104"/>
      <c r="E47" s="104"/>
      <c r="F47" s="105" t="str">
        <f>IFERROR(IF(E47&lt;&gt;"",VLOOKUP(E47,STORE!$C$6:$D$500,2,FALSE),""),"تأكد من الكود")</f>
        <v/>
      </c>
      <c r="G47" s="104"/>
      <c r="H47" s="104"/>
      <c r="I47" s="104"/>
      <c r="J47" s="103"/>
      <c r="U47" s="4" t="str">
        <f>IF(AND($V$2=$E47,$V$2&lt;&gt;"",$V$2&lt;&gt;0,F47&lt;&gt;"تأكد من الكود"),COUNT($U$3:U46)+1,"  ")</f>
        <v xml:space="preserve">  </v>
      </c>
      <c r="Y47" s="4" t="str">
        <f>IF(AND($Z$2=$D47,$Z$2&lt;&gt;"",$Z$2&lt;&gt;0,$Y$2=$Y$1),COUNT($Y$3:Y46)+1,"  ")</f>
        <v xml:space="preserve">  </v>
      </c>
    </row>
    <row r="48" spans="1:25" ht="15.75">
      <c r="A48" s="103"/>
      <c r="B48" s="105" t="str">
        <f>IF(C48&lt;&gt;"",COUNT($B$3:B47)+1,"")</f>
        <v/>
      </c>
      <c r="C48" s="104"/>
      <c r="D48" s="104"/>
      <c r="E48" s="104"/>
      <c r="F48" s="105" t="str">
        <f>IFERROR(IF(E48&lt;&gt;"",VLOOKUP(E48,STORE!$C$6:$D$500,2,FALSE),""),"تأكد من الكود")</f>
        <v/>
      </c>
      <c r="G48" s="104"/>
      <c r="H48" s="104"/>
      <c r="I48" s="104"/>
      <c r="J48" s="103"/>
      <c r="U48" s="4" t="str">
        <f>IF(AND($V$2=$E48,$V$2&lt;&gt;"",$V$2&lt;&gt;0,F48&lt;&gt;"تأكد من الكود"),COUNT($U$3:U47)+1,"  ")</f>
        <v xml:space="preserve">  </v>
      </c>
      <c r="Y48" s="4" t="str">
        <f>IF(AND($Z$2=$D48,$Z$2&lt;&gt;"",$Z$2&lt;&gt;0,$Y$2=$Y$1),COUNT($Y$3:Y47)+1,"  ")</f>
        <v xml:space="preserve">  </v>
      </c>
    </row>
    <row r="49" spans="1:25" ht="15.75">
      <c r="A49" s="103"/>
      <c r="B49" s="105" t="str">
        <f>IF(C49&lt;&gt;"",COUNT($B$3:B48)+1,"")</f>
        <v/>
      </c>
      <c r="C49" s="104"/>
      <c r="D49" s="104"/>
      <c r="E49" s="104"/>
      <c r="F49" s="105" t="str">
        <f>IFERROR(IF(E49&lt;&gt;"",VLOOKUP(E49,STORE!$C$6:$D$500,2,FALSE),""),"تأكد من الكود")</f>
        <v/>
      </c>
      <c r="G49" s="104"/>
      <c r="H49" s="104"/>
      <c r="I49" s="104"/>
      <c r="J49" s="103"/>
      <c r="U49" s="4" t="str">
        <f>IF(AND($V$2=$E49,$V$2&lt;&gt;"",$V$2&lt;&gt;0,F49&lt;&gt;"تأكد من الكود"),COUNT($U$3:U48)+1,"  ")</f>
        <v xml:space="preserve">  </v>
      </c>
      <c r="Y49" s="4" t="str">
        <f>IF(AND($Z$2=$D49,$Z$2&lt;&gt;"",$Z$2&lt;&gt;0,$Y$2=$Y$1),COUNT($Y$3:Y48)+1,"  ")</f>
        <v xml:space="preserve">  </v>
      </c>
    </row>
    <row r="50" spans="1:25" ht="15.75">
      <c r="B50" s="5" t="str">
        <f>IF(C50&lt;&gt;"",COUNT($B$3:B49)+1,"")</f>
        <v/>
      </c>
      <c r="C50" s="86"/>
      <c r="D50" s="12"/>
      <c r="E50" s="12"/>
      <c r="F50" s="5" t="str">
        <f>IFERROR(IF(E50&lt;&gt;"",VLOOKUP(E50,STORE!$C$6:$D$500,2,FALSE),""),"تأكد من الكود")</f>
        <v/>
      </c>
      <c r="G50" s="12"/>
      <c r="H50" s="20"/>
      <c r="I50" s="12"/>
      <c r="U50" s="4" t="str">
        <f>IF(AND($V$2=$E50,$V$2&lt;&gt;"",$V$2&lt;&gt;0,F50&lt;&gt;"تأكد من الكود"),COUNT($U$3:U49)+1,"  ")</f>
        <v xml:space="preserve">  </v>
      </c>
      <c r="Y50" s="4" t="str">
        <f>IF(AND($Z$2=$D50,$Z$2&lt;&gt;"",$Z$2&lt;&gt;0,$Y$2=$Y$1),COUNT($Y$3:Y49)+1,"  ")</f>
        <v xml:space="preserve">  </v>
      </c>
    </row>
    <row r="51" spans="1:25" ht="15.75">
      <c r="B51" s="5" t="str">
        <f>IF(C51&lt;&gt;"",COUNT($B$3:B50)+1,"")</f>
        <v/>
      </c>
      <c r="C51" s="86"/>
      <c r="D51" s="12"/>
      <c r="E51" s="12"/>
      <c r="F51" s="5" t="str">
        <f>IFERROR(IF(E51&lt;&gt;"",VLOOKUP(E51,STORE!$C$6:$D$500,2,FALSE),""),"تأكد من الكود")</f>
        <v/>
      </c>
      <c r="G51" s="12"/>
      <c r="H51" s="20"/>
      <c r="I51" s="12"/>
      <c r="U51" s="4" t="str">
        <f>IF(AND($V$2=$E51,$V$2&lt;&gt;"",$V$2&lt;&gt;0,F51&lt;&gt;"تأكد من الكود"),COUNT($U$3:U50)+1,"  ")</f>
        <v xml:space="preserve">  </v>
      </c>
      <c r="Y51" s="4" t="str">
        <f>IF(AND($Z$2=$D51,$Z$2&lt;&gt;"",$Z$2&lt;&gt;0,$Y$2=$Y$1),COUNT($Y$3:Y50)+1,"  ")</f>
        <v xml:space="preserve">  </v>
      </c>
    </row>
    <row r="52" spans="1:25" ht="15.75">
      <c r="B52" s="5" t="str">
        <f>IF(C52&lt;&gt;"",COUNT($B$3:B51)+1,"")</f>
        <v/>
      </c>
      <c r="C52" s="86"/>
      <c r="D52" s="12"/>
      <c r="E52" s="12"/>
      <c r="F52" s="5" t="str">
        <f>IFERROR(IF(E52&lt;&gt;"",VLOOKUP(E52,STORE!$C$6:$D$500,2,FALSE),""),"تأكد من الكود")</f>
        <v/>
      </c>
      <c r="G52" s="12"/>
      <c r="H52" s="20"/>
      <c r="I52" s="12"/>
      <c r="U52" s="4" t="str">
        <f>IF(AND($V$2=$E52,$V$2&lt;&gt;"",$V$2&lt;&gt;0,F52&lt;&gt;"تأكد من الكود"),COUNT($U$3:U51)+1,"  ")</f>
        <v xml:space="preserve">  </v>
      </c>
      <c r="Y52" s="4" t="str">
        <f>IF(AND($Z$2=$D52,$Z$2&lt;&gt;"",$Z$2&lt;&gt;0,$Y$2=$Y$1),COUNT($Y$3:Y51)+1,"  ")</f>
        <v xml:space="preserve">  </v>
      </c>
    </row>
    <row r="53" spans="1:25" ht="15.75">
      <c r="B53" s="5" t="str">
        <f>IF(C53&lt;&gt;"",COUNT($B$3:B52)+1,"")</f>
        <v/>
      </c>
      <c r="C53" s="86"/>
      <c r="D53" s="12"/>
      <c r="E53" s="12"/>
      <c r="F53" s="5" t="str">
        <f>IFERROR(IF(E53&lt;&gt;"",VLOOKUP(E53,STORE!$C$6:$D$500,2,FALSE),""),"تأكد من الكود")</f>
        <v/>
      </c>
      <c r="G53" s="12"/>
      <c r="H53" s="20"/>
      <c r="I53" s="12"/>
      <c r="U53" s="4" t="str">
        <f>IF(AND($V$2=$E53,$V$2&lt;&gt;"",$V$2&lt;&gt;0,F53&lt;&gt;"تأكد من الكود"),COUNT($U$3:U52)+1,"  ")</f>
        <v xml:space="preserve">  </v>
      </c>
      <c r="Y53" s="4" t="str">
        <f>IF(AND($Z$2=$D53,$Z$2&lt;&gt;"",$Z$2&lt;&gt;0,$Y$2=$Y$1),COUNT($Y$3:Y52)+1,"  ")</f>
        <v xml:space="preserve">  </v>
      </c>
    </row>
    <row r="54" spans="1:25" ht="15.75">
      <c r="B54" s="5" t="str">
        <f>IF(C54&lt;&gt;"",COUNT($B$3:B53)+1,"")</f>
        <v/>
      </c>
      <c r="C54" s="86"/>
      <c r="D54" s="12"/>
      <c r="E54" s="12"/>
      <c r="F54" s="5" t="str">
        <f>IFERROR(IF(E54&lt;&gt;"",VLOOKUP(E54,STORE!$C$6:$D$500,2,FALSE),""),"تأكد من الكود")</f>
        <v/>
      </c>
      <c r="G54" s="12"/>
      <c r="H54" s="20"/>
      <c r="I54" s="12"/>
      <c r="U54" s="4" t="str">
        <f>IF(AND($V$2=$E54,$V$2&lt;&gt;"",$V$2&lt;&gt;0,F54&lt;&gt;"تأكد من الكود"),COUNT($U$3:U53)+1,"  ")</f>
        <v xml:space="preserve">  </v>
      </c>
      <c r="Y54" s="4" t="str">
        <f>IF(AND($Z$2=$D54,$Z$2&lt;&gt;"",$Z$2&lt;&gt;0,$Y$2=$Y$1),COUNT($Y$3:Y53)+1,"  ")</f>
        <v xml:space="preserve">  </v>
      </c>
    </row>
    <row r="55" spans="1:25" ht="15.75">
      <c r="B55" s="5" t="str">
        <f>IF(C55&lt;&gt;"",COUNT($B$3:B54)+1,"")</f>
        <v/>
      </c>
      <c r="C55" s="86"/>
      <c r="D55" s="12"/>
      <c r="E55" s="12"/>
      <c r="F55" s="5" t="str">
        <f>IFERROR(IF(E55&lt;&gt;"",VLOOKUP(E55,STORE!$C$6:$D$500,2,FALSE),""),"تأكد من الكود")</f>
        <v/>
      </c>
      <c r="G55" s="12"/>
      <c r="H55" s="20"/>
      <c r="I55" s="12"/>
      <c r="U55" s="4" t="str">
        <f>IF(AND($V$2=$E55,$V$2&lt;&gt;"",$V$2&lt;&gt;0,F55&lt;&gt;"تأكد من الكود"),COUNT($U$3:U54)+1,"  ")</f>
        <v xml:space="preserve">  </v>
      </c>
      <c r="Y55" s="4" t="str">
        <f>IF(AND($Z$2=$D55,$Z$2&lt;&gt;"",$Z$2&lt;&gt;0,$Y$2=$Y$1),COUNT($Y$3:Y54)+1,"  ")</f>
        <v xml:space="preserve">  </v>
      </c>
    </row>
    <row r="56" spans="1:25" ht="15.75">
      <c r="B56" s="5" t="str">
        <f>IF(C56&lt;&gt;"",COUNT($B$3:B55)+1,"")</f>
        <v/>
      </c>
      <c r="C56" s="86"/>
      <c r="D56" s="12"/>
      <c r="E56" s="12"/>
      <c r="F56" s="5" t="str">
        <f>IFERROR(IF(E56&lt;&gt;"",VLOOKUP(E56,STORE!$C$6:$D$500,2,FALSE),""),"تأكد من الكود")</f>
        <v/>
      </c>
      <c r="G56" s="12"/>
      <c r="H56" s="20"/>
      <c r="I56" s="12"/>
      <c r="U56" s="4" t="str">
        <f>IF(AND($V$2=$E56,$V$2&lt;&gt;"",$V$2&lt;&gt;0,F56&lt;&gt;"تأكد من الكود"),COUNT($U$3:U55)+1,"  ")</f>
        <v xml:space="preserve">  </v>
      </c>
      <c r="Y56" s="4" t="str">
        <f>IF(AND($Z$2=$D56,$Z$2&lt;&gt;"",$Z$2&lt;&gt;0,$Y$2=$Y$1),COUNT($Y$3:Y55)+1,"  ")</f>
        <v xml:space="preserve">  </v>
      </c>
    </row>
    <row r="57" spans="1:25" ht="15.75">
      <c r="B57" s="5" t="str">
        <f>IF(C57&lt;&gt;"",COUNT($B$3:B56)+1,"")</f>
        <v/>
      </c>
      <c r="C57" s="86"/>
      <c r="D57" s="12"/>
      <c r="E57" s="12"/>
      <c r="F57" s="5" t="str">
        <f>IFERROR(IF(E57&lt;&gt;"",VLOOKUP(E57,STORE!$C$6:$D$500,2,FALSE),""),"تأكد من الكود")</f>
        <v/>
      </c>
      <c r="G57" s="12"/>
      <c r="H57" s="20"/>
      <c r="I57" s="12"/>
      <c r="U57" s="4" t="str">
        <f>IF(AND($V$2=$E57,$V$2&lt;&gt;"",$V$2&lt;&gt;0,F57&lt;&gt;"تأكد من الكود"),COUNT($U$3:U56)+1,"  ")</f>
        <v xml:space="preserve">  </v>
      </c>
      <c r="Y57" s="4" t="str">
        <f>IF(AND($Z$2=$D57,$Z$2&lt;&gt;"",$Z$2&lt;&gt;0,$Y$2=$Y$1),COUNT($Y$3:Y56)+1,"  ")</f>
        <v xml:space="preserve">  </v>
      </c>
    </row>
    <row r="58" spans="1:25" ht="15.75">
      <c r="B58" s="5" t="str">
        <f>IF(C58&lt;&gt;"",COUNT($B$3:B57)+1,"")</f>
        <v/>
      </c>
      <c r="C58" s="86"/>
      <c r="D58" s="12"/>
      <c r="E58" s="12"/>
      <c r="F58" s="5" t="str">
        <f>IFERROR(IF(E58&lt;&gt;"",VLOOKUP(E58,STORE!$C$6:$D$500,2,FALSE),""),"تأكد من الكود")</f>
        <v/>
      </c>
      <c r="G58" s="12"/>
      <c r="H58" s="20"/>
      <c r="I58" s="12"/>
      <c r="U58" s="4" t="str">
        <f>IF(AND($V$2=$E58,$V$2&lt;&gt;"",$V$2&lt;&gt;0,F58&lt;&gt;"تأكد من الكود"),COUNT($U$3:U57)+1,"  ")</f>
        <v xml:space="preserve">  </v>
      </c>
      <c r="Y58" s="4" t="str">
        <f>IF(AND($Z$2=$D58,$Z$2&lt;&gt;"",$Z$2&lt;&gt;0,$Y$2=$Y$1),COUNT($Y$3:Y57)+1,"  ")</f>
        <v xml:space="preserve">  </v>
      </c>
    </row>
    <row r="59" spans="1:25" ht="15.75">
      <c r="B59" s="5" t="str">
        <f>IF(C59&lt;&gt;"",COUNT($B$3:B58)+1,"")</f>
        <v/>
      </c>
      <c r="C59" s="86"/>
      <c r="D59" s="12"/>
      <c r="E59" s="12"/>
      <c r="F59" s="5" t="str">
        <f>IFERROR(IF(E59&lt;&gt;"",VLOOKUP(E59,STORE!$C$6:$D$500,2,FALSE),""),"تأكد من الكود")</f>
        <v/>
      </c>
      <c r="G59" s="12"/>
      <c r="H59" s="20"/>
      <c r="I59" s="12"/>
      <c r="U59" s="4" t="str">
        <f>IF(AND($V$2=$E59,$V$2&lt;&gt;"",$V$2&lt;&gt;0,F59&lt;&gt;"تأكد من الكود"),COUNT($U$3:U58)+1,"  ")</f>
        <v xml:space="preserve">  </v>
      </c>
      <c r="Y59" s="4" t="str">
        <f>IF(AND($Z$2=$D59,$Z$2&lt;&gt;"",$Z$2&lt;&gt;0,$Y$2=$Y$1),COUNT($Y$3:Y58)+1,"  ")</f>
        <v xml:space="preserve">  </v>
      </c>
    </row>
    <row r="60" spans="1:25" ht="15.75">
      <c r="B60" s="5" t="str">
        <f>IF(C60&lt;&gt;"",COUNT($B$3:B59)+1,"")</f>
        <v/>
      </c>
      <c r="C60" s="86"/>
      <c r="D60" s="12"/>
      <c r="E60" s="12"/>
      <c r="F60" s="5" t="str">
        <f>IFERROR(IF(E60&lt;&gt;"",VLOOKUP(E60,STORE!$C$6:$D$500,2,FALSE),""),"تأكد من الكود")</f>
        <v/>
      </c>
      <c r="G60" s="12"/>
      <c r="H60" s="20"/>
      <c r="I60" s="12"/>
      <c r="U60" s="4" t="str">
        <f>IF(AND($V$2=$E60,$V$2&lt;&gt;"",$V$2&lt;&gt;0,F60&lt;&gt;"تأكد من الكود"),COUNT($U$3:U59)+1,"  ")</f>
        <v xml:space="preserve">  </v>
      </c>
      <c r="Y60" s="4" t="str">
        <f>IF(AND($Z$2=$D60,$Z$2&lt;&gt;"",$Z$2&lt;&gt;0,$Y$2=$Y$1),COUNT($Y$3:Y59)+1,"  ")</f>
        <v xml:space="preserve">  </v>
      </c>
    </row>
    <row r="61" spans="1:25" ht="15.75">
      <c r="B61" s="5" t="str">
        <f>IF(C61&lt;&gt;"",COUNT($B$3:B60)+1,"")</f>
        <v/>
      </c>
      <c r="C61" s="86"/>
      <c r="D61" s="12"/>
      <c r="E61" s="12"/>
      <c r="F61" s="5" t="str">
        <f>IFERROR(IF(E61&lt;&gt;"",VLOOKUP(E61,STORE!$C$6:$D$500,2,FALSE),""),"تأكد من الكود")</f>
        <v/>
      </c>
      <c r="G61" s="12"/>
      <c r="H61" s="20"/>
      <c r="I61" s="12"/>
      <c r="U61" s="4" t="str">
        <f>IF(AND($V$2=$E61,$V$2&lt;&gt;"",$V$2&lt;&gt;0,F61&lt;&gt;"تأكد من الكود"),COUNT($U$3:U60)+1,"  ")</f>
        <v xml:space="preserve">  </v>
      </c>
      <c r="Y61" s="4" t="str">
        <f>IF(AND($Z$2=$D61,$Z$2&lt;&gt;"",$Z$2&lt;&gt;0,$Y$2=$Y$1),COUNT($Y$3:Y60)+1,"  ")</f>
        <v xml:space="preserve">  </v>
      </c>
    </row>
    <row r="62" spans="1:25" ht="15.75">
      <c r="B62" s="5" t="str">
        <f>IF(C62&lt;&gt;"",COUNT($B$3:B61)+1,"")</f>
        <v/>
      </c>
      <c r="C62" s="86"/>
      <c r="D62" s="12"/>
      <c r="E62" s="12"/>
      <c r="F62" s="5" t="str">
        <f>IFERROR(IF(E62&lt;&gt;"",VLOOKUP(E62,STORE!$C$6:$D$500,2,FALSE),""),"تأكد من الكود")</f>
        <v/>
      </c>
      <c r="G62" s="12"/>
      <c r="H62" s="20"/>
      <c r="I62" s="12"/>
      <c r="U62" s="4" t="str">
        <f>IF(AND($V$2=$E62,$V$2&lt;&gt;"",$V$2&lt;&gt;0,F62&lt;&gt;"تأكد من الكود"),COUNT($U$3:U61)+1,"  ")</f>
        <v xml:space="preserve">  </v>
      </c>
      <c r="Y62" s="4" t="str">
        <f>IF(AND($Z$2=$D62,$Z$2&lt;&gt;"",$Z$2&lt;&gt;0,$Y$2=$Y$1),COUNT($Y$3:Y61)+1,"  ")</f>
        <v xml:space="preserve">  </v>
      </c>
    </row>
    <row r="63" spans="1:25" ht="15.75">
      <c r="B63" s="5" t="str">
        <f>IF(C63&lt;&gt;"",COUNT($B$3:B62)+1,"")</f>
        <v/>
      </c>
      <c r="C63" s="86"/>
      <c r="D63" s="12"/>
      <c r="E63" s="12"/>
      <c r="F63" s="5" t="str">
        <f>IFERROR(IF(E63&lt;&gt;"",VLOOKUP(E63,STORE!$C$6:$D$500,2,FALSE),""),"تأكد من الكود")</f>
        <v/>
      </c>
      <c r="G63" s="12"/>
      <c r="H63" s="20"/>
      <c r="I63" s="12"/>
      <c r="U63" s="4" t="str">
        <f>IF(AND($V$2=$E63,$V$2&lt;&gt;"",$V$2&lt;&gt;0,F63&lt;&gt;"تأكد من الكود"),COUNT($U$3:U62)+1,"  ")</f>
        <v xml:space="preserve">  </v>
      </c>
      <c r="Y63" s="4" t="str">
        <f>IF(AND($Z$2=$D63,$Z$2&lt;&gt;"",$Z$2&lt;&gt;0,$Y$2=$Y$1),COUNT($Y$3:Y62)+1,"  ")</f>
        <v xml:space="preserve">  </v>
      </c>
    </row>
    <row r="64" spans="1:25" ht="15.75">
      <c r="B64" s="5" t="str">
        <f>IF(C64&lt;&gt;"",COUNT($B$3:B63)+1,"")</f>
        <v/>
      </c>
      <c r="C64" s="86"/>
      <c r="D64" s="12"/>
      <c r="E64" s="12"/>
      <c r="F64" s="5" t="str">
        <f>IFERROR(IF(E64&lt;&gt;"",VLOOKUP(E64,STORE!$C$6:$D$500,2,FALSE),""),"تأكد من الكود")</f>
        <v/>
      </c>
      <c r="G64" s="12"/>
      <c r="H64" s="20"/>
      <c r="I64" s="12"/>
      <c r="U64" s="4" t="str">
        <f>IF(AND($V$2=$E64,$V$2&lt;&gt;"",$V$2&lt;&gt;0,F64&lt;&gt;"تأكد من الكود"),COUNT($U$3:U63)+1,"  ")</f>
        <v xml:space="preserve">  </v>
      </c>
      <c r="Y64" s="4" t="str">
        <f>IF(AND($Z$2=$D64,$Z$2&lt;&gt;"",$Z$2&lt;&gt;0,$Y$2=$Y$1),COUNT($Y$3:Y63)+1,"  ")</f>
        <v xml:space="preserve">  </v>
      </c>
    </row>
    <row r="65" spans="2:25" ht="15.75">
      <c r="B65" s="5" t="str">
        <f>IF(C65&lt;&gt;"",COUNT($B$3:B64)+1,"")</f>
        <v/>
      </c>
      <c r="C65" s="86"/>
      <c r="D65" s="12"/>
      <c r="E65" s="12"/>
      <c r="F65" s="5" t="str">
        <f>IFERROR(IF(E65&lt;&gt;"",VLOOKUP(E65,STORE!$C$6:$D$500,2,FALSE),""),"تأكد من الكود")</f>
        <v/>
      </c>
      <c r="G65" s="12"/>
      <c r="H65" s="20"/>
      <c r="I65" s="12"/>
      <c r="U65" s="4" t="str">
        <f>IF(AND($V$2=$E65,$V$2&lt;&gt;"",$V$2&lt;&gt;0,F65&lt;&gt;"تأكد من الكود"),COUNT($U$3:U64)+1,"  ")</f>
        <v xml:space="preserve">  </v>
      </c>
      <c r="Y65" s="4" t="str">
        <f>IF(AND($Z$2=$D65,$Z$2&lt;&gt;"",$Z$2&lt;&gt;0,$Y$2=$Y$1),COUNT($Y$3:Y64)+1,"  ")</f>
        <v xml:space="preserve">  </v>
      </c>
    </row>
    <row r="66" spans="2:25" ht="15.75">
      <c r="B66" s="5" t="str">
        <f>IF(C66&lt;&gt;"",COUNT($B$3:B65)+1,"")</f>
        <v/>
      </c>
      <c r="C66" s="86"/>
      <c r="D66" s="12"/>
      <c r="E66" s="12"/>
      <c r="F66" s="5" t="str">
        <f>IFERROR(IF(E66&lt;&gt;"",VLOOKUP(E66,STORE!$C$6:$D$500,2,FALSE),""),"تأكد من الكود")</f>
        <v/>
      </c>
      <c r="G66" s="12"/>
      <c r="H66" s="20"/>
      <c r="I66" s="12"/>
      <c r="U66" s="4" t="str">
        <f>IF(AND($V$2=$E66,$V$2&lt;&gt;"",$V$2&lt;&gt;0,F66&lt;&gt;"تأكد من الكود"),COUNT($U$3:U65)+1,"  ")</f>
        <v xml:space="preserve">  </v>
      </c>
      <c r="Y66" s="4" t="str">
        <f>IF(AND($Z$2=$D66,$Z$2&lt;&gt;"",$Z$2&lt;&gt;0,$Y$2=$Y$1),COUNT($Y$3:Y65)+1,"  ")</f>
        <v xml:space="preserve">  </v>
      </c>
    </row>
    <row r="67" spans="2:25" ht="15.75">
      <c r="B67" s="5" t="str">
        <f>IF(C67&lt;&gt;"",COUNT($B$3:B66)+1,"")</f>
        <v/>
      </c>
      <c r="C67" s="86"/>
      <c r="D67" s="12"/>
      <c r="E67" s="12"/>
      <c r="F67" s="5" t="str">
        <f>IFERROR(IF(E67&lt;&gt;"",VLOOKUP(E67,STORE!$C$6:$D$500,2,FALSE),""),"تأكد من الكود")</f>
        <v/>
      </c>
      <c r="G67" s="12"/>
      <c r="H67" s="20"/>
      <c r="I67" s="12"/>
      <c r="U67" s="4" t="str">
        <f>IF(AND($V$2=$E67,$V$2&lt;&gt;"",$V$2&lt;&gt;0,F67&lt;&gt;"تأكد من الكود"),COUNT($U$3:U66)+1,"  ")</f>
        <v xml:space="preserve">  </v>
      </c>
      <c r="Y67" s="4" t="str">
        <f>IF(AND($Z$2=$D67,$Z$2&lt;&gt;"",$Z$2&lt;&gt;0,$Y$2=$Y$1),COUNT($Y$3:Y66)+1,"  ")</f>
        <v xml:space="preserve">  </v>
      </c>
    </row>
    <row r="68" spans="2:25" ht="15.75">
      <c r="B68" s="5" t="str">
        <f>IF(C68&lt;&gt;"",COUNT($B$3:B67)+1,"")</f>
        <v/>
      </c>
      <c r="C68" s="86"/>
      <c r="D68" s="12"/>
      <c r="E68" s="12"/>
      <c r="F68" s="5" t="str">
        <f>IFERROR(IF(E68&lt;&gt;"",VLOOKUP(E68,STORE!$C$6:$D$500,2,FALSE),""),"تأكد من الكود")</f>
        <v/>
      </c>
      <c r="G68" s="12"/>
      <c r="H68" s="20"/>
      <c r="I68" s="12"/>
      <c r="U68" s="4" t="str">
        <f>IF(AND($V$2=$E68,$V$2&lt;&gt;"",$V$2&lt;&gt;0,F68&lt;&gt;"تأكد من الكود"),COUNT($U$3:U67)+1,"  ")</f>
        <v xml:space="preserve">  </v>
      </c>
      <c r="Y68" s="4" t="str">
        <f>IF(AND($Z$2=$D68,$Z$2&lt;&gt;"",$Z$2&lt;&gt;0,$Y$2=$Y$1),COUNT($Y$3:Y67)+1,"  ")</f>
        <v xml:space="preserve">  </v>
      </c>
    </row>
    <row r="69" spans="2:25" ht="15.75">
      <c r="B69" s="5" t="str">
        <f>IF(C69&lt;&gt;"",COUNT($B$3:B68)+1,"")</f>
        <v/>
      </c>
      <c r="C69" s="86"/>
      <c r="D69" s="12"/>
      <c r="E69" s="12"/>
      <c r="F69" s="5" t="str">
        <f>IFERROR(IF(E69&lt;&gt;"",VLOOKUP(E69,STORE!$C$6:$D$500,2,FALSE),""),"تأكد من الكود")</f>
        <v/>
      </c>
      <c r="G69" s="12"/>
      <c r="H69" s="20"/>
      <c r="I69" s="12"/>
      <c r="U69" s="4" t="str">
        <f>IF(AND($V$2=$E69,$V$2&lt;&gt;"",$V$2&lt;&gt;0,F69&lt;&gt;"تأكد من الكود"),COUNT($U$3:U68)+1,"  ")</f>
        <v xml:space="preserve">  </v>
      </c>
      <c r="Y69" s="4" t="str">
        <f>IF(AND($Z$2=$D69,$Z$2&lt;&gt;"",$Z$2&lt;&gt;0,$Y$2=$Y$1),COUNT($Y$3:Y68)+1,"  ")</f>
        <v xml:space="preserve">  </v>
      </c>
    </row>
    <row r="70" spans="2:25" ht="15.75">
      <c r="B70" s="5" t="str">
        <f>IF(C70&lt;&gt;"",COUNT($B$3:B69)+1,"")</f>
        <v/>
      </c>
      <c r="C70" s="86"/>
      <c r="D70" s="12"/>
      <c r="E70" s="12"/>
      <c r="F70" s="5" t="str">
        <f>IFERROR(IF(E70&lt;&gt;"",VLOOKUP(E70,STORE!$C$6:$D$500,2,FALSE),""),"تأكد من الكود")</f>
        <v/>
      </c>
      <c r="G70" s="12"/>
      <c r="H70" s="20"/>
      <c r="I70" s="12"/>
      <c r="U70" s="4" t="str">
        <f>IF(AND($V$2=$E70,$V$2&lt;&gt;"",$V$2&lt;&gt;0,F70&lt;&gt;"تأكد من الكود"),COUNT($U$3:U69)+1,"  ")</f>
        <v xml:space="preserve">  </v>
      </c>
      <c r="Y70" s="4" t="str">
        <f>IF(AND($Z$2=$D70,$Z$2&lt;&gt;"",$Z$2&lt;&gt;0,$Y$2=$Y$1),COUNT($Y$3:Y69)+1,"  ")</f>
        <v xml:space="preserve">  </v>
      </c>
    </row>
    <row r="71" spans="2:25" ht="15.75">
      <c r="B71" s="5" t="str">
        <f>IF(C71&lt;&gt;"",COUNT($B$3:B70)+1,"")</f>
        <v/>
      </c>
      <c r="C71" s="86"/>
      <c r="D71" s="12"/>
      <c r="E71" s="12"/>
      <c r="F71" s="5" t="str">
        <f>IFERROR(IF(E71&lt;&gt;"",VLOOKUP(E71,STORE!$C$6:$D$500,2,FALSE),""),"تأكد من الكود")</f>
        <v/>
      </c>
      <c r="G71" s="12"/>
      <c r="H71" s="20"/>
      <c r="I71" s="12"/>
      <c r="U71" s="4" t="str">
        <f>IF(AND($V$2=$E71,$V$2&lt;&gt;"",$V$2&lt;&gt;0,F71&lt;&gt;"تأكد من الكود"),COUNT($U$3:U70)+1,"  ")</f>
        <v xml:space="preserve">  </v>
      </c>
      <c r="Y71" s="4" t="str">
        <f>IF(AND($Z$2=$D71,$Z$2&lt;&gt;"",$Z$2&lt;&gt;0,$Y$2=$Y$1),COUNT($Y$3:Y70)+1,"  ")</f>
        <v xml:space="preserve">  </v>
      </c>
    </row>
    <row r="72" spans="2:25" ht="15.75">
      <c r="B72" s="5" t="str">
        <f>IF(C72&lt;&gt;"",COUNT($B$3:B71)+1,"")</f>
        <v/>
      </c>
      <c r="C72" s="86"/>
      <c r="D72" s="12"/>
      <c r="E72" s="12"/>
      <c r="F72" s="5" t="str">
        <f>IFERROR(IF(E72&lt;&gt;"",VLOOKUP(E72,STORE!$C$6:$D$500,2,FALSE),""),"تأكد من الكود")</f>
        <v/>
      </c>
      <c r="G72" s="12"/>
      <c r="H72" s="20"/>
      <c r="I72" s="12"/>
      <c r="U72" s="4" t="str">
        <f>IF(AND($V$2=$E72,$V$2&lt;&gt;"",$V$2&lt;&gt;0,F72&lt;&gt;"تأكد من الكود"),COUNT($U$3:U71)+1,"  ")</f>
        <v xml:space="preserve">  </v>
      </c>
      <c r="Y72" s="4" t="str">
        <f>IF(AND($Z$2=$D72,$Z$2&lt;&gt;"",$Z$2&lt;&gt;0,$Y$2=$Y$1),COUNT($Y$3:Y71)+1,"  ")</f>
        <v xml:space="preserve">  </v>
      </c>
    </row>
    <row r="73" spans="2:25" ht="15.75">
      <c r="B73" s="5" t="str">
        <f>IF(C73&lt;&gt;"",COUNT($B$3:B72)+1,"")</f>
        <v/>
      </c>
      <c r="C73" s="86"/>
      <c r="D73" s="12"/>
      <c r="E73" s="12"/>
      <c r="F73" s="5" t="str">
        <f>IFERROR(IF(E73&lt;&gt;"",VLOOKUP(E73,STORE!$C$6:$D$500,2,FALSE),""),"تأكد من الكود")</f>
        <v/>
      </c>
      <c r="G73" s="12"/>
      <c r="H73" s="20"/>
      <c r="I73" s="12"/>
      <c r="U73" s="4" t="str">
        <f>IF(AND($V$2=$E73,$V$2&lt;&gt;"",$V$2&lt;&gt;0,F73&lt;&gt;"تأكد من الكود"),COUNT($U$3:U72)+1,"  ")</f>
        <v xml:space="preserve">  </v>
      </c>
      <c r="Y73" s="4" t="str">
        <f>IF(AND($Z$2=$D73,$Z$2&lt;&gt;"",$Z$2&lt;&gt;0,$Y$2=$Y$1),COUNT($Y$3:Y72)+1,"  ")</f>
        <v xml:space="preserve">  </v>
      </c>
    </row>
    <row r="74" spans="2:25" ht="15.75">
      <c r="B74" s="5" t="str">
        <f>IF(C74&lt;&gt;"",COUNT($B$3:B73)+1,"")</f>
        <v/>
      </c>
      <c r="C74" s="86"/>
      <c r="D74" s="12"/>
      <c r="E74" s="12"/>
      <c r="F74" s="5" t="str">
        <f>IFERROR(IF(E74&lt;&gt;"",VLOOKUP(E74,STORE!$C$6:$D$500,2,FALSE),""),"تأكد من الكود")</f>
        <v/>
      </c>
      <c r="G74" s="12"/>
      <c r="H74" s="20"/>
      <c r="I74" s="12"/>
      <c r="U74" s="4" t="str">
        <f>IF(AND($V$2=$E74,$V$2&lt;&gt;"",$V$2&lt;&gt;0,F74&lt;&gt;"تأكد من الكود"),COUNT($U$3:U73)+1,"  ")</f>
        <v xml:space="preserve">  </v>
      </c>
      <c r="Y74" s="4" t="str">
        <f>IF(AND($Z$2=$D74,$Z$2&lt;&gt;"",$Z$2&lt;&gt;0,$Y$2=$Y$1),COUNT($Y$3:Y73)+1,"  ")</f>
        <v xml:space="preserve">  </v>
      </c>
    </row>
    <row r="75" spans="2:25" ht="15.75">
      <c r="B75" s="5" t="str">
        <f>IF(C75&lt;&gt;"",COUNT($B$3:B74)+1,"")</f>
        <v/>
      </c>
      <c r="C75" s="86"/>
      <c r="D75" s="12"/>
      <c r="E75" s="12"/>
      <c r="F75" s="5" t="str">
        <f>IFERROR(IF(E75&lt;&gt;"",VLOOKUP(E75,STORE!$C$6:$D$500,2,FALSE),""),"تأكد من الكود")</f>
        <v/>
      </c>
      <c r="G75" s="12"/>
      <c r="H75" s="20"/>
      <c r="I75" s="12"/>
      <c r="U75" s="4" t="str">
        <f>IF(AND($V$2=$E75,$V$2&lt;&gt;"",$V$2&lt;&gt;0,F75&lt;&gt;"تأكد من الكود"),COUNT($U$3:U74)+1,"  ")</f>
        <v xml:space="preserve">  </v>
      </c>
      <c r="Y75" s="4" t="str">
        <f>IF(AND($Z$2=$D75,$Z$2&lt;&gt;"",$Z$2&lt;&gt;0,$Y$2=$Y$1),COUNT($Y$3:Y74)+1,"  ")</f>
        <v xml:space="preserve">  </v>
      </c>
    </row>
    <row r="76" spans="2:25" ht="15.75">
      <c r="B76" s="5" t="str">
        <f>IF(C76&lt;&gt;"",COUNT($B$3:B75)+1,"")</f>
        <v/>
      </c>
      <c r="C76" s="86"/>
      <c r="D76" s="12"/>
      <c r="E76" s="12"/>
      <c r="F76" s="5" t="str">
        <f>IFERROR(IF(E76&lt;&gt;"",VLOOKUP(E76,STORE!$C$6:$D$500,2,FALSE),""),"تأكد من الكود")</f>
        <v/>
      </c>
      <c r="G76" s="12"/>
      <c r="H76" s="20"/>
      <c r="I76" s="12"/>
      <c r="U76" s="4" t="str">
        <f>IF(AND($V$2=$E76,$V$2&lt;&gt;"",$V$2&lt;&gt;0,F76&lt;&gt;"تأكد من الكود"),COUNT($U$3:U75)+1,"  ")</f>
        <v xml:space="preserve">  </v>
      </c>
      <c r="Y76" s="4" t="str">
        <f>IF(AND($Z$2=$D76,$Z$2&lt;&gt;"",$Z$2&lt;&gt;0,$Y$2=$Y$1),COUNT($Y$3:Y75)+1,"  ")</f>
        <v xml:space="preserve">  </v>
      </c>
    </row>
    <row r="77" spans="2:25" ht="15.75">
      <c r="B77" s="5" t="str">
        <f>IF(C77&lt;&gt;"",COUNT($B$3:B76)+1,"")</f>
        <v/>
      </c>
      <c r="C77" s="86"/>
      <c r="D77" s="12"/>
      <c r="E77" s="12"/>
      <c r="F77" s="5" t="str">
        <f>IFERROR(IF(E77&lt;&gt;"",VLOOKUP(E77,STORE!$C$6:$D$500,2,FALSE),""),"تأكد من الكود")</f>
        <v/>
      </c>
      <c r="G77" s="12"/>
      <c r="H77" s="20"/>
      <c r="I77" s="12"/>
      <c r="U77" s="4" t="str">
        <f>IF(AND($V$2=$E77,$V$2&lt;&gt;"",$V$2&lt;&gt;0,F77&lt;&gt;"تأكد من الكود"),COUNT($U$3:U76)+1,"  ")</f>
        <v xml:space="preserve">  </v>
      </c>
      <c r="Y77" s="4" t="str">
        <f>IF(AND($Z$2=$D77,$Z$2&lt;&gt;"",$Z$2&lt;&gt;0,$Y$2=$Y$1),COUNT($Y$3:Y76)+1,"  ")</f>
        <v xml:space="preserve">  </v>
      </c>
    </row>
    <row r="78" spans="2:25" ht="15.75">
      <c r="B78" s="5" t="str">
        <f>IF(C78&lt;&gt;"",COUNT($B$3:B77)+1,"")</f>
        <v/>
      </c>
      <c r="C78" s="86"/>
      <c r="D78" s="12"/>
      <c r="E78" s="12"/>
      <c r="F78" s="5" t="str">
        <f>IFERROR(IF(E78&lt;&gt;"",VLOOKUP(E78,STORE!$C$6:$D$500,2,FALSE),""),"تأكد من الكود")</f>
        <v/>
      </c>
      <c r="G78" s="12"/>
      <c r="H78" s="20"/>
      <c r="I78" s="12"/>
      <c r="U78" s="4" t="str">
        <f>IF(AND($V$2=$E78,$V$2&lt;&gt;"",$V$2&lt;&gt;0,F78&lt;&gt;"تأكد من الكود"),COUNT($U$3:U77)+1,"  ")</f>
        <v xml:space="preserve">  </v>
      </c>
      <c r="Y78" s="4" t="str">
        <f>IF(AND($Z$2=$D78,$Z$2&lt;&gt;"",$Z$2&lt;&gt;0,$Y$2=$Y$1),COUNT($Y$3:Y77)+1,"  ")</f>
        <v xml:space="preserve">  </v>
      </c>
    </row>
    <row r="79" spans="2:25" ht="15.75">
      <c r="B79" s="5" t="str">
        <f>IF(C79&lt;&gt;"",COUNT($B$3:B78)+1,"")</f>
        <v/>
      </c>
      <c r="C79" s="86"/>
      <c r="D79" s="12"/>
      <c r="E79" s="12"/>
      <c r="F79" s="5" t="str">
        <f>IFERROR(IF(E79&lt;&gt;"",VLOOKUP(E79,STORE!$C$6:$D$500,2,FALSE),""),"تأكد من الكود")</f>
        <v/>
      </c>
      <c r="G79" s="12"/>
      <c r="H79" s="20"/>
      <c r="I79" s="12"/>
      <c r="U79" s="4" t="str">
        <f>IF(AND($V$2=$E79,$V$2&lt;&gt;"",$V$2&lt;&gt;0,F79&lt;&gt;"تأكد من الكود"),COUNT($U$3:U78)+1,"  ")</f>
        <v xml:space="preserve">  </v>
      </c>
      <c r="Y79" s="4" t="str">
        <f>IF(AND($Z$2=$D79,$Z$2&lt;&gt;"",$Z$2&lt;&gt;0,$Y$2=$Y$1),COUNT($Y$3:Y78)+1,"  ")</f>
        <v xml:space="preserve">  </v>
      </c>
    </row>
    <row r="80" spans="2:25" ht="15.75">
      <c r="B80" s="5" t="str">
        <f>IF(C80&lt;&gt;"",COUNT($B$3:B79)+1,"")</f>
        <v/>
      </c>
      <c r="C80" s="86"/>
      <c r="D80" s="12"/>
      <c r="E80" s="12"/>
      <c r="F80" s="5" t="str">
        <f>IFERROR(IF(E80&lt;&gt;"",VLOOKUP(E80,STORE!$C$6:$D$500,2,FALSE),""),"تأكد من الكود")</f>
        <v/>
      </c>
      <c r="G80" s="12"/>
      <c r="H80" s="20"/>
      <c r="I80" s="12"/>
      <c r="U80" s="4" t="str">
        <f>IF(AND($V$2=$E80,$V$2&lt;&gt;"",$V$2&lt;&gt;0,F80&lt;&gt;"تأكد من الكود"),COUNT($U$3:U79)+1,"  ")</f>
        <v xml:space="preserve">  </v>
      </c>
      <c r="Y80" s="4" t="str">
        <f>IF(AND($Z$2=$D80,$Z$2&lt;&gt;"",$Z$2&lt;&gt;0,$Y$2=$Y$1),COUNT($Y$3:Y79)+1,"  ")</f>
        <v xml:space="preserve">  </v>
      </c>
    </row>
    <row r="81" spans="2:25" ht="15.75">
      <c r="B81" s="5" t="str">
        <f>IF(C81&lt;&gt;"",COUNT($B$3:B80)+1,"")</f>
        <v/>
      </c>
      <c r="C81" s="86"/>
      <c r="D81" s="12"/>
      <c r="E81" s="12"/>
      <c r="F81" s="5" t="str">
        <f>IFERROR(IF(E81&lt;&gt;"",VLOOKUP(E81,STORE!$C$6:$D$500,2,FALSE),""),"تأكد من الكود")</f>
        <v/>
      </c>
      <c r="G81" s="12"/>
      <c r="H81" s="20"/>
      <c r="I81" s="12"/>
      <c r="U81" s="4" t="str">
        <f>IF(AND($V$2=$E81,$V$2&lt;&gt;"",$V$2&lt;&gt;0,F81&lt;&gt;"تأكد من الكود"),COUNT($U$3:U80)+1,"  ")</f>
        <v xml:space="preserve">  </v>
      </c>
      <c r="Y81" s="4" t="str">
        <f>IF(AND($Z$2=$D81,$Z$2&lt;&gt;"",$Z$2&lt;&gt;0,$Y$2=$Y$1),COUNT($Y$3:Y80)+1,"  ")</f>
        <v xml:space="preserve">  </v>
      </c>
    </row>
    <row r="82" spans="2:25" ht="15.75">
      <c r="B82" s="5" t="str">
        <f>IF(C82&lt;&gt;"",COUNT($B$3:B81)+1,"")</f>
        <v/>
      </c>
      <c r="C82" s="86"/>
      <c r="D82" s="12"/>
      <c r="E82" s="12"/>
      <c r="F82" s="5" t="str">
        <f>IFERROR(IF(E82&lt;&gt;"",VLOOKUP(E82,STORE!$C$6:$D$500,2,FALSE),""),"تأكد من الكود")</f>
        <v/>
      </c>
      <c r="G82" s="12"/>
      <c r="H82" s="20"/>
      <c r="I82" s="12"/>
      <c r="U82" s="4" t="str">
        <f>IF(AND($V$2=$E82,$V$2&lt;&gt;"",$V$2&lt;&gt;0,F82&lt;&gt;"تأكد من الكود"),COUNT($U$3:U81)+1,"  ")</f>
        <v xml:space="preserve">  </v>
      </c>
      <c r="Y82" s="4" t="str">
        <f>IF(AND($Z$2=$D82,$Z$2&lt;&gt;"",$Z$2&lt;&gt;0,$Y$2=$Y$1),COUNT($Y$3:Y81)+1,"  ")</f>
        <v xml:space="preserve">  </v>
      </c>
    </row>
    <row r="83" spans="2:25" ht="15.75">
      <c r="B83" s="5" t="str">
        <f>IF(C83&lt;&gt;"",COUNT($B$3:B82)+1,"")</f>
        <v/>
      </c>
      <c r="C83" s="86"/>
      <c r="D83" s="12"/>
      <c r="E83" s="12"/>
      <c r="F83" s="5" t="str">
        <f>IFERROR(IF(E83&lt;&gt;"",VLOOKUP(E83,STORE!$C$6:$D$500,2,FALSE),""),"تأكد من الكود")</f>
        <v/>
      </c>
      <c r="G83" s="12"/>
      <c r="H83" s="20"/>
      <c r="I83" s="12"/>
      <c r="U83" s="4" t="str">
        <f>IF(AND($V$2=$E83,$V$2&lt;&gt;"",$V$2&lt;&gt;0,F83&lt;&gt;"تأكد من الكود"),COUNT($U$3:U82)+1,"  ")</f>
        <v xml:space="preserve">  </v>
      </c>
      <c r="Y83" s="4" t="str">
        <f>IF(AND($Z$2=$D83,$Z$2&lt;&gt;"",$Z$2&lt;&gt;0,$Y$2=$Y$1),COUNT($Y$3:Y82)+1,"  ")</f>
        <v xml:space="preserve">  </v>
      </c>
    </row>
    <row r="84" spans="2:25" ht="15.75">
      <c r="B84" s="5" t="str">
        <f>IF(C84&lt;&gt;"",COUNT($B$3:B83)+1,"")</f>
        <v/>
      </c>
      <c r="C84" s="86"/>
      <c r="D84" s="12"/>
      <c r="E84" s="12"/>
      <c r="F84" s="5" t="str">
        <f>IFERROR(IF(E84&lt;&gt;"",VLOOKUP(E84,STORE!$C$6:$D$500,2,FALSE),""),"تأكد من الكود")</f>
        <v/>
      </c>
      <c r="G84" s="12"/>
      <c r="H84" s="20"/>
      <c r="I84" s="12"/>
      <c r="U84" s="4" t="str">
        <f>IF(AND($V$2=$E84,$V$2&lt;&gt;"",$V$2&lt;&gt;0,F84&lt;&gt;"تأكد من الكود"),COUNT($U$3:U83)+1,"  ")</f>
        <v xml:space="preserve">  </v>
      </c>
      <c r="Y84" s="4" t="str">
        <f>IF(AND($Z$2=$D84,$Z$2&lt;&gt;"",$Z$2&lt;&gt;0,$Y$2=$Y$1),COUNT($Y$3:Y83)+1,"  ")</f>
        <v xml:space="preserve">  </v>
      </c>
    </row>
    <row r="85" spans="2:25" ht="15.75">
      <c r="B85" s="5" t="str">
        <f>IF(C85&lt;&gt;"",COUNT($B$3:B84)+1,"")</f>
        <v/>
      </c>
      <c r="C85" s="86"/>
      <c r="D85" s="12"/>
      <c r="E85" s="12"/>
      <c r="F85" s="5" t="str">
        <f>IFERROR(IF(E85&lt;&gt;"",VLOOKUP(E85,STORE!$C$6:$D$500,2,FALSE),""),"تأكد من الكود")</f>
        <v/>
      </c>
      <c r="G85" s="12"/>
      <c r="H85" s="20"/>
      <c r="I85" s="12"/>
      <c r="U85" s="4" t="str">
        <f>IF(AND($V$2=$E85,$V$2&lt;&gt;"",$V$2&lt;&gt;0,F85&lt;&gt;"تأكد من الكود"),COUNT($U$3:U84)+1,"  ")</f>
        <v xml:space="preserve">  </v>
      </c>
      <c r="Y85" s="4" t="str">
        <f>IF(AND($Z$2=$D85,$Z$2&lt;&gt;"",$Z$2&lt;&gt;0,$Y$2=$Y$1),COUNT($Y$3:Y84)+1,"  ")</f>
        <v xml:space="preserve">  </v>
      </c>
    </row>
    <row r="86" spans="2:25" ht="15.75">
      <c r="B86" s="5" t="str">
        <f>IF(C86&lt;&gt;"",COUNT($B$3:B85)+1,"")</f>
        <v/>
      </c>
      <c r="C86" s="86"/>
      <c r="D86" s="12"/>
      <c r="E86" s="12"/>
      <c r="F86" s="5" t="str">
        <f>IFERROR(IF(E86&lt;&gt;"",VLOOKUP(E86,STORE!$C$6:$D$500,2,FALSE),""),"تأكد من الكود")</f>
        <v/>
      </c>
      <c r="G86" s="12"/>
      <c r="H86" s="20"/>
      <c r="I86" s="12"/>
      <c r="U86" s="4" t="str">
        <f>IF(AND($V$2=$E86,$V$2&lt;&gt;"",$V$2&lt;&gt;0,F86&lt;&gt;"تأكد من الكود"),COUNT($U$3:U85)+1,"  ")</f>
        <v xml:space="preserve">  </v>
      </c>
      <c r="Y86" s="4" t="str">
        <f>IF(AND($Z$2=$D86,$Z$2&lt;&gt;"",$Z$2&lt;&gt;0,$Y$2=$Y$1),COUNT($Y$3:Y85)+1,"  ")</f>
        <v xml:space="preserve">  </v>
      </c>
    </row>
    <row r="87" spans="2:25" ht="15.75">
      <c r="B87" s="5" t="str">
        <f>IF(C87&lt;&gt;"",COUNT($B$3:B86)+1,"")</f>
        <v/>
      </c>
      <c r="C87" s="86"/>
      <c r="D87" s="12"/>
      <c r="E87" s="12"/>
      <c r="F87" s="5" t="str">
        <f>IFERROR(IF(E87&lt;&gt;"",VLOOKUP(E87,STORE!$C$6:$D$500,2,FALSE),""),"تأكد من الكود")</f>
        <v/>
      </c>
      <c r="G87" s="12"/>
      <c r="H87" s="20"/>
      <c r="I87" s="12"/>
      <c r="U87" s="4" t="str">
        <f>IF(AND($V$2=$E87,$V$2&lt;&gt;"",$V$2&lt;&gt;0,F87&lt;&gt;"تأكد من الكود"),COUNT($U$3:U86)+1,"  ")</f>
        <v xml:space="preserve">  </v>
      </c>
      <c r="Y87" s="4" t="str">
        <f>IF(AND($Z$2=$D87,$Z$2&lt;&gt;"",$Z$2&lt;&gt;0,$Y$2=$Y$1),COUNT($Y$3:Y86)+1,"  ")</f>
        <v xml:space="preserve">  </v>
      </c>
    </row>
    <row r="88" spans="2:25" ht="15.75">
      <c r="B88" s="5" t="str">
        <f>IF(C88&lt;&gt;"",COUNT($B$3:B87)+1,"")</f>
        <v/>
      </c>
      <c r="C88" s="86"/>
      <c r="D88" s="12"/>
      <c r="E88" s="12"/>
      <c r="F88" s="5" t="str">
        <f>IFERROR(IF(E88&lt;&gt;"",VLOOKUP(E88,STORE!$C$6:$D$500,2,FALSE),""),"تأكد من الكود")</f>
        <v/>
      </c>
      <c r="G88" s="12"/>
      <c r="H88" s="20"/>
      <c r="I88" s="12"/>
      <c r="U88" s="4" t="str">
        <f>IF(AND($V$2=$E88,$V$2&lt;&gt;"",$V$2&lt;&gt;0,F88&lt;&gt;"تأكد من الكود"),COUNT($U$3:U87)+1,"  ")</f>
        <v xml:space="preserve">  </v>
      </c>
      <c r="Y88" s="4" t="str">
        <f>IF(AND($Z$2=$D88,$Z$2&lt;&gt;"",$Z$2&lt;&gt;0,$Y$2=$Y$1),COUNT($Y$3:Y87)+1,"  ")</f>
        <v xml:space="preserve">  </v>
      </c>
    </row>
    <row r="89" spans="2:25" ht="15.75">
      <c r="B89" s="5" t="str">
        <f>IF(C89&lt;&gt;"",COUNT($B$3:B88)+1,"")</f>
        <v/>
      </c>
      <c r="C89" s="86"/>
      <c r="D89" s="12"/>
      <c r="E89" s="12"/>
      <c r="F89" s="5" t="str">
        <f>IFERROR(IF(E89&lt;&gt;"",VLOOKUP(E89,STORE!$C$6:$D$500,2,FALSE),""),"تأكد من الكود")</f>
        <v/>
      </c>
      <c r="G89" s="12"/>
      <c r="H89" s="20"/>
      <c r="I89" s="12"/>
      <c r="U89" s="4" t="str">
        <f>IF(AND($V$2=$E89,$V$2&lt;&gt;"",$V$2&lt;&gt;0,F89&lt;&gt;"تأكد من الكود"),COUNT($U$3:U88)+1,"  ")</f>
        <v xml:space="preserve">  </v>
      </c>
      <c r="Y89" s="4" t="str">
        <f>IF(AND($Z$2=$D89,$Z$2&lt;&gt;"",$Z$2&lt;&gt;0,$Y$2=$Y$1),COUNT($Y$3:Y88)+1,"  ")</f>
        <v xml:space="preserve">  </v>
      </c>
    </row>
    <row r="90" spans="2:25" ht="15.75">
      <c r="B90" s="5" t="str">
        <f>IF(C90&lt;&gt;"",COUNT($B$3:B89)+1,"")</f>
        <v/>
      </c>
      <c r="C90" s="86"/>
      <c r="D90" s="12"/>
      <c r="E90" s="12"/>
      <c r="F90" s="5" t="str">
        <f>IFERROR(IF(E90&lt;&gt;"",VLOOKUP(E90,STORE!$C$6:$D$500,2,FALSE),""),"تأكد من الكود")</f>
        <v/>
      </c>
      <c r="G90" s="12"/>
      <c r="H90" s="20"/>
      <c r="I90" s="12"/>
      <c r="U90" s="4" t="str">
        <f>IF(AND($V$2=$E90,$V$2&lt;&gt;"",$V$2&lt;&gt;0,F90&lt;&gt;"تأكد من الكود"),COUNT($U$3:U89)+1,"  ")</f>
        <v xml:space="preserve">  </v>
      </c>
      <c r="Y90" s="4" t="str">
        <f>IF(AND($Z$2=$D90,$Z$2&lt;&gt;"",$Z$2&lt;&gt;0,$Y$2=$Y$1),COUNT($Y$3:Y89)+1,"  ")</f>
        <v xml:space="preserve">  </v>
      </c>
    </row>
    <row r="91" spans="2:25" ht="15.75">
      <c r="B91" s="5" t="str">
        <f>IF(C91&lt;&gt;"",COUNT($B$3:B90)+1,"")</f>
        <v/>
      </c>
      <c r="C91" s="86"/>
      <c r="D91" s="12"/>
      <c r="E91" s="12"/>
      <c r="F91" s="5" t="str">
        <f>IFERROR(IF(E91&lt;&gt;"",VLOOKUP(E91,STORE!$C$6:$D$500,2,FALSE),""),"تأكد من الكود")</f>
        <v/>
      </c>
      <c r="G91" s="12"/>
      <c r="H91" s="20"/>
      <c r="I91" s="12"/>
      <c r="U91" s="4" t="str">
        <f>IF(AND($V$2=$E91,$V$2&lt;&gt;"",$V$2&lt;&gt;0,F91&lt;&gt;"تأكد من الكود"),COUNT($U$3:U90)+1,"  ")</f>
        <v xml:space="preserve">  </v>
      </c>
      <c r="Y91" s="4" t="str">
        <f>IF(AND($Z$2=$D91,$Z$2&lt;&gt;"",$Z$2&lt;&gt;0,$Y$2=$Y$1),COUNT($Y$3:Y90)+1,"  ")</f>
        <v xml:space="preserve">  </v>
      </c>
    </row>
    <row r="92" spans="2:25" ht="15.75">
      <c r="B92" s="5" t="str">
        <f>IF(C92&lt;&gt;"",COUNT($B$3:B91)+1,"")</f>
        <v/>
      </c>
      <c r="C92" s="86"/>
      <c r="D92" s="12"/>
      <c r="E92" s="12"/>
      <c r="F92" s="5" t="str">
        <f>IFERROR(IF(E92&lt;&gt;"",VLOOKUP(E92,STORE!$C$6:$D$500,2,FALSE),""),"تأكد من الكود")</f>
        <v/>
      </c>
      <c r="G92" s="12"/>
      <c r="H92" s="20"/>
      <c r="I92" s="12"/>
      <c r="U92" s="4" t="str">
        <f>IF(AND($V$2=$E92,$V$2&lt;&gt;"",$V$2&lt;&gt;0,F92&lt;&gt;"تأكد من الكود"),COUNT($U$3:U91)+1,"  ")</f>
        <v xml:space="preserve">  </v>
      </c>
      <c r="Y92" s="4" t="str">
        <f>IF(AND($Z$2=$D92,$Z$2&lt;&gt;"",$Z$2&lt;&gt;0,$Y$2=$Y$1),COUNT($Y$3:Y91)+1,"  ")</f>
        <v xml:space="preserve">  </v>
      </c>
    </row>
    <row r="93" spans="2:25" ht="15.75">
      <c r="B93" s="5" t="str">
        <f>IF(C93&lt;&gt;"",COUNT($B$3:B92)+1,"")</f>
        <v/>
      </c>
      <c r="C93" s="86"/>
      <c r="D93" s="12"/>
      <c r="E93" s="12"/>
      <c r="F93" s="5" t="str">
        <f>IFERROR(IF(E93&lt;&gt;"",VLOOKUP(E93,STORE!$C$6:$D$500,2,FALSE),""),"تأكد من الكود")</f>
        <v/>
      </c>
      <c r="G93" s="12"/>
      <c r="H93" s="20"/>
      <c r="I93" s="12"/>
      <c r="U93" s="4" t="str">
        <f>IF(AND($V$2=$E93,$V$2&lt;&gt;"",$V$2&lt;&gt;0,F93&lt;&gt;"تأكد من الكود"),COUNT($U$3:U92)+1,"  ")</f>
        <v xml:space="preserve">  </v>
      </c>
      <c r="Y93" s="4" t="str">
        <f>IF(AND($Z$2=$D93,$Z$2&lt;&gt;"",$Z$2&lt;&gt;0,$Y$2=$Y$1),COUNT($Y$3:Y92)+1,"  ")</f>
        <v xml:space="preserve">  </v>
      </c>
    </row>
    <row r="94" spans="2:25" ht="15.75">
      <c r="B94" s="5" t="str">
        <f>IF(C94&lt;&gt;"",COUNT($B$3:B93)+1,"")</f>
        <v/>
      </c>
      <c r="C94" s="86"/>
      <c r="D94" s="12"/>
      <c r="E94" s="12"/>
      <c r="F94" s="5" t="str">
        <f>IFERROR(IF(E94&lt;&gt;"",VLOOKUP(E94,STORE!$C$6:$D$500,2,FALSE),""),"تأكد من الكود")</f>
        <v/>
      </c>
      <c r="G94" s="12"/>
      <c r="H94" s="20"/>
      <c r="I94" s="12"/>
      <c r="U94" s="4" t="str">
        <f>IF(AND($V$2=$E94,$V$2&lt;&gt;"",$V$2&lt;&gt;0,F94&lt;&gt;"تأكد من الكود"),COUNT($U$3:U93)+1,"  ")</f>
        <v xml:space="preserve">  </v>
      </c>
      <c r="Y94" s="4" t="str">
        <f>IF(AND($Z$2=$D94,$Z$2&lt;&gt;"",$Z$2&lt;&gt;0,$Y$2=$Y$1),COUNT($Y$3:Y93)+1,"  ")</f>
        <v xml:space="preserve">  </v>
      </c>
    </row>
    <row r="95" spans="2:25" ht="15.75">
      <c r="B95" s="5" t="str">
        <f>IF(C95&lt;&gt;"",COUNT($B$3:B94)+1,"")</f>
        <v/>
      </c>
      <c r="C95" s="86"/>
      <c r="D95" s="12"/>
      <c r="E95" s="12"/>
      <c r="F95" s="5" t="str">
        <f>IFERROR(IF(E95&lt;&gt;"",VLOOKUP(E95,STORE!$C$6:$D$500,2,FALSE),""),"تأكد من الكود")</f>
        <v/>
      </c>
      <c r="G95" s="12"/>
      <c r="H95" s="20"/>
      <c r="I95" s="12"/>
      <c r="U95" s="4" t="str">
        <f>IF(AND($V$2=$E95,$V$2&lt;&gt;"",$V$2&lt;&gt;0,F95&lt;&gt;"تأكد من الكود"),COUNT($U$3:U94)+1,"  ")</f>
        <v xml:space="preserve">  </v>
      </c>
      <c r="Y95" s="4" t="str">
        <f>IF(AND($Z$2=$D95,$Z$2&lt;&gt;"",$Z$2&lt;&gt;0,$Y$2=$Y$1),COUNT($Y$3:Y94)+1,"  ")</f>
        <v xml:space="preserve">  </v>
      </c>
    </row>
    <row r="96" spans="2:25" ht="15.75">
      <c r="B96" s="5" t="str">
        <f>IF(C96&lt;&gt;"",COUNT($B$3:B95)+1,"")</f>
        <v/>
      </c>
      <c r="C96" s="86"/>
      <c r="D96" s="12"/>
      <c r="E96" s="12"/>
      <c r="F96" s="5" t="str">
        <f>IFERROR(IF(E96&lt;&gt;"",VLOOKUP(E96,STORE!$C$6:$D$500,2,FALSE),""),"تأكد من الكود")</f>
        <v/>
      </c>
      <c r="G96" s="12"/>
      <c r="H96" s="20"/>
      <c r="I96" s="12"/>
      <c r="U96" s="4" t="str">
        <f>IF(AND($V$2=$E96,$V$2&lt;&gt;"",$V$2&lt;&gt;0,F96&lt;&gt;"تأكد من الكود"),COUNT($U$3:U95)+1,"  ")</f>
        <v xml:space="preserve">  </v>
      </c>
      <c r="Y96" s="4" t="str">
        <f>IF(AND($Z$2=$D96,$Z$2&lt;&gt;"",$Z$2&lt;&gt;0,$Y$2=$Y$1),COUNT($Y$3:Y95)+1,"  ")</f>
        <v xml:space="preserve">  </v>
      </c>
    </row>
    <row r="97" spans="2:25" ht="15.75">
      <c r="B97" s="5" t="str">
        <f>IF(C97&lt;&gt;"",COUNT($B$3:B96)+1,"")</f>
        <v/>
      </c>
      <c r="C97" s="86"/>
      <c r="D97" s="12"/>
      <c r="E97" s="12"/>
      <c r="F97" s="5" t="str">
        <f>IFERROR(IF(E97&lt;&gt;"",VLOOKUP(E97,STORE!$C$6:$D$500,2,FALSE),""),"تأكد من الكود")</f>
        <v/>
      </c>
      <c r="G97" s="12"/>
      <c r="H97" s="20"/>
      <c r="I97" s="12"/>
      <c r="U97" s="4" t="str">
        <f>IF(AND($V$2=$E97,$V$2&lt;&gt;"",$V$2&lt;&gt;0,F97&lt;&gt;"تأكد من الكود"),COUNT($U$3:U96)+1,"  ")</f>
        <v xml:space="preserve">  </v>
      </c>
      <c r="Y97" s="4" t="str">
        <f>IF(AND($Z$2=$D97,$Z$2&lt;&gt;"",$Z$2&lt;&gt;0,$Y$2=$Y$1),COUNT($Y$3:Y96)+1,"  ")</f>
        <v xml:space="preserve">  </v>
      </c>
    </row>
    <row r="98" spans="2:25" ht="15.75">
      <c r="B98" s="5" t="str">
        <f>IF(C98&lt;&gt;"",COUNT($B$3:B97)+1,"")</f>
        <v/>
      </c>
      <c r="C98" s="86"/>
      <c r="D98" s="12"/>
      <c r="E98" s="12"/>
      <c r="F98" s="5" t="str">
        <f>IFERROR(IF(E98&lt;&gt;"",VLOOKUP(E98,STORE!$C$6:$D$500,2,FALSE),""),"تأكد من الكود")</f>
        <v/>
      </c>
      <c r="G98" s="12"/>
      <c r="H98" s="20"/>
      <c r="I98" s="12"/>
      <c r="U98" s="4" t="str">
        <f>IF(AND($V$2=$E98,$V$2&lt;&gt;"",$V$2&lt;&gt;0,F98&lt;&gt;"تأكد من الكود"),COUNT($U$3:U97)+1,"  ")</f>
        <v xml:space="preserve">  </v>
      </c>
      <c r="Y98" s="4" t="str">
        <f>IF(AND($Z$2=$D98,$Z$2&lt;&gt;"",$Z$2&lt;&gt;0,$Y$2=$Y$1),COUNT($Y$3:Y97)+1,"  ")</f>
        <v xml:space="preserve">  </v>
      </c>
    </row>
    <row r="99" spans="2:25" ht="15.75">
      <c r="B99" s="5" t="str">
        <f>IF(C99&lt;&gt;"",COUNT($B$3:B98)+1,"")</f>
        <v/>
      </c>
      <c r="C99" s="86"/>
      <c r="D99" s="12"/>
      <c r="E99" s="12"/>
      <c r="F99" s="5" t="str">
        <f>IFERROR(IF(E99&lt;&gt;"",VLOOKUP(E99,STORE!$C$6:$D$500,2,FALSE),""),"تأكد من الكود")</f>
        <v/>
      </c>
      <c r="G99" s="12"/>
      <c r="H99" s="20"/>
      <c r="I99" s="12"/>
      <c r="U99" s="4" t="str">
        <f>IF(AND($V$2=$E99,$V$2&lt;&gt;"",$V$2&lt;&gt;0,F99&lt;&gt;"تأكد من الكود"),COUNT($U$3:U98)+1,"  ")</f>
        <v xml:space="preserve">  </v>
      </c>
      <c r="Y99" s="4" t="str">
        <f>IF(AND($Z$2=$D99,$Z$2&lt;&gt;"",$Z$2&lt;&gt;0,$Y$2=$Y$1),COUNT($Y$3:Y98)+1,"  ")</f>
        <v xml:space="preserve">  </v>
      </c>
    </row>
    <row r="100" spans="2:25" ht="15.75">
      <c r="B100" s="5" t="str">
        <f>IF(C100&lt;&gt;"",COUNT($B$3:B99)+1,"")</f>
        <v/>
      </c>
      <c r="C100" s="86"/>
      <c r="D100" s="12"/>
      <c r="E100" s="12"/>
      <c r="F100" s="5" t="str">
        <f>IFERROR(IF(E100&lt;&gt;"",VLOOKUP(E100,STORE!$C$6:$D$500,2,FALSE),""),"تأكد من الكود")</f>
        <v/>
      </c>
      <c r="G100" s="12"/>
      <c r="H100" s="20"/>
      <c r="I100" s="12"/>
      <c r="U100" s="4" t="str">
        <f>IF(AND($V$2=$E100,$V$2&lt;&gt;"",$V$2&lt;&gt;0,F100&lt;&gt;"تأكد من الكود"),COUNT($U$3:U99)+1,"  ")</f>
        <v xml:space="preserve">  </v>
      </c>
      <c r="Y100" s="4" t="str">
        <f>IF(AND($Z$2=$D100,$Z$2&lt;&gt;"",$Z$2&lt;&gt;0,$Y$2=$Y$1),COUNT($Y$3:Y99)+1,"  ")</f>
        <v xml:space="preserve">  </v>
      </c>
    </row>
    <row r="101" spans="2:25" ht="15.75">
      <c r="B101" s="5" t="str">
        <f>IF(C101&lt;&gt;"",COUNT($B$3:B100)+1,"")</f>
        <v/>
      </c>
      <c r="C101" s="86"/>
      <c r="D101" s="12"/>
      <c r="E101" s="12"/>
      <c r="F101" s="5" t="str">
        <f>IFERROR(IF(E101&lt;&gt;"",VLOOKUP(E101,STORE!$C$6:$D$500,2,FALSE),""),"تأكد من الكود")</f>
        <v/>
      </c>
      <c r="G101" s="12"/>
      <c r="H101" s="20"/>
      <c r="I101" s="12"/>
      <c r="U101" s="4" t="str">
        <f>IF(AND($V$2=$E101,$V$2&lt;&gt;"",$V$2&lt;&gt;0,F101&lt;&gt;"تأكد من الكود"),COUNT($U$3:U100)+1,"  ")</f>
        <v xml:space="preserve">  </v>
      </c>
      <c r="Y101" s="4" t="str">
        <f>IF(AND($Z$2=$D101,$Z$2&lt;&gt;"",$Z$2&lt;&gt;0,$Y$2=$Y$1),COUNT($Y$3:Y100)+1,"  ")</f>
        <v xml:space="preserve">  </v>
      </c>
    </row>
    <row r="102" spans="2:25" ht="15.75">
      <c r="B102" s="5" t="str">
        <f>IF(C102&lt;&gt;"",COUNT($B$3:B101)+1,"")</f>
        <v/>
      </c>
      <c r="C102" s="86"/>
      <c r="D102" s="12"/>
      <c r="E102" s="12"/>
      <c r="F102" s="5" t="str">
        <f>IFERROR(IF(E102&lt;&gt;"",VLOOKUP(E102,STORE!$C$6:$D$500,2,FALSE),""),"تأكد من الكود")</f>
        <v/>
      </c>
      <c r="G102" s="12"/>
      <c r="H102" s="20"/>
      <c r="I102" s="12"/>
      <c r="U102" s="4" t="str">
        <f>IF(AND($V$2=$E102,$V$2&lt;&gt;"",$V$2&lt;&gt;0,F102&lt;&gt;"تأكد من الكود"),COUNT($U$3:U101)+1,"  ")</f>
        <v xml:space="preserve">  </v>
      </c>
      <c r="Y102" s="4" t="str">
        <f>IF(AND($Z$2=$D102,$Z$2&lt;&gt;"",$Z$2&lt;&gt;0,$Y$2=$Y$1),COUNT($Y$3:Y101)+1,"  ")</f>
        <v xml:space="preserve">  </v>
      </c>
    </row>
    <row r="103" spans="2:25" ht="15.75">
      <c r="B103" s="5" t="str">
        <f>IF(C103&lt;&gt;"",COUNT($B$3:B102)+1,"")</f>
        <v/>
      </c>
      <c r="C103" s="86"/>
      <c r="D103" s="12"/>
      <c r="E103" s="12"/>
      <c r="F103" s="5" t="str">
        <f>IFERROR(IF(E103&lt;&gt;"",VLOOKUP(E103,STORE!$C$6:$D$500,2,FALSE),""),"تأكد من الكود")</f>
        <v/>
      </c>
      <c r="G103" s="12"/>
      <c r="H103" s="20"/>
      <c r="I103" s="12"/>
      <c r="U103" s="4" t="str">
        <f>IF(AND($V$2=$E103,$V$2&lt;&gt;"",$V$2&lt;&gt;0,F103&lt;&gt;"تأكد من الكود"),COUNT($U$3:U102)+1,"  ")</f>
        <v xml:space="preserve">  </v>
      </c>
      <c r="Y103" s="4" t="str">
        <f>IF(AND($Z$2=$D103,$Z$2&lt;&gt;"",$Z$2&lt;&gt;0,$Y$2=$Y$1),COUNT($Y$3:Y102)+1,"  ")</f>
        <v xml:space="preserve">  </v>
      </c>
    </row>
    <row r="104" spans="2:25" ht="15.75">
      <c r="B104" s="5" t="str">
        <f>IF(C104&lt;&gt;"",COUNT($B$3:B103)+1,"")</f>
        <v/>
      </c>
      <c r="C104" s="86"/>
      <c r="D104" s="12"/>
      <c r="E104" s="12"/>
      <c r="F104" s="5" t="str">
        <f>IFERROR(IF(E104&lt;&gt;"",VLOOKUP(E104,STORE!$C$6:$D$500,2,FALSE),""),"تأكد من الكود")</f>
        <v/>
      </c>
      <c r="G104" s="12"/>
      <c r="H104" s="20"/>
      <c r="I104" s="12"/>
      <c r="U104" s="4" t="str">
        <f>IF(AND($V$2=$E104,$V$2&lt;&gt;"",$V$2&lt;&gt;0,F104&lt;&gt;"تأكد من الكود"),COUNT($U$3:U103)+1,"  ")</f>
        <v xml:space="preserve">  </v>
      </c>
      <c r="Y104" s="4" t="str">
        <f>IF(AND($Z$2=$D104,$Z$2&lt;&gt;"",$Z$2&lt;&gt;0,$Y$2=$Y$1),COUNT($Y$3:Y103)+1,"  ")</f>
        <v xml:space="preserve">  </v>
      </c>
    </row>
    <row r="105" spans="2:25" ht="15.75">
      <c r="B105" s="5" t="str">
        <f>IF(C105&lt;&gt;"",COUNT($B$3:B104)+1,"")</f>
        <v/>
      </c>
      <c r="C105" s="86"/>
      <c r="D105" s="12"/>
      <c r="E105" s="12"/>
      <c r="F105" s="5" t="str">
        <f>IFERROR(IF(E105&lt;&gt;"",VLOOKUP(E105,STORE!$C$6:$D$500,2,FALSE),""),"تأكد من الكود")</f>
        <v/>
      </c>
      <c r="G105" s="12"/>
      <c r="H105" s="20"/>
      <c r="I105" s="12"/>
      <c r="U105" s="4" t="str">
        <f>IF(AND($V$2=$E105,$V$2&lt;&gt;"",$V$2&lt;&gt;0,F105&lt;&gt;"تأكد من الكود"),COUNT($U$3:U104)+1,"  ")</f>
        <v xml:space="preserve">  </v>
      </c>
      <c r="Y105" s="4" t="str">
        <f>IF(AND($Z$2=$D105,$Z$2&lt;&gt;"",$Z$2&lt;&gt;0,$Y$2=$Y$1),COUNT($Y$3:Y104)+1,"  ")</f>
        <v xml:space="preserve">  </v>
      </c>
    </row>
    <row r="106" spans="2:25" ht="15.75">
      <c r="B106" s="5" t="str">
        <f>IF(C106&lt;&gt;"",COUNT($B$3:B105)+1,"")</f>
        <v/>
      </c>
      <c r="C106" s="86"/>
      <c r="D106" s="12"/>
      <c r="E106" s="12"/>
      <c r="F106" s="5" t="str">
        <f>IFERROR(IF(E106&lt;&gt;"",VLOOKUP(E106,STORE!$C$6:$D$500,2,FALSE),""),"تأكد من الكود")</f>
        <v/>
      </c>
      <c r="G106" s="12"/>
      <c r="H106" s="20"/>
      <c r="I106" s="12"/>
      <c r="U106" s="4" t="str">
        <f>IF(AND($V$2=$E106,$V$2&lt;&gt;"",$V$2&lt;&gt;0,F106&lt;&gt;"تأكد من الكود"),COUNT($U$3:U105)+1,"  ")</f>
        <v xml:space="preserve">  </v>
      </c>
      <c r="Y106" s="4" t="str">
        <f>IF(AND($Z$2=$D106,$Z$2&lt;&gt;"",$Z$2&lt;&gt;0,$Y$2=$Y$1),COUNT($Y$3:Y105)+1,"  ")</f>
        <v xml:space="preserve">  </v>
      </c>
    </row>
    <row r="107" spans="2:25" ht="15.75">
      <c r="B107" s="5" t="str">
        <f>IF(C107&lt;&gt;"",COUNT($B$3:B106)+1,"")</f>
        <v/>
      </c>
      <c r="C107" s="86"/>
      <c r="D107" s="12"/>
      <c r="E107" s="12"/>
      <c r="F107" s="5" t="str">
        <f>IFERROR(IF(E107&lt;&gt;"",VLOOKUP(E107,STORE!$C$6:$D$500,2,FALSE),""),"تأكد من الكود")</f>
        <v/>
      </c>
      <c r="G107" s="12"/>
      <c r="H107" s="20"/>
      <c r="I107" s="12"/>
      <c r="U107" s="4" t="str">
        <f>IF(AND($V$2=$E107,$V$2&lt;&gt;"",$V$2&lt;&gt;0,F107&lt;&gt;"تأكد من الكود"),COUNT($U$3:U106)+1,"  ")</f>
        <v xml:space="preserve">  </v>
      </c>
      <c r="Y107" s="4" t="str">
        <f>IF(AND($Z$2=$D107,$Z$2&lt;&gt;"",$Z$2&lt;&gt;0,$Y$2=$Y$1),COUNT($Y$3:Y106)+1,"  ")</f>
        <v xml:space="preserve">  </v>
      </c>
    </row>
    <row r="108" spans="2:25" ht="15.75">
      <c r="B108" s="5" t="str">
        <f>IF(C108&lt;&gt;"",COUNT($B$3:B107)+1,"")</f>
        <v/>
      </c>
      <c r="C108" s="86"/>
      <c r="D108" s="12"/>
      <c r="E108" s="12"/>
      <c r="F108" s="5" t="str">
        <f>IFERROR(IF(E108&lt;&gt;"",VLOOKUP(E108,STORE!$C$6:$D$500,2,FALSE),""),"تأكد من الكود")</f>
        <v/>
      </c>
      <c r="G108" s="12"/>
      <c r="H108" s="20"/>
      <c r="I108" s="12"/>
      <c r="U108" s="4" t="str">
        <f>IF(AND($V$2=$E108,$V$2&lt;&gt;"",$V$2&lt;&gt;0,F108&lt;&gt;"تأكد من الكود"),COUNT($U$3:U107)+1,"  ")</f>
        <v xml:space="preserve">  </v>
      </c>
      <c r="Y108" s="4" t="str">
        <f>IF(AND($Z$2=$D108,$Z$2&lt;&gt;"",$Z$2&lt;&gt;0,$Y$2=$Y$1),COUNT($Y$3:Y107)+1,"  ")</f>
        <v xml:space="preserve">  </v>
      </c>
    </row>
    <row r="109" spans="2:25" ht="15.75">
      <c r="B109" s="5" t="str">
        <f>IF(C109&lt;&gt;"",COUNT($B$3:B108)+1,"")</f>
        <v/>
      </c>
      <c r="C109" s="86"/>
      <c r="D109" s="12"/>
      <c r="E109" s="12"/>
      <c r="F109" s="5" t="str">
        <f>IFERROR(IF(E109&lt;&gt;"",VLOOKUP(E109,STORE!$C$6:$D$500,2,FALSE),""),"تأكد من الكود")</f>
        <v/>
      </c>
      <c r="G109" s="12"/>
      <c r="H109" s="20"/>
      <c r="I109" s="12"/>
      <c r="U109" s="4" t="str">
        <f>IF(AND($V$2=$E109,$V$2&lt;&gt;"",$V$2&lt;&gt;0,F109&lt;&gt;"تأكد من الكود"),COUNT($U$3:U108)+1,"  ")</f>
        <v xml:space="preserve">  </v>
      </c>
      <c r="Y109" s="4" t="str">
        <f>IF(AND($Z$2=$D109,$Z$2&lt;&gt;"",$Z$2&lt;&gt;0,$Y$2=$Y$1),COUNT($Y$3:Y108)+1,"  ")</f>
        <v xml:space="preserve">  </v>
      </c>
    </row>
    <row r="110" spans="2:25" ht="15.75">
      <c r="B110" s="5" t="str">
        <f>IF(C110&lt;&gt;"",COUNT($B$3:B109)+1,"")</f>
        <v/>
      </c>
      <c r="C110" s="86"/>
      <c r="D110" s="12"/>
      <c r="E110" s="12"/>
      <c r="F110" s="5" t="str">
        <f>IFERROR(IF(E110&lt;&gt;"",VLOOKUP(E110,STORE!$C$6:$D$500,2,FALSE),""),"تأكد من الكود")</f>
        <v/>
      </c>
      <c r="G110" s="12"/>
      <c r="H110" s="20"/>
      <c r="I110" s="12"/>
      <c r="U110" s="4" t="str">
        <f>IF(AND($V$2=$E110,$V$2&lt;&gt;"",$V$2&lt;&gt;0,F110&lt;&gt;"تأكد من الكود"),COUNT($U$3:U109)+1,"  ")</f>
        <v xml:space="preserve">  </v>
      </c>
      <c r="Y110" s="4" t="str">
        <f>IF(AND($Z$2=$D110,$Z$2&lt;&gt;"",$Z$2&lt;&gt;0,$Y$2=$Y$1),COUNT($Y$3:Y109)+1,"  ")</f>
        <v xml:space="preserve">  </v>
      </c>
    </row>
    <row r="111" spans="2:25" ht="15.75">
      <c r="B111" s="5" t="str">
        <f>IF(C111&lt;&gt;"",COUNT($B$3:B110)+1,"")</f>
        <v/>
      </c>
      <c r="C111" s="86"/>
      <c r="D111" s="12"/>
      <c r="E111" s="12"/>
      <c r="F111" s="5" t="str">
        <f>IFERROR(IF(E111&lt;&gt;"",VLOOKUP(E111,STORE!$C$6:$D$500,2,FALSE),""),"تأكد من الكود")</f>
        <v/>
      </c>
      <c r="G111" s="12"/>
      <c r="H111" s="20"/>
      <c r="I111" s="12"/>
      <c r="U111" s="4" t="str">
        <f>IF(AND($V$2=$E111,$V$2&lt;&gt;"",$V$2&lt;&gt;0,F111&lt;&gt;"تأكد من الكود"),COUNT($U$3:U110)+1,"  ")</f>
        <v xml:space="preserve">  </v>
      </c>
      <c r="Y111" s="4" t="str">
        <f>IF(AND($Z$2=$D111,$Z$2&lt;&gt;"",$Z$2&lt;&gt;0,$Y$2=$Y$1),COUNT($Y$3:Y110)+1,"  ")</f>
        <v xml:space="preserve">  </v>
      </c>
    </row>
    <row r="112" spans="2:25" ht="15.75">
      <c r="B112" s="5" t="str">
        <f>IF(C112&lt;&gt;"",COUNT($B$3:B111)+1,"")</f>
        <v/>
      </c>
      <c r="C112" s="86"/>
      <c r="D112" s="12"/>
      <c r="E112" s="12"/>
      <c r="F112" s="5" t="str">
        <f>IFERROR(IF(E112&lt;&gt;"",VLOOKUP(E112,STORE!$C$6:$D$500,2,FALSE),""),"تأكد من الكود")</f>
        <v/>
      </c>
      <c r="G112" s="12"/>
      <c r="H112" s="20"/>
      <c r="I112" s="12"/>
      <c r="U112" s="4" t="str">
        <f>IF(AND($V$2=$E112,$V$2&lt;&gt;"",$V$2&lt;&gt;0,F112&lt;&gt;"تأكد من الكود"),COUNT($U$3:U111)+1,"  ")</f>
        <v xml:space="preserve">  </v>
      </c>
      <c r="Y112" s="4" t="str">
        <f>IF(AND($Z$2=$D112,$Z$2&lt;&gt;"",$Z$2&lt;&gt;0,$Y$2=$Y$1),COUNT($Y$3:Y111)+1,"  ")</f>
        <v xml:space="preserve">  </v>
      </c>
    </row>
    <row r="113" spans="2:25" ht="15.75">
      <c r="B113" s="5" t="str">
        <f>IF(C113&lt;&gt;"",COUNT($B$3:B112)+1,"")</f>
        <v/>
      </c>
      <c r="C113" s="86"/>
      <c r="D113" s="12"/>
      <c r="E113" s="12"/>
      <c r="F113" s="5" t="str">
        <f>IFERROR(IF(E113&lt;&gt;"",VLOOKUP(E113,STORE!$C$6:$D$500,2,FALSE),""),"تأكد من الكود")</f>
        <v/>
      </c>
      <c r="G113" s="12"/>
      <c r="H113" s="20"/>
      <c r="I113" s="12"/>
      <c r="U113" s="4" t="str">
        <f>IF(AND($V$2=$E113,$V$2&lt;&gt;"",$V$2&lt;&gt;0,F113&lt;&gt;"تأكد من الكود"),COUNT($U$3:U112)+1,"  ")</f>
        <v xml:space="preserve">  </v>
      </c>
      <c r="Y113" s="4" t="str">
        <f>IF(AND($Z$2=$D113,$Z$2&lt;&gt;"",$Z$2&lt;&gt;0,$Y$2=$Y$1),COUNT($Y$3:Y112)+1,"  ")</f>
        <v xml:space="preserve">  </v>
      </c>
    </row>
    <row r="114" spans="2:25" ht="15.75">
      <c r="B114" s="5" t="str">
        <f>IF(C114&lt;&gt;"",COUNT($B$3:B113)+1,"")</f>
        <v/>
      </c>
      <c r="C114" s="86"/>
      <c r="D114" s="12"/>
      <c r="E114" s="12"/>
      <c r="F114" s="5" t="str">
        <f>IFERROR(IF(E114&lt;&gt;"",VLOOKUP(E114,STORE!$C$6:$D$500,2,FALSE),""),"تأكد من الكود")</f>
        <v/>
      </c>
      <c r="G114" s="12"/>
      <c r="H114" s="20"/>
      <c r="I114" s="12"/>
      <c r="U114" s="4" t="str">
        <f>IF(AND($V$2=$E114,$V$2&lt;&gt;"",$V$2&lt;&gt;0,F114&lt;&gt;"تأكد من الكود"),COUNT($U$3:U113)+1,"  ")</f>
        <v xml:space="preserve">  </v>
      </c>
      <c r="Y114" s="4" t="str">
        <f>IF(AND($Z$2=$D114,$Z$2&lt;&gt;"",$Z$2&lt;&gt;0,$Y$2=$Y$1),COUNT($Y$3:Y113)+1,"  ")</f>
        <v xml:space="preserve">  </v>
      </c>
    </row>
    <row r="115" spans="2:25" ht="15.75">
      <c r="B115" s="5" t="str">
        <f>IF(C115&lt;&gt;"",COUNT($B$3:B114)+1,"")</f>
        <v/>
      </c>
      <c r="C115" s="86"/>
      <c r="D115" s="12"/>
      <c r="E115" s="12"/>
      <c r="F115" s="5" t="str">
        <f>IFERROR(IF(E115&lt;&gt;"",VLOOKUP(E115,STORE!$C$6:$D$500,2,FALSE),""),"تأكد من الكود")</f>
        <v/>
      </c>
      <c r="G115" s="12"/>
      <c r="H115" s="20"/>
      <c r="I115" s="12"/>
      <c r="U115" s="4" t="str">
        <f>IF(AND($V$2=$E115,$V$2&lt;&gt;"",$V$2&lt;&gt;0,F115&lt;&gt;"تأكد من الكود"),COUNT($U$3:U114)+1,"  ")</f>
        <v xml:space="preserve">  </v>
      </c>
      <c r="Y115" s="4" t="str">
        <f>IF(AND($Z$2=$D115,$Z$2&lt;&gt;"",$Z$2&lt;&gt;0,$Y$2=$Y$1),COUNT($Y$3:Y114)+1,"  ")</f>
        <v xml:space="preserve">  </v>
      </c>
    </row>
    <row r="116" spans="2:25" ht="15.75">
      <c r="B116" s="5" t="str">
        <f>IF(C116&lt;&gt;"",COUNT($B$3:B115)+1,"")</f>
        <v/>
      </c>
      <c r="C116" s="86"/>
      <c r="D116" s="12"/>
      <c r="E116" s="12"/>
      <c r="F116" s="5" t="str">
        <f>IFERROR(IF(E116&lt;&gt;"",VLOOKUP(E116,STORE!$C$6:$D$500,2,FALSE),""),"تأكد من الكود")</f>
        <v/>
      </c>
      <c r="G116" s="12"/>
      <c r="H116" s="20"/>
      <c r="I116" s="12"/>
      <c r="U116" s="4" t="str">
        <f>IF(AND($V$2=$E116,$V$2&lt;&gt;"",$V$2&lt;&gt;0,F116&lt;&gt;"تأكد من الكود"),COUNT($U$3:U115)+1,"  ")</f>
        <v xml:space="preserve">  </v>
      </c>
      <c r="Y116" s="4" t="str">
        <f>IF(AND($Z$2=$D116,$Z$2&lt;&gt;"",$Z$2&lt;&gt;0,$Y$2=$Y$1),COUNT($Y$3:Y115)+1,"  ")</f>
        <v xml:space="preserve">  </v>
      </c>
    </row>
    <row r="117" spans="2:25" ht="15.75">
      <c r="B117" s="5" t="str">
        <f>IF(C117&lt;&gt;"",COUNT($B$3:B116)+1,"")</f>
        <v/>
      </c>
      <c r="C117" s="86"/>
      <c r="D117" s="12"/>
      <c r="E117" s="12"/>
      <c r="F117" s="5" t="str">
        <f>IFERROR(IF(E117&lt;&gt;"",VLOOKUP(E117,STORE!$C$6:$D$500,2,FALSE),""),"تأكد من الكود")</f>
        <v/>
      </c>
      <c r="G117" s="12"/>
      <c r="H117" s="20"/>
      <c r="I117" s="12"/>
      <c r="U117" s="4" t="str">
        <f>IF(AND($V$2=$E117,$V$2&lt;&gt;"",$V$2&lt;&gt;0,F117&lt;&gt;"تأكد من الكود"),COUNT($U$3:U116)+1,"  ")</f>
        <v xml:space="preserve">  </v>
      </c>
      <c r="Y117" s="4" t="str">
        <f>IF(AND($Z$2=$D117,$Z$2&lt;&gt;"",$Z$2&lt;&gt;0,$Y$2=$Y$1),COUNT($Y$3:Y116)+1,"  ")</f>
        <v xml:space="preserve">  </v>
      </c>
    </row>
    <row r="118" spans="2:25" ht="15.75">
      <c r="B118" s="5" t="str">
        <f>IF(C118&lt;&gt;"",COUNT($B$3:B117)+1,"")</f>
        <v/>
      </c>
      <c r="C118" s="86"/>
      <c r="D118" s="12"/>
      <c r="E118" s="12"/>
      <c r="F118" s="5" t="str">
        <f>IFERROR(IF(E118&lt;&gt;"",VLOOKUP(E118,STORE!$C$6:$D$500,2,FALSE),""),"تأكد من الكود")</f>
        <v/>
      </c>
      <c r="G118" s="12"/>
      <c r="H118" s="20"/>
      <c r="I118" s="12"/>
      <c r="U118" s="4" t="str">
        <f>IF(AND($V$2=$E118,$V$2&lt;&gt;"",$V$2&lt;&gt;0,F118&lt;&gt;"تأكد من الكود"),COUNT($U$3:U117)+1,"  ")</f>
        <v xml:space="preserve">  </v>
      </c>
      <c r="Y118" s="4" t="str">
        <f>IF(AND($Z$2=$D118,$Z$2&lt;&gt;"",$Z$2&lt;&gt;0,$Y$2=$Y$1),COUNT($Y$3:Y117)+1,"  ")</f>
        <v xml:space="preserve">  </v>
      </c>
    </row>
    <row r="119" spans="2:25" ht="15.75">
      <c r="B119" s="5" t="str">
        <f>IF(C119&lt;&gt;"",COUNT($B$3:B118)+1,"")</f>
        <v/>
      </c>
      <c r="C119" s="86"/>
      <c r="D119" s="12"/>
      <c r="E119" s="12"/>
      <c r="F119" s="5" t="str">
        <f>IFERROR(IF(E119&lt;&gt;"",VLOOKUP(E119,STORE!$C$6:$D$500,2,FALSE),""),"تأكد من الكود")</f>
        <v/>
      </c>
      <c r="G119" s="12"/>
      <c r="H119" s="20"/>
      <c r="I119" s="12"/>
      <c r="U119" s="4" t="str">
        <f>IF(AND($V$2=$E119,$V$2&lt;&gt;"",$V$2&lt;&gt;0,F119&lt;&gt;"تأكد من الكود"),COUNT($U$3:U118)+1,"  ")</f>
        <v xml:space="preserve">  </v>
      </c>
      <c r="Y119" s="4" t="str">
        <f>IF(AND($Z$2=$D119,$Z$2&lt;&gt;"",$Z$2&lt;&gt;0,$Y$2=$Y$1),COUNT($Y$3:Y118)+1,"  ")</f>
        <v xml:space="preserve">  </v>
      </c>
    </row>
    <row r="120" spans="2:25" ht="15.75">
      <c r="B120" s="5" t="str">
        <f>IF(C120&lt;&gt;"",COUNT($B$3:B119)+1,"")</f>
        <v/>
      </c>
      <c r="C120" s="86"/>
      <c r="D120" s="12"/>
      <c r="E120" s="12"/>
      <c r="F120" s="5" t="str">
        <f>IFERROR(IF(E120&lt;&gt;"",VLOOKUP(E120,STORE!$C$6:$D$500,2,FALSE),""),"تأكد من الكود")</f>
        <v/>
      </c>
      <c r="G120" s="12"/>
      <c r="H120" s="20"/>
      <c r="I120" s="12"/>
      <c r="U120" s="4" t="str">
        <f>IF(AND($V$2=$E120,$V$2&lt;&gt;"",$V$2&lt;&gt;0,F120&lt;&gt;"تأكد من الكود"),COUNT($U$3:U119)+1,"  ")</f>
        <v xml:space="preserve">  </v>
      </c>
      <c r="Y120" s="4" t="str">
        <f>IF(AND($Z$2=$D120,$Z$2&lt;&gt;"",$Z$2&lt;&gt;0,$Y$2=$Y$1),COUNT($Y$3:Y119)+1,"  ")</f>
        <v xml:space="preserve">  </v>
      </c>
    </row>
    <row r="121" spans="2:25" ht="15.75">
      <c r="B121" s="5" t="str">
        <f>IF(C121&lt;&gt;"",COUNT($B$3:B120)+1,"")</f>
        <v/>
      </c>
      <c r="C121" s="86"/>
      <c r="D121" s="12"/>
      <c r="E121" s="12"/>
      <c r="F121" s="5" t="str">
        <f>IFERROR(IF(E121&lt;&gt;"",VLOOKUP(E121,STORE!$C$6:$D$500,2,FALSE),""),"تأكد من الكود")</f>
        <v/>
      </c>
      <c r="G121" s="12"/>
      <c r="H121" s="20"/>
      <c r="I121" s="12"/>
      <c r="U121" s="4" t="str">
        <f>IF(AND($V$2=$E121,$V$2&lt;&gt;"",$V$2&lt;&gt;0,F121&lt;&gt;"تأكد من الكود"),COUNT($U$3:U120)+1,"  ")</f>
        <v xml:space="preserve">  </v>
      </c>
      <c r="Y121" s="4" t="str">
        <f>IF(AND($Z$2=$D121,$Z$2&lt;&gt;"",$Z$2&lt;&gt;0,$Y$2=$Y$1),COUNT($Y$3:Y120)+1,"  ")</f>
        <v xml:space="preserve">  </v>
      </c>
    </row>
    <row r="122" spans="2:25" ht="15.75">
      <c r="B122" s="5" t="str">
        <f>IF(C122&lt;&gt;"",COUNT($B$3:B121)+1,"")</f>
        <v/>
      </c>
      <c r="C122" s="86"/>
      <c r="D122" s="12"/>
      <c r="E122" s="12"/>
      <c r="F122" s="5" t="str">
        <f>IFERROR(IF(E122&lt;&gt;"",VLOOKUP(E122,STORE!$C$6:$D$500,2,FALSE),""),"تأكد من الكود")</f>
        <v/>
      </c>
      <c r="G122" s="12"/>
      <c r="H122" s="20"/>
      <c r="I122" s="12"/>
      <c r="U122" s="4" t="str">
        <f>IF(AND($V$2=$E122,$V$2&lt;&gt;"",$V$2&lt;&gt;0,F122&lt;&gt;"تأكد من الكود"),COUNT($U$3:U121)+1,"  ")</f>
        <v xml:space="preserve">  </v>
      </c>
      <c r="Y122" s="4" t="str">
        <f>IF(AND($Z$2=$D122,$Z$2&lt;&gt;"",$Z$2&lt;&gt;0,$Y$2=$Y$1),COUNT($Y$3:Y121)+1,"  ")</f>
        <v xml:space="preserve">  </v>
      </c>
    </row>
    <row r="123" spans="2:25" ht="15.75">
      <c r="B123" s="5" t="str">
        <f>IF(C123&lt;&gt;"",COUNT($B$3:B122)+1,"")</f>
        <v/>
      </c>
      <c r="C123" s="86"/>
      <c r="D123" s="12"/>
      <c r="E123" s="12"/>
      <c r="F123" s="5" t="str">
        <f>IFERROR(IF(E123&lt;&gt;"",VLOOKUP(E123,STORE!$C$6:$D$500,2,FALSE),""),"تأكد من الكود")</f>
        <v/>
      </c>
      <c r="G123" s="12"/>
      <c r="H123" s="20"/>
      <c r="I123" s="12"/>
      <c r="U123" s="4" t="str">
        <f>IF(AND($V$2=$E123,$V$2&lt;&gt;"",$V$2&lt;&gt;0,F123&lt;&gt;"تأكد من الكود"),COUNT($U$3:U122)+1,"  ")</f>
        <v xml:space="preserve">  </v>
      </c>
      <c r="Y123" s="4" t="str">
        <f>IF(AND($Z$2=$D123,$Z$2&lt;&gt;"",$Z$2&lt;&gt;0,$Y$2=$Y$1),COUNT($Y$3:Y122)+1,"  ")</f>
        <v xml:space="preserve">  </v>
      </c>
    </row>
    <row r="124" spans="2:25" ht="15.75">
      <c r="B124" s="5" t="str">
        <f>IF(C124&lt;&gt;"",COUNT($B$3:B123)+1,"")</f>
        <v/>
      </c>
      <c r="C124" s="86"/>
      <c r="D124" s="12"/>
      <c r="E124" s="12"/>
      <c r="F124" s="5" t="str">
        <f>IFERROR(IF(E124&lt;&gt;"",VLOOKUP(E124,STORE!$C$6:$D$500,2,FALSE),""),"تأكد من الكود")</f>
        <v/>
      </c>
      <c r="G124" s="12"/>
      <c r="H124" s="20"/>
      <c r="I124" s="12"/>
      <c r="U124" s="4" t="str">
        <f>IF(AND($V$2=$E124,$V$2&lt;&gt;"",$V$2&lt;&gt;0,F124&lt;&gt;"تأكد من الكود"),COUNT($U$3:U123)+1,"  ")</f>
        <v xml:space="preserve">  </v>
      </c>
      <c r="Y124" s="4" t="str">
        <f>IF(AND($Z$2=$D124,$Z$2&lt;&gt;"",$Z$2&lt;&gt;0,$Y$2=$Y$1),COUNT($Y$3:Y123)+1,"  ")</f>
        <v xml:space="preserve">  </v>
      </c>
    </row>
    <row r="125" spans="2:25" ht="15.75">
      <c r="B125" s="5" t="str">
        <f>IF(C125&lt;&gt;"",COUNT($B$3:B124)+1,"")</f>
        <v/>
      </c>
      <c r="C125" s="86"/>
      <c r="D125" s="12"/>
      <c r="E125" s="12"/>
      <c r="F125" s="5" t="str">
        <f>IFERROR(IF(E125&lt;&gt;"",VLOOKUP(E125,STORE!$C$6:$D$500,2,FALSE),""),"تأكد من الكود")</f>
        <v/>
      </c>
      <c r="G125" s="12"/>
      <c r="H125" s="20"/>
      <c r="I125" s="12"/>
      <c r="U125" s="4" t="str">
        <f>IF(AND($V$2=$E125,$V$2&lt;&gt;"",$V$2&lt;&gt;0,F125&lt;&gt;"تأكد من الكود"),COUNT($U$3:U124)+1,"  ")</f>
        <v xml:space="preserve">  </v>
      </c>
      <c r="Y125" s="4" t="str">
        <f>IF(AND($Z$2=$D125,$Z$2&lt;&gt;"",$Z$2&lt;&gt;0,$Y$2=$Y$1),COUNT($Y$3:Y124)+1,"  ")</f>
        <v xml:space="preserve">  </v>
      </c>
    </row>
    <row r="126" spans="2:25" ht="15.75">
      <c r="B126" s="5" t="str">
        <f>IF(C126&lt;&gt;"",COUNT($B$3:B125)+1,"")</f>
        <v/>
      </c>
      <c r="C126" s="86"/>
      <c r="D126" s="12"/>
      <c r="E126" s="12"/>
      <c r="F126" s="5" t="str">
        <f>IFERROR(IF(E126&lt;&gt;"",VLOOKUP(E126,STORE!$C$6:$D$500,2,FALSE),""),"تأكد من الكود")</f>
        <v/>
      </c>
      <c r="G126" s="12"/>
      <c r="H126" s="20"/>
      <c r="I126" s="12"/>
      <c r="U126" s="4" t="str">
        <f>IF(AND($V$2=$E126,$V$2&lt;&gt;"",$V$2&lt;&gt;0,F126&lt;&gt;"تأكد من الكود"),COUNT($U$3:U125)+1,"  ")</f>
        <v xml:space="preserve">  </v>
      </c>
      <c r="Y126" s="4" t="str">
        <f>IF(AND($Z$2=$D126,$Z$2&lt;&gt;"",$Z$2&lt;&gt;0,$Y$2=$Y$1),COUNT($Y$3:Y125)+1,"  ")</f>
        <v xml:space="preserve">  </v>
      </c>
    </row>
    <row r="127" spans="2:25" ht="15.75">
      <c r="B127" s="5" t="str">
        <f>IF(C127&lt;&gt;"",COUNT($B$3:B126)+1,"")</f>
        <v/>
      </c>
      <c r="C127" s="86"/>
      <c r="D127" s="12"/>
      <c r="E127" s="12"/>
      <c r="F127" s="5" t="str">
        <f>IFERROR(IF(E127&lt;&gt;"",VLOOKUP(E127,STORE!$C$6:$D$500,2,FALSE),""),"تأكد من الكود")</f>
        <v/>
      </c>
      <c r="G127" s="12"/>
      <c r="H127" s="20"/>
      <c r="I127" s="12"/>
      <c r="U127" s="4" t="str">
        <f>IF(AND($V$2=$E127,$V$2&lt;&gt;"",$V$2&lt;&gt;0,F127&lt;&gt;"تأكد من الكود"),COUNT($U$3:U126)+1,"  ")</f>
        <v xml:space="preserve">  </v>
      </c>
      <c r="Y127" s="4" t="str">
        <f>IF(AND($Z$2=$D127,$Z$2&lt;&gt;"",$Z$2&lt;&gt;0,$Y$2=$Y$1),COUNT($Y$3:Y126)+1,"  ")</f>
        <v xml:space="preserve">  </v>
      </c>
    </row>
    <row r="128" spans="2:25" ht="15.75">
      <c r="B128" s="5" t="str">
        <f>IF(C128&lt;&gt;"",COUNT($B$3:B127)+1,"")</f>
        <v/>
      </c>
      <c r="C128" s="86"/>
      <c r="D128" s="12"/>
      <c r="E128" s="12"/>
      <c r="F128" s="5" t="str">
        <f>IFERROR(IF(E128&lt;&gt;"",VLOOKUP(E128,STORE!$C$6:$D$500,2,FALSE),""),"تأكد من الكود")</f>
        <v/>
      </c>
      <c r="G128" s="12"/>
      <c r="H128" s="20"/>
      <c r="I128" s="12"/>
      <c r="U128" s="4" t="str">
        <f>IF(AND($V$2=$E128,$V$2&lt;&gt;"",$V$2&lt;&gt;0,F128&lt;&gt;"تأكد من الكود"),COUNT($U$3:U127)+1,"  ")</f>
        <v xml:space="preserve">  </v>
      </c>
      <c r="Y128" s="4" t="str">
        <f>IF(AND($Z$2=$D128,$Z$2&lt;&gt;"",$Z$2&lt;&gt;0,$Y$2=$Y$1),COUNT($Y$3:Y127)+1,"  ")</f>
        <v xml:space="preserve">  </v>
      </c>
    </row>
    <row r="129" spans="2:25" ht="15.75">
      <c r="B129" s="5" t="str">
        <f>IF(C129&lt;&gt;"",COUNT($B$3:B128)+1,"")</f>
        <v/>
      </c>
      <c r="C129" s="86"/>
      <c r="D129" s="12"/>
      <c r="E129" s="12"/>
      <c r="F129" s="5" t="str">
        <f>IFERROR(IF(E129&lt;&gt;"",VLOOKUP(E129,STORE!$C$6:$D$500,2,FALSE),""),"تأكد من الكود")</f>
        <v/>
      </c>
      <c r="G129" s="12"/>
      <c r="H129" s="20"/>
      <c r="I129" s="12"/>
      <c r="U129" s="4" t="str">
        <f>IF(AND($V$2=$E129,$V$2&lt;&gt;"",$V$2&lt;&gt;0,F129&lt;&gt;"تأكد من الكود"),COUNT($U$3:U128)+1,"  ")</f>
        <v xml:space="preserve">  </v>
      </c>
      <c r="Y129" s="4" t="str">
        <f>IF(AND($Z$2=$D129,$Z$2&lt;&gt;"",$Z$2&lt;&gt;0,$Y$2=$Y$1),COUNT($Y$3:Y128)+1,"  ")</f>
        <v xml:space="preserve">  </v>
      </c>
    </row>
    <row r="130" spans="2:25" ht="15.75">
      <c r="B130" s="5" t="str">
        <f>IF(C130&lt;&gt;"",COUNT($B$3:B129)+1,"")</f>
        <v/>
      </c>
      <c r="C130" s="86"/>
      <c r="D130" s="12"/>
      <c r="E130" s="12"/>
      <c r="F130" s="5" t="str">
        <f>IFERROR(IF(E130&lt;&gt;"",VLOOKUP(E130,STORE!$C$6:$D$500,2,FALSE),""),"تأكد من الكود")</f>
        <v/>
      </c>
      <c r="G130" s="12"/>
      <c r="H130" s="20"/>
      <c r="I130" s="12"/>
      <c r="U130" s="4" t="str">
        <f>IF(AND($V$2=$E130,$V$2&lt;&gt;"",$V$2&lt;&gt;0,F130&lt;&gt;"تأكد من الكود"),COUNT($U$3:U129)+1,"  ")</f>
        <v xml:space="preserve">  </v>
      </c>
      <c r="Y130" s="4" t="str">
        <f>IF(AND($Z$2=$D130,$Z$2&lt;&gt;"",$Z$2&lt;&gt;0,$Y$2=$Y$1),COUNT($Y$3:Y129)+1,"  ")</f>
        <v xml:space="preserve">  </v>
      </c>
    </row>
    <row r="131" spans="2:25" ht="15.75">
      <c r="B131" s="5" t="str">
        <f>IF(C131&lt;&gt;"",COUNT($B$3:B130)+1,"")</f>
        <v/>
      </c>
      <c r="C131" s="86"/>
      <c r="D131" s="12"/>
      <c r="E131" s="12"/>
      <c r="F131" s="5" t="str">
        <f>IFERROR(IF(E131&lt;&gt;"",VLOOKUP(E131,STORE!$C$6:$D$500,2,FALSE),""),"تأكد من الكود")</f>
        <v/>
      </c>
      <c r="G131" s="12"/>
      <c r="H131" s="20"/>
      <c r="I131" s="12"/>
      <c r="U131" s="4" t="str">
        <f>IF(AND($V$2=$E131,$V$2&lt;&gt;"",$V$2&lt;&gt;0,F131&lt;&gt;"تأكد من الكود"),COUNT($U$3:U130)+1,"  ")</f>
        <v xml:space="preserve">  </v>
      </c>
      <c r="Y131" s="4" t="str">
        <f>IF(AND($Z$2=$D131,$Z$2&lt;&gt;"",$Z$2&lt;&gt;0,$Y$2=$Y$1),COUNT($Y$3:Y130)+1,"  ")</f>
        <v xml:space="preserve">  </v>
      </c>
    </row>
    <row r="132" spans="2:25" ht="15.75">
      <c r="B132" s="5" t="str">
        <f>IF(C132&lt;&gt;"",COUNT($B$3:B131)+1,"")</f>
        <v/>
      </c>
      <c r="C132" s="86"/>
      <c r="D132" s="12"/>
      <c r="E132" s="12"/>
      <c r="F132" s="5" t="str">
        <f>IFERROR(IF(E132&lt;&gt;"",VLOOKUP(E132,STORE!$C$6:$D$500,2,FALSE),""),"تأكد من الكود")</f>
        <v/>
      </c>
      <c r="G132" s="12"/>
      <c r="H132" s="20"/>
      <c r="I132" s="12"/>
      <c r="U132" s="4" t="str">
        <f>IF(AND($V$2=$E132,$V$2&lt;&gt;"",$V$2&lt;&gt;0,F132&lt;&gt;"تأكد من الكود"),COUNT($U$3:U131)+1,"  ")</f>
        <v xml:space="preserve">  </v>
      </c>
      <c r="Y132" s="4" t="str">
        <f>IF(AND($Z$2=$D132,$Z$2&lt;&gt;"",$Z$2&lt;&gt;0,$Y$2=$Y$1),COUNT($Y$3:Y131)+1,"  ")</f>
        <v xml:space="preserve">  </v>
      </c>
    </row>
    <row r="133" spans="2:25" ht="15.75">
      <c r="B133" s="5" t="str">
        <f>IF(C133&lt;&gt;"",COUNT($B$3:B132)+1,"")</f>
        <v/>
      </c>
      <c r="C133" s="86"/>
      <c r="D133" s="12"/>
      <c r="E133" s="12"/>
      <c r="F133" s="5" t="str">
        <f>IFERROR(IF(E133&lt;&gt;"",VLOOKUP(E133,STORE!$C$6:$D$500,2,FALSE),""),"تأكد من الكود")</f>
        <v/>
      </c>
      <c r="G133" s="12"/>
      <c r="H133" s="20"/>
      <c r="I133" s="12"/>
      <c r="U133" s="4" t="str">
        <f>IF(AND($V$2=$E133,$V$2&lt;&gt;"",$V$2&lt;&gt;0,F133&lt;&gt;"تأكد من الكود"),COUNT($U$3:U132)+1,"  ")</f>
        <v xml:space="preserve">  </v>
      </c>
      <c r="Y133" s="4" t="str">
        <f>IF(AND($Z$2=$D133,$Z$2&lt;&gt;"",$Z$2&lt;&gt;0,$Y$2=$Y$1),COUNT($Y$3:Y132)+1,"  ")</f>
        <v xml:space="preserve">  </v>
      </c>
    </row>
    <row r="134" spans="2:25" ht="15.75">
      <c r="B134" s="5" t="str">
        <f>IF(C134&lt;&gt;"",COUNT($B$3:B133)+1,"")</f>
        <v/>
      </c>
      <c r="C134" s="86"/>
      <c r="D134" s="12"/>
      <c r="E134" s="12"/>
      <c r="F134" s="5" t="str">
        <f>IFERROR(IF(E134&lt;&gt;"",VLOOKUP(E134,STORE!$C$6:$D$500,2,FALSE),""),"تأكد من الكود")</f>
        <v/>
      </c>
      <c r="G134" s="12"/>
      <c r="H134" s="20"/>
      <c r="I134" s="12"/>
      <c r="U134" s="4" t="str">
        <f>IF(AND($V$2=$E134,$V$2&lt;&gt;"",$V$2&lt;&gt;0,F134&lt;&gt;"تأكد من الكود"),COUNT($U$3:U133)+1,"  ")</f>
        <v xml:space="preserve">  </v>
      </c>
      <c r="Y134" s="4" t="str">
        <f>IF(AND($Z$2=$D134,$Z$2&lt;&gt;"",$Z$2&lt;&gt;0,$Y$2=$Y$1),COUNT($Y$3:Y133)+1,"  ")</f>
        <v xml:space="preserve">  </v>
      </c>
    </row>
    <row r="135" spans="2:25" ht="15.75">
      <c r="B135" s="5" t="str">
        <f>IF(C135&lt;&gt;"",COUNT($B$3:B134)+1,"")</f>
        <v/>
      </c>
      <c r="C135" s="86"/>
      <c r="D135" s="12"/>
      <c r="E135" s="12"/>
      <c r="F135" s="5" t="str">
        <f>IFERROR(IF(E135&lt;&gt;"",VLOOKUP(E135,STORE!$C$6:$D$500,2,FALSE),""),"تأكد من الكود")</f>
        <v/>
      </c>
      <c r="G135" s="12"/>
      <c r="H135" s="20"/>
      <c r="I135" s="12"/>
      <c r="U135" s="4" t="str">
        <f>IF(AND($V$2=$E135,$V$2&lt;&gt;"",$V$2&lt;&gt;0,F135&lt;&gt;"تأكد من الكود"),COUNT($U$3:U134)+1,"  ")</f>
        <v xml:space="preserve">  </v>
      </c>
      <c r="Y135" s="4" t="str">
        <f>IF(AND($Z$2=$D135,$Z$2&lt;&gt;"",$Z$2&lt;&gt;0,$Y$2=$Y$1),COUNT($Y$3:Y134)+1,"  ")</f>
        <v xml:space="preserve">  </v>
      </c>
    </row>
    <row r="136" spans="2:25" ht="15.75">
      <c r="B136" s="5" t="str">
        <f>IF(C136&lt;&gt;"",COUNT($B$3:B135)+1,"")</f>
        <v/>
      </c>
      <c r="C136" s="86"/>
      <c r="D136" s="12"/>
      <c r="E136" s="12"/>
      <c r="F136" s="5" t="str">
        <f>IFERROR(IF(E136&lt;&gt;"",VLOOKUP(E136,STORE!$C$6:$D$500,2,FALSE),""),"تأكد من الكود")</f>
        <v/>
      </c>
      <c r="G136" s="12"/>
      <c r="H136" s="20"/>
      <c r="I136" s="12"/>
      <c r="U136" s="4" t="str">
        <f>IF(AND($V$2=$E136,$V$2&lt;&gt;"",$V$2&lt;&gt;0,F136&lt;&gt;"تأكد من الكود"),COUNT($U$3:U135)+1,"  ")</f>
        <v xml:space="preserve">  </v>
      </c>
      <c r="Y136" s="4" t="str">
        <f>IF(AND($Z$2=$D136,$Z$2&lt;&gt;"",$Z$2&lt;&gt;0,$Y$2=$Y$1),COUNT($Y$3:Y135)+1,"  ")</f>
        <v xml:space="preserve">  </v>
      </c>
    </row>
    <row r="137" spans="2:25" ht="15.75">
      <c r="B137" s="5" t="str">
        <f>IF(C137&lt;&gt;"",COUNT($B$3:B136)+1,"")</f>
        <v/>
      </c>
      <c r="C137" s="86"/>
      <c r="D137" s="12"/>
      <c r="E137" s="12"/>
      <c r="F137" s="5" t="str">
        <f>IFERROR(IF(E137&lt;&gt;"",VLOOKUP(E137,STORE!$C$6:$D$500,2,FALSE),""),"تأكد من الكود")</f>
        <v/>
      </c>
      <c r="G137" s="12"/>
      <c r="H137" s="20"/>
      <c r="I137" s="12"/>
      <c r="U137" s="4" t="str">
        <f>IF(AND($V$2=$E137,$V$2&lt;&gt;"",$V$2&lt;&gt;0,F137&lt;&gt;"تأكد من الكود"),COUNT($U$3:U136)+1,"  ")</f>
        <v xml:space="preserve">  </v>
      </c>
      <c r="Y137" s="4" t="str">
        <f>IF(AND($Z$2=$D137,$Z$2&lt;&gt;"",$Z$2&lt;&gt;0,$Y$2=$Y$1),COUNT($Y$3:Y136)+1,"  ")</f>
        <v xml:space="preserve">  </v>
      </c>
    </row>
    <row r="138" spans="2:25" ht="15.75">
      <c r="B138" s="5" t="str">
        <f>IF(C138&lt;&gt;"",COUNT($B$3:B137)+1,"")</f>
        <v/>
      </c>
      <c r="C138" s="86"/>
      <c r="D138" s="12"/>
      <c r="E138" s="12"/>
      <c r="F138" s="5" t="str">
        <f>IFERROR(IF(E138&lt;&gt;"",VLOOKUP(E138,STORE!$C$6:$D$500,2,FALSE),""),"تأكد من الكود")</f>
        <v/>
      </c>
      <c r="G138" s="12"/>
      <c r="H138" s="20"/>
      <c r="I138" s="12"/>
      <c r="U138" s="4" t="str">
        <f>IF(AND($V$2=$E138,$V$2&lt;&gt;"",$V$2&lt;&gt;0,F138&lt;&gt;"تأكد من الكود"),COUNT($U$3:U137)+1,"  ")</f>
        <v xml:space="preserve">  </v>
      </c>
      <c r="Y138" s="4" t="str">
        <f>IF(AND($Z$2=$D138,$Z$2&lt;&gt;"",$Z$2&lt;&gt;0,$Y$2=$Y$1),COUNT($Y$3:Y137)+1,"  ")</f>
        <v xml:space="preserve">  </v>
      </c>
    </row>
    <row r="139" spans="2:25" ht="15.75">
      <c r="B139" s="5" t="str">
        <f>IF(C139&lt;&gt;"",COUNT($B$3:B138)+1,"")</f>
        <v/>
      </c>
      <c r="C139" s="86"/>
      <c r="D139" s="12"/>
      <c r="E139" s="12"/>
      <c r="F139" s="5" t="str">
        <f>IFERROR(IF(E139&lt;&gt;"",VLOOKUP(E139,STORE!$C$6:$D$500,2,FALSE),""),"تأكد من الكود")</f>
        <v/>
      </c>
      <c r="G139" s="12"/>
      <c r="H139" s="20"/>
      <c r="I139" s="12"/>
      <c r="U139" s="4" t="str">
        <f>IF(AND($V$2=$E139,$V$2&lt;&gt;"",$V$2&lt;&gt;0,F139&lt;&gt;"تأكد من الكود"),COUNT($U$3:U138)+1,"  ")</f>
        <v xml:space="preserve">  </v>
      </c>
      <c r="Y139" s="4" t="str">
        <f>IF(AND($Z$2=$D139,$Z$2&lt;&gt;"",$Z$2&lt;&gt;0,$Y$2=$Y$1),COUNT($Y$3:Y138)+1,"  ")</f>
        <v xml:space="preserve">  </v>
      </c>
    </row>
    <row r="140" spans="2:25" ht="15.75">
      <c r="B140" s="5" t="str">
        <f>IF(C140&lt;&gt;"",COUNT($B$3:B139)+1,"")</f>
        <v/>
      </c>
      <c r="C140" s="86"/>
      <c r="D140" s="12"/>
      <c r="E140" s="12"/>
      <c r="F140" s="5" t="str">
        <f>IFERROR(IF(E140&lt;&gt;"",VLOOKUP(E140,STORE!$C$6:$D$500,2,FALSE),""),"تأكد من الكود")</f>
        <v/>
      </c>
      <c r="G140" s="12"/>
      <c r="H140" s="20"/>
      <c r="I140" s="12"/>
      <c r="U140" s="4" t="str">
        <f>IF(AND($V$2=$E140,$V$2&lt;&gt;"",$V$2&lt;&gt;0,F140&lt;&gt;"تأكد من الكود"),COUNT($U$3:U139)+1,"  ")</f>
        <v xml:space="preserve">  </v>
      </c>
      <c r="Y140" s="4" t="str">
        <f>IF(AND($Z$2=$D140,$Z$2&lt;&gt;"",$Z$2&lt;&gt;0,$Y$2=$Y$1),COUNT($Y$3:Y139)+1,"  ")</f>
        <v xml:space="preserve">  </v>
      </c>
    </row>
    <row r="141" spans="2:25" ht="15.75">
      <c r="B141" s="5" t="str">
        <f>IF(C141&lt;&gt;"",COUNT($B$3:B140)+1,"")</f>
        <v/>
      </c>
      <c r="C141" s="86"/>
      <c r="D141" s="12"/>
      <c r="E141" s="12"/>
      <c r="F141" s="5" t="str">
        <f>IFERROR(IF(E141&lt;&gt;"",VLOOKUP(E141,STORE!$C$6:$D$500,2,FALSE),""),"تأكد من الكود")</f>
        <v/>
      </c>
      <c r="G141" s="12"/>
      <c r="H141" s="20"/>
      <c r="I141" s="12"/>
      <c r="U141" s="4" t="str">
        <f>IF(AND($V$2=$E141,$V$2&lt;&gt;"",$V$2&lt;&gt;0,F141&lt;&gt;"تأكد من الكود"),COUNT($U$3:U140)+1,"  ")</f>
        <v xml:space="preserve">  </v>
      </c>
      <c r="Y141" s="4" t="str">
        <f>IF(AND($Z$2=$D141,$Z$2&lt;&gt;"",$Z$2&lt;&gt;0,$Y$2=$Y$1),COUNT($Y$3:Y140)+1,"  ")</f>
        <v xml:space="preserve">  </v>
      </c>
    </row>
    <row r="142" spans="2:25" ht="15.75">
      <c r="B142" s="5" t="str">
        <f>IF(C142&lt;&gt;"",COUNT($B$3:B141)+1,"")</f>
        <v/>
      </c>
      <c r="C142" s="86"/>
      <c r="D142" s="12"/>
      <c r="E142" s="12"/>
      <c r="F142" s="5" t="str">
        <f>IFERROR(IF(E142&lt;&gt;"",VLOOKUP(E142,STORE!$C$6:$D$500,2,FALSE),""),"تأكد من الكود")</f>
        <v/>
      </c>
      <c r="G142" s="12"/>
      <c r="H142" s="20"/>
      <c r="I142" s="12"/>
      <c r="U142" s="4" t="str">
        <f>IF(AND($V$2=$E142,$V$2&lt;&gt;"",$V$2&lt;&gt;0,F142&lt;&gt;"تأكد من الكود"),COUNT($U$3:U141)+1,"  ")</f>
        <v xml:space="preserve">  </v>
      </c>
      <c r="Y142" s="4" t="str">
        <f>IF(AND($Z$2=$D142,$Z$2&lt;&gt;"",$Z$2&lt;&gt;0,$Y$2=$Y$1),COUNT($Y$3:Y141)+1,"  ")</f>
        <v xml:space="preserve">  </v>
      </c>
    </row>
    <row r="143" spans="2:25" ht="15.75">
      <c r="B143" s="5" t="str">
        <f>IF(C143&lt;&gt;"",COUNT($B$3:B142)+1,"")</f>
        <v/>
      </c>
      <c r="C143" s="86"/>
      <c r="D143" s="12"/>
      <c r="E143" s="12"/>
      <c r="F143" s="5" t="str">
        <f>IFERROR(IF(E143&lt;&gt;"",VLOOKUP(E143,STORE!$C$6:$D$500,2,FALSE),""),"تأكد من الكود")</f>
        <v/>
      </c>
      <c r="G143" s="12"/>
      <c r="H143" s="20"/>
      <c r="I143" s="12"/>
      <c r="U143" s="4" t="str">
        <f>IF(AND($V$2=$E143,$V$2&lt;&gt;"",$V$2&lt;&gt;0,F143&lt;&gt;"تأكد من الكود"),COUNT($U$3:U142)+1,"  ")</f>
        <v xml:space="preserve">  </v>
      </c>
      <c r="Y143" s="4" t="str">
        <f>IF(AND($Z$2=$D143,$Z$2&lt;&gt;"",$Z$2&lt;&gt;0,$Y$2=$Y$1),COUNT($Y$3:Y142)+1,"  ")</f>
        <v xml:space="preserve">  </v>
      </c>
    </row>
    <row r="144" spans="2:25" ht="15.75">
      <c r="B144" s="5" t="str">
        <f>IF(C144&lt;&gt;"",COUNT($B$3:B143)+1,"")</f>
        <v/>
      </c>
      <c r="C144" s="86"/>
      <c r="D144" s="12"/>
      <c r="E144" s="12"/>
      <c r="F144" s="5" t="str">
        <f>IFERROR(IF(E144&lt;&gt;"",VLOOKUP(E144,STORE!$C$6:$D$500,2,FALSE),""),"تأكد من الكود")</f>
        <v/>
      </c>
      <c r="G144" s="12"/>
      <c r="H144" s="20"/>
      <c r="I144" s="12"/>
      <c r="U144" s="4" t="str">
        <f>IF(AND($V$2=$E144,$V$2&lt;&gt;"",$V$2&lt;&gt;0,F144&lt;&gt;"تأكد من الكود"),COUNT($U$3:U143)+1,"  ")</f>
        <v xml:space="preserve">  </v>
      </c>
      <c r="Y144" s="4" t="str">
        <f>IF(AND($Z$2=$D144,$Z$2&lt;&gt;"",$Z$2&lt;&gt;0,$Y$2=$Y$1),COUNT($Y$3:Y143)+1,"  ")</f>
        <v xml:space="preserve">  </v>
      </c>
    </row>
    <row r="145" spans="2:25" ht="15.75">
      <c r="B145" s="5" t="str">
        <f>IF(C145&lt;&gt;"",COUNT($B$3:B144)+1,"")</f>
        <v/>
      </c>
      <c r="C145" s="86"/>
      <c r="D145" s="12"/>
      <c r="E145" s="12"/>
      <c r="F145" s="5" t="str">
        <f>IFERROR(IF(E145&lt;&gt;"",VLOOKUP(E145,STORE!$C$6:$D$500,2,FALSE),""),"تأكد من الكود")</f>
        <v/>
      </c>
      <c r="G145" s="12"/>
      <c r="H145" s="20"/>
      <c r="I145" s="12"/>
      <c r="U145" s="4" t="str">
        <f>IF(AND($V$2=$E145,$V$2&lt;&gt;"",$V$2&lt;&gt;0,F145&lt;&gt;"تأكد من الكود"),COUNT($U$3:U144)+1,"  ")</f>
        <v xml:space="preserve">  </v>
      </c>
      <c r="Y145" s="4" t="str">
        <f>IF(AND($Z$2=$D145,$Z$2&lt;&gt;"",$Z$2&lt;&gt;0,$Y$2=$Y$1),COUNT($Y$3:Y144)+1,"  ")</f>
        <v xml:space="preserve">  </v>
      </c>
    </row>
    <row r="146" spans="2:25" ht="15.75">
      <c r="B146" s="5" t="str">
        <f>IF(C146&lt;&gt;"",COUNT($B$3:B145)+1,"")</f>
        <v/>
      </c>
      <c r="C146" s="86"/>
      <c r="D146" s="12"/>
      <c r="E146" s="12"/>
      <c r="F146" s="5" t="str">
        <f>IFERROR(IF(E146&lt;&gt;"",VLOOKUP(E146,STORE!$C$6:$D$500,2,FALSE),""),"تأكد من الكود")</f>
        <v/>
      </c>
      <c r="G146" s="12"/>
      <c r="H146" s="20"/>
      <c r="I146" s="12"/>
      <c r="U146" s="4" t="str">
        <f>IF(AND($V$2=$E146,$V$2&lt;&gt;"",$V$2&lt;&gt;0,F146&lt;&gt;"تأكد من الكود"),COUNT($U$3:U145)+1,"  ")</f>
        <v xml:space="preserve">  </v>
      </c>
      <c r="Y146" s="4" t="str">
        <f>IF(AND($Z$2=$D146,$Z$2&lt;&gt;"",$Z$2&lt;&gt;0,$Y$2=$Y$1),COUNT($Y$3:Y145)+1,"  ")</f>
        <v xml:space="preserve">  </v>
      </c>
    </row>
    <row r="147" spans="2:25" ht="15.75">
      <c r="B147" s="5" t="str">
        <f>IF(C147&lt;&gt;"",COUNT($B$3:B146)+1,"")</f>
        <v/>
      </c>
      <c r="C147" s="86"/>
      <c r="D147" s="12"/>
      <c r="E147" s="12"/>
      <c r="F147" s="5" t="str">
        <f>IFERROR(IF(E147&lt;&gt;"",VLOOKUP(E147,STORE!$C$6:$D$500,2,FALSE),""),"تأكد من الكود")</f>
        <v/>
      </c>
      <c r="G147" s="12"/>
      <c r="H147" s="20"/>
      <c r="I147" s="12"/>
      <c r="U147" s="4" t="str">
        <f>IF(AND($V$2=$E147,$V$2&lt;&gt;"",$V$2&lt;&gt;0,F147&lt;&gt;"تأكد من الكود"),COUNT($U$3:U146)+1,"  ")</f>
        <v xml:space="preserve">  </v>
      </c>
      <c r="Y147" s="4" t="str">
        <f>IF(AND($Z$2=$D147,$Z$2&lt;&gt;"",$Z$2&lt;&gt;0,$Y$2=$Y$1),COUNT($Y$3:Y146)+1,"  ")</f>
        <v xml:space="preserve">  </v>
      </c>
    </row>
    <row r="148" spans="2:25" ht="15.75">
      <c r="B148" s="5" t="str">
        <f>IF(C148&lt;&gt;"",COUNT($B$3:B147)+1,"")</f>
        <v/>
      </c>
      <c r="C148" s="86"/>
      <c r="D148" s="12"/>
      <c r="E148" s="12"/>
      <c r="F148" s="5" t="str">
        <f>IFERROR(IF(E148&lt;&gt;"",VLOOKUP(E148,STORE!$C$6:$D$500,2,FALSE),""),"تأكد من الكود")</f>
        <v/>
      </c>
      <c r="G148" s="12"/>
      <c r="H148" s="20"/>
      <c r="I148" s="12"/>
      <c r="U148" s="4" t="str">
        <f>IF(AND($V$2=$E148,$V$2&lt;&gt;"",$V$2&lt;&gt;0,F148&lt;&gt;"تأكد من الكود"),COUNT($U$3:U147)+1,"  ")</f>
        <v xml:space="preserve">  </v>
      </c>
      <c r="Y148" s="4" t="str">
        <f>IF(AND($Z$2=$D148,$Z$2&lt;&gt;"",$Z$2&lt;&gt;0,$Y$2=$Y$1),COUNT($Y$3:Y147)+1,"  ")</f>
        <v xml:space="preserve">  </v>
      </c>
    </row>
    <row r="149" spans="2:25" ht="15.75">
      <c r="B149" s="5" t="str">
        <f>IF(C149&lt;&gt;"",COUNT($B$3:B148)+1,"")</f>
        <v/>
      </c>
      <c r="C149" s="86"/>
      <c r="D149" s="12"/>
      <c r="E149" s="12"/>
      <c r="F149" s="5" t="str">
        <f>IFERROR(IF(E149&lt;&gt;"",VLOOKUP(E149,STORE!$C$6:$D$500,2,FALSE),""),"تأكد من الكود")</f>
        <v/>
      </c>
      <c r="G149" s="12"/>
      <c r="H149" s="20"/>
      <c r="I149" s="12"/>
      <c r="U149" s="4" t="str">
        <f>IF(AND($V$2=$E149,$V$2&lt;&gt;"",$V$2&lt;&gt;0,F149&lt;&gt;"تأكد من الكود"),COUNT($U$3:U148)+1,"  ")</f>
        <v xml:space="preserve">  </v>
      </c>
      <c r="Y149" s="4" t="str">
        <f>IF(AND($Z$2=$D149,$Z$2&lt;&gt;"",$Z$2&lt;&gt;0,$Y$2=$Y$1),COUNT($Y$3:Y148)+1,"  ")</f>
        <v xml:space="preserve">  </v>
      </c>
    </row>
    <row r="150" spans="2:25" ht="15.75">
      <c r="B150" s="5" t="str">
        <f>IF(C150&lt;&gt;"",COUNT($B$3:B149)+1,"")</f>
        <v/>
      </c>
      <c r="C150" s="86"/>
      <c r="D150" s="12"/>
      <c r="E150" s="12"/>
      <c r="F150" s="5" t="str">
        <f>IFERROR(IF(E150&lt;&gt;"",VLOOKUP(E150,STORE!$C$6:$D$500,2,FALSE),""),"تأكد من الكود")</f>
        <v/>
      </c>
      <c r="G150" s="12"/>
      <c r="H150" s="20"/>
      <c r="I150" s="12"/>
      <c r="U150" s="4" t="str">
        <f>IF(AND($V$2=$E150,$V$2&lt;&gt;"",$V$2&lt;&gt;0,F150&lt;&gt;"تأكد من الكود"),COUNT($U$3:U149)+1,"  ")</f>
        <v xml:space="preserve">  </v>
      </c>
      <c r="Y150" s="4" t="str">
        <f>IF(AND($Z$2=$D150,$Z$2&lt;&gt;"",$Z$2&lt;&gt;0,$Y$2=$Y$1),COUNT($Y$3:Y149)+1,"  ")</f>
        <v xml:space="preserve">  </v>
      </c>
    </row>
    <row r="151" spans="2:25" ht="15.75">
      <c r="B151" s="5" t="str">
        <f>IF(C151&lt;&gt;"",COUNT($B$3:B150)+1,"")</f>
        <v/>
      </c>
      <c r="C151" s="86"/>
      <c r="D151" s="12"/>
      <c r="E151" s="12"/>
      <c r="F151" s="5" t="str">
        <f>IFERROR(IF(E151&lt;&gt;"",VLOOKUP(E151,STORE!$C$6:$D$500,2,FALSE),""),"تأكد من الكود")</f>
        <v/>
      </c>
      <c r="G151" s="12"/>
      <c r="H151" s="20"/>
      <c r="I151" s="12"/>
      <c r="U151" s="4" t="str">
        <f>IF(AND($V$2=$E151,$V$2&lt;&gt;"",$V$2&lt;&gt;0,F151&lt;&gt;"تأكد من الكود"),COUNT($U$3:U150)+1,"  ")</f>
        <v xml:space="preserve">  </v>
      </c>
      <c r="Y151" s="4" t="str">
        <f>IF(AND($Z$2=$D151,$Z$2&lt;&gt;"",$Z$2&lt;&gt;0,$Y$2=$Y$1),COUNT($Y$3:Y150)+1,"  ")</f>
        <v xml:space="preserve">  </v>
      </c>
    </row>
    <row r="152" spans="2:25" ht="15.75">
      <c r="B152" s="5" t="str">
        <f>IF(C152&lt;&gt;"",COUNT($B$3:B151)+1,"")</f>
        <v/>
      </c>
      <c r="C152" s="86"/>
      <c r="D152" s="12"/>
      <c r="E152" s="12"/>
      <c r="F152" s="5" t="str">
        <f>IFERROR(IF(E152&lt;&gt;"",VLOOKUP(E152,STORE!$C$6:$D$500,2,FALSE),""),"تأكد من الكود")</f>
        <v/>
      </c>
      <c r="G152" s="12"/>
      <c r="H152" s="20"/>
      <c r="I152" s="12"/>
      <c r="U152" s="4" t="str">
        <f>IF(AND($V$2=$E152,$V$2&lt;&gt;"",$V$2&lt;&gt;0,F152&lt;&gt;"تأكد من الكود"),COUNT($U$3:U151)+1,"  ")</f>
        <v xml:space="preserve">  </v>
      </c>
      <c r="Y152" s="4" t="str">
        <f>IF(AND($Z$2=$D152,$Z$2&lt;&gt;"",$Z$2&lt;&gt;0,$Y$2=$Y$1),COUNT($Y$3:Y151)+1,"  ")</f>
        <v xml:space="preserve">  </v>
      </c>
    </row>
    <row r="153" spans="2:25" ht="15.75">
      <c r="B153" s="5" t="str">
        <f>IF(C153&lt;&gt;"",COUNT($B$3:B152)+1,"")</f>
        <v/>
      </c>
      <c r="C153" s="86"/>
      <c r="D153" s="12"/>
      <c r="E153" s="12"/>
      <c r="F153" s="5" t="str">
        <f>IFERROR(IF(E153&lt;&gt;"",VLOOKUP(E153,STORE!$C$6:$D$500,2,FALSE),""),"تأكد من الكود")</f>
        <v/>
      </c>
      <c r="G153" s="12"/>
      <c r="H153" s="20"/>
      <c r="I153" s="12"/>
      <c r="U153" s="4" t="str">
        <f>IF(AND($V$2=$E153,$V$2&lt;&gt;"",$V$2&lt;&gt;0,F153&lt;&gt;"تأكد من الكود"),COUNT($U$3:U152)+1,"  ")</f>
        <v xml:space="preserve">  </v>
      </c>
      <c r="Y153" s="4" t="str">
        <f>IF(AND($Z$2=$D153,$Z$2&lt;&gt;"",$Z$2&lt;&gt;0,$Y$2=$Y$1),COUNT($Y$3:Y152)+1,"  ")</f>
        <v xml:space="preserve">  </v>
      </c>
    </row>
    <row r="154" spans="2:25" ht="15.75">
      <c r="B154" s="5" t="str">
        <f>IF(C154&lt;&gt;"",COUNT($B$3:B153)+1,"")</f>
        <v/>
      </c>
      <c r="C154" s="86"/>
      <c r="D154" s="12"/>
      <c r="E154" s="12"/>
      <c r="F154" s="5" t="str">
        <f>IFERROR(IF(E154&lt;&gt;"",VLOOKUP(E154,STORE!$C$6:$D$500,2,FALSE),""),"تأكد من الكود")</f>
        <v/>
      </c>
      <c r="G154" s="12"/>
      <c r="H154" s="20"/>
      <c r="I154" s="12"/>
      <c r="U154" s="4" t="str">
        <f>IF(AND($V$2=$E154,$V$2&lt;&gt;"",$V$2&lt;&gt;0,F154&lt;&gt;"تأكد من الكود"),COUNT($U$3:U153)+1,"  ")</f>
        <v xml:space="preserve">  </v>
      </c>
      <c r="Y154" s="4" t="str">
        <f>IF(AND($Z$2=$D154,$Z$2&lt;&gt;"",$Z$2&lt;&gt;0,$Y$2=$Y$1),COUNT($Y$3:Y153)+1,"  ")</f>
        <v xml:space="preserve">  </v>
      </c>
    </row>
    <row r="155" spans="2:25" ht="15.75">
      <c r="B155" s="5" t="str">
        <f>IF(C155&lt;&gt;"",COUNT($B$3:B154)+1,"")</f>
        <v/>
      </c>
      <c r="C155" s="86"/>
      <c r="D155" s="12"/>
      <c r="E155" s="12"/>
      <c r="F155" s="5" t="str">
        <f>IFERROR(IF(E155&lt;&gt;"",VLOOKUP(E155,STORE!$C$6:$D$500,2,FALSE),""),"تأكد من الكود")</f>
        <v/>
      </c>
      <c r="G155" s="12"/>
      <c r="H155" s="20"/>
      <c r="I155" s="12"/>
      <c r="U155" s="4" t="str">
        <f>IF(AND($V$2=$E155,$V$2&lt;&gt;"",$V$2&lt;&gt;0,F155&lt;&gt;"تأكد من الكود"),COUNT($U$3:U154)+1,"  ")</f>
        <v xml:space="preserve">  </v>
      </c>
      <c r="Y155" s="4" t="str">
        <f>IF(AND($Z$2=$D155,$Z$2&lt;&gt;"",$Z$2&lt;&gt;0,$Y$2=$Y$1),COUNT($Y$3:Y154)+1,"  ")</f>
        <v xml:space="preserve">  </v>
      </c>
    </row>
    <row r="156" spans="2:25" ht="15.75">
      <c r="B156" s="5" t="str">
        <f>IF(C156&lt;&gt;"",COUNT($B$3:B155)+1,"")</f>
        <v/>
      </c>
      <c r="C156" s="86"/>
      <c r="D156" s="12"/>
      <c r="E156" s="12"/>
      <c r="F156" s="5" t="str">
        <f>IFERROR(IF(E156&lt;&gt;"",VLOOKUP(E156,STORE!$C$6:$D$500,2,FALSE),""),"تأكد من الكود")</f>
        <v/>
      </c>
      <c r="G156" s="12"/>
      <c r="H156" s="20"/>
      <c r="I156" s="12"/>
      <c r="U156" s="4" t="str">
        <f>IF(AND($V$2=$E156,$V$2&lt;&gt;"",$V$2&lt;&gt;0,F156&lt;&gt;"تأكد من الكود"),COUNT($U$3:U155)+1,"  ")</f>
        <v xml:space="preserve">  </v>
      </c>
      <c r="Y156" s="4" t="str">
        <f>IF(AND($Z$2=$D156,$Z$2&lt;&gt;"",$Z$2&lt;&gt;0,$Y$2=$Y$1),COUNT($Y$3:Y155)+1,"  ")</f>
        <v xml:space="preserve">  </v>
      </c>
    </row>
    <row r="157" spans="2:25" ht="15.75">
      <c r="B157" s="5" t="str">
        <f>IF(C157&lt;&gt;"",COUNT($B$3:B156)+1,"")</f>
        <v/>
      </c>
      <c r="C157" s="86"/>
      <c r="D157" s="12"/>
      <c r="E157" s="12"/>
      <c r="F157" s="5" t="str">
        <f>IFERROR(IF(E157&lt;&gt;"",VLOOKUP(E157,STORE!$C$6:$D$500,2,FALSE),""),"تأكد من الكود")</f>
        <v/>
      </c>
      <c r="G157" s="12"/>
      <c r="H157" s="20"/>
      <c r="I157" s="12"/>
      <c r="U157" s="4" t="str">
        <f>IF(AND($V$2=$E157,$V$2&lt;&gt;"",$V$2&lt;&gt;0,F157&lt;&gt;"تأكد من الكود"),COUNT($U$3:U156)+1,"  ")</f>
        <v xml:space="preserve">  </v>
      </c>
      <c r="Y157" s="4" t="str">
        <f>IF(AND($Z$2=$D157,$Z$2&lt;&gt;"",$Z$2&lt;&gt;0,$Y$2=$Y$1),COUNT($Y$3:Y156)+1,"  ")</f>
        <v xml:space="preserve">  </v>
      </c>
    </row>
    <row r="158" spans="2:25" ht="15.75">
      <c r="B158" s="5" t="str">
        <f>IF(C158&lt;&gt;"",COUNT($B$3:B157)+1,"")</f>
        <v/>
      </c>
      <c r="C158" s="86"/>
      <c r="D158" s="12"/>
      <c r="E158" s="12"/>
      <c r="F158" s="5" t="str">
        <f>IFERROR(IF(E158&lt;&gt;"",VLOOKUP(E158,STORE!$C$6:$D$500,2,FALSE),""),"تأكد من الكود")</f>
        <v/>
      </c>
      <c r="G158" s="12"/>
      <c r="H158" s="20"/>
      <c r="I158" s="12"/>
      <c r="U158" s="4" t="str">
        <f>IF(AND($V$2=$E158,$V$2&lt;&gt;"",$V$2&lt;&gt;0,F158&lt;&gt;"تأكد من الكود"),COUNT($U$3:U157)+1,"  ")</f>
        <v xml:space="preserve">  </v>
      </c>
      <c r="Y158" s="4" t="str">
        <f>IF(AND($Z$2=$D158,$Z$2&lt;&gt;"",$Z$2&lt;&gt;0,$Y$2=$Y$1),COUNT($Y$3:Y157)+1,"  ")</f>
        <v xml:space="preserve">  </v>
      </c>
    </row>
    <row r="159" spans="2:25" ht="15.75">
      <c r="B159" s="5" t="str">
        <f>IF(C159&lt;&gt;"",COUNT($B$3:B158)+1,"")</f>
        <v/>
      </c>
      <c r="C159" s="86"/>
      <c r="D159" s="12"/>
      <c r="E159" s="12"/>
      <c r="F159" s="5" t="str">
        <f>IFERROR(IF(E159&lt;&gt;"",VLOOKUP(E159,STORE!$C$6:$D$500,2,FALSE),""),"تأكد من الكود")</f>
        <v/>
      </c>
      <c r="G159" s="12"/>
      <c r="H159" s="20"/>
      <c r="I159" s="12"/>
      <c r="U159" s="4" t="str">
        <f>IF(AND($V$2=$E159,$V$2&lt;&gt;"",$V$2&lt;&gt;0,F159&lt;&gt;"تأكد من الكود"),COUNT($U$3:U158)+1,"  ")</f>
        <v xml:space="preserve">  </v>
      </c>
      <c r="Y159" s="4" t="str">
        <f>IF(AND($Z$2=$D159,$Z$2&lt;&gt;"",$Z$2&lt;&gt;0,$Y$2=$Y$1),COUNT($Y$3:Y158)+1,"  ")</f>
        <v xml:space="preserve">  </v>
      </c>
    </row>
    <row r="160" spans="2:25" ht="15.75">
      <c r="B160" s="5" t="str">
        <f>IF(C160&lt;&gt;"",COUNT($B$3:B159)+1,"")</f>
        <v/>
      </c>
      <c r="C160" s="86"/>
      <c r="D160" s="12"/>
      <c r="E160" s="12"/>
      <c r="F160" s="5" t="str">
        <f>IFERROR(IF(E160&lt;&gt;"",VLOOKUP(E160,STORE!$C$6:$D$500,2,FALSE),""),"تأكد من الكود")</f>
        <v/>
      </c>
      <c r="G160" s="12"/>
      <c r="H160" s="20"/>
      <c r="I160" s="12"/>
      <c r="U160" s="4" t="str">
        <f>IF(AND($V$2=$E160,$V$2&lt;&gt;"",$V$2&lt;&gt;0,F160&lt;&gt;"تأكد من الكود"),COUNT($U$3:U159)+1,"  ")</f>
        <v xml:space="preserve">  </v>
      </c>
      <c r="Y160" s="4" t="str">
        <f>IF(AND($Z$2=$D160,$Z$2&lt;&gt;"",$Z$2&lt;&gt;0,$Y$2=$Y$1),COUNT($Y$3:Y159)+1,"  ")</f>
        <v xml:space="preserve">  </v>
      </c>
    </row>
    <row r="161" spans="2:25" ht="15.75">
      <c r="B161" s="5" t="str">
        <f>IF(C161&lt;&gt;"",COUNT($B$3:B160)+1,"")</f>
        <v/>
      </c>
      <c r="C161" s="86"/>
      <c r="D161" s="12"/>
      <c r="E161" s="12"/>
      <c r="F161" s="5" t="str">
        <f>IFERROR(IF(E161&lt;&gt;"",VLOOKUP(E161,STORE!$C$6:$D$500,2,FALSE),""),"تأكد من الكود")</f>
        <v/>
      </c>
      <c r="G161" s="12"/>
      <c r="H161" s="20"/>
      <c r="I161" s="12"/>
      <c r="U161" s="4" t="str">
        <f>IF(AND($V$2=$E161,$V$2&lt;&gt;"",$V$2&lt;&gt;0,F161&lt;&gt;"تأكد من الكود"),COUNT($U$3:U160)+1,"  ")</f>
        <v xml:space="preserve">  </v>
      </c>
      <c r="Y161" s="4" t="str">
        <f>IF(AND($Z$2=$D161,$Z$2&lt;&gt;"",$Z$2&lt;&gt;0,$Y$2=$Y$1),COUNT($Y$3:Y160)+1,"  ")</f>
        <v xml:space="preserve">  </v>
      </c>
    </row>
    <row r="162" spans="2:25" ht="15.75">
      <c r="B162" s="5" t="str">
        <f>IF(C162&lt;&gt;"",COUNT($B$3:B161)+1,"")</f>
        <v/>
      </c>
      <c r="C162" s="86"/>
      <c r="D162" s="12"/>
      <c r="E162" s="12"/>
      <c r="F162" s="5" t="str">
        <f>IFERROR(IF(E162&lt;&gt;"",VLOOKUP(E162,STORE!$C$6:$D$500,2,FALSE),""),"تأكد من الكود")</f>
        <v/>
      </c>
      <c r="G162" s="12"/>
      <c r="H162" s="20"/>
      <c r="I162" s="12"/>
      <c r="U162" s="4" t="str">
        <f>IF(AND($V$2=$E162,$V$2&lt;&gt;"",$V$2&lt;&gt;0,F162&lt;&gt;"تأكد من الكود"),COUNT($U$3:U161)+1,"  ")</f>
        <v xml:space="preserve">  </v>
      </c>
      <c r="Y162" s="4" t="str">
        <f>IF(AND($Z$2=$D162,$Z$2&lt;&gt;"",$Z$2&lt;&gt;0,$Y$2=$Y$1),COUNT($Y$3:Y161)+1,"  ")</f>
        <v xml:space="preserve">  </v>
      </c>
    </row>
    <row r="163" spans="2:25" ht="15.75">
      <c r="B163" s="5" t="str">
        <f>IF(C163&lt;&gt;"",COUNT($B$3:B162)+1,"")</f>
        <v/>
      </c>
      <c r="C163" s="86"/>
      <c r="D163" s="12"/>
      <c r="E163" s="12"/>
      <c r="F163" s="5" t="str">
        <f>IFERROR(IF(E163&lt;&gt;"",VLOOKUP(E163,STORE!$C$6:$D$500,2,FALSE),""),"تأكد من الكود")</f>
        <v/>
      </c>
      <c r="G163" s="12"/>
      <c r="H163" s="20"/>
      <c r="I163" s="12"/>
      <c r="U163" s="4" t="str">
        <f>IF(AND($V$2=$E163,$V$2&lt;&gt;"",$V$2&lt;&gt;0,F163&lt;&gt;"تأكد من الكود"),COUNT($U$3:U162)+1,"  ")</f>
        <v xml:space="preserve">  </v>
      </c>
      <c r="Y163" s="4" t="str">
        <f>IF(AND($Z$2=$D163,$Z$2&lt;&gt;"",$Z$2&lt;&gt;0,$Y$2=$Y$1),COUNT($Y$3:Y162)+1,"  ")</f>
        <v xml:space="preserve">  </v>
      </c>
    </row>
    <row r="164" spans="2:25" ht="15.75">
      <c r="B164" s="5" t="str">
        <f>IF(C164&lt;&gt;"",COUNT($B$3:B163)+1,"")</f>
        <v/>
      </c>
      <c r="C164" s="86"/>
      <c r="D164" s="12"/>
      <c r="E164" s="12"/>
      <c r="F164" s="5" t="str">
        <f>IFERROR(IF(E164&lt;&gt;"",VLOOKUP(E164,STORE!$C$6:$D$500,2,FALSE),""),"تأكد من الكود")</f>
        <v/>
      </c>
      <c r="G164" s="12"/>
      <c r="H164" s="20"/>
      <c r="I164" s="12"/>
      <c r="U164" s="4" t="str">
        <f>IF(AND($V$2=$E164,$V$2&lt;&gt;"",$V$2&lt;&gt;0,F164&lt;&gt;"تأكد من الكود"),COUNT($U$3:U163)+1,"  ")</f>
        <v xml:space="preserve">  </v>
      </c>
      <c r="Y164" s="4" t="str">
        <f>IF(AND($Z$2=$D164,$Z$2&lt;&gt;"",$Z$2&lt;&gt;0,$Y$2=$Y$1),COUNT($Y$3:Y163)+1,"  ")</f>
        <v xml:space="preserve">  </v>
      </c>
    </row>
    <row r="165" spans="2:25" ht="15.75">
      <c r="B165" s="5" t="str">
        <f>IF(C165&lt;&gt;"",COUNT($B$3:B164)+1,"")</f>
        <v/>
      </c>
      <c r="C165" s="86"/>
      <c r="D165" s="12"/>
      <c r="E165" s="12"/>
      <c r="F165" s="5" t="str">
        <f>IFERROR(IF(E165&lt;&gt;"",VLOOKUP(E165,STORE!$C$6:$D$500,2,FALSE),""),"تأكد من الكود")</f>
        <v/>
      </c>
      <c r="G165" s="12"/>
      <c r="H165" s="20"/>
      <c r="I165" s="12"/>
      <c r="U165" s="4" t="str">
        <f>IF(AND($V$2=$E165,$V$2&lt;&gt;"",$V$2&lt;&gt;0,F165&lt;&gt;"تأكد من الكود"),COUNT($U$3:U164)+1,"  ")</f>
        <v xml:space="preserve">  </v>
      </c>
      <c r="Y165" s="4" t="str">
        <f>IF(AND($Z$2=$D165,$Z$2&lt;&gt;"",$Z$2&lt;&gt;0,$Y$2=$Y$1),COUNT($Y$3:Y164)+1,"  ")</f>
        <v xml:space="preserve">  </v>
      </c>
    </row>
    <row r="166" spans="2:25" ht="15.75">
      <c r="B166" s="5" t="str">
        <f>IF(C166&lt;&gt;"",COUNT($B$3:B165)+1,"")</f>
        <v/>
      </c>
      <c r="C166" s="86"/>
      <c r="D166" s="12"/>
      <c r="E166" s="12"/>
      <c r="F166" s="5" t="str">
        <f>IFERROR(IF(E166&lt;&gt;"",VLOOKUP(E166,STORE!$C$6:$D$500,2,FALSE),""),"تأكد من الكود")</f>
        <v/>
      </c>
      <c r="G166" s="12"/>
      <c r="H166" s="20"/>
      <c r="I166" s="12"/>
      <c r="U166" s="4" t="str">
        <f>IF(AND($V$2=$E166,$V$2&lt;&gt;"",$V$2&lt;&gt;0,F166&lt;&gt;"تأكد من الكود"),COUNT($U$3:U165)+1,"  ")</f>
        <v xml:space="preserve">  </v>
      </c>
      <c r="Y166" s="4" t="str">
        <f>IF(AND($Z$2=$D166,$Z$2&lt;&gt;"",$Z$2&lt;&gt;0,$Y$2=$Y$1),COUNT($Y$3:Y165)+1,"  ")</f>
        <v xml:space="preserve">  </v>
      </c>
    </row>
    <row r="167" spans="2:25" ht="15.75">
      <c r="B167" s="5" t="str">
        <f>IF(C167&lt;&gt;"",COUNT($B$3:B166)+1,"")</f>
        <v/>
      </c>
      <c r="C167" s="86"/>
      <c r="D167" s="12"/>
      <c r="E167" s="12"/>
      <c r="F167" s="5" t="str">
        <f>IFERROR(IF(E167&lt;&gt;"",VLOOKUP(E167,STORE!$C$6:$D$500,2,FALSE),""),"تأكد من الكود")</f>
        <v/>
      </c>
      <c r="G167" s="12"/>
      <c r="H167" s="20"/>
      <c r="I167" s="12"/>
      <c r="U167" s="4" t="str">
        <f>IF(AND($V$2=$E167,$V$2&lt;&gt;"",$V$2&lt;&gt;0,F167&lt;&gt;"تأكد من الكود"),COUNT($U$3:U166)+1,"  ")</f>
        <v xml:space="preserve">  </v>
      </c>
      <c r="Y167" s="4" t="str">
        <f>IF(AND($Z$2=$D167,$Z$2&lt;&gt;"",$Z$2&lt;&gt;0,$Y$2=$Y$1),COUNT($Y$3:Y166)+1,"  ")</f>
        <v xml:space="preserve">  </v>
      </c>
    </row>
    <row r="168" spans="2:25" ht="15.75">
      <c r="B168" s="5" t="str">
        <f>IF(C168&lt;&gt;"",COUNT($B$3:B167)+1,"")</f>
        <v/>
      </c>
      <c r="C168" s="86"/>
      <c r="D168" s="12"/>
      <c r="E168" s="12"/>
      <c r="F168" s="5" t="str">
        <f>IFERROR(IF(E168&lt;&gt;"",VLOOKUP(E168,STORE!$C$6:$D$500,2,FALSE),""),"تأكد من الكود")</f>
        <v/>
      </c>
      <c r="G168" s="12"/>
      <c r="H168" s="20"/>
      <c r="I168" s="12"/>
      <c r="U168" s="4" t="str">
        <f>IF(AND($V$2=$E168,$V$2&lt;&gt;"",$V$2&lt;&gt;0,F168&lt;&gt;"تأكد من الكود"),COUNT($U$3:U167)+1,"  ")</f>
        <v xml:space="preserve">  </v>
      </c>
      <c r="Y168" s="4" t="str">
        <f>IF(AND($Z$2=$D168,$Z$2&lt;&gt;"",$Z$2&lt;&gt;0,$Y$2=$Y$1),COUNT($Y$3:Y167)+1,"  ")</f>
        <v xml:space="preserve">  </v>
      </c>
    </row>
    <row r="169" spans="2:25" ht="15.75">
      <c r="B169" s="5" t="str">
        <f>IF(C169&lt;&gt;"",COUNT($B$3:B168)+1,"")</f>
        <v/>
      </c>
      <c r="C169" s="86"/>
      <c r="D169" s="12"/>
      <c r="E169" s="12"/>
      <c r="F169" s="5" t="str">
        <f>IFERROR(IF(E169&lt;&gt;"",VLOOKUP(E169,STORE!$C$6:$D$500,2,FALSE),""),"تأكد من الكود")</f>
        <v/>
      </c>
      <c r="G169" s="12"/>
      <c r="H169" s="20"/>
      <c r="I169" s="12"/>
      <c r="U169" s="4" t="str">
        <f>IF(AND($V$2=$E169,$V$2&lt;&gt;"",$V$2&lt;&gt;0,F169&lt;&gt;"تأكد من الكود"),COUNT($U$3:U168)+1,"  ")</f>
        <v xml:space="preserve">  </v>
      </c>
      <c r="Y169" s="4" t="str">
        <f>IF(AND($Z$2=$D169,$Z$2&lt;&gt;"",$Z$2&lt;&gt;0,$Y$2=$Y$1),COUNT($Y$3:Y168)+1,"  ")</f>
        <v xml:space="preserve">  </v>
      </c>
    </row>
    <row r="170" spans="2:25" ht="15.75">
      <c r="B170" s="5" t="str">
        <f>IF(C170&lt;&gt;"",COUNT($B$3:B169)+1,"")</f>
        <v/>
      </c>
      <c r="C170" s="86"/>
      <c r="D170" s="12"/>
      <c r="E170" s="12"/>
      <c r="F170" s="5" t="str">
        <f>IFERROR(IF(E170&lt;&gt;"",VLOOKUP(E170,STORE!$C$6:$D$500,2,FALSE),""),"تأكد من الكود")</f>
        <v/>
      </c>
      <c r="G170" s="12"/>
      <c r="H170" s="20"/>
      <c r="I170" s="12"/>
      <c r="U170" s="4" t="str">
        <f>IF(AND($V$2=$E170,$V$2&lt;&gt;"",$V$2&lt;&gt;0,F170&lt;&gt;"تأكد من الكود"),COUNT($U$3:U169)+1,"  ")</f>
        <v xml:space="preserve">  </v>
      </c>
      <c r="Y170" s="4" t="str">
        <f>IF(AND($Z$2=$D170,$Z$2&lt;&gt;"",$Z$2&lt;&gt;0,$Y$2=$Y$1),COUNT($Y$3:Y169)+1,"  ")</f>
        <v xml:space="preserve">  </v>
      </c>
    </row>
    <row r="171" spans="2:25" ht="15.75">
      <c r="B171" s="5" t="str">
        <f>IF(C171&lt;&gt;"",COUNT($B$3:B170)+1,"")</f>
        <v/>
      </c>
      <c r="C171" s="86"/>
      <c r="D171" s="12"/>
      <c r="E171" s="12"/>
      <c r="F171" s="5" t="str">
        <f>IFERROR(IF(E171&lt;&gt;"",VLOOKUP(E171,STORE!$C$6:$D$500,2,FALSE),""),"تأكد من الكود")</f>
        <v/>
      </c>
      <c r="G171" s="12"/>
      <c r="H171" s="20"/>
      <c r="I171" s="12"/>
      <c r="U171" s="4" t="str">
        <f>IF(AND($V$2=$E171,$V$2&lt;&gt;"",$V$2&lt;&gt;0,F171&lt;&gt;"تأكد من الكود"),COUNT($U$3:U170)+1,"  ")</f>
        <v xml:space="preserve">  </v>
      </c>
      <c r="Y171" s="4" t="str">
        <f>IF(AND($Z$2=$D171,$Z$2&lt;&gt;"",$Z$2&lt;&gt;0,$Y$2=$Y$1),COUNT($Y$3:Y170)+1,"  ")</f>
        <v xml:space="preserve">  </v>
      </c>
    </row>
    <row r="172" spans="2:25" ht="15.75">
      <c r="B172" s="5" t="str">
        <f>IF(C172&lt;&gt;"",COUNT($B$3:B171)+1,"")</f>
        <v/>
      </c>
      <c r="C172" s="86"/>
      <c r="D172" s="12"/>
      <c r="E172" s="12"/>
      <c r="F172" s="5" t="str">
        <f>IFERROR(IF(E172&lt;&gt;"",VLOOKUP(E172,STORE!$C$6:$D$500,2,FALSE),""),"تأكد من الكود")</f>
        <v/>
      </c>
      <c r="G172" s="12"/>
      <c r="H172" s="20"/>
      <c r="I172" s="12"/>
      <c r="U172" s="4" t="str">
        <f>IF(AND($V$2=$E172,$V$2&lt;&gt;"",$V$2&lt;&gt;0,F172&lt;&gt;"تأكد من الكود"),COUNT($U$3:U171)+1,"  ")</f>
        <v xml:space="preserve">  </v>
      </c>
      <c r="Y172" s="4" t="str">
        <f>IF(AND($Z$2=$D172,$Z$2&lt;&gt;"",$Z$2&lt;&gt;0,$Y$2=$Y$1),COUNT($Y$3:Y171)+1,"  ")</f>
        <v xml:space="preserve">  </v>
      </c>
    </row>
    <row r="173" spans="2:25" ht="15.75">
      <c r="B173" s="5" t="str">
        <f>IF(C173&lt;&gt;"",COUNT($B$3:B172)+1,"")</f>
        <v/>
      </c>
      <c r="C173" s="86"/>
      <c r="D173" s="12"/>
      <c r="E173" s="12"/>
      <c r="F173" s="5" t="str">
        <f>IFERROR(IF(E173&lt;&gt;"",VLOOKUP(E173,STORE!$C$6:$D$500,2,FALSE),""),"تأكد من الكود")</f>
        <v/>
      </c>
      <c r="G173" s="12"/>
      <c r="H173" s="20"/>
      <c r="I173" s="12"/>
      <c r="U173" s="4" t="str">
        <f>IF(AND($V$2=$E173,$V$2&lt;&gt;"",$V$2&lt;&gt;0,F173&lt;&gt;"تأكد من الكود"),COUNT($U$3:U172)+1,"  ")</f>
        <v xml:space="preserve">  </v>
      </c>
      <c r="Y173" s="4" t="str">
        <f>IF(AND($Z$2=$D173,$Z$2&lt;&gt;"",$Z$2&lt;&gt;0,$Y$2=$Y$1),COUNT($Y$3:Y172)+1,"  ")</f>
        <v xml:space="preserve">  </v>
      </c>
    </row>
    <row r="174" spans="2:25" ht="15.75">
      <c r="B174" s="5" t="str">
        <f>IF(C174&lt;&gt;"",COUNT($B$3:B173)+1,"")</f>
        <v/>
      </c>
      <c r="C174" s="86"/>
      <c r="D174" s="12"/>
      <c r="E174" s="12"/>
      <c r="F174" s="5" t="str">
        <f>IFERROR(IF(E174&lt;&gt;"",VLOOKUP(E174,STORE!$C$6:$D$500,2,FALSE),""),"تأكد من الكود")</f>
        <v/>
      </c>
      <c r="G174" s="12"/>
      <c r="H174" s="20"/>
      <c r="I174" s="12"/>
      <c r="U174" s="4" t="str">
        <f>IF(AND($V$2=$E174,$V$2&lt;&gt;"",$V$2&lt;&gt;0,F174&lt;&gt;"تأكد من الكود"),COUNT($U$3:U173)+1,"  ")</f>
        <v xml:space="preserve">  </v>
      </c>
      <c r="Y174" s="4" t="str">
        <f>IF(AND($Z$2=$D174,$Z$2&lt;&gt;"",$Z$2&lt;&gt;0,$Y$2=$Y$1),COUNT($Y$3:Y173)+1,"  ")</f>
        <v xml:space="preserve">  </v>
      </c>
    </row>
    <row r="175" spans="2:25" ht="15.75">
      <c r="B175" s="5" t="str">
        <f>IF(C175&lt;&gt;"",COUNT($B$3:B174)+1,"")</f>
        <v/>
      </c>
      <c r="C175" s="86"/>
      <c r="D175" s="12"/>
      <c r="E175" s="12"/>
      <c r="F175" s="5" t="str">
        <f>IFERROR(IF(E175&lt;&gt;"",VLOOKUP(E175,STORE!$C$6:$D$500,2,FALSE),""),"تأكد من الكود")</f>
        <v/>
      </c>
      <c r="G175" s="12"/>
      <c r="H175" s="20"/>
      <c r="I175" s="12"/>
      <c r="U175" s="4" t="str">
        <f>IF(AND($V$2=$E175,$V$2&lt;&gt;"",$V$2&lt;&gt;0,F175&lt;&gt;"تأكد من الكود"),COUNT($U$3:U174)+1,"  ")</f>
        <v xml:space="preserve">  </v>
      </c>
      <c r="Y175" s="4" t="str">
        <f>IF(AND($Z$2=$D175,$Z$2&lt;&gt;"",$Z$2&lt;&gt;0,$Y$2=$Y$1),COUNT($Y$3:Y174)+1,"  ")</f>
        <v xml:space="preserve">  </v>
      </c>
    </row>
    <row r="176" spans="2:25" ht="15.75">
      <c r="B176" s="5" t="str">
        <f>IF(C176&lt;&gt;"",COUNT($B$3:B175)+1,"")</f>
        <v/>
      </c>
      <c r="C176" s="86"/>
      <c r="D176" s="12"/>
      <c r="E176" s="12"/>
      <c r="F176" s="5" t="str">
        <f>IFERROR(IF(E176&lt;&gt;"",VLOOKUP(E176,STORE!$C$6:$D$500,2,FALSE),""),"تأكد من الكود")</f>
        <v/>
      </c>
      <c r="G176" s="12"/>
      <c r="H176" s="20"/>
      <c r="I176" s="12"/>
      <c r="U176" s="4" t="str">
        <f>IF(AND($V$2=$E176,$V$2&lt;&gt;"",$V$2&lt;&gt;0,F176&lt;&gt;"تأكد من الكود"),COUNT($U$3:U175)+1,"  ")</f>
        <v xml:space="preserve">  </v>
      </c>
      <c r="Y176" s="4" t="str">
        <f>IF(AND($Z$2=$D176,$Z$2&lt;&gt;"",$Z$2&lt;&gt;0,$Y$2=$Y$1),COUNT($Y$3:Y175)+1,"  ")</f>
        <v xml:space="preserve">  </v>
      </c>
    </row>
    <row r="177" spans="2:25" ht="15.75">
      <c r="B177" s="5" t="str">
        <f>IF(C177&lt;&gt;"",COUNT($B$3:B176)+1,"")</f>
        <v/>
      </c>
      <c r="C177" s="86"/>
      <c r="D177" s="12"/>
      <c r="E177" s="12"/>
      <c r="F177" s="5" t="str">
        <f>IFERROR(IF(E177&lt;&gt;"",VLOOKUP(E177,STORE!$C$6:$D$500,2,FALSE),""),"تأكد من الكود")</f>
        <v/>
      </c>
      <c r="G177" s="12"/>
      <c r="H177" s="20"/>
      <c r="I177" s="12"/>
      <c r="U177" s="4" t="str">
        <f>IF(AND($V$2=$E177,$V$2&lt;&gt;"",$V$2&lt;&gt;0,F177&lt;&gt;"تأكد من الكود"),COUNT($U$3:U176)+1,"  ")</f>
        <v xml:space="preserve">  </v>
      </c>
      <c r="Y177" s="4" t="str">
        <f>IF(AND($Z$2=$D177,$Z$2&lt;&gt;"",$Z$2&lt;&gt;0,$Y$2=$Y$1),COUNT($Y$3:Y176)+1,"  ")</f>
        <v xml:space="preserve">  </v>
      </c>
    </row>
    <row r="178" spans="2:25" ht="15.75">
      <c r="B178" s="5" t="str">
        <f>IF(C178&lt;&gt;"",COUNT($B$3:B177)+1,"")</f>
        <v/>
      </c>
      <c r="C178" s="86"/>
      <c r="D178" s="12"/>
      <c r="E178" s="12"/>
      <c r="F178" s="5" t="str">
        <f>IFERROR(IF(E178&lt;&gt;"",VLOOKUP(E178,STORE!$C$6:$D$500,2,FALSE),""),"تأكد من الكود")</f>
        <v/>
      </c>
      <c r="G178" s="12"/>
      <c r="H178" s="20"/>
      <c r="I178" s="12"/>
      <c r="U178" s="4" t="str">
        <f>IF(AND($V$2=$E178,$V$2&lt;&gt;"",$V$2&lt;&gt;0,F178&lt;&gt;"تأكد من الكود"),COUNT($U$3:U177)+1,"  ")</f>
        <v xml:space="preserve">  </v>
      </c>
      <c r="Y178" s="4" t="str">
        <f>IF(AND($Z$2=$D178,$Z$2&lt;&gt;"",$Z$2&lt;&gt;0,$Y$2=$Y$1),COUNT($Y$3:Y177)+1,"  ")</f>
        <v xml:space="preserve">  </v>
      </c>
    </row>
    <row r="179" spans="2:25" ht="15.75">
      <c r="B179" s="5" t="str">
        <f>IF(C179&lt;&gt;"",COUNT($B$3:B178)+1,"")</f>
        <v/>
      </c>
      <c r="C179" s="86"/>
      <c r="D179" s="12"/>
      <c r="E179" s="12"/>
      <c r="F179" s="5" t="str">
        <f>IFERROR(IF(E179&lt;&gt;"",VLOOKUP(E179,STORE!$C$6:$D$500,2,FALSE),""),"تأكد من الكود")</f>
        <v/>
      </c>
      <c r="G179" s="12"/>
      <c r="H179" s="20"/>
      <c r="I179" s="12"/>
      <c r="U179" s="4" t="str">
        <f>IF(AND($V$2=$E179,$V$2&lt;&gt;"",$V$2&lt;&gt;0,F179&lt;&gt;"تأكد من الكود"),COUNT($U$3:U178)+1,"  ")</f>
        <v xml:space="preserve">  </v>
      </c>
      <c r="Y179" s="4" t="str">
        <f>IF(AND($Z$2=$D179,$Z$2&lt;&gt;"",$Z$2&lt;&gt;0,$Y$2=$Y$1),COUNT($Y$3:Y178)+1,"  ")</f>
        <v xml:space="preserve">  </v>
      </c>
    </row>
    <row r="180" spans="2:25" ht="15.75">
      <c r="B180" s="5" t="str">
        <f>IF(C180&lt;&gt;"",COUNT($B$3:B179)+1,"")</f>
        <v/>
      </c>
      <c r="C180" s="86"/>
      <c r="D180" s="12"/>
      <c r="E180" s="12"/>
      <c r="F180" s="5" t="str">
        <f>IFERROR(IF(E180&lt;&gt;"",VLOOKUP(E180,STORE!$C$6:$D$500,2,FALSE),""),"تأكد من الكود")</f>
        <v/>
      </c>
      <c r="G180" s="12"/>
      <c r="H180" s="20"/>
      <c r="I180" s="12"/>
      <c r="U180" s="4" t="str">
        <f>IF(AND($V$2=$E180,$V$2&lt;&gt;"",$V$2&lt;&gt;0,F180&lt;&gt;"تأكد من الكود"),COUNT($U$3:U179)+1,"  ")</f>
        <v xml:space="preserve">  </v>
      </c>
      <c r="Y180" s="4" t="str">
        <f>IF(AND($Z$2=$D180,$Z$2&lt;&gt;"",$Z$2&lt;&gt;0,$Y$2=$Y$1),COUNT($Y$3:Y179)+1,"  ")</f>
        <v xml:space="preserve">  </v>
      </c>
    </row>
    <row r="181" spans="2:25" ht="15.75">
      <c r="B181" s="5" t="str">
        <f>IF(C181&lt;&gt;"",COUNT($B$3:B180)+1,"")</f>
        <v/>
      </c>
      <c r="C181" s="86"/>
      <c r="D181" s="12"/>
      <c r="E181" s="12"/>
      <c r="F181" s="5" t="str">
        <f>IFERROR(IF(E181&lt;&gt;"",VLOOKUP(E181,STORE!$C$6:$D$500,2,FALSE),""),"تأكد من الكود")</f>
        <v/>
      </c>
      <c r="G181" s="12"/>
      <c r="H181" s="20"/>
      <c r="I181" s="12"/>
      <c r="U181" s="4" t="str">
        <f>IF(AND($V$2=$E181,$V$2&lt;&gt;"",$V$2&lt;&gt;0,F181&lt;&gt;"تأكد من الكود"),COUNT($U$3:U180)+1,"  ")</f>
        <v xml:space="preserve">  </v>
      </c>
      <c r="Y181" s="4" t="str">
        <f>IF(AND($Z$2=$D181,$Z$2&lt;&gt;"",$Z$2&lt;&gt;0,$Y$2=$Y$1),COUNT($Y$3:Y180)+1,"  ")</f>
        <v xml:space="preserve">  </v>
      </c>
    </row>
    <row r="182" spans="2:25" ht="15.75">
      <c r="B182" s="5" t="str">
        <f>IF(C182&lt;&gt;"",COUNT($B$3:B181)+1,"")</f>
        <v/>
      </c>
      <c r="C182" s="86"/>
      <c r="D182" s="12"/>
      <c r="E182" s="12"/>
      <c r="F182" s="5" t="str">
        <f>IFERROR(IF(E182&lt;&gt;"",VLOOKUP(E182,STORE!$C$6:$D$500,2,FALSE),""),"تأكد من الكود")</f>
        <v/>
      </c>
      <c r="G182" s="12"/>
      <c r="H182" s="20"/>
      <c r="I182" s="12"/>
      <c r="U182" s="4" t="str">
        <f>IF(AND($V$2=$E182,$V$2&lt;&gt;"",$V$2&lt;&gt;0,F182&lt;&gt;"تأكد من الكود"),COUNT($U$3:U181)+1,"  ")</f>
        <v xml:space="preserve">  </v>
      </c>
      <c r="Y182" s="4" t="str">
        <f>IF(AND($Z$2=$D182,$Z$2&lt;&gt;"",$Z$2&lt;&gt;0,$Y$2=$Y$1),COUNT($Y$3:Y181)+1,"  ")</f>
        <v xml:space="preserve">  </v>
      </c>
    </row>
    <row r="183" spans="2:25" ht="15.75">
      <c r="B183" s="5" t="str">
        <f>IF(C183&lt;&gt;"",COUNT($B$3:B182)+1,"")</f>
        <v/>
      </c>
      <c r="C183" s="86"/>
      <c r="D183" s="12"/>
      <c r="E183" s="12"/>
      <c r="F183" s="5" t="str">
        <f>IFERROR(IF(E183&lt;&gt;"",VLOOKUP(E183,STORE!$C$6:$D$500,2,FALSE),""),"تأكد من الكود")</f>
        <v/>
      </c>
      <c r="G183" s="12"/>
      <c r="H183" s="20"/>
      <c r="I183" s="12"/>
      <c r="U183" s="4" t="str">
        <f>IF(AND($V$2=$E183,$V$2&lt;&gt;"",$V$2&lt;&gt;0,F183&lt;&gt;"تأكد من الكود"),COUNT($U$3:U182)+1,"  ")</f>
        <v xml:space="preserve">  </v>
      </c>
      <c r="Y183" s="4" t="str">
        <f>IF(AND($Z$2=$D183,$Z$2&lt;&gt;"",$Z$2&lt;&gt;0,$Y$2=$Y$1),COUNT($Y$3:Y182)+1,"  ")</f>
        <v xml:space="preserve">  </v>
      </c>
    </row>
    <row r="184" spans="2:25" ht="15.75">
      <c r="B184" s="5" t="str">
        <f>IF(C184&lt;&gt;"",COUNT($B$3:B183)+1,"")</f>
        <v/>
      </c>
      <c r="C184" s="86"/>
      <c r="D184" s="12"/>
      <c r="E184" s="12"/>
      <c r="F184" s="5" t="str">
        <f>IFERROR(IF(E184&lt;&gt;"",VLOOKUP(E184,STORE!$C$6:$D$500,2,FALSE),""),"تأكد من الكود")</f>
        <v/>
      </c>
      <c r="G184" s="12"/>
      <c r="H184" s="20"/>
      <c r="I184" s="12"/>
      <c r="U184" s="4" t="str">
        <f>IF(AND($V$2=$E184,$V$2&lt;&gt;"",$V$2&lt;&gt;0,F184&lt;&gt;"تأكد من الكود"),COUNT($U$3:U183)+1,"  ")</f>
        <v xml:space="preserve">  </v>
      </c>
      <c r="Y184" s="4" t="str">
        <f>IF(AND($Z$2=$D184,$Z$2&lt;&gt;"",$Z$2&lt;&gt;0,$Y$2=$Y$1),COUNT($Y$3:Y183)+1,"  ")</f>
        <v xml:space="preserve">  </v>
      </c>
    </row>
    <row r="185" spans="2:25" ht="15.75">
      <c r="B185" s="5" t="str">
        <f>IF(C185&lt;&gt;"",COUNT($B$3:B184)+1,"")</f>
        <v/>
      </c>
      <c r="C185" s="86"/>
      <c r="D185" s="12"/>
      <c r="E185" s="12"/>
      <c r="F185" s="5" t="str">
        <f>IFERROR(IF(E185&lt;&gt;"",VLOOKUP(E185,STORE!$C$6:$D$500,2,FALSE),""),"تأكد من الكود")</f>
        <v/>
      </c>
      <c r="G185" s="12"/>
      <c r="H185" s="20"/>
      <c r="I185" s="12"/>
      <c r="U185" s="4" t="str">
        <f>IF(AND($V$2=$E185,$V$2&lt;&gt;"",$V$2&lt;&gt;0,F185&lt;&gt;"تأكد من الكود"),COUNT($U$3:U184)+1,"  ")</f>
        <v xml:space="preserve">  </v>
      </c>
      <c r="Y185" s="4" t="str">
        <f>IF(AND($Z$2=$D185,$Z$2&lt;&gt;"",$Z$2&lt;&gt;0,$Y$2=$Y$1),COUNT($Y$3:Y184)+1,"  ")</f>
        <v xml:space="preserve">  </v>
      </c>
    </row>
    <row r="186" spans="2:25" ht="15.75">
      <c r="B186" s="5" t="str">
        <f>IF(C186&lt;&gt;"",COUNT($B$3:B185)+1,"")</f>
        <v/>
      </c>
      <c r="C186" s="86"/>
      <c r="D186" s="12"/>
      <c r="E186" s="12"/>
      <c r="F186" s="5" t="str">
        <f>IFERROR(IF(E186&lt;&gt;"",VLOOKUP(E186,STORE!$C$6:$D$500,2,FALSE),""),"تأكد من الكود")</f>
        <v/>
      </c>
      <c r="G186" s="12"/>
      <c r="H186" s="20"/>
      <c r="I186" s="12"/>
      <c r="U186" s="4" t="str">
        <f>IF(AND($V$2=$E186,$V$2&lt;&gt;"",$V$2&lt;&gt;0,F186&lt;&gt;"تأكد من الكود"),COUNT($U$3:U185)+1,"  ")</f>
        <v xml:space="preserve">  </v>
      </c>
      <c r="Y186" s="4" t="str">
        <f>IF(AND($Z$2=$D186,$Z$2&lt;&gt;"",$Z$2&lt;&gt;0,$Y$2=$Y$1),COUNT($Y$3:Y185)+1,"  ")</f>
        <v xml:space="preserve">  </v>
      </c>
    </row>
    <row r="187" spans="2:25" ht="15.75">
      <c r="B187" s="5" t="str">
        <f>IF(C187&lt;&gt;"",COUNT($B$3:B186)+1,"")</f>
        <v/>
      </c>
      <c r="C187" s="86"/>
      <c r="D187" s="12"/>
      <c r="E187" s="12"/>
      <c r="F187" s="5" t="str">
        <f>IFERROR(IF(E187&lt;&gt;"",VLOOKUP(E187,STORE!$C$6:$D$500,2,FALSE),""),"تأكد من الكود")</f>
        <v/>
      </c>
      <c r="G187" s="12"/>
      <c r="H187" s="20"/>
      <c r="I187" s="12"/>
      <c r="U187" s="4" t="str">
        <f>IF(AND($V$2=$E187,$V$2&lt;&gt;"",$V$2&lt;&gt;0,F187&lt;&gt;"تأكد من الكود"),COUNT($U$3:U186)+1,"  ")</f>
        <v xml:space="preserve">  </v>
      </c>
      <c r="Y187" s="4" t="str">
        <f>IF(AND($Z$2=$D187,$Z$2&lt;&gt;"",$Z$2&lt;&gt;0,$Y$2=$Y$1),COUNT($Y$3:Y186)+1,"  ")</f>
        <v xml:space="preserve">  </v>
      </c>
    </row>
    <row r="188" spans="2:25" ht="15.75">
      <c r="B188" s="5" t="str">
        <f>IF(C188&lt;&gt;"",COUNT($B$3:B187)+1,"")</f>
        <v/>
      </c>
      <c r="C188" s="86"/>
      <c r="D188" s="12"/>
      <c r="E188" s="12"/>
      <c r="F188" s="5" t="str">
        <f>IFERROR(IF(E188&lt;&gt;"",VLOOKUP(E188,STORE!$C$6:$D$500,2,FALSE),""),"تأكد من الكود")</f>
        <v/>
      </c>
      <c r="G188" s="12"/>
      <c r="H188" s="20"/>
      <c r="I188" s="12"/>
      <c r="U188" s="4" t="str">
        <f>IF(AND($V$2=$E188,$V$2&lt;&gt;"",$V$2&lt;&gt;0,F188&lt;&gt;"تأكد من الكود"),COUNT($U$3:U187)+1,"  ")</f>
        <v xml:space="preserve">  </v>
      </c>
      <c r="Y188" s="4" t="str">
        <f>IF(AND($Z$2=$D188,$Z$2&lt;&gt;"",$Z$2&lt;&gt;0,$Y$2=$Y$1),COUNT($Y$3:Y187)+1,"  ")</f>
        <v xml:space="preserve">  </v>
      </c>
    </row>
    <row r="189" spans="2:25" ht="15.75">
      <c r="B189" s="5" t="str">
        <f>IF(C189&lt;&gt;"",COUNT($B$3:B188)+1,"")</f>
        <v/>
      </c>
      <c r="C189" s="86"/>
      <c r="D189" s="12"/>
      <c r="E189" s="12"/>
      <c r="F189" s="5" t="str">
        <f>IFERROR(IF(E189&lt;&gt;"",VLOOKUP(E189,STORE!$C$6:$D$500,2,FALSE),""),"تأكد من الكود")</f>
        <v/>
      </c>
      <c r="G189" s="12"/>
      <c r="H189" s="20"/>
      <c r="I189" s="12"/>
      <c r="U189" s="4" t="str">
        <f>IF(AND($V$2=$E189,$V$2&lt;&gt;"",$V$2&lt;&gt;0,F189&lt;&gt;"تأكد من الكود"),COUNT($U$3:U188)+1,"  ")</f>
        <v xml:space="preserve">  </v>
      </c>
      <c r="Y189" s="4" t="str">
        <f>IF(AND($Z$2=$D189,$Z$2&lt;&gt;"",$Z$2&lt;&gt;0,$Y$2=$Y$1),COUNT($Y$3:Y188)+1,"  ")</f>
        <v xml:space="preserve">  </v>
      </c>
    </row>
    <row r="190" spans="2:25" ht="15.75">
      <c r="B190" s="5" t="str">
        <f>IF(C190&lt;&gt;"",COUNT($B$3:B189)+1,"")</f>
        <v/>
      </c>
      <c r="C190" s="86"/>
      <c r="D190" s="12"/>
      <c r="E190" s="12"/>
      <c r="F190" s="5" t="str">
        <f>IFERROR(IF(E190&lt;&gt;"",VLOOKUP(E190,STORE!$C$6:$D$500,2,FALSE),""),"تأكد من الكود")</f>
        <v/>
      </c>
      <c r="G190" s="12"/>
      <c r="H190" s="20"/>
      <c r="I190" s="12"/>
      <c r="U190" s="4" t="str">
        <f>IF(AND($V$2=$E190,$V$2&lt;&gt;"",$V$2&lt;&gt;0,F190&lt;&gt;"تأكد من الكود"),COUNT($U$3:U189)+1,"  ")</f>
        <v xml:space="preserve">  </v>
      </c>
      <c r="Y190" s="4" t="str">
        <f>IF(AND($Z$2=$D190,$Z$2&lt;&gt;"",$Z$2&lt;&gt;0,$Y$2=$Y$1),COUNT($Y$3:Y189)+1,"  ")</f>
        <v xml:space="preserve">  </v>
      </c>
    </row>
    <row r="191" spans="2:25" ht="15.75">
      <c r="B191" s="5" t="str">
        <f>IF(C191&lt;&gt;"",COUNT($B$3:B190)+1,"")</f>
        <v/>
      </c>
      <c r="C191" s="86"/>
      <c r="D191" s="12"/>
      <c r="E191" s="12"/>
      <c r="F191" s="5" t="str">
        <f>IFERROR(IF(E191&lt;&gt;"",VLOOKUP(E191,STORE!$C$6:$D$500,2,FALSE),""),"تأكد من الكود")</f>
        <v/>
      </c>
      <c r="G191" s="12"/>
      <c r="H191" s="20"/>
      <c r="I191" s="12"/>
      <c r="U191" s="4" t="str">
        <f>IF(AND($V$2=$E191,$V$2&lt;&gt;"",$V$2&lt;&gt;0,F191&lt;&gt;"تأكد من الكود"),COUNT($U$3:U190)+1,"  ")</f>
        <v xml:space="preserve">  </v>
      </c>
      <c r="Y191" s="4" t="str">
        <f>IF(AND($Z$2=$D191,$Z$2&lt;&gt;"",$Z$2&lt;&gt;0,$Y$2=$Y$1),COUNT($Y$3:Y190)+1,"  ")</f>
        <v xml:space="preserve">  </v>
      </c>
    </row>
    <row r="192" spans="2:25" ht="15.75">
      <c r="B192" s="5" t="str">
        <f>IF(C192&lt;&gt;"",COUNT($B$3:B191)+1,"")</f>
        <v/>
      </c>
      <c r="C192" s="86"/>
      <c r="D192" s="12"/>
      <c r="E192" s="12"/>
      <c r="F192" s="5" t="str">
        <f>IFERROR(IF(E192&lt;&gt;"",VLOOKUP(E192,STORE!$C$6:$D$500,2,FALSE),""),"تأكد من الكود")</f>
        <v/>
      </c>
      <c r="G192" s="12"/>
      <c r="H192" s="20"/>
      <c r="I192" s="12"/>
      <c r="U192" s="4" t="str">
        <f>IF(AND($V$2=$E192,$V$2&lt;&gt;"",$V$2&lt;&gt;0,F192&lt;&gt;"تأكد من الكود"),COUNT($U$3:U191)+1,"  ")</f>
        <v xml:space="preserve">  </v>
      </c>
      <c r="Y192" s="4" t="str">
        <f>IF(AND($Z$2=$D192,$Z$2&lt;&gt;"",$Z$2&lt;&gt;0,$Y$2=$Y$1),COUNT($Y$3:Y191)+1,"  ")</f>
        <v xml:space="preserve">  </v>
      </c>
    </row>
    <row r="193" spans="2:25" ht="15.75">
      <c r="B193" s="5" t="str">
        <f>IF(C193&lt;&gt;"",COUNT($B$3:B192)+1,"")</f>
        <v/>
      </c>
      <c r="C193" s="86"/>
      <c r="D193" s="12"/>
      <c r="E193" s="12"/>
      <c r="F193" s="5" t="str">
        <f>IFERROR(IF(E193&lt;&gt;"",VLOOKUP(E193,STORE!$C$6:$D$500,2,FALSE),""),"تأكد من الكود")</f>
        <v/>
      </c>
      <c r="G193" s="12"/>
      <c r="H193" s="20"/>
      <c r="I193" s="12"/>
      <c r="U193" s="4" t="str">
        <f>IF(AND($V$2=$E193,$V$2&lt;&gt;"",$V$2&lt;&gt;0,F193&lt;&gt;"تأكد من الكود"),COUNT($U$3:U192)+1,"  ")</f>
        <v xml:space="preserve">  </v>
      </c>
      <c r="Y193" s="4" t="str">
        <f>IF(AND($Z$2=$D193,$Z$2&lt;&gt;"",$Z$2&lt;&gt;0,$Y$2=$Y$1),COUNT($Y$3:Y192)+1,"  ")</f>
        <v xml:space="preserve">  </v>
      </c>
    </row>
    <row r="194" spans="2:25" ht="15.75">
      <c r="B194" s="5" t="str">
        <f>IF(C194&lt;&gt;"",COUNT($B$3:B193)+1,"")</f>
        <v/>
      </c>
      <c r="C194" s="86"/>
      <c r="D194" s="12"/>
      <c r="E194" s="12"/>
      <c r="F194" s="5" t="str">
        <f>IFERROR(IF(E194&lt;&gt;"",VLOOKUP(E194,STORE!$C$6:$D$500,2,FALSE),""),"تأكد من الكود")</f>
        <v/>
      </c>
      <c r="G194" s="12"/>
      <c r="H194" s="20"/>
      <c r="I194" s="12"/>
      <c r="U194" s="4" t="str">
        <f>IF(AND($V$2=$E194,$V$2&lt;&gt;"",$V$2&lt;&gt;0,F194&lt;&gt;"تأكد من الكود"),COUNT($U$3:U193)+1,"  ")</f>
        <v xml:space="preserve">  </v>
      </c>
      <c r="Y194" s="4" t="str">
        <f>IF(AND($Z$2=$D194,$Z$2&lt;&gt;"",$Z$2&lt;&gt;0,$Y$2=$Y$1),COUNT($Y$3:Y193)+1,"  ")</f>
        <v xml:space="preserve">  </v>
      </c>
    </row>
    <row r="195" spans="2:25" ht="15.75">
      <c r="B195" s="5" t="str">
        <f>IF(C195&lt;&gt;"",COUNT($B$3:B194)+1,"")</f>
        <v/>
      </c>
      <c r="C195" s="86"/>
      <c r="D195" s="12"/>
      <c r="E195" s="12"/>
      <c r="F195" s="5" t="str">
        <f>IFERROR(IF(E195&lt;&gt;"",VLOOKUP(E195,STORE!$C$6:$D$500,2,FALSE),""),"تأكد من الكود")</f>
        <v/>
      </c>
      <c r="G195" s="12"/>
      <c r="H195" s="20"/>
      <c r="I195" s="12"/>
      <c r="U195" s="4" t="str">
        <f>IF(AND($V$2=$E195,$V$2&lt;&gt;"",$V$2&lt;&gt;0,F195&lt;&gt;"تأكد من الكود"),COUNT($U$3:U194)+1,"  ")</f>
        <v xml:space="preserve">  </v>
      </c>
      <c r="Y195" s="4" t="str">
        <f>IF(AND($Z$2=$D195,$Z$2&lt;&gt;"",$Z$2&lt;&gt;0,$Y$2=$Y$1),COUNT($Y$3:Y194)+1,"  ")</f>
        <v xml:space="preserve">  </v>
      </c>
    </row>
    <row r="196" spans="2:25" ht="15.75">
      <c r="B196" s="5" t="str">
        <f>IF(C196&lt;&gt;"",COUNT($B$3:B195)+1,"")</f>
        <v/>
      </c>
      <c r="C196" s="86"/>
      <c r="D196" s="12"/>
      <c r="E196" s="12"/>
      <c r="F196" s="5" t="str">
        <f>IFERROR(IF(E196&lt;&gt;"",VLOOKUP(E196,STORE!$C$6:$D$500,2,FALSE),""),"تأكد من الكود")</f>
        <v/>
      </c>
      <c r="G196" s="12"/>
      <c r="H196" s="20"/>
      <c r="I196" s="12"/>
      <c r="U196" s="4" t="str">
        <f>IF(AND($V$2=$E196,$V$2&lt;&gt;"",$V$2&lt;&gt;0,F196&lt;&gt;"تأكد من الكود"),COUNT($U$3:U195)+1,"  ")</f>
        <v xml:space="preserve">  </v>
      </c>
      <c r="Y196" s="4" t="str">
        <f>IF(AND($Z$2=$D196,$Z$2&lt;&gt;"",$Z$2&lt;&gt;0,$Y$2=$Y$1),COUNT($Y$3:Y195)+1,"  ")</f>
        <v xml:space="preserve">  </v>
      </c>
    </row>
    <row r="197" spans="2:25" ht="15.75">
      <c r="B197" s="5" t="str">
        <f>IF(C197&lt;&gt;"",COUNT($B$3:B196)+1,"")</f>
        <v/>
      </c>
      <c r="C197" s="86"/>
      <c r="D197" s="12"/>
      <c r="E197" s="12"/>
      <c r="F197" s="5" t="str">
        <f>IFERROR(IF(E197&lt;&gt;"",VLOOKUP(E197,STORE!$C$6:$D$500,2,FALSE),""),"تأكد من الكود")</f>
        <v/>
      </c>
      <c r="G197" s="12"/>
      <c r="H197" s="20"/>
      <c r="I197" s="12"/>
      <c r="U197" s="4" t="str">
        <f>IF(AND($V$2=$E197,$V$2&lt;&gt;"",$V$2&lt;&gt;0,F197&lt;&gt;"تأكد من الكود"),COUNT($U$3:U196)+1,"  ")</f>
        <v xml:space="preserve">  </v>
      </c>
      <c r="Y197" s="4" t="str">
        <f>IF(AND($Z$2=$D197,$Z$2&lt;&gt;"",$Z$2&lt;&gt;0,$Y$2=$Y$1),COUNT($Y$3:Y196)+1,"  ")</f>
        <v xml:space="preserve">  </v>
      </c>
    </row>
    <row r="198" spans="2:25" ht="15.75">
      <c r="B198" s="5" t="str">
        <f>IF(C198&lt;&gt;"",COUNT($B$3:B197)+1,"")</f>
        <v/>
      </c>
      <c r="C198" s="86"/>
      <c r="D198" s="12"/>
      <c r="E198" s="12"/>
      <c r="F198" s="5" t="str">
        <f>IFERROR(IF(E198&lt;&gt;"",VLOOKUP(E198,STORE!$C$6:$D$500,2,FALSE),""),"تأكد من الكود")</f>
        <v/>
      </c>
      <c r="G198" s="12"/>
      <c r="H198" s="20"/>
      <c r="I198" s="12"/>
      <c r="U198" s="4" t="str">
        <f>IF(AND($V$2=$E198,$V$2&lt;&gt;"",$V$2&lt;&gt;0,F198&lt;&gt;"تأكد من الكود"),COUNT($U$3:U197)+1,"  ")</f>
        <v xml:space="preserve">  </v>
      </c>
      <c r="Y198" s="4" t="str">
        <f>IF(AND($Z$2=$D198,$Z$2&lt;&gt;"",$Z$2&lt;&gt;0,$Y$2=$Y$1),COUNT($Y$3:Y197)+1,"  ")</f>
        <v xml:space="preserve">  </v>
      </c>
    </row>
    <row r="199" spans="2:25" ht="15.75">
      <c r="B199" s="5" t="str">
        <f>IF(C199&lt;&gt;"",COUNT($B$3:B198)+1,"")</f>
        <v/>
      </c>
      <c r="C199" s="86"/>
      <c r="D199" s="12"/>
      <c r="E199" s="12"/>
      <c r="F199" s="5" t="str">
        <f>IFERROR(IF(E199&lt;&gt;"",VLOOKUP(E199,STORE!$C$6:$D$500,2,FALSE),""),"تأكد من الكود")</f>
        <v/>
      </c>
      <c r="G199" s="12"/>
      <c r="H199" s="20"/>
      <c r="I199" s="12"/>
      <c r="U199" s="4" t="str">
        <f>IF(AND($V$2=$E199,$V$2&lt;&gt;"",$V$2&lt;&gt;0,F199&lt;&gt;"تأكد من الكود"),COUNT($U$3:U198)+1,"  ")</f>
        <v xml:space="preserve">  </v>
      </c>
      <c r="Y199" s="4" t="str">
        <f>IF(AND($Z$2=$D199,$Z$2&lt;&gt;"",$Z$2&lt;&gt;0,$Y$2=$Y$1),COUNT($Y$3:Y198)+1,"  ")</f>
        <v xml:space="preserve">  </v>
      </c>
    </row>
    <row r="200" spans="2:25" ht="15.75">
      <c r="B200" s="5" t="str">
        <f>IF(C200&lt;&gt;"",COUNT($B$3:B199)+1,"")</f>
        <v/>
      </c>
      <c r="C200" s="86"/>
      <c r="D200" s="12"/>
      <c r="E200" s="12"/>
      <c r="F200" s="5" t="str">
        <f>IFERROR(IF(E200&lt;&gt;"",VLOOKUP(E200,STORE!$C$6:$D$500,2,FALSE),""),"تأكد من الكود")</f>
        <v/>
      </c>
      <c r="G200" s="12"/>
      <c r="H200" s="20"/>
      <c r="I200" s="12"/>
      <c r="U200" s="4" t="str">
        <f>IF(AND($V$2=$E200,$V$2&lt;&gt;"",$V$2&lt;&gt;0,F200&lt;&gt;"تأكد من الكود"),COUNT($U$3:U199)+1,"  ")</f>
        <v xml:space="preserve">  </v>
      </c>
      <c r="Y200" s="4" t="str">
        <f>IF(AND($Z$2=$D200,$Z$2&lt;&gt;"",$Z$2&lt;&gt;0,$Y$2=$Y$1),COUNT($Y$3:Y199)+1,"  ")</f>
        <v xml:space="preserve">  </v>
      </c>
    </row>
    <row r="201" spans="2:25" ht="15.75">
      <c r="B201" s="5" t="str">
        <f>IF(C201&lt;&gt;"",COUNT($B$3:B200)+1,"")</f>
        <v/>
      </c>
      <c r="C201" s="86"/>
      <c r="D201" s="12"/>
      <c r="E201" s="12"/>
      <c r="F201" s="5" t="str">
        <f>IFERROR(IF(E201&lt;&gt;"",VLOOKUP(E201,STORE!$C$6:$D$500,2,FALSE),""),"تأكد من الكود")</f>
        <v/>
      </c>
      <c r="G201" s="12"/>
      <c r="H201" s="20"/>
      <c r="I201" s="12"/>
      <c r="U201" s="4" t="str">
        <f>IF(AND($V$2=$E201,$V$2&lt;&gt;"",$V$2&lt;&gt;0,F201&lt;&gt;"تأكد من الكود"),COUNT($U$3:U200)+1,"  ")</f>
        <v xml:space="preserve">  </v>
      </c>
      <c r="Y201" s="4" t="str">
        <f>IF(AND($Z$2=$D201,$Z$2&lt;&gt;"",$Z$2&lt;&gt;0,$Y$2=$Y$1),COUNT($Y$3:Y200)+1,"  ")</f>
        <v xml:space="preserve">  </v>
      </c>
    </row>
    <row r="202" spans="2:25" ht="15.75">
      <c r="B202" s="5" t="str">
        <f>IF(C202&lt;&gt;"",COUNT($B$3:B201)+1,"")</f>
        <v/>
      </c>
      <c r="C202" s="86"/>
      <c r="D202" s="12"/>
      <c r="E202" s="12"/>
      <c r="F202" s="5" t="str">
        <f>IFERROR(IF(E202&lt;&gt;"",VLOOKUP(E202,STORE!$C$6:$D$500,2,FALSE),""),"تأكد من الكود")</f>
        <v/>
      </c>
      <c r="G202" s="12"/>
      <c r="H202" s="20"/>
      <c r="I202" s="12"/>
      <c r="U202" s="4" t="str">
        <f>IF(AND($V$2=$E202,$V$2&lt;&gt;"",$V$2&lt;&gt;0,F202&lt;&gt;"تأكد من الكود"),COUNT($U$3:U201)+1,"  ")</f>
        <v xml:space="preserve">  </v>
      </c>
      <c r="Y202" s="4" t="str">
        <f>IF(AND($Z$2=$D202,$Z$2&lt;&gt;"",$Z$2&lt;&gt;0,$Y$2=$Y$1),COUNT($Y$3:Y201)+1,"  ")</f>
        <v xml:space="preserve">  </v>
      </c>
    </row>
    <row r="203" spans="2:25" ht="15.75">
      <c r="B203" s="5" t="str">
        <f>IF(C203&lt;&gt;"",COUNT($B$3:B202)+1,"")</f>
        <v/>
      </c>
      <c r="C203" s="86"/>
      <c r="D203" s="12"/>
      <c r="E203" s="12"/>
      <c r="F203" s="5" t="str">
        <f>IFERROR(IF(E203&lt;&gt;"",VLOOKUP(E203,STORE!$C$6:$D$500,2,FALSE),""),"تأكد من الكود")</f>
        <v/>
      </c>
      <c r="G203" s="12"/>
      <c r="H203" s="20"/>
      <c r="I203" s="12"/>
      <c r="U203" s="4" t="str">
        <f>IF(AND($V$2=$E203,$V$2&lt;&gt;"",$V$2&lt;&gt;0,F203&lt;&gt;"تأكد من الكود"),COUNT($U$3:U202)+1,"  ")</f>
        <v xml:space="preserve">  </v>
      </c>
      <c r="Y203" s="4" t="str">
        <f>IF(AND($Z$2=$D203,$Z$2&lt;&gt;"",$Z$2&lt;&gt;0,$Y$2=$Y$1),COUNT($Y$3:Y202)+1,"  ")</f>
        <v xml:space="preserve">  </v>
      </c>
    </row>
    <row r="204" spans="2:25" ht="15.75">
      <c r="B204" s="5" t="str">
        <f>IF(C204&lt;&gt;"",COUNT($B$3:B203)+1,"")</f>
        <v/>
      </c>
      <c r="C204" s="86"/>
      <c r="D204" s="12"/>
      <c r="E204" s="12"/>
      <c r="F204" s="5" t="str">
        <f>IFERROR(IF(E204&lt;&gt;"",VLOOKUP(E204,STORE!$C$6:$D$500,2,FALSE),""),"تأكد من الكود")</f>
        <v/>
      </c>
      <c r="G204" s="12"/>
      <c r="H204" s="20"/>
      <c r="I204" s="12"/>
      <c r="U204" s="4" t="str">
        <f>IF(AND($V$2=$E204,$V$2&lt;&gt;"",$V$2&lt;&gt;0,F204&lt;&gt;"تأكد من الكود"),COUNT($U$3:U203)+1,"  ")</f>
        <v xml:space="preserve">  </v>
      </c>
      <c r="Y204" s="4" t="str">
        <f>IF(AND($Z$2=$D204,$Z$2&lt;&gt;"",$Z$2&lt;&gt;0,$Y$2=$Y$1),COUNT($Y$3:Y203)+1,"  ")</f>
        <v xml:space="preserve">  </v>
      </c>
    </row>
    <row r="205" spans="2:25" ht="15.75">
      <c r="B205" s="5" t="str">
        <f>IF(C205&lt;&gt;"",COUNT($B$3:B204)+1,"")</f>
        <v/>
      </c>
      <c r="C205" s="86"/>
      <c r="D205" s="12"/>
      <c r="E205" s="12"/>
      <c r="F205" s="5" t="str">
        <f>IFERROR(IF(E205&lt;&gt;"",VLOOKUP(E205,STORE!$C$6:$D$500,2,FALSE),""),"تأكد من الكود")</f>
        <v/>
      </c>
      <c r="G205" s="12"/>
      <c r="H205" s="20"/>
      <c r="I205" s="12"/>
      <c r="U205" s="4" t="str">
        <f>IF(AND($V$2=$E205,$V$2&lt;&gt;"",$V$2&lt;&gt;0,F205&lt;&gt;"تأكد من الكود"),COUNT($U$3:U204)+1,"  ")</f>
        <v xml:space="preserve">  </v>
      </c>
      <c r="Y205" s="4" t="str">
        <f>IF(AND($Z$2=$D205,$Z$2&lt;&gt;"",$Z$2&lt;&gt;0,$Y$2=$Y$1),COUNT($Y$3:Y204)+1,"  ")</f>
        <v xml:space="preserve">  </v>
      </c>
    </row>
    <row r="206" spans="2:25" ht="15.75">
      <c r="B206" s="5" t="str">
        <f>IF(C206&lt;&gt;"",COUNT($B$3:B205)+1,"")</f>
        <v/>
      </c>
      <c r="C206" s="86"/>
      <c r="D206" s="12"/>
      <c r="E206" s="12"/>
      <c r="F206" s="5" t="str">
        <f>IFERROR(IF(E206&lt;&gt;"",VLOOKUP(E206,STORE!$C$6:$D$500,2,FALSE),""),"تأكد من الكود")</f>
        <v/>
      </c>
      <c r="G206" s="12"/>
      <c r="H206" s="20"/>
      <c r="I206" s="12"/>
      <c r="U206" s="4" t="str">
        <f>IF(AND($V$2=$E206,$V$2&lt;&gt;"",$V$2&lt;&gt;0,F206&lt;&gt;"تأكد من الكود"),COUNT($U$3:U205)+1,"  ")</f>
        <v xml:space="preserve">  </v>
      </c>
      <c r="Y206" s="4" t="str">
        <f>IF(AND($Z$2=$D206,$Z$2&lt;&gt;"",$Z$2&lt;&gt;0,$Y$2=$Y$1),COUNT($Y$3:Y205)+1,"  ")</f>
        <v xml:space="preserve">  </v>
      </c>
    </row>
    <row r="207" spans="2:25" ht="15.75">
      <c r="B207" s="5" t="str">
        <f>IF(C207&lt;&gt;"",COUNT($B$3:B206)+1,"")</f>
        <v/>
      </c>
      <c r="C207" s="86"/>
      <c r="D207" s="12"/>
      <c r="E207" s="12"/>
      <c r="F207" s="5" t="str">
        <f>IFERROR(IF(E207&lt;&gt;"",VLOOKUP(E207,STORE!$C$6:$D$500,2,FALSE),""),"تأكد من الكود")</f>
        <v/>
      </c>
      <c r="G207" s="12"/>
      <c r="H207" s="20"/>
      <c r="I207" s="12"/>
      <c r="U207" s="4" t="str">
        <f>IF(AND($V$2=$E207,$V$2&lt;&gt;"",$V$2&lt;&gt;0,F207&lt;&gt;"تأكد من الكود"),COUNT($U$3:U206)+1,"  ")</f>
        <v xml:space="preserve">  </v>
      </c>
      <c r="Y207" s="4" t="str">
        <f>IF(AND($Z$2=$D207,$Z$2&lt;&gt;"",$Z$2&lt;&gt;0,$Y$2=$Y$1),COUNT($Y$3:Y206)+1,"  ")</f>
        <v xml:space="preserve">  </v>
      </c>
    </row>
    <row r="208" spans="2:25" ht="15.75">
      <c r="B208" s="5" t="str">
        <f>IF(C208&lt;&gt;"",COUNT($B$3:B207)+1,"")</f>
        <v/>
      </c>
      <c r="C208" s="86"/>
      <c r="D208" s="12"/>
      <c r="E208" s="12"/>
      <c r="F208" s="5" t="str">
        <f>IFERROR(IF(E208&lt;&gt;"",VLOOKUP(E208,STORE!$C$6:$D$500,2,FALSE),""),"تأكد من الكود")</f>
        <v/>
      </c>
      <c r="G208" s="12"/>
      <c r="H208" s="20"/>
      <c r="I208" s="12"/>
      <c r="U208" s="4" t="str">
        <f>IF(AND($V$2=$E208,$V$2&lt;&gt;"",$V$2&lt;&gt;0,F208&lt;&gt;"تأكد من الكود"),COUNT($U$3:U207)+1,"  ")</f>
        <v xml:space="preserve">  </v>
      </c>
      <c r="Y208" s="4" t="str">
        <f>IF(AND($Z$2=$D208,$Z$2&lt;&gt;"",$Z$2&lt;&gt;0,$Y$2=$Y$1),COUNT($Y$3:Y207)+1,"  ")</f>
        <v xml:space="preserve">  </v>
      </c>
    </row>
    <row r="209" spans="2:25" ht="15.75">
      <c r="B209" s="5" t="str">
        <f>IF(C209&lt;&gt;"",COUNT($B$3:B208)+1,"")</f>
        <v/>
      </c>
      <c r="C209" s="86"/>
      <c r="D209" s="12"/>
      <c r="E209" s="12"/>
      <c r="F209" s="5" t="str">
        <f>IFERROR(IF(E209&lt;&gt;"",VLOOKUP(E209,STORE!$C$6:$D$500,2,FALSE),""),"تأكد من الكود")</f>
        <v/>
      </c>
      <c r="G209" s="12"/>
      <c r="H209" s="20"/>
      <c r="I209" s="12"/>
      <c r="U209" s="4" t="str">
        <f>IF(AND($V$2=$E209,$V$2&lt;&gt;"",$V$2&lt;&gt;0,F209&lt;&gt;"تأكد من الكود"),COUNT($U$3:U208)+1,"  ")</f>
        <v xml:space="preserve">  </v>
      </c>
      <c r="Y209" s="4" t="str">
        <f>IF(AND($Z$2=$D209,$Z$2&lt;&gt;"",$Z$2&lt;&gt;0,$Y$2=$Y$1),COUNT($Y$3:Y208)+1,"  ")</f>
        <v xml:space="preserve">  </v>
      </c>
    </row>
    <row r="210" spans="2:25" ht="15.75">
      <c r="B210" s="5" t="str">
        <f>IF(C210&lt;&gt;"",COUNT($B$3:B209)+1,"")</f>
        <v/>
      </c>
      <c r="C210" s="86"/>
      <c r="D210" s="12"/>
      <c r="E210" s="12"/>
      <c r="F210" s="5" t="str">
        <f>IFERROR(IF(E210&lt;&gt;"",VLOOKUP(E210,STORE!$C$6:$D$500,2,FALSE),""),"تأكد من الكود")</f>
        <v/>
      </c>
      <c r="G210" s="12"/>
      <c r="H210" s="20"/>
      <c r="I210" s="12"/>
      <c r="U210" s="4" t="str">
        <f>IF(AND($V$2=$E210,$V$2&lt;&gt;"",$V$2&lt;&gt;0,F210&lt;&gt;"تأكد من الكود"),COUNT($U$3:U209)+1,"  ")</f>
        <v xml:space="preserve">  </v>
      </c>
      <c r="Y210" s="4" t="str">
        <f>IF(AND($Z$2=$D210,$Z$2&lt;&gt;"",$Z$2&lt;&gt;0,$Y$2=$Y$1),COUNT($Y$3:Y209)+1,"  ")</f>
        <v xml:space="preserve">  </v>
      </c>
    </row>
    <row r="211" spans="2:25" ht="15.75">
      <c r="B211" s="5" t="str">
        <f>IF(C211&lt;&gt;"",COUNT($B$3:B210)+1,"")</f>
        <v/>
      </c>
      <c r="C211" s="86"/>
      <c r="D211" s="12"/>
      <c r="E211" s="12"/>
      <c r="F211" s="5" t="str">
        <f>IFERROR(IF(E211&lt;&gt;"",VLOOKUP(E211,STORE!$C$6:$D$500,2,FALSE),""),"تأكد من الكود")</f>
        <v/>
      </c>
      <c r="G211" s="12"/>
      <c r="H211" s="20"/>
      <c r="I211" s="12"/>
      <c r="U211" s="4" t="str">
        <f>IF(AND($V$2=$E211,$V$2&lt;&gt;"",$V$2&lt;&gt;0,F211&lt;&gt;"تأكد من الكود"),COUNT($U$3:U210)+1,"  ")</f>
        <v xml:space="preserve">  </v>
      </c>
      <c r="Y211" s="4" t="str">
        <f>IF(AND($Z$2=$D211,$Z$2&lt;&gt;"",$Z$2&lt;&gt;0,$Y$2=$Y$1),COUNT($Y$3:Y210)+1,"  ")</f>
        <v xml:space="preserve">  </v>
      </c>
    </row>
    <row r="212" spans="2:25" ht="15.75">
      <c r="B212" s="5" t="str">
        <f>IF(C212&lt;&gt;"",COUNT($B$3:B211)+1,"")</f>
        <v/>
      </c>
      <c r="C212" s="86"/>
      <c r="D212" s="12"/>
      <c r="E212" s="12"/>
      <c r="F212" s="5" t="str">
        <f>IFERROR(IF(E212&lt;&gt;"",VLOOKUP(E212,STORE!$C$6:$D$500,2,FALSE),""),"تأكد من الكود")</f>
        <v/>
      </c>
      <c r="G212" s="12"/>
      <c r="H212" s="20"/>
      <c r="I212" s="12"/>
      <c r="U212" s="4" t="str">
        <f>IF(AND($V$2=$E212,$V$2&lt;&gt;"",$V$2&lt;&gt;0,F212&lt;&gt;"تأكد من الكود"),COUNT($U$3:U211)+1,"  ")</f>
        <v xml:space="preserve">  </v>
      </c>
      <c r="Y212" s="4" t="str">
        <f>IF(AND($Z$2=$D212,$Z$2&lt;&gt;"",$Z$2&lt;&gt;0,$Y$2=$Y$1),COUNT($Y$3:Y211)+1,"  ")</f>
        <v xml:space="preserve">  </v>
      </c>
    </row>
    <row r="213" spans="2:25" ht="15.75">
      <c r="B213" s="5" t="str">
        <f>IF(C213&lt;&gt;"",COUNT($B$3:B212)+1,"")</f>
        <v/>
      </c>
      <c r="C213" s="86"/>
      <c r="D213" s="12"/>
      <c r="E213" s="12"/>
      <c r="F213" s="5" t="str">
        <f>IFERROR(IF(E213&lt;&gt;"",VLOOKUP(E213,STORE!$C$6:$D$500,2,FALSE),""),"تأكد من الكود")</f>
        <v/>
      </c>
      <c r="G213" s="12"/>
      <c r="H213" s="20"/>
      <c r="I213" s="12"/>
      <c r="U213" s="4" t="str">
        <f>IF(AND($V$2=$E213,$V$2&lt;&gt;"",$V$2&lt;&gt;0,F213&lt;&gt;"تأكد من الكود"),COUNT($U$3:U212)+1,"  ")</f>
        <v xml:space="preserve">  </v>
      </c>
      <c r="Y213" s="4" t="str">
        <f>IF(AND($Z$2=$D213,$Z$2&lt;&gt;"",$Z$2&lt;&gt;0,$Y$2=$Y$1),COUNT($Y$3:Y212)+1,"  ")</f>
        <v xml:space="preserve">  </v>
      </c>
    </row>
    <row r="214" spans="2:25" ht="15.75">
      <c r="B214" s="5" t="str">
        <f>IF(C214&lt;&gt;"",COUNT($B$3:B213)+1,"")</f>
        <v/>
      </c>
      <c r="C214" s="86"/>
      <c r="D214" s="12"/>
      <c r="E214" s="12"/>
      <c r="F214" s="5" t="str">
        <f>IFERROR(IF(E214&lt;&gt;"",VLOOKUP(E214,STORE!$C$6:$D$500,2,FALSE),""),"تأكد من الكود")</f>
        <v/>
      </c>
      <c r="G214" s="12"/>
      <c r="H214" s="20"/>
      <c r="I214" s="12"/>
      <c r="U214" s="4" t="str">
        <f>IF(AND($V$2=$E214,$V$2&lt;&gt;"",$V$2&lt;&gt;0,F214&lt;&gt;"تأكد من الكود"),COUNT($U$3:U213)+1,"  ")</f>
        <v xml:space="preserve">  </v>
      </c>
      <c r="Y214" s="4" t="str">
        <f>IF(AND($Z$2=$D214,$Z$2&lt;&gt;"",$Z$2&lt;&gt;0,$Y$2=$Y$1),COUNT($Y$3:Y213)+1,"  ")</f>
        <v xml:space="preserve">  </v>
      </c>
    </row>
    <row r="215" spans="2:25" ht="15.75">
      <c r="B215" s="5" t="str">
        <f>IF(C215&lt;&gt;"",COUNT($B$3:B214)+1,"")</f>
        <v/>
      </c>
      <c r="C215" s="86"/>
      <c r="D215" s="12"/>
      <c r="E215" s="12"/>
      <c r="F215" s="5" t="str">
        <f>IFERROR(IF(E215&lt;&gt;"",VLOOKUP(E215,STORE!$C$6:$D$500,2,FALSE),""),"تأكد من الكود")</f>
        <v/>
      </c>
      <c r="G215" s="12"/>
      <c r="H215" s="20"/>
      <c r="I215" s="12"/>
      <c r="U215" s="4" t="str">
        <f>IF(AND($V$2=$E215,$V$2&lt;&gt;"",$V$2&lt;&gt;0,F215&lt;&gt;"تأكد من الكود"),COUNT($U$3:U214)+1,"  ")</f>
        <v xml:space="preserve">  </v>
      </c>
      <c r="Y215" s="4" t="str">
        <f>IF(AND($Z$2=$D215,$Z$2&lt;&gt;"",$Z$2&lt;&gt;0,$Y$2=$Y$1),COUNT($Y$3:Y214)+1,"  ")</f>
        <v xml:space="preserve">  </v>
      </c>
    </row>
    <row r="216" spans="2:25" ht="15.75">
      <c r="B216" s="5" t="str">
        <f>IF(C216&lt;&gt;"",COUNT($B$3:B215)+1,"")</f>
        <v/>
      </c>
      <c r="C216" s="86"/>
      <c r="D216" s="12"/>
      <c r="E216" s="12"/>
      <c r="F216" s="5" t="str">
        <f>IFERROR(IF(E216&lt;&gt;"",VLOOKUP(E216,STORE!$C$6:$D$500,2,FALSE),""),"تأكد من الكود")</f>
        <v/>
      </c>
      <c r="G216" s="12"/>
      <c r="H216" s="20"/>
      <c r="I216" s="12"/>
      <c r="U216" s="4" t="str">
        <f>IF(AND($V$2=$E216,$V$2&lt;&gt;"",$V$2&lt;&gt;0,F216&lt;&gt;"تأكد من الكود"),COUNT($U$3:U215)+1,"  ")</f>
        <v xml:space="preserve">  </v>
      </c>
      <c r="Y216" s="4" t="str">
        <f>IF(AND($Z$2=$D216,$Z$2&lt;&gt;"",$Z$2&lt;&gt;0,$Y$2=$Y$1),COUNT($Y$3:Y215)+1,"  ")</f>
        <v xml:space="preserve">  </v>
      </c>
    </row>
    <row r="217" spans="2:25" ht="15.75">
      <c r="B217" s="5" t="str">
        <f>IF(C217&lt;&gt;"",COUNT($B$3:B216)+1,"")</f>
        <v/>
      </c>
      <c r="C217" s="86"/>
      <c r="D217" s="12"/>
      <c r="E217" s="12"/>
      <c r="F217" s="5" t="str">
        <f>IFERROR(IF(E217&lt;&gt;"",VLOOKUP(E217,STORE!$C$6:$D$500,2,FALSE),""),"تأكد من الكود")</f>
        <v/>
      </c>
      <c r="G217" s="12"/>
      <c r="H217" s="20"/>
      <c r="I217" s="12"/>
      <c r="U217" s="4" t="str">
        <f>IF(AND($V$2=$E217,$V$2&lt;&gt;"",$V$2&lt;&gt;0,F217&lt;&gt;"تأكد من الكود"),COUNT($U$3:U216)+1,"  ")</f>
        <v xml:space="preserve">  </v>
      </c>
      <c r="Y217" s="4" t="str">
        <f>IF(AND($Z$2=$D217,$Z$2&lt;&gt;"",$Z$2&lt;&gt;0,$Y$2=$Y$1),COUNT($Y$3:Y216)+1,"  ")</f>
        <v xml:space="preserve">  </v>
      </c>
    </row>
    <row r="218" spans="2:25" ht="15.75">
      <c r="B218" s="5" t="str">
        <f>IF(C218&lt;&gt;"",COUNT($B$3:B217)+1,"")</f>
        <v/>
      </c>
      <c r="C218" s="86"/>
      <c r="D218" s="12"/>
      <c r="E218" s="12"/>
      <c r="F218" s="5" t="str">
        <f>IFERROR(IF(E218&lt;&gt;"",VLOOKUP(E218,STORE!$C$6:$D$500,2,FALSE),""),"تأكد من الكود")</f>
        <v/>
      </c>
      <c r="G218" s="12"/>
      <c r="H218" s="20"/>
      <c r="I218" s="12"/>
      <c r="U218" s="4" t="str">
        <f>IF(AND($V$2=$E218,$V$2&lt;&gt;"",$V$2&lt;&gt;0,F218&lt;&gt;"تأكد من الكود"),COUNT($U$3:U217)+1,"  ")</f>
        <v xml:space="preserve">  </v>
      </c>
      <c r="Y218" s="4" t="str">
        <f>IF(AND($Z$2=$D218,$Z$2&lt;&gt;"",$Z$2&lt;&gt;0,$Y$2=$Y$1),COUNT($Y$3:Y217)+1,"  ")</f>
        <v xml:space="preserve">  </v>
      </c>
    </row>
    <row r="219" spans="2:25" ht="15.75">
      <c r="B219" s="5" t="str">
        <f>IF(C219&lt;&gt;"",COUNT($B$3:B218)+1,"")</f>
        <v/>
      </c>
      <c r="C219" s="86"/>
      <c r="D219" s="12"/>
      <c r="E219" s="12"/>
      <c r="F219" s="5" t="str">
        <f>IFERROR(IF(E219&lt;&gt;"",VLOOKUP(E219,STORE!$C$6:$D$500,2,FALSE),""),"تأكد من الكود")</f>
        <v/>
      </c>
      <c r="G219" s="12"/>
      <c r="H219" s="20"/>
      <c r="I219" s="12"/>
      <c r="U219" s="4" t="str">
        <f>IF(AND($V$2=$E219,$V$2&lt;&gt;"",$V$2&lt;&gt;0,F219&lt;&gt;"تأكد من الكود"),COUNT($U$3:U218)+1,"  ")</f>
        <v xml:space="preserve">  </v>
      </c>
      <c r="Y219" s="4" t="str">
        <f>IF(AND($Z$2=$D219,$Z$2&lt;&gt;"",$Z$2&lt;&gt;0,$Y$2=$Y$1),COUNT($Y$3:Y218)+1,"  ")</f>
        <v xml:space="preserve">  </v>
      </c>
    </row>
    <row r="220" spans="2:25" ht="15.75">
      <c r="B220" s="5" t="str">
        <f>IF(C220&lt;&gt;"",COUNT($B$3:B219)+1,"")</f>
        <v/>
      </c>
      <c r="C220" s="86"/>
      <c r="D220" s="12"/>
      <c r="E220" s="12"/>
      <c r="F220" s="5" t="str">
        <f>IFERROR(IF(E220&lt;&gt;"",VLOOKUP(E220,STORE!$C$6:$D$500,2,FALSE),""),"تأكد من الكود")</f>
        <v/>
      </c>
      <c r="G220" s="12"/>
      <c r="H220" s="20"/>
      <c r="I220" s="12"/>
      <c r="U220" s="4" t="str">
        <f>IF(AND($V$2=$E220,$V$2&lt;&gt;"",$V$2&lt;&gt;0,F220&lt;&gt;"تأكد من الكود"),COUNT($U$3:U219)+1,"  ")</f>
        <v xml:space="preserve">  </v>
      </c>
      <c r="Y220" s="4" t="str">
        <f>IF(AND($Z$2=$D220,$Z$2&lt;&gt;"",$Z$2&lt;&gt;0,$Y$2=$Y$1),COUNT($Y$3:Y219)+1,"  ")</f>
        <v xml:space="preserve">  </v>
      </c>
    </row>
    <row r="221" spans="2:25" ht="15.75">
      <c r="B221" s="5" t="str">
        <f>IF(C221&lt;&gt;"",COUNT($B$3:B220)+1,"")</f>
        <v/>
      </c>
      <c r="C221" s="86"/>
      <c r="D221" s="12"/>
      <c r="E221" s="12"/>
      <c r="F221" s="5" t="str">
        <f>IFERROR(IF(E221&lt;&gt;"",VLOOKUP(E221,STORE!$C$6:$D$500,2,FALSE),""),"تأكد من الكود")</f>
        <v/>
      </c>
      <c r="G221" s="12"/>
      <c r="H221" s="20"/>
      <c r="I221" s="12"/>
      <c r="U221" s="4" t="str">
        <f>IF(AND($V$2=$E221,$V$2&lt;&gt;"",$V$2&lt;&gt;0,F221&lt;&gt;"تأكد من الكود"),COUNT($U$3:U220)+1,"  ")</f>
        <v xml:space="preserve">  </v>
      </c>
      <c r="Y221" s="4" t="str">
        <f>IF(AND($Z$2=$D221,$Z$2&lt;&gt;"",$Z$2&lt;&gt;0,$Y$2=$Y$1),COUNT($Y$3:Y220)+1,"  ")</f>
        <v xml:space="preserve">  </v>
      </c>
    </row>
    <row r="222" spans="2:25" ht="15.75">
      <c r="B222" s="5" t="str">
        <f>IF(C222&lt;&gt;"",COUNT($B$3:B221)+1,"")</f>
        <v/>
      </c>
      <c r="C222" s="86"/>
      <c r="D222" s="12"/>
      <c r="E222" s="12"/>
      <c r="F222" s="5" t="str">
        <f>IFERROR(IF(E222&lt;&gt;"",VLOOKUP(E222,STORE!$C$6:$D$500,2,FALSE),""),"تأكد من الكود")</f>
        <v/>
      </c>
      <c r="G222" s="12"/>
      <c r="H222" s="20"/>
      <c r="I222" s="12"/>
      <c r="U222" s="4" t="str">
        <f>IF(AND($V$2=$E222,$V$2&lt;&gt;"",$V$2&lt;&gt;0,F222&lt;&gt;"تأكد من الكود"),COUNT($U$3:U221)+1,"  ")</f>
        <v xml:space="preserve">  </v>
      </c>
      <c r="Y222" s="4" t="str">
        <f>IF(AND($Z$2=$D222,$Z$2&lt;&gt;"",$Z$2&lt;&gt;0,$Y$2=$Y$1),COUNT($Y$3:Y221)+1,"  ")</f>
        <v xml:space="preserve">  </v>
      </c>
    </row>
    <row r="223" spans="2:25" ht="15.75">
      <c r="B223" s="5" t="str">
        <f>IF(C223&lt;&gt;"",COUNT($B$3:B222)+1,"")</f>
        <v/>
      </c>
      <c r="C223" s="86"/>
      <c r="D223" s="12"/>
      <c r="E223" s="12"/>
      <c r="F223" s="5" t="str">
        <f>IFERROR(IF(E223&lt;&gt;"",VLOOKUP(E223,STORE!$C$6:$D$500,2,FALSE),""),"تأكد من الكود")</f>
        <v/>
      </c>
      <c r="G223" s="12"/>
      <c r="H223" s="20"/>
      <c r="I223" s="12"/>
      <c r="U223" s="4" t="str">
        <f>IF(AND($V$2=$E223,$V$2&lt;&gt;"",$V$2&lt;&gt;0,F223&lt;&gt;"تأكد من الكود"),COUNT($U$3:U222)+1,"  ")</f>
        <v xml:space="preserve">  </v>
      </c>
      <c r="Y223" s="4" t="str">
        <f>IF(AND($Z$2=$D223,$Z$2&lt;&gt;"",$Z$2&lt;&gt;0,$Y$2=$Y$1),COUNT($Y$3:Y222)+1,"  ")</f>
        <v xml:space="preserve">  </v>
      </c>
    </row>
    <row r="224" spans="2:25" ht="15.75">
      <c r="B224" s="5" t="str">
        <f>IF(C224&lt;&gt;"",COUNT($B$3:B223)+1,"")</f>
        <v/>
      </c>
      <c r="C224" s="86"/>
      <c r="D224" s="12"/>
      <c r="E224" s="12"/>
      <c r="F224" s="5" t="str">
        <f>IFERROR(IF(E224&lt;&gt;"",VLOOKUP(E224,STORE!$C$6:$D$500,2,FALSE),""),"تأكد من الكود")</f>
        <v/>
      </c>
      <c r="G224" s="12"/>
      <c r="H224" s="20"/>
      <c r="I224" s="12"/>
      <c r="U224" s="4" t="str">
        <f>IF(AND($V$2=$E224,$V$2&lt;&gt;"",$V$2&lt;&gt;0,F224&lt;&gt;"تأكد من الكود"),COUNT($U$3:U223)+1,"  ")</f>
        <v xml:space="preserve">  </v>
      </c>
      <c r="Y224" s="4" t="str">
        <f>IF(AND($Z$2=$D224,$Z$2&lt;&gt;"",$Z$2&lt;&gt;0,$Y$2=$Y$1),COUNT($Y$3:Y223)+1,"  ")</f>
        <v xml:space="preserve">  </v>
      </c>
    </row>
    <row r="225" spans="2:25" ht="15.75">
      <c r="B225" s="5" t="str">
        <f>IF(C225&lt;&gt;"",COUNT($B$3:B224)+1,"")</f>
        <v/>
      </c>
      <c r="C225" s="86"/>
      <c r="D225" s="12"/>
      <c r="E225" s="12"/>
      <c r="F225" s="5" t="str">
        <f>IFERROR(IF(E225&lt;&gt;"",VLOOKUP(E225,STORE!$C$6:$D$500,2,FALSE),""),"تأكد من الكود")</f>
        <v/>
      </c>
      <c r="G225" s="12"/>
      <c r="H225" s="20"/>
      <c r="I225" s="12"/>
      <c r="U225" s="4" t="str">
        <f>IF(AND($V$2=$E225,$V$2&lt;&gt;"",$V$2&lt;&gt;0,F225&lt;&gt;"تأكد من الكود"),COUNT($U$3:U224)+1,"  ")</f>
        <v xml:space="preserve">  </v>
      </c>
      <c r="Y225" s="4" t="str">
        <f>IF(AND($Z$2=$D225,$Z$2&lt;&gt;"",$Z$2&lt;&gt;0,$Y$2=$Y$1),COUNT($Y$3:Y224)+1,"  ")</f>
        <v xml:space="preserve">  </v>
      </c>
    </row>
    <row r="226" spans="2:25" ht="15.75">
      <c r="B226" s="5" t="str">
        <f>IF(C226&lt;&gt;"",COUNT($B$3:B225)+1,"")</f>
        <v/>
      </c>
      <c r="C226" s="86"/>
      <c r="D226" s="12"/>
      <c r="E226" s="12"/>
      <c r="F226" s="5" t="str">
        <f>IFERROR(IF(E226&lt;&gt;"",VLOOKUP(E226,STORE!$C$6:$D$500,2,FALSE),""),"تأكد من الكود")</f>
        <v/>
      </c>
      <c r="G226" s="12"/>
      <c r="H226" s="20"/>
      <c r="I226" s="12"/>
      <c r="U226" s="4" t="str">
        <f>IF(AND($V$2=$E226,$V$2&lt;&gt;"",$V$2&lt;&gt;0,F226&lt;&gt;"تأكد من الكود"),COUNT($U$3:U225)+1,"  ")</f>
        <v xml:space="preserve">  </v>
      </c>
      <c r="Y226" s="4" t="str">
        <f>IF(AND($Z$2=$D226,$Z$2&lt;&gt;"",$Z$2&lt;&gt;0,$Y$2=$Y$1),COUNT($Y$3:Y225)+1,"  ")</f>
        <v xml:space="preserve">  </v>
      </c>
    </row>
    <row r="227" spans="2:25" ht="15.75">
      <c r="B227" s="5" t="str">
        <f>IF(C227&lt;&gt;"",COUNT($B$3:B226)+1,"")</f>
        <v/>
      </c>
      <c r="C227" s="86"/>
      <c r="D227" s="12"/>
      <c r="E227" s="12"/>
      <c r="F227" s="5" t="str">
        <f>IFERROR(IF(E227&lt;&gt;"",VLOOKUP(E227,STORE!$C$6:$D$500,2,FALSE),""),"تأكد من الكود")</f>
        <v/>
      </c>
      <c r="G227" s="12"/>
      <c r="H227" s="20"/>
      <c r="I227" s="12"/>
      <c r="U227" s="4" t="str">
        <f>IF(AND($V$2=$E227,$V$2&lt;&gt;"",$V$2&lt;&gt;0,F227&lt;&gt;"تأكد من الكود"),COUNT($U$3:U226)+1,"  ")</f>
        <v xml:space="preserve">  </v>
      </c>
      <c r="Y227" s="4" t="str">
        <f>IF(AND($Z$2=$D227,$Z$2&lt;&gt;"",$Z$2&lt;&gt;0,$Y$2=$Y$1),COUNT($Y$3:Y226)+1,"  ")</f>
        <v xml:space="preserve">  </v>
      </c>
    </row>
    <row r="228" spans="2:25" ht="15.75">
      <c r="B228" s="5" t="str">
        <f>IF(C228&lt;&gt;"",COUNT($B$3:B227)+1,"")</f>
        <v/>
      </c>
      <c r="C228" s="86"/>
      <c r="D228" s="12"/>
      <c r="E228" s="12"/>
      <c r="F228" s="5" t="str">
        <f>IFERROR(IF(E228&lt;&gt;"",VLOOKUP(E228,STORE!$C$6:$D$500,2,FALSE),""),"تأكد من الكود")</f>
        <v/>
      </c>
      <c r="G228" s="12"/>
      <c r="H228" s="20"/>
      <c r="I228" s="12"/>
      <c r="U228" s="4" t="str">
        <f>IF(AND($V$2=$E228,$V$2&lt;&gt;"",$V$2&lt;&gt;0,F228&lt;&gt;"تأكد من الكود"),COUNT($U$3:U227)+1,"  ")</f>
        <v xml:space="preserve">  </v>
      </c>
      <c r="Y228" s="4" t="str">
        <f>IF(AND($Z$2=$D228,$Z$2&lt;&gt;"",$Z$2&lt;&gt;0,$Y$2=$Y$1),COUNT($Y$3:Y227)+1,"  ")</f>
        <v xml:space="preserve">  </v>
      </c>
    </row>
    <row r="229" spans="2:25" ht="15.75">
      <c r="B229" s="5" t="str">
        <f>IF(C229&lt;&gt;"",COUNT($B$3:B228)+1,"")</f>
        <v/>
      </c>
      <c r="C229" s="86"/>
      <c r="D229" s="12"/>
      <c r="E229" s="12"/>
      <c r="F229" s="5" t="str">
        <f>IFERROR(IF(E229&lt;&gt;"",VLOOKUP(E229,STORE!$C$6:$D$500,2,FALSE),""),"تأكد من الكود")</f>
        <v/>
      </c>
      <c r="G229" s="12"/>
      <c r="H229" s="20"/>
      <c r="I229" s="12"/>
      <c r="U229" s="4" t="str">
        <f>IF(AND($V$2=$E229,$V$2&lt;&gt;"",$V$2&lt;&gt;0,F229&lt;&gt;"تأكد من الكود"),COUNT($U$3:U228)+1,"  ")</f>
        <v xml:space="preserve">  </v>
      </c>
      <c r="Y229" s="4" t="str">
        <f>IF(AND($Z$2=$D229,$Z$2&lt;&gt;"",$Z$2&lt;&gt;0,$Y$2=$Y$1),COUNT($Y$3:Y228)+1,"  ")</f>
        <v xml:space="preserve">  </v>
      </c>
    </row>
    <row r="230" spans="2:25" ht="15.75">
      <c r="B230" s="5" t="str">
        <f>IF(C230&lt;&gt;"",COUNT($B$3:B229)+1,"")</f>
        <v/>
      </c>
      <c r="C230" s="86"/>
      <c r="D230" s="12"/>
      <c r="E230" s="12"/>
      <c r="F230" s="5" t="str">
        <f>IFERROR(IF(E230&lt;&gt;"",VLOOKUP(E230,STORE!$C$6:$D$500,2,FALSE),""),"تأكد من الكود")</f>
        <v/>
      </c>
      <c r="G230" s="12"/>
      <c r="H230" s="20"/>
      <c r="I230" s="12"/>
      <c r="U230" s="4" t="str">
        <f>IF(AND($V$2=$E230,$V$2&lt;&gt;"",$V$2&lt;&gt;0,F230&lt;&gt;"تأكد من الكود"),COUNT($U$3:U229)+1,"  ")</f>
        <v xml:space="preserve">  </v>
      </c>
      <c r="Y230" s="4" t="str">
        <f>IF(AND($Z$2=$D230,$Z$2&lt;&gt;"",$Z$2&lt;&gt;0,$Y$2=$Y$1),COUNT($Y$3:Y229)+1,"  ")</f>
        <v xml:space="preserve">  </v>
      </c>
    </row>
    <row r="231" spans="2:25" ht="15.75">
      <c r="B231" s="5" t="str">
        <f>IF(C231&lt;&gt;"",COUNT($B$3:B230)+1,"")</f>
        <v/>
      </c>
      <c r="C231" s="86"/>
      <c r="D231" s="12"/>
      <c r="E231" s="12"/>
      <c r="F231" s="5" t="str">
        <f>IFERROR(IF(E231&lt;&gt;"",VLOOKUP(E231,STORE!$C$6:$D$500,2,FALSE),""),"تأكد من الكود")</f>
        <v/>
      </c>
      <c r="G231" s="12"/>
      <c r="H231" s="20"/>
      <c r="I231" s="12"/>
      <c r="U231" s="4" t="str">
        <f>IF(AND($V$2=$E231,$V$2&lt;&gt;"",$V$2&lt;&gt;0,F231&lt;&gt;"تأكد من الكود"),COUNT($U$3:U230)+1,"  ")</f>
        <v xml:space="preserve">  </v>
      </c>
      <c r="Y231" s="4" t="str">
        <f>IF(AND($Z$2=$D231,$Z$2&lt;&gt;"",$Z$2&lt;&gt;0,$Y$2=$Y$1),COUNT($Y$3:Y230)+1,"  ")</f>
        <v xml:space="preserve">  </v>
      </c>
    </row>
    <row r="232" spans="2:25" ht="15.75">
      <c r="B232" s="5" t="str">
        <f>IF(C232&lt;&gt;"",COUNT($B$3:B231)+1,"")</f>
        <v/>
      </c>
      <c r="C232" s="86"/>
      <c r="D232" s="12"/>
      <c r="E232" s="12"/>
      <c r="F232" s="5" t="str">
        <f>IFERROR(IF(E232&lt;&gt;"",VLOOKUP(E232,STORE!$C$6:$D$500,2,FALSE),""),"تأكد من الكود")</f>
        <v/>
      </c>
      <c r="G232" s="12"/>
      <c r="H232" s="20"/>
      <c r="I232" s="12"/>
      <c r="U232" s="4" t="str">
        <f>IF(AND($V$2=$E232,$V$2&lt;&gt;"",$V$2&lt;&gt;0,F232&lt;&gt;"تأكد من الكود"),COUNT($U$3:U231)+1,"  ")</f>
        <v xml:space="preserve">  </v>
      </c>
      <c r="Y232" s="4" t="str">
        <f>IF(AND($Z$2=$D232,$Z$2&lt;&gt;"",$Z$2&lt;&gt;0,$Y$2=$Y$1),COUNT($Y$3:Y231)+1,"  ")</f>
        <v xml:space="preserve">  </v>
      </c>
    </row>
    <row r="233" spans="2:25" ht="15.75">
      <c r="B233" s="5" t="str">
        <f>IF(C233&lt;&gt;"",COUNT($B$3:B232)+1,"")</f>
        <v/>
      </c>
      <c r="C233" s="86"/>
      <c r="D233" s="12"/>
      <c r="E233" s="12"/>
      <c r="F233" s="5" t="str">
        <f>IFERROR(IF(E233&lt;&gt;"",VLOOKUP(E233,STORE!$C$6:$D$500,2,FALSE),""),"تأكد من الكود")</f>
        <v/>
      </c>
      <c r="G233" s="12"/>
      <c r="H233" s="20"/>
      <c r="I233" s="12"/>
      <c r="U233" s="4" t="str">
        <f>IF(AND($V$2=$E233,$V$2&lt;&gt;"",$V$2&lt;&gt;0,F233&lt;&gt;"تأكد من الكود"),COUNT($U$3:U232)+1,"  ")</f>
        <v xml:space="preserve">  </v>
      </c>
      <c r="Y233" s="4" t="str">
        <f>IF(AND($Z$2=$D233,$Z$2&lt;&gt;"",$Z$2&lt;&gt;0,$Y$2=$Y$1),COUNT($Y$3:Y232)+1,"  ")</f>
        <v xml:space="preserve">  </v>
      </c>
    </row>
    <row r="234" spans="2:25" ht="15.75">
      <c r="B234" s="5" t="str">
        <f>IF(C234&lt;&gt;"",COUNT($B$3:B233)+1,"")</f>
        <v/>
      </c>
      <c r="C234" s="86"/>
      <c r="D234" s="12"/>
      <c r="E234" s="12"/>
      <c r="F234" s="5" t="str">
        <f>IFERROR(IF(E234&lt;&gt;"",VLOOKUP(E234,STORE!$C$6:$D$500,2,FALSE),""),"تأكد من الكود")</f>
        <v/>
      </c>
      <c r="G234" s="12"/>
      <c r="H234" s="20"/>
      <c r="I234" s="12"/>
      <c r="U234" s="4" t="str">
        <f>IF(AND($V$2=$E234,$V$2&lt;&gt;"",$V$2&lt;&gt;0,F234&lt;&gt;"تأكد من الكود"),COUNT($U$3:U233)+1,"  ")</f>
        <v xml:space="preserve">  </v>
      </c>
      <c r="Y234" s="4" t="str">
        <f>IF(AND($Z$2=$D234,$Z$2&lt;&gt;"",$Z$2&lt;&gt;0,$Y$2=$Y$1),COUNT($Y$3:Y233)+1,"  ")</f>
        <v xml:space="preserve">  </v>
      </c>
    </row>
    <row r="235" spans="2:25" ht="15.75">
      <c r="B235" s="5" t="str">
        <f>IF(C235&lt;&gt;"",COUNT($B$3:B234)+1,"")</f>
        <v/>
      </c>
      <c r="C235" s="86"/>
      <c r="D235" s="12"/>
      <c r="E235" s="12"/>
      <c r="F235" s="5" t="str">
        <f>IFERROR(IF(E235&lt;&gt;"",VLOOKUP(E235,STORE!$C$6:$D$500,2,FALSE),""),"تأكد من الكود")</f>
        <v/>
      </c>
      <c r="G235" s="12"/>
      <c r="H235" s="20"/>
      <c r="I235" s="12"/>
      <c r="U235" s="4" t="str">
        <f>IF(AND($V$2=$E235,$V$2&lt;&gt;"",$V$2&lt;&gt;0,F235&lt;&gt;"تأكد من الكود"),COUNT($U$3:U234)+1,"  ")</f>
        <v xml:space="preserve">  </v>
      </c>
      <c r="Y235" s="4" t="str">
        <f>IF(AND($Z$2=$D235,$Z$2&lt;&gt;"",$Z$2&lt;&gt;0,$Y$2=$Y$1),COUNT($Y$3:Y234)+1,"  ")</f>
        <v xml:space="preserve">  </v>
      </c>
    </row>
    <row r="236" spans="2:25" ht="15.75">
      <c r="B236" s="5" t="str">
        <f>IF(C236&lt;&gt;"",COUNT($B$3:B235)+1,"")</f>
        <v/>
      </c>
      <c r="C236" s="86"/>
      <c r="D236" s="12"/>
      <c r="E236" s="12"/>
      <c r="F236" s="5" t="str">
        <f>IFERROR(IF(E236&lt;&gt;"",VLOOKUP(E236,STORE!$C$6:$D$500,2,FALSE),""),"تأكد من الكود")</f>
        <v/>
      </c>
      <c r="G236" s="12"/>
      <c r="H236" s="20"/>
      <c r="I236" s="12"/>
      <c r="U236" s="4" t="str">
        <f>IF(AND($V$2=$E236,$V$2&lt;&gt;"",$V$2&lt;&gt;0,F236&lt;&gt;"تأكد من الكود"),COUNT($U$3:U235)+1,"  ")</f>
        <v xml:space="preserve">  </v>
      </c>
      <c r="Y236" s="4" t="str">
        <f>IF(AND($Z$2=$D236,$Z$2&lt;&gt;"",$Z$2&lt;&gt;0,$Y$2=$Y$1),COUNT($Y$3:Y235)+1,"  ")</f>
        <v xml:space="preserve">  </v>
      </c>
    </row>
    <row r="237" spans="2:25" ht="15.75">
      <c r="B237" s="5" t="str">
        <f>IF(C237&lt;&gt;"",COUNT($B$3:B236)+1,"")</f>
        <v/>
      </c>
      <c r="C237" s="86"/>
      <c r="D237" s="12"/>
      <c r="E237" s="12"/>
      <c r="F237" s="5" t="str">
        <f>IFERROR(IF(E237&lt;&gt;"",VLOOKUP(E237,STORE!$C$6:$D$500,2,FALSE),""),"تأكد من الكود")</f>
        <v/>
      </c>
      <c r="G237" s="12"/>
      <c r="H237" s="20"/>
      <c r="I237" s="12"/>
      <c r="U237" s="4" t="str">
        <f>IF(AND($V$2=$E237,$V$2&lt;&gt;"",$V$2&lt;&gt;0,F237&lt;&gt;"تأكد من الكود"),COUNT($U$3:U236)+1,"  ")</f>
        <v xml:space="preserve">  </v>
      </c>
      <c r="Y237" s="4" t="str">
        <f>IF(AND($Z$2=$D237,$Z$2&lt;&gt;"",$Z$2&lt;&gt;0,$Y$2=$Y$1),COUNT($Y$3:Y236)+1,"  ")</f>
        <v xml:space="preserve">  </v>
      </c>
    </row>
    <row r="238" spans="2:25" ht="15.75">
      <c r="B238" s="5" t="str">
        <f>IF(C238&lt;&gt;"",COUNT($B$3:B237)+1,"")</f>
        <v/>
      </c>
      <c r="C238" s="86"/>
      <c r="D238" s="12"/>
      <c r="E238" s="12"/>
      <c r="F238" s="5" t="str">
        <f>IFERROR(IF(E238&lt;&gt;"",VLOOKUP(E238,STORE!$C$6:$D$500,2,FALSE),""),"تأكد من الكود")</f>
        <v/>
      </c>
      <c r="G238" s="12"/>
      <c r="H238" s="20"/>
      <c r="I238" s="12"/>
      <c r="U238" s="4" t="str">
        <f>IF(AND($V$2=$E238,$V$2&lt;&gt;"",$V$2&lt;&gt;0,F238&lt;&gt;"تأكد من الكود"),COUNT($U$3:U237)+1,"  ")</f>
        <v xml:space="preserve">  </v>
      </c>
      <c r="Y238" s="4" t="str">
        <f>IF(AND($Z$2=$D238,$Z$2&lt;&gt;"",$Z$2&lt;&gt;0,$Y$2=$Y$1),COUNT($Y$3:Y237)+1,"  ")</f>
        <v xml:space="preserve">  </v>
      </c>
    </row>
    <row r="239" spans="2:25" ht="15.75">
      <c r="B239" s="5" t="str">
        <f>IF(C239&lt;&gt;"",COUNT($B$3:B238)+1,"")</f>
        <v/>
      </c>
      <c r="C239" s="86"/>
      <c r="D239" s="12"/>
      <c r="E239" s="12"/>
      <c r="F239" s="5" t="str">
        <f>IFERROR(IF(E239&lt;&gt;"",VLOOKUP(E239,STORE!$C$6:$D$500,2,FALSE),""),"تأكد من الكود")</f>
        <v/>
      </c>
      <c r="G239" s="12"/>
      <c r="H239" s="20"/>
      <c r="I239" s="12"/>
      <c r="U239" s="4" t="str">
        <f>IF(AND($V$2=$E239,$V$2&lt;&gt;"",$V$2&lt;&gt;0,F239&lt;&gt;"تأكد من الكود"),COUNT($U$3:U238)+1,"  ")</f>
        <v xml:space="preserve">  </v>
      </c>
      <c r="Y239" s="4" t="str">
        <f>IF(AND($Z$2=$D239,$Z$2&lt;&gt;"",$Z$2&lt;&gt;0,$Y$2=$Y$1),COUNT($Y$3:Y238)+1,"  ")</f>
        <v xml:space="preserve">  </v>
      </c>
    </row>
    <row r="240" spans="2:25" ht="15.75">
      <c r="B240" s="5" t="str">
        <f>IF(C240&lt;&gt;"",COUNT($B$3:B239)+1,"")</f>
        <v/>
      </c>
      <c r="C240" s="86"/>
      <c r="D240" s="12"/>
      <c r="E240" s="12"/>
      <c r="F240" s="5" t="str">
        <f>IFERROR(IF(E240&lt;&gt;"",VLOOKUP(E240,STORE!$C$6:$D$500,2,FALSE),""),"تأكد من الكود")</f>
        <v/>
      </c>
      <c r="G240" s="12"/>
      <c r="H240" s="20"/>
      <c r="I240" s="12"/>
      <c r="U240" s="4" t="str">
        <f>IF(AND($V$2=$E240,$V$2&lt;&gt;"",$V$2&lt;&gt;0,F240&lt;&gt;"تأكد من الكود"),COUNT($U$3:U239)+1,"  ")</f>
        <v xml:space="preserve">  </v>
      </c>
      <c r="Y240" s="4" t="str">
        <f>IF(AND($Z$2=$D240,$Z$2&lt;&gt;"",$Z$2&lt;&gt;0,$Y$2=$Y$1),COUNT($Y$3:Y239)+1,"  ")</f>
        <v xml:space="preserve">  </v>
      </c>
    </row>
    <row r="241" spans="2:25" ht="15.75">
      <c r="B241" s="5" t="str">
        <f>IF(C241&lt;&gt;"",COUNT($B$3:B240)+1,"")</f>
        <v/>
      </c>
      <c r="C241" s="86"/>
      <c r="D241" s="12"/>
      <c r="E241" s="12"/>
      <c r="F241" s="5" t="str">
        <f>IFERROR(IF(E241&lt;&gt;"",VLOOKUP(E241,STORE!$C$6:$D$500,2,FALSE),""),"تأكد من الكود")</f>
        <v/>
      </c>
      <c r="G241" s="12"/>
      <c r="H241" s="20"/>
      <c r="I241" s="12"/>
      <c r="U241" s="4" t="str">
        <f>IF(AND($V$2=$E241,$V$2&lt;&gt;"",$V$2&lt;&gt;0,F241&lt;&gt;"تأكد من الكود"),COUNT($U$3:U240)+1,"  ")</f>
        <v xml:space="preserve">  </v>
      </c>
      <c r="Y241" s="4" t="str">
        <f>IF(AND($Z$2=$D241,$Z$2&lt;&gt;"",$Z$2&lt;&gt;0,$Y$2=$Y$1),COUNT($Y$3:Y240)+1,"  ")</f>
        <v xml:space="preserve">  </v>
      </c>
    </row>
    <row r="242" spans="2:25" ht="15.75">
      <c r="B242" s="5" t="str">
        <f>IF(C242&lt;&gt;"",COUNT($B$3:B241)+1,"")</f>
        <v/>
      </c>
      <c r="C242" s="86"/>
      <c r="D242" s="12"/>
      <c r="E242" s="12"/>
      <c r="F242" s="5" t="str">
        <f>IFERROR(IF(E242&lt;&gt;"",VLOOKUP(E242,STORE!$C$6:$D$500,2,FALSE),""),"تأكد من الكود")</f>
        <v/>
      </c>
      <c r="G242" s="12"/>
      <c r="H242" s="20"/>
      <c r="I242" s="12"/>
      <c r="U242" s="4" t="str">
        <f>IF(AND($V$2=$E242,$V$2&lt;&gt;"",$V$2&lt;&gt;0,F242&lt;&gt;"تأكد من الكود"),COUNT($U$3:U241)+1,"  ")</f>
        <v xml:space="preserve">  </v>
      </c>
      <c r="Y242" s="4" t="str">
        <f>IF(AND($Z$2=$D242,$Z$2&lt;&gt;"",$Z$2&lt;&gt;0,$Y$2=$Y$1),COUNT($Y$3:Y241)+1,"  ")</f>
        <v xml:space="preserve">  </v>
      </c>
    </row>
    <row r="243" spans="2:25" ht="15.75">
      <c r="B243" s="5" t="str">
        <f>IF(C243&lt;&gt;"",COUNT($B$3:B242)+1,"")</f>
        <v/>
      </c>
      <c r="C243" s="86"/>
      <c r="D243" s="12"/>
      <c r="E243" s="12"/>
      <c r="F243" s="5" t="str">
        <f>IFERROR(IF(E243&lt;&gt;"",VLOOKUP(E243,STORE!$C$6:$D$500,2,FALSE),""),"تأكد من الكود")</f>
        <v/>
      </c>
      <c r="G243" s="12"/>
      <c r="H243" s="20"/>
      <c r="I243" s="12"/>
      <c r="U243" s="4" t="str">
        <f>IF(AND($V$2=$E243,$V$2&lt;&gt;"",$V$2&lt;&gt;0,F243&lt;&gt;"تأكد من الكود"),COUNT($U$3:U242)+1,"  ")</f>
        <v xml:space="preserve">  </v>
      </c>
      <c r="Y243" s="4" t="str">
        <f>IF(AND($Z$2=$D243,$Z$2&lt;&gt;"",$Z$2&lt;&gt;0,$Y$2=$Y$1),COUNT($Y$3:Y242)+1,"  ")</f>
        <v xml:space="preserve">  </v>
      </c>
    </row>
    <row r="244" spans="2:25" ht="15.75">
      <c r="B244" s="5" t="str">
        <f>IF(C244&lt;&gt;"",COUNT($B$3:B243)+1,"")</f>
        <v/>
      </c>
      <c r="C244" s="86"/>
      <c r="D244" s="12"/>
      <c r="E244" s="12"/>
      <c r="F244" s="5" t="str">
        <f>IFERROR(IF(E244&lt;&gt;"",VLOOKUP(E244,STORE!$C$6:$D$500,2,FALSE),""),"تأكد من الكود")</f>
        <v/>
      </c>
      <c r="G244" s="12"/>
      <c r="H244" s="20"/>
      <c r="I244" s="12"/>
      <c r="U244" s="4" t="str">
        <f>IF(AND($V$2=$E244,$V$2&lt;&gt;"",$V$2&lt;&gt;0,F244&lt;&gt;"تأكد من الكود"),COUNT($U$3:U243)+1,"  ")</f>
        <v xml:space="preserve">  </v>
      </c>
      <c r="Y244" s="4" t="str">
        <f>IF(AND($Z$2=$D244,$Z$2&lt;&gt;"",$Z$2&lt;&gt;0,$Y$2=$Y$1),COUNT($Y$3:Y243)+1,"  ")</f>
        <v xml:space="preserve">  </v>
      </c>
    </row>
    <row r="245" spans="2:25" ht="15.75">
      <c r="B245" s="5" t="str">
        <f>IF(C245&lt;&gt;"",COUNT($B$3:B244)+1,"")</f>
        <v/>
      </c>
      <c r="C245" s="86"/>
      <c r="D245" s="12"/>
      <c r="E245" s="12"/>
      <c r="F245" s="5" t="str">
        <f>IFERROR(IF(E245&lt;&gt;"",VLOOKUP(E245,STORE!$C$6:$D$500,2,FALSE),""),"تأكد من الكود")</f>
        <v/>
      </c>
      <c r="G245" s="12"/>
      <c r="H245" s="20"/>
      <c r="I245" s="12"/>
      <c r="U245" s="4" t="str">
        <f>IF(AND($V$2=$E245,$V$2&lt;&gt;"",$V$2&lt;&gt;0,F245&lt;&gt;"تأكد من الكود"),COUNT($U$3:U244)+1,"  ")</f>
        <v xml:space="preserve">  </v>
      </c>
      <c r="Y245" s="4" t="str">
        <f>IF(AND($Z$2=$D245,$Z$2&lt;&gt;"",$Z$2&lt;&gt;0,$Y$2=$Y$1),COUNT($Y$3:Y244)+1,"  ")</f>
        <v xml:space="preserve">  </v>
      </c>
    </row>
    <row r="246" spans="2:25" ht="15.75">
      <c r="B246" s="5" t="str">
        <f>IF(C246&lt;&gt;"",COUNT($B$3:B245)+1,"")</f>
        <v/>
      </c>
      <c r="C246" s="86"/>
      <c r="D246" s="12"/>
      <c r="E246" s="12"/>
      <c r="F246" s="5" t="str">
        <f>IFERROR(IF(E246&lt;&gt;"",VLOOKUP(E246,STORE!$C$6:$D$500,2,FALSE),""),"تأكد من الكود")</f>
        <v/>
      </c>
      <c r="G246" s="12"/>
      <c r="H246" s="20"/>
      <c r="I246" s="12"/>
      <c r="U246" s="4" t="str">
        <f>IF(AND($V$2=$E246,$V$2&lt;&gt;"",$V$2&lt;&gt;0,F246&lt;&gt;"تأكد من الكود"),COUNT($U$3:U245)+1,"  ")</f>
        <v xml:space="preserve">  </v>
      </c>
      <c r="Y246" s="4" t="str">
        <f>IF(AND($Z$2=$D246,$Z$2&lt;&gt;"",$Z$2&lt;&gt;0,$Y$2=$Y$1),COUNT($Y$3:Y245)+1,"  ")</f>
        <v xml:space="preserve">  </v>
      </c>
    </row>
    <row r="247" spans="2:25" ht="15.75">
      <c r="B247" s="5" t="str">
        <f>IF(C247&lt;&gt;"",COUNT($B$3:B246)+1,"")</f>
        <v/>
      </c>
      <c r="C247" s="86"/>
      <c r="D247" s="12"/>
      <c r="E247" s="12"/>
      <c r="F247" s="5" t="str">
        <f>IFERROR(IF(E247&lt;&gt;"",VLOOKUP(E247,STORE!$C$6:$D$500,2,FALSE),""),"تأكد من الكود")</f>
        <v/>
      </c>
      <c r="G247" s="12"/>
      <c r="H247" s="20"/>
      <c r="I247" s="12"/>
      <c r="U247" s="4" t="str">
        <f>IF(AND($V$2=$E247,$V$2&lt;&gt;"",$V$2&lt;&gt;0,F247&lt;&gt;"تأكد من الكود"),COUNT($U$3:U246)+1,"  ")</f>
        <v xml:space="preserve">  </v>
      </c>
      <c r="Y247" s="4" t="str">
        <f>IF(AND($Z$2=$D247,$Z$2&lt;&gt;"",$Z$2&lt;&gt;0,$Y$2=$Y$1),COUNT($Y$3:Y246)+1,"  ")</f>
        <v xml:space="preserve">  </v>
      </c>
    </row>
    <row r="248" spans="2:25" ht="15.75">
      <c r="B248" s="5" t="str">
        <f>IF(C248&lt;&gt;"",COUNT($B$3:B247)+1,"")</f>
        <v/>
      </c>
      <c r="C248" s="86"/>
      <c r="D248" s="12"/>
      <c r="E248" s="12"/>
      <c r="F248" s="5" t="str">
        <f>IFERROR(IF(E248&lt;&gt;"",VLOOKUP(E248,STORE!$C$6:$D$500,2,FALSE),""),"تأكد من الكود")</f>
        <v/>
      </c>
      <c r="G248" s="12"/>
      <c r="H248" s="20"/>
      <c r="I248" s="12"/>
      <c r="U248" s="4" t="str">
        <f>IF(AND($V$2=$E248,$V$2&lt;&gt;"",$V$2&lt;&gt;0,F248&lt;&gt;"تأكد من الكود"),COUNT($U$3:U247)+1,"  ")</f>
        <v xml:space="preserve">  </v>
      </c>
      <c r="Y248" s="4" t="str">
        <f>IF(AND($Z$2=$D248,$Z$2&lt;&gt;"",$Z$2&lt;&gt;0,$Y$2=$Y$1),COUNT($Y$3:Y247)+1,"  ")</f>
        <v xml:space="preserve">  </v>
      </c>
    </row>
    <row r="249" spans="2:25" ht="15.75">
      <c r="B249" s="5" t="str">
        <f>IF(C249&lt;&gt;"",COUNT($B$3:B248)+1,"")</f>
        <v/>
      </c>
      <c r="C249" s="86"/>
      <c r="D249" s="12"/>
      <c r="E249" s="12"/>
      <c r="F249" s="5" t="str">
        <f>IFERROR(IF(E249&lt;&gt;"",VLOOKUP(E249,STORE!$C$6:$D$500,2,FALSE),""),"تأكد من الكود")</f>
        <v/>
      </c>
      <c r="G249" s="12"/>
      <c r="H249" s="20"/>
      <c r="I249" s="12"/>
      <c r="U249" s="4" t="str">
        <f>IF(AND($V$2=$E249,$V$2&lt;&gt;"",$V$2&lt;&gt;0,F249&lt;&gt;"تأكد من الكود"),COUNT($U$3:U248)+1,"  ")</f>
        <v xml:space="preserve">  </v>
      </c>
      <c r="Y249" s="4" t="str">
        <f>IF(AND($Z$2=$D249,$Z$2&lt;&gt;"",$Z$2&lt;&gt;0,$Y$2=$Y$1),COUNT($Y$3:Y248)+1,"  ")</f>
        <v xml:space="preserve">  </v>
      </c>
    </row>
    <row r="250" spans="2:25" ht="15.75">
      <c r="B250" s="5" t="str">
        <f>IF(C250&lt;&gt;"",COUNT($B$3:B249)+1,"")</f>
        <v/>
      </c>
      <c r="C250" s="86"/>
      <c r="D250" s="12"/>
      <c r="E250" s="12"/>
      <c r="F250" s="5" t="str">
        <f>IFERROR(IF(E250&lt;&gt;"",VLOOKUP(E250,STORE!$C$6:$D$500,2,FALSE),""),"تأكد من الكود")</f>
        <v/>
      </c>
      <c r="G250" s="12"/>
      <c r="H250" s="20"/>
      <c r="I250" s="12"/>
      <c r="U250" s="4" t="str">
        <f>IF(AND($V$2=$E250,$V$2&lt;&gt;"",$V$2&lt;&gt;0,F250&lt;&gt;"تأكد من الكود"),COUNT($U$3:U249)+1,"  ")</f>
        <v xml:space="preserve">  </v>
      </c>
      <c r="Y250" s="4" t="str">
        <f>IF(AND($Z$2=$D250,$Z$2&lt;&gt;"",$Z$2&lt;&gt;0,$Y$2=$Y$1),COUNT($Y$3:Y249)+1,"  ")</f>
        <v xml:space="preserve">  </v>
      </c>
    </row>
    <row r="251" spans="2:25" ht="15.75">
      <c r="B251" s="5" t="str">
        <f>IF(C251&lt;&gt;"",COUNT($B$3:B250)+1,"")</f>
        <v/>
      </c>
      <c r="C251" s="86"/>
      <c r="D251" s="12"/>
      <c r="E251" s="12"/>
      <c r="F251" s="5" t="str">
        <f>IFERROR(IF(E251&lt;&gt;"",VLOOKUP(E251,STORE!$C$6:$D$500,2,FALSE),""),"تأكد من الكود")</f>
        <v/>
      </c>
      <c r="G251" s="12"/>
      <c r="H251" s="20"/>
      <c r="I251" s="12"/>
      <c r="U251" s="4" t="str">
        <f>IF(AND($V$2=$E251,$V$2&lt;&gt;"",$V$2&lt;&gt;0,F251&lt;&gt;"تأكد من الكود"),COUNT($U$3:U250)+1,"  ")</f>
        <v xml:space="preserve">  </v>
      </c>
      <c r="Y251" s="4" t="str">
        <f>IF(AND($Z$2=$D251,$Z$2&lt;&gt;"",$Z$2&lt;&gt;0,$Y$2=$Y$1),COUNT($Y$3:Y250)+1,"  ")</f>
        <v xml:space="preserve">  </v>
      </c>
    </row>
    <row r="252" spans="2:25" ht="15.75">
      <c r="B252" s="5" t="str">
        <f>IF(C252&lt;&gt;"",COUNT($B$3:B251)+1,"")</f>
        <v/>
      </c>
      <c r="C252" s="86"/>
      <c r="D252" s="12"/>
      <c r="E252" s="12"/>
      <c r="F252" s="5" t="str">
        <f>IFERROR(IF(E252&lt;&gt;"",VLOOKUP(E252,STORE!$C$6:$D$500,2,FALSE),""),"تأكد من الكود")</f>
        <v/>
      </c>
      <c r="G252" s="12"/>
      <c r="H252" s="20"/>
      <c r="I252" s="12"/>
      <c r="U252" s="4" t="str">
        <f>IF(AND($V$2=$E252,$V$2&lt;&gt;"",$V$2&lt;&gt;0,F252&lt;&gt;"تأكد من الكود"),COUNT($U$3:U251)+1,"  ")</f>
        <v xml:space="preserve">  </v>
      </c>
      <c r="Y252" s="4" t="str">
        <f>IF(AND($Z$2=$D252,$Z$2&lt;&gt;"",$Z$2&lt;&gt;0,$Y$2=$Y$1),COUNT($Y$3:Y251)+1,"  ")</f>
        <v xml:space="preserve">  </v>
      </c>
    </row>
    <row r="253" spans="2:25" ht="15.75">
      <c r="B253" s="5" t="str">
        <f>IF(C253&lt;&gt;"",COUNT($B$3:B252)+1,"")</f>
        <v/>
      </c>
      <c r="C253" s="86"/>
      <c r="D253" s="12"/>
      <c r="E253" s="12"/>
      <c r="F253" s="5" t="str">
        <f>IFERROR(IF(E253&lt;&gt;"",VLOOKUP(E253,STORE!$C$6:$D$500,2,FALSE),""),"تأكد من الكود")</f>
        <v/>
      </c>
      <c r="G253" s="12"/>
      <c r="H253" s="20"/>
      <c r="I253" s="12"/>
      <c r="U253" s="4" t="str">
        <f>IF(AND($V$2=$E253,$V$2&lt;&gt;"",$V$2&lt;&gt;0,F253&lt;&gt;"تأكد من الكود"),COUNT($U$3:U252)+1,"  ")</f>
        <v xml:space="preserve">  </v>
      </c>
      <c r="Y253" s="4" t="str">
        <f>IF(AND($Z$2=$D253,$Z$2&lt;&gt;"",$Z$2&lt;&gt;0,$Y$2=$Y$1),COUNT($Y$3:Y252)+1,"  ")</f>
        <v xml:space="preserve">  </v>
      </c>
    </row>
    <row r="254" spans="2:25" ht="15.75">
      <c r="B254" s="5" t="str">
        <f>IF(C254&lt;&gt;"",COUNT($B$3:B253)+1,"")</f>
        <v/>
      </c>
      <c r="C254" s="86"/>
      <c r="D254" s="12"/>
      <c r="E254" s="12"/>
      <c r="F254" s="5" t="str">
        <f>IFERROR(IF(E254&lt;&gt;"",VLOOKUP(E254,STORE!$C$6:$D$500,2,FALSE),""),"تأكد من الكود")</f>
        <v/>
      </c>
      <c r="G254" s="12"/>
      <c r="H254" s="20"/>
      <c r="I254" s="12"/>
      <c r="U254" s="4" t="str">
        <f>IF(AND($V$2=$E254,$V$2&lt;&gt;"",$V$2&lt;&gt;0,F254&lt;&gt;"تأكد من الكود"),COUNT($U$3:U253)+1,"  ")</f>
        <v xml:space="preserve">  </v>
      </c>
      <c r="Y254" s="4" t="str">
        <f>IF(AND($Z$2=$D254,$Z$2&lt;&gt;"",$Z$2&lt;&gt;0,$Y$2=$Y$1),COUNT($Y$3:Y253)+1,"  ")</f>
        <v xml:space="preserve">  </v>
      </c>
    </row>
    <row r="255" spans="2:25" ht="15.75">
      <c r="B255" s="5" t="str">
        <f>IF(C255&lt;&gt;"",COUNT($B$3:B254)+1,"")</f>
        <v/>
      </c>
      <c r="C255" s="86"/>
      <c r="D255" s="12"/>
      <c r="E255" s="12"/>
      <c r="F255" s="5" t="str">
        <f>IFERROR(IF(E255&lt;&gt;"",VLOOKUP(E255,STORE!$C$6:$D$500,2,FALSE),""),"تأكد من الكود")</f>
        <v/>
      </c>
      <c r="G255" s="12"/>
      <c r="H255" s="20"/>
      <c r="I255" s="12"/>
      <c r="U255" s="4" t="str">
        <f>IF(AND($V$2=$E255,$V$2&lt;&gt;"",$V$2&lt;&gt;0,F255&lt;&gt;"تأكد من الكود"),COUNT($U$3:U254)+1,"  ")</f>
        <v xml:space="preserve">  </v>
      </c>
      <c r="Y255" s="4" t="str">
        <f>IF(AND($Z$2=$D255,$Z$2&lt;&gt;"",$Z$2&lt;&gt;0,$Y$2=$Y$1),COUNT($Y$3:Y254)+1,"  ")</f>
        <v xml:space="preserve">  </v>
      </c>
    </row>
    <row r="256" spans="2:25" ht="15.75">
      <c r="B256" s="5" t="str">
        <f>IF(C256&lt;&gt;"",COUNT($B$3:B255)+1,"")</f>
        <v/>
      </c>
      <c r="C256" s="86"/>
      <c r="D256" s="12"/>
      <c r="E256" s="12"/>
      <c r="F256" s="5" t="str">
        <f>IFERROR(IF(E256&lt;&gt;"",VLOOKUP(E256,STORE!$C$6:$D$500,2,FALSE),""),"تأكد من الكود")</f>
        <v/>
      </c>
      <c r="G256" s="12"/>
      <c r="H256" s="20"/>
      <c r="I256" s="12"/>
      <c r="U256" s="4" t="str">
        <f>IF(AND($V$2=$E256,$V$2&lt;&gt;"",$V$2&lt;&gt;0,F256&lt;&gt;"تأكد من الكود"),COUNT($U$3:U255)+1,"  ")</f>
        <v xml:space="preserve">  </v>
      </c>
      <c r="Y256" s="4" t="str">
        <f>IF(AND($Z$2=$D256,$Z$2&lt;&gt;"",$Z$2&lt;&gt;0,$Y$2=$Y$1),COUNT($Y$3:Y255)+1,"  ")</f>
        <v xml:space="preserve">  </v>
      </c>
    </row>
    <row r="257" spans="2:25" ht="15.75">
      <c r="B257" s="5" t="str">
        <f>IF(C257&lt;&gt;"",COUNT($B$3:B256)+1,"")</f>
        <v/>
      </c>
      <c r="C257" s="86"/>
      <c r="D257" s="12"/>
      <c r="E257" s="12"/>
      <c r="F257" s="5" t="str">
        <f>IFERROR(IF(E257&lt;&gt;"",VLOOKUP(E257,STORE!$C$6:$D$500,2,FALSE),""),"تأكد من الكود")</f>
        <v/>
      </c>
      <c r="G257" s="12"/>
      <c r="H257" s="20"/>
      <c r="I257" s="12"/>
      <c r="U257" s="4" t="str">
        <f>IF(AND($V$2=$E257,$V$2&lt;&gt;"",$V$2&lt;&gt;0,F257&lt;&gt;"تأكد من الكود"),COUNT($U$3:U256)+1,"  ")</f>
        <v xml:space="preserve">  </v>
      </c>
      <c r="Y257" s="4" t="str">
        <f>IF(AND($Z$2=$D257,$Z$2&lt;&gt;"",$Z$2&lt;&gt;0,$Y$2=$Y$1),COUNT($Y$3:Y256)+1,"  ")</f>
        <v xml:space="preserve">  </v>
      </c>
    </row>
    <row r="258" spans="2:25" ht="15.75">
      <c r="B258" s="5" t="str">
        <f>IF(C258&lt;&gt;"",COUNT($B$3:B257)+1,"")</f>
        <v/>
      </c>
      <c r="C258" s="86"/>
      <c r="D258" s="12"/>
      <c r="E258" s="12"/>
      <c r="F258" s="5" t="str">
        <f>IFERROR(IF(E258&lt;&gt;"",VLOOKUP(E258,STORE!$C$6:$D$500,2,FALSE),""),"تأكد من الكود")</f>
        <v/>
      </c>
      <c r="G258" s="12"/>
      <c r="H258" s="20"/>
      <c r="I258" s="12"/>
      <c r="U258" s="4" t="str">
        <f>IF(AND($V$2=$E258,$V$2&lt;&gt;"",$V$2&lt;&gt;0,F258&lt;&gt;"تأكد من الكود"),COUNT($U$3:U257)+1,"  ")</f>
        <v xml:space="preserve">  </v>
      </c>
      <c r="Y258" s="4" t="str">
        <f>IF(AND($Z$2=$D258,$Z$2&lt;&gt;"",$Z$2&lt;&gt;0,$Y$2=$Y$1),COUNT($Y$3:Y257)+1,"  ")</f>
        <v xml:space="preserve">  </v>
      </c>
    </row>
    <row r="259" spans="2:25" ht="15.75">
      <c r="B259" s="5" t="str">
        <f>IF(C259&lt;&gt;"",COUNT($B$3:B258)+1,"")</f>
        <v/>
      </c>
      <c r="C259" s="86"/>
      <c r="D259" s="12"/>
      <c r="E259" s="12"/>
      <c r="F259" s="5" t="str">
        <f>IFERROR(IF(E259&lt;&gt;"",VLOOKUP(E259,STORE!$C$6:$D$500,2,FALSE),""),"تأكد من الكود")</f>
        <v/>
      </c>
      <c r="G259" s="12"/>
      <c r="H259" s="20"/>
      <c r="I259" s="12"/>
      <c r="U259" s="4" t="str">
        <f>IF(AND($V$2=$E259,$V$2&lt;&gt;"",$V$2&lt;&gt;0,F259&lt;&gt;"تأكد من الكود"),COUNT($U$3:U258)+1,"  ")</f>
        <v xml:space="preserve">  </v>
      </c>
      <c r="Y259" s="4" t="str">
        <f>IF(AND($Z$2=$D259,$Z$2&lt;&gt;"",$Z$2&lt;&gt;0,$Y$2=$Y$1),COUNT($Y$3:Y258)+1,"  ")</f>
        <v xml:space="preserve">  </v>
      </c>
    </row>
    <row r="260" spans="2:25" ht="15.75">
      <c r="B260" s="5" t="str">
        <f>IF(C260&lt;&gt;"",COUNT($B$3:B259)+1,"")</f>
        <v/>
      </c>
      <c r="C260" s="86"/>
      <c r="D260" s="12"/>
      <c r="E260" s="12"/>
      <c r="F260" s="5" t="str">
        <f>IFERROR(IF(E260&lt;&gt;"",VLOOKUP(E260,STORE!$C$6:$D$500,2,FALSE),""),"تأكد من الكود")</f>
        <v/>
      </c>
      <c r="G260" s="12"/>
      <c r="H260" s="20"/>
      <c r="I260" s="12"/>
      <c r="U260" s="4" t="str">
        <f>IF(AND($V$2=$E260,$V$2&lt;&gt;"",$V$2&lt;&gt;0,F260&lt;&gt;"تأكد من الكود"),COUNT($U$3:U259)+1,"  ")</f>
        <v xml:space="preserve">  </v>
      </c>
      <c r="Y260" s="4" t="str">
        <f>IF(AND($Z$2=$D260,$Z$2&lt;&gt;"",$Z$2&lt;&gt;0,$Y$2=$Y$1),COUNT($Y$3:Y259)+1,"  ")</f>
        <v xml:space="preserve">  </v>
      </c>
    </row>
    <row r="261" spans="2:25" ht="15.75">
      <c r="B261" s="5" t="str">
        <f>IF(C261&lt;&gt;"",COUNT($B$3:B260)+1,"")</f>
        <v/>
      </c>
      <c r="C261" s="86"/>
      <c r="D261" s="12"/>
      <c r="E261" s="12"/>
      <c r="F261" s="5" t="str">
        <f>IFERROR(IF(E261&lt;&gt;"",VLOOKUP(E261,STORE!$C$6:$D$500,2,FALSE),""),"تأكد من الكود")</f>
        <v/>
      </c>
      <c r="G261" s="12"/>
      <c r="H261" s="20"/>
      <c r="I261" s="12"/>
      <c r="U261" s="4" t="str">
        <f>IF(AND($V$2=$E261,$V$2&lt;&gt;"",$V$2&lt;&gt;0,F261&lt;&gt;"تأكد من الكود"),COUNT($U$3:U260)+1,"  ")</f>
        <v xml:space="preserve">  </v>
      </c>
      <c r="Y261" s="4" t="str">
        <f>IF(AND($Z$2=$D261,$Z$2&lt;&gt;"",$Z$2&lt;&gt;0,$Y$2=$Y$1),COUNT($Y$3:Y260)+1,"  ")</f>
        <v xml:space="preserve">  </v>
      </c>
    </row>
    <row r="262" spans="2:25" ht="15.75">
      <c r="B262" s="5" t="str">
        <f>IF(C262&lt;&gt;"",COUNT($B$3:B261)+1,"")</f>
        <v/>
      </c>
      <c r="C262" s="86"/>
      <c r="D262" s="12"/>
      <c r="E262" s="12"/>
      <c r="F262" s="5" t="str">
        <f>IFERROR(IF(E262&lt;&gt;"",VLOOKUP(E262,STORE!$C$6:$D$500,2,FALSE),""),"تأكد من الكود")</f>
        <v/>
      </c>
      <c r="G262" s="12"/>
      <c r="H262" s="20"/>
      <c r="I262" s="12"/>
      <c r="U262" s="4" t="str">
        <f>IF(AND($V$2=$E262,$V$2&lt;&gt;"",$V$2&lt;&gt;0,F262&lt;&gt;"تأكد من الكود"),COUNT($U$3:U261)+1,"  ")</f>
        <v xml:space="preserve">  </v>
      </c>
      <c r="Y262" s="4" t="str">
        <f>IF(AND($Z$2=$D262,$Z$2&lt;&gt;"",$Z$2&lt;&gt;0,$Y$2=$Y$1),COUNT($Y$3:Y261)+1,"  ")</f>
        <v xml:space="preserve">  </v>
      </c>
    </row>
    <row r="263" spans="2:25" ht="15.75">
      <c r="B263" s="5" t="str">
        <f>IF(C263&lt;&gt;"",COUNT($B$3:B262)+1,"")</f>
        <v/>
      </c>
      <c r="C263" s="86"/>
      <c r="D263" s="12"/>
      <c r="E263" s="12"/>
      <c r="F263" s="5" t="str">
        <f>IFERROR(IF(E263&lt;&gt;"",VLOOKUP(E263,STORE!$C$6:$D$500,2,FALSE),""),"تأكد من الكود")</f>
        <v/>
      </c>
      <c r="G263" s="12"/>
      <c r="H263" s="20"/>
      <c r="I263" s="12"/>
      <c r="U263" s="4" t="str">
        <f>IF(AND($V$2=$E263,$V$2&lt;&gt;"",$V$2&lt;&gt;0,F263&lt;&gt;"تأكد من الكود"),COUNT($U$3:U262)+1,"  ")</f>
        <v xml:space="preserve">  </v>
      </c>
      <c r="Y263" s="4" t="str">
        <f>IF(AND($Z$2=$D263,$Z$2&lt;&gt;"",$Z$2&lt;&gt;0,$Y$2=$Y$1),COUNT($Y$3:Y262)+1,"  ")</f>
        <v xml:space="preserve">  </v>
      </c>
    </row>
    <row r="264" spans="2:25" ht="15.75">
      <c r="B264" s="5" t="str">
        <f>IF(C264&lt;&gt;"",COUNT($B$3:B263)+1,"")</f>
        <v/>
      </c>
      <c r="C264" s="86"/>
      <c r="D264" s="12"/>
      <c r="E264" s="12"/>
      <c r="F264" s="5" t="str">
        <f>IFERROR(IF(E264&lt;&gt;"",VLOOKUP(E264,STORE!$C$6:$D$500,2,FALSE),""),"تأكد من الكود")</f>
        <v/>
      </c>
      <c r="G264" s="12"/>
      <c r="H264" s="20"/>
      <c r="I264" s="12"/>
      <c r="U264" s="4" t="str">
        <f>IF(AND($V$2=$E264,$V$2&lt;&gt;"",$V$2&lt;&gt;0,F264&lt;&gt;"تأكد من الكود"),COUNT($U$3:U263)+1,"  ")</f>
        <v xml:space="preserve">  </v>
      </c>
      <c r="Y264" s="4" t="str">
        <f>IF(AND($Z$2=$D264,$Z$2&lt;&gt;"",$Z$2&lt;&gt;0,$Y$2=$Y$1),COUNT($Y$3:Y263)+1,"  ")</f>
        <v xml:space="preserve">  </v>
      </c>
    </row>
    <row r="265" spans="2:25" ht="15.75">
      <c r="B265" s="5" t="str">
        <f>IF(C265&lt;&gt;"",COUNT($B$3:B264)+1,"")</f>
        <v/>
      </c>
      <c r="C265" s="86"/>
      <c r="D265" s="12"/>
      <c r="E265" s="12"/>
      <c r="F265" s="5" t="str">
        <f>IFERROR(IF(E265&lt;&gt;"",VLOOKUP(E265,STORE!$C$6:$D$500,2,FALSE),""),"تأكد من الكود")</f>
        <v/>
      </c>
      <c r="G265" s="12"/>
      <c r="H265" s="20"/>
      <c r="I265" s="12"/>
      <c r="U265" s="4" t="str">
        <f>IF(AND($V$2=$E265,$V$2&lt;&gt;"",$V$2&lt;&gt;0,F265&lt;&gt;"تأكد من الكود"),COUNT($U$3:U264)+1,"  ")</f>
        <v xml:space="preserve">  </v>
      </c>
      <c r="Y265" s="4" t="str">
        <f>IF(AND($Z$2=$D265,$Z$2&lt;&gt;"",$Z$2&lt;&gt;0,$Y$2=$Y$1),COUNT($Y$3:Y264)+1,"  ")</f>
        <v xml:space="preserve">  </v>
      </c>
    </row>
    <row r="266" spans="2:25" ht="15.75">
      <c r="B266" s="5" t="str">
        <f>IF(C266&lt;&gt;"",COUNT($B$3:B265)+1,"")</f>
        <v/>
      </c>
      <c r="C266" s="86"/>
      <c r="D266" s="12"/>
      <c r="E266" s="12"/>
      <c r="F266" s="5" t="str">
        <f>IFERROR(IF(E266&lt;&gt;"",VLOOKUP(E266,STORE!$C$6:$D$500,2,FALSE),""),"تأكد من الكود")</f>
        <v/>
      </c>
      <c r="G266" s="12"/>
      <c r="H266" s="20"/>
      <c r="I266" s="12"/>
      <c r="U266" s="4" t="str">
        <f>IF(AND($V$2=$E266,$V$2&lt;&gt;"",$V$2&lt;&gt;0,F266&lt;&gt;"تأكد من الكود"),COUNT($U$3:U265)+1,"  ")</f>
        <v xml:space="preserve">  </v>
      </c>
      <c r="Y266" s="4" t="str">
        <f>IF(AND($Z$2=$D266,$Z$2&lt;&gt;"",$Z$2&lt;&gt;0,$Y$2=$Y$1),COUNT($Y$3:Y265)+1,"  ")</f>
        <v xml:space="preserve">  </v>
      </c>
    </row>
    <row r="267" spans="2:25" ht="15.75">
      <c r="B267" s="5" t="str">
        <f>IF(C267&lt;&gt;"",COUNT($B$3:B266)+1,"")</f>
        <v/>
      </c>
      <c r="C267" s="86"/>
      <c r="D267" s="12"/>
      <c r="E267" s="12"/>
      <c r="F267" s="5" t="str">
        <f>IFERROR(IF(E267&lt;&gt;"",VLOOKUP(E267,STORE!$C$6:$D$500,2,FALSE),""),"تأكد من الكود")</f>
        <v/>
      </c>
      <c r="G267" s="12"/>
      <c r="H267" s="20"/>
      <c r="I267" s="12"/>
      <c r="U267" s="4" t="str">
        <f>IF(AND($V$2=$E267,$V$2&lt;&gt;"",$V$2&lt;&gt;0,F267&lt;&gt;"تأكد من الكود"),COUNT($U$3:U266)+1,"  ")</f>
        <v xml:space="preserve">  </v>
      </c>
      <c r="Y267" s="4" t="str">
        <f>IF(AND($Z$2=$D267,$Z$2&lt;&gt;"",$Z$2&lt;&gt;0,$Y$2=$Y$1),COUNT($Y$3:Y266)+1,"  ")</f>
        <v xml:space="preserve">  </v>
      </c>
    </row>
    <row r="268" spans="2:25" ht="15.75">
      <c r="B268" s="5" t="str">
        <f>IF(C268&lt;&gt;"",COUNT($B$3:B267)+1,"")</f>
        <v/>
      </c>
      <c r="C268" s="86"/>
      <c r="D268" s="12"/>
      <c r="E268" s="12"/>
      <c r="F268" s="5" t="str">
        <f>IFERROR(IF(E268&lt;&gt;"",VLOOKUP(E268,STORE!$C$6:$D$500,2,FALSE),""),"تأكد من الكود")</f>
        <v/>
      </c>
      <c r="G268" s="12"/>
      <c r="H268" s="20"/>
      <c r="I268" s="12"/>
      <c r="U268" s="4" t="str">
        <f>IF(AND($V$2=$E268,$V$2&lt;&gt;"",$V$2&lt;&gt;0,F268&lt;&gt;"تأكد من الكود"),COUNT($U$3:U267)+1,"  ")</f>
        <v xml:space="preserve">  </v>
      </c>
      <c r="Y268" s="4" t="str">
        <f>IF(AND($Z$2=$D268,$Z$2&lt;&gt;"",$Z$2&lt;&gt;0,$Y$2=$Y$1),COUNT($Y$3:Y267)+1,"  ")</f>
        <v xml:space="preserve">  </v>
      </c>
    </row>
    <row r="269" spans="2:25" ht="15.75">
      <c r="B269" s="5" t="str">
        <f>IF(C269&lt;&gt;"",COUNT($B$3:B268)+1,"")</f>
        <v/>
      </c>
      <c r="C269" s="86"/>
      <c r="D269" s="12"/>
      <c r="E269" s="12"/>
      <c r="F269" s="5" t="str">
        <f>IFERROR(IF(E269&lt;&gt;"",VLOOKUP(E269,STORE!$C$6:$D$500,2,FALSE),""),"تأكد من الكود")</f>
        <v/>
      </c>
      <c r="G269" s="12"/>
      <c r="H269" s="20"/>
      <c r="I269" s="12"/>
      <c r="U269" s="4" t="str">
        <f>IF(AND($V$2=$E269,$V$2&lt;&gt;"",$V$2&lt;&gt;0,F269&lt;&gt;"تأكد من الكود"),COUNT($U$3:U268)+1,"  ")</f>
        <v xml:space="preserve">  </v>
      </c>
      <c r="Y269" s="4" t="str">
        <f>IF(AND($Z$2=$D269,$Z$2&lt;&gt;"",$Z$2&lt;&gt;0,$Y$2=$Y$1),COUNT($Y$3:Y268)+1,"  ")</f>
        <v xml:space="preserve">  </v>
      </c>
    </row>
    <row r="270" spans="2:25" ht="15.75">
      <c r="B270" s="5" t="str">
        <f>IF(C270&lt;&gt;"",COUNT($B$3:B269)+1,"")</f>
        <v/>
      </c>
      <c r="C270" s="86"/>
      <c r="D270" s="12"/>
      <c r="E270" s="12"/>
      <c r="F270" s="5" t="str">
        <f>IFERROR(IF(E270&lt;&gt;"",VLOOKUP(E270,STORE!$C$6:$D$500,2,FALSE),""),"تأكد من الكود")</f>
        <v/>
      </c>
      <c r="G270" s="12"/>
      <c r="H270" s="20"/>
      <c r="I270" s="12"/>
      <c r="U270" s="4" t="str">
        <f>IF(AND($V$2=$E270,$V$2&lt;&gt;"",$V$2&lt;&gt;0,F270&lt;&gt;"تأكد من الكود"),COUNT($U$3:U269)+1,"  ")</f>
        <v xml:space="preserve">  </v>
      </c>
      <c r="Y270" s="4" t="str">
        <f>IF(AND($Z$2=$D270,$Z$2&lt;&gt;"",$Z$2&lt;&gt;0,$Y$2=$Y$1),COUNT($Y$3:Y269)+1,"  ")</f>
        <v xml:space="preserve">  </v>
      </c>
    </row>
    <row r="271" spans="2:25" ht="15.75">
      <c r="B271" s="5" t="str">
        <f>IF(C271&lt;&gt;"",COUNT($B$3:B270)+1,"")</f>
        <v/>
      </c>
      <c r="C271" s="86"/>
      <c r="D271" s="12"/>
      <c r="E271" s="12"/>
      <c r="F271" s="5" t="str">
        <f>IFERROR(IF(E271&lt;&gt;"",VLOOKUP(E271,STORE!$C$6:$D$500,2,FALSE),""),"تأكد من الكود")</f>
        <v/>
      </c>
      <c r="G271" s="12"/>
      <c r="H271" s="20"/>
      <c r="I271" s="12"/>
      <c r="U271" s="4" t="str">
        <f>IF(AND($V$2=$E271,$V$2&lt;&gt;"",$V$2&lt;&gt;0,F271&lt;&gt;"تأكد من الكود"),COUNT($U$3:U270)+1,"  ")</f>
        <v xml:space="preserve">  </v>
      </c>
      <c r="Y271" s="4" t="str">
        <f>IF(AND($Z$2=$D271,$Z$2&lt;&gt;"",$Z$2&lt;&gt;0,$Y$2=$Y$1),COUNT($Y$3:Y270)+1,"  ")</f>
        <v xml:space="preserve">  </v>
      </c>
    </row>
    <row r="272" spans="2:25" ht="15.75">
      <c r="B272" s="5" t="str">
        <f>IF(C272&lt;&gt;"",COUNT($B$3:B271)+1,"")</f>
        <v/>
      </c>
      <c r="C272" s="86"/>
      <c r="D272" s="12"/>
      <c r="E272" s="12"/>
      <c r="F272" s="5" t="str">
        <f>IFERROR(IF(E272&lt;&gt;"",VLOOKUP(E272,STORE!$C$6:$D$500,2,FALSE),""),"تأكد من الكود")</f>
        <v/>
      </c>
      <c r="G272" s="12"/>
      <c r="H272" s="20"/>
      <c r="I272" s="12"/>
      <c r="U272" s="4" t="str">
        <f>IF(AND($V$2=$E272,$V$2&lt;&gt;"",$V$2&lt;&gt;0,F272&lt;&gt;"تأكد من الكود"),COUNT($U$3:U271)+1,"  ")</f>
        <v xml:space="preserve">  </v>
      </c>
      <c r="Y272" s="4" t="str">
        <f>IF(AND($Z$2=$D272,$Z$2&lt;&gt;"",$Z$2&lt;&gt;0,$Y$2=$Y$1),COUNT($Y$3:Y271)+1,"  ")</f>
        <v xml:space="preserve">  </v>
      </c>
    </row>
    <row r="273" spans="2:25" ht="15.75">
      <c r="B273" s="5" t="str">
        <f>IF(C273&lt;&gt;"",COUNT($B$3:B272)+1,"")</f>
        <v/>
      </c>
      <c r="C273" s="86"/>
      <c r="D273" s="12"/>
      <c r="E273" s="12"/>
      <c r="F273" s="5" t="str">
        <f>IFERROR(IF(E273&lt;&gt;"",VLOOKUP(E273,STORE!$C$6:$D$500,2,FALSE),""),"تأكد من الكود")</f>
        <v/>
      </c>
      <c r="G273" s="12"/>
      <c r="H273" s="20"/>
      <c r="I273" s="12"/>
      <c r="U273" s="4" t="str">
        <f>IF(AND($V$2=$E273,$V$2&lt;&gt;"",$V$2&lt;&gt;0,F273&lt;&gt;"تأكد من الكود"),COUNT($U$3:U272)+1,"  ")</f>
        <v xml:space="preserve">  </v>
      </c>
      <c r="Y273" s="4" t="str">
        <f>IF(AND($Z$2=$D273,$Z$2&lt;&gt;"",$Z$2&lt;&gt;0,$Y$2=$Y$1),COUNT($Y$3:Y272)+1,"  ")</f>
        <v xml:space="preserve">  </v>
      </c>
    </row>
    <row r="274" spans="2:25" ht="15.75">
      <c r="B274" s="5" t="str">
        <f>IF(C274&lt;&gt;"",COUNT($B$3:B273)+1,"")</f>
        <v/>
      </c>
      <c r="C274" s="86"/>
      <c r="D274" s="12"/>
      <c r="E274" s="12"/>
      <c r="F274" s="5" t="str">
        <f>IFERROR(IF(E274&lt;&gt;"",VLOOKUP(E274,STORE!$C$6:$D$500,2,FALSE),""),"تأكد من الكود")</f>
        <v/>
      </c>
      <c r="G274" s="12"/>
      <c r="H274" s="20"/>
      <c r="I274" s="12"/>
      <c r="U274" s="4" t="str">
        <f>IF(AND($V$2=$E274,$V$2&lt;&gt;"",$V$2&lt;&gt;0,F274&lt;&gt;"تأكد من الكود"),COUNT($U$3:U273)+1,"  ")</f>
        <v xml:space="preserve">  </v>
      </c>
      <c r="Y274" s="4" t="str">
        <f>IF(AND($Z$2=$D274,$Z$2&lt;&gt;"",$Z$2&lt;&gt;0,$Y$2=$Y$1),COUNT($Y$3:Y273)+1,"  ")</f>
        <v xml:space="preserve">  </v>
      </c>
    </row>
    <row r="275" spans="2:25" ht="15.75">
      <c r="B275" s="5" t="str">
        <f>IF(C275&lt;&gt;"",COUNT($B$3:B274)+1,"")</f>
        <v/>
      </c>
      <c r="C275" s="86"/>
      <c r="D275" s="12"/>
      <c r="E275" s="12"/>
      <c r="F275" s="5" t="str">
        <f>IFERROR(IF(E275&lt;&gt;"",VLOOKUP(E275,STORE!$C$6:$D$500,2,FALSE),""),"تأكد من الكود")</f>
        <v/>
      </c>
      <c r="G275" s="12"/>
      <c r="H275" s="20"/>
      <c r="I275" s="12"/>
      <c r="U275" s="4" t="str">
        <f>IF(AND($V$2=$E275,$V$2&lt;&gt;"",$V$2&lt;&gt;0,F275&lt;&gt;"تأكد من الكود"),COUNT($U$3:U274)+1,"  ")</f>
        <v xml:space="preserve">  </v>
      </c>
      <c r="Y275" s="4" t="str">
        <f>IF(AND($Z$2=$D275,$Z$2&lt;&gt;"",$Z$2&lt;&gt;0,$Y$2=$Y$1),COUNT($Y$3:Y274)+1,"  ")</f>
        <v xml:space="preserve">  </v>
      </c>
    </row>
    <row r="276" spans="2:25" ht="15.75">
      <c r="B276" s="5" t="str">
        <f>IF(C276&lt;&gt;"",COUNT($B$3:B275)+1,"")</f>
        <v/>
      </c>
      <c r="C276" s="86"/>
      <c r="D276" s="12"/>
      <c r="E276" s="12"/>
      <c r="F276" s="5" t="str">
        <f>IFERROR(IF(E276&lt;&gt;"",VLOOKUP(E276,STORE!$C$6:$D$500,2,FALSE),""),"تأكد من الكود")</f>
        <v/>
      </c>
      <c r="G276" s="12"/>
      <c r="H276" s="20"/>
      <c r="I276" s="12"/>
      <c r="U276" s="4" t="str">
        <f>IF(AND($V$2=$E276,$V$2&lt;&gt;"",$V$2&lt;&gt;0,F276&lt;&gt;"تأكد من الكود"),COUNT($U$3:U275)+1,"  ")</f>
        <v xml:space="preserve">  </v>
      </c>
      <c r="Y276" s="4" t="str">
        <f>IF(AND($Z$2=$D276,$Z$2&lt;&gt;"",$Z$2&lt;&gt;0,$Y$2=$Y$1),COUNT($Y$3:Y275)+1,"  ")</f>
        <v xml:space="preserve">  </v>
      </c>
    </row>
    <row r="277" spans="2:25" ht="15.75">
      <c r="B277" s="5" t="str">
        <f>IF(C277&lt;&gt;"",COUNT($B$3:B276)+1,"")</f>
        <v/>
      </c>
      <c r="C277" s="86"/>
      <c r="D277" s="12"/>
      <c r="E277" s="12"/>
      <c r="F277" s="5" t="str">
        <f>IFERROR(IF(E277&lt;&gt;"",VLOOKUP(E277,STORE!$C$6:$D$500,2,FALSE),""),"تأكد من الكود")</f>
        <v/>
      </c>
      <c r="G277" s="12"/>
      <c r="H277" s="20"/>
      <c r="I277" s="12"/>
      <c r="U277" s="4" t="str">
        <f>IF(AND($V$2=$E277,$V$2&lt;&gt;"",$V$2&lt;&gt;0,F277&lt;&gt;"تأكد من الكود"),COUNT($U$3:U276)+1,"  ")</f>
        <v xml:space="preserve">  </v>
      </c>
      <c r="Y277" s="4" t="str">
        <f>IF(AND($Z$2=$D277,$Z$2&lt;&gt;"",$Z$2&lt;&gt;0,$Y$2=$Y$1),COUNT($Y$3:Y276)+1,"  ")</f>
        <v xml:space="preserve">  </v>
      </c>
    </row>
    <row r="278" spans="2:25" ht="15.75">
      <c r="B278" s="5" t="str">
        <f>IF(C278&lt;&gt;"",COUNT($B$3:B277)+1,"")</f>
        <v/>
      </c>
      <c r="C278" s="86"/>
      <c r="D278" s="12"/>
      <c r="E278" s="12"/>
      <c r="F278" s="5" t="str">
        <f>IFERROR(IF(E278&lt;&gt;"",VLOOKUP(E278,STORE!$C$6:$D$500,2,FALSE),""),"تأكد من الكود")</f>
        <v/>
      </c>
      <c r="G278" s="12"/>
      <c r="H278" s="20"/>
      <c r="I278" s="12"/>
      <c r="U278" s="4" t="str">
        <f>IF(AND($V$2=$E278,$V$2&lt;&gt;"",$V$2&lt;&gt;0,F278&lt;&gt;"تأكد من الكود"),COUNT($U$3:U277)+1,"  ")</f>
        <v xml:space="preserve">  </v>
      </c>
      <c r="Y278" s="4" t="str">
        <f>IF(AND($Z$2=$D278,$Z$2&lt;&gt;"",$Z$2&lt;&gt;0,$Y$2=$Y$1),COUNT($Y$3:Y277)+1,"  ")</f>
        <v xml:space="preserve">  </v>
      </c>
    </row>
    <row r="279" spans="2:25" ht="15.75">
      <c r="B279" s="5" t="str">
        <f>IF(C279&lt;&gt;"",COUNT($B$3:B278)+1,"")</f>
        <v/>
      </c>
      <c r="C279" s="86"/>
      <c r="D279" s="12"/>
      <c r="E279" s="12"/>
      <c r="F279" s="5" t="str">
        <f>IFERROR(IF(E279&lt;&gt;"",VLOOKUP(E279,STORE!$C$6:$D$500,2,FALSE),""),"تأكد من الكود")</f>
        <v/>
      </c>
      <c r="G279" s="12"/>
      <c r="H279" s="20"/>
      <c r="I279" s="12"/>
      <c r="U279" s="4" t="str">
        <f>IF(AND($V$2=$E279,$V$2&lt;&gt;"",$V$2&lt;&gt;0,F279&lt;&gt;"تأكد من الكود"),COUNT($U$3:U278)+1,"  ")</f>
        <v xml:space="preserve">  </v>
      </c>
      <c r="Y279" s="4" t="str">
        <f>IF(AND($Z$2=$D279,$Z$2&lt;&gt;"",$Z$2&lt;&gt;0,$Y$2=$Y$1),COUNT($Y$3:Y278)+1,"  ")</f>
        <v xml:space="preserve">  </v>
      </c>
    </row>
    <row r="280" spans="2:25" ht="15.75">
      <c r="B280" s="5" t="str">
        <f>IF(C280&lt;&gt;"",COUNT($B$3:B279)+1,"")</f>
        <v/>
      </c>
      <c r="C280" s="86"/>
      <c r="D280" s="12"/>
      <c r="E280" s="12"/>
      <c r="F280" s="5" t="str">
        <f>IFERROR(IF(E280&lt;&gt;"",VLOOKUP(E280,STORE!$C$6:$D$500,2,FALSE),""),"تأكد من الكود")</f>
        <v/>
      </c>
      <c r="G280" s="12"/>
      <c r="H280" s="20"/>
      <c r="I280" s="12"/>
      <c r="U280" s="4" t="str">
        <f>IF(AND($V$2=$E280,$V$2&lt;&gt;"",$V$2&lt;&gt;0,F280&lt;&gt;"تأكد من الكود"),COUNT($U$3:U279)+1,"  ")</f>
        <v xml:space="preserve">  </v>
      </c>
      <c r="Y280" s="4" t="str">
        <f>IF(AND($Z$2=$D280,$Z$2&lt;&gt;"",$Z$2&lt;&gt;0,$Y$2=$Y$1),COUNT($Y$3:Y279)+1,"  ")</f>
        <v xml:space="preserve">  </v>
      </c>
    </row>
    <row r="281" spans="2:25" ht="15.75">
      <c r="B281" s="5" t="str">
        <f>IF(C281&lt;&gt;"",COUNT($B$3:B280)+1,"")</f>
        <v/>
      </c>
      <c r="C281" s="86"/>
      <c r="D281" s="12"/>
      <c r="E281" s="12"/>
      <c r="F281" s="5" t="str">
        <f>IFERROR(IF(E281&lt;&gt;"",VLOOKUP(E281,STORE!$C$6:$D$500,2,FALSE),""),"تأكد من الكود")</f>
        <v/>
      </c>
      <c r="G281" s="12"/>
      <c r="H281" s="20"/>
      <c r="I281" s="12"/>
      <c r="U281" s="4" t="str">
        <f>IF(AND($V$2=$E281,$V$2&lt;&gt;"",$V$2&lt;&gt;0,F281&lt;&gt;"تأكد من الكود"),COUNT($U$3:U280)+1,"  ")</f>
        <v xml:space="preserve">  </v>
      </c>
      <c r="Y281" s="4" t="str">
        <f>IF(AND($Z$2=$D281,$Z$2&lt;&gt;"",$Z$2&lt;&gt;0,$Y$2=$Y$1),COUNT($Y$3:Y280)+1,"  ")</f>
        <v xml:space="preserve">  </v>
      </c>
    </row>
    <row r="282" spans="2:25" ht="15.75">
      <c r="B282" s="5" t="str">
        <f>IF(C282&lt;&gt;"",COUNT($B$3:B281)+1,"")</f>
        <v/>
      </c>
      <c r="C282" s="86"/>
      <c r="D282" s="12"/>
      <c r="E282" s="12"/>
      <c r="F282" s="5" t="str">
        <f>IFERROR(IF(E282&lt;&gt;"",VLOOKUP(E282,STORE!$C$6:$D$500,2,FALSE),""),"تأكد من الكود")</f>
        <v/>
      </c>
      <c r="G282" s="12"/>
      <c r="H282" s="20"/>
      <c r="I282" s="12"/>
      <c r="U282" s="4" t="str">
        <f>IF(AND($V$2=$E282,$V$2&lt;&gt;"",$V$2&lt;&gt;0,F282&lt;&gt;"تأكد من الكود"),COUNT($U$3:U281)+1,"  ")</f>
        <v xml:space="preserve">  </v>
      </c>
      <c r="Y282" s="4" t="str">
        <f>IF(AND($Z$2=$D282,$Z$2&lt;&gt;"",$Z$2&lt;&gt;0,$Y$2=$Y$1),COUNT($Y$3:Y281)+1,"  ")</f>
        <v xml:space="preserve">  </v>
      </c>
    </row>
    <row r="283" spans="2:25" ht="15.75">
      <c r="B283" s="5" t="str">
        <f>IF(C283&lt;&gt;"",COUNT($B$3:B282)+1,"")</f>
        <v/>
      </c>
      <c r="C283" s="86"/>
      <c r="D283" s="12"/>
      <c r="E283" s="12"/>
      <c r="F283" s="5" t="str">
        <f>IFERROR(IF(E283&lt;&gt;"",VLOOKUP(E283,STORE!$C$6:$D$500,2,FALSE),""),"تأكد من الكود")</f>
        <v/>
      </c>
      <c r="G283" s="12"/>
      <c r="H283" s="20"/>
      <c r="I283" s="12"/>
      <c r="U283" s="4" t="str">
        <f>IF(AND($V$2=$E283,$V$2&lt;&gt;"",$V$2&lt;&gt;0,F283&lt;&gt;"تأكد من الكود"),COUNT($U$3:U282)+1,"  ")</f>
        <v xml:space="preserve">  </v>
      </c>
      <c r="Y283" s="4" t="str">
        <f>IF(AND($Z$2=$D283,$Z$2&lt;&gt;"",$Z$2&lt;&gt;0,$Y$2=$Y$1),COUNT($Y$3:Y282)+1,"  ")</f>
        <v xml:space="preserve">  </v>
      </c>
    </row>
    <row r="284" spans="2:25" ht="15.75">
      <c r="B284" s="5" t="str">
        <f>IF(C284&lt;&gt;"",COUNT($B$3:B283)+1,"")</f>
        <v/>
      </c>
      <c r="C284" s="86"/>
      <c r="D284" s="12"/>
      <c r="E284" s="12"/>
      <c r="F284" s="5" t="str">
        <f>IFERROR(IF(E284&lt;&gt;"",VLOOKUP(E284,STORE!$C$6:$D$500,2,FALSE),""),"تأكد من الكود")</f>
        <v/>
      </c>
      <c r="G284" s="12"/>
      <c r="H284" s="20"/>
      <c r="I284" s="12"/>
      <c r="U284" s="4" t="str">
        <f>IF(AND($V$2=$E284,$V$2&lt;&gt;"",$V$2&lt;&gt;0,F284&lt;&gt;"تأكد من الكود"),COUNT($U$3:U283)+1,"  ")</f>
        <v xml:space="preserve">  </v>
      </c>
      <c r="Y284" s="4" t="str">
        <f>IF(AND($Z$2=$D284,$Z$2&lt;&gt;"",$Z$2&lt;&gt;0,$Y$2=$Y$1),COUNT($Y$3:Y283)+1,"  ")</f>
        <v xml:space="preserve">  </v>
      </c>
    </row>
    <row r="285" spans="2:25" ht="15.75">
      <c r="B285" s="5" t="str">
        <f>IF(C285&lt;&gt;"",COUNT($B$3:B284)+1,"")</f>
        <v/>
      </c>
      <c r="C285" s="86"/>
      <c r="D285" s="12"/>
      <c r="E285" s="12"/>
      <c r="F285" s="5" t="str">
        <f>IFERROR(IF(E285&lt;&gt;"",VLOOKUP(E285,STORE!$C$6:$D$500,2,FALSE),""),"تأكد من الكود")</f>
        <v/>
      </c>
      <c r="G285" s="12"/>
      <c r="H285" s="20"/>
      <c r="I285" s="12"/>
      <c r="U285" s="4" t="str">
        <f>IF(AND($V$2=$E285,$V$2&lt;&gt;"",$V$2&lt;&gt;0,F285&lt;&gt;"تأكد من الكود"),COUNT($U$3:U284)+1,"  ")</f>
        <v xml:space="preserve">  </v>
      </c>
      <c r="Y285" s="4" t="str">
        <f>IF(AND($Z$2=$D285,$Z$2&lt;&gt;"",$Z$2&lt;&gt;0,$Y$2=$Y$1),COUNT($Y$3:Y284)+1,"  ")</f>
        <v xml:space="preserve">  </v>
      </c>
    </row>
    <row r="286" spans="2:25" ht="15.75">
      <c r="B286" s="5" t="str">
        <f>IF(C286&lt;&gt;"",COUNT($B$3:B285)+1,"")</f>
        <v/>
      </c>
      <c r="C286" s="86"/>
      <c r="D286" s="12"/>
      <c r="E286" s="12"/>
      <c r="F286" s="5" t="str">
        <f>IFERROR(IF(E286&lt;&gt;"",VLOOKUP(E286,STORE!$C$6:$D$500,2,FALSE),""),"تأكد من الكود")</f>
        <v/>
      </c>
      <c r="G286" s="12"/>
      <c r="H286" s="20"/>
      <c r="I286" s="12"/>
      <c r="U286" s="4" t="str">
        <f>IF(AND($V$2=$E286,$V$2&lt;&gt;"",$V$2&lt;&gt;0,F286&lt;&gt;"تأكد من الكود"),COUNT($U$3:U285)+1,"  ")</f>
        <v xml:space="preserve">  </v>
      </c>
      <c r="Y286" s="4" t="str">
        <f>IF(AND($Z$2=$D286,$Z$2&lt;&gt;"",$Z$2&lt;&gt;0,$Y$2=$Y$1),COUNT($Y$3:Y285)+1,"  ")</f>
        <v xml:space="preserve">  </v>
      </c>
    </row>
    <row r="287" spans="2:25" ht="15.75">
      <c r="B287" s="5" t="str">
        <f>IF(C287&lt;&gt;"",COUNT($B$3:B286)+1,"")</f>
        <v/>
      </c>
      <c r="C287" s="86"/>
      <c r="D287" s="12"/>
      <c r="E287" s="12"/>
      <c r="F287" s="5" t="str">
        <f>IFERROR(IF(E287&lt;&gt;"",VLOOKUP(E287,STORE!$C$6:$D$500,2,FALSE),""),"تأكد من الكود")</f>
        <v/>
      </c>
      <c r="G287" s="12"/>
      <c r="H287" s="20"/>
      <c r="I287" s="12"/>
      <c r="U287" s="4" t="str">
        <f>IF(AND($V$2=$E287,$V$2&lt;&gt;"",$V$2&lt;&gt;0,F287&lt;&gt;"تأكد من الكود"),COUNT($U$3:U286)+1,"  ")</f>
        <v xml:space="preserve">  </v>
      </c>
      <c r="Y287" s="4" t="str">
        <f>IF(AND($Z$2=$D287,$Z$2&lt;&gt;"",$Z$2&lt;&gt;0,$Y$2=$Y$1),COUNT($Y$3:Y286)+1,"  ")</f>
        <v xml:space="preserve">  </v>
      </c>
    </row>
    <row r="288" spans="2:25" ht="15.75">
      <c r="B288" s="5" t="str">
        <f>IF(C288&lt;&gt;"",COUNT($B$3:B287)+1,"")</f>
        <v/>
      </c>
      <c r="C288" s="86"/>
      <c r="D288" s="12"/>
      <c r="E288" s="12"/>
      <c r="F288" s="5" t="str">
        <f>IFERROR(IF(E288&lt;&gt;"",VLOOKUP(E288,STORE!$C$6:$D$500,2,FALSE),""),"تأكد من الكود")</f>
        <v/>
      </c>
      <c r="G288" s="12"/>
      <c r="H288" s="20"/>
      <c r="I288" s="12"/>
      <c r="U288" s="4" t="str">
        <f>IF(AND($V$2=$E288,$V$2&lt;&gt;"",$V$2&lt;&gt;0,F288&lt;&gt;"تأكد من الكود"),COUNT($U$3:U287)+1,"  ")</f>
        <v xml:space="preserve">  </v>
      </c>
      <c r="Y288" s="4" t="str">
        <f>IF(AND($Z$2=$D288,$Z$2&lt;&gt;"",$Z$2&lt;&gt;0,$Y$2=$Y$1),COUNT($Y$3:Y287)+1,"  ")</f>
        <v xml:space="preserve">  </v>
      </c>
    </row>
    <row r="289" spans="2:25" ht="15.75">
      <c r="B289" s="5" t="str">
        <f>IF(C289&lt;&gt;"",COUNT($B$3:B288)+1,"")</f>
        <v/>
      </c>
      <c r="C289" s="86"/>
      <c r="D289" s="12"/>
      <c r="E289" s="12"/>
      <c r="F289" s="5" t="str">
        <f>IFERROR(IF(E289&lt;&gt;"",VLOOKUP(E289,STORE!$C$6:$D$500,2,FALSE),""),"تأكد من الكود")</f>
        <v/>
      </c>
      <c r="G289" s="12"/>
      <c r="H289" s="20"/>
      <c r="I289" s="12"/>
      <c r="U289" s="4" t="str">
        <f>IF(AND($V$2=$E289,$V$2&lt;&gt;"",$V$2&lt;&gt;0,F289&lt;&gt;"تأكد من الكود"),COUNT($U$3:U288)+1,"  ")</f>
        <v xml:space="preserve">  </v>
      </c>
      <c r="Y289" s="4" t="str">
        <f>IF(AND($Z$2=$D289,$Z$2&lt;&gt;"",$Z$2&lt;&gt;0,$Y$2=$Y$1),COUNT($Y$3:Y288)+1,"  ")</f>
        <v xml:space="preserve">  </v>
      </c>
    </row>
    <row r="290" spans="2:25" ht="15.75">
      <c r="B290" s="5" t="str">
        <f>IF(C290&lt;&gt;"",COUNT($B$3:B289)+1,"")</f>
        <v/>
      </c>
      <c r="C290" s="86"/>
      <c r="D290" s="12"/>
      <c r="E290" s="12"/>
      <c r="F290" s="5" t="str">
        <f>IFERROR(IF(E290&lt;&gt;"",VLOOKUP(E290,STORE!$C$6:$D$500,2,FALSE),""),"تأكد من الكود")</f>
        <v/>
      </c>
      <c r="G290" s="12"/>
      <c r="H290" s="20"/>
      <c r="I290" s="12"/>
      <c r="U290" s="4" t="str">
        <f>IF(AND($V$2=$E290,$V$2&lt;&gt;"",$V$2&lt;&gt;0,F290&lt;&gt;"تأكد من الكود"),COUNT($U$3:U289)+1,"  ")</f>
        <v xml:space="preserve">  </v>
      </c>
      <c r="Y290" s="4" t="str">
        <f>IF(AND($Z$2=$D290,$Z$2&lt;&gt;"",$Z$2&lt;&gt;0,$Y$2=$Y$1),COUNT($Y$3:Y289)+1,"  ")</f>
        <v xml:space="preserve">  </v>
      </c>
    </row>
    <row r="291" spans="2:25" ht="15.75">
      <c r="B291" s="5" t="str">
        <f>IF(C291&lt;&gt;"",COUNT($B$3:B290)+1,"")</f>
        <v/>
      </c>
      <c r="C291" s="86"/>
      <c r="D291" s="12"/>
      <c r="E291" s="12"/>
      <c r="F291" s="5" t="str">
        <f>IFERROR(IF(E291&lt;&gt;"",VLOOKUP(E291,STORE!$C$6:$D$500,2,FALSE),""),"تأكد من الكود")</f>
        <v/>
      </c>
      <c r="G291" s="12"/>
      <c r="H291" s="20"/>
      <c r="I291" s="12"/>
      <c r="U291" s="4" t="str">
        <f>IF(AND($V$2=$E291,$V$2&lt;&gt;"",$V$2&lt;&gt;0,F291&lt;&gt;"تأكد من الكود"),COUNT($U$3:U290)+1,"  ")</f>
        <v xml:space="preserve">  </v>
      </c>
      <c r="Y291" s="4" t="str">
        <f>IF(AND($Z$2=$D291,$Z$2&lt;&gt;"",$Z$2&lt;&gt;0,$Y$2=$Y$1),COUNT($Y$3:Y290)+1,"  ")</f>
        <v xml:space="preserve">  </v>
      </c>
    </row>
    <row r="292" spans="2:25" ht="15.75">
      <c r="B292" s="5" t="str">
        <f>IF(C292&lt;&gt;"",COUNT($B$3:B291)+1,"")</f>
        <v/>
      </c>
      <c r="C292" s="86"/>
      <c r="D292" s="12"/>
      <c r="E292" s="12"/>
      <c r="F292" s="5" t="str">
        <f>IFERROR(IF(E292&lt;&gt;"",VLOOKUP(E292,STORE!$C$6:$D$500,2,FALSE),""),"تأكد من الكود")</f>
        <v/>
      </c>
      <c r="G292" s="12"/>
      <c r="H292" s="20"/>
      <c r="I292" s="12"/>
      <c r="U292" s="4" t="str">
        <f>IF(AND($V$2=$E292,$V$2&lt;&gt;"",$V$2&lt;&gt;0,F292&lt;&gt;"تأكد من الكود"),COUNT($U$3:U291)+1,"  ")</f>
        <v xml:space="preserve">  </v>
      </c>
      <c r="Y292" s="4" t="str">
        <f>IF(AND($Z$2=$D292,$Z$2&lt;&gt;"",$Z$2&lt;&gt;0,$Y$2=$Y$1),COUNT($Y$3:Y291)+1,"  ")</f>
        <v xml:space="preserve">  </v>
      </c>
    </row>
    <row r="293" spans="2:25" ht="15.75">
      <c r="B293" s="5" t="str">
        <f>IF(C293&lt;&gt;"",COUNT($B$3:B292)+1,"")</f>
        <v/>
      </c>
      <c r="C293" s="86"/>
      <c r="D293" s="12"/>
      <c r="E293" s="12"/>
      <c r="F293" s="5" t="str">
        <f>IFERROR(IF(E293&lt;&gt;"",VLOOKUP(E293,STORE!$C$6:$D$500,2,FALSE),""),"تأكد من الكود")</f>
        <v/>
      </c>
      <c r="G293" s="12"/>
      <c r="H293" s="20"/>
      <c r="I293" s="12"/>
      <c r="U293" s="4" t="str">
        <f>IF(AND($V$2=$E293,$V$2&lt;&gt;"",$V$2&lt;&gt;0,F293&lt;&gt;"تأكد من الكود"),COUNT($U$3:U292)+1,"  ")</f>
        <v xml:space="preserve">  </v>
      </c>
      <c r="Y293" s="4" t="str">
        <f>IF(AND($Z$2=$D293,$Z$2&lt;&gt;"",$Z$2&lt;&gt;0,$Y$2=$Y$1),COUNT($Y$3:Y292)+1,"  ")</f>
        <v xml:space="preserve">  </v>
      </c>
    </row>
    <row r="294" spans="2:25" ht="15.75">
      <c r="B294" s="5" t="str">
        <f>IF(C294&lt;&gt;"",COUNT($B$3:B293)+1,"")</f>
        <v/>
      </c>
      <c r="C294" s="86"/>
      <c r="D294" s="12"/>
      <c r="E294" s="12"/>
      <c r="F294" s="5" t="str">
        <f>IFERROR(IF(E294&lt;&gt;"",VLOOKUP(E294,STORE!$C$6:$D$500,2,FALSE),""),"تأكد من الكود")</f>
        <v/>
      </c>
      <c r="G294" s="12"/>
      <c r="H294" s="20"/>
      <c r="I294" s="12"/>
      <c r="U294" s="4" t="str">
        <f>IF(AND($V$2=$E294,$V$2&lt;&gt;"",$V$2&lt;&gt;0,F294&lt;&gt;"تأكد من الكود"),COUNT($U$3:U293)+1,"  ")</f>
        <v xml:space="preserve">  </v>
      </c>
      <c r="Y294" s="4" t="str">
        <f>IF(AND($Z$2=$D294,$Z$2&lt;&gt;"",$Z$2&lt;&gt;0,$Y$2=$Y$1),COUNT($Y$3:Y293)+1,"  ")</f>
        <v xml:space="preserve">  </v>
      </c>
    </row>
    <row r="295" spans="2:25" ht="15.75">
      <c r="B295" s="5" t="str">
        <f>IF(C295&lt;&gt;"",COUNT($B$3:B294)+1,"")</f>
        <v/>
      </c>
      <c r="C295" s="86"/>
      <c r="D295" s="12"/>
      <c r="E295" s="12"/>
      <c r="F295" s="5" t="str">
        <f>IFERROR(IF(E295&lt;&gt;"",VLOOKUP(E295,STORE!$C$6:$D$500,2,FALSE),""),"تأكد من الكود")</f>
        <v/>
      </c>
      <c r="G295" s="12"/>
      <c r="H295" s="20"/>
      <c r="I295" s="12"/>
      <c r="U295" s="4" t="str">
        <f>IF(AND($V$2=$E295,$V$2&lt;&gt;"",$V$2&lt;&gt;0,F295&lt;&gt;"تأكد من الكود"),COUNT($U$3:U294)+1,"  ")</f>
        <v xml:space="preserve">  </v>
      </c>
      <c r="Y295" s="4" t="str">
        <f>IF(AND($Z$2=$D295,$Z$2&lt;&gt;"",$Z$2&lt;&gt;0,$Y$2=$Y$1),COUNT($Y$3:Y294)+1,"  ")</f>
        <v xml:space="preserve">  </v>
      </c>
    </row>
    <row r="296" spans="2:25" ht="15.75">
      <c r="B296" s="5" t="str">
        <f>IF(C296&lt;&gt;"",COUNT($B$3:B295)+1,"")</f>
        <v/>
      </c>
      <c r="C296" s="86"/>
      <c r="D296" s="12"/>
      <c r="E296" s="12"/>
      <c r="F296" s="5" t="str">
        <f>IFERROR(IF(E296&lt;&gt;"",VLOOKUP(E296,STORE!$C$6:$D$500,2,FALSE),""),"تأكد من الكود")</f>
        <v/>
      </c>
      <c r="G296" s="12"/>
      <c r="H296" s="20"/>
      <c r="I296" s="12"/>
      <c r="U296" s="4" t="str">
        <f>IF(AND($V$2=$E296,$V$2&lt;&gt;"",$V$2&lt;&gt;0,F296&lt;&gt;"تأكد من الكود"),COUNT($U$3:U295)+1,"  ")</f>
        <v xml:space="preserve">  </v>
      </c>
      <c r="Y296" s="4" t="str">
        <f>IF(AND($Z$2=$D296,$Z$2&lt;&gt;"",$Z$2&lt;&gt;0,$Y$2=$Y$1),COUNT($Y$3:Y295)+1,"  ")</f>
        <v xml:space="preserve">  </v>
      </c>
    </row>
    <row r="297" spans="2:25" ht="15.75">
      <c r="B297" s="5" t="str">
        <f>IF(C297&lt;&gt;"",COUNT($B$3:B296)+1,"")</f>
        <v/>
      </c>
      <c r="C297" s="86"/>
      <c r="D297" s="12"/>
      <c r="E297" s="12"/>
      <c r="F297" s="5" t="str">
        <f>IFERROR(IF(E297&lt;&gt;"",VLOOKUP(E297,STORE!$C$6:$D$500,2,FALSE),""),"تأكد من الكود")</f>
        <v/>
      </c>
      <c r="G297" s="12"/>
      <c r="H297" s="20"/>
      <c r="I297" s="12"/>
      <c r="U297" s="4" t="str">
        <f>IF(AND($V$2=$E297,$V$2&lt;&gt;"",$V$2&lt;&gt;0,F297&lt;&gt;"تأكد من الكود"),COUNT($U$3:U296)+1,"  ")</f>
        <v xml:space="preserve">  </v>
      </c>
      <c r="Y297" s="4" t="str">
        <f>IF(AND($Z$2=$D297,$Z$2&lt;&gt;"",$Z$2&lt;&gt;0,$Y$2=$Y$1),COUNT($Y$3:Y296)+1,"  ")</f>
        <v xml:space="preserve">  </v>
      </c>
    </row>
    <row r="298" spans="2:25" ht="15.75">
      <c r="B298" s="5" t="str">
        <f>IF(C298&lt;&gt;"",COUNT($B$3:B297)+1,"")</f>
        <v/>
      </c>
      <c r="C298" s="86"/>
      <c r="D298" s="12"/>
      <c r="E298" s="12"/>
      <c r="F298" s="5" t="str">
        <f>IFERROR(IF(E298&lt;&gt;"",VLOOKUP(E298,STORE!$C$6:$D$500,2,FALSE),""),"تأكد من الكود")</f>
        <v/>
      </c>
      <c r="G298" s="12"/>
      <c r="H298" s="20"/>
      <c r="I298" s="12"/>
      <c r="U298" s="4" t="str">
        <f>IF(AND($V$2=$E298,$V$2&lt;&gt;"",$V$2&lt;&gt;0,F298&lt;&gt;"تأكد من الكود"),COUNT($U$3:U297)+1,"  ")</f>
        <v xml:space="preserve">  </v>
      </c>
      <c r="Y298" s="4" t="str">
        <f>IF(AND($Z$2=$D298,$Z$2&lt;&gt;"",$Z$2&lt;&gt;0,$Y$2=$Y$1),COUNT($Y$3:Y297)+1,"  ")</f>
        <v xml:space="preserve">  </v>
      </c>
    </row>
    <row r="299" spans="2:25" ht="15.75">
      <c r="B299" s="5" t="str">
        <f>IF(C299&lt;&gt;"",COUNT($B$3:B298)+1,"")</f>
        <v/>
      </c>
      <c r="C299" s="86"/>
      <c r="D299" s="12"/>
      <c r="E299" s="12"/>
      <c r="F299" s="5" t="str">
        <f>IFERROR(IF(E299&lt;&gt;"",VLOOKUP(E299,STORE!$C$6:$D$500,2,FALSE),""),"تأكد من الكود")</f>
        <v/>
      </c>
      <c r="G299" s="12"/>
      <c r="H299" s="20"/>
      <c r="I299" s="12"/>
      <c r="U299" s="4" t="str">
        <f>IF(AND($V$2=$E299,$V$2&lt;&gt;"",$V$2&lt;&gt;0,F299&lt;&gt;"تأكد من الكود"),COUNT($U$3:U298)+1,"  ")</f>
        <v xml:space="preserve">  </v>
      </c>
      <c r="Y299" s="4" t="str">
        <f>IF(AND($Z$2=$D299,$Z$2&lt;&gt;"",$Z$2&lt;&gt;0,$Y$2=$Y$1),COUNT($Y$3:Y298)+1,"  ")</f>
        <v xml:space="preserve">  </v>
      </c>
    </row>
    <row r="300" spans="2:25" ht="15.75">
      <c r="B300" s="5" t="str">
        <f>IF(C300&lt;&gt;"",COUNT($B$3:B299)+1,"")</f>
        <v/>
      </c>
      <c r="C300" s="86"/>
      <c r="D300" s="12"/>
      <c r="E300" s="12"/>
      <c r="F300" s="5" t="str">
        <f>IFERROR(IF(E300&lt;&gt;"",VLOOKUP(E300,STORE!$C$6:$D$500,2,FALSE),""),"تأكد من الكود")</f>
        <v/>
      </c>
      <c r="G300" s="12"/>
      <c r="H300" s="20"/>
      <c r="I300" s="12"/>
      <c r="U300" s="4" t="str">
        <f>IF(AND($V$2=$E300,$V$2&lt;&gt;"",$V$2&lt;&gt;0,F300&lt;&gt;"تأكد من الكود"),COUNT($U$3:U299)+1,"  ")</f>
        <v xml:space="preserve">  </v>
      </c>
      <c r="Y300" s="4" t="str">
        <f>IF(AND($Z$2=$D300,$Z$2&lt;&gt;"",$Z$2&lt;&gt;0,$Y$2=$Y$1),COUNT($Y$3:Y299)+1,"  ")</f>
        <v xml:space="preserve">  </v>
      </c>
    </row>
    <row r="301" spans="2:25" ht="15.75">
      <c r="B301" s="5" t="str">
        <f>IF(C301&lt;&gt;"",COUNT($B$3:B300)+1,"")</f>
        <v/>
      </c>
      <c r="C301" s="86"/>
      <c r="D301" s="12"/>
      <c r="E301" s="12"/>
      <c r="F301" s="5" t="str">
        <f>IFERROR(IF(E301&lt;&gt;"",VLOOKUP(E301,STORE!$C$6:$D$500,2,FALSE),""),"تأكد من الكود")</f>
        <v/>
      </c>
      <c r="G301" s="12"/>
      <c r="H301" s="20"/>
      <c r="I301" s="12"/>
      <c r="U301" s="4" t="str">
        <f>IF(AND($V$2=$E301,$V$2&lt;&gt;"",$V$2&lt;&gt;0,F301&lt;&gt;"تأكد من الكود"),COUNT($U$3:U300)+1,"  ")</f>
        <v xml:space="preserve">  </v>
      </c>
      <c r="Y301" s="4" t="str">
        <f>IF(AND($Z$2=$D301,$Z$2&lt;&gt;"",$Z$2&lt;&gt;0,$Y$2=$Y$1),COUNT($Y$3:Y300)+1,"  ")</f>
        <v xml:space="preserve">  </v>
      </c>
    </row>
    <row r="302" spans="2:25" ht="15.75">
      <c r="B302" s="5" t="str">
        <f>IF(C302&lt;&gt;"",COUNT($B$3:B301)+1,"")</f>
        <v/>
      </c>
      <c r="C302" s="86"/>
      <c r="D302" s="12"/>
      <c r="E302" s="12"/>
      <c r="F302" s="5" t="str">
        <f>IFERROR(IF(E302&lt;&gt;"",VLOOKUP(E302,STORE!$C$6:$D$500,2,FALSE),""),"تأكد من الكود")</f>
        <v/>
      </c>
      <c r="G302" s="12"/>
      <c r="H302" s="20"/>
      <c r="I302" s="12"/>
      <c r="U302" s="4" t="str">
        <f>IF(AND($V$2=$E302,$V$2&lt;&gt;"",$V$2&lt;&gt;0,F302&lt;&gt;"تأكد من الكود"),COUNT($U$3:U301)+1,"  ")</f>
        <v xml:space="preserve">  </v>
      </c>
      <c r="Y302" s="4" t="str">
        <f>IF(AND($Z$2=$D302,$Z$2&lt;&gt;"",$Z$2&lt;&gt;0,$Y$2=$Y$1),COUNT($Y$3:Y301)+1,"  ")</f>
        <v xml:space="preserve">  </v>
      </c>
    </row>
    <row r="303" spans="2:25" ht="15.75">
      <c r="B303" s="5" t="str">
        <f>IF(C303&lt;&gt;"",COUNT($B$3:B302)+1,"")</f>
        <v/>
      </c>
      <c r="C303" s="86"/>
      <c r="D303" s="12"/>
      <c r="E303" s="12"/>
      <c r="F303" s="5" t="str">
        <f>IFERROR(IF(E303&lt;&gt;"",VLOOKUP(E303,STORE!$C$6:$D$500,2,FALSE),""),"تأكد من الكود")</f>
        <v/>
      </c>
      <c r="G303" s="12"/>
      <c r="H303" s="20"/>
      <c r="I303" s="12"/>
      <c r="U303" s="4" t="str">
        <f>IF(AND($V$2=$E303,$V$2&lt;&gt;"",$V$2&lt;&gt;0,F303&lt;&gt;"تأكد من الكود"),COUNT($U$3:U302)+1,"  ")</f>
        <v xml:space="preserve">  </v>
      </c>
      <c r="Y303" s="4" t="str">
        <f>IF(AND($Z$2=$D303,$Z$2&lt;&gt;"",$Z$2&lt;&gt;0,$Y$2=$Y$1),COUNT($Y$3:Y302)+1,"  ")</f>
        <v xml:space="preserve">  </v>
      </c>
    </row>
    <row r="304" spans="2:25" ht="15.75">
      <c r="B304" s="5" t="str">
        <f>IF(C304&lt;&gt;"",COUNT($B$3:B303)+1,"")</f>
        <v/>
      </c>
      <c r="C304" s="86"/>
      <c r="D304" s="12"/>
      <c r="E304" s="12"/>
      <c r="F304" s="5" t="str">
        <f>IFERROR(IF(E304&lt;&gt;"",VLOOKUP(E304,STORE!$C$6:$D$500,2,FALSE),""),"تأكد من الكود")</f>
        <v/>
      </c>
      <c r="G304" s="12"/>
      <c r="H304" s="20"/>
      <c r="I304" s="12"/>
      <c r="U304" s="4" t="str">
        <f>IF(AND($V$2=$E304,$V$2&lt;&gt;"",$V$2&lt;&gt;0,F304&lt;&gt;"تأكد من الكود"),COUNT($U$3:U303)+1,"  ")</f>
        <v xml:space="preserve">  </v>
      </c>
      <c r="Y304" s="4" t="str">
        <f>IF(AND($Z$2=$D304,$Z$2&lt;&gt;"",$Z$2&lt;&gt;0,$Y$2=$Y$1),COUNT($Y$3:Y303)+1,"  ")</f>
        <v xml:space="preserve">  </v>
      </c>
    </row>
    <row r="305" spans="2:25" ht="15.75">
      <c r="B305" s="5" t="str">
        <f>IF(C305&lt;&gt;"",COUNT($B$3:B304)+1,"")</f>
        <v/>
      </c>
      <c r="C305" s="86"/>
      <c r="D305" s="12"/>
      <c r="E305" s="12"/>
      <c r="F305" s="5" t="str">
        <f>IFERROR(IF(E305&lt;&gt;"",VLOOKUP(E305,STORE!$C$6:$D$500,2,FALSE),""),"تأكد من الكود")</f>
        <v/>
      </c>
      <c r="G305" s="12"/>
      <c r="H305" s="20"/>
      <c r="I305" s="12"/>
      <c r="U305" s="4" t="str">
        <f>IF(AND($V$2=$E305,$V$2&lt;&gt;"",$V$2&lt;&gt;0,F305&lt;&gt;"تأكد من الكود"),COUNT($U$3:U304)+1,"  ")</f>
        <v xml:space="preserve">  </v>
      </c>
      <c r="Y305" s="4" t="str">
        <f>IF(AND($Z$2=$D305,$Z$2&lt;&gt;"",$Z$2&lt;&gt;0,$Y$2=$Y$1),COUNT($Y$3:Y304)+1,"  ")</f>
        <v xml:space="preserve">  </v>
      </c>
    </row>
    <row r="306" spans="2:25" ht="15.75">
      <c r="B306" s="5" t="str">
        <f>IF(C306&lt;&gt;"",COUNT($B$3:B305)+1,"")</f>
        <v/>
      </c>
      <c r="C306" s="86"/>
      <c r="D306" s="12"/>
      <c r="E306" s="12"/>
      <c r="F306" s="5" t="str">
        <f>IFERROR(IF(E306&lt;&gt;"",VLOOKUP(E306,STORE!$C$6:$D$500,2,FALSE),""),"تأكد من الكود")</f>
        <v/>
      </c>
      <c r="G306" s="12"/>
      <c r="H306" s="20"/>
      <c r="I306" s="12"/>
      <c r="U306" s="4" t="str">
        <f>IF(AND($V$2=$E306,$V$2&lt;&gt;"",$V$2&lt;&gt;0,F306&lt;&gt;"تأكد من الكود"),COUNT($U$3:U305)+1,"  ")</f>
        <v xml:space="preserve">  </v>
      </c>
      <c r="Y306" s="4" t="str">
        <f>IF(AND($Z$2=$D306,$Z$2&lt;&gt;"",$Z$2&lt;&gt;0,$Y$2=$Y$1),COUNT($Y$3:Y305)+1,"  ")</f>
        <v xml:space="preserve">  </v>
      </c>
    </row>
    <row r="307" spans="2:25" ht="15.75">
      <c r="B307" s="5" t="str">
        <f>IF(C307&lt;&gt;"",COUNT($B$3:B306)+1,"")</f>
        <v/>
      </c>
      <c r="C307" s="86"/>
      <c r="D307" s="12"/>
      <c r="E307" s="12"/>
      <c r="F307" s="5" t="str">
        <f>IFERROR(IF(E307&lt;&gt;"",VLOOKUP(E307,STORE!$C$6:$D$500,2,FALSE),""),"تأكد من الكود")</f>
        <v/>
      </c>
      <c r="G307" s="12"/>
      <c r="H307" s="20"/>
      <c r="I307" s="12"/>
      <c r="U307" s="4" t="str">
        <f>IF(AND($V$2=$E307,$V$2&lt;&gt;"",$V$2&lt;&gt;0,F307&lt;&gt;"تأكد من الكود"),COUNT($U$3:U306)+1,"  ")</f>
        <v xml:space="preserve">  </v>
      </c>
      <c r="Y307" s="4" t="str">
        <f>IF(AND($Z$2=$D307,$Z$2&lt;&gt;"",$Z$2&lt;&gt;0,$Y$2=$Y$1),COUNT($Y$3:Y306)+1,"  ")</f>
        <v xml:space="preserve">  </v>
      </c>
    </row>
    <row r="308" spans="2:25" ht="15.75">
      <c r="B308" s="5" t="str">
        <f>IF(C308&lt;&gt;"",COUNT($B$3:B307)+1,"")</f>
        <v/>
      </c>
      <c r="C308" s="86"/>
      <c r="D308" s="12"/>
      <c r="E308" s="12"/>
      <c r="F308" s="5" t="str">
        <f>IFERROR(IF(E308&lt;&gt;"",VLOOKUP(E308,STORE!$C$6:$D$500,2,FALSE),""),"تأكد من الكود")</f>
        <v/>
      </c>
      <c r="G308" s="12"/>
      <c r="H308" s="20"/>
      <c r="I308" s="12"/>
      <c r="U308" s="4" t="str">
        <f>IF(AND($V$2=$E308,$V$2&lt;&gt;"",$V$2&lt;&gt;0,F308&lt;&gt;"تأكد من الكود"),COUNT($U$3:U307)+1,"  ")</f>
        <v xml:space="preserve">  </v>
      </c>
      <c r="Y308" s="4" t="str">
        <f>IF(AND($Z$2=$D308,$Z$2&lt;&gt;"",$Z$2&lt;&gt;0,$Y$2=$Y$1),COUNT($Y$3:Y307)+1,"  ")</f>
        <v xml:space="preserve">  </v>
      </c>
    </row>
    <row r="309" spans="2:25" ht="15.75">
      <c r="B309" s="5" t="str">
        <f>IF(C309&lt;&gt;"",COUNT($B$3:B308)+1,"")</f>
        <v/>
      </c>
      <c r="C309" s="86"/>
      <c r="D309" s="12"/>
      <c r="E309" s="12"/>
      <c r="F309" s="5" t="str">
        <f>IFERROR(IF(E309&lt;&gt;"",VLOOKUP(E309,STORE!$C$6:$D$500,2,FALSE),""),"تأكد من الكود")</f>
        <v/>
      </c>
      <c r="G309" s="12"/>
      <c r="H309" s="20"/>
      <c r="I309" s="12"/>
      <c r="U309" s="4" t="str">
        <f>IF(AND($V$2=$E309,$V$2&lt;&gt;"",$V$2&lt;&gt;0,F309&lt;&gt;"تأكد من الكود"),COUNT($U$3:U308)+1,"  ")</f>
        <v xml:space="preserve">  </v>
      </c>
      <c r="Y309" s="4" t="str">
        <f>IF(AND($Z$2=$D309,$Z$2&lt;&gt;"",$Z$2&lt;&gt;0,$Y$2=$Y$1),COUNT($Y$3:Y308)+1,"  ")</f>
        <v xml:space="preserve">  </v>
      </c>
    </row>
    <row r="310" spans="2:25" ht="15.75">
      <c r="B310" s="5" t="str">
        <f>IF(C310&lt;&gt;"",COUNT($B$3:B309)+1,"")</f>
        <v/>
      </c>
      <c r="C310" s="86"/>
      <c r="D310" s="12"/>
      <c r="E310" s="12"/>
      <c r="F310" s="5" t="str">
        <f>IFERROR(IF(E310&lt;&gt;"",VLOOKUP(E310,STORE!$C$6:$D$500,2,FALSE),""),"تأكد من الكود")</f>
        <v/>
      </c>
      <c r="G310" s="12"/>
      <c r="H310" s="20"/>
      <c r="I310" s="12"/>
      <c r="U310" s="4" t="str">
        <f>IF(AND($V$2=$E310,$V$2&lt;&gt;"",$V$2&lt;&gt;0,F310&lt;&gt;"تأكد من الكود"),COUNT($U$3:U309)+1,"  ")</f>
        <v xml:space="preserve">  </v>
      </c>
      <c r="Y310" s="4" t="str">
        <f>IF(AND($Z$2=$D310,$Z$2&lt;&gt;"",$Z$2&lt;&gt;0,$Y$2=$Y$1),COUNT($Y$3:Y309)+1,"  ")</f>
        <v xml:space="preserve">  </v>
      </c>
    </row>
    <row r="311" spans="2:25" ht="15.75">
      <c r="B311" s="5" t="str">
        <f>IF(C311&lt;&gt;"",COUNT($B$3:B310)+1,"")</f>
        <v/>
      </c>
      <c r="C311" s="86"/>
      <c r="D311" s="12"/>
      <c r="E311" s="12"/>
      <c r="F311" s="5" t="str">
        <f>IFERROR(IF(E311&lt;&gt;"",VLOOKUP(E311,STORE!$C$6:$D$500,2,FALSE),""),"تأكد من الكود")</f>
        <v/>
      </c>
      <c r="G311" s="12"/>
      <c r="H311" s="20"/>
      <c r="I311" s="12"/>
      <c r="U311" s="4" t="str">
        <f>IF(AND($V$2=$E311,$V$2&lt;&gt;"",$V$2&lt;&gt;0,F311&lt;&gt;"تأكد من الكود"),COUNT($U$3:U310)+1,"  ")</f>
        <v xml:space="preserve">  </v>
      </c>
      <c r="Y311" s="4" t="str">
        <f>IF(AND($Z$2=$D311,$Z$2&lt;&gt;"",$Z$2&lt;&gt;0,$Y$2=$Y$1),COUNT($Y$3:Y310)+1,"  ")</f>
        <v xml:space="preserve">  </v>
      </c>
    </row>
    <row r="312" spans="2:25" ht="15.75">
      <c r="B312" s="5" t="str">
        <f>IF(C312&lt;&gt;"",COUNT($B$3:B311)+1,"")</f>
        <v/>
      </c>
      <c r="C312" s="86"/>
      <c r="D312" s="12"/>
      <c r="E312" s="12"/>
      <c r="F312" s="5" t="str">
        <f>IFERROR(IF(E312&lt;&gt;"",VLOOKUP(E312,STORE!$C$6:$D$500,2,FALSE),""),"تأكد من الكود")</f>
        <v/>
      </c>
      <c r="G312" s="12"/>
      <c r="H312" s="20"/>
      <c r="I312" s="12"/>
      <c r="U312" s="4" t="str">
        <f>IF(AND($V$2=$E312,$V$2&lt;&gt;"",$V$2&lt;&gt;0,F312&lt;&gt;"تأكد من الكود"),COUNT($U$3:U311)+1,"  ")</f>
        <v xml:space="preserve">  </v>
      </c>
      <c r="Y312" s="4" t="str">
        <f>IF(AND($Z$2=$D312,$Z$2&lt;&gt;"",$Z$2&lt;&gt;0,$Y$2=$Y$1),COUNT($Y$3:Y311)+1,"  ")</f>
        <v xml:space="preserve">  </v>
      </c>
    </row>
    <row r="313" spans="2:25" ht="15.75">
      <c r="B313" s="5" t="str">
        <f>IF(C313&lt;&gt;"",COUNT($B$3:B312)+1,"")</f>
        <v/>
      </c>
      <c r="C313" s="86"/>
      <c r="D313" s="12"/>
      <c r="E313" s="12"/>
      <c r="F313" s="5" t="str">
        <f>IFERROR(IF(E313&lt;&gt;"",VLOOKUP(E313,STORE!$C$6:$D$500,2,FALSE),""),"تأكد من الكود")</f>
        <v/>
      </c>
      <c r="G313" s="12"/>
      <c r="H313" s="20"/>
      <c r="I313" s="12"/>
      <c r="U313" s="4" t="str">
        <f>IF(AND($V$2=$E313,$V$2&lt;&gt;"",$V$2&lt;&gt;0,F313&lt;&gt;"تأكد من الكود"),COUNT($U$3:U312)+1,"  ")</f>
        <v xml:space="preserve">  </v>
      </c>
      <c r="Y313" s="4" t="str">
        <f>IF(AND($Z$2=$D313,$Z$2&lt;&gt;"",$Z$2&lt;&gt;0,$Y$2=$Y$1),COUNT($Y$3:Y312)+1,"  ")</f>
        <v xml:space="preserve">  </v>
      </c>
    </row>
    <row r="314" spans="2:25" ht="15.75">
      <c r="B314" s="5" t="str">
        <f>IF(C314&lt;&gt;"",COUNT($B$3:B313)+1,"")</f>
        <v/>
      </c>
      <c r="C314" s="86"/>
      <c r="D314" s="12"/>
      <c r="E314" s="12"/>
      <c r="F314" s="5" t="str">
        <f>IFERROR(IF(E314&lt;&gt;"",VLOOKUP(E314,STORE!$C$6:$D$500,2,FALSE),""),"تأكد من الكود")</f>
        <v/>
      </c>
      <c r="G314" s="12"/>
      <c r="H314" s="20"/>
      <c r="I314" s="12"/>
      <c r="U314" s="4" t="str">
        <f>IF(AND($V$2=$E314,$V$2&lt;&gt;"",$V$2&lt;&gt;0,F314&lt;&gt;"تأكد من الكود"),COUNT($U$3:U313)+1,"  ")</f>
        <v xml:space="preserve">  </v>
      </c>
      <c r="Y314" s="4" t="str">
        <f>IF(AND($Z$2=$D314,$Z$2&lt;&gt;"",$Z$2&lt;&gt;0,$Y$2=$Y$1),COUNT($Y$3:Y313)+1,"  ")</f>
        <v xml:space="preserve">  </v>
      </c>
    </row>
    <row r="315" spans="2:25" ht="15.75">
      <c r="B315" s="5" t="str">
        <f>IF(C315&lt;&gt;"",COUNT($B$3:B314)+1,"")</f>
        <v/>
      </c>
      <c r="C315" s="86"/>
      <c r="D315" s="12"/>
      <c r="E315" s="12"/>
      <c r="F315" s="5" t="str">
        <f>IFERROR(IF(E315&lt;&gt;"",VLOOKUP(E315,STORE!$C$6:$D$500,2,FALSE),""),"تأكد من الكود")</f>
        <v/>
      </c>
      <c r="G315" s="12"/>
      <c r="H315" s="20"/>
      <c r="I315" s="12"/>
      <c r="U315" s="4" t="str">
        <f>IF(AND($V$2=$E315,$V$2&lt;&gt;"",$V$2&lt;&gt;0,F315&lt;&gt;"تأكد من الكود"),COUNT($U$3:U314)+1,"  ")</f>
        <v xml:space="preserve">  </v>
      </c>
      <c r="Y315" s="4" t="str">
        <f>IF(AND($Z$2=$D315,$Z$2&lt;&gt;"",$Z$2&lt;&gt;0,$Y$2=$Y$1),COUNT($Y$3:Y314)+1,"  ")</f>
        <v xml:space="preserve">  </v>
      </c>
    </row>
    <row r="316" spans="2:25" ht="15.75">
      <c r="B316" s="5" t="str">
        <f>IF(C316&lt;&gt;"",COUNT($B$3:B315)+1,"")</f>
        <v/>
      </c>
      <c r="C316" s="86"/>
      <c r="D316" s="12"/>
      <c r="E316" s="12"/>
      <c r="F316" s="5" t="str">
        <f>IFERROR(IF(E316&lt;&gt;"",VLOOKUP(E316,STORE!$C$6:$D$500,2,FALSE),""),"تأكد من الكود")</f>
        <v/>
      </c>
      <c r="G316" s="12"/>
      <c r="H316" s="20"/>
      <c r="I316" s="12"/>
      <c r="U316" s="4" t="str">
        <f>IF(AND($V$2=$E316,$V$2&lt;&gt;"",$V$2&lt;&gt;0,F316&lt;&gt;"تأكد من الكود"),COUNT($U$3:U315)+1,"  ")</f>
        <v xml:space="preserve">  </v>
      </c>
      <c r="Y316" s="4" t="str">
        <f>IF(AND($Z$2=$D316,$Z$2&lt;&gt;"",$Z$2&lt;&gt;0,$Y$2=$Y$1),COUNT($Y$3:Y315)+1,"  ")</f>
        <v xml:space="preserve">  </v>
      </c>
    </row>
    <row r="317" spans="2:25" ht="15.75">
      <c r="B317" s="5" t="str">
        <f>IF(C317&lt;&gt;"",COUNT($B$3:B316)+1,"")</f>
        <v/>
      </c>
      <c r="C317" s="86"/>
      <c r="D317" s="12"/>
      <c r="E317" s="12"/>
      <c r="F317" s="5" t="str">
        <f>IFERROR(IF(E317&lt;&gt;"",VLOOKUP(E317,STORE!$C$6:$D$500,2,FALSE),""),"تأكد من الكود")</f>
        <v/>
      </c>
      <c r="G317" s="12"/>
      <c r="H317" s="20"/>
      <c r="I317" s="12"/>
      <c r="U317" s="4" t="str">
        <f>IF(AND($V$2=$E317,$V$2&lt;&gt;"",$V$2&lt;&gt;0,F317&lt;&gt;"تأكد من الكود"),COUNT($U$3:U316)+1,"  ")</f>
        <v xml:space="preserve">  </v>
      </c>
      <c r="Y317" s="4" t="str">
        <f>IF(AND($Z$2=$D317,$Z$2&lt;&gt;"",$Z$2&lt;&gt;0,$Y$2=$Y$1),COUNT($Y$3:Y316)+1,"  ")</f>
        <v xml:space="preserve">  </v>
      </c>
    </row>
    <row r="318" spans="2:25" ht="15.75">
      <c r="B318" s="5" t="str">
        <f>IF(C318&lt;&gt;"",COUNT($B$3:B317)+1,"")</f>
        <v/>
      </c>
      <c r="C318" s="86"/>
      <c r="D318" s="12"/>
      <c r="E318" s="12"/>
      <c r="F318" s="5" t="str">
        <f>IFERROR(IF(E318&lt;&gt;"",VLOOKUP(E318,STORE!$C$6:$D$500,2,FALSE),""),"تأكد من الكود")</f>
        <v/>
      </c>
      <c r="G318" s="12"/>
      <c r="H318" s="20"/>
      <c r="I318" s="12"/>
      <c r="U318" s="4" t="str">
        <f>IF(AND($V$2=$E318,$V$2&lt;&gt;"",$V$2&lt;&gt;0,F318&lt;&gt;"تأكد من الكود"),COUNT($U$3:U317)+1,"  ")</f>
        <v xml:space="preserve">  </v>
      </c>
      <c r="Y318" s="4" t="str">
        <f>IF(AND($Z$2=$D318,$Z$2&lt;&gt;"",$Z$2&lt;&gt;0,$Y$2=$Y$1),COUNT($Y$3:Y317)+1,"  ")</f>
        <v xml:space="preserve">  </v>
      </c>
    </row>
    <row r="319" spans="2:25" ht="15.75">
      <c r="B319" s="5" t="str">
        <f>IF(C319&lt;&gt;"",COUNT($B$3:B318)+1,"")</f>
        <v/>
      </c>
      <c r="C319" s="86"/>
      <c r="D319" s="12"/>
      <c r="E319" s="12"/>
      <c r="F319" s="5" t="str">
        <f>IFERROR(IF(E319&lt;&gt;"",VLOOKUP(E319,STORE!$C$6:$D$500,2,FALSE),""),"تأكد من الكود")</f>
        <v/>
      </c>
      <c r="G319" s="12"/>
      <c r="H319" s="20"/>
      <c r="I319" s="12"/>
      <c r="U319" s="4" t="str">
        <f>IF(AND($V$2=$E319,$V$2&lt;&gt;"",$V$2&lt;&gt;0,F319&lt;&gt;"تأكد من الكود"),COUNT($U$3:U318)+1,"  ")</f>
        <v xml:space="preserve">  </v>
      </c>
      <c r="Y319" s="4" t="str">
        <f>IF(AND($Z$2=$D319,$Z$2&lt;&gt;"",$Z$2&lt;&gt;0,$Y$2=$Y$1),COUNT($Y$3:Y318)+1,"  ")</f>
        <v xml:space="preserve">  </v>
      </c>
    </row>
    <row r="320" spans="2:25" ht="15.75">
      <c r="B320" s="5" t="str">
        <f>IF(C320&lt;&gt;"",COUNT($B$3:B319)+1,"")</f>
        <v/>
      </c>
      <c r="C320" s="86"/>
      <c r="D320" s="12"/>
      <c r="E320" s="12"/>
      <c r="F320" s="5" t="str">
        <f>IFERROR(IF(E320&lt;&gt;"",VLOOKUP(E320,STORE!$C$6:$D$500,2,FALSE),""),"تأكد من الكود")</f>
        <v/>
      </c>
      <c r="G320" s="12"/>
      <c r="H320" s="20"/>
      <c r="I320" s="12"/>
      <c r="U320" s="4" t="str">
        <f>IF(AND($V$2=$E320,$V$2&lt;&gt;"",$V$2&lt;&gt;0,F320&lt;&gt;"تأكد من الكود"),COUNT($U$3:U319)+1,"  ")</f>
        <v xml:space="preserve">  </v>
      </c>
      <c r="Y320" s="4" t="str">
        <f>IF(AND($Z$2=$D320,$Z$2&lt;&gt;"",$Z$2&lt;&gt;0,$Y$2=$Y$1),COUNT($Y$3:Y319)+1,"  ")</f>
        <v xml:space="preserve">  </v>
      </c>
    </row>
    <row r="321" spans="2:25" ht="15.75">
      <c r="B321" s="5" t="str">
        <f>IF(C321&lt;&gt;"",COUNT($B$3:B320)+1,"")</f>
        <v/>
      </c>
      <c r="C321" s="86"/>
      <c r="D321" s="12"/>
      <c r="E321" s="12"/>
      <c r="F321" s="5" t="str">
        <f>IFERROR(IF(E321&lt;&gt;"",VLOOKUP(E321,STORE!$C$6:$D$500,2,FALSE),""),"تأكد من الكود")</f>
        <v/>
      </c>
      <c r="G321" s="12"/>
      <c r="H321" s="20"/>
      <c r="I321" s="12"/>
      <c r="U321" s="4" t="str">
        <f>IF(AND($V$2=$E321,$V$2&lt;&gt;"",$V$2&lt;&gt;0,F321&lt;&gt;"تأكد من الكود"),COUNT($U$3:U320)+1,"  ")</f>
        <v xml:space="preserve">  </v>
      </c>
      <c r="Y321" s="4" t="str">
        <f>IF(AND($Z$2=$D321,$Z$2&lt;&gt;"",$Z$2&lt;&gt;0,$Y$2=$Y$1),COUNT($Y$3:Y320)+1,"  ")</f>
        <v xml:space="preserve">  </v>
      </c>
    </row>
    <row r="322" spans="2:25" ht="15.75">
      <c r="B322" s="5" t="str">
        <f>IF(C322&lt;&gt;"",COUNT($B$3:B321)+1,"")</f>
        <v/>
      </c>
      <c r="C322" s="86"/>
      <c r="D322" s="12"/>
      <c r="E322" s="12"/>
      <c r="F322" s="5" t="str">
        <f>IFERROR(IF(E322&lt;&gt;"",VLOOKUP(E322,STORE!$C$6:$D$500,2,FALSE),""),"تأكد من الكود")</f>
        <v/>
      </c>
      <c r="G322" s="12"/>
      <c r="H322" s="20"/>
      <c r="I322" s="12"/>
      <c r="U322" s="4" t="str">
        <f>IF(AND($V$2=$E322,$V$2&lt;&gt;"",$V$2&lt;&gt;0,F322&lt;&gt;"تأكد من الكود"),COUNT($U$3:U321)+1,"  ")</f>
        <v xml:space="preserve">  </v>
      </c>
      <c r="Y322" s="4" t="str">
        <f>IF(AND($Z$2=$D322,$Z$2&lt;&gt;"",$Z$2&lt;&gt;0,$Y$2=$Y$1),COUNT($Y$3:Y321)+1,"  ")</f>
        <v xml:space="preserve">  </v>
      </c>
    </row>
    <row r="323" spans="2:25" ht="15.75">
      <c r="B323" s="5" t="str">
        <f>IF(C323&lt;&gt;"",COUNT($B$3:B322)+1,"")</f>
        <v/>
      </c>
      <c r="C323" s="86"/>
      <c r="D323" s="12"/>
      <c r="E323" s="12"/>
      <c r="F323" s="5" t="str">
        <f>IFERROR(IF(E323&lt;&gt;"",VLOOKUP(E323,STORE!$C$6:$D$500,2,FALSE),""),"تأكد من الكود")</f>
        <v/>
      </c>
      <c r="G323" s="12"/>
      <c r="H323" s="20"/>
      <c r="I323" s="12"/>
      <c r="U323" s="4" t="str">
        <f>IF(AND($V$2=$E323,$V$2&lt;&gt;"",$V$2&lt;&gt;0,F323&lt;&gt;"تأكد من الكود"),COUNT($U$3:U322)+1,"  ")</f>
        <v xml:space="preserve">  </v>
      </c>
      <c r="Y323" s="4" t="str">
        <f>IF(AND($Z$2=$D323,$Z$2&lt;&gt;"",$Z$2&lt;&gt;0,$Y$2=$Y$1),COUNT($Y$3:Y322)+1,"  ")</f>
        <v xml:space="preserve">  </v>
      </c>
    </row>
    <row r="324" spans="2:25" ht="15.75">
      <c r="B324" s="5" t="str">
        <f>IF(C324&lt;&gt;"",COUNT($B$3:B323)+1,"")</f>
        <v/>
      </c>
      <c r="C324" s="86"/>
      <c r="D324" s="12"/>
      <c r="E324" s="12"/>
      <c r="F324" s="5" t="str">
        <f>IFERROR(IF(E324&lt;&gt;"",VLOOKUP(E324,STORE!$C$6:$D$500,2,FALSE),""),"تأكد من الكود")</f>
        <v/>
      </c>
      <c r="G324" s="12"/>
      <c r="H324" s="20"/>
      <c r="I324" s="12"/>
      <c r="U324" s="4" t="str">
        <f>IF(AND($V$2=$E324,$V$2&lt;&gt;"",$V$2&lt;&gt;0,F324&lt;&gt;"تأكد من الكود"),COUNT($U$3:U323)+1,"  ")</f>
        <v xml:space="preserve">  </v>
      </c>
      <c r="Y324" s="4" t="str">
        <f>IF(AND($Z$2=$D324,$Z$2&lt;&gt;"",$Z$2&lt;&gt;0,$Y$2=$Y$1),COUNT($Y$3:Y323)+1,"  ")</f>
        <v xml:space="preserve">  </v>
      </c>
    </row>
    <row r="325" spans="2:25" ht="15.75">
      <c r="B325" s="5" t="str">
        <f>IF(C325&lt;&gt;"",COUNT($B$3:B324)+1,"")</f>
        <v/>
      </c>
      <c r="C325" s="86"/>
      <c r="D325" s="12"/>
      <c r="E325" s="12"/>
      <c r="F325" s="5" t="str">
        <f>IFERROR(IF(E325&lt;&gt;"",VLOOKUP(E325,STORE!$C$6:$D$500,2,FALSE),""),"تأكد من الكود")</f>
        <v/>
      </c>
      <c r="G325" s="12"/>
      <c r="H325" s="20"/>
      <c r="I325" s="12"/>
      <c r="U325" s="4" t="str">
        <f>IF(AND($V$2=$E325,$V$2&lt;&gt;"",$V$2&lt;&gt;0,F325&lt;&gt;"تأكد من الكود"),COUNT($U$3:U324)+1,"  ")</f>
        <v xml:space="preserve">  </v>
      </c>
      <c r="Y325" s="4" t="str">
        <f>IF(AND($Z$2=$D325,$Z$2&lt;&gt;"",$Z$2&lt;&gt;0,$Y$2=$Y$1),COUNT($Y$3:Y324)+1,"  ")</f>
        <v xml:space="preserve">  </v>
      </c>
    </row>
    <row r="326" spans="2:25" ht="15.75">
      <c r="B326" s="5" t="str">
        <f>IF(C326&lt;&gt;"",COUNT($B$3:B325)+1,"")</f>
        <v/>
      </c>
      <c r="C326" s="86"/>
      <c r="D326" s="12"/>
      <c r="E326" s="12"/>
      <c r="F326" s="5" t="str">
        <f>IFERROR(IF(E326&lt;&gt;"",VLOOKUP(E326,STORE!$C$6:$D$500,2,FALSE),""),"تأكد من الكود")</f>
        <v/>
      </c>
      <c r="G326" s="12"/>
      <c r="H326" s="20"/>
      <c r="I326" s="12"/>
      <c r="U326" s="4" t="str">
        <f>IF(AND($V$2=$E326,$V$2&lt;&gt;"",$V$2&lt;&gt;0,F326&lt;&gt;"تأكد من الكود"),COUNT($U$3:U325)+1,"  ")</f>
        <v xml:space="preserve">  </v>
      </c>
      <c r="Y326" s="4" t="str">
        <f>IF(AND($Z$2=$D326,$Z$2&lt;&gt;"",$Z$2&lt;&gt;0,$Y$2=$Y$1),COUNT($Y$3:Y325)+1,"  ")</f>
        <v xml:space="preserve">  </v>
      </c>
    </row>
    <row r="327" spans="2:25" ht="15.75">
      <c r="B327" s="5" t="str">
        <f>IF(C327&lt;&gt;"",COUNT($B$3:B326)+1,"")</f>
        <v/>
      </c>
      <c r="C327" s="86"/>
      <c r="D327" s="12"/>
      <c r="E327" s="12"/>
      <c r="F327" s="5" t="str">
        <f>IFERROR(IF(E327&lt;&gt;"",VLOOKUP(E327,STORE!$C$6:$D$500,2,FALSE),""),"تأكد من الكود")</f>
        <v/>
      </c>
      <c r="G327" s="12"/>
      <c r="H327" s="20"/>
      <c r="I327" s="12"/>
      <c r="U327" s="4" t="str">
        <f>IF(AND($V$2=$E327,$V$2&lt;&gt;"",$V$2&lt;&gt;0,F327&lt;&gt;"تأكد من الكود"),COUNT($U$3:U326)+1,"  ")</f>
        <v xml:space="preserve">  </v>
      </c>
      <c r="Y327" s="4" t="str">
        <f>IF(AND($Z$2=$D327,$Z$2&lt;&gt;"",$Z$2&lt;&gt;0,$Y$2=$Y$1),COUNT($Y$3:Y326)+1,"  ")</f>
        <v xml:space="preserve">  </v>
      </c>
    </row>
    <row r="328" spans="2:25" ht="15.75">
      <c r="B328" s="5" t="str">
        <f>IF(C328&lt;&gt;"",COUNT($B$3:B327)+1,"")</f>
        <v/>
      </c>
      <c r="C328" s="86"/>
      <c r="D328" s="12"/>
      <c r="E328" s="12"/>
      <c r="F328" s="5" t="str">
        <f>IFERROR(IF(E328&lt;&gt;"",VLOOKUP(E328,STORE!$C$6:$D$500,2,FALSE),""),"تأكد من الكود")</f>
        <v/>
      </c>
      <c r="G328" s="12"/>
      <c r="H328" s="20"/>
      <c r="I328" s="12"/>
      <c r="U328" s="4" t="str">
        <f>IF(AND($V$2=$E328,$V$2&lt;&gt;"",$V$2&lt;&gt;0,F328&lt;&gt;"تأكد من الكود"),COUNT($U$3:U327)+1,"  ")</f>
        <v xml:space="preserve">  </v>
      </c>
      <c r="Y328" s="4" t="str">
        <f>IF(AND($Z$2=$D328,$Z$2&lt;&gt;"",$Z$2&lt;&gt;0,$Y$2=$Y$1),COUNT($Y$3:Y327)+1,"  ")</f>
        <v xml:space="preserve">  </v>
      </c>
    </row>
    <row r="329" spans="2:25" ht="15.75">
      <c r="B329" s="5" t="str">
        <f>IF(C329&lt;&gt;"",COUNT($B$3:B328)+1,"")</f>
        <v/>
      </c>
      <c r="C329" s="86"/>
      <c r="D329" s="12"/>
      <c r="E329" s="12"/>
      <c r="F329" s="5" t="str">
        <f>IFERROR(IF(E329&lt;&gt;"",VLOOKUP(E329,STORE!$C$6:$D$500,2,FALSE),""),"تأكد من الكود")</f>
        <v/>
      </c>
      <c r="G329" s="12"/>
      <c r="H329" s="20"/>
      <c r="I329" s="12"/>
      <c r="U329" s="4" t="str">
        <f>IF(AND($V$2=$E329,$V$2&lt;&gt;"",$V$2&lt;&gt;0,F329&lt;&gt;"تأكد من الكود"),COUNT($U$3:U328)+1,"  ")</f>
        <v xml:space="preserve">  </v>
      </c>
      <c r="Y329" s="4" t="str">
        <f>IF(AND($Z$2=$D329,$Z$2&lt;&gt;"",$Z$2&lt;&gt;0,$Y$2=$Y$1),COUNT($Y$3:Y328)+1,"  ")</f>
        <v xml:space="preserve">  </v>
      </c>
    </row>
    <row r="330" spans="2:25" ht="15.75">
      <c r="B330" s="5" t="str">
        <f>IF(C330&lt;&gt;"",COUNT($B$3:B329)+1,"")</f>
        <v/>
      </c>
      <c r="C330" s="86"/>
      <c r="D330" s="12"/>
      <c r="E330" s="12"/>
      <c r="F330" s="5" t="str">
        <f>IFERROR(IF(E330&lt;&gt;"",VLOOKUP(E330,STORE!$C$6:$D$500,2,FALSE),""),"تأكد من الكود")</f>
        <v/>
      </c>
      <c r="G330" s="12"/>
      <c r="H330" s="20"/>
      <c r="I330" s="12"/>
      <c r="U330" s="4" t="str">
        <f>IF(AND($V$2=$E330,$V$2&lt;&gt;"",$V$2&lt;&gt;0,F330&lt;&gt;"تأكد من الكود"),COUNT($U$3:U329)+1,"  ")</f>
        <v xml:space="preserve">  </v>
      </c>
      <c r="Y330" s="4" t="str">
        <f>IF(AND($Z$2=$D330,$Z$2&lt;&gt;"",$Z$2&lt;&gt;0,$Y$2=$Y$1),COUNT($Y$3:Y329)+1,"  ")</f>
        <v xml:space="preserve">  </v>
      </c>
    </row>
    <row r="331" spans="2:25" ht="15.75">
      <c r="B331" s="5" t="str">
        <f>IF(C331&lt;&gt;"",COUNT($B$3:B330)+1,"")</f>
        <v/>
      </c>
      <c r="C331" s="86"/>
      <c r="D331" s="12"/>
      <c r="E331" s="12"/>
      <c r="F331" s="5" t="str">
        <f>IFERROR(IF(E331&lt;&gt;"",VLOOKUP(E331,STORE!$C$6:$D$500,2,FALSE),""),"تأكد من الكود")</f>
        <v/>
      </c>
      <c r="G331" s="12"/>
      <c r="H331" s="20"/>
      <c r="I331" s="12"/>
      <c r="U331" s="4" t="str">
        <f>IF(AND($V$2=$E331,$V$2&lt;&gt;"",$V$2&lt;&gt;0,F331&lt;&gt;"تأكد من الكود"),COUNT($U$3:U330)+1,"  ")</f>
        <v xml:space="preserve">  </v>
      </c>
      <c r="Y331" s="4" t="str">
        <f>IF(AND($Z$2=$D331,$Z$2&lt;&gt;"",$Z$2&lt;&gt;0,$Y$2=$Y$1),COUNT($Y$3:Y330)+1,"  ")</f>
        <v xml:space="preserve">  </v>
      </c>
    </row>
    <row r="332" spans="2:25" ht="15.75">
      <c r="B332" s="5" t="str">
        <f>IF(C332&lt;&gt;"",COUNT($B$3:B331)+1,"")</f>
        <v/>
      </c>
      <c r="C332" s="86"/>
      <c r="D332" s="12"/>
      <c r="E332" s="12"/>
      <c r="F332" s="5" t="str">
        <f>IFERROR(IF(E332&lt;&gt;"",VLOOKUP(E332,STORE!$C$6:$D$500,2,FALSE),""),"تأكد من الكود")</f>
        <v/>
      </c>
      <c r="G332" s="12"/>
      <c r="H332" s="20"/>
      <c r="I332" s="12"/>
      <c r="U332" s="4" t="str">
        <f>IF(AND($V$2=$E332,$V$2&lt;&gt;"",$V$2&lt;&gt;0,F332&lt;&gt;"تأكد من الكود"),COUNT($U$3:U331)+1,"  ")</f>
        <v xml:space="preserve">  </v>
      </c>
      <c r="Y332" s="4" t="str">
        <f>IF(AND($Z$2=$D332,$Z$2&lt;&gt;"",$Z$2&lt;&gt;0,$Y$2=$Y$1),COUNT($Y$3:Y331)+1,"  ")</f>
        <v xml:space="preserve">  </v>
      </c>
    </row>
    <row r="333" spans="2:25" ht="15.75">
      <c r="B333" s="5" t="str">
        <f>IF(C333&lt;&gt;"",COUNT($B$3:B332)+1,"")</f>
        <v/>
      </c>
      <c r="C333" s="86"/>
      <c r="D333" s="12"/>
      <c r="E333" s="12"/>
      <c r="F333" s="5" t="str">
        <f>IFERROR(IF(E333&lt;&gt;"",VLOOKUP(E333,STORE!$C$6:$D$500,2,FALSE),""),"تأكد من الكود")</f>
        <v/>
      </c>
      <c r="G333" s="12"/>
      <c r="H333" s="20"/>
      <c r="I333" s="12"/>
      <c r="U333" s="4" t="str">
        <f>IF(AND($V$2=$E333,$V$2&lt;&gt;"",$V$2&lt;&gt;0,F333&lt;&gt;"تأكد من الكود"),COUNT($U$3:U332)+1,"  ")</f>
        <v xml:space="preserve">  </v>
      </c>
      <c r="Y333" s="4" t="str">
        <f>IF(AND($Z$2=$D333,$Z$2&lt;&gt;"",$Z$2&lt;&gt;0,$Y$2=$Y$1),COUNT($Y$3:Y332)+1,"  ")</f>
        <v xml:space="preserve">  </v>
      </c>
    </row>
    <row r="334" spans="2:25" ht="15.75">
      <c r="B334" s="5" t="str">
        <f>IF(C334&lt;&gt;"",COUNT($B$3:B333)+1,"")</f>
        <v/>
      </c>
      <c r="C334" s="86"/>
      <c r="D334" s="12"/>
      <c r="E334" s="12"/>
      <c r="F334" s="5" t="str">
        <f>IFERROR(IF(E334&lt;&gt;"",VLOOKUP(E334,STORE!$C$6:$D$500,2,FALSE),""),"تأكد من الكود")</f>
        <v/>
      </c>
      <c r="G334" s="12"/>
      <c r="H334" s="20"/>
      <c r="I334" s="12"/>
      <c r="U334" s="4" t="str">
        <f>IF(AND($V$2=$E334,$V$2&lt;&gt;"",$V$2&lt;&gt;0,F334&lt;&gt;"تأكد من الكود"),COUNT($U$3:U333)+1,"  ")</f>
        <v xml:space="preserve">  </v>
      </c>
      <c r="Y334" s="4" t="str">
        <f>IF(AND($Z$2=$D334,$Z$2&lt;&gt;"",$Z$2&lt;&gt;0,$Y$2=$Y$1),COUNT($Y$3:Y333)+1,"  ")</f>
        <v xml:space="preserve">  </v>
      </c>
    </row>
    <row r="335" spans="2:25" ht="15.75">
      <c r="B335" s="5" t="str">
        <f>IF(C335&lt;&gt;"",COUNT($B$3:B334)+1,"")</f>
        <v/>
      </c>
      <c r="C335" s="86"/>
      <c r="D335" s="12"/>
      <c r="E335" s="12"/>
      <c r="F335" s="5" t="str">
        <f>IFERROR(IF(E335&lt;&gt;"",VLOOKUP(E335,STORE!$C$6:$D$500,2,FALSE),""),"تأكد من الكود")</f>
        <v/>
      </c>
      <c r="G335" s="12"/>
      <c r="H335" s="20"/>
      <c r="I335" s="12"/>
      <c r="U335" s="4" t="str">
        <f>IF(AND($V$2=$E335,$V$2&lt;&gt;"",$V$2&lt;&gt;0,F335&lt;&gt;"تأكد من الكود"),COUNT($U$3:U334)+1,"  ")</f>
        <v xml:space="preserve">  </v>
      </c>
      <c r="Y335" s="4" t="str">
        <f>IF(AND($Z$2=$D335,$Z$2&lt;&gt;"",$Z$2&lt;&gt;0,$Y$2=$Y$1),COUNT($Y$3:Y334)+1,"  ")</f>
        <v xml:space="preserve">  </v>
      </c>
    </row>
    <row r="336" spans="2:25" ht="15.75">
      <c r="B336" s="5" t="str">
        <f>IF(C336&lt;&gt;"",COUNT($B$3:B335)+1,"")</f>
        <v/>
      </c>
      <c r="C336" s="86"/>
      <c r="D336" s="12"/>
      <c r="E336" s="12"/>
      <c r="F336" s="5" t="str">
        <f>IFERROR(IF(E336&lt;&gt;"",VLOOKUP(E336,STORE!$C$6:$D$500,2,FALSE),""),"تأكد من الكود")</f>
        <v/>
      </c>
      <c r="G336" s="12"/>
      <c r="H336" s="20"/>
      <c r="I336" s="12"/>
      <c r="U336" s="4" t="str">
        <f>IF(AND($V$2=$E336,$V$2&lt;&gt;"",$V$2&lt;&gt;0,F336&lt;&gt;"تأكد من الكود"),COUNT($U$3:U335)+1,"  ")</f>
        <v xml:space="preserve">  </v>
      </c>
      <c r="Y336" s="4" t="str">
        <f>IF(AND($Z$2=$D336,$Z$2&lt;&gt;"",$Z$2&lt;&gt;0,$Y$2=$Y$1),COUNT($Y$3:Y335)+1,"  ")</f>
        <v xml:space="preserve">  </v>
      </c>
    </row>
    <row r="337" spans="2:25" ht="15.75">
      <c r="B337" s="5" t="str">
        <f>IF(C337&lt;&gt;"",COUNT($B$3:B336)+1,"")</f>
        <v/>
      </c>
      <c r="C337" s="86"/>
      <c r="D337" s="12"/>
      <c r="E337" s="12"/>
      <c r="F337" s="5" t="str">
        <f>IFERROR(IF(E337&lt;&gt;"",VLOOKUP(E337,STORE!$C$6:$D$500,2,FALSE),""),"تأكد من الكود")</f>
        <v/>
      </c>
      <c r="G337" s="12"/>
      <c r="H337" s="20"/>
      <c r="I337" s="12"/>
      <c r="U337" s="4" t="str">
        <f>IF(AND($V$2=$E337,$V$2&lt;&gt;"",$V$2&lt;&gt;0,F337&lt;&gt;"تأكد من الكود"),COUNT($U$3:U336)+1,"  ")</f>
        <v xml:space="preserve">  </v>
      </c>
      <c r="Y337" s="4" t="str">
        <f>IF(AND($Z$2=$D337,$Z$2&lt;&gt;"",$Z$2&lt;&gt;0,$Y$2=$Y$1),COUNT($Y$3:Y336)+1,"  ")</f>
        <v xml:space="preserve">  </v>
      </c>
    </row>
    <row r="338" spans="2:25" ht="15.75">
      <c r="B338" s="5" t="str">
        <f>IF(C338&lt;&gt;"",COUNT($B$3:B337)+1,"")</f>
        <v/>
      </c>
      <c r="C338" s="86"/>
      <c r="D338" s="12"/>
      <c r="E338" s="12"/>
      <c r="F338" s="5" t="str">
        <f>IFERROR(IF(E338&lt;&gt;"",VLOOKUP(E338,STORE!$C$6:$D$500,2,FALSE),""),"تأكد من الكود")</f>
        <v/>
      </c>
      <c r="G338" s="12"/>
      <c r="H338" s="20"/>
      <c r="I338" s="12"/>
      <c r="U338" s="4" t="str">
        <f>IF(AND($V$2=$E338,$V$2&lt;&gt;"",$V$2&lt;&gt;0,F338&lt;&gt;"تأكد من الكود"),COUNT($U$3:U337)+1,"  ")</f>
        <v xml:space="preserve">  </v>
      </c>
      <c r="Y338" s="4" t="str">
        <f>IF(AND($Z$2=$D338,$Z$2&lt;&gt;"",$Z$2&lt;&gt;0,$Y$2=$Y$1),COUNT($Y$3:Y337)+1,"  ")</f>
        <v xml:space="preserve">  </v>
      </c>
    </row>
    <row r="339" spans="2:25" ht="15.75">
      <c r="B339" s="5" t="str">
        <f>IF(C339&lt;&gt;"",COUNT($B$3:B338)+1,"")</f>
        <v/>
      </c>
      <c r="C339" s="86"/>
      <c r="D339" s="12"/>
      <c r="E339" s="12"/>
      <c r="F339" s="5" t="str">
        <f>IFERROR(IF(E339&lt;&gt;"",VLOOKUP(E339,STORE!$C$6:$D$500,2,FALSE),""),"تأكد من الكود")</f>
        <v/>
      </c>
      <c r="G339" s="12"/>
      <c r="H339" s="20"/>
      <c r="I339" s="12"/>
      <c r="U339" s="4" t="str">
        <f>IF(AND($V$2=$E339,$V$2&lt;&gt;"",$V$2&lt;&gt;0,F339&lt;&gt;"تأكد من الكود"),COUNT($U$3:U338)+1,"  ")</f>
        <v xml:space="preserve">  </v>
      </c>
      <c r="Y339" s="4" t="str">
        <f>IF(AND($Z$2=$D339,$Z$2&lt;&gt;"",$Z$2&lt;&gt;0,$Y$2=$Y$1),COUNT($Y$3:Y338)+1,"  ")</f>
        <v xml:space="preserve">  </v>
      </c>
    </row>
    <row r="340" spans="2:25" ht="15.75">
      <c r="B340" s="5" t="str">
        <f>IF(C340&lt;&gt;"",COUNT($B$3:B339)+1,"")</f>
        <v/>
      </c>
      <c r="C340" s="86"/>
      <c r="D340" s="12"/>
      <c r="E340" s="12"/>
      <c r="F340" s="5" t="str">
        <f>IFERROR(IF(E340&lt;&gt;"",VLOOKUP(E340,STORE!$C$6:$D$500,2,FALSE),""),"تأكد من الكود")</f>
        <v/>
      </c>
      <c r="G340" s="12"/>
      <c r="H340" s="20"/>
      <c r="I340" s="12"/>
      <c r="U340" s="4" t="str">
        <f>IF(AND($V$2=$E340,$V$2&lt;&gt;"",$V$2&lt;&gt;0,F340&lt;&gt;"تأكد من الكود"),COUNT($U$3:U339)+1,"  ")</f>
        <v xml:space="preserve">  </v>
      </c>
      <c r="Y340" s="4" t="str">
        <f>IF(AND($Z$2=$D340,$Z$2&lt;&gt;"",$Z$2&lt;&gt;0,$Y$2=$Y$1),COUNT($Y$3:Y339)+1,"  ")</f>
        <v xml:space="preserve">  </v>
      </c>
    </row>
    <row r="341" spans="2:25" ht="15.75">
      <c r="B341" s="5" t="str">
        <f>IF(C341&lt;&gt;"",COUNT($B$3:B340)+1,"")</f>
        <v/>
      </c>
      <c r="C341" s="86"/>
      <c r="D341" s="12"/>
      <c r="E341" s="12"/>
      <c r="F341" s="5" t="str">
        <f>IFERROR(IF(E341&lt;&gt;"",VLOOKUP(E341,STORE!$C$6:$D$500,2,FALSE),""),"تأكد من الكود")</f>
        <v/>
      </c>
      <c r="G341" s="12"/>
      <c r="H341" s="20"/>
      <c r="I341" s="12"/>
      <c r="U341" s="4" t="str">
        <f>IF(AND($V$2=$E341,$V$2&lt;&gt;"",$V$2&lt;&gt;0,F341&lt;&gt;"تأكد من الكود"),COUNT($U$3:U340)+1,"  ")</f>
        <v xml:space="preserve">  </v>
      </c>
      <c r="Y341" s="4" t="str">
        <f>IF(AND($Z$2=$D341,$Z$2&lt;&gt;"",$Z$2&lt;&gt;0,$Y$2=$Y$1),COUNT($Y$3:Y340)+1,"  ")</f>
        <v xml:space="preserve">  </v>
      </c>
    </row>
    <row r="342" spans="2:25" ht="15.75">
      <c r="B342" s="5" t="str">
        <f>IF(C342&lt;&gt;"",COUNT($B$3:B341)+1,"")</f>
        <v/>
      </c>
      <c r="C342" s="86"/>
      <c r="D342" s="12"/>
      <c r="E342" s="12"/>
      <c r="F342" s="5" t="str">
        <f>IFERROR(IF(E342&lt;&gt;"",VLOOKUP(E342,STORE!$C$6:$D$500,2,FALSE),""),"تأكد من الكود")</f>
        <v/>
      </c>
      <c r="G342" s="12"/>
      <c r="H342" s="20"/>
      <c r="I342" s="12"/>
      <c r="U342" s="4" t="str">
        <f>IF(AND($V$2=$E342,$V$2&lt;&gt;"",$V$2&lt;&gt;0,F342&lt;&gt;"تأكد من الكود"),COUNT($U$3:U341)+1,"  ")</f>
        <v xml:space="preserve">  </v>
      </c>
      <c r="Y342" s="4" t="str">
        <f>IF(AND($Z$2=$D342,$Z$2&lt;&gt;"",$Z$2&lt;&gt;0,$Y$2=$Y$1),COUNT($Y$3:Y341)+1,"  ")</f>
        <v xml:space="preserve">  </v>
      </c>
    </row>
    <row r="343" spans="2:25" ht="15.75">
      <c r="B343" s="5" t="str">
        <f>IF(C343&lt;&gt;"",COUNT($B$3:B342)+1,"")</f>
        <v/>
      </c>
      <c r="C343" s="86"/>
      <c r="D343" s="12"/>
      <c r="E343" s="12"/>
      <c r="F343" s="5" t="str">
        <f>IFERROR(IF(E343&lt;&gt;"",VLOOKUP(E343,STORE!$C$6:$D$500,2,FALSE),""),"تأكد من الكود")</f>
        <v/>
      </c>
      <c r="G343" s="12"/>
      <c r="H343" s="20"/>
      <c r="I343" s="12"/>
      <c r="U343" s="4" t="str">
        <f>IF(AND($V$2=$E343,$V$2&lt;&gt;"",$V$2&lt;&gt;0,F343&lt;&gt;"تأكد من الكود"),COUNT($U$3:U342)+1,"  ")</f>
        <v xml:space="preserve">  </v>
      </c>
      <c r="Y343" s="4" t="str">
        <f>IF(AND($Z$2=$D343,$Z$2&lt;&gt;"",$Z$2&lt;&gt;0,$Y$2=$Y$1),COUNT($Y$3:Y342)+1,"  ")</f>
        <v xml:space="preserve">  </v>
      </c>
    </row>
    <row r="344" spans="2:25" ht="15.75">
      <c r="B344" s="5" t="str">
        <f>IF(C344&lt;&gt;"",COUNT($B$3:B343)+1,"")</f>
        <v/>
      </c>
      <c r="C344" s="86"/>
      <c r="D344" s="12"/>
      <c r="E344" s="12"/>
      <c r="F344" s="5" t="str">
        <f>IFERROR(IF(E344&lt;&gt;"",VLOOKUP(E344,STORE!$C$6:$D$500,2,FALSE),""),"تأكد من الكود")</f>
        <v/>
      </c>
      <c r="G344" s="12"/>
      <c r="H344" s="20"/>
      <c r="I344" s="12"/>
      <c r="U344" s="4" t="str">
        <f>IF(AND($V$2=$E344,$V$2&lt;&gt;"",$V$2&lt;&gt;0,F344&lt;&gt;"تأكد من الكود"),COUNT($U$3:U343)+1,"  ")</f>
        <v xml:space="preserve">  </v>
      </c>
      <c r="Y344" s="4" t="str">
        <f>IF(AND($Z$2=$D344,$Z$2&lt;&gt;"",$Z$2&lt;&gt;0,$Y$2=$Y$1),COUNT($Y$3:Y343)+1,"  ")</f>
        <v xml:space="preserve">  </v>
      </c>
    </row>
    <row r="345" spans="2:25" ht="15.75">
      <c r="B345" s="5" t="str">
        <f>IF(C345&lt;&gt;"",COUNT($B$3:B344)+1,"")</f>
        <v/>
      </c>
      <c r="C345" s="86"/>
      <c r="D345" s="12"/>
      <c r="E345" s="12"/>
      <c r="F345" s="5" t="str">
        <f>IFERROR(IF(E345&lt;&gt;"",VLOOKUP(E345,STORE!$C$6:$D$500,2,FALSE),""),"تأكد من الكود")</f>
        <v/>
      </c>
      <c r="G345" s="12"/>
      <c r="H345" s="20"/>
      <c r="I345" s="12"/>
      <c r="U345" s="4" t="str">
        <f>IF(AND($V$2=$E345,$V$2&lt;&gt;"",$V$2&lt;&gt;0,F345&lt;&gt;"تأكد من الكود"),COUNT($U$3:U344)+1,"  ")</f>
        <v xml:space="preserve">  </v>
      </c>
      <c r="Y345" s="4" t="str">
        <f>IF(AND($Z$2=$D345,$Z$2&lt;&gt;"",$Z$2&lt;&gt;0,$Y$2=$Y$1),COUNT($Y$3:Y344)+1,"  ")</f>
        <v xml:space="preserve">  </v>
      </c>
    </row>
    <row r="346" spans="2:25" ht="15.75">
      <c r="B346" s="5" t="str">
        <f>IF(C346&lt;&gt;"",COUNT($B$3:B345)+1,"")</f>
        <v/>
      </c>
      <c r="C346" s="86"/>
      <c r="D346" s="12"/>
      <c r="E346" s="12"/>
      <c r="F346" s="5" t="str">
        <f>IFERROR(IF(E346&lt;&gt;"",VLOOKUP(E346,STORE!$C$6:$D$500,2,FALSE),""),"تأكد من الكود")</f>
        <v/>
      </c>
      <c r="G346" s="12"/>
      <c r="H346" s="20"/>
      <c r="I346" s="12"/>
      <c r="U346" s="4" t="str">
        <f>IF(AND($V$2=$E346,$V$2&lt;&gt;"",$V$2&lt;&gt;0,F346&lt;&gt;"تأكد من الكود"),COUNT($U$3:U345)+1,"  ")</f>
        <v xml:space="preserve">  </v>
      </c>
      <c r="Y346" s="4" t="str">
        <f>IF(AND($Z$2=$D346,$Z$2&lt;&gt;"",$Z$2&lt;&gt;0,$Y$2=$Y$1),COUNT($Y$3:Y345)+1,"  ")</f>
        <v xml:space="preserve">  </v>
      </c>
    </row>
    <row r="347" spans="2:25" ht="15.75">
      <c r="B347" s="5" t="str">
        <f>IF(C347&lt;&gt;"",COUNT($B$3:B346)+1,"")</f>
        <v/>
      </c>
      <c r="C347" s="86"/>
      <c r="D347" s="12"/>
      <c r="E347" s="12"/>
      <c r="F347" s="5" t="str">
        <f>IFERROR(IF(E347&lt;&gt;"",VLOOKUP(E347,STORE!$C$6:$D$500,2,FALSE),""),"تأكد من الكود")</f>
        <v/>
      </c>
      <c r="G347" s="12"/>
      <c r="H347" s="20"/>
      <c r="I347" s="12"/>
      <c r="U347" s="4" t="str">
        <f>IF(AND($V$2=$E347,$V$2&lt;&gt;"",$V$2&lt;&gt;0,F347&lt;&gt;"تأكد من الكود"),COUNT($U$3:U346)+1,"  ")</f>
        <v xml:space="preserve">  </v>
      </c>
      <c r="Y347" s="4" t="str">
        <f>IF(AND($Z$2=$D347,$Z$2&lt;&gt;"",$Z$2&lt;&gt;0,$Y$2=$Y$1),COUNT($Y$3:Y346)+1,"  ")</f>
        <v xml:space="preserve">  </v>
      </c>
    </row>
    <row r="348" spans="2:25" ht="15.75">
      <c r="B348" s="5" t="str">
        <f>IF(C348&lt;&gt;"",COUNT($B$3:B347)+1,"")</f>
        <v/>
      </c>
      <c r="C348" s="86"/>
      <c r="D348" s="12"/>
      <c r="E348" s="12"/>
      <c r="F348" s="5" t="str">
        <f>IFERROR(IF(E348&lt;&gt;"",VLOOKUP(E348,STORE!$C$6:$D$500,2,FALSE),""),"تأكد من الكود")</f>
        <v/>
      </c>
      <c r="G348" s="12"/>
      <c r="H348" s="20"/>
      <c r="I348" s="12"/>
      <c r="U348" s="4" t="str">
        <f>IF(AND($V$2=$E348,$V$2&lt;&gt;"",$V$2&lt;&gt;0,F348&lt;&gt;"تأكد من الكود"),COUNT($U$3:U347)+1,"  ")</f>
        <v xml:space="preserve">  </v>
      </c>
      <c r="Y348" s="4" t="str">
        <f>IF(AND($Z$2=$D348,$Z$2&lt;&gt;"",$Z$2&lt;&gt;0,$Y$2=$Y$1),COUNT($Y$3:Y347)+1,"  ")</f>
        <v xml:space="preserve">  </v>
      </c>
    </row>
    <row r="349" spans="2:25" ht="15.75">
      <c r="B349" s="5" t="str">
        <f>IF(C349&lt;&gt;"",COUNT($B$3:B348)+1,"")</f>
        <v/>
      </c>
      <c r="C349" s="86"/>
      <c r="D349" s="12"/>
      <c r="E349" s="12"/>
      <c r="F349" s="5" t="str">
        <f>IFERROR(IF(E349&lt;&gt;"",VLOOKUP(E349,STORE!$C$6:$D$500,2,FALSE),""),"تأكد من الكود")</f>
        <v/>
      </c>
      <c r="G349" s="12"/>
      <c r="H349" s="20"/>
      <c r="I349" s="12"/>
      <c r="U349" s="4" t="str">
        <f>IF(AND($V$2=$E349,$V$2&lt;&gt;"",$V$2&lt;&gt;0,F349&lt;&gt;"تأكد من الكود"),COUNT($U$3:U348)+1,"  ")</f>
        <v xml:space="preserve">  </v>
      </c>
      <c r="Y349" s="4" t="str">
        <f>IF(AND($Z$2=$D349,$Z$2&lt;&gt;"",$Z$2&lt;&gt;0,$Y$2=$Y$1),COUNT($Y$3:Y348)+1,"  ")</f>
        <v xml:space="preserve">  </v>
      </c>
    </row>
    <row r="350" spans="2:25" ht="15.75">
      <c r="B350" s="5" t="str">
        <f>IF(C350&lt;&gt;"",COUNT($B$3:B349)+1,"")</f>
        <v/>
      </c>
      <c r="C350" s="86"/>
      <c r="D350" s="12"/>
      <c r="E350" s="12"/>
      <c r="F350" s="5" t="str">
        <f>IFERROR(IF(E350&lt;&gt;"",VLOOKUP(E350,STORE!$C$6:$D$500,2,FALSE),""),"تأكد من الكود")</f>
        <v/>
      </c>
      <c r="G350" s="12"/>
      <c r="H350" s="20"/>
      <c r="I350" s="12"/>
      <c r="U350" s="4" t="str">
        <f>IF(AND($V$2=$E350,$V$2&lt;&gt;"",$V$2&lt;&gt;0,F350&lt;&gt;"تأكد من الكود"),COUNT($U$3:U349)+1,"  ")</f>
        <v xml:space="preserve">  </v>
      </c>
      <c r="Y350" s="4" t="str">
        <f>IF(AND($Z$2=$D350,$Z$2&lt;&gt;"",$Z$2&lt;&gt;0,$Y$2=$Y$1),COUNT($Y$3:Y349)+1,"  ")</f>
        <v xml:space="preserve">  </v>
      </c>
    </row>
    <row r="351" spans="2:25" ht="15.75">
      <c r="B351" s="5" t="str">
        <f>IF(C351&lt;&gt;"",COUNT($B$3:B350)+1,"")</f>
        <v/>
      </c>
      <c r="C351" s="86"/>
      <c r="D351" s="12"/>
      <c r="E351" s="12"/>
      <c r="F351" s="5" t="str">
        <f>IFERROR(IF(E351&lt;&gt;"",VLOOKUP(E351,STORE!$C$6:$D$500,2,FALSE),""),"تأكد من الكود")</f>
        <v/>
      </c>
      <c r="G351" s="12"/>
      <c r="H351" s="20"/>
      <c r="I351" s="12"/>
      <c r="U351" s="4" t="str">
        <f>IF(AND($V$2=$E351,$V$2&lt;&gt;"",$V$2&lt;&gt;0,F351&lt;&gt;"تأكد من الكود"),COUNT($U$3:U350)+1,"  ")</f>
        <v xml:space="preserve">  </v>
      </c>
      <c r="Y351" s="4" t="str">
        <f>IF(AND($Z$2=$D351,$Z$2&lt;&gt;"",$Z$2&lt;&gt;0,$Y$2=$Y$1),COUNT($Y$3:Y350)+1,"  ")</f>
        <v xml:space="preserve">  </v>
      </c>
    </row>
    <row r="352" spans="2:25" ht="15.75">
      <c r="B352" s="5" t="str">
        <f>IF(C352&lt;&gt;"",COUNT($B$3:B351)+1,"")</f>
        <v/>
      </c>
      <c r="C352" s="86"/>
      <c r="D352" s="12"/>
      <c r="E352" s="12"/>
      <c r="F352" s="5" t="str">
        <f>IFERROR(IF(E352&lt;&gt;"",VLOOKUP(E352,STORE!$C$6:$D$500,2,FALSE),""),"تأكد من الكود")</f>
        <v/>
      </c>
      <c r="G352" s="12"/>
      <c r="H352" s="20"/>
      <c r="I352" s="12"/>
      <c r="U352" s="4" t="str">
        <f>IF(AND($V$2=$E352,$V$2&lt;&gt;"",$V$2&lt;&gt;0,F352&lt;&gt;"تأكد من الكود"),COUNT($U$3:U351)+1,"  ")</f>
        <v xml:space="preserve">  </v>
      </c>
      <c r="Y352" s="4" t="str">
        <f>IF(AND($Z$2=$D352,$Z$2&lt;&gt;"",$Z$2&lt;&gt;0,$Y$2=$Y$1),COUNT($Y$3:Y351)+1,"  ")</f>
        <v xml:space="preserve">  </v>
      </c>
    </row>
    <row r="353" spans="2:25" ht="15.75">
      <c r="B353" s="5" t="str">
        <f>IF(C353&lt;&gt;"",COUNT($B$3:B352)+1,"")</f>
        <v/>
      </c>
      <c r="C353" s="86"/>
      <c r="D353" s="12"/>
      <c r="E353" s="12"/>
      <c r="F353" s="5" t="str">
        <f>IFERROR(IF(E353&lt;&gt;"",VLOOKUP(E353,STORE!$C$6:$D$500,2,FALSE),""),"تأكد من الكود")</f>
        <v/>
      </c>
      <c r="G353" s="12"/>
      <c r="H353" s="20"/>
      <c r="I353" s="12"/>
      <c r="U353" s="4" t="str">
        <f>IF(AND($V$2=$E353,$V$2&lt;&gt;"",$V$2&lt;&gt;0,F353&lt;&gt;"تأكد من الكود"),COUNT($U$3:U352)+1,"  ")</f>
        <v xml:space="preserve">  </v>
      </c>
      <c r="Y353" s="4" t="str">
        <f>IF(AND($Z$2=$D353,$Z$2&lt;&gt;"",$Z$2&lt;&gt;0,$Y$2=$Y$1),COUNT($Y$3:Y352)+1,"  ")</f>
        <v xml:space="preserve">  </v>
      </c>
    </row>
    <row r="354" spans="2:25" ht="15.75">
      <c r="B354" s="5" t="str">
        <f>IF(C354&lt;&gt;"",COUNT($B$3:B353)+1,"")</f>
        <v/>
      </c>
      <c r="C354" s="86"/>
      <c r="D354" s="12"/>
      <c r="E354" s="12"/>
      <c r="F354" s="5" t="str">
        <f>IFERROR(IF(E354&lt;&gt;"",VLOOKUP(E354,STORE!$C$6:$D$500,2,FALSE),""),"تأكد من الكود")</f>
        <v/>
      </c>
      <c r="G354" s="12"/>
      <c r="H354" s="20"/>
      <c r="I354" s="12"/>
      <c r="U354" s="4" t="str">
        <f>IF(AND($V$2=$E354,$V$2&lt;&gt;"",$V$2&lt;&gt;0,F354&lt;&gt;"تأكد من الكود"),COUNT($U$3:U353)+1,"  ")</f>
        <v xml:space="preserve">  </v>
      </c>
      <c r="Y354" s="4" t="str">
        <f>IF(AND($Z$2=$D354,$Z$2&lt;&gt;"",$Z$2&lt;&gt;0,$Y$2=$Y$1),COUNT($Y$3:Y353)+1,"  ")</f>
        <v xml:space="preserve">  </v>
      </c>
    </row>
    <row r="355" spans="2:25" ht="15.75">
      <c r="B355" s="5" t="str">
        <f>IF(C355&lt;&gt;"",COUNT($B$3:B354)+1,"")</f>
        <v/>
      </c>
      <c r="C355" s="86"/>
      <c r="D355" s="12"/>
      <c r="E355" s="12"/>
      <c r="F355" s="5" t="str">
        <f>IFERROR(IF(E355&lt;&gt;"",VLOOKUP(E355,STORE!$C$6:$D$500,2,FALSE),""),"تأكد من الكود")</f>
        <v/>
      </c>
      <c r="G355" s="12"/>
      <c r="H355" s="20"/>
      <c r="I355" s="12"/>
      <c r="U355" s="4" t="str">
        <f>IF(AND($V$2=$E355,$V$2&lt;&gt;"",$V$2&lt;&gt;0,F355&lt;&gt;"تأكد من الكود"),COUNT($U$3:U354)+1,"  ")</f>
        <v xml:space="preserve">  </v>
      </c>
      <c r="Y355" s="4" t="str">
        <f>IF(AND($Z$2=$D355,$Z$2&lt;&gt;"",$Z$2&lt;&gt;0,$Y$2=$Y$1),COUNT($Y$3:Y354)+1,"  ")</f>
        <v xml:space="preserve">  </v>
      </c>
    </row>
    <row r="356" spans="2:25" ht="15.75">
      <c r="B356" s="5" t="str">
        <f>IF(C356&lt;&gt;"",COUNT($B$3:B355)+1,"")</f>
        <v/>
      </c>
      <c r="C356" s="86"/>
      <c r="D356" s="12"/>
      <c r="E356" s="12"/>
      <c r="F356" s="5" t="str">
        <f>IFERROR(IF(E356&lt;&gt;"",VLOOKUP(E356,STORE!$C$6:$D$500,2,FALSE),""),"تأكد من الكود")</f>
        <v/>
      </c>
      <c r="G356" s="12"/>
      <c r="H356" s="20"/>
      <c r="I356" s="12"/>
      <c r="U356" s="4" t="str">
        <f>IF(AND($V$2=$E356,$V$2&lt;&gt;"",$V$2&lt;&gt;0,F356&lt;&gt;"تأكد من الكود"),COUNT($U$3:U355)+1,"  ")</f>
        <v xml:space="preserve">  </v>
      </c>
      <c r="Y356" s="4" t="str">
        <f>IF(AND($Z$2=$D356,$Z$2&lt;&gt;"",$Z$2&lt;&gt;0,$Y$2=$Y$1),COUNT($Y$3:Y355)+1,"  ")</f>
        <v xml:space="preserve">  </v>
      </c>
    </row>
    <row r="357" spans="2:25" ht="15.75">
      <c r="B357" s="5" t="str">
        <f>IF(C357&lt;&gt;"",COUNT($B$3:B356)+1,"")</f>
        <v/>
      </c>
      <c r="C357" s="86"/>
      <c r="D357" s="12"/>
      <c r="E357" s="12"/>
      <c r="F357" s="5" t="str">
        <f>IFERROR(IF(E357&lt;&gt;"",VLOOKUP(E357,STORE!$C$6:$D$500,2,FALSE),""),"تأكد من الكود")</f>
        <v/>
      </c>
      <c r="G357" s="12"/>
      <c r="H357" s="20"/>
      <c r="I357" s="12"/>
      <c r="U357" s="4" t="str">
        <f>IF(AND($V$2=$E357,$V$2&lt;&gt;"",$V$2&lt;&gt;0,F357&lt;&gt;"تأكد من الكود"),COUNT($U$3:U356)+1,"  ")</f>
        <v xml:space="preserve">  </v>
      </c>
      <c r="Y357" s="4" t="str">
        <f>IF(AND($Z$2=$D357,$Z$2&lt;&gt;"",$Z$2&lt;&gt;0,$Y$2=$Y$1),COUNT($Y$3:Y356)+1,"  ")</f>
        <v xml:space="preserve">  </v>
      </c>
    </row>
    <row r="358" spans="2:25" ht="15.75">
      <c r="B358" s="5" t="str">
        <f>IF(C358&lt;&gt;"",COUNT($B$3:B357)+1,"")</f>
        <v/>
      </c>
      <c r="C358" s="86"/>
      <c r="D358" s="12"/>
      <c r="E358" s="12"/>
      <c r="F358" s="5" t="str">
        <f>IFERROR(IF(E358&lt;&gt;"",VLOOKUP(E358,STORE!$C$6:$D$500,2,FALSE),""),"تأكد من الكود")</f>
        <v/>
      </c>
      <c r="G358" s="12"/>
      <c r="H358" s="20"/>
      <c r="I358" s="12"/>
      <c r="U358" s="4" t="str">
        <f>IF(AND($V$2=$E358,$V$2&lt;&gt;"",$V$2&lt;&gt;0,F358&lt;&gt;"تأكد من الكود"),COUNT($U$3:U357)+1,"  ")</f>
        <v xml:space="preserve">  </v>
      </c>
      <c r="Y358" s="4" t="str">
        <f>IF(AND($Z$2=$D358,$Z$2&lt;&gt;"",$Z$2&lt;&gt;0,$Y$2=$Y$1),COUNT($Y$3:Y357)+1,"  ")</f>
        <v xml:space="preserve">  </v>
      </c>
    </row>
    <row r="359" spans="2:25" ht="15.75">
      <c r="B359" s="5" t="str">
        <f>IF(C359&lt;&gt;"",COUNT($B$3:B358)+1,"")</f>
        <v/>
      </c>
      <c r="C359" s="86"/>
      <c r="D359" s="12"/>
      <c r="E359" s="12"/>
      <c r="F359" s="5" t="str">
        <f>IFERROR(IF(E359&lt;&gt;"",VLOOKUP(E359,STORE!$C$6:$D$500,2,FALSE),""),"تأكد من الكود")</f>
        <v/>
      </c>
      <c r="G359" s="12"/>
      <c r="H359" s="20"/>
      <c r="I359" s="12"/>
      <c r="U359" s="4" t="str">
        <f>IF(AND($V$2=$E359,$V$2&lt;&gt;"",$V$2&lt;&gt;0,F359&lt;&gt;"تأكد من الكود"),COUNT($U$3:U358)+1,"  ")</f>
        <v xml:space="preserve">  </v>
      </c>
      <c r="Y359" s="4" t="str">
        <f>IF(AND($Z$2=$D359,$Z$2&lt;&gt;"",$Z$2&lt;&gt;0,$Y$2=$Y$1),COUNT($Y$3:Y358)+1,"  ")</f>
        <v xml:space="preserve">  </v>
      </c>
    </row>
    <row r="360" spans="2:25" ht="15.75">
      <c r="B360" s="5" t="str">
        <f>IF(C360&lt;&gt;"",COUNT($B$3:B359)+1,"")</f>
        <v/>
      </c>
      <c r="C360" s="86"/>
      <c r="D360" s="12"/>
      <c r="E360" s="12"/>
      <c r="F360" s="5" t="str">
        <f>IFERROR(IF(E360&lt;&gt;"",VLOOKUP(E360,STORE!$C$6:$D$500,2,FALSE),""),"تأكد من الكود")</f>
        <v/>
      </c>
      <c r="G360" s="12"/>
      <c r="H360" s="20"/>
      <c r="I360" s="12"/>
      <c r="U360" s="4" t="str">
        <f>IF(AND($V$2=$E360,$V$2&lt;&gt;"",$V$2&lt;&gt;0,F360&lt;&gt;"تأكد من الكود"),COUNT($U$3:U359)+1,"  ")</f>
        <v xml:space="preserve">  </v>
      </c>
      <c r="Y360" s="4" t="str">
        <f>IF(AND($Z$2=$D360,$Z$2&lt;&gt;"",$Z$2&lt;&gt;0,$Y$2=$Y$1),COUNT($Y$3:Y359)+1,"  ")</f>
        <v xml:space="preserve">  </v>
      </c>
    </row>
    <row r="361" spans="2:25" ht="15.75">
      <c r="B361" s="5" t="str">
        <f>IF(C361&lt;&gt;"",COUNT($B$3:B360)+1,"")</f>
        <v/>
      </c>
      <c r="C361" s="86"/>
      <c r="D361" s="12"/>
      <c r="E361" s="12"/>
      <c r="F361" s="5" t="str">
        <f>IFERROR(IF(E361&lt;&gt;"",VLOOKUP(E361,STORE!$C$6:$D$500,2,FALSE),""),"تأكد من الكود")</f>
        <v/>
      </c>
      <c r="G361" s="12"/>
      <c r="H361" s="20"/>
      <c r="I361" s="12"/>
      <c r="U361" s="4" t="str">
        <f>IF(AND($V$2=$E361,$V$2&lt;&gt;"",$V$2&lt;&gt;0,F361&lt;&gt;"تأكد من الكود"),COUNT($U$3:U360)+1,"  ")</f>
        <v xml:space="preserve">  </v>
      </c>
      <c r="Y361" s="4" t="str">
        <f>IF(AND($Z$2=$D361,$Z$2&lt;&gt;"",$Z$2&lt;&gt;0,$Y$2=$Y$1),COUNT($Y$3:Y360)+1,"  ")</f>
        <v xml:space="preserve">  </v>
      </c>
    </row>
    <row r="362" spans="2:25" ht="15.75">
      <c r="B362" s="5" t="str">
        <f>IF(C362&lt;&gt;"",COUNT($B$3:B361)+1,"")</f>
        <v/>
      </c>
      <c r="C362" s="86"/>
      <c r="D362" s="12"/>
      <c r="E362" s="12"/>
      <c r="F362" s="5" t="str">
        <f>IFERROR(IF(E362&lt;&gt;"",VLOOKUP(E362,STORE!$C$6:$D$500,2,FALSE),""),"تأكد من الكود")</f>
        <v/>
      </c>
      <c r="G362" s="12"/>
      <c r="H362" s="20"/>
      <c r="I362" s="12"/>
      <c r="U362" s="4" t="str">
        <f>IF(AND($V$2=$E362,$V$2&lt;&gt;"",$V$2&lt;&gt;0,F362&lt;&gt;"تأكد من الكود"),COUNT($U$3:U361)+1,"  ")</f>
        <v xml:space="preserve">  </v>
      </c>
      <c r="Y362" s="4" t="str">
        <f>IF(AND($Z$2=$D362,$Z$2&lt;&gt;"",$Z$2&lt;&gt;0,$Y$2=$Y$1),COUNT($Y$3:Y361)+1,"  ")</f>
        <v xml:space="preserve">  </v>
      </c>
    </row>
    <row r="363" spans="2:25" ht="15.75">
      <c r="B363" s="5" t="str">
        <f>IF(C363&lt;&gt;"",COUNT($B$3:B362)+1,"")</f>
        <v/>
      </c>
      <c r="C363" s="86"/>
      <c r="D363" s="12"/>
      <c r="E363" s="12"/>
      <c r="F363" s="5" t="str">
        <f>IFERROR(IF(E363&lt;&gt;"",VLOOKUP(E363,STORE!$C$6:$D$500,2,FALSE),""),"تأكد من الكود")</f>
        <v/>
      </c>
      <c r="G363" s="12"/>
      <c r="H363" s="20"/>
      <c r="I363" s="12"/>
      <c r="U363" s="4" t="str">
        <f>IF(AND($V$2=$E363,$V$2&lt;&gt;"",$V$2&lt;&gt;0,F363&lt;&gt;"تأكد من الكود"),COUNT($U$3:U362)+1,"  ")</f>
        <v xml:space="preserve">  </v>
      </c>
      <c r="Y363" s="4" t="str">
        <f>IF(AND($Z$2=$D363,$Z$2&lt;&gt;"",$Z$2&lt;&gt;0,$Y$2=$Y$1),COUNT($Y$3:Y362)+1,"  ")</f>
        <v xml:space="preserve">  </v>
      </c>
    </row>
    <row r="364" spans="2:25" ht="15.75">
      <c r="B364" s="5" t="str">
        <f>IF(C364&lt;&gt;"",COUNT($B$3:B363)+1,"")</f>
        <v/>
      </c>
      <c r="C364" s="86"/>
      <c r="D364" s="12"/>
      <c r="E364" s="12"/>
      <c r="F364" s="5" t="str">
        <f>IFERROR(IF(E364&lt;&gt;"",VLOOKUP(E364,STORE!$C$6:$D$500,2,FALSE),""),"تأكد من الكود")</f>
        <v/>
      </c>
      <c r="G364" s="12"/>
      <c r="H364" s="20"/>
      <c r="I364" s="12"/>
      <c r="U364" s="4" t="str">
        <f>IF(AND($V$2=$E364,$V$2&lt;&gt;"",$V$2&lt;&gt;0,F364&lt;&gt;"تأكد من الكود"),COUNT($U$3:U363)+1,"  ")</f>
        <v xml:space="preserve">  </v>
      </c>
      <c r="Y364" s="4" t="str">
        <f>IF(AND($Z$2=$D364,$Z$2&lt;&gt;"",$Z$2&lt;&gt;0,$Y$2=$Y$1),COUNT($Y$3:Y363)+1,"  ")</f>
        <v xml:space="preserve">  </v>
      </c>
    </row>
    <row r="365" spans="2:25" ht="15.75">
      <c r="B365" s="5" t="str">
        <f>IF(C365&lt;&gt;"",COUNT($B$3:B364)+1,"")</f>
        <v/>
      </c>
      <c r="C365" s="86"/>
      <c r="D365" s="12"/>
      <c r="E365" s="12"/>
      <c r="F365" s="5" t="str">
        <f>IFERROR(IF(E365&lt;&gt;"",VLOOKUP(E365,STORE!$C$6:$D$500,2,FALSE),""),"تأكد من الكود")</f>
        <v/>
      </c>
      <c r="G365" s="12"/>
      <c r="H365" s="20"/>
      <c r="I365" s="12"/>
      <c r="U365" s="4" t="str">
        <f>IF(AND($V$2=$E365,$V$2&lt;&gt;"",$V$2&lt;&gt;0,F365&lt;&gt;"تأكد من الكود"),COUNT($U$3:U364)+1,"  ")</f>
        <v xml:space="preserve">  </v>
      </c>
      <c r="Y365" s="4" t="str">
        <f>IF(AND($Z$2=$D365,$Z$2&lt;&gt;"",$Z$2&lt;&gt;0,$Y$2=$Y$1),COUNT($Y$3:Y364)+1,"  ")</f>
        <v xml:space="preserve">  </v>
      </c>
    </row>
    <row r="366" spans="2:25" ht="15.75">
      <c r="B366" s="5" t="str">
        <f>IF(C366&lt;&gt;"",COUNT($B$3:B365)+1,"")</f>
        <v/>
      </c>
      <c r="C366" s="86"/>
      <c r="D366" s="12"/>
      <c r="E366" s="12"/>
      <c r="F366" s="5" t="str">
        <f>IFERROR(IF(E366&lt;&gt;"",VLOOKUP(E366,STORE!$C$6:$D$500,2,FALSE),""),"تأكد من الكود")</f>
        <v/>
      </c>
      <c r="G366" s="12"/>
      <c r="H366" s="20"/>
      <c r="I366" s="12"/>
      <c r="U366" s="4" t="str">
        <f>IF(AND($V$2=$E366,$V$2&lt;&gt;"",$V$2&lt;&gt;0,F366&lt;&gt;"تأكد من الكود"),COUNT($U$3:U365)+1,"  ")</f>
        <v xml:space="preserve">  </v>
      </c>
      <c r="Y366" s="4" t="str">
        <f>IF(AND($Z$2=$D366,$Z$2&lt;&gt;"",$Z$2&lt;&gt;0,$Y$2=$Y$1),COUNT($Y$3:Y365)+1,"  ")</f>
        <v xml:space="preserve">  </v>
      </c>
    </row>
    <row r="367" spans="2:25" ht="15.75">
      <c r="B367" s="5" t="str">
        <f>IF(C367&lt;&gt;"",COUNT($B$3:B366)+1,"")</f>
        <v/>
      </c>
      <c r="C367" s="86"/>
      <c r="D367" s="12"/>
      <c r="E367" s="12"/>
      <c r="F367" s="5" t="str">
        <f>IFERROR(IF(E367&lt;&gt;"",VLOOKUP(E367,STORE!$C$6:$D$500,2,FALSE),""),"تأكد من الكود")</f>
        <v/>
      </c>
      <c r="G367" s="12"/>
      <c r="H367" s="20"/>
      <c r="I367" s="12"/>
      <c r="U367" s="4" t="str">
        <f>IF(AND($V$2=$E367,$V$2&lt;&gt;"",$V$2&lt;&gt;0,F367&lt;&gt;"تأكد من الكود"),COUNT($U$3:U366)+1,"  ")</f>
        <v xml:space="preserve">  </v>
      </c>
      <c r="Y367" s="4" t="str">
        <f>IF(AND($Z$2=$D367,$Z$2&lt;&gt;"",$Z$2&lt;&gt;0,$Y$2=$Y$1),COUNT($Y$3:Y366)+1,"  ")</f>
        <v xml:space="preserve">  </v>
      </c>
    </row>
    <row r="368" spans="2:25" ht="15.75">
      <c r="B368" s="5" t="str">
        <f>IF(C368&lt;&gt;"",COUNT($B$3:B367)+1,"")</f>
        <v/>
      </c>
      <c r="C368" s="86"/>
      <c r="D368" s="12"/>
      <c r="E368" s="12"/>
      <c r="F368" s="5" t="str">
        <f>IFERROR(IF(E368&lt;&gt;"",VLOOKUP(E368,STORE!$C$6:$D$500,2,FALSE),""),"تأكد من الكود")</f>
        <v/>
      </c>
      <c r="G368" s="12"/>
      <c r="H368" s="20"/>
      <c r="I368" s="12"/>
      <c r="U368" s="4" t="str">
        <f>IF(AND($V$2=$E368,$V$2&lt;&gt;"",$V$2&lt;&gt;0,F368&lt;&gt;"تأكد من الكود"),COUNT($U$3:U367)+1,"  ")</f>
        <v xml:space="preserve">  </v>
      </c>
      <c r="Y368" s="4" t="str">
        <f>IF(AND($Z$2=$D368,$Z$2&lt;&gt;"",$Z$2&lt;&gt;0,$Y$2=$Y$1),COUNT($Y$3:Y367)+1,"  ")</f>
        <v xml:space="preserve">  </v>
      </c>
    </row>
    <row r="369" spans="2:25" ht="15.75">
      <c r="B369" s="5" t="str">
        <f>IF(C369&lt;&gt;"",COUNT($B$3:B368)+1,"")</f>
        <v/>
      </c>
      <c r="C369" s="86"/>
      <c r="D369" s="12"/>
      <c r="E369" s="12"/>
      <c r="F369" s="5" t="str">
        <f>IFERROR(IF(E369&lt;&gt;"",VLOOKUP(E369,STORE!$C$6:$D$500,2,FALSE),""),"تأكد من الكود")</f>
        <v/>
      </c>
      <c r="G369" s="12"/>
      <c r="H369" s="20"/>
      <c r="I369" s="12"/>
      <c r="U369" s="4" t="str">
        <f>IF(AND($V$2=$E369,$V$2&lt;&gt;"",$V$2&lt;&gt;0,F369&lt;&gt;"تأكد من الكود"),COUNT($U$3:U368)+1,"  ")</f>
        <v xml:space="preserve">  </v>
      </c>
      <c r="Y369" s="4" t="str">
        <f>IF(AND($Z$2=$D369,$Z$2&lt;&gt;"",$Z$2&lt;&gt;0,$Y$2=$Y$1),COUNT($Y$3:Y368)+1,"  ")</f>
        <v xml:space="preserve">  </v>
      </c>
    </row>
    <row r="370" spans="2:25" ht="15.75">
      <c r="B370" s="5" t="str">
        <f>IF(C370&lt;&gt;"",COUNT($B$3:B369)+1,"")</f>
        <v/>
      </c>
      <c r="C370" s="86"/>
      <c r="D370" s="12"/>
      <c r="E370" s="12"/>
      <c r="F370" s="5" t="str">
        <f>IFERROR(IF(E370&lt;&gt;"",VLOOKUP(E370,STORE!$C$6:$D$500,2,FALSE),""),"تأكد من الكود")</f>
        <v/>
      </c>
      <c r="G370" s="12"/>
      <c r="H370" s="20"/>
      <c r="I370" s="12"/>
      <c r="U370" s="4" t="str">
        <f>IF(AND($V$2=$E370,$V$2&lt;&gt;"",$V$2&lt;&gt;0,F370&lt;&gt;"تأكد من الكود"),COUNT($U$3:U369)+1,"  ")</f>
        <v xml:space="preserve">  </v>
      </c>
      <c r="Y370" s="4" t="str">
        <f>IF(AND($Z$2=$D370,$Z$2&lt;&gt;"",$Z$2&lt;&gt;0,$Y$2=$Y$1),COUNT($Y$3:Y369)+1,"  ")</f>
        <v xml:space="preserve">  </v>
      </c>
    </row>
    <row r="371" spans="2:25" ht="15.75">
      <c r="B371" s="5" t="str">
        <f>IF(C371&lt;&gt;"",COUNT($B$3:B370)+1,"")</f>
        <v/>
      </c>
      <c r="C371" s="86"/>
      <c r="D371" s="12"/>
      <c r="E371" s="12"/>
      <c r="F371" s="5" t="str">
        <f>IFERROR(IF(E371&lt;&gt;"",VLOOKUP(E371,STORE!$C$6:$D$500,2,FALSE),""),"تأكد من الكود")</f>
        <v/>
      </c>
      <c r="G371" s="12"/>
      <c r="H371" s="20"/>
      <c r="I371" s="12"/>
      <c r="U371" s="4" t="str">
        <f>IF(AND($V$2=$E371,$V$2&lt;&gt;"",$V$2&lt;&gt;0,F371&lt;&gt;"تأكد من الكود"),COUNT($U$3:U370)+1,"  ")</f>
        <v xml:space="preserve">  </v>
      </c>
      <c r="Y371" s="4" t="str">
        <f>IF(AND($Z$2=$D371,$Z$2&lt;&gt;"",$Z$2&lt;&gt;0,$Y$2=$Y$1),COUNT($Y$3:Y370)+1,"  ")</f>
        <v xml:space="preserve">  </v>
      </c>
    </row>
    <row r="372" spans="2:25" ht="15.75">
      <c r="B372" s="5" t="str">
        <f>IF(C372&lt;&gt;"",COUNT($B$3:B371)+1,"")</f>
        <v/>
      </c>
      <c r="C372" s="86"/>
      <c r="D372" s="12"/>
      <c r="E372" s="12"/>
      <c r="F372" s="5" t="str">
        <f>IFERROR(IF(E372&lt;&gt;"",VLOOKUP(E372,STORE!$C$6:$D$500,2,FALSE),""),"تأكد من الكود")</f>
        <v/>
      </c>
      <c r="G372" s="12"/>
      <c r="H372" s="20"/>
      <c r="I372" s="12"/>
      <c r="U372" s="4" t="str">
        <f>IF(AND($V$2=$E372,$V$2&lt;&gt;"",$V$2&lt;&gt;0,F372&lt;&gt;"تأكد من الكود"),COUNT($U$3:U371)+1,"  ")</f>
        <v xml:space="preserve">  </v>
      </c>
      <c r="Y372" s="4" t="str">
        <f>IF(AND($Z$2=$D372,$Z$2&lt;&gt;"",$Z$2&lt;&gt;0,$Y$2=$Y$1),COUNT($Y$3:Y371)+1,"  ")</f>
        <v xml:space="preserve">  </v>
      </c>
    </row>
    <row r="373" spans="2:25" ht="15.75">
      <c r="B373" s="5" t="str">
        <f>IF(C373&lt;&gt;"",COUNT($B$3:B372)+1,"")</f>
        <v/>
      </c>
      <c r="C373" s="86"/>
      <c r="D373" s="12"/>
      <c r="E373" s="12"/>
      <c r="F373" s="5" t="str">
        <f>IFERROR(IF(E373&lt;&gt;"",VLOOKUP(E373,STORE!$C$6:$D$500,2,FALSE),""),"تأكد من الكود")</f>
        <v/>
      </c>
      <c r="G373" s="12"/>
      <c r="H373" s="20"/>
      <c r="I373" s="12"/>
      <c r="U373" s="4" t="str">
        <f>IF(AND($V$2=$E373,$V$2&lt;&gt;"",$V$2&lt;&gt;0,F373&lt;&gt;"تأكد من الكود"),COUNT($U$3:U372)+1,"  ")</f>
        <v xml:space="preserve">  </v>
      </c>
      <c r="Y373" s="4" t="str">
        <f>IF(AND($Z$2=$D373,$Z$2&lt;&gt;"",$Z$2&lt;&gt;0,$Y$2=$Y$1),COUNT($Y$3:Y372)+1,"  ")</f>
        <v xml:space="preserve">  </v>
      </c>
    </row>
    <row r="374" spans="2:25" ht="15.75">
      <c r="B374" s="5" t="str">
        <f>IF(C374&lt;&gt;"",COUNT($B$3:B373)+1,"")</f>
        <v/>
      </c>
      <c r="C374" s="86"/>
      <c r="D374" s="12"/>
      <c r="E374" s="12"/>
      <c r="F374" s="5" t="str">
        <f>IFERROR(IF(E374&lt;&gt;"",VLOOKUP(E374,STORE!$C$6:$D$500,2,FALSE),""),"تأكد من الكود")</f>
        <v/>
      </c>
      <c r="G374" s="12"/>
      <c r="H374" s="20"/>
      <c r="I374" s="12"/>
      <c r="U374" s="4" t="str">
        <f>IF(AND($V$2=$E374,$V$2&lt;&gt;"",$V$2&lt;&gt;0,F374&lt;&gt;"تأكد من الكود"),COUNT($U$3:U373)+1,"  ")</f>
        <v xml:space="preserve">  </v>
      </c>
      <c r="Y374" s="4" t="str">
        <f>IF(AND($Z$2=$D374,$Z$2&lt;&gt;"",$Z$2&lt;&gt;0,$Y$2=$Y$1),COUNT($Y$3:Y373)+1,"  ")</f>
        <v xml:space="preserve">  </v>
      </c>
    </row>
    <row r="375" spans="2:25" ht="15.75">
      <c r="B375" s="5" t="str">
        <f>IF(C375&lt;&gt;"",COUNT($B$3:B374)+1,"")</f>
        <v/>
      </c>
      <c r="C375" s="86"/>
      <c r="D375" s="12"/>
      <c r="E375" s="12"/>
      <c r="F375" s="5" t="str">
        <f>IFERROR(IF(E375&lt;&gt;"",VLOOKUP(E375,STORE!$C$6:$D$500,2,FALSE),""),"تأكد من الكود")</f>
        <v/>
      </c>
      <c r="G375" s="12"/>
      <c r="H375" s="20"/>
      <c r="I375" s="12"/>
      <c r="U375" s="4" t="str">
        <f>IF(AND($V$2=$E375,$V$2&lt;&gt;"",$V$2&lt;&gt;0,F375&lt;&gt;"تأكد من الكود"),COUNT($U$3:U374)+1,"  ")</f>
        <v xml:space="preserve">  </v>
      </c>
      <c r="Y375" s="4" t="str">
        <f>IF(AND($Z$2=$D375,$Z$2&lt;&gt;"",$Z$2&lt;&gt;0,$Y$2=$Y$1),COUNT($Y$3:Y374)+1,"  ")</f>
        <v xml:space="preserve">  </v>
      </c>
    </row>
    <row r="376" spans="2:25" ht="15.75">
      <c r="B376" s="5" t="str">
        <f>IF(C376&lt;&gt;"",COUNT($B$3:B375)+1,"")</f>
        <v/>
      </c>
      <c r="C376" s="86"/>
      <c r="D376" s="12"/>
      <c r="E376" s="12"/>
      <c r="F376" s="5" t="str">
        <f>IFERROR(IF(E376&lt;&gt;"",VLOOKUP(E376,STORE!$C$6:$D$500,2,FALSE),""),"تأكد من الكود")</f>
        <v/>
      </c>
      <c r="G376" s="12"/>
      <c r="H376" s="20"/>
      <c r="I376" s="12"/>
      <c r="U376" s="4" t="str">
        <f>IF(AND($V$2=$E376,$V$2&lt;&gt;"",$V$2&lt;&gt;0,F376&lt;&gt;"تأكد من الكود"),COUNT($U$3:U375)+1,"  ")</f>
        <v xml:space="preserve">  </v>
      </c>
      <c r="Y376" s="4" t="str">
        <f>IF(AND($Z$2=$D376,$Z$2&lt;&gt;"",$Z$2&lt;&gt;0,$Y$2=$Y$1),COUNT($Y$3:Y375)+1,"  ")</f>
        <v xml:space="preserve">  </v>
      </c>
    </row>
    <row r="377" spans="2:25" ht="15.75">
      <c r="B377" s="5" t="str">
        <f>IF(C377&lt;&gt;"",COUNT($B$3:B376)+1,"")</f>
        <v/>
      </c>
      <c r="C377" s="86"/>
      <c r="D377" s="12"/>
      <c r="E377" s="12"/>
      <c r="F377" s="5" t="str">
        <f>IFERROR(IF(E377&lt;&gt;"",VLOOKUP(E377,STORE!$C$6:$D$500,2,FALSE),""),"تأكد من الكود")</f>
        <v/>
      </c>
      <c r="G377" s="12"/>
      <c r="H377" s="20"/>
      <c r="I377" s="12"/>
      <c r="U377" s="4" t="str">
        <f>IF(AND($V$2=$E377,$V$2&lt;&gt;"",$V$2&lt;&gt;0,F377&lt;&gt;"تأكد من الكود"),COUNT($U$3:U376)+1,"  ")</f>
        <v xml:space="preserve">  </v>
      </c>
      <c r="Y377" s="4" t="str">
        <f>IF(AND($Z$2=$D377,$Z$2&lt;&gt;"",$Z$2&lt;&gt;0,$Y$2=$Y$1),COUNT($Y$3:Y376)+1,"  ")</f>
        <v xml:space="preserve">  </v>
      </c>
    </row>
    <row r="378" spans="2:25" ht="15.75">
      <c r="B378" s="5" t="str">
        <f>IF(C378&lt;&gt;"",COUNT($B$3:B377)+1,"")</f>
        <v/>
      </c>
      <c r="C378" s="86"/>
      <c r="D378" s="12"/>
      <c r="E378" s="12"/>
      <c r="F378" s="5" t="str">
        <f>IFERROR(IF(E378&lt;&gt;"",VLOOKUP(E378,STORE!$C$6:$D$500,2,FALSE),""),"تأكد من الكود")</f>
        <v/>
      </c>
      <c r="G378" s="12"/>
      <c r="H378" s="20"/>
      <c r="I378" s="12"/>
      <c r="U378" s="4" t="str">
        <f>IF(AND($V$2=$E378,$V$2&lt;&gt;"",$V$2&lt;&gt;0,F378&lt;&gt;"تأكد من الكود"),COUNT($U$3:U377)+1,"  ")</f>
        <v xml:space="preserve">  </v>
      </c>
      <c r="Y378" s="4" t="str">
        <f>IF(AND($Z$2=$D378,$Z$2&lt;&gt;"",$Z$2&lt;&gt;0,$Y$2=$Y$1),COUNT($Y$3:Y377)+1,"  ")</f>
        <v xml:space="preserve">  </v>
      </c>
    </row>
    <row r="379" spans="2:25" ht="15.75">
      <c r="B379" s="5" t="str">
        <f>IF(C379&lt;&gt;"",COUNT($B$3:B378)+1,"")</f>
        <v/>
      </c>
      <c r="C379" s="86"/>
      <c r="D379" s="12"/>
      <c r="E379" s="12"/>
      <c r="F379" s="5" t="str">
        <f>IFERROR(IF(E379&lt;&gt;"",VLOOKUP(E379,STORE!$C$6:$D$500,2,FALSE),""),"تأكد من الكود")</f>
        <v/>
      </c>
      <c r="G379" s="12"/>
      <c r="H379" s="20"/>
      <c r="I379" s="12"/>
      <c r="U379" s="4" t="str">
        <f>IF(AND($V$2=$E379,$V$2&lt;&gt;"",$V$2&lt;&gt;0,F379&lt;&gt;"تأكد من الكود"),COUNT($U$3:U378)+1,"  ")</f>
        <v xml:space="preserve">  </v>
      </c>
      <c r="Y379" s="4" t="str">
        <f>IF(AND($Z$2=$D379,$Z$2&lt;&gt;"",$Z$2&lt;&gt;0,$Y$2=$Y$1),COUNT($Y$3:Y378)+1,"  ")</f>
        <v xml:space="preserve">  </v>
      </c>
    </row>
    <row r="380" spans="2:25" ht="15.75">
      <c r="B380" s="5" t="str">
        <f>IF(C380&lt;&gt;"",COUNT($B$3:B379)+1,"")</f>
        <v/>
      </c>
      <c r="C380" s="86"/>
      <c r="D380" s="12"/>
      <c r="E380" s="12"/>
      <c r="F380" s="5" t="str">
        <f>IFERROR(IF(E380&lt;&gt;"",VLOOKUP(E380,STORE!$C$6:$D$500,2,FALSE),""),"تأكد من الكود")</f>
        <v/>
      </c>
      <c r="G380" s="12"/>
      <c r="H380" s="20"/>
      <c r="I380" s="12"/>
      <c r="U380" s="4" t="str">
        <f>IF(AND($V$2=$E380,$V$2&lt;&gt;"",$V$2&lt;&gt;0,F380&lt;&gt;"تأكد من الكود"),COUNT($U$3:U379)+1,"  ")</f>
        <v xml:space="preserve">  </v>
      </c>
      <c r="Y380" s="4" t="str">
        <f>IF(AND($Z$2=$D380,$Z$2&lt;&gt;"",$Z$2&lt;&gt;0,$Y$2=$Y$1),COUNT($Y$3:Y379)+1,"  ")</f>
        <v xml:space="preserve">  </v>
      </c>
    </row>
    <row r="381" spans="2:25" ht="15.75">
      <c r="B381" s="5" t="str">
        <f>IF(C381&lt;&gt;"",COUNT($B$3:B380)+1,"")</f>
        <v/>
      </c>
      <c r="C381" s="86"/>
      <c r="D381" s="12"/>
      <c r="E381" s="12"/>
      <c r="F381" s="5" t="str">
        <f>IFERROR(IF(E381&lt;&gt;"",VLOOKUP(E381,STORE!$C$6:$D$500,2,FALSE),""),"تأكد من الكود")</f>
        <v/>
      </c>
      <c r="G381" s="12"/>
      <c r="H381" s="20"/>
      <c r="I381" s="12"/>
      <c r="U381" s="4" t="str">
        <f>IF(AND($V$2=$E381,$V$2&lt;&gt;"",$V$2&lt;&gt;0,F381&lt;&gt;"تأكد من الكود"),COUNT($U$3:U380)+1,"  ")</f>
        <v xml:space="preserve">  </v>
      </c>
      <c r="Y381" s="4" t="str">
        <f>IF(AND($Z$2=$D381,$Z$2&lt;&gt;"",$Z$2&lt;&gt;0,$Y$2=$Y$1),COUNT($Y$3:Y380)+1,"  ")</f>
        <v xml:space="preserve">  </v>
      </c>
    </row>
    <row r="382" spans="2:25" ht="15.75">
      <c r="B382" s="5" t="str">
        <f>IF(C382&lt;&gt;"",COUNT($B$3:B381)+1,"")</f>
        <v/>
      </c>
      <c r="C382" s="86"/>
      <c r="D382" s="12"/>
      <c r="E382" s="12"/>
      <c r="F382" s="5" t="str">
        <f>IFERROR(IF(E382&lt;&gt;"",VLOOKUP(E382,STORE!$C$6:$D$500,2,FALSE),""),"تأكد من الكود")</f>
        <v/>
      </c>
      <c r="G382" s="12"/>
      <c r="H382" s="20"/>
      <c r="I382" s="12"/>
      <c r="U382" s="4" t="str">
        <f>IF(AND($V$2=$E382,$V$2&lt;&gt;"",$V$2&lt;&gt;0,F382&lt;&gt;"تأكد من الكود"),COUNT($U$3:U381)+1,"  ")</f>
        <v xml:space="preserve">  </v>
      </c>
      <c r="Y382" s="4" t="str">
        <f>IF(AND($Z$2=$D382,$Z$2&lt;&gt;"",$Z$2&lt;&gt;0,$Y$2=$Y$1),COUNT($Y$3:Y381)+1,"  ")</f>
        <v xml:space="preserve">  </v>
      </c>
    </row>
    <row r="383" spans="2:25" ht="15.75">
      <c r="B383" s="5" t="str">
        <f>IF(C383&lt;&gt;"",COUNT($B$3:B382)+1,"")</f>
        <v/>
      </c>
      <c r="C383" s="86"/>
      <c r="D383" s="12"/>
      <c r="E383" s="12"/>
      <c r="F383" s="5" t="str">
        <f>IFERROR(IF(E383&lt;&gt;"",VLOOKUP(E383,STORE!$C$6:$D$500,2,FALSE),""),"تأكد من الكود")</f>
        <v/>
      </c>
      <c r="G383" s="12"/>
      <c r="H383" s="20"/>
      <c r="I383" s="12"/>
      <c r="U383" s="4" t="str">
        <f>IF(AND($V$2=$E383,$V$2&lt;&gt;"",$V$2&lt;&gt;0,F383&lt;&gt;"تأكد من الكود"),COUNT($U$3:U382)+1,"  ")</f>
        <v xml:space="preserve">  </v>
      </c>
      <c r="Y383" s="4" t="str">
        <f>IF(AND($Z$2=$D383,$Z$2&lt;&gt;"",$Z$2&lt;&gt;0,$Y$2=$Y$1),COUNT($Y$3:Y382)+1,"  ")</f>
        <v xml:space="preserve">  </v>
      </c>
    </row>
    <row r="384" spans="2:25" ht="15.75">
      <c r="B384" s="5" t="str">
        <f>IF(C384&lt;&gt;"",COUNT($B$3:B383)+1,"")</f>
        <v/>
      </c>
      <c r="C384" s="86"/>
      <c r="D384" s="12"/>
      <c r="E384" s="12"/>
      <c r="F384" s="5" t="str">
        <f>IFERROR(IF(E384&lt;&gt;"",VLOOKUP(E384,STORE!$C$6:$D$500,2,FALSE),""),"تأكد من الكود")</f>
        <v/>
      </c>
      <c r="G384" s="12"/>
      <c r="H384" s="20"/>
      <c r="I384" s="12"/>
      <c r="U384" s="4" t="str">
        <f>IF(AND($V$2=$E384,$V$2&lt;&gt;"",$V$2&lt;&gt;0,F384&lt;&gt;"تأكد من الكود"),COUNT($U$3:U383)+1,"  ")</f>
        <v xml:space="preserve">  </v>
      </c>
      <c r="Y384" s="4" t="str">
        <f>IF(AND($Z$2=$D384,$Z$2&lt;&gt;"",$Z$2&lt;&gt;0,$Y$2=$Y$1),COUNT($Y$3:Y383)+1,"  ")</f>
        <v xml:space="preserve">  </v>
      </c>
    </row>
    <row r="385" spans="2:25" ht="15.75">
      <c r="B385" s="5" t="str">
        <f>IF(C385&lt;&gt;"",COUNT($B$3:B384)+1,"")</f>
        <v/>
      </c>
      <c r="C385" s="86"/>
      <c r="D385" s="12"/>
      <c r="E385" s="12"/>
      <c r="F385" s="5" t="str">
        <f>IFERROR(IF(E385&lt;&gt;"",VLOOKUP(E385,STORE!$C$6:$D$500,2,FALSE),""),"تأكد من الكود")</f>
        <v/>
      </c>
      <c r="G385" s="12"/>
      <c r="H385" s="20"/>
      <c r="I385" s="12"/>
      <c r="U385" s="4" t="str">
        <f>IF(AND($V$2=$E385,$V$2&lt;&gt;"",$V$2&lt;&gt;0,F385&lt;&gt;"تأكد من الكود"),COUNT($U$3:U384)+1,"  ")</f>
        <v xml:space="preserve">  </v>
      </c>
      <c r="Y385" s="4" t="str">
        <f>IF(AND($Z$2=$D385,$Z$2&lt;&gt;"",$Z$2&lt;&gt;0,$Y$2=$Y$1),COUNT($Y$3:Y384)+1,"  ")</f>
        <v xml:space="preserve">  </v>
      </c>
    </row>
    <row r="386" spans="2:25" ht="15.75">
      <c r="B386" s="5" t="str">
        <f>IF(C386&lt;&gt;"",COUNT($B$3:B385)+1,"")</f>
        <v/>
      </c>
      <c r="C386" s="86"/>
      <c r="D386" s="12"/>
      <c r="E386" s="12"/>
      <c r="F386" s="5" t="str">
        <f>IFERROR(IF(E386&lt;&gt;"",VLOOKUP(E386,STORE!$C$6:$D$500,2,FALSE),""),"تأكد من الكود")</f>
        <v/>
      </c>
      <c r="G386" s="12"/>
      <c r="H386" s="20"/>
      <c r="I386" s="12"/>
      <c r="U386" s="4" t="str">
        <f>IF(AND($V$2=$E386,$V$2&lt;&gt;"",$V$2&lt;&gt;0,F386&lt;&gt;"تأكد من الكود"),COUNT($U$3:U385)+1,"  ")</f>
        <v xml:space="preserve">  </v>
      </c>
      <c r="Y386" s="4" t="str">
        <f>IF(AND($Z$2=$D386,$Z$2&lt;&gt;"",$Z$2&lt;&gt;0,$Y$2=$Y$1),COUNT($Y$3:Y385)+1,"  ")</f>
        <v xml:space="preserve">  </v>
      </c>
    </row>
    <row r="387" spans="2:25" ht="15.75">
      <c r="B387" s="5" t="str">
        <f>IF(C387&lt;&gt;"",COUNT($B$3:B386)+1,"")</f>
        <v/>
      </c>
      <c r="C387" s="86"/>
      <c r="D387" s="12"/>
      <c r="E387" s="12"/>
      <c r="F387" s="5" t="str">
        <f>IFERROR(IF(E387&lt;&gt;"",VLOOKUP(E387,STORE!$C$6:$D$500,2,FALSE),""),"تأكد من الكود")</f>
        <v/>
      </c>
      <c r="G387" s="12"/>
      <c r="H387" s="20"/>
      <c r="I387" s="12"/>
      <c r="U387" s="4" t="str">
        <f>IF(AND($V$2=$E387,$V$2&lt;&gt;"",$V$2&lt;&gt;0,F387&lt;&gt;"تأكد من الكود"),COUNT($U$3:U386)+1,"  ")</f>
        <v xml:space="preserve">  </v>
      </c>
      <c r="Y387" s="4" t="str">
        <f>IF(AND($Z$2=$D387,$Z$2&lt;&gt;"",$Z$2&lt;&gt;0,$Y$2=$Y$1),COUNT($Y$3:Y386)+1,"  ")</f>
        <v xml:space="preserve">  </v>
      </c>
    </row>
    <row r="388" spans="2:25" ht="15.75">
      <c r="B388" s="5" t="str">
        <f>IF(C388&lt;&gt;"",COUNT($B$3:B387)+1,"")</f>
        <v/>
      </c>
      <c r="C388" s="86"/>
      <c r="D388" s="12"/>
      <c r="E388" s="12"/>
      <c r="F388" s="5" t="str">
        <f>IFERROR(IF(E388&lt;&gt;"",VLOOKUP(E388,STORE!$C$6:$D$500,2,FALSE),""),"تأكد من الكود")</f>
        <v/>
      </c>
      <c r="G388" s="12"/>
      <c r="H388" s="20"/>
      <c r="I388" s="12"/>
      <c r="U388" s="4" t="str">
        <f>IF(AND($V$2=$E388,$V$2&lt;&gt;"",$V$2&lt;&gt;0,F388&lt;&gt;"تأكد من الكود"),COUNT($U$3:U387)+1,"  ")</f>
        <v xml:space="preserve">  </v>
      </c>
      <c r="Y388" s="4" t="str">
        <f>IF(AND($Z$2=$D388,$Z$2&lt;&gt;"",$Z$2&lt;&gt;0,$Y$2=$Y$1),COUNT($Y$3:Y387)+1,"  ")</f>
        <v xml:space="preserve">  </v>
      </c>
    </row>
    <row r="389" spans="2:25" ht="15.75">
      <c r="B389" s="5" t="str">
        <f>IF(C389&lt;&gt;"",COUNT($B$3:B388)+1,"")</f>
        <v/>
      </c>
      <c r="C389" s="86"/>
      <c r="D389" s="12"/>
      <c r="E389" s="12"/>
      <c r="F389" s="5" t="str">
        <f>IFERROR(IF(E389&lt;&gt;"",VLOOKUP(E389,STORE!$C$6:$D$500,2,FALSE),""),"تأكد من الكود")</f>
        <v/>
      </c>
      <c r="G389" s="12"/>
      <c r="H389" s="20"/>
      <c r="I389" s="12"/>
      <c r="U389" s="4" t="str">
        <f>IF(AND($V$2=$E389,$V$2&lt;&gt;"",$V$2&lt;&gt;0,F389&lt;&gt;"تأكد من الكود"),COUNT($U$3:U388)+1,"  ")</f>
        <v xml:space="preserve">  </v>
      </c>
      <c r="Y389" s="4" t="str">
        <f>IF(AND($Z$2=$D389,$Z$2&lt;&gt;"",$Z$2&lt;&gt;0,$Y$2=$Y$1),COUNT($Y$3:Y388)+1,"  ")</f>
        <v xml:space="preserve">  </v>
      </c>
    </row>
    <row r="390" spans="2:25" ht="15.75">
      <c r="B390" s="5" t="str">
        <f>IF(C390&lt;&gt;"",COUNT($B$3:B389)+1,"")</f>
        <v/>
      </c>
      <c r="C390" s="86"/>
      <c r="D390" s="12"/>
      <c r="E390" s="12"/>
      <c r="F390" s="5" t="str">
        <f>IFERROR(IF(E390&lt;&gt;"",VLOOKUP(E390,STORE!$C$6:$D$500,2,FALSE),""),"تأكد من الكود")</f>
        <v/>
      </c>
      <c r="G390" s="12"/>
      <c r="H390" s="20"/>
      <c r="I390" s="12"/>
      <c r="U390" s="4" t="str">
        <f>IF(AND($V$2=$E390,$V$2&lt;&gt;"",$V$2&lt;&gt;0,F390&lt;&gt;"تأكد من الكود"),COUNT($U$3:U389)+1,"  ")</f>
        <v xml:space="preserve">  </v>
      </c>
      <c r="Y390" s="4" t="str">
        <f>IF(AND($Z$2=$D390,$Z$2&lt;&gt;"",$Z$2&lt;&gt;0,$Y$2=$Y$1),COUNT($Y$3:Y389)+1,"  ")</f>
        <v xml:space="preserve">  </v>
      </c>
    </row>
    <row r="391" spans="2:25" ht="15.75">
      <c r="B391" s="5" t="str">
        <f>IF(C391&lt;&gt;"",COUNT($B$3:B390)+1,"")</f>
        <v/>
      </c>
      <c r="C391" s="86"/>
      <c r="D391" s="12"/>
      <c r="E391" s="12"/>
      <c r="F391" s="5" t="str">
        <f>IFERROR(IF(E391&lt;&gt;"",VLOOKUP(E391,STORE!$C$6:$D$500,2,FALSE),""),"تأكد من الكود")</f>
        <v/>
      </c>
      <c r="G391" s="12"/>
      <c r="H391" s="20"/>
      <c r="I391" s="12"/>
      <c r="U391" s="4" t="str">
        <f>IF(AND($V$2=$E391,$V$2&lt;&gt;"",$V$2&lt;&gt;0,F391&lt;&gt;"تأكد من الكود"),COUNT($U$3:U390)+1,"  ")</f>
        <v xml:space="preserve">  </v>
      </c>
      <c r="Y391" s="4" t="str">
        <f>IF(AND($Z$2=$D391,$Z$2&lt;&gt;"",$Z$2&lt;&gt;0,$Y$2=$Y$1),COUNT($Y$3:Y390)+1,"  ")</f>
        <v xml:space="preserve">  </v>
      </c>
    </row>
    <row r="392" spans="2:25" ht="15.75">
      <c r="B392" s="5" t="str">
        <f>IF(C392&lt;&gt;"",COUNT($B$3:B391)+1,"")</f>
        <v/>
      </c>
      <c r="C392" s="86"/>
      <c r="D392" s="12"/>
      <c r="E392" s="12"/>
      <c r="F392" s="5" t="str">
        <f>IFERROR(IF(E392&lt;&gt;"",VLOOKUP(E392,STORE!$C$6:$D$500,2,FALSE),""),"تأكد من الكود")</f>
        <v/>
      </c>
      <c r="G392" s="12"/>
      <c r="H392" s="20"/>
      <c r="I392" s="12"/>
      <c r="U392" s="4" t="str">
        <f>IF(AND($V$2=$E392,$V$2&lt;&gt;"",$V$2&lt;&gt;0,F392&lt;&gt;"تأكد من الكود"),COUNT($U$3:U391)+1,"  ")</f>
        <v xml:space="preserve">  </v>
      </c>
      <c r="Y392" s="4" t="str">
        <f>IF(AND($Z$2=$D392,$Z$2&lt;&gt;"",$Z$2&lt;&gt;0,$Y$2=$Y$1),COUNT($Y$3:Y391)+1,"  ")</f>
        <v xml:space="preserve">  </v>
      </c>
    </row>
    <row r="393" spans="2:25" ht="15.75">
      <c r="B393" s="5" t="str">
        <f>IF(C393&lt;&gt;"",COUNT($B$3:B392)+1,"")</f>
        <v/>
      </c>
      <c r="C393" s="86"/>
      <c r="D393" s="12"/>
      <c r="E393" s="12"/>
      <c r="F393" s="5" t="str">
        <f>IFERROR(IF(E393&lt;&gt;"",VLOOKUP(E393,STORE!$C$6:$D$500,2,FALSE),""),"تأكد من الكود")</f>
        <v/>
      </c>
      <c r="G393" s="12"/>
      <c r="H393" s="20"/>
      <c r="I393" s="12"/>
      <c r="U393" s="4" t="str">
        <f>IF(AND($V$2=$E393,$V$2&lt;&gt;"",$V$2&lt;&gt;0,F393&lt;&gt;"تأكد من الكود"),COUNT($U$3:U392)+1,"  ")</f>
        <v xml:space="preserve">  </v>
      </c>
      <c r="Y393" s="4" t="str">
        <f>IF(AND($Z$2=$D393,$Z$2&lt;&gt;"",$Z$2&lt;&gt;0,$Y$2=$Y$1),COUNT($Y$3:Y392)+1,"  ")</f>
        <v xml:space="preserve">  </v>
      </c>
    </row>
    <row r="394" spans="2:25" ht="15.75">
      <c r="B394" s="5" t="str">
        <f>IF(C394&lt;&gt;"",COUNT($B$3:B393)+1,"")</f>
        <v/>
      </c>
      <c r="C394" s="86"/>
      <c r="D394" s="12"/>
      <c r="E394" s="12"/>
      <c r="F394" s="5" t="str">
        <f>IFERROR(IF(E394&lt;&gt;"",VLOOKUP(E394,STORE!$C$6:$D$500,2,FALSE),""),"تأكد من الكود")</f>
        <v/>
      </c>
      <c r="G394" s="12"/>
      <c r="H394" s="20"/>
      <c r="I394" s="12"/>
      <c r="U394" s="4" t="str">
        <f>IF(AND($V$2=$E394,$V$2&lt;&gt;"",$V$2&lt;&gt;0,F394&lt;&gt;"تأكد من الكود"),COUNT($U$3:U393)+1,"  ")</f>
        <v xml:space="preserve">  </v>
      </c>
      <c r="Y394" s="4" t="str">
        <f>IF(AND($Z$2=$D394,$Z$2&lt;&gt;"",$Z$2&lt;&gt;0,$Y$2=$Y$1),COUNT($Y$3:Y393)+1,"  ")</f>
        <v xml:space="preserve">  </v>
      </c>
    </row>
    <row r="395" spans="2:25" ht="15.75">
      <c r="B395" s="5" t="str">
        <f>IF(C395&lt;&gt;"",COUNT($B$3:B394)+1,"")</f>
        <v/>
      </c>
      <c r="C395" s="86"/>
      <c r="D395" s="12"/>
      <c r="E395" s="12"/>
      <c r="F395" s="5" t="str">
        <f>IFERROR(IF(E395&lt;&gt;"",VLOOKUP(E395,STORE!$C$6:$D$500,2,FALSE),""),"تأكد من الكود")</f>
        <v/>
      </c>
      <c r="G395" s="12"/>
      <c r="H395" s="20"/>
      <c r="I395" s="12"/>
      <c r="U395" s="4" t="str">
        <f>IF(AND($V$2=$E395,$V$2&lt;&gt;"",$V$2&lt;&gt;0,F395&lt;&gt;"تأكد من الكود"),COUNT($U$3:U394)+1,"  ")</f>
        <v xml:space="preserve">  </v>
      </c>
      <c r="Y395" s="4" t="str">
        <f>IF(AND($Z$2=$D395,$Z$2&lt;&gt;"",$Z$2&lt;&gt;0,$Y$2=$Y$1),COUNT($Y$3:Y394)+1,"  ")</f>
        <v xml:space="preserve">  </v>
      </c>
    </row>
    <row r="396" spans="2:25" ht="15.75">
      <c r="B396" s="5" t="str">
        <f>IF(C396&lt;&gt;"",COUNT($B$3:B395)+1,"")</f>
        <v/>
      </c>
      <c r="C396" s="86"/>
      <c r="D396" s="12"/>
      <c r="E396" s="12"/>
      <c r="F396" s="5" t="str">
        <f>IFERROR(IF(E396&lt;&gt;"",VLOOKUP(E396,STORE!$C$6:$D$500,2,FALSE),""),"تأكد من الكود")</f>
        <v/>
      </c>
      <c r="G396" s="12"/>
      <c r="H396" s="20"/>
      <c r="I396" s="12"/>
      <c r="U396" s="4" t="str">
        <f>IF(AND($V$2=$E396,$V$2&lt;&gt;"",$V$2&lt;&gt;0,F396&lt;&gt;"تأكد من الكود"),COUNT($U$3:U395)+1,"  ")</f>
        <v xml:space="preserve">  </v>
      </c>
      <c r="Y396" s="4" t="str">
        <f>IF(AND($Z$2=$D396,$Z$2&lt;&gt;"",$Z$2&lt;&gt;0,$Y$2=$Y$1),COUNT($Y$3:Y395)+1,"  ")</f>
        <v xml:space="preserve">  </v>
      </c>
    </row>
    <row r="397" spans="2:25" ht="15.75">
      <c r="B397" s="5" t="str">
        <f>IF(C397&lt;&gt;"",COUNT($B$3:B396)+1,"")</f>
        <v/>
      </c>
      <c r="C397" s="86"/>
      <c r="D397" s="12"/>
      <c r="E397" s="12"/>
      <c r="F397" s="5" t="str">
        <f>IFERROR(IF(E397&lt;&gt;"",VLOOKUP(E397,STORE!$C$6:$D$500,2,FALSE),""),"تأكد من الكود")</f>
        <v/>
      </c>
      <c r="G397" s="12"/>
      <c r="H397" s="20"/>
      <c r="I397" s="12"/>
      <c r="U397" s="4" t="str">
        <f>IF(AND($V$2=$E397,$V$2&lt;&gt;"",$V$2&lt;&gt;0,F397&lt;&gt;"تأكد من الكود"),COUNT($U$3:U396)+1,"  ")</f>
        <v xml:space="preserve">  </v>
      </c>
      <c r="Y397" s="4" t="str">
        <f>IF(AND($Z$2=$D397,$Z$2&lt;&gt;"",$Z$2&lt;&gt;0,$Y$2=$Y$1),COUNT($Y$3:Y396)+1,"  ")</f>
        <v xml:space="preserve">  </v>
      </c>
    </row>
    <row r="398" spans="2:25" ht="15.75">
      <c r="B398" s="5" t="str">
        <f>IF(C398&lt;&gt;"",COUNT($B$3:B397)+1,"")</f>
        <v/>
      </c>
      <c r="C398" s="86"/>
      <c r="D398" s="12"/>
      <c r="E398" s="12"/>
      <c r="F398" s="5" t="str">
        <f>IFERROR(IF(E398&lt;&gt;"",VLOOKUP(E398,STORE!$C$6:$D$500,2,FALSE),""),"تأكد من الكود")</f>
        <v/>
      </c>
      <c r="G398" s="12"/>
      <c r="H398" s="20"/>
      <c r="I398" s="12"/>
      <c r="U398" s="4" t="str">
        <f>IF(AND($V$2=$E398,$V$2&lt;&gt;"",$V$2&lt;&gt;0,F398&lt;&gt;"تأكد من الكود"),COUNT($U$3:U397)+1,"  ")</f>
        <v xml:space="preserve">  </v>
      </c>
      <c r="Y398" s="4" t="str">
        <f>IF(AND($Z$2=$D398,$Z$2&lt;&gt;"",$Z$2&lt;&gt;0,$Y$2=$Y$1),COUNT($Y$3:Y397)+1,"  ")</f>
        <v xml:space="preserve">  </v>
      </c>
    </row>
    <row r="399" spans="2:25" ht="15.75">
      <c r="B399" s="5" t="str">
        <f>IF(C399&lt;&gt;"",COUNT($B$3:B398)+1,"")</f>
        <v/>
      </c>
      <c r="C399" s="86"/>
      <c r="D399" s="12"/>
      <c r="E399" s="12"/>
      <c r="F399" s="5" t="str">
        <f>IFERROR(IF(E399&lt;&gt;"",VLOOKUP(E399,STORE!$C$6:$D$500,2,FALSE),""),"تأكد من الكود")</f>
        <v/>
      </c>
      <c r="G399" s="12"/>
      <c r="H399" s="20"/>
      <c r="I399" s="12"/>
      <c r="U399" s="4" t="str">
        <f>IF(AND($V$2=$E399,$V$2&lt;&gt;"",$V$2&lt;&gt;0,F399&lt;&gt;"تأكد من الكود"),COUNT($U$3:U398)+1,"  ")</f>
        <v xml:space="preserve">  </v>
      </c>
      <c r="Y399" s="4" t="str">
        <f>IF(AND($Z$2=$D399,$Z$2&lt;&gt;"",$Z$2&lt;&gt;0,$Y$2=$Y$1),COUNT($Y$3:Y398)+1,"  ")</f>
        <v xml:space="preserve">  </v>
      </c>
    </row>
    <row r="400" spans="2:25" ht="15.75">
      <c r="B400" s="5" t="str">
        <f>IF(C400&lt;&gt;"",COUNT($B$3:B399)+1,"")</f>
        <v/>
      </c>
      <c r="C400" s="86"/>
      <c r="D400" s="12"/>
      <c r="E400" s="12"/>
      <c r="F400" s="5" t="str">
        <f>IFERROR(IF(E400&lt;&gt;"",VLOOKUP(E400,STORE!$C$6:$D$500,2,FALSE),""),"تأكد من الكود")</f>
        <v/>
      </c>
      <c r="G400" s="12"/>
      <c r="H400" s="20"/>
      <c r="I400" s="12"/>
      <c r="U400" s="4" t="str">
        <f>IF(AND($V$2=$E400,$V$2&lt;&gt;"",$V$2&lt;&gt;0,F400&lt;&gt;"تأكد من الكود"),COUNT($U$3:U399)+1,"  ")</f>
        <v xml:space="preserve">  </v>
      </c>
      <c r="Y400" s="4" t="str">
        <f>IF(AND($Z$2=$D400,$Z$2&lt;&gt;"",$Z$2&lt;&gt;0,$Y$2=$Y$1),COUNT($Y$3:Y399)+1,"  ")</f>
        <v xml:space="preserve">  </v>
      </c>
    </row>
    <row r="401" spans="2:25" ht="15.75">
      <c r="B401" s="5" t="str">
        <f>IF(C401&lt;&gt;"",COUNT($B$3:B400)+1,"")</f>
        <v/>
      </c>
      <c r="C401" s="86"/>
      <c r="D401" s="12"/>
      <c r="E401" s="12"/>
      <c r="F401" s="5" t="str">
        <f>IFERROR(IF(E401&lt;&gt;"",VLOOKUP(E401,STORE!$C$6:$D$500,2,FALSE),""),"تأكد من الكود")</f>
        <v/>
      </c>
      <c r="G401" s="12"/>
      <c r="H401" s="20"/>
      <c r="I401" s="12"/>
      <c r="U401" s="4" t="str">
        <f>IF(AND($V$2=$E401,$V$2&lt;&gt;"",$V$2&lt;&gt;0,F401&lt;&gt;"تأكد من الكود"),COUNT($U$3:U400)+1,"  ")</f>
        <v xml:space="preserve">  </v>
      </c>
      <c r="Y401" s="4" t="str">
        <f>IF(AND($Z$2=$D401,$Z$2&lt;&gt;"",$Z$2&lt;&gt;0,$Y$2=$Y$1),COUNT($Y$3:Y400)+1,"  ")</f>
        <v xml:space="preserve">  </v>
      </c>
    </row>
    <row r="402" spans="2:25" ht="15.75">
      <c r="B402" s="5" t="str">
        <f>IF(C402&lt;&gt;"",COUNT($B$3:B401)+1,"")</f>
        <v/>
      </c>
      <c r="C402" s="86"/>
      <c r="D402" s="12"/>
      <c r="E402" s="12"/>
      <c r="F402" s="5" t="str">
        <f>IFERROR(IF(E402&lt;&gt;"",VLOOKUP(E402,STORE!$C$6:$D$500,2,FALSE),""),"تأكد من الكود")</f>
        <v/>
      </c>
      <c r="G402" s="12"/>
      <c r="H402" s="20"/>
      <c r="I402" s="12"/>
      <c r="U402" s="4" t="str">
        <f>IF(AND($V$2=$E402,$V$2&lt;&gt;"",$V$2&lt;&gt;0,F402&lt;&gt;"تأكد من الكود"),COUNT($U$3:U401)+1,"  ")</f>
        <v xml:space="preserve">  </v>
      </c>
      <c r="Y402" s="4" t="str">
        <f>IF(AND($Z$2=$D402,$Z$2&lt;&gt;"",$Z$2&lt;&gt;0,$Y$2=$Y$1),COUNT($Y$3:Y401)+1,"  ")</f>
        <v xml:space="preserve">  </v>
      </c>
    </row>
    <row r="403" spans="2:25" ht="15.75">
      <c r="B403" s="5" t="str">
        <f>IF(C403&lt;&gt;"",COUNT($B$3:B402)+1,"")</f>
        <v/>
      </c>
      <c r="C403" s="86"/>
      <c r="D403" s="12"/>
      <c r="E403" s="12"/>
      <c r="F403" s="5" t="str">
        <f>IFERROR(IF(E403&lt;&gt;"",VLOOKUP(E403,STORE!$C$6:$D$500,2,FALSE),""),"تأكد من الكود")</f>
        <v/>
      </c>
      <c r="G403" s="12"/>
      <c r="H403" s="20"/>
      <c r="I403" s="12"/>
      <c r="U403" s="4" t="str">
        <f>IF(AND($V$2=$E403,$V$2&lt;&gt;"",$V$2&lt;&gt;0,F403&lt;&gt;"تأكد من الكود"),COUNT($U$3:U402)+1,"  ")</f>
        <v xml:space="preserve">  </v>
      </c>
      <c r="Y403" s="4" t="str">
        <f>IF(AND($Z$2=$D403,$Z$2&lt;&gt;"",$Z$2&lt;&gt;0,$Y$2=$Y$1),COUNT($Y$3:Y402)+1,"  ")</f>
        <v xml:space="preserve">  </v>
      </c>
    </row>
    <row r="404" spans="2:25" ht="15.75">
      <c r="B404" s="5" t="str">
        <f>IF(C404&lt;&gt;"",COUNT($B$3:B403)+1,"")</f>
        <v/>
      </c>
      <c r="C404" s="86"/>
      <c r="D404" s="12"/>
      <c r="E404" s="12"/>
      <c r="F404" s="5" t="str">
        <f>IFERROR(IF(E404&lt;&gt;"",VLOOKUP(E404,STORE!$C$6:$D$500,2,FALSE),""),"تأكد من الكود")</f>
        <v/>
      </c>
      <c r="G404" s="12"/>
      <c r="H404" s="20"/>
      <c r="I404" s="12"/>
      <c r="U404" s="4" t="str">
        <f>IF(AND($V$2=$E404,$V$2&lt;&gt;"",$V$2&lt;&gt;0,F404&lt;&gt;"تأكد من الكود"),COUNT($U$3:U403)+1,"  ")</f>
        <v xml:space="preserve">  </v>
      </c>
      <c r="Y404" s="4" t="str">
        <f>IF(AND($Z$2=$D404,$Z$2&lt;&gt;"",$Z$2&lt;&gt;0,$Y$2=$Y$1),COUNT($Y$3:Y403)+1,"  ")</f>
        <v xml:space="preserve">  </v>
      </c>
    </row>
    <row r="405" spans="2:25" ht="15.75">
      <c r="B405" s="5" t="str">
        <f>IF(C405&lt;&gt;"",COUNT($B$3:B404)+1,"")</f>
        <v/>
      </c>
      <c r="C405" s="86"/>
      <c r="D405" s="12"/>
      <c r="E405" s="12"/>
      <c r="F405" s="5" t="str">
        <f>IFERROR(IF(E405&lt;&gt;"",VLOOKUP(E405,STORE!$C$6:$D$500,2,FALSE),""),"تأكد من الكود")</f>
        <v/>
      </c>
      <c r="G405" s="12"/>
      <c r="H405" s="20"/>
      <c r="I405" s="12"/>
      <c r="U405" s="4" t="str">
        <f>IF(AND($V$2=$E405,$V$2&lt;&gt;"",$V$2&lt;&gt;0,F405&lt;&gt;"تأكد من الكود"),COUNT($U$3:U404)+1,"  ")</f>
        <v xml:space="preserve">  </v>
      </c>
      <c r="Y405" s="4" t="str">
        <f>IF(AND($Z$2=$D405,$Z$2&lt;&gt;"",$Z$2&lt;&gt;0,$Y$2=$Y$1),COUNT($Y$3:Y404)+1,"  ")</f>
        <v xml:space="preserve">  </v>
      </c>
    </row>
    <row r="406" spans="2:25" ht="15.75">
      <c r="B406" s="5" t="str">
        <f>IF(C406&lt;&gt;"",COUNT($B$3:B405)+1,"")</f>
        <v/>
      </c>
      <c r="C406" s="86"/>
      <c r="D406" s="12"/>
      <c r="E406" s="12"/>
      <c r="F406" s="5" t="str">
        <f>IFERROR(IF(E406&lt;&gt;"",VLOOKUP(E406,STORE!$C$6:$D$500,2,FALSE),""),"تأكد من الكود")</f>
        <v/>
      </c>
      <c r="G406" s="12"/>
      <c r="H406" s="20"/>
      <c r="I406" s="12"/>
      <c r="U406" s="4" t="str">
        <f>IF(AND($V$2=$E406,$V$2&lt;&gt;"",$V$2&lt;&gt;0,F406&lt;&gt;"تأكد من الكود"),COUNT($U$3:U405)+1,"  ")</f>
        <v xml:space="preserve">  </v>
      </c>
      <c r="Y406" s="4" t="str">
        <f>IF(AND($Z$2=$D406,$Z$2&lt;&gt;"",$Z$2&lt;&gt;0,$Y$2=$Y$1),COUNT($Y$3:Y405)+1,"  ")</f>
        <v xml:space="preserve">  </v>
      </c>
    </row>
    <row r="407" spans="2:25" ht="15.75">
      <c r="B407" s="5" t="str">
        <f>IF(C407&lt;&gt;"",COUNT($B$3:B406)+1,"")</f>
        <v/>
      </c>
      <c r="C407" s="86"/>
      <c r="D407" s="12"/>
      <c r="E407" s="12"/>
      <c r="F407" s="5" t="str">
        <f>IFERROR(IF(E407&lt;&gt;"",VLOOKUP(E407,STORE!$C$6:$D$500,2,FALSE),""),"تأكد من الكود")</f>
        <v/>
      </c>
      <c r="G407" s="12"/>
      <c r="H407" s="20"/>
      <c r="I407" s="12"/>
      <c r="U407" s="4" t="str">
        <f>IF(AND($V$2=$E407,$V$2&lt;&gt;"",$V$2&lt;&gt;0,F407&lt;&gt;"تأكد من الكود"),COUNT($U$3:U406)+1,"  ")</f>
        <v xml:space="preserve">  </v>
      </c>
      <c r="Y407" s="4" t="str">
        <f>IF(AND($Z$2=$D407,$Z$2&lt;&gt;"",$Z$2&lt;&gt;0,$Y$2=$Y$1),COUNT($Y$3:Y406)+1,"  ")</f>
        <v xml:space="preserve">  </v>
      </c>
    </row>
    <row r="408" spans="2:25" ht="15.75">
      <c r="B408" s="5" t="str">
        <f>IF(C408&lt;&gt;"",COUNT($B$3:B407)+1,"")</f>
        <v/>
      </c>
      <c r="C408" s="86"/>
      <c r="D408" s="12"/>
      <c r="E408" s="12"/>
      <c r="F408" s="5" t="str">
        <f>IFERROR(IF(E408&lt;&gt;"",VLOOKUP(E408,STORE!$C$6:$D$500,2,FALSE),""),"تأكد من الكود")</f>
        <v/>
      </c>
      <c r="G408" s="12"/>
      <c r="H408" s="20"/>
      <c r="I408" s="12"/>
      <c r="U408" s="4" t="str">
        <f>IF(AND($V$2=$E408,$V$2&lt;&gt;"",$V$2&lt;&gt;0,F408&lt;&gt;"تأكد من الكود"),COUNT($U$3:U407)+1,"  ")</f>
        <v xml:space="preserve">  </v>
      </c>
      <c r="Y408" s="4" t="str">
        <f>IF(AND($Z$2=$D408,$Z$2&lt;&gt;"",$Z$2&lt;&gt;0,$Y$2=$Y$1),COUNT($Y$3:Y407)+1,"  ")</f>
        <v xml:space="preserve">  </v>
      </c>
    </row>
    <row r="409" spans="2:25" ht="15.75">
      <c r="B409" s="5" t="str">
        <f>IF(C409&lt;&gt;"",COUNT($B$3:B408)+1,"")</f>
        <v/>
      </c>
      <c r="C409" s="86"/>
      <c r="D409" s="12"/>
      <c r="E409" s="12"/>
      <c r="F409" s="5" t="str">
        <f>IFERROR(IF(E409&lt;&gt;"",VLOOKUP(E409,STORE!$C$6:$D$500,2,FALSE),""),"تأكد من الكود")</f>
        <v/>
      </c>
      <c r="G409" s="12"/>
      <c r="H409" s="20"/>
      <c r="I409" s="12"/>
      <c r="U409" s="4" t="str">
        <f>IF(AND($V$2=$E409,$V$2&lt;&gt;"",$V$2&lt;&gt;0,F409&lt;&gt;"تأكد من الكود"),COUNT($U$3:U408)+1,"  ")</f>
        <v xml:space="preserve">  </v>
      </c>
      <c r="Y409" s="4" t="str">
        <f>IF(AND($Z$2=$D409,$Z$2&lt;&gt;"",$Z$2&lt;&gt;0,$Y$2=$Y$1),COUNT($Y$3:Y408)+1,"  ")</f>
        <v xml:space="preserve">  </v>
      </c>
    </row>
    <row r="410" spans="2:25" ht="15.75">
      <c r="B410" s="5" t="str">
        <f>IF(C410&lt;&gt;"",COUNT($B$3:B409)+1,"")</f>
        <v/>
      </c>
      <c r="C410" s="86"/>
      <c r="D410" s="12"/>
      <c r="E410" s="12"/>
      <c r="F410" s="5" t="str">
        <f>IFERROR(IF(E410&lt;&gt;"",VLOOKUP(E410,STORE!$C$6:$D$500,2,FALSE),""),"تأكد من الكود")</f>
        <v/>
      </c>
      <c r="G410" s="12"/>
      <c r="H410" s="20"/>
      <c r="I410" s="12"/>
      <c r="U410" s="4" t="str">
        <f>IF(AND($V$2=$E410,$V$2&lt;&gt;"",$V$2&lt;&gt;0,F410&lt;&gt;"تأكد من الكود"),COUNT($U$3:U409)+1,"  ")</f>
        <v xml:space="preserve">  </v>
      </c>
      <c r="Y410" s="4" t="str">
        <f>IF(AND($Z$2=$D410,$Z$2&lt;&gt;"",$Z$2&lt;&gt;0,$Y$2=$Y$1),COUNT($Y$3:Y409)+1,"  ")</f>
        <v xml:space="preserve">  </v>
      </c>
    </row>
    <row r="411" spans="2:25" ht="15.75">
      <c r="B411" s="5" t="str">
        <f>IF(C411&lt;&gt;"",COUNT($B$3:B410)+1,"")</f>
        <v/>
      </c>
      <c r="C411" s="86"/>
      <c r="D411" s="12"/>
      <c r="E411" s="12"/>
      <c r="F411" s="5" t="str">
        <f>IFERROR(IF(E411&lt;&gt;"",VLOOKUP(E411,STORE!$C$6:$D$500,2,FALSE),""),"تأكد من الكود")</f>
        <v/>
      </c>
      <c r="G411" s="12"/>
      <c r="H411" s="20"/>
      <c r="I411" s="12"/>
      <c r="U411" s="4" t="str">
        <f>IF(AND($V$2=$E411,$V$2&lt;&gt;"",$V$2&lt;&gt;0,F411&lt;&gt;"تأكد من الكود"),COUNT($U$3:U410)+1,"  ")</f>
        <v xml:space="preserve">  </v>
      </c>
      <c r="Y411" s="4" t="str">
        <f>IF(AND($Z$2=$D411,$Z$2&lt;&gt;"",$Z$2&lt;&gt;0,$Y$2=$Y$1),COUNT($Y$3:Y410)+1,"  ")</f>
        <v xml:space="preserve">  </v>
      </c>
    </row>
    <row r="412" spans="2:25" ht="15.75">
      <c r="B412" s="5" t="str">
        <f>IF(C412&lt;&gt;"",COUNT($B$3:B411)+1,"")</f>
        <v/>
      </c>
      <c r="C412" s="86"/>
      <c r="D412" s="12"/>
      <c r="E412" s="12"/>
      <c r="F412" s="5" t="str">
        <f>IFERROR(IF(E412&lt;&gt;"",VLOOKUP(E412,STORE!$C$6:$D$500,2,FALSE),""),"تأكد من الكود")</f>
        <v/>
      </c>
      <c r="G412" s="12"/>
      <c r="H412" s="20"/>
      <c r="I412" s="12"/>
      <c r="U412" s="4" t="str">
        <f>IF(AND($V$2=$E412,$V$2&lt;&gt;"",$V$2&lt;&gt;0,F412&lt;&gt;"تأكد من الكود"),COUNT($U$3:U411)+1,"  ")</f>
        <v xml:space="preserve">  </v>
      </c>
      <c r="Y412" s="4" t="str">
        <f>IF(AND($Z$2=$D412,$Z$2&lt;&gt;"",$Z$2&lt;&gt;0,$Y$2=$Y$1),COUNT($Y$3:Y411)+1,"  ")</f>
        <v xml:space="preserve">  </v>
      </c>
    </row>
    <row r="413" spans="2:25" ht="15.75">
      <c r="B413" s="5" t="str">
        <f>IF(C413&lt;&gt;"",COUNT($B$3:B412)+1,"")</f>
        <v/>
      </c>
      <c r="C413" s="86"/>
      <c r="D413" s="12"/>
      <c r="E413" s="12"/>
      <c r="F413" s="5" t="str">
        <f>IFERROR(IF(E413&lt;&gt;"",VLOOKUP(E413,STORE!$C$6:$D$500,2,FALSE),""),"تأكد من الكود")</f>
        <v/>
      </c>
      <c r="G413" s="12"/>
      <c r="H413" s="20"/>
      <c r="I413" s="12"/>
      <c r="U413" s="4" t="str">
        <f>IF(AND($V$2=$E413,$V$2&lt;&gt;"",$V$2&lt;&gt;0,F413&lt;&gt;"تأكد من الكود"),COUNT($U$3:U412)+1,"  ")</f>
        <v xml:space="preserve">  </v>
      </c>
      <c r="Y413" s="4" t="str">
        <f>IF(AND($Z$2=$D413,$Z$2&lt;&gt;"",$Z$2&lt;&gt;0,$Y$2=$Y$1),COUNT($Y$3:Y412)+1,"  ")</f>
        <v xml:space="preserve">  </v>
      </c>
    </row>
    <row r="414" spans="2:25" ht="15.75">
      <c r="B414" s="5" t="str">
        <f>IF(C414&lt;&gt;"",COUNT($B$3:B413)+1,"")</f>
        <v/>
      </c>
      <c r="C414" s="86"/>
      <c r="D414" s="12"/>
      <c r="E414" s="12"/>
      <c r="F414" s="5" t="str">
        <f>IFERROR(IF(E414&lt;&gt;"",VLOOKUP(E414,STORE!$C$6:$D$500,2,FALSE),""),"تأكد من الكود")</f>
        <v/>
      </c>
      <c r="G414" s="12"/>
      <c r="H414" s="20"/>
      <c r="I414" s="12"/>
      <c r="U414" s="4" t="str">
        <f>IF(AND($V$2=$E414,$V$2&lt;&gt;"",$V$2&lt;&gt;0,F414&lt;&gt;"تأكد من الكود"),COUNT($U$3:U413)+1,"  ")</f>
        <v xml:space="preserve">  </v>
      </c>
      <c r="Y414" s="4" t="str">
        <f>IF(AND($Z$2=$D414,$Z$2&lt;&gt;"",$Z$2&lt;&gt;0,$Y$2=$Y$1),COUNT($Y$3:Y413)+1,"  ")</f>
        <v xml:space="preserve">  </v>
      </c>
    </row>
    <row r="415" spans="2:25" ht="15.75">
      <c r="B415" s="5" t="str">
        <f>IF(C415&lt;&gt;"",COUNT($B$3:B414)+1,"")</f>
        <v/>
      </c>
      <c r="C415" s="86"/>
      <c r="D415" s="12"/>
      <c r="E415" s="12"/>
      <c r="F415" s="5" t="str">
        <f>IFERROR(IF(E415&lt;&gt;"",VLOOKUP(E415,STORE!$C$6:$D$500,2,FALSE),""),"تأكد من الكود")</f>
        <v/>
      </c>
      <c r="G415" s="12"/>
      <c r="H415" s="20"/>
      <c r="I415" s="12"/>
      <c r="U415" s="4" t="str">
        <f>IF(AND($V$2=$E415,$V$2&lt;&gt;"",$V$2&lt;&gt;0,F415&lt;&gt;"تأكد من الكود"),COUNT($U$3:U414)+1,"  ")</f>
        <v xml:space="preserve">  </v>
      </c>
      <c r="Y415" s="4" t="str">
        <f>IF(AND($Z$2=$D415,$Z$2&lt;&gt;"",$Z$2&lt;&gt;0,$Y$2=$Y$1),COUNT($Y$3:Y414)+1,"  ")</f>
        <v xml:space="preserve">  </v>
      </c>
    </row>
    <row r="416" spans="2:25" ht="15.75">
      <c r="B416" s="5" t="str">
        <f>IF(C416&lt;&gt;"",COUNT($B$3:B415)+1,"")</f>
        <v/>
      </c>
      <c r="C416" s="86"/>
      <c r="D416" s="12"/>
      <c r="E416" s="12"/>
      <c r="F416" s="5" t="str">
        <f>IFERROR(IF(E416&lt;&gt;"",VLOOKUP(E416,STORE!$C$6:$D$500,2,FALSE),""),"تأكد من الكود")</f>
        <v/>
      </c>
      <c r="G416" s="12"/>
      <c r="H416" s="20"/>
      <c r="I416" s="12"/>
      <c r="U416" s="4" t="str">
        <f>IF(AND($V$2=$E416,$V$2&lt;&gt;"",$V$2&lt;&gt;0,F416&lt;&gt;"تأكد من الكود"),COUNT($U$3:U415)+1,"  ")</f>
        <v xml:space="preserve">  </v>
      </c>
      <c r="Y416" s="4" t="str">
        <f>IF(AND($Z$2=$D416,$Z$2&lt;&gt;"",$Z$2&lt;&gt;0,$Y$2=$Y$1),COUNT($Y$3:Y415)+1,"  ")</f>
        <v xml:space="preserve">  </v>
      </c>
    </row>
    <row r="417" spans="2:25" ht="15.75">
      <c r="B417" s="5" t="str">
        <f>IF(C417&lt;&gt;"",COUNT($B$3:B416)+1,"")</f>
        <v/>
      </c>
      <c r="C417" s="86"/>
      <c r="D417" s="12"/>
      <c r="E417" s="12"/>
      <c r="F417" s="5" t="str">
        <f>IFERROR(IF(E417&lt;&gt;"",VLOOKUP(E417,STORE!$C$6:$D$500,2,FALSE),""),"تأكد من الكود")</f>
        <v/>
      </c>
      <c r="G417" s="12"/>
      <c r="H417" s="20"/>
      <c r="I417" s="12"/>
      <c r="U417" s="4" t="str">
        <f>IF(AND($V$2=$E417,$V$2&lt;&gt;"",$V$2&lt;&gt;0,F417&lt;&gt;"تأكد من الكود"),COUNT($U$3:U416)+1,"  ")</f>
        <v xml:space="preserve">  </v>
      </c>
      <c r="Y417" s="4" t="str">
        <f>IF(AND($Z$2=$D417,$Z$2&lt;&gt;"",$Z$2&lt;&gt;0,$Y$2=$Y$1),COUNT($Y$3:Y416)+1,"  ")</f>
        <v xml:space="preserve">  </v>
      </c>
    </row>
    <row r="418" spans="2:25" ht="15.75">
      <c r="B418" s="5" t="str">
        <f>IF(C418&lt;&gt;"",COUNT($B$3:B417)+1,"")</f>
        <v/>
      </c>
      <c r="C418" s="86"/>
      <c r="D418" s="12"/>
      <c r="E418" s="12"/>
      <c r="F418" s="5" t="str">
        <f>IFERROR(IF(E418&lt;&gt;"",VLOOKUP(E418,STORE!$C$6:$D$500,2,FALSE),""),"تأكد من الكود")</f>
        <v/>
      </c>
      <c r="G418" s="12"/>
      <c r="H418" s="20"/>
      <c r="I418" s="12"/>
      <c r="U418" s="4" t="str">
        <f>IF(AND($V$2=$E418,$V$2&lt;&gt;"",$V$2&lt;&gt;0,F418&lt;&gt;"تأكد من الكود"),COUNT($U$3:U417)+1,"  ")</f>
        <v xml:space="preserve">  </v>
      </c>
      <c r="Y418" s="4" t="str">
        <f>IF(AND($Z$2=$D418,$Z$2&lt;&gt;"",$Z$2&lt;&gt;0,$Y$2=$Y$1),COUNT($Y$3:Y417)+1,"  ")</f>
        <v xml:space="preserve">  </v>
      </c>
    </row>
    <row r="419" spans="2:25" ht="15.75">
      <c r="B419" s="5" t="str">
        <f>IF(C419&lt;&gt;"",COUNT($B$3:B418)+1,"")</f>
        <v/>
      </c>
      <c r="C419" s="86"/>
      <c r="D419" s="12"/>
      <c r="E419" s="12"/>
      <c r="F419" s="5" t="str">
        <f>IFERROR(IF(E419&lt;&gt;"",VLOOKUP(E419,STORE!$C$6:$D$500,2,FALSE),""),"تأكد من الكود")</f>
        <v/>
      </c>
      <c r="G419" s="12"/>
      <c r="H419" s="20"/>
      <c r="I419" s="12"/>
      <c r="U419" s="4" t="str">
        <f>IF(AND($V$2=$E419,$V$2&lt;&gt;"",$V$2&lt;&gt;0,F419&lt;&gt;"تأكد من الكود"),COUNT($U$3:U418)+1,"  ")</f>
        <v xml:space="preserve">  </v>
      </c>
      <c r="Y419" s="4" t="str">
        <f>IF(AND($Z$2=$D419,$Z$2&lt;&gt;"",$Z$2&lt;&gt;0,$Y$2=$Y$1),COUNT($Y$3:Y418)+1,"  ")</f>
        <v xml:space="preserve">  </v>
      </c>
    </row>
    <row r="420" spans="2:25" ht="15.75">
      <c r="B420" s="5" t="str">
        <f>IF(C420&lt;&gt;"",COUNT($B$3:B419)+1,"")</f>
        <v/>
      </c>
      <c r="C420" s="86"/>
      <c r="D420" s="12"/>
      <c r="E420" s="12"/>
      <c r="F420" s="5" t="str">
        <f>IFERROR(IF(E420&lt;&gt;"",VLOOKUP(E420,STORE!$C$6:$D$500,2,FALSE),""),"تأكد من الكود")</f>
        <v/>
      </c>
      <c r="G420" s="12"/>
      <c r="H420" s="20"/>
      <c r="I420" s="12"/>
      <c r="U420" s="4" t="str">
        <f>IF(AND($V$2=$E420,$V$2&lt;&gt;"",$V$2&lt;&gt;0,F420&lt;&gt;"تأكد من الكود"),COUNT($U$3:U419)+1,"  ")</f>
        <v xml:space="preserve">  </v>
      </c>
      <c r="Y420" s="4" t="str">
        <f>IF(AND($Z$2=$D420,$Z$2&lt;&gt;"",$Z$2&lt;&gt;0,$Y$2=$Y$1),COUNT($Y$3:Y419)+1,"  ")</f>
        <v xml:space="preserve">  </v>
      </c>
    </row>
    <row r="421" spans="2:25" ht="15.75">
      <c r="B421" s="5" t="str">
        <f>IF(C421&lt;&gt;"",COUNT($B$3:B420)+1,"")</f>
        <v/>
      </c>
      <c r="C421" s="86"/>
      <c r="D421" s="12"/>
      <c r="E421" s="12"/>
      <c r="F421" s="5" t="str">
        <f>IFERROR(IF(E421&lt;&gt;"",VLOOKUP(E421,STORE!$C$6:$D$500,2,FALSE),""),"تأكد من الكود")</f>
        <v/>
      </c>
      <c r="G421" s="12"/>
      <c r="H421" s="20"/>
      <c r="I421" s="12"/>
      <c r="U421" s="4" t="str">
        <f>IF(AND($V$2=$E421,$V$2&lt;&gt;"",$V$2&lt;&gt;0,F421&lt;&gt;"تأكد من الكود"),COUNT($U$3:U420)+1,"  ")</f>
        <v xml:space="preserve">  </v>
      </c>
      <c r="Y421" s="4" t="str">
        <f>IF(AND($Z$2=$D421,$Z$2&lt;&gt;"",$Z$2&lt;&gt;0,$Y$2=$Y$1),COUNT($Y$3:Y420)+1,"  ")</f>
        <v xml:space="preserve">  </v>
      </c>
    </row>
    <row r="422" spans="2:25" ht="15.75">
      <c r="B422" s="5" t="str">
        <f>IF(C422&lt;&gt;"",COUNT($B$3:B421)+1,"")</f>
        <v/>
      </c>
      <c r="C422" s="86"/>
      <c r="D422" s="12"/>
      <c r="E422" s="12"/>
      <c r="F422" s="5" t="str">
        <f>IFERROR(IF(E422&lt;&gt;"",VLOOKUP(E422,STORE!$C$6:$D$500,2,FALSE),""),"تأكد من الكود")</f>
        <v/>
      </c>
      <c r="G422" s="12"/>
      <c r="H422" s="20"/>
      <c r="I422" s="12"/>
      <c r="U422" s="4" t="str">
        <f>IF(AND($V$2=$E422,$V$2&lt;&gt;"",$V$2&lt;&gt;0,F422&lt;&gt;"تأكد من الكود"),COUNT($U$3:U421)+1,"  ")</f>
        <v xml:space="preserve">  </v>
      </c>
      <c r="Y422" s="4" t="str">
        <f>IF(AND($Z$2=$D422,$Z$2&lt;&gt;"",$Z$2&lt;&gt;0,$Y$2=$Y$1),COUNT($Y$3:Y421)+1,"  ")</f>
        <v xml:space="preserve">  </v>
      </c>
    </row>
    <row r="423" spans="2:25" ht="15.75">
      <c r="B423" s="5" t="str">
        <f>IF(C423&lt;&gt;"",COUNT($B$3:B422)+1,"")</f>
        <v/>
      </c>
      <c r="C423" s="86"/>
      <c r="D423" s="12"/>
      <c r="E423" s="12"/>
      <c r="F423" s="5" t="str">
        <f>IFERROR(IF(E423&lt;&gt;"",VLOOKUP(E423,STORE!$C$6:$D$500,2,FALSE),""),"تأكد من الكود")</f>
        <v/>
      </c>
      <c r="G423" s="12"/>
      <c r="H423" s="20"/>
      <c r="I423" s="12"/>
      <c r="U423" s="4" t="str">
        <f>IF(AND($V$2=$E423,$V$2&lt;&gt;"",$V$2&lt;&gt;0,F423&lt;&gt;"تأكد من الكود"),COUNT($U$3:U422)+1,"  ")</f>
        <v xml:space="preserve">  </v>
      </c>
      <c r="Y423" s="4" t="str">
        <f>IF(AND($Z$2=$D423,$Z$2&lt;&gt;"",$Z$2&lt;&gt;0,$Y$2=$Y$1),COUNT($Y$3:Y422)+1,"  ")</f>
        <v xml:space="preserve">  </v>
      </c>
    </row>
    <row r="424" spans="2:25" ht="15.75">
      <c r="B424" s="5" t="str">
        <f>IF(C424&lt;&gt;"",COUNT($B$3:B423)+1,"")</f>
        <v/>
      </c>
      <c r="C424" s="86"/>
      <c r="D424" s="12"/>
      <c r="E424" s="12"/>
      <c r="F424" s="5" t="str">
        <f>IFERROR(IF(E424&lt;&gt;"",VLOOKUP(E424,STORE!$C$6:$D$500,2,FALSE),""),"تأكد من الكود")</f>
        <v/>
      </c>
      <c r="G424" s="12"/>
      <c r="H424" s="20"/>
      <c r="I424" s="12"/>
      <c r="U424" s="4" t="str">
        <f>IF(AND($V$2=$E424,$V$2&lt;&gt;"",$V$2&lt;&gt;0,F424&lt;&gt;"تأكد من الكود"),COUNT($U$3:U423)+1,"  ")</f>
        <v xml:space="preserve">  </v>
      </c>
      <c r="Y424" s="4" t="str">
        <f>IF(AND($Z$2=$D424,$Z$2&lt;&gt;"",$Z$2&lt;&gt;0,$Y$2=$Y$1),COUNT($Y$3:Y423)+1,"  ")</f>
        <v xml:space="preserve">  </v>
      </c>
    </row>
    <row r="425" spans="2:25" ht="15.75">
      <c r="B425" s="5" t="str">
        <f>IF(C425&lt;&gt;"",COUNT($B$3:B424)+1,"")</f>
        <v/>
      </c>
      <c r="C425" s="86"/>
      <c r="D425" s="12"/>
      <c r="E425" s="12"/>
      <c r="F425" s="5" t="str">
        <f>IFERROR(IF(E425&lt;&gt;"",VLOOKUP(E425,STORE!$C$6:$D$500,2,FALSE),""),"تأكد من الكود")</f>
        <v/>
      </c>
      <c r="G425" s="12"/>
      <c r="H425" s="20"/>
      <c r="I425" s="12"/>
      <c r="U425" s="4" t="str">
        <f>IF(AND($V$2=$E425,$V$2&lt;&gt;"",$V$2&lt;&gt;0,F425&lt;&gt;"تأكد من الكود"),COUNT($U$3:U424)+1,"  ")</f>
        <v xml:space="preserve">  </v>
      </c>
      <c r="Y425" s="4" t="str">
        <f>IF(AND($Z$2=$D425,$Z$2&lt;&gt;"",$Z$2&lt;&gt;0,$Y$2=$Y$1),COUNT($Y$3:Y424)+1,"  ")</f>
        <v xml:space="preserve">  </v>
      </c>
    </row>
    <row r="426" spans="2:25" ht="15.75">
      <c r="B426" s="5" t="str">
        <f>IF(C426&lt;&gt;"",COUNT($B$3:B425)+1,"")</f>
        <v/>
      </c>
      <c r="C426" s="86"/>
      <c r="D426" s="12"/>
      <c r="E426" s="12"/>
      <c r="F426" s="5" t="str">
        <f>IFERROR(IF(E426&lt;&gt;"",VLOOKUP(E426,STORE!$C$6:$D$500,2,FALSE),""),"تأكد من الكود")</f>
        <v/>
      </c>
      <c r="G426" s="12"/>
      <c r="H426" s="20"/>
      <c r="I426" s="12"/>
      <c r="U426" s="4" t="str">
        <f>IF(AND($V$2=$E426,$V$2&lt;&gt;"",$V$2&lt;&gt;0,F426&lt;&gt;"تأكد من الكود"),COUNT($U$3:U425)+1,"  ")</f>
        <v xml:space="preserve">  </v>
      </c>
      <c r="Y426" s="4" t="str">
        <f>IF(AND($Z$2=$D426,$Z$2&lt;&gt;"",$Z$2&lt;&gt;0,$Y$2=$Y$1),COUNT($Y$3:Y425)+1,"  ")</f>
        <v xml:space="preserve">  </v>
      </c>
    </row>
    <row r="427" spans="2:25" ht="15.75">
      <c r="B427" s="5" t="str">
        <f>IF(C427&lt;&gt;"",COUNT($B$3:B426)+1,"")</f>
        <v/>
      </c>
      <c r="C427" s="86"/>
      <c r="D427" s="12"/>
      <c r="E427" s="12"/>
      <c r="F427" s="5" t="str">
        <f>IFERROR(IF(E427&lt;&gt;"",VLOOKUP(E427,STORE!$C$6:$D$500,2,FALSE),""),"تأكد من الكود")</f>
        <v/>
      </c>
      <c r="G427" s="12"/>
      <c r="H427" s="20"/>
      <c r="I427" s="12"/>
      <c r="U427" s="4" t="str">
        <f>IF(AND($V$2=$E427,$V$2&lt;&gt;"",$V$2&lt;&gt;0,F427&lt;&gt;"تأكد من الكود"),COUNT($U$3:U426)+1,"  ")</f>
        <v xml:space="preserve">  </v>
      </c>
      <c r="Y427" s="4" t="str">
        <f>IF(AND($Z$2=$D427,$Z$2&lt;&gt;"",$Z$2&lt;&gt;0,$Y$2=$Y$1),COUNT($Y$3:Y426)+1,"  ")</f>
        <v xml:space="preserve">  </v>
      </c>
    </row>
    <row r="428" spans="2:25" ht="15.75">
      <c r="B428" s="5" t="str">
        <f>IF(C428&lt;&gt;"",COUNT($B$3:B427)+1,"")</f>
        <v/>
      </c>
      <c r="C428" s="86"/>
      <c r="D428" s="12"/>
      <c r="E428" s="12"/>
      <c r="F428" s="5" t="str">
        <f>IFERROR(IF(E428&lt;&gt;"",VLOOKUP(E428,STORE!$C$6:$D$500,2,FALSE),""),"تأكد من الكود")</f>
        <v/>
      </c>
      <c r="G428" s="12"/>
      <c r="H428" s="20"/>
      <c r="I428" s="12"/>
      <c r="U428" s="4" t="str">
        <f>IF(AND($V$2=$E428,$V$2&lt;&gt;"",$V$2&lt;&gt;0,F428&lt;&gt;"تأكد من الكود"),COUNT($U$3:U427)+1,"  ")</f>
        <v xml:space="preserve">  </v>
      </c>
      <c r="Y428" s="4" t="str">
        <f>IF(AND($Z$2=$D428,$Z$2&lt;&gt;"",$Z$2&lt;&gt;0,$Y$2=$Y$1),COUNT($Y$3:Y427)+1,"  ")</f>
        <v xml:space="preserve">  </v>
      </c>
    </row>
    <row r="429" spans="2:25" ht="15.75">
      <c r="B429" s="5" t="str">
        <f>IF(C429&lt;&gt;"",COUNT($B$3:B428)+1,"")</f>
        <v/>
      </c>
      <c r="C429" s="86"/>
      <c r="D429" s="12"/>
      <c r="E429" s="12"/>
      <c r="F429" s="5" t="str">
        <f>IFERROR(IF(E429&lt;&gt;"",VLOOKUP(E429,STORE!$C$6:$D$500,2,FALSE),""),"تأكد من الكود")</f>
        <v/>
      </c>
      <c r="G429" s="12"/>
      <c r="H429" s="20"/>
      <c r="I429" s="12"/>
      <c r="U429" s="4" t="str">
        <f>IF(AND($V$2=$E429,$V$2&lt;&gt;"",$V$2&lt;&gt;0,F429&lt;&gt;"تأكد من الكود"),COUNT($U$3:U428)+1,"  ")</f>
        <v xml:space="preserve">  </v>
      </c>
      <c r="Y429" s="4" t="str">
        <f>IF(AND($Z$2=$D429,$Z$2&lt;&gt;"",$Z$2&lt;&gt;0,$Y$2=$Y$1),COUNT($Y$3:Y428)+1,"  ")</f>
        <v xml:space="preserve">  </v>
      </c>
    </row>
    <row r="430" spans="2:25" ht="15.75">
      <c r="B430" s="5" t="str">
        <f>IF(C430&lt;&gt;"",COUNT($B$3:B429)+1,"")</f>
        <v/>
      </c>
      <c r="C430" s="86"/>
      <c r="D430" s="12"/>
      <c r="E430" s="12"/>
      <c r="F430" s="5" t="str">
        <f>IFERROR(IF(E430&lt;&gt;"",VLOOKUP(E430,STORE!$C$6:$D$500,2,FALSE),""),"تأكد من الكود")</f>
        <v/>
      </c>
      <c r="G430" s="12"/>
      <c r="H430" s="20"/>
      <c r="I430" s="12"/>
      <c r="U430" s="4" t="str">
        <f>IF(AND($V$2=$E430,$V$2&lt;&gt;"",$V$2&lt;&gt;0,F430&lt;&gt;"تأكد من الكود"),COUNT($U$3:U429)+1,"  ")</f>
        <v xml:space="preserve">  </v>
      </c>
      <c r="Y430" s="4" t="str">
        <f>IF(AND($Z$2=$D430,$Z$2&lt;&gt;"",$Z$2&lt;&gt;0,$Y$2=$Y$1),COUNT($Y$3:Y429)+1,"  ")</f>
        <v xml:space="preserve">  </v>
      </c>
    </row>
    <row r="431" spans="2:25" ht="15.75">
      <c r="B431" s="5" t="str">
        <f>IF(C431&lt;&gt;"",COUNT($B$3:B430)+1,"")</f>
        <v/>
      </c>
      <c r="C431" s="86"/>
      <c r="D431" s="12"/>
      <c r="E431" s="12"/>
      <c r="F431" s="5" t="str">
        <f>IFERROR(IF(E431&lt;&gt;"",VLOOKUP(E431,STORE!$C$6:$D$500,2,FALSE),""),"تأكد من الكود")</f>
        <v/>
      </c>
      <c r="G431" s="12"/>
      <c r="H431" s="20"/>
      <c r="I431" s="12"/>
      <c r="U431" s="4" t="str">
        <f>IF(AND($V$2=$E431,$V$2&lt;&gt;"",$V$2&lt;&gt;0,F431&lt;&gt;"تأكد من الكود"),COUNT($U$3:U430)+1,"  ")</f>
        <v xml:space="preserve">  </v>
      </c>
      <c r="Y431" s="4" t="str">
        <f>IF(AND($Z$2=$D431,$Z$2&lt;&gt;"",$Z$2&lt;&gt;0,$Y$2=$Y$1),COUNT($Y$3:Y430)+1,"  ")</f>
        <v xml:space="preserve">  </v>
      </c>
    </row>
    <row r="432" spans="2:25" ht="15.75">
      <c r="B432" s="5" t="str">
        <f>IF(C432&lt;&gt;"",COUNT($B$3:B431)+1,"")</f>
        <v/>
      </c>
      <c r="C432" s="86"/>
      <c r="D432" s="12"/>
      <c r="E432" s="12"/>
      <c r="F432" s="5" t="str">
        <f>IFERROR(IF(E432&lt;&gt;"",VLOOKUP(E432,STORE!$C$6:$D$500,2,FALSE),""),"تأكد من الكود")</f>
        <v/>
      </c>
      <c r="G432" s="12"/>
      <c r="H432" s="20"/>
      <c r="I432" s="12"/>
      <c r="U432" s="4" t="str">
        <f>IF(AND($V$2=$E432,$V$2&lt;&gt;"",$V$2&lt;&gt;0,F432&lt;&gt;"تأكد من الكود"),COUNT($U$3:U431)+1,"  ")</f>
        <v xml:space="preserve">  </v>
      </c>
      <c r="Y432" s="4" t="str">
        <f>IF(AND($Z$2=$D432,$Z$2&lt;&gt;"",$Z$2&lt;&gt;0,$Y$2=$Y$1),COUNT($Y$3:Y431)+1,"  ")</f>
        <v xml:space="preserve">  </v>
      </c>
    </row>
    <row r="433" spans="2:25" ht="15.75">
      <c r="B433" s="5" t="str">
        <f>IF(C433&lt;&gt;"",COUNT($B$3:B432)+1,"")</f>
        <v/>
      </c>
      <c r="C433" s="86"/>
      <c r="D433" s="12"/>
      <c r="E433" s="12"/>
      <c r="F433" s="5" t="str">
        <f>IFERROR(IF(E433&lt;&gt;"",VLOOKUP(E433,STORE!$C$6:$D$500,2,FALSE),""),"تأكد من الكود")</f>
        <v/>
      </c>
      <c r="G433" s="12"/>
      <c r="H433" s="20"/>
      <c r="I433" s="12"/>
      <c r="U433" s="4" t="str">
        <f>IF(AND($V$2=$E433,$V$2&lt;&gt;"",$V$2&lt;&gt;0,F433&lt;&gt;"تأكد من الكود"),COUNT($U$3:U432)+1,"  ")</f>
        <v xml:space="preserve">  </v>
      </c>
      <c r="Y433" s="4" t="str">
        <f>IF(AND($Z$2=$D433,$Z$2&lt;&gt;"",$Z$2&lt;&gt;0,$Y$2=$Y$1),COUNT($Y$3:Y432)+1,"  ")</f>
        <v xml:space="preserve">  </v>
      </c>
    </row>
    <row r="434" spans="2:25" ht="15.75">
      <c r="B434" s="5" t="str">
        <f>IF(C434&lt;&gt;"",COUNT($B$3:B433)+1,"")</f>
        <v/>
      </c>
      <c r="C434" s="86"/>
      <c r="D434" s="12"/>
      <c r="E434" s="12"/>
      <c r="F434" s="5" t="str">
        <f>IFERROR(IF(E434&lt;&gt;"",VLOOKUP(E434,STORE!$C$6:$D$500,2,FALSE),""),"تأكد من الكود")</f>
        <v/>
      </c>
      <c r="G434" s="12"/>
      <c r="H434" s="20"/>
      <c r="I434" s="12"/>
      <c r="U434" s="4" t="str">
        <f>IF(AND($V$2=$E434,$V$2&lt;&gt;"",$V$2&lt;&gt;0,F434&lt;&gt;"تأكد من الكود"),COUNT($U$3:U433)+1,"  ")</f>
        <v xml:space="preserve">  </v>
      </c>
      <c r="Y434" s="4" t="str">
        <f>IF(AND($Z$2=$D434,$Z$2&lt;&gt;"",$Z$2&lt;&gt;0,$Y$2=$Y$1),COUNT($Y$3:Y433)+1,"  ")</f>
        <v xml:space="preserve">  </v>
      </c>
    </row>
    <row r="435" spans="2:25" ht="15.75">
      <c r="B435" s="5" t="str">
        <f>IF(C435&lt;&gt;"",COUNT($B$3:B434)+1,"")</f>
        <v/>
      </c>
      <c r="C435" s="86"/>
      <c r="D435" s="12"/>
      <c r="E435" s="12"/>
      <c r="F435" s="5" t="str">
        <f>IFERROR(IF(E435&lt;&gt;"",VLOOKUP(E435,STORE!$C$6:$D$500,2,FALSE),""),"تأكد من الكود")</f>
        <v/>
      </c>
      <c r="G435" s="12"/>
      <c r="H435" s="20"/>
      <c r="I435" s="12"/>
      <c r="U435" s="4" t="str">
        <f>IF(AND($V$2=$E435,$V$2&lt;&gt;"",$V$2&lt;&gt;0,F435&lt;&gt;"تأكد من الكود"),COUNT($U$3:U434)+1,"  ")</f>
        <v xml:space="preserve">  </v>
      </c>
      <c r="Y435" s="4" t="str">
        <f>IF(AND($Z$2=$D435,$Z$2&lt;&gt;"",$Z$2&lt;&gt;0,$Y$2=$Y$1),COUNT($Y$3:Y434)+1,"  ")</f>
        <v xml:space="preserve">  </v>
      </c>
    </row>
    <row r="436" spans="2:25" ht="15.75">
      <c r="B436" s="5" t="str">
        <f>IF(C436&lt;&gt;"",COUNT($B$3:B435)+1,"")</f>
        <v/>
      </c>
      <c r="C436" s="86"/>
      <c r="D436" s="12"/>
      <c r="E436" s="12"/>
      <c r="F436" s="5" t="str">
        <f>IFERROR(IF(E436&lt;&gt;"",VLOOKUP(E436,STORE!$C$6:$D$500,2,FALSE),""),"تأكد من الكود")</f>
        <v/>
      </c>
      <c r="G436" s="12"/>
      <c r="H436" s="20"/>
      <c r="I436" s="12"/>
      <c r="U436" s="4" t="str">
        <f>IF(AND($V$2=$E436,$V$2&lt;&gt;"",$V$2&lt;&gt;0,F436&lt;&gt;"تأكد من الكود"),COUNT($U$3:U435)+1,"  ")</f>
        <v xml:space="preserve">  </v>
      </c>
      <c r="Y436" s="4" t="str">
        <f>IF(AND($Z$2=$D436,$Z$2&lt;&gt;"",$Z$2&lt;&gt;0,$Y$2=$Y$1),COUNT($Y$3:Y435)+1,"  ")</f>
        <v xml:space="preserve">  </v>
      </c>
    </row>
    <row r="437" spans="2:25" ht="15.75">
      <c r="B437" s="5" t="str">
        <f>IF(C437&lt;&gt;"",COUNT($B$3:B436)+1,"")</f>
        <v/>
      </c>
      <c r="C437" s="86"/>
      <c r="D437" s="12"/>
      <c r="E437" s="12"/>
      <c r="F437" s="5" t="str">
        <f>IFERROR(IF(E437&lt;&gt;"",VLOOKUP(E437,STORE!$C$6:$D$500,2,FALSE),""),"تأكد من الكود")</f>
        <v/>
      </c>
      <c r="G437" s="12"/>
      <c r="H437" s="20"/>
      <c r="I437" s="12"/>
      <c r="U437" s="4" t="str">
        <f>IF(AND($V$2=$E437,$V$2&lt;&gt;"",$V$2&lt;&gt;0,F437&lt;&gt;"تأكد من الكود"),COUNT($U$3:U436)+1,"  ")</f>
        <v xml:space="preserve">  </v>
      </c>
      <c r="Y437" s="4" t="str">
        <f>IF(AND($Z$2=$D437,$Z$2&lt;&gt;"",$Z$2&lt;&gt;0,$Y$2=$Y$1),COUNT($Y$3:Y436)+1,"  ")</f>
        <v xml:space="preserve">  </v>
      </c>
    </row>
    <row r="438" spans="2:25" ht="15.75">
      <c r="B438" s="5" t="str">
        <f>IF(C438&lt;&gt;"",COUNT($B$3:B437)+1,"")</f>
        <v/>
      </c>
      <c r="C438" s="86"/>
      <c r="D438" s="12"/>
      <c r="E438" s="12"/>
      <c r="F438" s="5" t="str">
        <f>IFERROR(IF(E438&lt;&gt;"",VLOOKUP(E438,STORE!$C$6:$D$500,2,FALSE),""),"تأكد من الكود")</f>
        <v/>
      </c>
      <c r="G438" s="12"/>
      <c r="H438" s="20"/>
      <c r="I438" s="12"/>
      <c r="U438" s="4" t="str">
        <f>IF(AND($V$2=$E438,$V$2&lt;&gt;"",$V$2&lt;&gt;0,F438&lt;&gt;"تأكد من الكود"),COUNT($U$3:U437)+1,"  ")</f>
        <v xml:space="preserve">  </v>
      </c>
      <c r="Y438" s="4" t="str">
        <f>IF(AND($Z$2=$D438,$Z$2&lt;&gt;"",$Z$2&lt;&gt;0,$Y$2=$Y$1),COUNT($Y$3:Y437)+1,"  ")</f>
        <v xml:space="preserve">  </v>
      </c>
    </row>
    <row r="439" spans="2:25" ht="15.75">
      <c r="B439" s="5" t="str">
        <f>IF(C439&lt;&gt;"",COUNT($B$3:B438)+1,"")</f>
        <v/>
      </c>
      <c r="C439" s="86"/>
      <c r="D439" s="12"/>
      <c r="E439" s="12"/>
      <c r="F439" s="5" t="str">
        <f>IFERROR(IF(E439&lt;&gt;"",VLOOKUP(E439,STORE!$C$6:$D$500,2,FALSE),""),"تأكد من الكود")</f>
        <v/>
      </c>
      <c r="G439" s="12"/>
      <c r="H439" s="20"/>
      <c r="I439" s="12"/>
      <c r="U439" s="4" t="str">
        <f>IF(AND($V$2=$E439,$V$2&lt;&gt;"",$V$2&lt;&gt;0,F439&lt;&gt;"تأكد من الكود"),COUNT($U$3:U438)+1,"  ")</f>
        <v xml:space="preserve">  </v>
      </c>
      <c r="Y439" s="4" t="str">
        <f>IF(AND($Z$2=$D439,$Z$2&lt;&gt;"",$Z$2&lt;&gt;0,$Y$2=$Y$1),COUNT($Y$3:Y438)+1,"  ")</f>
        <v xml:space="preserve">  </v>
      </c>
    </row>
    <row r="440" spans="2:25" ht="15.75">
      <c r="B440" s="5" t="str">
        <f>IF(C440&lt;&gt;"",COUNT($B$3:B439)+1,"")</f>
        <v/>
      </c>
      <c r="C440" s="86"/>
      <c r="D440" s="12"/>
      <c r="E440" s="12"/>
      <c r="F440" s="5" t="str">
        <f>IFERROR(IF(E440&lt;&gt;"",VLOOKUP(E440,STORE!$C$6:$D$500,2,FALSE),""),"تأكد من الكود")</f>
        <v/>
      </c>
      <c r="G440" s="12"/>
      <c r="H440" s="20"/>
      <c r="I440" s="12"/>
      <c r="U440" s="4" t="str">
        <f>IF(AND($V$2=$E440,$V$2&lt;&gt;"",$V$2&lt;&gt;0,F440&lt;&gt;"تأكد من الكود"),COUNT($U$3:U439)+1,"  ")</f>
        <v xml:space="preserve">  </v>
      </c>
      <c r="Y440" s="4" t="str">
        <f>IF(AND($Z$2=$D440,$Z$2&lt;&gt;"",$Z$2&lt;&gt;0,$Y$2=$Y$1),COUNT($Y$3:Y439)+1,"  ")</f>
        <v xml:space="preserve">  </v>
      </c>
    </row>
    <row r="441" spans="2:25" ht="15.75">
      <c r="B441" s="5" t="str">
        <f>IF(C441&lt;&gt;"",COUNT($B$3:B440)+1,"")</f>
        <v/>
      </c>
      <c r="C441" s="86"/>
      <c r="D441" s="12"/>
      <c r="E441" s="12"/>
      <c r="F441" s="5" t="str">
        <f>IFERROR(IF(E441&lt;&gt;"",VLOOKUP(E441,STORE!$C$6:$D$500,2,FALSE),""),"تأكد من الكود")</f>
        <v/>
      </c>
      <c r="G441" s="12"/>
      <c r="H441" s="20"/>
      <c r="I441" s="12"/>
      <c r="U441" s="4" t="str">
        <f>IF(AND($V$2=$E441,$V$2&lt;&gt;"",$V$2&lt;&gt;0,F441&lt;&gt;"تأكد من الكود"),COUNT($U$3:U440)+1,"  ")</f>
        <v xml:space="preserve">  </v>
      </c>
      <c r="Y441" s="4" t="str">
        <f>IF(AND($Z$2=$D441,$Z$2&lt;&gt;"",$Z$2&lt;&gt;0,$Y$2=$Y$1),COUNT($Y$3:Y440)+1,"  ")</f>
        <v xml:space="preserve">  </v>
      </c>
    </row>
    <row r="442" spans="2:25" ht="15.75">
      <c r="B442" s="5" t="str">
        <f>IF(C442&lt;&gt;"",COUNT($B$3:B441)+1,"")</f>
        <v/>
      </c>
      <c r="C442" s="86"/>
      <c r="D442" s="12"/>
      <c r="E442" s="12"/>
      <c r="F442" s="5" t="str">
        <f>IFERROR(IF(E442&lt;&gt;"",VLOOKUP(E442,STORE!$C$6:$D$500,2,FALSE),""),"تأكد من الكود")</f>
        <v/>
      </c>
      <c r="G442" s="12"/>
      <c r="H442" s="20"/>
      <c r="I442" s="12"/>
      <c r="U442" s="4" t="str">
        <f>IF(AND($V$2=$E442,$V$2&lt;&gt;"",$V$2&lt;&gt;0,F442&lt;&gt;"تأكد من الكود"),COUNT($U$3:U441)+1,"  ")</f>
        <v xml:space="preserve">  </v>
      </c>
      <c r="Y442" s="4" t="str">
        <f>IF(AND($Z$2=$D442,$Z$2&lt;&gt;"",$Z$2&lt;&gt;0,$Y$2=$Y$1),COUNT($Y$3:Y441)+1,"  ")</f>
        <v xml:space="preserve">  </v>
      </c>
    </row>
    <row r="443" spans="2:25" ht="15.75">
      <c r="B443" s="5" t="str">
        <f>IF(C443&lt;&gt;"",COUNT($B$3:B442)+1,"")</f>
        <v/>
      </c>
      <c r="C443" s="86"/>
      <c r="D443" s="12"/>
      <c r="E443" s="12"/>
      <c r="F443" s="5" t="str">
        <f>IFERROR(IF(E443&lt;&gt;"",VLOOKUP(E443,STORE!$C$6:$D$500,2,FALSE),""),"تأكد من الكود")</f>
        <v/>
      </c>
      <c r="G443" s="12"/>
      <c r="H443" s="20"/>
      <c r="I443" s="12"/>
      <c r="U443" s="4" t="str">
        <f>IF(AND($V$2=$E443,$V$2&lt;&gt;"",$V$2&lt;&gt;0,F443&lt;&gt;"تأكد من الكود"),COUNT($U$3:U442)+1,"  ")</f>
        <v xml:space="preserve">  </v>
      </c>
      <c r="Y443" s="4" t="str">
        <f>IF(AND($Z$2=$D443,$Z$2&lt;&gt;"",$Z$2&lt;&gt;0,$Y$2=$Y$1),COUNT($Y$3:Y442)+1,"  ")</f>
        <v xml:space="preserve">  </v>
      </c>
    </row>
    <row r="444" spans="2:25" ht="15.75">
      <c r="B444" s="5" t="str">
        <f>IF(C444&lt;&gt;"",COUNT($B$3:B443)+1,"")</f>
        <v/>
      </c>
      <c r="C444" s="86"/>
      <c r="D444" s="12"/>
      <c r="E444" s="12"/>
      <c r="F444" s="5" t="str">
        <f>IFERROR(IF(E444&lt;&gt;"",VLOOKUP(E444,STORE!$C$6:$D$500,2,FALSE),""),"تأكد من الكود")</f>
        <v/>
      </c>
      <c r="G444" s="12"/>
      <c r="H444" s="20"/>
      <c r="I444" s="12"/>
      <c r="U444" s="4" t="str">
        <f>IF(AND($V$2=$E444,$V$2&lt;&gt;"",$V$2&lt;&gt;0,F444&lt;&gt;"تأكد من الكود"),COUNT($U$3:U443)+1,"  ")</f>
        <v xml:space="preserve">  </v>
      </c>
      <c r="Y444" s="4" t="str">
        <f>IF(AND($Z$2=$D444,$Z$2&lt;&gt;"",$Z$2&lt;&gt;0,$Y$2=$Y$1),COUNT($Y$3:Y443)+1,"  ")</f>
        <v xml:space="preserve">  </v>
      </c>
    </row>
    <row r="445" spans="2:25" ht="15.75">
      <c r="B445" s="5" t="str">
        <f>IF(C445&lt;&gt;"",COUNT($B$3:B444)+1,"")</f>
        <v/>
      </c>
      <c r="C445" s="86"/>
      <c r="D445" s="12"/>
      <c r="E445" s="12"/>
      <c r="F445" s="5" t="str">
        <f>IFERROR(IF(E445&lt;&gt;"",VLOOKUP(E445,STORE!$C$6:$D$500,2,FALSE),""),"تأكد من الكود")</f>
        <v/>
      </c>
      <c r="G445" s="12"/>
      <c r="H445" s="20"/>
      <c r="I445" s="12"/>
      <c r="U445" s="4" t="str">
        <f>IF(AND($V$2=$E445,$V$2&lt;&gt;"",$V$2&lt;&gt;0,F445&lt;&gt;"تأكد من الكود"),COUNT($U$3:U444)+1,"  ")</f>
        <v xml:space="preserve">  </v>
      </c>
      <c r="Y445" s="4" t="str">
        <f>IF(AND($Z$2=$D445,$Z$2&lt;&gt;"",$Z$2&lt;&gt;0,$Y$2=$Y$1),COUNT($Y$3:Y444)+1,"  ")</f>
        <v xml:space="preserve">  </v>
      </c>
    </row>
    <row r="446" spans="2:25" ht="15.75">
      <c r="B446" s="5" t="str">
        <f>IF(C446&lt;&gt;"",COUNT($B$3:B445)+1,"")</f>
        <v/>
      </c>
      <c r="C446" s="86"/>
      <c r="D446" s="12"/>
      <c r="E446" s="12"/>
      <c r="F446" s="5" t="str">
        <f>IFERROR(IF(E446&lt;&gt;"",VLOOKUP(E446,STORE!$C$6:$D$500,2,FALSE),""),"تأكد من الكود")</f>
        <v/>
      </c>
      <c r="G446" s="12"/>
      <c r="H446" s="20"/>
      <c r="I446" s="12"/>
      <c r="U446" s="4" t="str">
        <f>IF(AND($V$2=$E446,$V$2&lt;&gt;"",$V$2&lt;&gt;0,F446&lt;&gt;"تأكد من الكود"),COUNT($U$3:U445)+1,"  ")</f>
        <v xml:space="preserve">  </v>
      </c>
      <c r="Y446" s="4" t="str">
        <f>IF(AND($Z$2=$D446,$Z$2&lt;&gt;"",$Z$2&lt;&gt;0,$Y$2=$Y$1),COUNT($Y$3:Y445)+1,"  ")</f>
        <v xml:space="preserve">  </v>
      </c>
    </row>
    <row r="447" spans="2:25" ht="15.75">
      <c r="B447" s="5" t="str">
        <f>IF(C447&lt;&gt;"",COUNT($B$3:B446)+1,"")</f>
        <v/>
      </c>
      <c r="C447" s="86"/>
      <c r="D447" s="12"/>
      <c r="E447" s="12"/>
      <c r="F447" s="5" t="str">
        <f>IFERROR(IF(E447&lt;&gt;"",VLOOKUP(E447,STORE!$C$6:$D$500,2,FALSE),""),"تأكد من الكود")</f>
        <v/>
      </c>
      <c r="G447" s="12"/>
      <c r="H447" s="20"/>
      <c r="I447" s="12"/>
      <c r="U447" s="4" t="str">
        <f>IF(AND($V$2=$E447,$V$2&lt;&gt;"",$V$2&lt;&gt;0,F447&lt;&gt;"تأكد من الكود"),COUNT($U$3:U446)+1,"  ")</f>
        <v xml:space="preserve">  </v>
      </c>
      <c r="Y447" s="4" t="str">
        <f>IF(AND($Z$2=$D447,$Z$2&lt;&gt;"",$Z$2&lt;&gt;0,$Y$2=$Y$1),COUNT($Y$3:Y446)+1,"  ")</f>
        <v xml:space="preserve">  </v>
      </c>
    </row>
    <row r="448" spans="2:25" ht="15.75">
      <c r="B448" s="5" t="str">
        <f>IF(C448&lt;&gt;"",COUNT($B$3:B447)+1,"")</f>
        <v/>
      </c>
      <c r="C448" s="86"/>
      <c r="D448" s="12"/>
      <c r="E448" s="12"/>
      <c r="F448" s="5" t="str">
        <f>IFERROR(IF(E448&lt;&gt;"",VLOOKUP(E448,STORE!$C$6:$D$500,2,FALSE),""),"تأكد من الكود")</f>
        <v/>
      </c>
      <c r="G448" s="12"/>
      <c r="H448" s="20"/>
      <c r="I448" s="12"/>
      <c r="U448" s="4" t="str">
        <f>IF(AND($V$2=$E448,$V$2&lt;&gt;"",$V$2&lt;&gt;0,F448&lt;&gt;"تأكد من الكود"),COUNT($U$3:U447)+1,"  ")</f>
        <v xml:space="preserve">  </v>
      </c>
      <c r="Y448" s="4" t="str">
        <f>IF(AND($Z$2=$D448,$Z$2&lt;&gt;"",$Z$2&lt;&gt;0,$Y$2=$Y$1),COUNT($Y$3:Y447)+1,"  ")</f>
        <v xml:space="preserve">  </v>
      </c>
    </row>
    <row r="449" spans="2:25" ht="15.75">
      <c r="B449" s="5" t="str">
        <f>IF(C449&lt;&gt;"",COUNT($B$3:B448)+1,"")</f>
        <v/>
      </c>
      <c r="C449" s="86"/>
      <c r="D449" s="12"/>
      <c r="E449" s="12"/>
      <c r="F449" s="5" t="str">
        <f>IFERROR(IF(E449&lt;&gt;"",VLOOKUP(E449,STORE!$C$6:$D$500,2,FALSE),""),"تأكد من الكود")</f>
        <v/>
      </c>
      <c r="G449" s="12"/>
      <c r="H449" s="20"/>
      <c r="I449" s="12"/>
      <c r="U449" s="4" t="str">
        <f>IF(AND($V$2=$E449,$V$2&lt;&gt;"",$V$2&lt;&gt;0,F449&lt;&gt;"تأكد من الكود"),COUNT($U$3:U448)+1,"  ")</f>
        <v xml:space="preserve">  </v>
      </c>
      <c r="Y449" s="4" t="str">
        <f>IF(AND($Z$2=$D449,$Z$2&lt;&gt;"",$Z$2&lt;&gt;0,$Y$2=$Y$1),COUNT($Y$3:Y448)+1,"  ")</f>
        <v xml:space="preserve">  </v>
      </c>
    </row>
    <row r="450" spans="2:25" ht="15.75">
      <c r="B450" s="5" t="str">
        <f>IF(C450&lt;&gt;"",COUNT($B$3:B449)+1,"")</f>
        <v/>
      </c>
      <c r="C450" s="86"/>
      <c r="D450" s="12"/>
      <c r="E450" s="12"/>
      <c r="F450" s="5" t="str">
        <f>IFERROR(IF(E450&lt;&gt;"",VLOOKUP(E450,STORE!$C$6:$D$500,2,FALSE),""),"تأكد من الكود")</f>
        <v/>
      </c>
      <c r="G450" s="12"/>
      <c r="H450" s="20"/>
      <c r="I450" s="12"/>
      <c r="U450" s="4" t="str">
        <f>IF(AND($V$2=$E450,$V$2&lt;&gt;"",$V$2&lt;&gt;0,F450&lt;&gt;"تأكد من الكود"),COUNT($U$3:U449)+1,"  ")</f>
        <v xml:space="preserve">  </v>
      </c>
      <c r="Y450" s="4" t="str">
        <f>IF(AND($Z$2=$D450,$Z$2&lt;&gt;"",$Z$2&lt;&gt;0,$Y$2=$Y$1),COUNT($Y$3:Y449)+1,"  ")</f>
        <v xml:space="preserve">  </v>
      </c>
    </row>
    <row r="451" spans="2:25" ht="15.75">
      <c r="B451" s="5" t="str">
        <f>IF(C451&lt;&gt;"",COUNT($B$3:B450)+1,"")</f>
        <v/>
      </c>
      <c r="C451" s="86"/>
      <c r="D451" s="12"/>
      <c r="E451" s="12"/>
      <c r="F451" s="5" t="str">
        <f>IFERROR(IF(E451&lt;&gt;"",VLOOKUP(E451,STORE!$C$6:$D$500,2,FALSE),""),"تأكد من الكود")</f>
        <v/>
      </c>
      <c r="G451" s="12"/>
      <c r="H451" s="20"/>
      <c r="I451" s="12"/>
      <c r="U451" s="4" t="str">
        <f>IF(AND($V$2=$E451,$V$2&lt;&gt;"",$V$2&lt;&gt;0,F451&lt;&gt;"تأكد من الكود"),COUNT($U$3:U450)+1,"  ")</f>
        <v xml:space="preserve">  </v>
      </c>
      <c r="Y451" s="4" t="str">
        <f>IF(AND($Z$2=$D451,$Z$2&lt;&gt;"",$Z$2&lt;&gt;0,$Y$2=$Y$1),COUNT($Y$3:Y450)+1,"  ")</f>
        <v xml:space="preserve">  </v>
      </c>
    </row>
    <row r="452" spans="2:25" ht="15.75">
      <c r="B452" s="5" t="str">
        <f>IF(C452&lt;&gt;"",COUNT($B$3:B451)+1,"")</f>
        <v/>
      </c>
      <c r="C452" s="86"/>
      <c r="D452" s="12"/>
      <c r="E452" s="12"/>
      <c r="F452" s="5" t="str">
        <f>IFERROR(IF(E452&lt;&gt;"",VLOOKUP(E452,STORE!$C$6:$D$500,2,FALSE),""),"تأكد من الكود")</f>
        <v/>
      </c>
      <c r="G452" s="12"/>
      <c r="H452" s="20"/>
      <c r="I452" s="12"/>
      <c r="U452" s="4" t="str">
        <f>IF(AND($V$2=$E452,$V$2&lt;&gt;"",$V$2&lt;&gt;0,F452&lt;&gt;"تأكد من الكود"),COUNT($U$3:U451)+1,"  ")</f>
        <v xml:space="preserve">  </v>
      </c>
      <c r="Y452" s="4" t="str">
        <f>IF(AND($Z$2=$D452,$Z$2&lt;&gt;"",$Z$2&lt;&gt;0,$Y$2=$Y$1),COUNT($Y$3:Y451)+1,"  ")</f>
        <v xml:space="preserve">  </v>
      </c>
    </row>
    <row r="453" spans="2:25" ht="15.75">
      <c r="B453" s="5" t="str">
        <f>IF(C453&lt;&gt;"",COUNT($B$3:B452)+1,"")</f>
        <v/>
      </c>
      <c r="C453" s="86"/>
      <c r="D453" s="12"/>
      <c r="E453" s="12"/>
      <c r="F453" s="5" t="str">
        <f>IFERROR(IF(E453&lt;&gt;"",VLOOKUP(E453,STORE!$C$6:$D$500,2,FALSE),""),"تأكد من الكود")</f>
        <v/>
      </c>
      <c r="G453" s="12"/>
      <c r="H453" s="20"/>
      <c r="I453" s="12"/>
      <c r="U453" s="4" t="str">
        <f>IF(AND($V$2=$E453,$V$2&lt;&gt;"",$V$2&lt;&gt;0,F453&lt;&gt;"تأكد من الكود"),COUNT($U$3:U452)+1,"  ")</f>
        <v xml:space="preserve">  </v>
      </c>
      <c r="Y453" s="4" t="str">
        <f>IF(AND($Z$2=$D453,$Z$2&lt;&gt;"",$Z$2&lt;&gt;0,$Y$2=$Y$1),COUNT($Y$3:Y452)+1,"  ")</f>
        <v xml:space="preserve">  </v>
      </c>
    </row>
    <row r="454" spans="2:25" ht="15.75">
      <c r="B454" s="5" t="str">
        <f>IF(C454&lt;&gt;"",COUNT($B$3:B453)+1,"")</f>
        <v/>
      </c>
      <c r="C454" s="86"/>
      <c r="D454" s="12"/>
      <c r="E454" s="12"/>
      <c r="F454" s="5" t="str">
        <f>IFERROR(IF(E454&lt;&gt;"",VLOOKUP(E454,STORE!$C$6:$D$500,2,FALSE),""),"تأكد من الكود")</f>
        <v/>
      </c>
      <c r="G454" s="12"/>
      <c r="H454" s="20"/>
      <c r="I454" s="12"/>
      <c r="U454" s="4" t="str">
        <f>IF(AND($V$2=$E454,$V$2&lt;&gt;"",$V$2&lt;&gt;0,F454&lt;&gt;"تأكد من الكود"),COUNT($U$3:U453)+1,"  ")</f>
        <v xml:space="preserve">  </v>
      </c>
      <c r="Y454" s="4" t="str">
        <f>IF(AND($Z$2=$D454,$Z$2&lt;&gt;"",$Z$2&lt;&gt;0,$Y$2=$Y$1),COUNT($Y$3:Y453)+1,"  ")</f>
        <v xml:space="preserve">  </v>
      </c>
    </row>
    <row r="455" spans="2:25" ht="15.75">
      <c r="B455" s="5" t="str">
        <f>IF(C455&lt;&gt;"",COUNT($B$3:B454)+1,"")</f>
        <v/>
      </c>
      <c r="C455" s="86"/>
      <c r="D455" s="12"/>
      <c r="E455" s="12"/>
      <c r="F455" s="5" t="str">
        <f>IFERROR(IF(E455&lt;&gt;"",VLOOKUP(E455,STORE!$C$6:$D$500,2,FALSE),""),"تأكد من الكود")</f>
        <v/>
      </c>
      <c r="G455" s="12"/>
      <c r="H455" s="20"/>
      <c r="I455" s="12"/>
      <c r="U455" s="4" t="str">
        <f>IF(AND($V$2=$E455,$V$2&lt;&gt;"",$V$2&lt;&gt;0,F455&lt;&gt;"تأكد من الكود"),COUNT($U$3:U454)+1,"  ")</f>
        <v xml:space="preserve">  </v>
      </c>
      <c r="Y455" s="4" t="str">
        <f>IF(AND($Z$2=$D455,$Z$2&lt;&gt;"",$Z$2&lt;&gt;0,$Y$2=$Y$1),COUNT($Y$3:Y454)+1,"  ")</f>
        <v xml:space="preserve">  </v>
      </c>
    </row>
    <row r="456" spans="2:25" ht="15.75">
      <c r="B456" s="5" t="str">
        <f>IF(C456&lt;&gt;"",COUNT($B$3:B455)+1,"")</f>
        <v/>
      </c>
      <c r="C456" s="86"/>
      <c r="D456" s="12"/>
      <c r="E456" s="12"/>
      <c r="F456" s="5" t="str">
        <f>IFERROR(IF(E456&lt;&gt;"",VLOOKUP(E456,STORE!$C$6:$D$500,2,FALSE),""),"تأكد من الكود")</f>
        <v/>
      </c>
      <c r="G456" s="12"/>
      <c r="H456" s="20"/>
      <c r="I456" s="12"/>
      <c r="U456" s="4" t="str">
        <f>IF(AND($V$2=$E456,$V$2&lt;&gt;"",$V$2&lt;&gt;0,F456&lt;&gt;"تأكد من الكود"),COUNT($U$3:U455)+1,"  ")</f>
        <v xml:space="preserve">  </v>
      </c>
      <c r="Y456" s="4" t="str">
        <f>IF(AND($Z$2=$D456,$Z$2&lt;&gt;"",$Z$2&lt;&gt;0,$Y$2=$Y$1),COUNT($Y$3:Y455)+1,"  ")</f>
        <v xml:space="preserve">  </v>
      </c>
    </row>
    <row r="457" spans="2:25" ht="15.75">
      <c r="B457" s="5" t="str">
        <f>IF(C457&lt;&gt;"",COUNT($B$3:B456)+1,"")</f>
        <v/>
      </c>
      <c r="C457" s="86"/>
      <c r="D457" s="12"/>
      <c r="E457" s="12"/>
      <c r="F457" s="5" t="str">
        <f>IFERROR(IF(E457&lt;&gt;"",VLOOKUP(E457,STORE!$C$6:$D$500,2,FALSE),""),"تأكد من الكود")</f>
        <v/>
      </c>
      <c r="G457" s="12"/>
      <c r="H457" s="20"/>
      <c r="I457" s="12"/>
      <c r="U457" s="4" t="str">
        <f>IF(AND($V$2=$E457,$V$2&lt;&gt;"",$V$2&lt;&gt;0,F457&lt;&gt;"تأكد من الكود"),COUNT($U$3:U456)+1,"  ")</f>
        <v xml:space="preserve">  </v>
      </c>
      <c r="Y457" s="4" t="str">
        <f>IF(AND($Z$2=$D457,$Z$2&lt;&gt;"",$Z$2&lt;&gt;0,$Y$2=$Y$1),COUNT($Y$3:Y456)+1,"  ")</f>
        <v xml:space="preserve">  </v>
      </c>
    </row>
    <row r="458" spans="2:25" ht="15.75">
      <c r="B458" s="5" t="str">
        <f>IF(C458&lt;&gt;"",COUNT($B$3:B457)+1,"")</f>
        <v/>
      </c>
      <c r="C458" s="86"/>
      <c r="D458" s="12"/>
      <c r="E458" s="12"/>
      <c r="F458" s="5" t="str">
        <f>IFERROR(IF(E458&lt;&gt;"",VLOOKUP(E458,STORE!$C$6:$D$500,2,FALSE),""),"تأكد من الكود")</f>
        <v/>
      </c>
      <c r="G458" s="12"/>
      <c r="H458" s="20"/>
      <c r="I458" s="12"/>
      <c r="U458" s="4" t="str">
        <f>IF(AND($V$2=$E458,$V$2&lt;&gt;"",$V$2&lt;&gt;0,F458&lt;&gt;"تأكد من الكود"),COUNT($U$3:U457)+1,"  ")</f>
        <v xml:space="preserve">  </v>
      </c>
      <c r="Y458" s="4" t="str">
        <f>IF(AND($Z$2=$D458,$Z$2&lt;&gt;"",$Z$2&lt;&gt;0,$Y$2=$Y$1),COUNT($Y$3:Y457)+1,"  ")</f>
        <v xml:space="preserve">  </v>
      </c>
    </row>
    <row r="459" spans="2:25" ht="15.75">
      <c r="B459" s="5" t="str">
        <f>IF(C459&lt;&gt;"",COUNT($B$3:B458)+1,"")</f>
        <v/>
      </c>
      <c r="C459" s="86"/>
      <c r="D459" s="12"/>
      <c r="E459" s="12"/>
      <c r="F459" s="5" t="str">
        <f>IFERROR(IF(E459&lt;&gt;"",VLOOKUP(E459,STORE!$C$6:$D$500,2,FALSE),""),"تأكد من الكود")</f>
        <v/>
      </c>
      <c r="G459" s="12"/>
      <c r="H459" s="20"/>
      <c r="I459" s="12"/>
      <c r="U459" s="4" t="str">
        <f>IF(AND($V$2=$E459,$V$2&lt;&gt;"",$V$2&lt;&gt;0,F459&lt;&gt;"تأكد من الكود"),COUNT($U$3:U458)+1,"  ")</f>
        <v xml:space="preserve">  </v>
      </c>
      <c r="Y459" s="4" t="str">
        <f>IF(AND($Z$2=$D459,$Z$2&lt;&gt;"",$Z$2&lt;&gt;0,$Y$2=$Y$1),COUNT($Y$3:Y458)+1,"  ")</f>
        <v xml:space="preserve">  </v>
      </c>
    </row>
    <row r="460" spans="2:25" ht="15.75">
      <c r="B460" s="5" t="str">
        <f>IF(C460&lt;&gt;"",COUNT($B$3:B459)+1,"")</f>
        <v/>
      </c>
      <c r="C460" s="86"/>
      <c r="D460" s="12"/>
      <c r="E460" s="12"/>
      <c r="F460" s="5" t="str">
        <f>IFERROR(IF(E460&lt;&gt;"",VLOOKUP(E460,STORE!$C$6:$D$500,2,FALSE),""),"تأكد من الكود")</f>
        <v/>
      </c>
      <c r="G460" s="12"/>
      <c r="H460" s="20"/>
      <c r="I460" s="12"/>
      <c r="U460" s="4" t="str">
        <f>IF(AND($V$2=$E460,$V$2&lt;&gt;"",$V$2&lt;&gt;0,F460&lt;&gt;"تأكد من الكود"),COUNT($U$3:U459)+1,"  ")</f>
        <v xml:space="preserve">  </v>
      </c>
      <c r="Y460" s="4" t="str">
        <f>IF(AND($Z$2=$D460,$Z$2&lt;&gt;"",$Z$2&lt;&gt;0,$Y$2=$Y$1),COUNT($Y$3:Y459)+1,"  ")</f>
        <v xml:space="preserve">  </v>
      </c>
    </row>
    <row r="461" spans="2:25" ht="15.75">
      <c r="B461" s="5" t="str">
        <f>IF(C461&lt;&gt;"",COUNT($B$3:B460)+1,"")</f>
        <v/>
      </c>
      <c r="C461" s="86"/>
      <c r="D461" s="12"/>
      <c r="E461" s="12"/>
      <c r="F461" s="5" t="str">
        <f>IFERROR(IF(E461&lt;&gt;"",VLOOKUP(E461,STORE!$C$6:$D$500,2,FALSE),""),"تأكد من الكود")</f>
        <v/>
      </c>
      <c r="G461" s="12"/>
      <c r="H461" s="20"/>
      <c r="I461" s="12"/>
      <c r="U461" s="4" t="str">
        <f>IF(AND($V$2=$E461,$V$2&lt;&gt;"",$V$2&lt;&gt;0,F461&lt;&gt;"تأكد من الكود"),COUNT($U$3:U460)+1,"  ")</f>
        <v xml:space="preserve">  </v>
      </c>
      <c r="Y461" s="4" t="str">
        <f>IF(AND($Z$2=$D461,$Z$2&lt;&gt;"",$Z$2&lt;&gt;0,$Y$2=$Y$1),COUNT($Y$3:Y460)+1,"  ")</f>
        <v xml:space="preserve">  </v>
      </c>
    </row>
    <row r="462" spans="2:25" ht="15.75">
      <c r="B462" s="5" t="str">
        <f>IF(C462&lt;&gt;"",COUNT($B$3:B461)+1,"")</f>
        <v/>
      </c>
      <c r="C462" s="86"/>
      <c r="D462" s="12"/>
      <c r="E462" s="12"/>
      <c r="F462" s="5" t="str">
        <f>IFERROR(IF(E462&lt;&gt;"",VLOOKUP(E462,STORE!$C$6:$D$500,2,FALSE),""),"تأكد من الكود")</f>
        <v/>
      </c>
      <c r="G462" s="12"/>
      <c r="H462" s="20"/>
      <c r="I462" s="12"/>
      <c r="U462" s="4" t="str">
        <f>IF(AND($V$2=$E462,$V$2&lt;&gt;"",$V$2&lt;&gt;0,F462&lt;&gt;"تأكد من الكود"),COUNT($U$3:U461)+1,"  ")</f>
        <v xml:space="preserve">  </v>
      </c>
      <c r="Y462" s="4" t="str">
        <f>IF(AND($Z$2=$D462,$Z$2&lt;&gt;"",$Z$2&lt;&gt;0,$Y$2=$Y$1),COUNT($Y$3:Y461)+1,"  ")</f>
        <v xml:space="preserve">  </v>
      </c>
    </row>
    <row r="463" spans="2:25" ht="15.75">
      <c r="B463" s="5" t="str">
        <f>IF(C463&lt;&gt;"",COUNT($B$3:B462)+1,"")</f>
        <v/>
      </c>
      <c r="C463" s="86"/>
      <c r="D463" s="12"/>
      <c r="E463" s="12"/>
      <c r="F463" s="5" t="str">
        <f>IFERROR(IF(E463&lt;&gt;"",VLOOKUP(E463,STORE!$C$6:$D$500,2,FALSE),""),"تأكد من الكود")</f>
        <v/>
      </c>
      <c r="G463" s="12"/>
      <c r="H463" s="20"/>
      <c r="I463" s="12"/>
      <c r="U463" s="4" t="str">
        <f>IF(AND($V$2=$E463,$V$2&lt;&gt;"",$V$2&lt;&gt;0,F463&lt;&gt;"تأكد من الكود"),COUNT($U$3:U462)+1,"  ")</f>
        <v xml:space="preserve">  </v>
      </c>
      <c r="Y463" s="4" t="str">
        <f>IF(AND($Z$2=$D463,$Z$2&lt;&gt;"",$Z$2&lt;&gt;0,$Y$2=$Y$1),COUNT($Y$3:Y462)+1,"  ")</f>
        <v xml:space="preserve">  </v>
      </c>
    </row>
    <row r="464" spans="2:25" ht="15.75">
      <c r="B464" s="5" t="str">
        <f>IF(C464&lt;&gt;"",COUNT($B$3:B463)+1,"")</f>
        <v/>
      </c>
      <c r="C464" s="86"/>
      <c r="D464" s="12"/>
      <c r="E464" s="12"/>
      <c r="F464" s="5" t="str">
        <f>IFERROR(IF(E464&lt;&gt;"",VLOOKUP(E464,STORE!$C$6:$D$500,2,FALSE),""),"تأكد من الكود")</f>
        <v/>
      </c>
      <c r="G464" s="12"/>
      <c r="H464" s="20"/>
      <c r="I464" s="12"/>
      <c r="U464" s="4" t="str">
        <f>IF(AND($V$2=$E464,$V$2&lt;&gt;"",$V$2&lt;&gt;0,F464&lt;&gt;"تأكد من الكود"),COUNT($U$3:U463)+1,"  ")</f>
        <v xml:space="preserve">  </v>
      </c>
      <c r="Y464" s="4" t="str">
        <f>IF(AND($Z$2=$D464,$Z$2&lt;&gt;"",$Z$2&lt;&gt;0,$Y$2=$Y$1),COUNT($Y$3:Y463)+1,"  ")</f>
        <v xml:space="preserve">  </v>
      </c>
    </row>
    <row r="465" spans="2:25" ht="15.75">
      <c r="B465" s="5" t="str">
        <f>IF(C465&lt;&gt;"",COUNT($B$3:B464)+1,"")</f>
        <v/>
      </c>
      <c r="C465" s="86"/>
      <c r="D465" s="12"/>
      <c r="E465" s="12"/>
      <c r="F465" s="5" t="str">
        <f>IFERROR(IF(E465&lt;&gt;"",VLOOKUP(E465,STORE!$C$6:$D$500,2,FALSE),""),"تأكد من الكود")</f>
        <v/>
      </c>
      <c r="G465" s="12"/>
      <c r="H465" s="20"/>
      <c r="I465" s="12"/>
      <c r="U465" s="4" t="str">
        <f>IF(AND($V$2=$E465,$V$2&lt;&gt;"",$V$2&lt;&gt;0,F465&lt;&gt;"تأكد من الكود"),COUNT($U$3:U464)+1,"  ")</f>
        <v xml:space="preserve">  </v>
      </c>
      <c r="Y465" s="4" t="str">
        <f>IF(AND($Z$2=$D465,$Z$2&lt;&gt;"",$Z$2&lt;&gt;0,$Y$2=$Y$1),COUNT($Y$3:Y464)+1,"  ")</f>
        <v xml:space="preserve">  </v>
      </c>
    </row>
    <row r="466" spans="2:25" ht="15.75">
      <c r="B466" s="5" t="str">
        <f>IF(C466&lt;&gt;"",COUNT($B$3:B465)+1,"")</f>
        <v/>
      </c>
      <c r="C466" s="86"/>
      <c r="D466" s="12"/>
      <c r="E466" s="12"/>
      <c r="F466" s="5" t="str">
        <f>IFERROR(IF(E466&lt;&gt;"",VLOOKUP(E466,STORE!$C$6:$D$500,2,FALSE),""),"تأكد من الكود")</f>
        <v/>
      </c>
      <c r="G466" s="12"/>
      <c r="H466" s="20"/>
      <c r="I466" s="12"/>
      <c r="U466" s="4" t="str">
        <f>IF(AND($V$2=$E466,$V$2&lt;&gt;"",$V$2&lt;&gt;0,F466&lt;&gt;"تأكد من الكود"),COUNT($U$3:U465)+1,"  ")</f>
        <v xml:space="preserve">  </v>
      </c>
      <c r="Y466" s="4" t="str">
        <f>IF(AND($Z$2=$D466,$Z$2&lt;&gt;"",$Z$2&lt;&gt;0,$Y$2=$Y$1),COUNT($Y$3:Y465)+1,"  ")</f>
        <v xml:space="preserve">  </v>
      </c>
    </row>
    <row r="467" spans="2:25" ht="15.75">
      <c r="B467" s="5" t="str">
        <f>IF(C467&lt;&gt;"",COUNT($B$3:B466)+1,"")</f>
        <v/>
      </c>
      <c r="C467" s="86"/>
      <c r="D467" s="12"/>
      <c r="E467" s="12"/>
      <c r="F467" s="5" t="str">
        <f>IFERROR(IF(E467&lt;&gt;"",VLOOKUP(E467,STORE!$C$6:$D$500,2,FALSE),""),"تأكد من الكود")</f>
        <v/>
      </c>
      <c r="G467" s="12"/>
      <c r="H467" s="20"/>
      <c r="I467" s="12"/>
      <c r="U467" s="4" t="str">
        <f>IF(AND($V$2=$E467,$V$2&lt;&gt;"",$V$2&lt;&gt;0,F467&lt;&gt;"تأكد من الكود"),COUNT($U$3:U466)+1,"  ")</f>
        <v xml:space="preserve">  </v>
      </c>
      <c r="Y467" s="4" t="str">
        <f>IF(AND($Z$2=$D467,$Z$2&lt;&gt;"",$Z$2&lt;&gt;0,$Y$2=$Y$1),COUNT($Y$3:Y466)+1,"  ")</f>
        <v xml:space="preserve">  </v>
      </c>
    </row>
    <row r="468" spans="2:25" ht="15.75">
      <c r="B468" s="5" t="str">
        <f>IF(C468&lt;&gt;"",COUNT($B$3:B467)+1,"")</f>
        <v/>
      </c>
      <c r="C468" s="86"/>
      <c r="D468" s="12"/>
      <c r="E468" s="12"/>
      <c r="F468" s="5" t="str">
        <f>IFERROR(IF(E468&lt;&gt;"",VLOOKUP(E468,STORE!$C$6:$D$500,2,FALSE),""),"تأكد من الكود")</f>
        <v/>
      </c>
      <c r="G468" s="12"/>
      <c r="H468" s="20"/>
      <c r="I468" s="12"/>
      <c r="U468" s="4" t="str">
        <f>IF(AND($V$2=$E468,$V$2&lt;&gt;"",$V$2&lt;&gt;0,F468&lt;&gt;"تأكد من الكود"),COUNT($U$3:U467)+1,"  ")</f>
        <v xml:space="preserve">  </v>
      </c>
      <c r="Y468" s="4" t="str">
        <f>IF(AND($Z$2=$D468,$Z$2&lt;&gt;"",$Z$2&lt;&gt;0,$Y$2=$Y$1),COUNT($Y$3:Y467)+1,"  ")</f>
        <v xml:space="preserve">  </v>
      </c>
    </row>
    <row r="469" spans="2:25" ht="15.75">
      <c r="B469" s="5" t="str">
        <f>IF(C469&lt;&gt;"",COUNT($B$3:B468)+1,"")</f>
        <v/>
      </c>
      <c r="C469" s="86"/>
      <c r="D469" s="12"/>
      <c r="E469" s="12"/>
      <c r="F469" s="5" t="str">
        <f>IFERROR(IF(E469&lt;&gt;"",VLOOKUP(E469,STORE!$C$6:$D$500,2,FALSE),""),"تأكد من الكود")</f>
        <v/>
      </c>
      <c r="G469" s="12"/>
      <c r="H469" s="20"/>
      <c r="I469" s="12"/>
      <c r="U469" s="4" t="str">
        <f>IF(AND($V$2=$E469,$V$2&lt;&gt;"",$V$2&lt;&gt;0,F469&lt;&gt;"تأكد من الكود"),COUNT($U$3:U468)+1,"  ")</f>
        <v xml:space="preserve">  </v>
      </c>
      <c r="Y469" s="4" t="str">
        <f>IF(AND($Z$2=$D469,$Z$2&lt;&gt;"",$Z$2&lt;&gt;0,$Y$2=$Y$1),COUNT($Y$3:Y468)+1,"  ")</f>
        <v xml:space="preserve">  </v>
      </c>
    </row>
    <row r="470" spans="2:25" ht="15.75">
      <c r="B470" s="5" t="str">
        <f>IF(C470&lt;&gt;"",COUNT($B$3:B469)+1,"")</f>
        <v/>
      </c>
      <c r="C470" s="86"/>
      <c r="D470" s="12"/>
      <c r="E470" s="12"/>
      <c r="F470" s="5" t="str">
        <f>IFERROR(IF(E470&lt;&gt;"",VLOOKUP(E470,STORE!$C$6:$D$500,2,FALSE),""),"تأكد من الكود")</f>
        <v/>
      </c>
      <c r="G470" s="12"/>
      <c r="H470" s="20"/>
      <c r="I470" s="12"/>
      <c r="U470" s="4" t="str">
        <f>IF(AND($V$2=$E470,$V$2&lt;&gt;"",$V$2&lt;&gt;0,F470&lt;&gt;"تأكد من الكود"),COUNT($U$3:U469)+1,"  ")</f>
        <v xml:space="preserve">  </v>
      </c>
      <c r="Y470" s="4" t="str">
        <f>IF(AND($Z$2=$D470,$Z$2&lt;&gt;"",$Z$2&lt;&gt;0,$Y$2=$Y$1),COUNT($Y$3:Y469)+1,"  ")</f>
        <v xml:space="preserve">  </v>
      </c>
    </row>
    <row r="471" spans="2:25" ht="15.75">
      <c r="B471" s="5" t="str">
        <f>IF(C471&lt;&gt;"",COUNT($B$3:B470)+1,"")</f>
        <v/>
      </c>
      <c r="C471" s="86"/>
      <c r="D471" s="12"/>
      <c r="E471" s="12"/>
      <c r="F471" s="5" t="str">
        <f>IFERROR(IF(E471&lt;&gt;"",VLOOKUP(E471,STORE!$C$6:$D$500,2,FALSE),""),"تأكد من الكود")</f>
        <v/>
      </c>
      <c r="G471" s="12"/>
      <c r="H471" s="20"/>
      <c r="I471" s="12"/>
      <c r="U471" s="4" t="str">
        <f>IF(AND($V$2=$E471,$V$2&lt;&gt;"",$V$2&lt;&gt;0,F471&lt;&gt;"تأكد من الكود"),COUNT($U$3:U470)+1,"  ")</f>
        <v xml:space="preserve">  </v>
      </c>
      <c r="Y471" s="4" t="str">
        <f>IF(AND($Z$2=$D471,$Z$2&lt;&gt;"",$Z$2&lt;&gt;0,$Y$2=$Y$1),COUNT($Y$3:Y470)+1,"  ")</f>
        <v xml:space="preserve">  </v>
      </c>
    </row>
    <row r="472" spans="2:25" ht="15.75">
      <c r="B472" s="5" t="str">
        <f>IF(C472&lt;&gt;"",COUNT($B$3:B471)+1,"")</f>
        <v/>
      </c>
      <c r="C472" s="86"/>
      <c r="D472" s="12"/>
      <c r="E472" s="12"/>
      <c r="F472" s="5" t="str">
        <f>IFERROR(IF(E472&lt;&gt;"",VLOOKUP(E472,STORE!$C$6:$D$500,2,FALSE),""),"تأكد من الكود")</f>
        <v/>
      </c>
      <c r="G472" s="12"/>
      <c r="H472" s="20"/>
      <c r="I472" s="12"/>
      <c r="U472" s="4" t="str">
        <f>IF(AND($V$2=$E472,$V$2&lt;&gt;"",$V$2&lt;&gt;0,F472&lt;&gt;"تأكد من الكود"),COUNT($U$3:U471)+1,"  ")</f>
        <v xml:space="preserve">  </v>
      </c>
      <c r="Y472" s="4" t="str">
        <f>IF(AND($Z$2=$D472,$Z$2&lt;&gt;"",$Z$2&lt;&gt;0,$Y$2=$Y$1),COUNT($Y$3:Y471)+1,"  ")</f>
        <v xml:space="preserve">  </v>
      </c>
    </row>
    <row r="473" spans="2:25" ht="15.75">
      <c r="B473" s="5" t="str">
        <f>IF(C473&lt;&gt;"",COUNT($B$3:B472)+1,"")</f>
        <v/>
      </c>
      <c r="C473" s="86"/>
      <c r="D473" s="12"/>
      <c r="E473" s="12"/>
      <c r="F473" s="5" t="str">
        <f>IFERROR(IF(E473&lt;&gt;"",VLOOKUP(E473,STORE!$C$6:$D$500,2,FALSE),""),"تأكد من الكود")</f>
        <v/>
      </c>
      <c r="G473" s="12"/>
      <c r="H473" s="20"/>
      <c r="I473" s="12"/>
      <c r="U473" s="4" t="str">
        <f>IF(AND($V$2=$E473,$V$2&lt;&gt;"",$V$2&lt;&gt;0,F473&lt;&gt;"تأكد من الكود"),COUNT($U$3:U472)+1,"  ")</f>
        <v xml:space="preserve">  </v>
      </c>
      <c r="Y473" s="4" t="str">
        <f>IF(AND($Z$2=$D473,$Z$2&lt;&gt;"",$Z$2&lt;&gt;0,$Y$2=$Y$1),COUNT($Y$3:Y472)+1,"  ")</f>
        <v xml:space="preserve">  </v>
      </c>
    </row>
    <row r="474" spans="2:25" ht="15.75">
      <c r="B474" s="5" t="str">
        <f>IF(C474&lt;&gt;"",COUNT($B$3:B473)+1,"")</f>
        <v/>
      </c>
      <c r="C474" s="86"/>
      <c r="D474" s="12"/>
      <c r="E474" s="12"/>
      <c r="F474" s="5" t="str">
        <f>IFERROR(IF(E474&lt;&gt;"",VLOOKUP(E474,STORE!$C$6:$D$500,2,FALSE),""),"تأكد من الكود")</f>
        <v/>
      </c>
      <c r="G474" s="12"/>
      <c r="H474" s="20"/>
      <c r="I474" s="12"/>
      <c r="U474" s="4" t="str">
        <f>IF(AND($V$2=$E474,$V$2&lt;&gt;"",$V$2&lt;&gt;0,F474&lt;&gt;"تأكد من الكود"),COUNT($U$3:U473)+1,"  ")</f>
        <v xml:space="preserve">  </v>
      </c>
      <c r="Y474" s="4" t="str">
        <f>IF(AND($Z$2=$D474,$Z$2&lt;&gt;"",$Z$2&lt;&gt;0,$Y$2=$Y$1),COUNT($Y$3:Y473)+1,"  ")</f>
        <v xml:space="preserve">  </v>
      </c>
    </row>
    <row r="475" spans="2:25" ht="15.75">
      <c r="B475" s="5" t="str">
        <f>IF(C475&lt;&gt;"",COUNT($B$3:B474)+1,"")</f>
        <v/>
      </c>
      <c r="C475" s="86"/>
      <c r="D475" s="12"/>
      <c r="E475" s="12"/>
      <c r="F475" s="5" t="str">
        <f>IFERROR(IF(E475&lt;&gt;"",VLOOKUP(E475,STORE!$C$6:$D$500,2,FALSE),""),"تأكد من الكود")</f>
        <v/>
      </c>
      <c r="G475" s="12"/>
      <c r="H475" s="20"/>
      <c r="I475" s="12"/>
      <c r="U475" s="4" t="str">
        <f>IF(AND($V$2=$E475,$V$2&lt;&gt;"",$V$2&lt;&gt;0,F475&lt;&gt;"تأكد من الكود"),COUNT($U$3:U474)+1,"  ")</f>
        <v xml:space="preserve">  </v>
      </c>
      <c r="Y475" s="4" t="str">
        <f>IF(AND($Z$2=$D475,$Z$2&lt;&gt;"",$Z$2&lt;&gt;0,$Y$2=$Y$1),COUNT($Y$3:Y474)+1,"  ")</f>
        <v xml:space="preserve">  </v>
      </c>
    </row>
    <row r="476" spans="2:25" ht="15.75">
      <c r="B476" s="5" t="str">
        <f>IF(C476&lt;&gt;"",COUNT($B$3:B475)+1,"")</f>
        <v/>
      </c>
      <c r="C476" s="86"/>
      <c r="D476" s="12"/>
      <c r="E476" s="12"/>
      <c r="F476" s="5" t="str">
        <f>IFERROR(IF(E476&lt;&gt;"",VLOOKUP(E476,STORE!$C$6:$D$500,2,FALSE),""),"تأكد من الكود")</f>
        <v/>
      </c>
      <c r="G476" s="12"/>
      <c r="H476" s="20"/>
      <c r="I476" s="12"/>
      <c r="U476" s="4" t="str">
        <f>IF(AND($V$2=$E476,$V$2&lt;&gt;"",$V$2&lt;&gt;0,F476&lt;&gt;"تأكد من الكود"),COUNT($U$3:U475)+1,"  ")</f>
        <v xml:space="preserve">  </v>
      </c>
      <c r="Y476" s="4" t="str">
        <f>IF(AND($Z$2=$D476,$Z$2&lt;&gt;"",$Z$2&lt;&gt;0,$Y$2=$Y$1),COUNT($Y$3:Y475)+1,"  ")</f>
        <v xml:space="preserve">  </v>
      </c>
    </row>
    <row r="477" spans="2:25" ht="15.75">
      <c r="B477" s="5" t="str">
        <f>IF(C477&lt;&gt;"",COUNT($B$3:B476)+1,"")</f>
        <v/>
      </c>
      <c r="C477" s="86"/>
      <c r="D477" s="12"/>
      <c r="E477" s="12"/>
      <c r="F477" s="5" t="str">
        <f>IFERROR(IF(E477&lt;&gt;"",VLOOKUP(E477,STORE!$C$6:$D$500,2,FALSE),""),"تأكد من الكود")</f>
        <v/>
      </c>
      <c r="G477" s="12"/>
      <c r="H477" s="20"/>
      <c r="I477" s="12"/>
      <c r="U477" s="4" t="str">
        <f>IF(AND($V$2=$E477,$V$2&lt;&gt;"",$V$2&lt;&gt;0,F477&lt;&gt;"تأكد من الكود"),COUNT($U$3:U476)+1,"  ")</f>
        <v xml:space="preserve">  </v>
      </c>
      <c r="Y477" s="4" t="str">
        <f>IF(AND($Z$2=$D477,$Z$2&lt;&gt;"",$Z$2&lt;&gt;0,$Y$2=$Y$1),COUNT($Y$3:Y476)+1,"  ")</f>
        <v xml:space="preserve">  </v>
      </c>
    </row>
    <row r="478" spans="2:25" ht="15.75">
      <c r="B478" s="5" t="str">
        <f>IF(C478&lt;&gt;"",COUNT($B$3:B477)+1,"")</f>
        <v/>
      </c>
      <c r="C478" s="86"/>
      <c r="D478" s="12"/>
      <c r="E478" s="12"/>
      <c r="F478" s="5" t="str">
        <f>IFERROR(IF(E478&lt;&gt;"",VLOOKUP(E478,STORE!$C$6:$D$500,2,FALSE),""),"تأكد من الكود")</f>
        <v/>
      </c>
      <c r="G478" s="12"/>
      <c r="H478" s="20"/>
      <c r="I478" s="12"/>
      <c r="U478" s="4" t="str">
        <f>IF(AND($V$2=$E478,$V$2&lt;&gt;"",$V$2&lt;&gt;0,F478&lt;&gt;"تأكد من الكود"),COUNT($U$3:U477)+1,"  ")</f>
        <v xml:space="preserve">  </v>
      </c>
      <c r="Y478" s="4" t="str">
        <f>IF(AND($Z$2=$D478,$Z$2&lt;&gt;"",$Z$2&lt;&gt;0,$Y$2=$Y$1),COUNT($Y$3:Y477)+1,"  ")</f>
        <v xml:space="preserve">  </v>
      </c>
    </row>
    <row r="479" spans="2:25" ht="15.75">
      <c r="B479" s="5" t="str">
        <f>IF(C479&lt;&gt;"",COUNT($B$3:B478)+1,"")</f>
        <v/>
      </c>
      <c r="C479" s="86"/>
      <c r="D479" s="12"/>
      <c r="E479" s="12"/>
      <c r="F479" s="5" t="str">
        <f>IFERROR(IF(E479&lt;&gt;"",VLOOKUP(E479,STORE!$C$6:$D$500,2,FALSE),""),"تأكد من الكود")</f>
        <v/>
      </c>
      <c r="G479" s="12"/>
      <c r="H479" s="20"/>
      <c r="I479" s="12"/>
      <c r="U479" s="4" t="str">
        <f>IF(AND($V$2=$E479,$V$2&lt;&gt;"",$V$2&lt;&gt;0,F479&lt;&gt;"تأكد من الكود"),COUNT($U$3:U478)+1,"  ")</f>
        <v xml:space="preserve">  </v>
      </c>
      <c r="Y479" s="4" t="str">
        <f>IF(AND($Z$2=$D479,$Z$2&lt;&gt;"",$Z$2&lt;&gt;0,$Y$2=$Y$1),COUNT($Y$3:Y478)+1,"  ")</f>
        <v xml:space="preserve">  </v>
      </c>
    </row>
    <row r="480" spans="2:25" ht="15.75">
      <c r="B480" s="5" t="str">
        <f>IF(C480&lt;&gt;"",COUNT($B$3:B479)+1,"")</f>
        <v/>
      </c>
      <c r="C480" s="86"/>
      <c r="D480" s="12"/>
      <c r="E480" s="12"/>
      <c r="F480" s="5" t="str">
        <f>IFERROR(IF(E480&lt;&gt;"",VLOOKUP(E480,STORE!$C$6:$D$500,2,FALSE),""),"تأكد من الكود")</f>
        <v/>
      </c>
      <c r="G480" s="12"/>
      <c r="H480" s="20"/>
      <c r="I480" s="12"/>
      <c r="U480" s="4" t="str">
        <f>IF(AND($V$2=$E480,$V$2&lt;&gt;"",$V$2&lt;&gt;0,F480&lt;&gt;"تأكد من الكود"),COUNT($U$3:U479)+1,"  ")</f>
        <v xml:space="preserve">  </v>
      </c>
      <c r="Y480" s="4" t="str">
        <f>IF(AND($Z$2=$D480,$Z$2&lt;&gt;"",$Z$2&lt;&gt;0,$Y$2=$Y$1),COUNT($Y$3:Y479)+1,"  ")</f>
        <v xml:space="preserve">  </v>
      </c>
    </row>
    <row r="481" spans="2:25" ht="15.75">
      <c r="B481" s="5" t="str">
        <f>IF(C481&lt;&gt;"",COUNT($B$3:B480)+1,"")</f>
        <v/>
      </c>
      <c r="C481" s="86"/>
      <c r="D481" s="12"/>
      <c r="E481" s="12"/>
      <c r="F481" s="5" t="str">
        <f>IFERROR(IF(E481&lt;&gt;"",VLOOKUP(E481,STORE!$C$6:$D$500,2,FALSE),""),"تأكد من الكود")</f>
        <v/>
      </c>
      <c r="G481" s="12"/>
      <c r="H481" s="20"/>
      <c r="I481" s="12"/>
      <c r="U481" s="4" t="str">
        <f>IF(AND($V$2=$E481,$V$2&lt;&gt;"",$V$2&lt;&gt;0,F481&lt;&gt;"تأكد من الكود"),COUNT($U$3:U480)+1,"  ")</f>
        <v xml:space="preserve">  </v>
      </c>
      <c r="Y481" s="4" t="str">
        <f>IF(AND($Z$2=$D481,$Z$2&lt;&gt;"",$Z$2&lt;&gt;0,$Y$2=$Y$1),COUNT($Y$3:Y480)+1,"  ")</f>
        <v xml:space="preserve">  </v>
      </c>
    </row>
    <row r="482" spans="2:25" ht="15.75">
      <c r="B482" s="5" t="str">
        <f>IF(C482&lt;&gt;"",COUNT($B$3:B481)+1,"")</f>
        <v/>
      </c>
      <c r="C482" s="86"/>
      <c r="D482" s="12"/>
      <c r="E482" s="12"/>
      <c r="F482" s="5" t="str">
        <f>IFERROR(IF(E482&lt;&gt;"",VLOOKUP(E482,STORE!$C$6:$D$500,2,FALSE),""),"تأكد من الكود")</f>
        <v/>
      </c>
      <c r="G482" s="12"/>
      <c r="H482" s="20"/>
      <c r="I482" s="12"/>
      <c r="U482" s="4" t="str">
        <f>IF(AND($V$2=$E482,$V$2&lt;&gt;"",$V$2&lt;&gt;0,F482&lt;&gt;"تأكد من الكود"),COUNT($U$3:U481)+1,"  ")</f>
        <v xml:space="preserve">  </v>
      </c>
      <c r="Y482" s="4" t="str">
        <f>IF(AND($Z$2=$D482,$Z$2&lt;&gt;"",$Z$2&lt;&gt;0,$Y$2=$Y$1),COUNT($Y$3:Y481)+1,"  ")</f>
        <v xml:space="preserve">  </v>
      </c>
    </row>
    <row r="483" spans="2:25" ht="15.75">
      <c r="B483" s="5" t="str">
        <f>IF(C483&lt;&gt;"",COUNT($B$3:B482)+1,"")</f>
        <v/>
      </c>
      <c r="C483" s="86"/>
      <c r="D483" s="12"/>
      <c r="E483" s="12"/>
      <c r="F483" s="5" t="str">
        <f>IFERROR(IF(E483&lt;&gt;"",VLOOKUP(E483,STORE!$C$6:$D$500,2,FALSE),""),"تأكد من الكود")</f>
        <v/>
      </c>
      <c r="G483" s="12"/>
      <c r="H483" s="20"/>
      <c r="I483" s="12"/>
      <c r="U483" s="4" t="str">
        <f>IF(AND($V$2=$E483,$V$2&lt;&gt;"",$V$2&lt;&gt;0,F483&lt;&gt;"تأكد من الكود"),COUNT($U$3:U482)+1,"  ")</f>
        <v xml:space="preserve">  </v>
      </c>
      <c r="Y483" s="4" t="str">
        <f>IF(AND($Z$2=$D483,$Z$2&lt;&gt;"",$Z$2&lt;&gt;0,$Y$2=$Y$1),COUNT($Y$3:Y482)+1,"  ")</f>
        <v xml:space="preserve">  </v>
      </c>
    </row>
    <row r="484" spans="2:25" ht="15.75">
      <c r="B484" s="5" t="str">
        <f>IF(C484&lt;&gt;"",COUNT($B$3:B483)+1,"")</f>
        <v/>
      </c>
      <c r="C484" s="86"/>
      <c r="D484" s="12"/>
      <c r="E484" s="12"/>
      <c r="F484" s="5" t="str">
        <f>IFERROR(IF(E484&lt;&gt;"",VLOOKUP(E484,STORE!$C$6:$D$500,2,FALSE),""),"تأكد من الكود")</f>
        <v/>
      </c>
      <c r="G484" s="12"/>
      <c r="H484" s="20"/>
      <c r="I484" s="12"/>
      <c r="U484" s="4" t="str">
        <f>IF(AND($V$2=$E484,$V$2&lt;&gt;"",$V$2&lt;&gt;0,F484&lt;&gt;"تأكد من الكود"),COUNT($U$3:U483)+1,"  ")</f>
        <v xml:space="preserve">  </v>
      </c>
      <c r="Y484" s="4" t="str">
        <f>IF(AND($Z$2=$D484,$Z$2&lt;&gt;"",$Z$2&lt;&gt;0,$Y$2=$Y$1),COUNT($Y$3:Y483)+1,"  ")</f>
        <v xml:space="preserve">  </v>
      </c>
    </row>
    <row r="485" spans="2:25" ht="15.75">
      <c r="B485" s="5" t="str">
        <f>IF(C485&lt;&gt;"",COUNT($B$3:B484)+1,"")</f>
        <v/>
      </c>
      <c r="C485" s="86"/>
      <c r="D485" s="12"/>
      <c r="E485" s="12"/>
      <c r="F485" s="5" t="str">
        <f>IFERROR(IF(E485&lt;&gt;"",VLOOKUP(E485,STORE!$C$6:$D$500,2,FALSE),""),"تأكد من الكود")</f>
        <v/>
      </c>
      <c r="G485" s="12"/>
      <c r="H485" s="20"/>
      <c r="I485" s="12"/>
      <c r="U485" s="4" t="str">
        <f>IF(AND($V$2=$E485,$V$2&lt;&gt;"",$V$2&lt;&gt;0,F485&lt;&gt;"تأكد من الكود"),COUNT($U$3:U484)+1,"  ")</f>
        <v xml:space="preserve">  </v>
      </c>
      <c r="Y485" s="4" t="str">
        <f>IF(AND($Z$2=$D485,$Z$2&lt;&gt;"",$Z$2&lt;&gt;0,$Y$2=$Y$1),COUNT($Y$3:Y484)+1,"  ")</f>
        <v xml:space="preserve">  </v>
      </c>
    </row>
    <row r="486" spans="2:25" ht="15.75">
      <c r="B486" s="5" t="str">
        <f>IF(C486&lt;&gt;"",COUNT($B$3:B485)+1,"")</f>
        <v/>
      </c>
      <c r="C486" s="86"/>
      <c r="D486" s="12"/>
      <c r="E486" s="12"/>
      <c r="F486" s="5" t="str">
        <f>IFERROR(IF(E486&lt;&gt;"",VLOOKUP(E486,STORE!$C$6:$D$500,2,FALSE),""),"تأكد من الكود")</f>
        <v/>
      </c>
      <c r="G486" s="12"/>
      <c r="H486" s="20"/>
      <c r="I486" s="12"/>
      <c r="U486" s="4" t="str">
        <f>IF(AND($V$2=$E486,$V$2&lt;&gt;"",$V$2&lt;&gt;0,F486&lt;&gt;"تأكد من الكود"),COUNT($U$3:U485)+1,"  ")</f>
        <v xml:space="preserve">  </v>
      </c>
      <c r="Y486" s="4" t="str">
        <f>IF(AND($Z$2=$D486,$Z$2&lt;&gt;"",$Z$2&lt;&gt;0,$Y$2=$Y$1),COUNT($Y$3:Y485)+1,"  ")</f>
        <v xml:space="preserve">  </v>
      </c>
    </row>
    <row r="487" spans="2:25" ht="15.75">
      <c r="B487" s="5" t="str">
        <f>IF(C487&lt;&gt;"",COUNT($B$3:B486)+1,"")</f>
        <v/>
      </c>
      <c r="C487" s="86"/>
      <c r="D487" s="12"/>
      <c r="E487" s="12"/>
      <c r="F487" s="5" t="str">
        <f>IFERROR(IF(E487&lt;&gt;"",VLOOKUP(E487,STORE!$C$6:$D$500,2,FALSE),""),"تأكد من الكود")</f>
        <v/>
      </c>
      <c r="G487" s="12"/>
      <c r="H487" s="20"/>
      <c r="I487" s="12"/>
      <c r="U487" s="4" t="str">
        <f>IF(AND($V$2=$E487,$V$2&lt;&gt;"",$V$2&lt;&gt;0,F487&lt;&gt;"تأكد من الكود"),COUNT($U$3:U486)+1,"  ")</f>
        <v xml:space="preserve">  </v>
      </c>
      <c r="Y487" s="4" t="str">
        <f>IF(AND($Z$2=$D487,$Z$2&lt;&gt;"",$Z$2&lt;&gt;0,$Y$2=$Y$1),COUNT($Y$3:Y486)+1,"  ")</f>
        <v xml:space="preserve">  </v>
      </c>
    </row>
    <row r="488" spans="2:25" ht="15.75">
      <c r="B488" s="5" t="str">
        <f>IF(C488&lt;&gt;"",COUNT($B$3:B487)+1,"")</f>
        <v/>
      </c>
      <c r="C488" s="86"/>
      <c r="D488" s="12"/>
      <c r="E488" s="12"/>
      <c r="F488" s="5" t="str">
        <f>IFERROR(IF(E488&lt;&gt;"",VLOOKUP(E488,STORE!$C$6:$D$500,2,FALSE),""),"تأكد من الكود")</f>
        <v/>
      </c>
      <c r="G488" s="12"/>
      <c r="H488" s="20"/>
      <c r="I488" s="12"/>
      <c r="U488" s="4" t="str">
        <f>IF(AND($V$2=$E488,$V$2&lt;&gt;"",$V$2&lt;&gt;0,F488&lt;&gt;"تأكد من الكود"),COUNT($U$3:U487)+1,"  ")</f>
        <v xml:space="preserve">  </v>
      </c>
      <c r="Y488" s="4" t="str">
        <f>IF(AND($Z$2=$D488,$Z$2&lt;&gt;"",$Z$2&lt;&gt;0,$Y$2=$Y$1),COUNT($Y$3:Y487)+1,"  ")</f>
        <v xml:space="preserve">  </v>
      </c>
    </row>
    <row r="489" spans="2:25" ht="15.75">
      <c r="B489" s="5" t="str">
        <f>IF(C489&lt;&gt;"",COUNT($B$3:B488)+1,"")</f>
        <v/>
      </c>
      <c r="C489" s="86"/>
      <c r="D489" s="12"/>
      <c r="E489" s="12"/>
      <c r="F489" s="5" t="str">
        <f>IFERROR(IF(E489&lt;&gt;"",VLOOKUP(E489,STORE!$C$6:$D$500,2,FALSE),""),"تأكد من الكود")</f>
        <v/>
      </c>
      <c r="G489" s="12"/>
      <c r="H489" s="20"/>
      <c r="I489" s="12"/>
      <c r="U489" s="4" t="str">
        <f>IF(AND($V$2=$E489,$V$2&lt;&gt;"",$V$2&lt;&gt;0,F489&lt;&gt;"تأكد من الكود"),COUNT($U$3:U488)+1,"  ")</f>
        <v xml:space="preserve">  </v>
      </c>
      <c r="Y489" s="4" t="str">
        <f>IF(AND($Z$2=$D489,$Z$2&lt;&gt;"",$Z$2&lt;&gt;0,$Y$2=$Y$1),COUNT($Y$3:Y488)+1,"  ")</f>
        <v xml:space="preserve">  </v>
      </c>
    </row>
    <row r="490" spans="2:25" ht="15.75">
      <c r="B490" s="5" t="str">
        <f>IF(C490&lt;&gt;"",COUNT($B$3:B489)+1,"")</f>
        <v/>
      </c>
      <c r="C490" s="86"/>
      <c r="D490" s="12"/>
      <c r="E490" s="12"/>
      <c r="F490" s="5" t="str">
        <f>IFERROR(IF(E490&lt;&gt;"",VLOOKUP(E490,STORE!$C$6:$D$500,2,FALSE),""),"تأكد من الكود")</f>
        <v/>
      </c>
      <c r="G490" s="12"/>
      <c r="H490" s="20"/>
      <c r="I490" s="12"/>
      <c r="U490" s="4" t="str">
        <f>IF(AND($V$2=$E490,$V$2&lt;&gt;"",$V$2&lt;&gt;0,F490&lt;&gt;"تأكد من الكود"),COUNT($U$3:U489)+1,"  ")</f>
        <v xml:space="preserve">  </v>
      </c>
      <c r="Y490" s="4" t="str">
        <f>IF(AND($Z$2=$D490,$Z$2&lt;&gt;"",$Z$2&lt;&gt;0,$Y$2=$Y$1),COUNT($Y$3:Y489)+1,"  ")</f>
        <v xml:space="preserve">  </v>
      </c>
    </row>
    <row r="491" spans="2:25" ht="15.75">
      <c r="B491" s="5" t="str">
        <f>IF(C491&lt;&gt;"",COUNT($B$3:B490)+1,"")</f>
        <v/>
      </c>
      <c r="C491" s="86"/>
      <c r="D491" s="12"/>
      <c r="E491" s="12"/>
      <c r="F491" s="5" t="str">
        <f>IFERROR(IF(E491&lt;&gt;"",VLOOKUP(E491,STORE!$C$6:$D$500,2,FALSE),""),"تأكد من الكود")</f>
        <v/>
      </c>
      <c r="G491" s="12"/>
      <c r="H491" s="20"/>
      <c r="I491" s="12"/>
      <c r="U491" s="4" t="str">
        <f>IF(AND($V$2=$E491,$V$2&lt;&gt;"",$V$2&lt;&gt;0,F491&lt;&gt;"تأكد من الكود"),COUNT($U$3:U490)+1,"  ")</f>
        <v xml:space="preserve">  </v>
      </c>
      <c r="Y491" s="4" t="str">
        <f>IF(AND($Z$2=$D491,$Z$2&lt;&gt;"",$Z$2&lt;&gt;0,$Y$2=$Y$1),COUNT($Y$3:Y490)+1,"  ")</f>
        <v xml:space="preserve">  </v>
      </c>
    </row>
    <row r="492" spans="2:25" ht="15.75">
      <c r="B492" s="5" t="str">
        <f>IF(C492&lt;&gt;"",COUNT($B$3:B491)+1,"")</f>
        <v/>
      </c>
      <c r="C492" s="86"/>
      <c r="D492" s="12"/>
      <c r="E492" s="12"/>
      <c r="F492" s="5" t="str">
        <f>IFERROR(IF(E492&lt;&gt;"",VLOOKUP(E492,STORE!$C$6:$D$500,2,FALSE),""),"تأكد من الكود")</f>
        <v/>
      </c>
      <c r="G492" s="12"/>
      <c r="H492" s="20"/>
      <c r="I492" s="12"/>
      <c r="U492" s="4" t="str">
        <f>IF(AND($V$2=$E492,$V$2&lt;&gt;"",$V$2&lt;&gt;0,F492&lt;&gt;"تأكد من الكود"),COUNT($U$3:U491)+1,"  ")</f>
        <v xml:space="preserve">  </v>
      </c>
      <c r="Y492" s="4" t="str">
        <f>IF(AND($Z$2=$D492,$Z$2&lt;&gt;"",$Z$2&lt;&gt;0,$Y$2=$Y$1),COUNT($Y$3:Y491)+1,"  ")</f>
        <v xml:space="preserve">  </v>
      </c>
    </row>
    <row r="493" spans="2:25" ht="15.75">
      <c r="B493" s="5" t="str">
        <f>IF(C493&lt;&gt;"",COUNT($B$3:B492)+1,"")</f>
        <v/>
      </c>
      <c r="C493" s="86"/>
      <c r="D493" s="12"/>
      <c r="E493" s="12"/>
      <c r="F493" s="5" t="str">
        <f>IFERROR(IF(E493&lt;&gt;"",VLOOKUP(E493,STORE!$C$6:$D$500,2,FALSE),""),"تأكد من الكود")</f>
        <v/>
      </c>
      <c r="G493" s="12"/>
      <c r="H493" s="20"/>
      <c r="I493" s="12"/>
      <c r="U493" s="4" t="str">
        <f>IF(AND($V$2=$E493,$V$2&lt;&gt;"",$V$2&lt;&gt;0,F493&lt;&gt;"تأكد من الكود"),COUNT($U$3:U492)+1,"  ")</f>
        <v xml:space="preserve">  </v>
      </c>
      <c r="Y493" s="4" t="str">
        <f>IF(AND($Z$2=$D493,$Z$2&lt;&gt;"",$Z$2&lt;&gt;0,$Y$2=$Y$1),COUNT($Y$3:Y492)+1,"  ")</f>
        <v xml:space="preserve">  </v>
      </c>
    </row>
    <row r="494" spans="2:25" ht="15.75">
      <c r="B494" s="5" t="str">
        <f>IF(C494&lt;&gt;"",COUNT($B$3:B493)+1,"")</f>
        <v/>
      </c>
      <c r="C494" s="86"/>
      <c r="D494" s="12"/>
      <c r="E494" s="12"/>
      <c r="F494" s="5" t="str">
        <f>IFERROR(IF(E494&lt;&gt;"",VLOOKUP(E494,STORE!$C$6:$D$500,2,FALSE),""),"تأكد من الكود")</f>
        <v/>
      </c>
      <c r="G494" s="12"/>
      <c r="H494" s="20"/>
      <c r="I494" s="12"/>
      <c r="U494" s="4" t="str">
        <f>IF(AND($V$2=$E494,$V$2&lt;&gt;"",$V$2&lt;&gt;0,F494&lt;&gt;"تأكد من الكود"),COUNT($U$3:U493)+1,"  ")</f>
        <v xml:space="preserve">  </v>
      </c>
      <c r="Y494" s="4" t="str">
        <f>IF(AND($Z$2=$D494,$Z$2&lt;&gt;"",$Z$2&lt;&gt;0,$Y$2=$Y$1),COUNT($Y$3:Y493)+1,"  ")</f>
        <v xml:space="preserve">  </v>
      </c>
    </row>
    <row r="495" spans="2:25" ht="15.75">
      <c r="B495" s="5" t="str">
        <f>IF(C495&lt;&gt;"",COUNT($B$3:B494)+1,"")</f>
        <v/>
      </c>
      <c r="C495" s="86"/>
      <c r="D495" s="12"/>
      <c r="E495" s="12"/>
      <c r="F495" s="5" t="str">
        <f>IFERROR(IF(E495&lt;&gt;"",VLOOKUP(E495,STORE!$C$6:$D$500,2,FALSE),""),"تأكد من الكود")</f>
        <v/>
      </c>
      <c r="G495" s="12"/>
      <c r="H495" s="20"/>
      <c r="I495" s="12"/>
      <c r="U495" s="4" t="str">
        <f>IF(AND($V$2=$E495,$V$2&lt;&gt;"",$V$2&lt;&gt;0,F495&lt;&gt;"تأكد من الكود"),COUNT($U$3:U494)+1,"  ")</f>
        <v xml:space="preserve">  </v>
      </c>
      <c r="Y495" s="4" t="str">
        <f>IF(AND($Z$2=$D495,$Z$2&lt;&gt;"",$Z$2&lt;&gt;0,$Y$2=$Y$1),COUNT($Y$3:Y494)+1,"  ")</f>
        <v xml:space="preserve">  </v>
      </c>
    </row>
    <row r="496" spans="2:25" ht="15.75">
      <c r="B496" s="5" t="str">
        <f>IF(C496&lt;&gt;"",COUNT($B$3:B495)+1,"")</f>
        <v/>
      </c>
      <c r="C496" s="86"/>
      <c r="D496" s="12"/>
      <c r="E496" s="12"/>
      <c r="F496" s="5" t="str">
        <f>IFERROR(IF(E496&lt;&gt;"",VLOOKUP(E496,STORE!$C$6:$D$500,2,FALSE),""),"تأكد من الكود")</f>
        <v/>
      </c>
      <c r="G496" s="12"/>
      <c r="H496" s="20"/>
      <c r="I496" s="12"/>
      <c r="U496" s="4" t="str">
        <f>IF(AND($V$2=$E496,$V$2&lt;&gt;"",$V$2&lt;&gt;0,F496&lt;&gt;"تأكد من الكود"),COUNT($U$3:U495)+1,"  ")</f>
        <v xml:space="preserve">  </v>
      </c>
      <c r="Y496" s="4" t="str">
        <f>IF(AND($Z$2=$D496,$Z$2&lt;&gt;"",$Z$2&lt;&gt;0,$Y$2=$Y$1),COUNT($Y$3:Y495)+1,"  ")</f>
        <v xml:space="preserve">  </v>
      </c>
    </row>
    <row r="497" spans="2:25" ht="15.75">
      <c r="B497" s="5" t="str">
        <f>IF(C497&lt;&gt;"",COUNT($B$3:B496)+1,"")</f>
        <v/>
      </c>
      <c r="C497" s="86"/>
      <c r="D497" s="12"/>
      <c r="E497" s="12"/>
      <c r="F497" s="5" t="str">
        <f>IFERROR(IF(E497&lt;&gt;"",VLOOKUP(E497,STORE!$C$6:$D$500,2,FALSE),""),"تأكد من الكود")</f>
        <v/>
      </c>
      <c r="G497" s="12"/>
      <c r="H497" s="20"/>
      <c r="I497" s="12"/>
      <c r="U497" s="4" t="str">
        <f>IF(AND($V$2=$E497,$V$2&lt;&gt;"",$V$2&lt;&gt;0,F497&lt;&gt;"تأكد من الكود"),COUNT($U$3:U496)+1,"  ")</f>
        <v xml:space="preserve">  </v>
      </c>
      <c r="Y497" s="4" t="str">
        <f>IF(AND($Z$2=$D497,$Z$2&lt;&gt;"",$Z$2&lt;&gt;0,$Y$2=$Y$1),COUNT($Y$3:Y496)+1,"  ")</f>
        <v xml:space="preserve">  </v>
      </c>
    </row>
    <row r="498" spans="2:25" ht="15.75">
      <c r="B498" s="5" t="str">
        <f>IF(C498&lt;&gt;"",COUNT($B$3:B497)+1,"")</f>
        <v/>
      </c>
      <c r="C498" s="86"/>
      <c r="D498" s="12"/>
      <c r="E498" s="12"/>
      <c r="F498" s="5" t="str">
        <f>IFERROR(IF(E498&lt;&gt;"",VLOOKUP(E498,STORE!$C$6:$D$500,2,FALSE),""),"تأكد من الكود")</f>
        <v/>
      </c>
      <c r="G498" s="12"/>
      <c r="H498" s="20"/>
      <c r="I498" s="12"/>
      <c r="U498" s="4" t="str">
        <f>IF(AND($V$2=$E498,$V$2&lt;&gt;"",$V$2&lt;&gt;0,F498&lt;&gt;"تأكد من الكود"),COUNT($U$3:U497)+1,"  ")</f>
        <v xml:space="preserve">  </v>
      </c>
      <c r="Y498" s="4" t="str">
        <f>IF(AND($Z$2=$D498,$Z$2&lt;&gt;"",$Z$2&lt;&gt;0,$Y$2=$Y$1),COUNT($Y$3:Y497)+1,"  ")</f>
        <v xml:space="preserve">  </v>
      </c>
    </row>
    <row r="499" spans="2:25" ht="15.75">
      <c r="B499" s="5" t="str">
        <f>IF(C499&lt;&gt;"",COUNT($B$3:B498)+1,"")</f>
        <v/>
      </c>
      <c r="C499" s="86"/>
      <c r="D499" s="12"/>
      <c r="E499" s="12"/>
      <c r="F499" s="5" t="str">
        <f>IFERROR(IF(E499&lt;&gt;"",VLOOKUP(E499,STORE!$C$6:$D$500,2,FALSE),""),"تأكد من الكود")</f>
        <v/>
      </c>
      <c r="G499" s="12"/>
      <c r="H499" s="20"/>
      <c r="I499" s="12"/>
      <c r="U499" s="4" t="str">
        <f>IF(AND($V$2=$E499,$V$2&lt;&gt;"",$V$2&lt;&gt;0,F499&lt;&gt;"تأكد من الكود"),COUNT($U$3:U498)+1,"  ")</f>
        <v xml:space="preserve">  </v>
      </c>
      <c r="Y499" s="4" t="str">
        <f>IF(AND($Z$2=$D499,$Z$2&lt;&gt;"",$Z$2&lt;&gt;0,$Y$2=$Y$1),COUNT($Y$3:Y498)+1,"  ")</f>
        <v xml:space="preserve">  </v>
      </c>
    </row>
    <row r="500" spans="2:25" ht="15.75">
      <c r="B500" s="5" t="str">
        <f>IF(C500&lt;&gt;"",COUNT($B$3:B499)+1,"")</f>
        <v/>
      </c>
      <c r="C500" s="86"/>
      <c r="D500" s="12"/>
      <c r="E500" s="12"/>
      <c r="F500" s="5" t="str">
        <f>IFERROR(IF(E500&lt;&gt;"",VLOOKUP(E500,STORE!$C$6:$D$500,2,FALSE),""),"تأكد من الكود")</f>
        <v/>
      </c>
      <c r="G500" s="12"/>
      <c r="H500" s="20"/>
      <c r="I500" s="12"/>
      <c r="U500" s="4" t="str">
        <f>IF(AND($V$2=$E500,$V$2&lt;&gt;"",$V$2&lt;&gt;0,F500&lt;&gt;"تأكد من الكود"),COUNT($U$3:U499)+1,"  ")</f>
        <v xml:space="preserve">  </v>
      </c>
      <c r="Y500" s="4" t="str">
        <f>IF(AND($Z$2=$D500,$Z$2&lt;&gt;"",$Z$2&lt;&gt;0,$Y$2=$Y$1),COUNT($Y$3:Y499)+1,"  ")</f>
        <v xml:space="preserve">  </v>
      </c>
    </row>
    <row r="501" spans="2:25" ht="15.75">
      <c r="B501" s="5" t="str">
        <f>IF(C501&lt;&gt;"",COUNT($B$3:B500)+1,"")</f>
        <v/>
      </c>
      <c r="C501" s="86"/>
      <c r="D501" s="12"/>
      <c r="E501" s="12"/>
      <c r="F501" s="5" t="str">
        <f>IFERROR(IF(E501&lt;&gt;"",VLOOKUP(E501,STORE!$C$6:$D$500,2,FALSE),""),"تأكد من الكود")</f>
        <v/>
      </c>
      <c r="G501" s="12"/>
      <c r="H501" s="20"/>
      <c r="I501" s="12"/>
      <c r="U501" s="4" t="str">
        <f>IF(AND($V$2=$E501,$V$2&lt;&gt;"",$V$2&lt;&gt;0,F501&lt;&gt;"تأكد من الكود"),COUNT($U$3:U500)+1,"  ")</f>
        <v xml:space="preserve">  </v>
      </c>
      <c r="Y501" s="4" t="str">
        <f>IF(AND($Z$2=$D501,$Z$2&lt;&gt;"",$Z$2&lt;&gt;0,$Y$2=$Y$1),COUNT($Y$3:Y500)+1,"  ")</f>
        <v xml:space="preserve">  </v>
      </c>
    </row>
    <row r="502" spans="2:25" ht="15.75">
      <c r="B502" s="5" t="str">
        <f>IF(C502&lt;&gt;"",COUNT($B$3:B501)+1,"")</f>
        <v/>
      </c>
      <c r="C502" s="86"/>
      <c r="D502" s="12"/>
      <c r="E502" s="12"/>
      <c r="F502" s="5" t="str">
        <f>IFERROR(IF(E502&lt;&gt;"",VLOOKUP(E502,STORE!$C$6:$D$500,2,FALSE),""),"تأكد من الكود")</f>
        <v/>
      </c>
      <c r="G502" s="12"/>
      <c r="H502" s="20"/>
      <c r="I502" s="12"/>
      <c r="U502" s="4" t="str">
        <f>IF(AND($V$2=$E502,$V$2&lt;&gt;"",$V$2&lt;&gt;0,F502&lt;&gt;"تأكد من الكود"),COUNT($U$3:U501)+1,"  ")</f>
        <v xml:space="preserve">  </v>
      </c>
      <c r="Y502" s="4" t="str">
        <f>IF(AND($Z$2=$D502,$Z$2&lt;&gt;"",$Z$2&lt;&gt;0,$Y$2=$Y$1),COUNT($Y$3:Y501)+1,"  ")</f>
        <v xml:space="preserve">  </v>
      </c>
    </row>
    <row r="503" spans="2:25" ht="15.75">
      <c r="B503" s="5" t="str">
        <f>IF(C503&lt;&gt;"",COUNT($B$3:B502)+1,"")</f>
        <v/>
      </c>
      <c r="C503" s="86"/>
      <c r="D503" s="12"/>
      <c r="E503" s="12"/>
      <c r="F503" s="5" t="str">
        <f>IFERROR(IF(E503&lt;&gt;"",VLOOKUP(E503,STORE!$C$6:$D$500,2,FALSE),""),"تأكد من الكود")</f>
        <v/>
      </c>
      <c r="G503" s="12"/>
      <c r="H503" s="20"/>
      <c r="I503" s="12"/>
      <c r="U503" s="4" t="str">
        <f>IF(AND($V$2=$E503,$V$2&lt;&gt;"",$V$2&lt;&gt;0,F503&lt;&gt;"تأكد من الكود"),COUNT($U$3:U502)+1,"  ")</f>
        <v xml:space="preserve">  </v>
      </c>
      <c r="Y503" s="4" t="str">
        <f>IF(AND($Z$2=$D503,$Z$2&lt;&gt;"",$Z$2&lt;&gt;0,$Y$2=$Y$1),COUNT($Y$3:Y502)+1,"  ")</f>
        <v xml:space="preserve">  </v>
      </c>
    </row>
    <row r="504" spans="2:25" ht="15.75">
      <c r="B504" s="5" t="str">
        <f>IF(C504&lt;&gt;"",COUNT($B$3:B503)+1,"")</f>
        <v/>
      </c>
      <c r="C504" s="86"/>
      <c r="D504" s="12"/>
      <c r="E504" s="12"/>
      <c r="F504" s="5" t="str">
        <f>IFERROR(IF(E504&lt;&gt;"",VLOOKUP(E504,STORE!$C$6:$D$500,2,FALSE),""),"تأكد من الكود")</f>
        <v/>
      </c>
      <c r="G504" s="12"/>
      <c r="H504" s="20"/>
      <c r="I504" s="12"/>
      <c r="U504" s="4" t="str">
        <f>IF(AND($V$2=$E504,$V$2&lt;&gt;"",$V$2&lt;&gt;0,F504&lt;&gt;"تأكد من الكود"),COUNT($U$3:U503)+1,"  ")</f>
        <v xml:space="preserve">  </v>
      </c>
      <c r="Y504" s="4" t="str">
        <f>IF(AND($Z$2=$D504,$Z$2&lt;&gt;"",$Z$2&lt;&gt;0,$Y$2=$Y$1),COUNT($Y$3:Y503)+1,"  ")</f>
        <v xml:space="preserve">  </v>
      </c>
    </row>
    <row r="505" spans="2:25" ht="15.75">
      <c r="B505" s="5" t="str">
        <f>IF(C505&lt;&gt;"",COUNT($B$3:B504)+1,"")</f>
        <v/>
      </c>
      <c r="C505" s="86"/>
      <c r="D505" s="12"/>
      <c r="E505" s="12"/>
      <c r="F505" s="5" t="str">
        <f>IFERROR(IF(E505&lt;&gt;"",VLOOKUP(E505,STORE!$C$6:$D$500,2,FALSE),""),"تأكد من الكود")</f>
        <v/>
      </c>
      <c r="G505" s="12"/>
      <c r="H505" s="20"/>
      <c r="I505" s="12"/>
      <c r="U505" s="4" t="str">
        <f>IF(AND($V$2=$E505,$V$2&lt;&gt;"",$V$2&lt;&gt;0,F505&lt;&gt;"تأكد من الكود"),COUNT($U$3:U504)+1,"  ")</f>
        <v xml:space="preserve">  </v>
      </c>
      <c r="Y505" s="4" t="str">
        <f>IF(AND($Z$2=$D505,$Z$2&lt;&gt;"",$Z$2&lt;&gt;0,$Y$2=$Y$1),COUNT($Y$3:Y504)+1,"  ")</f>
        <v xml:space="preserve">  </v>
      </c>
    </row>
    <row r="506" spans="2:25" ht="15.75">
      <c r="B506" s="5" t="str">
        <f>IF(C506&lt;&gt;"",COUNT($B$3:B505)+1,"")</f>
        <v/>
      </c>
      <c r="C506" s="86"/>
      <c r="D506" s="12"/>
      <c r="E506" s="12"/>
      <c r="F506" s="5" t="str">
        <f>IFERROR(IF(E506&lt;&gt;"",VLOOKUP(E506,STORE!$C$6:$D$500,2,FALSE),""),"تأكد من الكود")</f>
        <v/>
      </c>
      <c r="G506" s="12"/>
      <c r="H506" s="20"/>
      <c r="I506" s="12"/>
      <c r="U506" s="4" t="str">
        <f>IF(AND($V$2=$E506,$V$2&lt;&gt;"",$V$2&lt;&gt;0,F506&lt;&gt;"تأكد من الكود"),COUNT($U$3:U505)+1,"  ")</f>
        <v xml:space="preserve">  </v>
      </c>
      <c r="Y506" s="4" t="str">
        <f>IF(AND($Z$2=$D506,$Z$2&lt;&gt;"",$Z$2&lt;&gt;0,$Y$2=$Y$1),COUNT($Y$3:Y505)+1,"  ")</f>
        <v xml:space="preserve">  </v>
      </c>
    </row>
    <row r="507" spans="2:25" ht="15.75">
      <c r="B507" s="5" t="str">
        <f>IF(C507&lt;&gt;"",COUNT($B$3:B506)+1,"")</f>
        <v/>
      </c>
      <c r="C507" s="86"/>
      <c r="D507" s="12"/>
      <c r="E507" s="12"/>
      <c r="F507" s="5" t="str">
        <f>IFERROR(IF(E507&lt;&gt;"",VLOOKUP(E507,STORE!$C$6:$D$500,2,FALSE),""),"تأكد من الكود")</f>
        <v/>
      </c>
      <c r="G507" s="12"/>
      <c r="H507" s="20"/>
      <c r="I507" s="12"/>
      <c r="U507" s="4" t="str">
        <f>IF(AND($V$2=$E507,$V$2&lt;&gt;"",$V$2&lt;&gt;0,F507&lt;&gt;"تأكد من الكود"),COUNT($U$3:U506)+1,"  ")</f>
        <v xml:space="preserve">  </v>
      </c>
      <c r="Y507" s="4" t="str">
        <f>IF(AND($Z$2=$D507,$Z$2&lt;&gt;"",$Z$2&lt;&gt;0,$Y$2=$Y$1),COUNT($Y$3:Y506)+1,"  ")</f>
        <v xml:space="preserve">  </v>
      </c>
    </row>
    <row r="508" spans="2:25" ht="15.75">
      <c r="B508" s="5" t="str">
        <f>IF(C508&lt;&gt;"",COUNT($B$3:B507)+1,"")</f>
        <v/>
      </c>
      <c r="C508" s="86"/>
      <c r="D508" s="12"/>
      <c r="E508" s="12"/>
      <c r="F508" s="5" t="str">
        <f>IFERROR(IF(E508&lt;&gt;"",VLOOKUP(E508,STORE!$C$6:$D$500,2,FALSE),""),"تأكد من الكود")</f>
        <v/>
      </c>
      <c r="G508" s="12"/>
      <c r="H508" s="20"/>
      <c r="I508" s="12"/>
      <c r="U508" s="4" t="str">
        <f>IF(AND($V$2=$E508,$V$2&lt;&gt;"",$V$2&lt;&gt;0,F508&lt;&gt;"تأكد من الكود"),COUNT($U$3:U507)+1,"  ")</f>
        <v xml:space="preserve">  </v>
      </c>
      <c r="Y508" s="4" t="str">
        <f>IF(AND($Z$2=$D508,$Z$2&lt;&gt;"",$Z$2&lt;&gt;0,$Y$2=$Y$1),COUNT($Y$3:Y507)+1,"  ")</f>
        <v xml:space="preserve">  </v>
      </c>
    </row>
    <row r="509" spans="2:25" ht="15.75">
      <c r="B509" s="5" t="str">
        <f>IF(C509&lt;&gt;"",COUNT($B$3:B508)+1,"")</f>
        <v/>
      </c>
      <c r="C509" s="86"/>
      <c r="D509" s="12"/>
      <c r="E509" s="12"/>
      <c r="F509" s="5" t="str">
        <f>IFERROR(IF(E509&lt;&gt;"",VLOOKUP(E509,STORE!$C$6:$D$500,2,FALSE),""),"تأكد من الكود")</f>
        <v/>
      </c>
      <c r="G509" s="12"/>
      <c r="H509" s="20"/>
      <c r="I509" s="12"/>
      <c r="U509" s="4" t="str">
        <f>IF(AND($V$2=$E509,$V$2&lt;&gt;"",$V$2&lt;&gt;0,F509&lt;&gt;"تأكد من الكود"),COUNT($U$3:U508)+1,"  ")</f>
        <v xml:space="preserve">  </v>
      </c>
      <c r="Y509" s="4" t="str">
        <f>IF(AND($Z$2=$D509,$Z$2&lt;&gt;"",$Z$2&lt;&gt;0,$Y$2=$Y$1),COUNT($Y$3:Y508)+1,"  ")</f>
        <v xml:space="preserve">  </v>
      </c>
    </row>
    <row r="510" spans="2:25" ht="15.75">
      <c r="B510" s="5" t="str">
        <f>IF(C510&lt;&gt;"",COUNT($B$3:B509)+1,"")</f>
        <v/>
      </c>
      <c r="C510" s="86"/>
      <c r="D510" s="12"/>
      <c r="E510" s="12"/>
      <c r="F510" s="5" t="str">
        <f>IFERROR(IF(E510&lt;&gt;"",VLOOKUP(E510,STORE!$C$6:$D$500,2,FALSE),""),"تأكد من الكود")</f>
        <v/>
      </c>
      <c r="G510" s="12"/>
      <c r="H510" s="20"/>
      <c r="I510" s="12"/>
      <c r="U510" s="4" t="str">
        <f>IF(AND($V$2=$E510,$V$2&lt;&gt;"",$V$2&lt;&gt;0,F510&lt;&gt;"تأكد من الكود"),COUNT($U$3:U509)+1,"  ")</f>
        <v xml:space="preserve">  </v>
      </c>
      <c r="Y510" s="4" t="str">
        <f>IF(AND($Z$2=$D510,$Z$2&lt;&gt;"",$Z$2&lt;&gt;0,$Y$2=$Y$1),COUNT($Y$3:Y509)+1,"  ")</f>
        <v xml:space="preserve">  </v>
      </c>
    </row>
    <row r="511" spans="2:25" ht="15.75">
      <c r="B511" s="5" t="str">
        <f>IF(C511&lt;&gt;"",COUNT($B$3:B510)+1,"")</f>
        <v/>
      </c>
      <c r="C511" s="86"/>
      <c r="D511" s="12"/>
      <c r="E511" s="12"/>
      <c r="F511" s="5" t="str">
        <f>IFERROR(IF(E511&lt;&gt;"",VLOOKUP(E511,STORE!$C$6:$D$500,2,FALSE),""),"تأكد من الكود")</f>
        <v/>
      </c>
      <c r="G511" s="12"/>
      <c r="H511" s="20"/>
      <c r="I511" s="12"/>
      <c r="U511" s="4" t="str">
        <f>IF(AND($V$2=$E511,$V$2&lt;&gt;"",$V$2&lt;&gt;0,F511&lt;&gt;"تأكد من الكود"),COUNT($U$3:U510)+1,"  ")</f>
        <v xml:space="preserve">  </v>
      </c>
      <c r="Y511" s="4" t="str">
        <f>IF(AND($Z$2=$D511,$Z$2&lt;&gt;"",$Z$2&lt;&gt;0,$Y$2=$Y$1),COUNT($Y$3:Y510)+1,"  ")</f>
        <v xml:space="preserve">  </v>
      </c>
    </row>
    <row r="512" spans="2:25" ht="15.75">
      <c r="B512" s="5" t="str">
        <f>IF(C512&lt;&gt;"",COUNT($B$3:B511)+1,"")</f>
        <v/>
      </c>
      <c r="C512" s="86"/>
      <c r="D512" s="12"/>
      <c r="E512" s="12"/>
      <c r="F512" s="5" t="str">
        <f>IFERROR(IF(E512&lt;&gt;"",VLOOKUP(E512,STORE!$C$6:$D$500,2,FALSE),""),"تأكد من الكود")</f>
        <v/>
      </c>
      <c r="G512" s="12"/>
      <c r="H512" s="20"/>
      <c r="I512" s="12"/>
      <c r="U512" s="4" t="str">
        <f>IF(AND($V$2=$E512,$V$2&lt;&gt;"",$V$2&lt;&gt;0,F512&lt;&gt;"تأكد من الكود"),COUNT($U$3:U511)+1,"  ")</f>
        <v xml:space="preserve">  </v>
      </c>
      <c r="Y512" s="4" t="str">
        <f>IF(AND($Z$2=$D512,$Z$2&lt;&gt;"",$Z$2&lt;&gt;0,$Y$2=$Y$1),COUNT($Y$3:Y511)+1,"  ")</f>
        <v xml:space="preserve">  </v>
      </c>
    </row>
    <row r="513" spans="2:25" ht="15.75">
      <c r="B513" s="5" t="str">
        <f>IF(C513&lt;&gt;"",COUNT($B$3:B512)+1,"")</f>
        <v/>
      </c>
      <c r="C513" s="86"/>
      <c r="D513" s="12"/>
      <c r="E513" s="12"/>
      <c r="F513" s="5" t="str">
        <f>IFERROR(IF(E513&lt;&gt;"",VLOOKUP(E513,STORE!$C$6:$D$500,2,FALSE),""),"تأكد من الكود")</f>
        <v/>
      </c>
      <c r="G513" s="12"/>
      <c r="H513" s="20"/>
      <c r="I513" s="12"/>
      <c r="U513" s="4" t="str">
        <f>IF(AND($V$2=$E513,$V$2&lt;&gt;"",$V$2&lt;&gt;0,F513&lt;&gt;"تأكد من الكود"),COUNT($U$3:U512)+1,"  ")</f>
        <v xml:space="preserve">  </v>
      </c>
      <c r="Y513" s="4" t="str">
        <f>IF(AND($Z$2=$D513,$Z$2&lt;&gt;"",$Z$2&lt;&gt;0,$Y$2=$Y$1),COUNT($Y$3:Y512)+1,"  ")</f>
        <v xml:space="preserve">  </v>
      </c>
    </row>
    <row r="514" spans="2:25" ht="15.75">
      <c r="B514" s="5" t="str">
        <f>IF(C514&lt;&gt;"",COUNT($B$3:B513)+1,"")</f>
        <v/>
      </c>
      <c r="C514" s="86"/>
      <c r="D514" s="12"/>
      <c r="E514" s="12"/>
      <c r="F514" s="5" t="str">
        <f>IFERROR(IF(E514&lt;&gt;"",VLOOKUP(E514,STORE!$C$6:$D$500,2,FALSE),""),"تأكد من الكود")</f>
        <v/>
      </c>
      <c r="G514" s="12"/>
      <c r="H514" s="20"/>
      <c r="I514" s="12"/>
      <c r="U514" s="4" t="str">
        <f>IF(AND($V$2=$E514,$V$2&lt;&gt;"",$V$2&lt;&gt;0,F514&lt;&gt;"تأكد من الكود"),COUNT($U$3:U513)+1,"  ")</f>
        <v xml:space="preserve">  </v>
      </c>
      <c r="Y514" s="4" t="str">
        <f>IF(AND($Z$2=$D514,$Z$2&lt;&gt;"",$Z$2&lt;&gt;0,$Y$2=$Y$1),COUNT($Y$3:Y513)+1,"  ")</f>
        <v xml:space="preserve">  </v>
      </c>
    </row>
    <row r="515" spans="2:25" ht="15.75">
      <c r="B515" s="5" t="str">
        <f>IF(C515&lt;&gt;"",COUNT($B$3:B514)+1,"")</f>
        <v/>
      </c>
      <c r="C515" s="86"/>
      <c r="D515" s="12"/>
      <c r="E515" s="12"/>
      <c r="F515" s="5" t="str">
        <f>IFERROR(IF(E515&lt;&gt;"",VLOOKUP(E515,STORE!$C$6:$D$500,2,FALSE),""),"تأكد من الكود")</f>
        <v/>
      </c>
      <c r="G515" s="12"/>
      <c r="H515" s="20"/>
      <c r="I515" s="12"/>
      <c r="U515" s="4" t="str">
        <f>IF(AND($V$2=$E515,$V$2&lt;&gt;"",$V$2&lt;&gt;0,F515&lt;&gt;"تأكد من الكود"),COUNT($U$3:U514)+1,"  ")</f>
        <v xml:space="preserve">  </v>
      </c>
      <c r="Y515" s="4" t="str">
        <f>IF(AND($Z$2=$D515,$Z$2&lt;&gt;"",$Z$2&lt;&gt;0,$Y$2=$Y$1),COUNT($Y$3:Y514)+1,"  ")</f>
        <v xml:space="preserve">  </v>
      </c>
    </row>
    <row r="516" spans="2:25" ht="15.75">
      <c r="B516" s="5" t="str">
        <f>IF(C516&lt;&gt;"",COUNT($B$3:B515)+1,"")</f>
        <v/>
      </c>
      <c r="C516" s="86"/>
      <c r="D516" s="12"/>
      <c r="E516" s="12"/>
      <c r="F516" s="5" t="str">
        <f>IFERROR(IF(E516&lt;&gt;"",VLOOKUP(E516,STORE!$C$6:$D$500,2,FALSE),""),"تأكد من الكود")</f>
        <v/>
      </c>
      <c r="G516" s="12"/>
      <c r="H516" s="20"/>
      <c r="I516" s="12"/>
      <c r="U516" s="4" t="str">
        <f>IF(AND($V$2=$E516,$V$2&lt;&gt;"",$V$2&lt;&gt;0,F516&lt;&gt;"تأكد من الكود"),COUNT($U$3:U515)+1,"  ")</f>
        <v xml:space="preserve">  </v>
      </c>
      <c r="Y516" s="4" t="str">
        <f>IF(AND($Z$2=$D516,$Z$2&lt;&gt;"",$Z$2&lt;&gt;0,$Y$2=$Y$1),COUNT($Y$3:Y515)+1,"  ")</f>
        <v xml:space="preserve">  </v>
      </c>
    </row>
    <row r="517" spans="2:25" ht="15.75">
      <c r="B517" s="5" t="str">
        <f>IF(C517&lt;&gt;"",COUNT($B$3:B516)+1,"")</f>
        <v/>
      </c>
      <c r="C517" s="86"/>
      <c r="D517" s="12"/>
      <c r="E517" s="12"/>
      <c r="F517" s="5" t="str">
        <f>IFERROR(IF(E517&lt;&gt;"",VLOOKUP(E517,STORE!$C$6:$D$500,2,FALSE),""),"تأكد من الكود")</f>
        <v/>
      </c>
      <c r="G517" s="12"/>
      <c r="H517" s="20"/>
      <c r="I517" s="12"/>
      <c r="U517" s="4" t="str">
        <f>IF(AND($V$2=$E517,$V$2&lt;&gt;"",$V$2&lt;&gt;0,F517&lt;&gt;"تأكد من الكود"),COUNT($U$3:U516)+1,"  ")</f>
        <v xml:space="preserve">  </v>
      </c>
      <c r="Y517" s="4" t="str">
        <f>IF(AND($Z$2=$D517,$Z$2&lt;&gt;"",$Z$2&lt;&gt;0,$Y$2=$Y$1),COUNT($Y$3:Y516)+1,"  ")</f>
        <v xml:space="preserve">  </v>
      </c>
    </row>
    <row r="518" spans="2:25" ht="15.75">
      <c r="B518" s="5" t="str">
        <f>IF(C518&lt;&gt;"",COUNT($B$3:B517)+1,"")</f>
        <v/>
      </c>
      <c r="C518" s="86"/>
      <c r="D518" s="12"/>
      <c r="E518" s="12"/>
      <c r="F518" s="5" t="str">
        <f>IFERROR(IF(E518&lt;&gt;"",VLOOKUP(E518,STORE!$C$6:$D$500,2,FALSE),""),"تأكد من الكود")</f>
        <v/>
      </c>
      <c r="G518" s="12"/>
      <c r="H518" s="20"/>
      <c r="I518" s="12"/>
      <c r="U518" s="4" t="str">
        <f>IF(AND($V$2=$E518,$V$2&lt;&gt;"",$V$2&lt;&gt;0,F518&lt;&gt;"تأكد من الكود"),COUNT($U$3:U517)+1,"  ")</f>
        <v xml:space="preserve">  </v>
      </c>
      <c r="Y518" s="4" t="str">
        <f>IF(AND($Z$2=$D518,$Z$2&lt;&gt;"",$Z$2&lt;&gt;0,$Y$2=$Y$1),COUNT($Y$3:Y517)+1,"  ")</f>
        <v xml:space="preserve">  </v>
      </c>
    </row>
    <row r="519" spans="2:25" ht="15.75">
      <c r="B519" s="5" t="str">
        <f>IF(C519&lt;&gt;"",COUNT($B$3:B518)+1,"")</f>
        <v/>
      </c>
      <c r="C519" s="86"/>
      <c r="D519" s="12"/>
      <c r="E519" s="12"/>
      <c r="F519" s="5" t="str">
        <f>IFERROR(IF(E519&lt;&gt;"",VLOOKUP(E519,STORE!$C$6:$D$500,2,FALSE),""),"تأكد من الكود")</f>
        <v/>
      </c>
      <c r="G519" s="12"/>
      <c r="H519" s="20"/>
      <c r="I519" s="12"/>
      <c r="U519" s="4" t="str">
        <f>IF(AND($V$2=$E519,$V$2&lt;&gt;"",$V$2&lt;&gt;0,F519&lt;&gt;"تأكد من الكود"),COUNT($U$3:U518)+1,"  ")</f>
        <v xml:space="preserve">  </v>
      </c>
      <c r="Y519" s="4" t="str">
        <f>IF(AND($Z$2=$D519,$Z$2&lt;&gt;"",$Z$2&lt;&gt;0,$Y$2=$Y$1),COUNT($Y$3:Y518)+1,"  ")</f>
        <v xml:space="preserve">  </v>
      </c>
    </row>
    <row r="520" spans="2:25" ht="15.75">
      <c r="B520" s="5" t="str">
        <f>IF(C520&lt;&gt;"",COUNT($B$3:B519)+1,"")</f>
        <v/>
      </c>
      <c r="C520" s="86"/>
      <c r="D520" s="12"/>
      <c r="E520" s="12"/>
      <c r="F520" s="5" t="str">
        <f>IFERROR(IF(E520&lt;&gt;"",VLOOKUP(E520,STORE!$C$6:$D$500,2,FALSE),""),"تأكد من الكود")</f>
        <v/>
      </c>
      <c r="G520" s="12"/>
      <c r="H520" s="20"/>
      <c r="I520" s="12"/>
      <c r="U520" s="4" t="str">
        <f>IF(AND($V$2=$E520,$V$2&lt;&gt;"",$V$2&lt;&gt;0,F520&lt;&gt;"تأكد من الكود"),COUNT($U$3:U519)+1,"  ")</f>
        <v xml:space="preserve">  </v>
      </c>
      <c r="Y520" s="4" t="str">
        <f>IF(AND($Z$2=$D520,$Z$2&lt;&gt;"",$Z$2&lt;&gt;0,$Y$2=$Y$1),COUNT($Y$3:Y519)+1,"  ")</f>
        <v xml:space="preserve">  </v>
      </c>
    </row>
    <row r="521" spans="2:25" ht="15.75">
      <c r="B521" s="5" t="str">
        <f>IF(C521&lt;&gt;"",COUNT($B$3:B520)+1,"")</f>
        <v/>
      </c>
      <c r="C521" s="86"/>
      <c r="D521" s="12"/>
      <c r="E521" s="12"/>
      <c r="F521" s="5" t="str">
        <f>IFERROR(IF(E521&lt;&gt;"",VLOOKUP(E521,STORE!$C$6:$D$500,2,FALSE),""),"تأكد من الكود")</f>
        <v/>
      </c>
      <c r="G521" s="12"/>
      <c r="H521" s="20"/>
      <c r="I521" s="12"/>
      <c r="U521" s="4" t="str">
        <f>IF(AND($V$2=$E521,$V$2&lt;&gt;"",$V$2&lt;&gt;0,F521&lt;&gt;"تأكد من الكود"),COUNT($U$3:U520)+1,"  ")</f>
        <v xml:space="preserve">  </v>
      </c>
      <c r="Y521" s="4" t="str">
        <f>IF(AND($Z$2=$D521,$Z$2&lt;&gt;"",$Z$2&lt;&gt;0,$Y$2=$Y$1),COUNT($Y$3:Y520)+1,"  ")</f>
        <v xml:space="preserve">  </v>
      </c>
    </row>
    <row r="522" spans="2:25" ht="15.75">
      <c r="B522" s="5" t="str">
        <f>IF(C522&lt;&gt;"",COUNT($B$3:B521)+1,"")</f>
        <v/>
      </c>
      <c r="C522" s="86"/>
      <c r="D522" s="12"/>
      <c r="E522" s="12"/>
      <c r="F522" s="5" t="str">
        <f>IFERROR(IF(E522&lt;&gt;"",VLOOKUP(E522,STORE!$C$6:$D$500,2,FALSE),""),"تأكد من الكود")</f>
        <v/>
      </c>
      <c r="G522" s="12"/>
      <c r="H522" s="20"/>
      <c r="I522" s="12"/>
      <c r="U522" s="4" t="str">
        <f>IF(AND($V$2=$E522,$V$2&lt;&gt;"",$V$2&lt;&gt;0,F522&lt;&gt;"تأكد من الكود"),COUNT($U$3:U521)+1,"  ")</f>
        <v xml:space="preserve">  </v>
      </c>
      <c r="Y522" s="4" t="str">
        <f>IF(AND($Z$2=$D522,$Z$2&lt;&gt;"",$Z$2&lt;&gt;0,$Y$2=$Y$1),COUNT($Y$3:Y521)+1,"  ")</f>
        <v xml:space="preserve">  </v>
      </c>
    </row>
    <row r="523" spans="2:25" ht="15.75">
      <c r="B523" s="5" t="str">
        <f>IF(C523&lt;&gt;"",COUNT($B$3:B522)+1,"")</f>
        <v/>
      </c>
      <c r="C523" s="86"/>
      <c r="D523" s="12"/>
      <c r="E523" s="12"/>
      <c r="F523" s="5" t="str">
        <f>IFERROR(IF(E523&lt;&gt;"",VLOOKUP(E523,STORE!$C$6:$D$500,2,FALSE),""),"تأكد من الكود")</f>
        <v/>
      </c>
      <c r="G523" s="12"/>
      <c r="H523" s="20"/>
      <c r="I523" s="12"/>
      <c r="U523" s="4" t="str">
        <f>IF(AND($V$2=$E523,$V$2&lt;&gt;"",$V$2&lt;&gt;0,F523&lt;&gt;"تأكد من الكود"),COUNT($U$3:U522)+1,"  ")</f>
        <v xml:space="preserve">  </v>
      </c>
      <c r="Y523" s="4" t="str">
        <f>IF(AND($Z$2=$D523,$Z$2&lt;&gt;"",$Z$2&lt;&gt;0,$Y$2=$Y$1),COUNT($Y$3:Y522)+1,"  ")</f>
        <v xml:space="preserve">  </v>
      </c>
    </row>
    <row r="524" spans="2:25" ht="15.75">
      <c r="B524" s="5" t="str">
        <f>IF(C524&lt;&gt;"",COUNT($B$3:B523)+1,"")</f>
        <v/>
      </c>
      <c r="C524" s="86"/>
      <c r="D524" s="12"/>
      <c r="E524" s="12"/>
      <c r="F524" s="5" t="str">
        <f>IFERROR(IF(E524&lt;&gt;"",VLOOKUP(E524,STORE!$C$6:$D$500,2,FALSE),""),"تأكد من الكود")</f>
        <v/>
      </c>
      <c r="G524" s="12"/>
      <c r="H524" s="20"/>
      <c r="I524" s="12"/>
      <c r="U524" s="4" t="str">
        <f>IF(AND($V$2=$E524,$V$2&lt;&gt;"",$V$2&lt;&gt;0,F524&lt;&gt;"تأكد من الكود"),COUNT($U$3:U523)+1,"  ")</f>
        <v xml:space="preserve">  </v>
      </c>
      <c r="Y524" s="4" t="str">
        <f>IF(AND($Z$2=$D524,$Z$2&lt;&gt;"",$Z$2&lt;&gt;0,$Y$2=$Y$1),COUNT($Y$3:Y523)+1,"  ")</f>
        <v xml:space="preserve">  </v>
      </c>
    </row>
    <row r="525" spans="2:25" ht="15.75">
      <c r="B525" s="5" t="str">
        <f>IF(C525&lt;&gt;"",COUNT($B$3:B524)+1,"")</f>
        <v/>
      </c>
      <c r="C525" s="86"/>
      <c r="D525" s="12"/>
      <c r="E525" s="12"/>
      <c r="F525" s="5" t="str">
        <f>IFERROR(IF(E525&lt;&gt;"",VLOOKUP(E525,STORE!$C$6:$D$500,2,FALSE),""),"تأكد من الكود")</f>
        <v/>
      </c>
      <c r="G525" s="12"/>
      <c r="H525" s="20"/>
      <c r="I525" s="12"/>
      <c r="U525" s="4" t="str">
        <f>IF(AND($V$2=$E525,$V$2&lt;&gt;"",$V$2&lt;&gt;0,F525&lt;&gt;"تأكد من الكود"),COUNT($U$3:U524)+1,"  ")</f>
        <v xml:space="preserve">  </v>
      </c>
      <c r="Y525" s="4" t="str">
        <f>IF(AND($Z$2=$D525,$Z$2&lt;&gt;"",$Z$2&lt;&gt;0,$Y$2=$Y$1),COUNT($Y$3:Y524)+1,"  ")</f>
        <v xml:space="preserve">  </v>
      </c>
    </row>
    <row r="526" spans="2:25" ht="15.75">
      <c r="B526" s="5" t="str">
        <f>IF(C526&lt;&gt;"",COUNT($B$3:B525)+1,"")</f>
        <v/>
      </c>
      <c r="C526" s="86"/>
      <c r="D526" s="12"/>
      <c r="E526" s="12"/>
      <c r="F526" s="5" t="str">
        <f>IFERROR(IF(E526&lt;&gt;"",VLOOKUP(E526,STORE!$C$6:$D$500,2,FALSE),""),"تأكد من الكود")</f>
        <v/>
      </c>
      <c r="G526" s="12"/>
      <c r="H526" s="20"/>
      <c r="I526" s="12"/>
      <c r="U526" s="4" t="str">
        <f>IF(AND($V$2=$E526,$V$2&lt;&gt;"",$V$2&lt;&gt;0,F526&lt;&gt;"تأكد من الكود"),COUNT($U$3:U525)+1,"  ")</f>
        <v xml:space="preserve">  </v>
      </c>
      <c r="Y526" s="4" t="str">
        <f>IF(AND($Z$2=$D526,$Z$2&lt;&gt;"",$Z$2&lt;&gt;0,$Y$2=$Y$1),COUNT($Y$3:Y525)+1,"  ")</f>
        <v xml:space="preserve">  </v>
      </c>
    </row>
    <row r="527" spans="2:25" ht="15.75">
      <c r="B527" s="5" t="str">
        <f>IF(C527&lt;&gt;"",COUNT($B$3:B526)+1,"")</f>
        <v/>
      </c>
      <c r="C527" s="86"/>
      <c r="D527" s="12"/>
      <c r="E527" s="12"/>
      <c r="F527" s="5" t="str">
        <f>IFERROR(IF(E527&lt;&gt;"",VLOOKUP(E527,STORE!$C$6:$D$500,2,FALSE),""),"تأكد من الكود")</f>
        <v/>
      </c>
      <c r="G527" s="12"/>
      <c r="H527" s="20"/>
      <c r="I527" s="12"/>
      <c r="U527" s="4" t="str">
        <f>IF(AND($V$2=$E527,$V$2&lt;&gt;"",$V$2&lt;&gt;0,F527&lt;&gt;"تأكد من الكود"),COUNT($U$3:U526)+1,"  ")</f>
        <v xml:space="preserve">  </v>
      </c>
      <c r="Y527" s="4" t="str">
        <f>IF(AND($Z$2=$D527,$Z$2&lt;&gt;"",$Z$2&lt;&gt;0,$Y$2=$Y$1),COUNT($Y$3:Y526)+1,"  ")</f>
        <v xml:space="preserve">  </v>
      </c>
    </row>
    <row r="528" spans="2:25" ht="15.75">
      <c r="B528" s="5" t="str">
        <f>IF(C528&lt;&gt;"",COUNT($B$3:B527)+1,"")</f>
        <v/>
      </c>
      <c r="C528" s="86"/>
      <c r="D528" s="12"/>
      <c r="E528" s="12"/>
      <c r="F528" s="5" t="str">
        <f>IFERROR(IF(E528&lt;&gt;"",VLOOKUP(E528,STORE!$C$6:$D$500,2,FALSE),""),"تأكد من الكود")</f>
        <v/>
      </c>
      <c r="G528" s="12"/>
      <c r="H528" s="20"/>
      <c r="I528" s="12"/>
      <c r="U528" s="4" t="str">
        <f>IF(AND($V$2=$E528,$V$2&lt;&gt;"",$V$2&lt;&gt;0,F528&lt;&gt;"تأكد من الكود"),COUNT($U$3:U527)+1,"  ")</f>
        <v xml:space="preserve">  </v>
      </c>
      <c r="Y528" s="4" t="str">
        <f>IF(AND($Z$2=$D528,$Z$2&lt;&gt;"",$Z$2&lt;&gt;0,$Y$2=$Y$1),COUNT($Y$3:Y527)+1,"  ")</f>
        <v xml:space="preserve">  </v>
      </c>
    </row>
    <row r="529" spans="2:25" ht="15.75">
      <c r="B529" s="5" t="str">
        <f>IF(C529&lt;&gt;"",COUNT($B$3:B528)+1,"")</f>
        <v/>
      </c>
      <c r="C529" s="86"/>
      <c r="D529" s="12"/>
      <c r="E529" s="12"/>
      <c r="F529" s="5" t="str">
        <f>IFERROR(IF(E529&lt;&gt;"",VLOOKUP(E529,STORE!$C$6:$D$500,2,FALSE),""),"تأكد من الكود")</f>
        <v/>
      </c>
      <c r="G529" s="12"/>
      <c r="H529" s="20"/>
      <c r="I529" s="12"/>
      <c r="U529" s="4" t="str">
        <f>IF(AND($V$2=$E529,$V$2&lt;&gt;"",$V$2&lt;&gt;0,F529&lt;&gt;"تأكد من الكود"),COUNT($U$3:U528)+1,"  ")</f>
        <v xml:space="preserve">  </v>
      </c>
      <c r="Y529" s="4" t="str">
        <f>IF(AND($Z$2=$D529,$Z$2&lt;&gt;"",$Z$2&lt;&gt;0,$Y$2=$Y$1),COUNT($Y$3:Y528)+1,"  ")</f>
        <v xml:space="preserve">  </v>
      </c>
    </row>
    <row r="530" spans="2:25" ht="15.75">
      <c r="B530" s="5" t="str">
        <f>IF(C530&lt;&gt;"",COUNT($B$3:B529)+1,"")</f>
        <v/>
      </c>
      <c r="C530" s="86"/>
      <c r="D530" s="12"/>
      <c r="E530" s="12"/>
      <c r="F530" s="5" t="str">
        <f>IFERROR(IF(E530&lt;&gt;"",VLOOKUP(E530,STORE!$C$6:$D$500,2,FALSE),""),"تأكد من الكود")</f>
        <v/>
      </c>
      <c r="G530" s="12"/>
      <c r="H530" s="20"/>
      <c r="I530" s="12"/>
      <c r="U530" s="4" t="str">
        <f>IF(AND($V$2=$E530,$V$2&lt;&gt;"",$V$2&lt;&gt;0,F530&lt;&gt;"تأكد من الكود"),COUNT($U$3:U529)+1,"  ")</f>
        <v xml:space="preserve">  </v>
      </c>
      <c r="Y530" s="4" t="str">
        <f>IF(AND($Z$2=$D530,$Z$2&lt;&gt;"",$Z$2&lt;&gt;0,$Y$2=$Y$1),COUNT($Y$3:Y529)+1,"  ")</f>
        <v xml:space="preserve">  </v>
      </c>
    </row>
    <row r="531" spans="2:25" ht="15.75">
      <c r="B531" s="5" t="str">
        <f>IF(C531&lt;&gt;"",COUNT($B$3:B530)+1,"")</f>
        <v/>
      </c>
      <c r="C531" s="86"/>
      <c r="D531" s="12"/>
      <c r="E531" s="12"/>
      <c r="F531" s="5" t="str">
        <f>IFERROR(IF(E531&lt;&gt;"",VLOOKUP(E531,STORE!$C$6:$D$500,2,FALSE),""),"تأكد من الكود")</f>
        <v/>
      </c>
      <c r="G531" s="12"/>
      <c r="H531" s="20"/>
      <c r="I531" s="12"/>
      <c r="U531" s="4" t="str">
        <f>IF(AND($V$2=$E531,$V$2&lt;&gt;"",$V$2&lt;&gt;0,F531&lt;&gt;"تأكد من الكود"),COUNT($U$3:U530)+1,"  ")</f>
        <v xml:space="preserve">  </v>
      </c>
      <c r="Y531" s="4" t="str">
        <f>IF(AND($Z$2=$D531,$Z$2&lt;&gt;"",$Z$2&lt;&gt;0,$Y$2=$Y$1),COUNT($Y$3:Y530)+1,"  ")</f>
        <v xml:space="preserve">  </v>
      </c>
    </row>
    <row r="532" spans="2:25" ht="15.75">
      <c r="B532" s="5" t="str">
        <f>IF(C532&lt;&gt;"",COUNT($B$3:B531)+1,"")</f>
        <v/>
      </c>
      <c r="C532" s="86"/>
      <c r="D532" s="12"/>
      <c r="E532" s="12"/>
      <c r="F532" s="5" t="str">
        <f>IFERROR(IF(E532&lt;&gt;"",VLOOKUP(E532,STORE!$C$6:$D$500,2,FALSE),""),"تأكد من الكود")</f>
        <v/>
      </c>
      <c r="G532" s="12"/>
      <c r="H532" s="20"/>
      <c r="I532" s="12"/>
      <c r="U532" s="4" t="str">
        <f>IF(AND($V$2=$E532,$V$2&lt;&gt;"",$V$2&lt;&gt;0,F532&lt;&gt;"تأكد من الكود"),COUNT($U$3:U531)+1,"  ")</f>
        <v xml:space="preserve">  </v>
      </c>
      <c r="Y532" s="4" t="str">
        <f>IF(AND($Z$2=$D532,$Z$2&lt;&gt;"",$Z$2&lt;&gt;0,$Y$2=$Y$1),COUNT($Y$3:Y531)+1,"  ")</f>
        <v xml:space="preserve">  </v>
      </c>
    </row>
    <row r="533" spans="2:25" ht="15.75">
      <c r="B533" s="5" t="str">
        <f>IF(C533&lt;&gt;"",COUNT($B$3:B532)+1,"")</f>
        <v/>
      </c>
      <c r="C533" s="86"/>
      <c r="D533" s="12"/>
      <c r="E533" s="12"/>
      <c r="F533" s="5" t="str">
        <f>IFERROR(IF(E533&lt;&gt;"",VLOOKUP(E533,STORE!$C$6:$D$500,2,FALSE),""),"تأكد من الكود")</f>
        <v/>
      </c>
      <c r="G533" s="12"/>
      <c r="H533" s="20"/>
      <c r="I533" s="12"/>
      <c r="U533" s="4" t="str">
        <f>IF(AND($V$2=$E533,$V$2&lt;&gt;"",$V$2&lt;&gt;0,F533&lt;&gt;"تأكد من الكود"),COUNT($U$3:U532)+1,"  ")</f>
        <v xml:space="preserve">  </v>
      </c>
      <c r="Y533" s="4" t="str">
        <f>IF(AND($Z$2=$D533,$Z$2&lt;&gt;"",$Z$2&lt;&gt;0,$Y$2=$Y$1),COUNT($Y$3:Y532)+1,"  ")</f>
        <v xml:space="preserve">  </v>
      </c>
    </row>
    <row r="534" spans="2:25" ht="15.75">
      <c r="B534" s="5" t="str">
        <f>IF(C534&lt;&gt;"",COUNT($B$3:B533)+1,"")</f>
        <v/>
      </c>
      <c r="C534" s="86"/>
      <c r="D534" s="12"/>
      <c r="E534" s="12"/>
      <c r="F534" s="5" t="str">
        <f>IFERROR(IF(E534&lt;&gt;"",VLOOKUP(E534,STORE!$C$6:$D$500,2,FALSE),""),"تأكد من الكود")</f>
        <v/>
      </c>
      <c r="G534" s="12"/>
      <c r="H534" s="20"/>
      <c r="I534" s="12"/>
      <c r="U534" s="4" t="str">
        <f>IF(AND($V$2=$E534,$V$2&lt;&gt;"",$V$2&lt;&gt;0,F534&lt;&gt;"تأكد من الكود"),COUNT($U$3:U533)+1,"  ")</f>
        <v xml:space="preserve">  </v>
      </c>
      <c r="Y534" s="4" t="str">
        <f>IF(AND($Z$2=$D534,$Z$2&lt;&gt;"",$Z$2&lt;&gt;0,$Y$2=$Y$1),COUNT($Y$3:Y533)+1,"  ")</f>
        <v xml:space="preserve">  </v>
      </c>
    </row>
    <row r="535" spans="2:25" ht="15.75">
      <c r="B535" s="5" t="str">
        <f>IF(C535&lt;&gt;"",COUNT($B$3:B534)+1,"")</f>
        <v/>
      </c>
      <c r="C535" s="86"/>
      <c r="D535" s="12"/>
      <c r="E535" s="12"/>
      <c r="F535" s="5" t="str">
        <f>IFERROR(IF(E535&lt;&gt;"",VLOOKUP(E535,STORE!$C$6:$D$500,2,FALSE),""),"تأكد من الكود")</f>
        <v/>
      </c>
      <c r="G535" s="12"/>
      <c r="H535" s="20"/>
      <c r="I535" s="12"/>
      <c r="U535" s="4" t="str">
        <f>IF(AND($V$2=$E535,$V$2&lt;&gt;"",$V$2&lt;&gt;0,F535&lt;&gt;"تأكد من الكود"),COUNT($U$3:U534)+1,"  ")</f>
        <v xml:space="preserve">  </v>
      </c>
      <c r="Y535" s="4" t="str">
        <f>IF(AND($Z$2=$D535,$Z$2&lt;&gt;"",$Z$2&lt;&gt;0,$Y$2=$Y$1),COUNT($Y$3:Y534)+1,"  ")</f>
        <v xml:space="preserve">  </v>
      </c>
    </row>
    <row r="536" spans="2:25" ht="15.75">
      <c r="B536" s="5" t="str">
        <f>IF(C536&lt;&gt;"",COUNT($B$3:B535)+1,"")</f>
        <v/>
      </c>
      <c r="C536" s="86"/>
      <c r="D536" s="12"/>
      <c r="E536" s="12"/>
      <c r="F536" s="5" t="str">
        <f>IFERROR(IF(E536&lt;&gt;"",VLOOKUP(E536,STORE!$C$6:$D$500,2,FALSE),""),"تأكد من الكود")</f>
        <v/>
      </c>
      <c r="G536" s="12"/>
      <c r="H536" s="20"/>
      <c r="I536" s="12"/>
      <c r="U536" s="4" t="str">
        <f>IF(AND($V$2=$E536,$V$2&lt;&gt;"",$V$2&lt;&gt;0,F536&lt;&gt;"تأكد من الكود"),COUNT($U$3:U535)+1,"  ")</f>
        <v xml:space="preserve">  </v>
      </c>
      <c r="Y536" s="4" t="str">
        <f>IF(AND($Z$2=$D536,$Z$2&lt;&gt;"",$Z$2&lt;&gt;0,$Y$2=$Y$1),COUNT($Y$3:Y535)+1,"  ")</f>
        <v xml:space="preserve">  </v>
      </c>
    </row>
    <row r="537" spans="2:25" ht="15.75">
      <c r="B537" s="5" t="str">
        <f>IF(C537&lt;&gt;"",COUNT($B$3:B536)+1,"")</f>
        <v/>
      </c>
      <c r="C537" s="86"/>
      <c r="D537" s="12"/>
      <c r="E537" s="12"/>
      <c r="F537" s="5" t="str">
        <f>IFERROR(IF(E537&lt;&gt;"",VLOOKUP(E537,STORE!$C$6:$D$500,2,FALSE),""),"تأكد من الكود")</f>
        <v/>
      </c>
      <c r="G537" s="12"/>
      <c r="H537" s="20"/>
      <c r="I537" s="12"/>
      <c r="U537" s="4" t="str">
        <f>IF(AND($V$2=$E537,$V$2&lt;&gt;"",$V$2&lt;&gt;0,F537&lt;&gt;"تأكد من الكود"),COUNT($U$3:U536)+1,"  ")</f>
        <v xml:space="preserve">  </v>
      </c>
      <c r="Y537" s="4" t="str">
        <f>IF(AND($Z$2=$D537,$Z$2&lt;&gt;"",$Z$2&lt;&gt;0,$Y$2=$Y$1),COUNT($Y$3:Y536)+1,"  ")</f>
        <v xml:space="preserve">  </v>
      </c>
    </row>
    <row r="538" spans="2:25" ht="15.75">
      <c r="B538" s="5" t="str">
        <f>IF(C538&lt;&gt;"",COUNT($B$3:B537)+1,"")</f>
        <v/>
      </c>
      <c r="C538" s="86"/>
      <c r="D538" s="12"/>
      <c r="E538" s="12"/>
      <c r="F538" s="5" t="str">
        <f>IFERROR(IF(E538&lt;&gt;"",VLOOKUP(E538,STORE!$C$6:$D$500,2,FALSE),""),"تأكد من الكود")</f>
        <v/>
      </c>
      <c r="G538" s="12"/>
      <c r="H538" s="20"/>
      <c r="I538" s="12"/>
      <c r="U538" s="4" t="str">
        <f>IF(AND($V$2=$E538,$V$2&lt;&gt;"",$V$2&lt;&gt;0,F538&lt;&gt;"تأكد من الكود"),COUNT($U$3:U537)+1,"  ")</f>
        <v xml:space="preserve">  </v>
      </c>
      <c r="Y538" s="4" t="str">
        <f>IF(AND($Z$2=$D538,$Z$2&lt;&gt;"",$Z$2&lt;&gt;0,$Y$2=$Y$1),COUNT($Y$3:Y537)+1,"  ")</f>
        <v xml:space="preserve">  </v>
      </c>
    </row>
    <row r="539" spans="2:25" ht="15.75">
      <c r="B539" s="5" t="str">
        <f>IF(C539&lt;&gt;"",COUNT($B$3:B538)+1,"")</f>
        <v/>
      </c>
      <c r="C539" s="86"/>
      <c r="D539" s="12"/>
      <c r="E539" s="12"/>
      <c r="F539" s="5" t="str">
        <f>IFERROR(IF(E539&lt;&gt;"",VLOOKUP(E539,STORE!$C$6:$D$500,2,FALSE),""),"تأكد من الكود")</f>
        <v/>
      </c>
      <c r="G539" s="12"/>
      <c r="H539" s="20"/>
      <c r="I539" s="12"/>
      <c r="U539" s="4" t="str">
        <f>IF(AND($V$2=$E539,$V$2&lt;&gt;"",$V$2&lt;&gt;0,F539&lt;&gt;"تأكد من الكود"),COUNT($U$3:U538)+1,"  ")</f>
        <v xml:space="preserve">  </v>
      </c>
      <c r="Y539" s="4" t="str">
        <f>IF(AND($Z$2=$D539,$Z$2&lt;&gt;"",$Z$2&lt;&gt;0,$Y$2=$Y$1),COUNT($Y$3:Y538)+1,"  ")</f>
        <v xml:space="preserve">  </v>
      </c>
    </row>
    <row r="540" spans="2:25" ht="15.75">
      <c r="B540" s="5" t="str">
        <f>IF(C540&lt;&gt;"",COUNT($B$3:B539)+1,"")</f>
        <v/>
      </c>
      <c r="C540" s="86"/>
      <c r="D540" s="12"/>
      <c r="E540" s="12"/>
      <c r="F540" s="5" t="str">
        <f>IFERROR(IF(E540&lt;&gt;"",VLOOKUP(E540,STORE!$C$6:$D$500,2,FALSE),""),"تأكد من الكود")</f>
        <v/>
      </c>
      <c r="G540" s="12"/>
      <c r="H540" s="20"/>
      <c r="I540" s="12"/>
      <c r="U540" s="4" t="str">
        <f>IF(AND($V$2=$E540,$V$2&lt;&gt;"",$V$2&lt;&gt;0,F540&lt;&gt;"تأكد من الكود"),COUNT($U$3:U539)+1,"  ")</f>
        <v xml:space="preserve">  </v>
      </c>
      <c r="Y540" s="4" t="str">
        <f>IF(AND($Z$2=$D540,$Z$2&lt;&gt;"",$Z$2&lt;&gt;0,$Y$2=$Y$1),COUNT($Y$3:Y539)+1,"  ")</f>
        <v xml:space="preserve">  </v>
      </c>
    </row>
    <row r="541" spans="2:25" ht="15.75">
      <c r="B541" s="5" t="str">
        <f>IF(C541&lt;&gt;"",COUNT($B$3:B540)+1,"")</f>
        <v/>
      </c>
      <c r="C541" s="86"/>
      <c r="D541" s="12"/>
      <c r="E541" s="12"/>
      <c r="F541" s="5" t="str">
        <f>IFERROR(IF(E541&lt;&gt;"",VLOOKUP(E541,STORE!$C$6:$D$500,2,FALSE),""),"تأكد من الكود")</f>
        <v/>
      </c>
      <c r="G541" s="12"/>
      <c r="H541" s="20"/>
      <c r="I541" s="12"/>
      <c r="U541" s="4" t="str">
        <f>IF(AND($V$2=$E541,$V$2&lt;&gt;"",$V$2&lt;&gt;0,F541&lt;&gt;"تأكد من الكود"),COUNT($U$3:U540)+1,"  ")</f>
        <v xml:space="preserve">  </v>
      </c>
      <c r="Y541" s="4" t="str">
        <f>IF(AND($Z$2=$D541,$Z$2&lt;&gt;"",$Z$2&lt;&gt;0,$Y$2=$Y$1),COUNT($Y$3:Y540)+1,"  ")</f>
        <v xml:space="preserve">  </v>
      </c>
    </row>
    <row r="542" spans="2:25" ht="15.75">
      <c r="B542" s="5" t="str">
        <f>IF(C542&lt;&gt;"",COUNT($B$3:B541)+1,"")</f>
        <v/>
      </c>
      <c r="C542" s="86"/>
      <c r="D542" s="12"/>
      <c r="E542" s="12"/>
      <c r="F542" s="5" t="str">
        <f>IFERROR(IF(E542&lt;&gt;"",VLOOKUP(E542,STORE!$C$6:$D$500,2,FALSE),""),"تأكد من الكود")</f>
        <v/>
      </c>
      <c r="G542" s="12"/>
      <c r="H542" s="20"/>
      <c r="I542" s="12"/>
      <c r="U542" s="4" t="str">
        <f>IF(AND($V$2=$E542,$V$2&lt;&gt;"",$V$2&lt;&gt;0,F542&lt;&gt;"تأكد من الكود"),COUNT($U$3:U541)+1,"  ")</f>
        <v xml:space="preserve">  </v>
      </c>
      <c r="Y542" s="4" t="str">
        <f>IF(AND($Z$2=$D542,$Z$2&lt;&gt;"",$Z$2&lt;&gt;0,$Y$2=$Y$1),COUNT($Y$3:Y541)+1,"  ")</f>
        <v xml:space="preserve">  </v>
      </c>
    </row>
    <row r="543" spans="2:25" ht="15.75">
      <c r="B543" s="5" t="str">
        <f>IF(C543&lt;&gt;"",COUNT($B$3:B542)+1,"")</f>
        <v/>
      </c>
      <c r="C543" s="86"/>
      <c r="D543" s="12"/>
      <c r="E543" s="12"/>
      <c r="F543" s="5" t="str">
        <f>IFERROR(IF(E543&lt;&gt;"",VLOOKUP(E543,STORE!$C$6:$D$500,2,FALSE),""),"تأكد من الكود")</f>
        <v/>
      </c>
      <c r="G543" s="12"/>
      <c r="H543" s="20"/>
      <c r="I543" s="12"/>
      <c r="U543" s="4" t="str">
        <f>IF(AND($V$2=$E543,$V$2&lt;&gt;"",$V$2&lt;&gt;0,F543&lt;&gt;"تأكد من الكود"),COUNT($U$3:U542)+1,"  ")</f>
        <v xml:space="preserve">  </v>
      </c>
      <c r="Y543" s="4" t="str">
        <f>IF(AND($Z$2=$D543,$Z$2&lt;&gt;"",$Z$2&lt;&gt;0,$Y$2=$Y$1),COUNT($Y$3:Y542)+1,"  ")</f>
        <v xml:space="preserve">  </v>
      </c>
    </row>
    <row r="544" spans="2:25" ht="15.75">
      <c r="B544" s="5" t="str">
        <f>IF(C544&lt;&gt;"",COUNT($B$3:B543)+1,"")</f>
        <v/>
      </c>
      <c r="C544" s="86"/>
      <c r="D544" s="12"/>
      <c r="E544" s="12"/>
      <c r="F544" s="5" t="str">
        <f>IFERROR(IF(E544&lt;&gt;"",VLOOKUP(E544,STORE!$C$6:$D$500,2,FALSE),""),"تأكد من الكود")</f>
        <v/>
      </c>
      <c r="G544" s="12"/>
      <c r="H544" s="20"/>
      <c r="I544" s="12"/>
      <c r="U544" s="4" t="str">
        <f>IF(AND($V$2=$E544,$V$2&lt;&gt;"",$V$2&lt;&gt;0,F544&lt;&gt;"تأكد من الكود"),COUNT($U$3:U543)+1,"  ")</f>
        <v xml:space="preserve">  </v>
      </c>
      <c r="Y544" s="4" t="str">
        <f>IF(AND($Z$2=$D544,$Z$2&lt;&gt;"",$Z$2&lt;&gt;0,$Y$2=$Y$1),COUNT($Y$3:Y543)+1,"  ")</f>
        <v xml:space="preserve">  </v>
      </c>
    </row>
    <row r="545" spans="2:25" ht="15.75">
      <c r="B545" s="5" t="str">
        <f>IF(C545&lt;&gt;"",COUNT($B$3:B544)+1,"")</f>
        <v/>
      </c>
      <c r="C545" s="86"/>
      <c r="D545" s="12"/>
      <c r="E545" s="12"/>
      <c r="F545" s="5" t="str">
        <f>IFERROR(IF(E545&lt;&gt;"",VLOOKUP(E545,STORE!$C$6:$D$500,2,FALSE),""),"تأكد من الكود")</f>
        <v/>
      </c>
      <c r="G545" s="12"/>
      <c r="H545" s="20"/>
      <c r="I545" s="12"/>
      <c r="U545" s="4" t="str">
        <f>IF(AND($V$2=$E545,$V$2&lt;&gt;"",$V$2&lt;&gt;0,F545&lt;&gt;"تأكد من الكود"),COUNT($U$3:U544)+1,"  ")</f>
        <v xml:space="preserve">  </v>
      </c>
      <c r="Y545" s="4" t="str">
        <f>IF(AND($Z$2=$D545,$Z$2&lt;&gt;"",$Z$2&lt;&gt;0,$Y$2=$Y$1),COUNT($Y$3:Y544)+1,"  ")</f>
        <v xml:space="preserve">  </v>
      </c>
    </row>
    <row r="546" spans="2:25" ht="15.75">
      <c r="B546" s="5" t="str">
        <f>IF(C546&lt;&gt;"",COUNT($B$3:B545)+1,"")</f>
        <v/>
      </c>
      <c r="C546" s="86"/>
      <c r="D546" s="12"/>
      <c r="E546" s="12"/>
      <c r="F546" s="5" t="str">
        <f>IFERROR(IF(E546&lt;&gt;"",VLOOKUP(E546,STORE!$C$6:$D$500,2,FALSE),""),"تأكد من الكود")</f>
        <v/>
      </c>
      <c r="G546" s="12"/>
      <c r="H546" s="20"/>
      <c r="I546" s="12"/>
      <c r="U546" s="4" t="str">
        <f>IF(AND($V$2=$E546,$V$2&lt;&gt;"",$V$2&lt;&gt;0,F546&lt;&gt;"تأكد من الكود"),COUNT($U$3:U545)+1,"  ")</f>
        <v xml:space="preserve">  </v>
      </c>
      <c r="Y546" s="4" t="str">
        <f>IF(AND($Z$2=$D546,$Z$2&lt;&gt;"",$Z$2&lt;&gt;0,$Y$2=$Y$1),COUNT($Y$3:Y545)+1,"  ")</f>
        <v xml:space="preserve">  </v>
      </c>
    </row>
    <row r="547" spans="2:25" ht="15.75">
      <c r="B547" s="5" t="str">
        <f>IF(C547&lt;&gt;"",COUNT($B$3:B546)+1,"")</f>
        <v/>
      </c>
      <c r="C547" s="86"/>
      <c r="D547" s="12"/>
      <c r="E547" s="12"/>
      <c r="F547" s="5" t="str">
        <f>IFERROR(IF(E547&lt;&gt;"",VLOOKUP(E547,STORE!$C$6:$D$500,2,FALSE),""),"تأكد من الكود")</f>
        <v/>
      </c>
      <c r="G547" s="12"/>
      <c r="H547" s="20"/>
      <c r="I547" s="12"/>
      <c r="U547" s="4" t="str">
        <f>IF(AND($V$2=$E547,$V$2&lt;&gt;"",$V$2&lt;&gt;0,F547&lt;&gt;"تأكد من الكود"),COUNT($U$3:U546)+1,"  ")</f>
        <v xml:space="preserve">  </v>
      </c>
      <c r="Y547" s="4" t="str">
        <f>IF(AND($Z$2=$D547,$Z$2&lt;&gt;"",$Z$2&lt;&gt;0,$Y$2=$Y$1),COUNT($Y$3:Y546)+1,"  ")</f>
        <v xml:space="preserve">  </v>
      </c>
    </row>
    <row r="548" spans="2:25" ht="15.75">
      <c r="B548" s="5" t="str">
        <f>IF(C548&lt;&gt;"",COUNT($B$3:B547)+1,"")</f>
        <v/>
      </c>
      <c r="C548" s="86"/>
      <c r="D548" s="12"/>
      <c r="E548" s="12"/>
      <c r="F548" s="5" t="str">
        <f>IFERROR(IF(E548&lt;&gt;"",VLOOKUP(E548,STORE!$C$6:$D$500,2,FALSE),""),"تأكد من الكود")</f>
        <v/>
      </c>
      <c r="G548" s="12"/>
      <c r="H548" s="20"/>
      <c r="I548" s="12"/>
      <c r="U548" s="4" t="str">
        <f>IF(AND($V$2=$E548,$V$2&lt;&gt;"",$V$2&lt;&gt;0,F548&lt;&gt;"تأكد من الكود"),COUNT($U$3:U547)+1,"  ")</f>
        <v xml:space="preserve">  </v>
      </c>
      <c r="Y548" s="4" t="str">
        <f>IF(AND($Z$2=$D548,$Z$2&lt;&gt;"",$Z$2&lt;&gt;0,$Y$2=$Y$1),COUNT($Y$3:Y547)+1,"  ")</f>
        <v xml:space="preserve">  </v>
      </c>
    </row>
    <row r="549" spans="2:25" ht="15.75">
      <c r="B549" s="5" t="str">
        <f>IF(C549&lt;&gt;"",COUNT($B$3:B548)+1,"")</f>
        <v/>
      </c>
      <c r="C549" s="86"/>
      <c r="D549" s="12"/>
      <c r="E549" s="12"/>
      <c r="F549" s="5" t="str">
        <f>IFERROR(IF(E549&lt;&gt;"",VLOOKUP(E549,STORE!$C$6:$D$500,2,FALSE),""),"تأكد من الكود")</f>
        <v/>
      </c>
      <c r="G549" s="12"/>
      <c r="H549" s="20"/>
      <c r="I549" s="12"/>
      <c r="U549" s="4" t="str">
        <f>IF(AND($V$2=$E549,$V$2&lt;&gt;"",$V$2&lt;&gt;0,F549&lt;&gt;"تأكد من الكود"),COUNT($U$3:U548)+1,"  ")</f>
        <v xml:space="preserve">  </v>
      </c>
      <c r="Y549" s="4" t="str">
        <f>IF(AND($Z$2=$D549,$Z$2&lt;&gt;"",$Z$2&lt;&gt;0,$Y$2=$Y$1),COUNT($Y$3:Y548)+1,"  ")</f>
        <v xml:space="preserve">  </v>
      </c>
    </row>
    <row r="550" spans="2:25" ht="15.75">
      <c r="B550" s="5" t="str">
        <f>IF(C550&lt;&gt;"",COUNT($B$3:B549)+1,"")</f>
        <v/>
      </c>
      <c r="C550" s="86"/>
      <c r="D550" s="12"/>
      <c r="E550" s="12"/>
      <c r="F550" s="5" t="str">
        <f>IFERROR(IF(E550&lt;&gt;"",VLOOKUP(E550,STORE!$C$6:$D$500,2,FALSE),""),"تأكد من الكود")</f>
        <v/>
      </c>
      <c r="G550" s="12"/>
      <c r="H550" s="20"/>
      <c r="I550" s="12"/>
      <c r="U550" s="4" t="str">
        <f>IF(AND($V$2=$E550,$V$2&lt;&gt;"",$V$2&lt;&gt;0,F550&lt;&gt;"تأكد من الكود"),COUNT($U$3:U549)+1,"  ")</f>
        <v xml:space="preserve">  </v>
      </c>
      <c r="Y550" s="4" t="str">
        <f>IF(AND($Z$2=$D550,$Z$2&lt;&gt;"",$Z$2&lt;&gt;0,$Y$2=$Y$1),COUNT($Y$3:Y549)+1,"  ")</f>
        <v xml:space="preserve">  </v>
      </c>
    </row>
    <row r="551" spans="2:25" ht="15.75">
      <c r="B551" s="5" t="str">
        <f>IF(C551&lt;&gt;"",COUNT($B$3:B550)+1,"")</f>
        <v/>
      </c>
      <c r="C551" s="86"/>
      <c r="D551" s="12"/>
      <c r="E551" s="12"/>
      <c r="F551" s="5" t="str">
        <f>IFERROR(IF(E551&lt;&gt;"",VLOOKUP(E551,STORE!$C$6:$D$500,2,FALSE),""),"تأكد من الكود")</f>
        <v/>
      </c>
      <c r="G551" s="12"/>
      <c r="H551" s="20"/>
      <c r="I551" s="12"/>
      <c r="U551" s="4" t="str">
        <f>IF(AND($V$2=$E551,$V$2&lt;&gt;"",$V$2&lt;&gt;0,F551&lt;&gt;"تأكد من الكود"),COUNT($U$3:U550)+1,"  ")</f>
        <v xml:space="preserve">  </v>
      </c>
      <c r="Y551" s="4" t="str">
        <f>IF(AND($Z$2=$D551,$Z$2&lt;&gt;"",$Z$2&lt;&gt;0,$Y$2=$Y$1),COUNT($Y$3:Y550)+1,"  ")</f>
        <v xml:space="preserve">  </v>
      </c>
    </row>
    <row r="552" spans="2:25" ht="15.75">
      <c r="B552" s="5" t="str">
        <f>IF(C552&lt;&gt;"",COUNT($B$3:B551)+1,"")</f>
        <v/>
      </c>
      <c r="C552" s="86"/>
      <c r="D552" s="12"/>
      <c r="E552" s="12"/>
      <c r="F552" s="5" t="str">
        <f>IFERROR(IF(E552&lt;&gt;"",VLOOKUP(E552,STORE!$C$6:$D$500,2,FALSE),""),"تأكد من الكود")</f>
        <v/>
      </c>
      <c r="G552" s="12"/>
      <c r="H552" s="20"/>
      <c r="I552" s="12"/>
      <c r="U552" s="4" t="str">
        <f>IF(AND($V$2=$E552,$V$2&lt;&gt;"",$V$2&lt;&gt;0,F552&lt;&gt;"تأكد من الكود"),COUNT($U$3:U551)+1,"  ")</f>
        <v xml:space="preserve">  </v>
      </c>
      <c r="Y552" s="4" t="str">
        <f>IF(AND($Z$2=$D552,$Z$2&lt;&gt;"",$Z$2&lt;&gt;0,$Y$2=$Y$1),COUNT($Y$3:Y551)+1,"  ")</f>
        <v xml:space="preserve">  </v>
      </c>
    </row>
    <row r="553" spans="2:25" ht="15.75">
      <c r="B553" s="5" t="str">
        <f>IF(C553&lt;&gt;"",COUNT($B$3:B552)+1,"")</f>
        <v/>
      </c>
      <c r="C553" s="86"/>
      <c r="D553" s="12"/>
      <c r="E553" s="12"/>
      <c r="F553" s="5" t="str">
        <f>IFERROR(IF(E553&lt;&gt;"",VLOOKUP(E553,STORE!$C$6:$D$500,2,FALSE),""),"تأكد من الكود")</f>
        <v/>
      </c>
      <c r="G553" s="12"/>
      <c r="H553" s="20"/>
      <c r="I553" s="12"/>
      <c r="U553" s="4" t="str">
        <f>IF(AND($V$2=$E553,$V$2&lt;&gt;"",$V$2&lt;&gt;0,F553&lt;&gt;"تأكد من الكود"),COUNT($U$3:U552)+1,"  ")</f>
        <v xml:space="preserve">  </v>
      </c>
      <c r="Y553" s="4" t="str">
        <f>IF(AND($Z$2=$D553,$Z$2&lt;&gt;"",$Z$2&lt;&gt;0,$Y$2=$Y$1),COUNT($Y$3:Y552)+1,"  ")</f>
        <v xml:space="preserve">  </v>
      </c>
    </row>
    <row r="554" spans="2:25" ht="15.75">
      <c r="B554" s="5" t="str">
        <f>IF(C554&lt;&gt;"",COUNT($B$3:B553)+1,"")</f>
        <v/>
      </c>
      <c r="C554" s="86"/>
      <c r="D554" s="12"/>
      <c r="E554" s="12"/>
      <c r="F554" s="5" t="str">
        <f>IFERROR(IF(E554&lt;&gt;"",VLOOKUP(E554,STORE!$C$6:$D$500,2,FALSE),""),"تأكد من الكود")</f>
        <v/>
      </c>
      <c r="G554" s="12"/>
      <c r="H554" s="20"/>
      <c r="I554" s="12"/>
      <c r="U554" s="4" t="str">
        <f>IF(AND($V$2=$E554,$V$2&lt;&gt;"",$V$2&lt;&gt;0,F554&lt;&gt;"تأكد من الكود"),COUNT($U$3:U553)+1,"  ")</f>
        <v xml:space="preserve">  </v>
      </c>
      <c r="Y554" s="4" t="str">
        <f>IF(AND($Z$2=$D554,$Z$2&lt;&gt;"",$Z$2&lt;&gt;0,$Y$2=$Y$1),COUNT($Y$3:Y553)+1,"  ")</f>
        <v xml:space="preserve">  </v>
      </c>
    </row>
    <row r="555" spans="2:25" ht="15.75">
      <c r="B555" s="5" t="str">
        <f>IF(C555&lt;&gt;"",COUNT($B$3:B554)+1,"")</f>
        <v/>
      </c>
      <c r="C555" s="86"/>
      <c r="D555" s="12"/>
      <c r="E555" s="12"/>
      <c r="F555" s="5" t="str">
        <f>IFERROR(IF(E555&lt;&gt;"",VLOOKUP(E555,STORE!$C$6:$D$500,2,FALSE),""),"تأكد من الكود")</f>
        <v/>
      </c>
      <c r="G555" s="12"/>
      <c r="H555" s="20"/>
      <c r="I555" s="12"/>
      <c r="U555" s="4" t="str">
        <f>IF(AND($V$2=$E555,$V$2&lt;&gt;"",$V$2&lt;&gt;0,F555&lt;&gt;"تأكد من الكود"),COUNT($U$3:U554)+1,"  ")</f>
        <v xml:space="preserve">  </v>
      </c>
      <c r="Y555" s="4" t="str">
        <f>IF(AND($Z$2=$D555,$Z$2&lt;&gt;"",$Z$2&lt;&gt;0,$Y$2=$Y$1),COUNT($Y$3:Y554)+1,"  ")</f>
        <v xml:space="preserve">  </v>
      </c>
    </row>
    <row r="556" spans="2:25" ht="15.75">
      <c r="B556" s="5" t="str">
        <f>IF(C556&lt;&gt;"",COUNT($B$3:B555)+1,"")</f>
        <v/>
      </c>
      <c r="C556" s="86"/>
      <c r="D556" s="12"/>
      <c r="E556" s="12"/>
      <c r="F556" s="5" t="str">
        <f>IFERROR(IF(E556&lt;&gt;"",VLOOKUP(E556,STORE!$C$6:$D$500,2,FALSE),""),"تأكد من الكود")</f>
        <v/>
      </c>
      <c r="G556" s="12"/>
      <c r="H556" s="20"/>
      <c r="I556" s="12"/>
      <c r="U556" s="4" t="str">
        <f>IF(AND($V$2=$E556,$V$2&lt;&gt;"",$V$2&lt;&gt;0,F556&lt;&gt;"تأكد من الكود"),COUNT($U$3:U555)+1,"  ")</f>
        <v xml:space="preserve">  </v>
      </c>
      <c r="Y556" s="4" t="str">
        <f>IF(AND($Z$2=$D556,$Z$2&lt;&gt;"",$Z$2&lt;&gt;0,$Y$2=$Y$1),COUNT($Y$3:Y555)+1,"  ")</f>
        <v xml:space="preserve">  </v>
      </c>
    </row>
    <row r="557" spans="2:25" ht="15.75">
      <c r="B557" s="5" t="str">
        <f>IF(C557&lt;&gt;"",COUNT($B$3:B556)+1,"")</f>
        <v/>
      </c>
      <c r="C557" s="86"/>
      <c r="D557" s="12"/>
      <c r="E557" s="12"/>
      <c r="F557" s="5" t="str">
        <f>IFERROR(IF(E557&lt;&gt;"",VLOOKUP(E557,STORE!$C$6:$D$500,2,FALSE),""),"تأكد من الكود")</f>
        <v/>
      </c>
      <c r="G557" s="12"/>
      <c r="H557" s="20"/>
      <c r="I557" s="12"/>
      <c r="U557" s="4" t="str">
        <f>IF(AND($V$2=$E557,$V$2&lt;&gt;"",$V$2&lt;&gt;0,F557&lt;&gt;"تأكد من الكود"),COUNT($U$3:U556)+1,"  ")</f>
        <v xml:space="preserve">  </v>
      </c>
      <c r="Y557" s="4" t="str">
        <f>IF(AND($Z$2=$D557,$Z$2&lt;&gt;"",$Z$2&lt;&gt;0,$Y$2=$Y$1),COUNT($Y$3:Y556)+1,"  ")</f>
        <v xml:space="preserve">  </v>
      </c>
    </row>
    <row r="558" spans="2:25" ht="15.75">
      <c r="B558" s="5" t="str">
        <f>IF(C558&lt;&gt;"",COUNT($B$3:B557)+1,"")</f>
        <v/>
      </c>
      <c r="C558" s="86"/>
      <c r="D558" s="12"/>
      <c r="E558" s="12"/>
      <c r="F558" s="5" t="str">
        <f>IFERROR(IF(E558&lt;&gt;"",VLOOKUP(E558,STORE!$C$6:$D$500,2,FALSE),""),"تأكد من الكود")</f>
        <v/>
      </c>
      <c r="G558" s="12"/>
      <c r="H558" s="20"/>
      <c r="I558" s="12"/>
      <c r="U558" s="4" t="str">
        <f>IF(AND($V$2=$E558,$V$2&lt;&gt;"",$V$2&lt;&gt;0,F558&lt;&gt;"تأكد من الكود"),COUNT($U$3:U557)+1,"  ")</f>
        <v xml:space="preserve">  </v>
      </c>
      <c r="Y558" s="4" t="str">
        <f>IF(AND($Z$2=$D558,$Z$2&lt;&gt;"",$Z$2&lt;&gt;0,$Y$2=$Y$1),COUNT($Y$3:Y557)+1,"  ")</f>
        <v xml:space="preserve">  </v>
      </c>
    </row>
    <row r="559" spans="2:25" ht="15.75">
      <c r="B559" s="5" t="str">
        <f>IF(C559&lt;&gt;"",COUNT($B$3:B558)+1,"")</f>
        <v/>
      </c>
      <c r="C559" s="86"/>
      <c r="D559" s="12"/>
      <c r="E559" s="12"/>
      <c r="F559" s="5" t="str">
        <f>IFERROR(IF(E559&lt;&gt;"",VLOOKUP(E559,STORE!$C$6:$D$500,2,FALSE),""),"تأكد من الكود")</f>
        <v/>
      </c>
      <c r="G559" s="12"/>
      <c r="H559" s="20"/>
      <c r="I559" s="12"/>
      <c r="U559" s="4" t="str">
        <f>IF(AND($V$2=$E559,$V$2&lt;&gt;"",$V$2&lt;&gt;0,F559&lt;&gt;"تأكد من الكود"),COUNT($U$3:U558)+1,"  ")</f>
        <v xml:space="preserve">  </v>
      </c>
      <c r="Y559" s="4" t="str">
        <f>IF(AND($Z$2=$D559,$Z$2&lt;&gt;"",$Z$2&lt;&gt;0,$Y$2=$Y$1),COUNT($Y$3:Y558)+1,"  ")</f>
        <v xml:space="preserve">  </v>
      </c>
    </row>
    <row r="560" spans="2:25" ht="15.75">
      <c r="B560" s="5" t="str">
        <f>IF(C560&lt;&gt;"",COUNT($B$3:B559)+1,"")</f>
        <v/>
      </c>
      <c r="C560" s="86"/>
      <c r="D560" s="12"/>
      <c r="E560" s="12"/>
      <c r="F560" s="5" t="str">
        <f>IFERROR(IF(E560&lt;&gt;"",VLOOKUP(E560,STORE!$C$6:$D$500,2,FALSE),""),"تأكد من الكود")</f>
        <v/>
      </c>
      <c r="G560" s="12"/>
      <c r="H560" s="20"/>
      <c r="I560" s="12"/>
      <c r="U560" s="4" t="str">
        <f>IF(AND($V$2=$E560,$V$2&lt;&gt;"",$V$2&lt;&gt;0,F560&lt;&gt;"تأكد من الكود"),COUNT($U$3:U559)+1,"  ")</f>
        <v xml:space="preserve">  </v>
      </c>
      <c r="Y560" s="4" t="str">
        <f>IF(AND($Z$2=$D560,$Z$2&lt;&gt;"",$Z$2&lt;&gt;0,$Y$2=$Y$1),COUNT($Y$3:Y559)+1,"  ")</f>
        <v xml:space="preserve">  </v>
      </c>
    </row>
    <row r="561" spans="2:25" ht="15.75">
      <c r="B561" s="5" t="str">
        <f>IF(C561&lt;&gt;"",COUNT($B$3:B560)+1,"")</f>
        <v/>
      </c>
      <c r="C561" s="86"/>
      <c r="D561" s="12"/>
      <c r="E561" s="12"/>
      <c r="F561" s="5" t="str">
        <f>IFERROR(IF(E561&lt;&gt;"",VLOOKUP(E561,STORE!$C$6:$D$500,2,FALSE),""),"تأكد من الكود")</f>
        <v/>
      </c>
      <c r="G561" s="12"/>
      <c r="H561" s="20"/>
      <c r="I561" s="12"/>
      <c r="U561" s="4" t="str">
        <f>IF(AND($V$2=$E561,$V$2&lt;&gt;"",$V$2&lt;&gt;0,F561&lt;&gt;"تأكد من الكود"),COUNT($U$3:U560)+1,"  ")</f>
        <v xml:space="preserve">  </v>
      </c>
      <c r="Y561" s="4" t="str">
        <f>IF(AND($Z$2=$D561,$Z$2&lt;&gt;"",$Z$2&lt;&gt;0,$Y$2=$Y$1),COUNT($Y$3:Y560)+1,"  ")</f>
        <v xml:space="preserve">  </v>
      </c>
    </row>
    <row r="562" spans="2:25" ht="15.75">
      <c r="B562" s="5" t="str">
        <f>IF(C562&lt;&gt;"",COUNT($B$3:B561)+1,"")</f>
        <v/>
      </c>
      <c r="C562" s="86"/>
      <c r="D562" s="12"/>
      <c r="E562" s="12"/>
      <c r="F562" s="5" t="str">
        <f>IFERROR(IF(E562&lt;&gt;"",VLOOKUP(E562,STORE!$C$6:$D$500,2,FALSE),""),"تأكد من الكود")</f>
        <v/>
      </c>
      <c r="G562" s="12"/>
      <c r="H562" s="20"/>
      <c r="I562" s="12"/>
      <c r="U562" s="4" t="str">
        <f>IF(AND($V$2=$E562,$V$2&lt;&gt;"",$V$2&lt;&gt;0,F562&lt;&gt;"تأكد من الكود"),COUNT($U$3:U561)+1,"  ")</f>
        <v xml:space="preserve">  </v>
      </c>
      <c r="Y562" s="4" t="str">
        <f>IF(AND($Z$2=$D562,$Z$2&lt;&gt;"",$Z$2&lt;&gt;0,$Y$2=$Y$1),COUNT($Y$3:Y561)+1,"  ")</f>
        <v xml:space="preserve">  </v>
      </c>
    </row>
    <row r="563" spans="2:25" ht="15.75">
      <c r="B563" s="5" t="str">
        <f>IF(C563&lt;&gt;"",COUNT($B$3:B562)+1,"")</f>
        <v/>
      </c>
      <c r="C563" s="86"/>
      <c r="D563" s="12"/>
      <c r="E563" s="12"/>
      <c r="F563" s="5" t="str">
        <f>IFERROR(IF(E563&lt;&gt;"",VLOOKUP(E563,STORE!$C$6:$D$500,2,FALSE),""),"تأكد من الكود")</f>
        <v/>
      </c>
      <c r="G563" s="12"/>
      <c r="H563" s="20"/>
      <c r="I563" s="12"/>
      <c r="U563" s="4" t="str">
        <f>IF(AND($V$2=$E563,$V$2&lt;&gt;"",$V$2&lt;&gt;0,F563&lt;&gt;"تأكد من الكود"),COUNT($U$3:U562)+1,"  ")</f>
        <v xml:space="preserve">  </v>
      </c>
      <c r="Y563" s="4" t="str">
        <f>IF(AND($Z$2=$D563,$Z$2&lt;&gt;"",$Z$2&lt;&gt;0,$Y$2=$Y$1),COUNT($Y$3:Y562)+1,"  ")</f>
        <v xml:space="preserve">  </v>
      </c>
    </row>
    <row r="564" spans="2:25" ht="15.75">
      <c r="B564" s="5" t="str">
        <f>IF(C564&lt;&gt;"",COUNT($B$3:B563)+1,"")</f>
        <v/>
      </c>
      <c r="C564" s="86"/>
      <c r="D564" s="12"/>
      <c r="E564" s="12"/>
      <c r="F564" s="5" t="str">
        <f>IFERROR(IF(E564&lt;&gt;"",VLOOKUP(E564,STORE!$C$6:$D$500,2,FALSE),""),"تأكد من الكود")</f>
        <v/>
      </c>
      <c r="G564" s="12"/>
      <c r="H564" s="20"/>
      <c r="I564" s="12"/>
      <c r="U564" s="4" t="str">
        <f>IF(AND($V$2=$E564,$V$2&lt;&gt;"",$V$2&lt;&gt;0,F564&lt;&gt;"تأكد من الكود"),COUNT($U$3:U563)+1,"  ")</f>
        <v xml:space="preserve">  </v>
      </c>
      <c r="Y564" s="4" t="str">
        <f>IF(AND($Z$2=$D564,$Z$2&lt;&gt;"",$Z$2&lt;&gt;0,$Y$2=$Y$1),COUNT($Y$3:Y563)+1,"  ")</f>
        <v xml:space="preserve">  </v>
      </c>
    </row>
    <row r="565" spans="2:25" ht="15.75">
      <c r="B565" s="5" t="str">
        <f>IF(C565&lt;&gt;"",COUNT($B$3:B564)+1,"")</f>
        <v/>
      </c>
      <c r="C565" s="86"/>
      <c r="D565" s="12"/>
      <c r="E565" s="12"/>
      <c r="F565" s="5" t="str">
        <f>IFERROR(IF(E565&lt;&gt;"",VLOOKUP(E565,STORE!$C$6:$D$500,2,FALSE),""),"تأكد من الكود")</f>
        <v/>
      </c>
      <c r="G565" s="12"/>
      <c r="H565" s="20"/>
      <c r="I565" s="12"/>
      <c r="U565" s="4" t="str">
        <f>IF(AND($V$2=$E565,$V$2&lt;&gt;"",$V$2&lt;&gt;0,F565&lt;&gt;"تأكد من الكود"),COUNT($U$3:U564)+1,"  ")</f>
        <v xml:space="preserve">  </v>
      </c>
      <c r="Y565" s="4" t="str">
        <f>IF(AND($Z$2=$D565,$Z$2&lt;&gt;"",$Z$2&lt;&gt;0,$Y$2=$Y$1),COUNT($Y$3:Y564)+1,"  ")</f>
        <v xml:space="preserve">  </v>
      </c>
    </row>
    <row r="566" spans="2:25" ht="15.75">
      <c r="B566" s="5" t="str">
        <f>IF(C566&lt;&gt;"",COUNT($B$3:B565)+1,"")</f>
        <v/>
      </c>
      <c r="C566" s="86"/>
      <c r="D566" s="12"/>
      <c r="E566" s="12"/>
      <c r="F566" s="5" t="str">
        <f>IFERROR(IF(E566&lt;&gt;"",VLOOKUP(E566,STORE!$C$6:$D$500,2,FALSE),""),"تأكد من الكود")</f>
        <v/>
      </c>
      <c r="G566" s="12"/>
      <c r="H566" s="20"/>
      <c r="I566" s="12"/>
      <c r="U566" s="4" t="str">
        <f>IF(AND($V$2=$E566,$V$2&lt;&gt;"",$V$2&lt;&gt;0,F566&lt;&gt;"تأكد من الكود"),COUNT($U$3:U565)+1,"  ")</f>
        <v xml:space="preserve">  </v>
      </c>
      <c r="Y566" s="4" t="str">
        <f>IF(AND($Z$2=$D566,$Z$2&lt;&gt;"",$Z$2&lt;&gt;0,$Y$2=$Y$1),COUNT($Y$3:Y565)+1,"  ")</f>
        <v xml:space="preserve">  </v>
      </c>
    </row>
    <row r="567" spans="2:25" ht="15.75">
      <c r="B567" s="5" t="str">
        <f>IF(C567&lt;&gt;"",COUNT($B$3:B566)+1,"")</f>
        <v/>
      </c>
      <c r="C567" s="86"/>
      <c r="D567" s="12"/>
      <c r="E567" s="12"/>
      <c r="F567" s="5" t="str">
        <f>IFERROR(IF(E567&lt;&gt;"",VLOOKUP(E567,STORE!$C$6:$D$500,2,FALSE),""),"تأكد من الكود")</f>
        <v/>
      </c>
      <c r="G567" s="12"/>
      <c r="H567" s="20"/>
      <c r="I567" s="12"/>
      <c r="U567" s="4" t="str">
        <f>IF(AND($V$2=$E567,$V$2&lt;&gt;"",$V$2&lt;&gt;0,F567&lt;&gt;"تأكد من الكود"),COUNT($U$3:U566)+1,"  ")</f>
        <v xml:space="preserve">  </v>
      </c>
      <c r="Y567" s="4" t="str">
        <f>IF(AND($Z$2=$D567,$Z$2&lt;&gt;"",$Z$2&lt;&gt;0,$Y$2=$Y$1),COUNT($Y$3:Y566)+1,"  ")</f>
        <v xml:space="preserve">  </v>
      </c>
    </row>
    <row r="568" spans="2:25" ht="15.75">
      <c r="B568" s="5" t="str">
        <f>IF(C568&lt;&gt;"",COUNT($B$3:B567)+1,"")</f>
        <v/>
      </c>
      <c r="C568" s="86"/>
      <c r="D568" s="12"/>
      <c r="E568" s="12"/>
      <c r="F568" s="5" t="str">
        <f>IFERROR(IF(E568&lt;&gt;"",VLOOKUP(E568,STORE!$C$6:$D$500,2,FALSE),""),"تأكد من الكود")</f>
        <v/>
      </c>
      <c r="G568" s="12"/>
      <c r="H568" s="20"/>
      <c r="I568" s="12"/>
      <c r="U568" s="4" t="str">
        <f>IF(AND($V$2=$E568,$V$2&lt;&gt;"",$V$2&lt;&gt;0,F568&lt;&gt;"تأكد من الكود"),COUNT($U$3:U567)+1,"  ")</f>
        <v xml:space="preserve">  </v>
      </c>
      <c r="Y568" s="4" t="str">
        <f>IF(AND($Z$2=$D568,$Z$2&lt;&gt;"",$Z$2&lt;&gt;0,$Y$2=$Y$1),COUNT($Y$3:Y567)+1,"  ")</f>
        <v xml:space="preserve">  </v>
      </c>
    </row>
    <row r="569" spans="2:25" ht="15.75">
      <c r="B569" s="5" t="str">
        <f>IF(C569&lt;&gt;"",COUNT($B$3:B568)+1,"")</f>
        <v/>
      </c>
      <c r="C569" s="86"/>
      <c r="D569" s="12"/>
      <c r="E569" s="12"/>
      <c r="F569" s="5" t="str">
        <f>IFERROR(IF(E569&lt;&gt;"",VLOOKUP(E569,STORE!$C$6:$D$500,2,FALSE),""),"تأكد من الكود")</f>
        <v/>
      </c>
      <c r="G569" s="12"/>
      <c r="H569" s="20"/>
      <c r="I569" s="12"/>
      <c r="U569" s="4" t="str">
        <f>IF(AND($V$2=$E569,$V$2&lt;&gt;"",$V$2&lt;&gt;0,F569&lt;&gt;"تأكد من الكود"),COUNT($U$3:U568)+1,"  ")</f>
        <v xml:space="preserve">  </v>
      </c>
      <c r="Y569" s="4" t="str">
        <f>IF(AND($Z$2=$D569,$Z$2&lt;&gt;"",$Z$2&lt;&gt;0,$Y$2=$Y$1),COUNT($Y$3:Y568)+1,"  ")</f>
        <v xml:space="preserve">  </v>
      </c>
    </row>
    <row r="570" spans="2:25" ht="15.75">
      <c r="B570" s="5" t="str">
        <f>IF(C570&lt;&gt;"",COUNT($B$3:B569)+1,"")</f>
        <v/>
      </c>
      <c r="C570" s="86"/>
      <c r="D570" s="12"/>
      <c r="E570" s="12"/>
      <c r="F570" s="5" t="str">
        <f>IFERROR(IF(E570&lt;&gt;"",VLOOKUP(E570,STORE!$C$6:$D$500,2,FALSE),""),"تأكد من الكود")</f>
        <v/>
      </c>
      <c r="G570" s="12"/>
      <c r="H570" s="20"/>
      <c r="I570" s="12"/>
      <c r="U570" s="4" t="str">
        <f>IF(AND($V$2=$E570,$V$2&lt;&gt;"",$V$2&lt;&gt;0,F570&lt;&gt;"تأكد من الكود"),COUNT($U$3:U569)+1,"  ")</f>
        <v xml:space="preserve">  </v>
      </c>
      <c r="Y570" s="4" t="str">
        <f>IF(AND($Z$2=$D570,$Z$2&lt;&gt;"",$Z$2&lt;&gt;0,$Y$2=$Y$1),COUNT($Y$3:Y569)+1,"  ")</f>
        <v xml:space="preserve">  </v>
      </c>
    </row>
    <row r="571" spans="2:25" ht="15.75">
      <c r="B571" s="5" t="str">
        <f>IF(C571&lt;&gt;"",COUNT($B$3:B570)+1,"")</f>
        <v/>
      </c>
      <c r="C571" s="86"/>
      <c r="D571" s="12"/>
      <c r="E571" s="12"/>
      <c r="F571" s="5" t="str">
        <f>IFERROR(IF(E571&lt;&gt;"",VLOOKUP(E571,STORE!$C$6:$D$500,2,FALSE),""),"تأكد من الكود")</f>
        <v/>
      </c>
      <c r="G571" s="12"/>
      <c r="H571" s="20"/>
      <c r="I571" s="12"/>
      <c r="U571" s="4" t="str">
        <f>IF(AND($V$2=$E571,$V$2&lt;&gt;"",$V$2&lt;&gt;0,F571&lt;&gt;"تأكد من الكود"),COUNT($U$3:U570)+1,"  ")</f>
        <v xml:space="preserve">  </v>
      </c>
      <c r="Y571" s="4" t="str">
        <f>IF(AND($Z$2=$D571,$Z$2&lt;&gt;"",$Z$2&lt;&gt;0,$Y$2=$Y$1),COUNT($Y$3:Y570)+1,"  ")</f>
        <v xml:space="preserve">  </v>
      </c>
    </row>
    <row r="572" spans="2:25" ht="15.75">
      <c r="B572" s="5" t="str">
        <f>IF(C572&lt;&gt;"",COUNT($B$3:B571)+1,"")</f>
        <v/>
      </c>
      <c r="C572" s="86"/>
      <c r="D572" s="12"/>
      <c r="E572" s="12"/>
      <c r="F572" s="5" t="str">
        <f>IFERROR(IF(E572&lt;&gt;"",VLOOKUP(E572,STORE!$C$6:$D$500,2,FALSE),""),"تأكد من الكود")</f>
        <v/>
      </c>
      <c r="G572" s="12"/>
      <c r="H572" s="20"/>
      <c r="I572" s="12"/>
      <c r="U572" s="4" t="str">
        <f>IF(AND($V$2=$E572,$V$2&lt;&gt;"",$V$2&lt;&gt;0,F572&lt;&gt;"تأكد من الكود"),COUNT($U$3:U571)+1,"  ")</f>
        <v xml:space="preserve">  </v>
      </c>
      <c r="Y572" s="4" t="str">
        <f>IF(AND($Z$2=$D572,$Z$2&lt;&gt;"",$Z$2&lt;&gt;0,$Y$2=$Y$1),COUNT($Y$3:Y571)+1,"  ")</f>
        <v xml:space="preserve">  </v>
      </c>
    </row>
    <row r="573" spans="2:25" ht="15.75">
      <c r="B573" s="5" t="str">
        <f>IF(C573&lt;&gt;"",COUNT($B$3:B572)+1,"")</f>
        <v/>
      </c>
      <c r="C573" s="86"/>
      <c r="D573" s="12"/>
      <c r="E573" s="12"/>
      <c r="F573" s="5" t="str">
        <f>IFERROR(IF(E573&lt;&gt;"",VLOOKUP(E573,STORE!$C$6:$D$500,2,FALSE),""),"تأكد من الكود")</f>
        <v/>
      </c>
      <c r="G573" s="12"/>
      <c r="H573" s="20"/>
      <c r="I573" s="12"/>
      <c r="U573" s="4" t="str">
        <f>IF(AND($V$2=$E573,$V$2&lt;&gt;"",$V$2&lt;&gt;0,F573&lt;&gt;"تأكد من الكود"),COUNT($U$3:U572)+1,"  ")</f>
        <v xml:space="preserve">  </v>
      </c>
      <c r="Y573" s="4" t="str">
        <f>IF(AND($Z$2=$D573,$Z$2&lt;&gt;"",$Z$2&lt;&gt;0,$Y$2=$Y$1),COUNT($Y$3:Y572)+1,"  ")</f>
        <v xml:space="preserve">  </v>
      </c>
    </row>
    <row r="574" spans="2:25" ht="15.75">
      <c r="B574" s="5" t="str">
        <f>IF(C574&lt;&gt;"",COUNT($B$3:B573)+1,"")</f>
        <v/>
      </c>
      <c r="C574" s="86"/>
      <c r="D574" s="12"/>
      <c r="E574" s="12"/>
      <c r="F574" s="5" t="str">
        <f>IFERROR(IF(E574&lt;&gt;"",VLOOKUP(E574,STORE!$C$6:$D$500,2,FALSE),""),"تأكد من الكود")</f>
        <v/>
      </c>
      <c r="G574" s="12"/>
      <c r="H574" s="20"/>
      <c r="I574" s="12"/>
      <c r="U574" s="4" t="str">
        <f>IF(AND($V$2=$E574,$V$2&lt;&gt;"",$V$2&lt;&gt;0,F574&lt;&gt;"تأكد من الكود"),COUNT($U$3:U573)+1,"  ")</f>
        <v xml:space="preserve">  </v>
      </c>
      <c r="Y574" s="4" t="str">
        <f>IF(AND($Z$2=$D574,$Z$2&lt;&gt;"",$Z$2&lt;&gt;0,$Y$2=$Y$1),COUNT($Y$3:Y573)+1,"  ")</f>
        <v xml:space="preserve">  </v>
      </c>
    </row>
    <row r="575" spans="2:25" ht="15.75">
      <c r="B575" s="5" t="str">
        <f>IF(C575&lt;&gt;"",COUNT($B$3:B574)+1,"")</f>
        <v/>
      </c>
      <c r="C575" s="86"/>
      <c r="D575" s="12"/>
      <c r="E575" s="12"/>
      <c r="F575" s="5" t="str">
        <f>IFERROR(IF(E575&lt;&gt;"",VLOOKUP(E575,STORE!$C$6:$D$500,2,FALSE),""),"تأكد من الكود")</f>
        <v/>
      </c>
      <c r="G575" s="12"/>
      <c r="H575" s="20"/>
      <c r="I575" s="12"/>
      <c r="U575" s="4" t="str">
        <f>IF(AND($V$2=$E575,$V$2&lt;&gt;"",$V$2&lt;&gt;0,F575&lt;&gt;"تأكد من الكود"),COUNT($U$3:U574)+1,"  ")</f>
        <v xml:space="preserve">  </v>
      </c>
      <c r="Y575" s="4" t="str">
        <f>IF(AND($Z$2=$D575,$Z$2&lt;&gt;"",$Z$2&lt;&gt;0,$Y$2=$Y$1),COUNT($Y$3:Y574)+1,"  ")</f>
        <v xml:space="preserve">  </v>
      </c>
    </row>
    <row r="576" spans="2:25" ht="15.75">
      <c r="B576" s="5" t="str">
        <f>IF(C576&lt;&gt;"",COUNT($B$3:B575)+1,"")</f>
        <v/>
      </c>
      <c r="C576" s="86"/>
      <c r="D576" s="12"/>
      <c r="E576" s="12"/>
      <c r="F576" s="5" t="str">
        <f>IFERROR(IF(E576&lt;&gt;"",VLOOKUP(E576,STORE!$C$6:$D$500,2,FALSE),""),"تأكد من الكود")</f>
        <v/>
      </c>
      <c r="G576" s="12"/>
      <c r="H576" s="20"/>
      <c r="I576" s="12"/>
      <c r="U576" s="4" t="str">
        <f>IF(AND($V$2=$E576,$V$2&lt;&gt;"",$V$2&lt;&gt;0,F576&lt;&gt;"تأكد من الكود"),COUNT($U$3:U575)+1,"  ")</f>
        <v xml:space="preserve">  </v>
      </c>
      <c r="Y576" s="4" t="str">
        <f>IF(AND($Z$2=$D576,$Z$2&lt;&gt;"",$Z$2&lt;&gt;0,$Y$2=$Y$1),COUNT($Y$3:Y575)+1,"  ")</f>
        <v xml:space="preserve">  </v>
      </c>
    </row>
    <row r="577" spans="2:25" ht="15.75">
      <c r="B577" s="5" t="str">
        <f>IF(C577&lt;&gt;"",COUNT($B$3:B576)+1,"")</f>
        <v/>
      </c>
      <c r="C577" s="86"/>
      <c r="D577" s="12"/>
      <c r="E577" s="12"/>
      <c r="F577" s="5" t="str">
        <f>IFERROR(IF(E577&lt;&gt;"",VLOOKUP(E577,STORE!$C$6:$D$500,2,FALSE),""),"تأكد من الكود")</f>
        <v/>
      </c>
      <c r="G577" s="12"/>
      <c r="H577" s="20"/>
      <c r="I577" s="12"/>
      <c r="U577" s="4" t="str">
        <f>IF(AND($V$2=$E577,$V$2&lt;&gt;"",$V$2&lt;&gt;0,F577&lt;&gt;"تأكد من الكود"),COUNT($U$3:U576)+1,"  ")</f>
        <v xml:space="preserve">  </v>
      </c>
      <c r="Y577" s="4" t="str">
        <f>IF(AND($Z$2=$D577,$Z$2&lt;&gt;"",$Z$2&lt;&gt;0,$Y$2=$Y$1),COUNT($Y$3:Y576)+1,"  ")</f>
        <v xml:space="preserve">  </v>
      </c>
    </row>
    <row r="578" spans="2:25" ht="15.75">
      <c r="B578" s="5" t="str">
        <f>IF(C578&lt;&gt;"",COUNT($B$3:B577)+1,"")</f>
        <v/>
      </c>
      <c r="C578" s="86"/>
      <c r="D578" s="12"/>
      <c r="E578" s="12"/>
      <c r="F578" s="5" t="str">
        <f>IFERROR(IF(E578&lt;&gt;"",VLOOKUP(E578,STORE!$C$6:$D$500,2,FALSE),""),"تأكد من الكود")</f>
        <v/>
      </c>
      <c r="G578" s="12"/>
      <c r="H578" s="20"/>
      <c r="I578" s="12"/>
      <c r="U578" s="4" t="str">
        <f>IF(AND($V$2=$E578,$V$2&lt;&gt;"",$V$2&lt;&gt;0,F578&lt;&gt;"تأكد من الكود"),COUNT($U$3:U577)+1,"  ")</f>
        <v xml:space="preserve">  </v>
      </c>
      <c r="Y578" s="4" t="str">
        <f>IF(AND($Z$2=$D578,$Z$2&lt;&gt;"",$Z$2&lt;&gt;0,$Y$2=$Y$1),COUNT($Y$3:Y577)+1,"  ")</f>
        <v xml:space="preserve">  </v>
      </c>
    </row>
    <row r="579" spans="2:25" ht="15.75">
      <c r="B579" s="5" t="str">
        <f>IF(C579&lt;&gt;"",COUNT($B$3:B578)+1,"")</f>
        <v/>
      </c>
      <c r="C579" s="86"/>
      <c r="D579" s="12"/>
      <c r="E579" s="12"/>
      <c r="F579" s="5" t="str">
        <f>IFERROR(IF(E579&lt;&gt;"",VLOOKUP(E579,STORE!$C$6:$D$500,2,FALSE),""),"تأكد من الكود")</f>
        <v/>
      </c>
      <c r="G579" s="12"/>
      <c r="H579" s="20"/>
      <c r="I579" s="12"/>
      <c r="U579" s="4" t="str">
        <f>IF(AND($V$2=$E579,$V$2&lt;&gt;"",$V$2&lt;&gt;0,F579&lt;&gt;"تأكد من الكود"),COUNT($U$3:U578)+1,"  ")</f>
        <v xml:space="preserve">  </v>
      </c>
      <c r="Y579" s="4" t="str">
        <f>IF(AND($Z$2=$D579,$Z$2&lt;&gt;"",$Z$2&lt;&gt;0,$Y$2=$Y$1),COUNT($Y$3:Y578)+1,"  ")</f>
        <v xml:space="preserve">  </v>
      </c>
    </row>
    <row r="580" spans="2:25" ht="15.75">
      <c r="B580" s="5" t="str">
        <f>IF(C580&lt;&gt;"",COUNT($B$3:B579)+1,"")</f>
        <v/>
      </c>
      <c r="C580" s="86"/>
      <c r="D580" s="12"/>
      <c r="E580" s="12"/>
      <c r="F580" s="5" t="str">
        <f>IFERROR(IF(E580&lt;&gt;"",VLOOKUP(E580,STORE!$C$6:$D$500,2,FALSE),""),"تأكد من الكود")</f>
        <v/>
      </c>
      <c r="G580" s="12"/>
      <c r="H580" s="20"/>
      <c r="I580" s="12"/>
      <c r="U580" s="4" t="str">
        <f>IF(AND($V$2=$E580,$V$2&lt;&gt;"",$V$2&lt;&gt;0,F580&lt;&gt;"تأكد من الكود"),COUNT($U$3:U579)+1,"  ")</f>
        <v xml:space="preserve">  </v>
      </c>
      <c r="Y580" s="4" t="str">
        <f>IF(AND($Z$2=$D580,$Z$2&lt;&gt;"",$Z$2&lt;&gt;0,$Y$2=$Y$1),COUNT($Y$3:Y579)+1,"  ")</f>
        <v xml:space="preserve">  </v>
      </c>
    </row>
    <row r="581" spans="2:25" ht="15.75">
      <c r="B581" s="5" t="str">
        <f>IF(C581&lt;&gt;"",COUNT($B$3:B580)+1,"")</f>
        <v/>
      </c>
      <c r="C581" s="86"/>
      <c r="D581" s="12"/>
      <c r="E581" s="12"/>
      <c r="F581" s="5" t="str">
        <f>IFERROR(IF(E581&lt;&gt;"",VLOOKUP(E581,STORE!$C$6:$D$500,2,FALSE),""),"تأكد من الكود")</f>
        <v/>
      </c>
      <c r="G581" s="12"/>
      <c r="H581" s="20"/>
      <c r="I581" s="12"/>
      <c r="U581" s="4" t="str">
        <f>IF(AND($V$2=$E581,$V$2&lt;&gt;"",$V$2&lt;&gt;0,F581&lt;&gt;"تأكد من الكود"),COUNT($U$3:U580)+1,"  ")</f>
        <v xml:space="preserve">  </v>
      </c>
      <c r="Y581" s="4" t="str">
        <f>IF(AND($Z$2=$D581,$Z$2&lt;&gt;"",$Z$2&lt;&gt;0,$Y$2=$Y$1),COUNT($Y$3:Y580)+1,"  ")</f>
        <v xml:space="preserve">  </v>
      </c>
    </row>
    <row r="582" spans="2:25" ht="15.75">
      <c r="B582" s="5" t="str">
        <f>IF(C582&lt;&gt;"",COUNT($B$3:B581)+1,"")</f>
        <v/>
      </c>
      <c r="C582" s="86"/>
      <c r="D582" s="12"/>
      <c r="E582" s="12"/>
      <c r="F582" s="5" t="str">
        <f>IFERROR(IF(E582&lt;&gt;"",VLOOKUP(E582,STORE!$C$6:$D$500,2,FALSE),""),"تأكد من الكود")</f>
        <v/>
      </c>
      <c r="G582" s="12"/>
      <c r="H582" s="20"/>
      <c r="I582" s="12"/>
      <c r="U582" s="4" t="str">
        <f>IF(AND($V$2=$E582,$V$2&lt;&gt;"",$V$2&lt;&gt;0,F582&lt;&gt;"تأكد من الكود"),COUNT($U$3:U581)+1,"  ")</f>
        <v xml:space="preserve">  </v>
      </c>
      <c r="Y582" s="4" t="str">
        <f>IF(AND($Z$2=$D582,$Z$2&lt;&gt;"",$Z$2&lt;&gt;0,$Y$2=$Y$1),COUNT($Y$3:Y581)+1,"  ")</f>
        <v xml:space="preserve">  </v>
      </c>
    </row>
    <row r="583" spans="2:25" ht="15.75">
      <c r="B583" s="5" t="str">
        <f>IF(C583&lt;&gt;"",COUNT($B$3:B582)+1,"")</f>
        <v/>
      </c>
      <c r="C583" s="86"/>
      <c r="D583" s="12"/>
      <c r="E583" s="12"/>
      <c r="F583" s="5" t="str">
        <f>IFERROR(IF(E583&lt;&gt;"",VLOOKUP(E583,STORE!$C$6:$D$500,2,FALSE),""),"تأكد من الكود")</f>
        <v/>
      </c>
      <c r="G583" s="12"/>
      <c r="H583" s="20"/>
      <c r="I583" s="12"/>
      <c r="U583" s="4" t="str">
        <f>IF(AND($V$2=$E583,$V$2&lt;&gt;"",$V$2&lt;&gt;0,F583&lt;&gt;"تأكد من الكود"),COUNT($U$3:U582)+1,"  ")</f>
        <v xml:space="preserve">  </v>
      </c>
      <c r="Y583" s="4" t="str">
        <f>IF(AND($Z$2=$D583,$Z$2&lt;&gt;"",$Z$2&lt;&gt;0,$Y$2=$Y$1),COUNT($Y$3:Y582)+1,"  ")</f>
        <v xml:space="preserve">  </v>
      </c>
    </row>
    <row r="584" spans="2:25" ht="15.75">
      <c r="B584" s="5" t="str">
        <f>IF(C584&lt;&gt;"",COUNT($B$3:B583)+1,"")</f>
        <v/>
      </c>
      <c r="C584" s="86"/>
      <c r="D584" s="12"/>
      <c r="E584" s="12"/>
      <c r="F584" s="5" t="str">
        <f>IFERROR(IF(E584&lt;&gt;"",VLOOKUP(E584,STORE!$C$6:$D$500,2,FALSE),""),"تأكد من الكود")</f>
        <v/>
      </c>
      <c r="G584" s="12"/>
      <c r="H584" s="20"/>
      <c r="I584" s="12"/>
      <c r="U584" s="4" t="str">
        <f>IF(AND($V$2=$E584,$V$2&lt;&gt;"",$V$2&lt;&gt;0,F584&lt;&gt;"تأكد من الكود"),COUNT($U$3:U583)+1,"  ")</f>
        <v xml:space="preserve">  </v>
      </c>
      <c r="Y584" s="4" t="str">
        <f>IF(AND($Z$2=$D584,$Z$2&lt;&gt;"",$Z$2&lt;&gt;0,$Y$2=$Y$1),COUNT($Y$3:Y583)+1,"  ")</f>
        <v xml:space="preserve">  </v>
      </c>
    </row>
    <row r="585" spans="2:25" ht="15.75">
      <c r="B585" s="5" t="str">
        <f>IF(C585&lt;&gt;"",COUNT($B$3:B584)+1,"")</f>
        <v/>
      </c>
      <c r="C585" s="86"/>
      <c r="D585" s="12"/>
      <c r="E585" s="12"/>
      <c r="F585" s="5" t="str">
        <f>IFERROR(IF(E585&lt;&gt;"",VLOOKUP(E585,STORE!$C$6:$D$500,2,FALSE),""),"تأكد من الكود")</f>
        <v/>
      </c>
      <c r="G585" s="12"/>
      <c r="H585" s="20"/>
      <c r="I585" s="12"/>
      <c r="U585" s="4" t="str">
        <f>IF(AND($V$2=$E585,$V$2&lt;&gt;"",$V$2&lt;&gt;0,F585&lt;&gt;"تأكد من الكود"),COUNT($U$3:U584)+1,"  ")</f>
        <v xml:space="preserve">  </v>
      </c>
      <c r="Y585" s="4" t="str">
        <f>IF(AND($Z$2=$D585,$Z$2&lt;&gt;"",$Z$2&lt;&gt;0,$Y$2=$Y$1),COUNT($Y$3:Y584)+1,"  ")</f>
        <v xml:space="preserve">  </v>
      </c>
    </row>
    <row r="586" spans="2:25" ht="15.75">
      <c r="B586" s="5" t="str">
        <f>IF(C586&lt;&gt;"",COUNT($B$3:B585)+1,"")</f>
        <v/>
      </c>
      <c r="C586" s="86"/>
      <c r="D586" s="12"/>
      <c r="E586" s="12"/>
      <c r="F586" s="5" t="str">
        <f>IFERROR(IF(E586&lt;&gt;"",VLOOKUP(E586,STORE!$C$6:$D$500,2,FALSE),""),"تأكد من الكود")</f>
        <v/>
      </c>
      <c r="G586" s="12"/>
      <c r="H586" s="20"/>
      <c r="I586" s="12"/>
      <c r="U586" s="4" t="str">
        <f>IF(AND($V$2=$E586,$V$2&lt;&gt;"",$V$2&lt;&gt;0,F586&lt;&gt;"تأكد من الكود"),COUNT($U$3:U585)+1,"  ")</f>
        <v xml:space="preserve">  </v>
      </c>
      <c r="Y586" s="4" t="str">
        <f>IF(AND($Z$2=$D586,$Z$2&lt;&gt;"",$Z$2&lt;&gt;0,$Y$2=$Y$1),COUNT($Y$3:Y585)+1,"  ")</f>
        <v xml:space="preserve">  </v>
      </c>
    </row>
    <row r="587" spans="2:25" ht="15.75">
      <c r="B587" s="5" t="str">
        <f>IF(C587&lt;&gt;"",COUNT($B$3:B586)+1,"")</f>
        <v/>
      </c>
      <c r="C587" s="86"/>
      <c r="D587" s="12"/>
      <c r="E587" s="12"/>
      <c r="F587" s="5" t="str">
        <f>IFERROR(IF(E587&lt;&gt;"",VLOOKUP(E587,STORE!$C$6:$D$500,2,FALSE),""),"تأكد من الكود")</f>
        <v/>
      </c>
      <c r="G587" s="12"/>
      <c r="H587" s="20"/>
      <c r="I587" s="12"/>
      <c r="U587" s="4" t="str">
        <f>IF(AND($V$2=$E587,$V$2&lt;&gt;"",$V$2&lt;&gt;0,F587&lt;&gt;"تأكد من الكود"),COUNT($U$3:U586)+1,"  ")</f>
        <v xml:space="preserve">  </v>
      </c>
      <c r="Y587" s="4" t="str">
        <f>IF(AND($Z$2=$D587,$Z$2&lt;&gt;"",$Z$2&lt;&gt;0,$Y$2=$Y$1),COUNT($Y$3:Y586)+1,"  ")</f>
        <v xml:space="preserve">  </v>
      </c>
    </row>
    <row r="588" spans="2:25" ht="15.75">
      <c r="B588" s="5" t="str">
        <f>IF(C588&lt;&gt;"",COUNT($B$3:B587)+1,"")</f>
        <v/>
      </c>
      <c r="C588" s="86"/>
      <c r="D588" s="12"/>
      <c r="E588" s="12"/>
      <c r="F588" s="5" t="str">
        <f>IFERROR(IF(E588&lt;&gt;"",VLOOKUP(E588,STORE!$C$6:$D$500,2,FALSE),""),"تأكد من الكود")</f>
        <v/>
      </c>
      <c r="G588" s="12"/>
      <c r="H588" s="20"/>
      <c r="I588" s="12"/>
      <c r="U588" s="4" t="str">
        <f>IF(AND($V$2=$E588,$V$2&lt;&gt;"",$V$2&lt;&gt;0,F588&lt;&gt;"تأكد من الكود"),COUNT($U$3:U587)+1,"  ")</f>
        <v xml:space="preserve">  </v>
      </c>
      <c r="Y588" s="4" t="str">
        <f>IF(AND($Z$2=$D588,$Z$2&lt;&gt;"",$Z$2&lt;&gt;0,$Y$2=$Y$1),COUNT($Y$3:Y587)+1,"  ")</f>
        <v xml:space="preserve">  </v>
      </c>
    </row>
    <row r="589" spans="2:25" ht="15.75">
      <c r="B589" s="5" t="str">
        <f>IF(C589&lt;&gt;"",COUNT($B$3:B588)+1,"")</f>
        <v/>
      </c>
      <c r="C589" s="86"/>
      <c r="D589" s="12"/>
      <c r="E589" s="12"/>
      <c r="F589" s="5" t="str">
        <f>IFERROR(IF(E589&lt;&gt;"",VLOOKUP(E589,STORE!$C$6:$D$500,2,FALSE),""),"تأكد من الكود")</f>
        <v/>
      </c>
      <c r="G589" s="12"/>
      <c r="H589" s="20"/>
      <c r="I589" s="12"/>
      <c r="U589" s="4" t="str">
        <f>IF(AND($V$2=$E589,$V$2&lt;&gt;"",$V$2&lt;&gt;0,F589&lt;&gt;"تأكد من الكود"),COUNT($U$3:U588)+1,"  ")</f>
        <v xml:space="preserve">  </v>
      </c>
      <c r="Y589" s="4" t="str">
        <f>IF(AND($Z$2=$D589,$Z$2&lt;&gt;"",$Z$2&lt;&gt;0,$Y$2=$Y$1),COUNT($Y$3:Y588)+1,"  ")</f>
        <v xml:space="preserve">  </v>
      </c>
    </row>
    <row r="590" spans="2:25" ht="15.75">
      <c r="B590" s="5" t="str">
        <f>IF(C590&lt;&gt;"",COUNT($B$3:B589)+1,"")</f>
        <v/>
      </c>
      <c r="C590" s="86"/>
      <c r="D590" s="12"/>
      <c r="E590" s="12"/>
      <c r="F590" s="5" t="str">
        <f>IFERROR(IF(E590&lt;&gt;"",VLOOKUP(E590,STORE!$C$6:$D$500,2,FALSE),""),"تأكد من الكود")</f>
        <v/>
      </c>
      <c r="G590" s="12"/>
      <c r="H590" s="20"/>
      <c r="I590" s="12"/>
      <c r="U590" s="4" t="str">
        <f>IF(AND($V$2=$E590,$V$2&lt;&gt;"",$V$2&lt;&gt;0,F590&lt;&gt;"تأكد من الكود"),COUNT($U$3:U589)+1,"  ")</f>
        <v xml:space="preserve">  </v>
      </c>
      <c r="Y590" s="4" t="str">
        <f>IF(AND($Z$2=$D590,$Z$2&lt;&gt;"",$Z$2&lt;&gt;0,$Y$2=$Y$1),COUNT($Y$3:Y589)+1,"  ")</f>
        <v xml:space="preserve">  </v>
      </c>
    </row>
    <row r="591" spans="2:25" ht="15.75">
      <c r="B591" s="5" t="str">
        <f>IF(C591&lt;&gt;"",COUNT($B$3:B590)+1,"")</f>
        <v/>
      </c>
      <c r="C591" s="86"/>
      <c r="D591" s="12"/>
      <c r="E591" s="12"/>
      <c r="F591" s="5" t="str">
        <f>IFERROR(IF(E591&lt;&gt;"",VLOOKUP(E591,STORE!$C$6:$D$500,2,FALSE),""),"تأكد من الكود")</f>
        <v/>
      </c>
      <c r="G591" s="12"/>
      <c r="H591" s="20"/>
      <c r="I591" s="12"/>
      <c r="U591" s="4" t="str">
        <f>IF(AND($V$2=$E591,$V$2&lt;&gt;"",$V$2&lt;&gt;0,F591&lt;&gt;"تأكد من الكود"),COUNT($U$3:U590)+1,"  ")</f>
        <v xml:space="preserve">  </v>
      </c>
      <c r="Y591" s="4" t="str">
        <f>IF(AND($Z$2=$D591,$Z$2&lt;&gt;"",$Z$2&lt;&gt;0,$Y$2=$Y$1),COUNT($Y$3:Y590)+1,"  ")</f>
        <v xml:space="preserve">  </v>
      </c>
    </row>
    <row r="592" spans="2:25" ht="15.75">
      <c r="B592" s="5" t="str">
        <f>IF(C592&lt;&gt;"",COUNT($B$3:B591)+1,"")</f>
        <v/>
      </c>
      <c r="C592" s="86"/>
      <c r="D592" s="12"/>
      <c r="E592" s="12"/>
      <c r="F592" s="5" t="str">
        <f>IFERROR(IF(E592&lt;&gt;"",VLOOKUP(E592,STORE!$C$6:$D$500,2,FALSE),""),"تأكد من الكود")</f>
        <v/>
      </c>
      <c r="G592" s="12"/>
      <c r="H592" s="20"/>
      <c r="I592" s="12"/>
      <c r="U592" s="4" t="str">
        <f>IF(AND($V$2=$E592,$V$2&lt;&gt;"",$V$2&lt;&gt;0,F592&lt;&gt;"تأكد من الكود"),COUNT($U$3:U591)+1,"  ")</f>
        <v xml:space="preserve">  </v>
      </c>
      <c r="Y592" s="4" t="str">
        <f>IF(AND($Z$2=$D592,$Z$2&lt;&gt;"",$Z$2&lt;&gt;0,$Y$2=$Y$1),COUNT($Y$3:Y591)+1,"  ")</f>
        <v xml:space="preserve">  </v>
      </c>
    </row>
    <row r="593" spans="2:25" ht="15.75">
      <c r="B593" s="5" t="str">
        <f>IF(C593&lt;&gt;"",COUNT($B$3:B592)+1,"")</f>
        <v/>
      </c>
      <c r="C593" s="86"/>
      <c r="D593" s="12"/>
      <c r="E593" s="12"/>
      <c r="F593" s="5" t="str">
        <f>IFERROR(IF(E593&lt;&gt;"",VLOOKUP(E593,STORE!$C$6:$D$500,2,FALSE),""),"تأكد من الكود")</f>
        <v/>
      </c>
      <c r="G593" s="12"/>
      <c r="H593" s="20"/>
      <c r="I593" s="12"/>
      <c r="U593" s="4" t="str">
        <f>IF(AND($V$2=$E593,$V$2&lt;&gt;"",$V$2&lt;&gt;0,F593&lt;&gt;"تأكد من الكود"),COUNT($U$3:U592)+1,"  ")</f>
        <v xml:space="preserve">  </v>
      </c>
      <c r="Y593" s="4" t="str">
        <f>IF(AND($Z$2=$D593,$Z$2&lt;&gt;"",$Z$2&lt;&gt;0,$Y$2=$Y$1),COUNT($Y$3:Y592)+1,"  ")</f>
        <v xml:space="preserve">  </v>
      </c>
    </row>
    <row r="594" spans="2:25" ht="15.75">
      <c r="B594" s="5" t="str">
        <f>IF(C594&lt;&gt;"",COUNT($B$3:B593)+1,"")</f>
        <v/>
      </c>
      <c r="C594" s="86"/>
      <c r="D594" s="12"/>
      <c r="E594" s="12"/>
      <c r="F594" s="5" t="str">
        <f>IFERROR(IF(E594&lt;&gt;"",VLOOKUP(E594,STORE!$C$6:$D$500,2,FALSE),""),"تأكد من الكود")</f>
        <v/>
      </c>
      <c r="G594" s="12"/>
      <c r="H594" s="20"/>
      <c r="I594" s="12"/>
      <c r="U594" s="4" t="str">
        <f>IF(AND($V$2=$E594,$V$2&lt;&gt;"",$V$2&lt;&gt;0,F594&lt;&gt;"تأكد من الكود"),COUNT($U$3:U593)+1,"  ")</f>
        <v xml:space="preserve">  </v>
      </c>
      <c r="Y594" s="4" t="str">
        <f>IF(AND($Z$2=$D594,$Z$2&lt;&gt;"",$Z$2&lt;&gt;0,$Y$2=$Y$1),COUNT($Y$3:Y593)+1,"  ")</f>
        <v xml:space="preserve">  </v>
      </c>
    </row>
    <row r="595" spans="2:25" ht="15.75">
      <c r="B595" s="5" t="str">
        <f>IF(C595&lt;&gt;"",COUNT($B$3:B594)+1,"")</f>
        <v/>
      </c>
      <c r="C595" s="86"/>
      <c r="D595" s="12"/>
      <c r="E595" s="12"/>
      <c r="F595" s="5" t="str">
        <f>IFERROR(IF(E595&lt;&gt;"",VLOOKUP(E595,STORE!$C$6:$D$500,2,FALSE),""),"تأكد من الكود")</f>
        <v/>
      </c>
      <c r="G595" s="12"/>
      <c r="H595" s="20"/>
      <c r="I595" s="12"/>
      <c r="U595" s="4" t="str">
        <f>IF(AND($V$2=$E595,$V$2&lt;&gt;"",$V$2&lt;&gt;0,F595&lt;&gt;"تأكد من الكود"),COUNT($U$3:U594)+1,"  ")</f>
        <v xml:space="preserve">  </v>
      </c>
      <c r="Y595" s="4" t="str">
        <f>IF(AND($Z$2=$D595,$Z$2&lt;&gt;"",$Z$2&lt;&gt;0,$Y$2=$Y$1),COUNT($Y$3:Y594)+1,"  ")</f>
        <v xml:space="preserve">  </v>
      </c>
    </row>
    <row r="596" spans="2:25" ht="15.75">
      <c r="B596" s="5" t="str">
        <f>IF(C596&lt;&gt;"",COUNT($B$3:B595)+1,"")</f>
        <v/>
      </c>
      <c r="C596" s="86"/>
      <c r="D596" s="12"/>
      <c r="E596" s="12"/>
      <c r="F596" s="5" t="str">
        <f>IFERROR(IF(E596&lt;&gt;"",VLOOKUP(E596,STORE!$C$6:$D$500,2,FALSE),""),"تأكد من الكود")</f>
        <v/>
      </c>
      <c r="G596" s="12"/>
      <c r="H596" s="20"/>
      <c r="I596" s="12"/>
      <c r="U596" s="4" t="str">
        <f>IF(AND($V$2=$E596,$V$2&lt;&gt;"",$V$2&lt;&gt;0,F596&lt;&gt;"تأكد من الكود"),COUNT($U$3:U595)+1,"  ")</f>
        <v xml:space="preserve">  </v>
      </c>
      <c r="Y596" s="4" t="str">
        <f>IF(AND($Z$2=$D596,$Z$2&lt;&gt;"",$Z$2&lt;&gt;0,$Y$2=$Y$1),COUNT($Y$3:Y595)+1,"  ")</f>
        <v xml:space="preserve">  </v>
      </c>
    </row>
    <row r="597" spans="2:25" ht="15.75">
      <c r="B597" s="5" t="str">
        <f>IF(C597&lt;&gt;"",COUNT($B$3:B596)+1,"")</f>
        <v/>
      </c>
      <c r="C597" s="86"/>
      <c r="D597" s="12"/>
      <c r="E597" s="12"/>
      <c r="F597" s="5" t="str">
        <f>IFERROR(IF(E597&lt;&gt;"",VLOOKUP(E597,STORE!$C$6:$D$500,2,FALSE),""),"تأكد من الكود")</f>
        <v/>
      </c>
      <c r="G597" s="12"/>
      <c r="H597" s="20"/>
      <c r="I597" s="12"/>
      <c r="U597" s="4" t="str">
        <f>IF(AND($V$2=$E597,$V$2&lt;&gt;"",$V$2&lt;&gt;0,F597&lt;&gt;"تأكد من الكود"),COUNT($U$3:U596)+1,"  ")</f>
        <v xml:space="preserve">  </v>
      </c>
      <c r="Y597" s="4" t="str">
        <f>IF(AND($Z$2=$D597,$Z$2&lt;&gt;"",$Z$2&lt;&gt;0,$Y$2=$Y$1),COUNT($Y$3:Y596)+1,"  ")</f>
        <v xml:space="preserve">  </v>
      </c>
    </row>
    <row r="598" spans="2:25" ht="15.75">
      <c r="B598" s="5" t="str">
        <f>IF(C598&lt;&gt;"",COUNT($B$3:B597)+1,"")</f>
        <v/>
      </c>
      <c r="C598" s="86"/>
      <c r="D598" s="12"/>
      <c r="E598" s="12"/>
      <c r="F598" s="5" t="str">
        <f>IFERROR(IF(E598&lt;&gt;"",VLOOKUP(E598,STORE!$C$6:$D$500,2,FALSE),""),"تأكد من الكود")</f>
        <v/>
      </c>
      <c r="G598" s="12"/>
      <c r="H598" s="20"/>
      <c r="I598" s="12"/>
      <c r="U598" s="4" t="str">
        <f>IF(AND($V$2=$E598,$V$2&lt;&gt;"",$V$2&lt;&gt;0,F598&lt;&gt;"تأكد من الكود"),COUNT($U$3:U597)+1,"  ")</f>
        <v xml:space="preserve">  </v>
      </c>
      <c r="Y598" s="4" t="str">
        <f>IF(AND($Z$2=$D598,$Z$2&lt;&gt;"",$Z$2&lt;&gt;0,$Y$2=$Y$1),COUNT($Y$3:Y597)+1,"  ")</f>
        <v xml:space="preserve">  </v>
      </c>
    </row>
    <row r="599" spans="2:25" ht="15.75">
      <c r="B599" s="5" t="str">
        <f>IF(C599&lt;&gt;"",COUNT($B$3:B598)+1,"")</f>
        <v/>
      </c>
      <c r="C599" s="86"/>
      <c r="D599" s="12"/>
      <c r="E599" s="12"/>
      <c r="F599" s="5" t="str">
        <f>IFERROR(IF(E599&lt;&gt;"",VLOOKUP(E599,STORE!$C$6:$D$500,2,FALSE),""),"تأكد من الكود")</f>
        <v/>
      </c>
      <c r="G599" s="12"/>
      <c r="H599" s="20"/>
      <c r="I599" s="12"/>
      <c r="U599" s="4" t="str">
        <f>IF(AND($V$2=$E599,$V$2&lt;&gt;"",$V$2&lt;&gt;0,F599&lt;&gt;"تأكد من الكود"),COUNT($U$3:U598)+1,"  ")</f>
        <v xml:space="preserve">  </v>
      </c>
      <c r="Y599" s="4" t="str">
        <f>IF(AND($Z$2=$D599,$Z$2&lt;&gt;"",$Z$2&lt;&gt;0,$Y$2=$Y$1),COUNT($Y$3:Y598)+1,"  ")</f>
        <v xml:space="preserve">  </v>
      </c>
    </row>
    <row r="600" spans="2:25" ht="15.75">
      <c r="B600" s="5" t="str">
        <f>IF(C600&lt;&gt;"",COUNT($B$3:B599)+1,"")</f>
        <v/>
      </c>
      <c r="C600" s="86"/>
      <c r="D600" s="12"/>
      <c r="E600" s="12"/>
      <c r="F600" s="5" t="str">
        <f>IFERROR(IF(E600&lt;&gt;"",VLOOKUP(E600,STORE!$C$6:$D$500,2,FALSE),""),"تأكد من الكود")</f>
        <v/>
      </c>
      <c r="G600" s="12"/>
      <c r="H600" s="20"/>
      <c r="I600" s="12"/>
      <c r="U600" s="4" t="str">
        <f>IF(AND($V$2=$E600,$V$2&lt;&gt;"",$V$2&lt;&gt;0,F600&lt;&gt;"تأكد من الكود"),COUNT($U$3:U599)+1,"  ")</f>
        <v xml:space="preserve">  </v>
      </c>
      <c r="Y600" s="4" t="str">
        <f>IF(AND($Z$2=$D600,$Z$2&lt;&gt;"",$Z$2&lt;&gt;0,$Y$2=$Y$1),COUNT($Y$3:Y599)+1,"  ")</f>
        <v xml:space="preserve">  </v>
      </c>
    </row>
    <row r="601" spans="2:25" ht="15.75">
      <c r="B601" s="5" t="str">
        <f>IF(C601&lt;&gt;"",COUNT($B$3:B600)+1,"")</f>
        <v/>
      </c>
      <c r="C601" s="86"/>
      <c r="D601" s="12"/>
      <c r="E601" s="12"/>
      <c r="F601" s="5" t="str">
        <f>IFERROR(IF(E601&lt;&gt;"",VLOOKUP(E601,STORE!$C$6:$D$500,2,FALSE),""),"تأكد من الكود")</f>
        <v/>
      </c>
      <c r="G601" s="12"/>
      <c r="H601" s="20"/>
      <c r="I601" s="12"/>
      <c r="U601" s="4" t="str">
        <f>IF(AND($V$2=$E601,$V$2&lt;&gt;"",$V$2&lt;&gt;0,F601&lt;&gt;"تأكد من الكود"),COUNT($U$3:U600)+1,"  ")</f>
        <v xml:space="preserve">  </v>
      </c>
      <c r="Y601" s="4" t="str">
        <f>IF(AND($Z$2=$D601,$Z$2&lt;&gt;"",$Z$2&lt;&gt;0,$Y$2=$Y$1),COUNT($Y$3:Y600)+1,"  ")</f>
        <v xml:space="preserve">  </v>
      </c>
    </row>
    <row r="602" spans="2:25" ht="15.75">
      <c r="B602" s="5" t="str">
        <f>IF(C602&lt;&gt;"",COUNT($B$3:B601)+1,"")</f>
        <v/>
      </c>
      <c r="C602" s="86"/>
      <c r="D602" s="12"/>
      <c r="E602" s="12"/>
      <c r="F602" s="5" t="str">
        <f>IFERROR(IF(E602&lt;&gt;"",VLOOKUP(E602,STORE!$C$6:$D$500,2,FALSE),""),"تأكد من الكود")</f>
        <v/>
      </c>
      <c r="G602" s="12"/>
      <c r="H602" s="20"/>
      <c r="I602" s="12"/>
      <c r="U602" s="4" t="str">
        <f>IF(AND($V$2=$E602,$V$2&lt;&gt;"",$V$2&lt;&gt;0,F602&lt;&gt;"تأكد من الكود"),COUNT($U$3:U601)+1,"  ")</f>
        <v xml:space="preserve">  </v>
      </c>
      <c r="Y602" s="4" t="str">
        <f>IF(AND($Z$2=$D602,$Z$2&lt;&gt;"",$Z$2&lt;&gt;0,$Y$2=$Y$1),COUNT($Y$3:Y601)+1,"  ")</f>
        <v xml:space="preserve">  </v>
      </c>
    </row>
    <row r="603" spans="2:25" ht="15.75">
      <c r="B603" s="5" t="str">
        <f>IF(C603&lt;&gt;"",COUNT($B$3:B602)+1,"")</f>
        <v/>
      </c>
      <c r="C603" s="86"/>
      <c r="D603" s="12"/>
      <c r="E603" s="12"/>
      <c r="F603" s="5" t="str">
        <f>IFERROR(IF(E603&lt;&gt;"",VLOOKUP(E603,STORE!$C$6:$D$500,2,FALSE),""),"تأكد من الكود")</f>
        <v/>
      </c>
      <c r="G603" s="12"/>
      <c r="H603" s="20"/>
      <c r="I603" s="12"/>
      <c r="U603" s="4" t="str">
        <f>IF(AND($V$2=$E603,$V$2&lt;&gt;"",$V$2&lt;&gt;0,F603&lt;&gt;"تأكد من الكود"),COUNT($U$3:U602)+1,"  ")</f>
        <v xml:space="preserve">  </v>
      </c>
      <c r="Y603" s="4" t="str">
        <f>IF(AND($Z$2=$D603,$Z$2&lt;&gt;"",$Z$2&lt;&gt;0,$Y$2=$Y$1),COUNT($Y$3:Y602)+1,"  ")</f>
        <v xml:space="preserve">  </v>
      </c>
    </row>
    <row r="604" spans="2:25" ht="15.75">
      <c r="B604" s="5" t="str">
        <f>IF(C604&lt;&gt;"",COUNT($B$3:B603)+1,"")</f>
        <v/>
      </c>
      <c r="C604" s="86"/>
      <c r="D604" s="12"/>
      <c r="E604" s="12"/>
      <c r="F604" s="5" t="str">
        <f>IFERROR(IF(E604&lt;&gt;"",VLOOKUP(E604,STORE!$C$6:$D$500,2,FALSE),""),"تأكد من الكود")</f>
        <v/>
      </c>
      <c r="G604" s="12"/>
      <c r="H604" s="20"/>
      <c r="I604" s="12"/>
      <c r="U604" s="4" t="str">
        <f>IF(AND($V$2=$E604,$V$2&lt;&gt;"",$V$2&lt;&gt;0,F604&lt;&gt;"تأكد من الكود"),COUNT($U$3:U603)+1,"  ")</f>
        <v xml:space="preserve">  </v>
      </c>
      <c r="Y604" s="4" t="str">
        <f>IF(AND($Z$2=$D604,$Z$2&lt;&gt;"",$Z$2&lt;&gt;0,$Y$2=$Y$1),COUNT($Y$3:Y603)+1,"  ")</f>
        <v xml:space="preserve">  </v>
      </c>
    </row>
    <row r="605" spans="2:25" ht="15.75">
      <c r="B605" s="5" t="str">
        <f>IF(C605&lt;&gt;"",COUNT($B$3:B604)+1,"")</f>
        <v/>
      </c>
      <c r="C605" s="86"/>
      <c r="D605" s="12"/>
      <c r="E605" s="12"/>
      <c r="F605" s="5" t="str">
        <f>IFERROR(IF(E605&lt;&gt;"",VLOOKUP(E605,STORE!$C$6:$D$500,2,FALSE),""),"تأكد من الكود")</f>
        <v/>
      </c>
      <c r="G605" s="12"/>
      <c r="H605" s="20"/>
      <c r="I605" s="12"/>
      <c r="U605" s="4" t="str">
        <f>IF(AND($V$2=$E605,$V$2&lt;&gt;"",$V$2&lt;&gt;0,F605&lt;&gt;"تأكد من الكود"),COUNT($U$3:U604)+1,"  ")</f>
        <v xml:space="preserve">  </v>
      </c>
      <c r="Y605" s="4" t="str">
        <f>IF(AND($Z$2=$D605,$Z$2&lt;&gt;"",$Z$2&lt;&gt;0,$Y$2=$Y$1),COUNT($Y$3:Y604)+1,"  ")</f>
        <v xml:space="preserve">  </v>
      </c>
    </row>
    <row r="606" spans="2:25" ht="15.75">
      <c r="B606" s="5" t="str">
        <f>IF(C606&lt;&gt;"",COUNT($B$3:B605)+1,"")</f>
        <v/>
      </c>
      <c r="C606" s="86"/>
      <c r="D606" s="12"/>
      <c r="E606" s="12"/>
      <c r="F606" s="5" t="str">
        <f>IFERROR(IF(E606&lt;&gt;"",VLOOKUP(E606,STORE!$C$6:$D$500,2,FALSE),""),"تأكد من الكود")</f>
        <v/>
      </c>
      <c r="G606" s="12"/>
      <c r="H606" s="20"/>
      <c r="I606" s="12"/>
      <c r="U606" s="4" t="str">
        <f>IF(AND($V$2=$E606,$V$2&lt;&gt;"",$V$2&lt;&gt;0,F606&lt;&gt;"تأكد من الكود"),COUNT($U$3:U605)+1,"  ")</f>
        <v xml:space="preserve">  </v>
      </c>
      <c r="Y606" s="4" t="str">
        <f>IF(AND($Z$2=$D606,$Z$2&lt;&gt;"",$Z$2&lt;&gt;0,$Y$2=$Y$1),COUNT($Y$3:Y605)+1,"  ")</f>
        <v xml:space="preserve">  </v>
      </c>
    </row>
    <row r="607" spans="2:25" ht="15.75">
      <c r="B607" s="5" t="str">
        <f>IF(C607&lt;&gt;"",COUNT($B$3:B606)+1,"")</f>
        <v/>
      </c>
      <c r="C607" s="86"/>
      <c r="D607" s="12"/>
      <c r="E607" s="12"/>
      <c r="F607" s="5" t="str">
        <f>IFERROR(IF(E607&lt;&gt;"",VLOOKUP(E607,STORE!$C$6:$D$500,2,FALSE),""),"تأكد من الكود")</f>
        <v/>
      </c>
      <c r="G607" s="12"/>
      <c r="H607" s="20"/>
      <c r="I607" s="12"/>
      <c r="U607" s="4" t="str">
        <f>IF(AND($V$2=$E607,$V$2&lt;&gt;"",$V$2&lt;&gt;0,F607&lt;&gt;"تأكد من الكود"),COUNT($U$3:U606)+1,"  ")</f>
        <v xml:space="preserve">  </v>
      </c>
      <c r="Y607" s="4" t="str">
        <f>IF(AND($Z$2=$D607,$Z$2&lt;&gt;"",$Z$2&lt;&gt;0,$Y$2=$Y$1),COUNT($Y$3:Y606)+1,"  ")</f>
        <v xml:space="preserve">  </v>
      </c>
    </row>
    <row r="608" spans="2:25" ht="15.75">
      <c r="B608" s="5" t="str">
        <f>IF(C608&lt;&gt;"",COUNT($B$3:B607)+1,"")</f>
        <v/>
      </c>
      <c r="C608" s="86"/>
      <c r="D608" s="12"/>
      <c r="E608" s="12"/>
      <c r="F608" s="5" t="str">
        <f>IFERROR(IF(E608&lt;&gt;"",VLOOKUP(E608,STORE!$C$6:$D$500,2,FALSE),""),"تأكد من الكود")</f>
        <v/>
      </c>
      <c r="G608" s="12"/>
      <c r="H608" s="20"/>
      <c r="I608" s="12"/>
      <c r="U608" s="4" t="str">
        <f>IF(AND($V$2=$E608,$V$2&lt;&gt;"",$V$2&lt;&gt;0,F608&lt;&gt;"تأكد من الكود"),COUNT($U$3:U607)+1,"  ")</f>
        <v xml:space="preserve">  </v>
      </c>
      <c r="Y608" s="4" t="str">
        <f>IF(AND($Z$2=$D608,$Z$2&lt;&gt;"",$Z$2&lt;&gt;0,$Y$2=$Y$1),COUNT($Y$3:Y607)+1,"  ")</f>
        <v xml:space="preserve">  </v>
      </c>
    </row>
    <row r="609" spans="2:25" ht="15.75">
      <c r="B609" s="5" t="str">
        <f>IF(C609&lt;&gt;"",COUNT($B$3:B608)+1,"")</f>
        <v/>
      </c>
      <c r="C609" s="86"/>
      <c r="D609" s="12"/>
      <c r="E609" s="12"/>
      <c r="F609" s="5" t="str">
        <f>IFERROR(IF(E609&lt;&gt;"",VLOOKUP(E609,STORE!$C$6:$D$500,2,FALSE),""),"تأكد من الكود")</f>
        <v/>
      </c>
      <c r="G609" s="12"/>
      <c r="H609" s="20"/>
      <c r="I609" s="12"/>
      <c r="U609" s="4" t="str">
        <f>IF(AND($V$2=$E609,$V$2&lt;&gt;"",$V$2&lt;&gt;0,F609&lt;&gt;"تأكد من الكود"),COUNT($U$3:U608)+1,"  ")</f>
        <v xml:space="preserve">  </v>
      </c>
      <c r="Y609" s="4" t="str">
        <f>IF(AND($Z$2=$D609,$Z$2&lt;&gt;"",$Z$2&lt;&gt;0,$Y$2=$Y$1),COUNT($Y$3:Y608)+1,"  ")</f>
        <v xml:space="preserve">  </v>
      </c>
    </row>
    <row r="610" spans="2:25" ht="15.75">
      <c r="B610" s="5" t="str">
        <f>IF(C610&lt;&gt;"",COUNT($B$3:B609)+1,"")</f>
        <v/>
      </c>
      <c r="C610" s="86"/>
      <c r="D610" s="12"/>
      <c r="E610" s="12"/>
      <c r="F610" s="5" t="str">
        <f>IFERROR(IF(E610&lt;&gt;"",VLOOKUP(E610,STORE!$C$6:$D$500,2,FALSE),""),"تأكد من الكود")</f>
        <v/>
      </c>
      <c r="G610" s="12"/>
      <c r="H610" s="20"/>
      <c r="I610" s="12"/>
      <c r="U610" s="4" t="str">
        <f>IF(AND($V$2=$E610,$V$2&lt;&gt;"",$V$2&lt;&gt;0,F610&lt;&gt;"تأكد من الكود"),COUNT($U$3:U609)+1,"  ")</f>
        <v xml:space="preserve">  </v>
      </c>
      <c r="Y610" s="4" t="str">
        <f>IF(AND($Z$2=$D610,$Z$2&lt;&gt;"",$Z$2&lt;&gt;0,$Y$2=$Y$1),COUNT($Y$3:Y609)+1,"  ")</f>
        <v xml:space="preserve">  </v>
      </c>
    </row>
    <row r="611" spans="2:25" ht="15.75">
      <c r="B611" s="5" t="str">
        <f>IF(C611&lt;&gt;"",COUNT($B$3:B610)+1,"")</f>
        <v/>
      </c>
      <c r="C611" s="86"/>
      <c r="D611" s="12"/>
      <c r="E611" s="12"/>
      <c r="F611" s="5" t="str">
        <f>IFERROR(IF(E611&lt;&gt;"",VLOOKUP(E611,STORE!$C$6:$D$500,2,FALSE),""),"تأكد من الكود")</f>
        <v/>
      </c>
      <c r="G611" s="12"/>
      <c r="H611" s="20"/>
      <c r="I611" s="12"/>
      <c r="U611" s="4" t="str">
        <f>IF(AND($V$2=$E611,$V$2&lt;&gt;"",$V$2&lt;&gt;0,F611&lt;&gt;"تأكد من الكود"),COUNT($U$3:U610)+1,"  ")</f>
        <v xml:space="preserve">  </v>
      </c>
      <c r="Y611" s="4" t="str">
        <f>IF(AND($Z$2=$D611,$Z$2&lt;&gt;"",$Z$2&lt;&gt;0,$Y$2=$Y$1),COUNT($Y$3:Y610)+1,"  ")</f>
        <v xml:space="preserve">  </v>
      </c>
    </row>
    <row r="612" spans="2:25" ht="15.75">
      <c r="B612" s="5" t="str">
        <f>IF(C612&lt;&gt;"",COUNT($B$3:B611)+1,"")</f>
        <v/>
      </c>
      <c r="C612" s="86"/>
      <c r="D612" s="12"/>
      <c r="E612" s="12"/>
      <c r="F612" s="5" t="str">
        <f>IFERROR(IF(E612&lt;&gt;"",VLOOKUP(E612,STORE!$C$6:$D$500,2,FALSE),""),"تأكد من الكود")</f>
        <v/>
      </c>
      <c r="G612" s="12"/>
      <c r="H612" s="20"/>
      <c r="I612" s="12"/>
      <c r="U612" s="4" t="str">
        <f>IF(AND($V$2=$E612,$V$2&lt;&gt;"",$V$2&lt;&gt;0,F612&lt;&gt;"تأكد من الكود"),COUNT($U$3:U611)+1,"  ")</f>
        <v xml:space="preserve">  </v>
      </c>
      <c r="Y612" s="4" t="str">
        <f>IF(AND($Z$2=$D612,$Z$2&lt;&gt;"",$Z$2&lt;&gt;0,$Y$2=$Y$1),COUNT($Y$3:Y611)+1,"  ")</f>
        <v xml:space="preserve">  </v>
      </c>
    </row>
    <row r="613" spans="2:25" ht="15.75">
      <c r="B613" s="5" t="str">
        <f>IF(C613&lt;&gt;"",COUNT($B$3:B612)+1,"")</f>
        <v/>
      </c>
      <c r="C613" s="86"/>
      <c r="D613" s="12"/>
      <c r="E613" s="12"/>
      <c r="F613" s="5" t="str">
        <f>IFERROR(IF(E613&lt;&gt;"",VLOOKUP(E613,STORE!$C$6:$D$500,2,FALSE),""),"تأكد من الكود")</f>
        <v/>
      </c>
      <c r="G613" s="12"/>
      <c r="H613" s="20"/>
      <c r="I613" s="12"/>
      <c r="U613" s="4" t="str">
        <f>IF(AND($V$2=$E613,$V$2&lt;&gt;"",$V$2&lt;&gt;0,F613&lt;&gt;"تأكد من الكود"),COUNT($U$3:U612)+1,"  ")</f>
        <v xml:space="preserve">  </v>
      </c>
      <c r="Y613" s="4" t="str">
        <f>IF(AND($Z$2=$D613,$Z$2&lt;&gt;"",$Z$2&lt;&gt;0,$Y$2=$Y$1),COUNT($Y$3:Y612)+1,"  ")</f>
        <v xml:space="preserve">  </v>
      </c>
    </row>
    <row r="614" spans="2:25" ht="15.75">
      <c r="B614" s="5" t="str">
        <f>IF(C614&lt;&gt;"",COUNT($B$3:B613)+1,"")</f>
        <v/>
      </c>
      <c r="C614" s="86"/>
      <c r="D614" s="12"/>
      <c r="E614" s="12"/>
      <c r="F614" s="5" t="str">
        <f>IFERROR(IF(E614&lt;&gt;"",VLOOKUP(E614,STORE!$C$6:$D$500,2,FALSE),""),"تأكد من الكود")</f>
        <v/>
      </c>
      <c r="G614" s="12"/>
      <c r="H614" s="20"/>
      <c r="I614" s="12"/>
      <c r="U614" s="4" t="str">
        <f>IF(AND($V$2=$E614,$V$2&lt;&gt;"",$V$2&lt;&gt;0,F614&lt;&gt;"تأكد من الكود"),COUNT($U$3:U613)+1,"  ")</f>
        <v xml:space="preserve">  </v>
      </c>
      <c r="Y614" s="4" t="str">
        <f>IF(AND($Z$2=$D614,$Z$2&lt;&gt;"",$Z$2&lt;&gt;0,$Y$2=$Y$1),COUNT($Y$3:Y613)+1,"  ")</f>
        <v xml:space="preserve">  </v>
      </c>
    </row>
    <row r="615" spans="2:25" ht="15.75">
      <c r="B615" s="5" t="str">
        <f>IF(C615&lt;&gt;"",COUNT($B$3:B614)+1,"")</f>
        <v/>
      </c>
      <c r="C615" s="86"/>
      <c r="D615" s="12"/>
      <c r="E615" s="12"/>
      <c r="F615" s="5" t="str">
        <f>IFERROR(IF(E615&lt;&gt;"",VLOOKUP(E615,STORE!$C$6:$D$500,2,FALSE),""),"تأكد من الكود")</f>
        <v/>
      </c>
      <c r="G615" s="12"/>
      <c r="H615" s="20"/>
      <c r="I615" s="12"/>
      <c r="U615" s="4" t="str">
        <f>IF(AND($V$2=$E615,$V$2&lt;&gt;"",$V$2&lt;&gt;0,F615&lt;&gt;"تأكد من الكود"),COUNT($U$3:U614)+1,"  ")</f>
        <v xml:space="preserve">  </v>
      </c>
      <c r="Y615" s="4" t="str">
        <f>IF(AND($Z$2=$D615,$Z$2&lt;&gt;"",$Z$2&lt;&gt;0,$Y$2=$Y$1),COUNT($Y$3:Y614)+1,"  ")</f>
        <v xml:space="preserve">  </v>
      </c>
    </row>
    <row r="616" spans="2:25" ht="15.75">
      <c r="B616" s="5" t="str">
        <f>IF(C616&lt;&gt;"",COUNT($B$3:B615)+1,"")</f>
        <v/>
      </c>
      <c r="C616" s="86"/>
      <c r="D616" s="12"/>
      <c r="E616" s="12"/>
      <c r="F616" s="5" t="str">
        <f>IFERROR(IF(E616&lt;&gt;"",VLOOKUP(E616,STORE!$C$6:$D$500,2,FALSE),""),"تأكد من الكود")</f>
        <v/>
      </c>
      <c r="G616" s="12"/>
      <c r="H616" s="20"/>
      <c r="I616" s="12"/>
      <c r="U616" s="4" t="str">
        <f>IF(AND($V$2=$E616,$V$2&lt;&gt;"",$V$2&lt;&gt;0,F616&lt;&gt;"تأكد من الكود"),COUNT($U$3:U615)+1,"  ")</f>
        <v xml:space="preserve">  </v>
      </c>
      <c r="Y616" s="4" t="str">
        <f>IF(AND($Z$2=$D616,$Z$2&lt;&gt;"",$Z$2&lt;&gt;0,$Y$2=$Y$1),COUNT($Y$3:Y615)+1,"  ")</f>
        <v xml:space="preserve">  </v>
      </c>
    </row>
    <row r="617" spans="2:25" ht="15.75">
      <c r="B617" s="5" t="str">
        <f>IF(C617&lt;&gt;"",COUNT($B$3:B616)+1,"")</f>
        <v/>
      </c>
      <c r="C617" s="86"/>
      <c r="D617" s="12"/>
      <c r="E617" s="12"/>
      <c r="F617" s="5" t="str">
        <f>IFERROR(IF(E617&lt;&gt;"",VLOOKUP(E617,STORE!$C$6:$D$500,2,FALSE),""),"تأكد من الكود")</f>
        <v/>
      </c>
      <c r="G617" s="12"/>
      <c r="H617" s="20"/>
      <c r="I617" s="12"/>
      <c r="U617" s="4" t="str">
        <f>IF(AND($V$2=$E617,$V$2&lt;&gt;"",$V$2&lt;&gt;0,F617&lt;&gt;"تأكد من الكود"),COUNT($U$3:U616)+1,"  ")</f>
        <v xml:space="preserve">  </v>
      </c>
      <c r="Y617" s="4" t="str">
        <f>IF(AND($Z$2=$D617,$Z$2&lt;&gt;"",$Z$2&lt;&gt;0,$Y$2=$Y$1),COUNT($Y$3:Y616)+1,"  ")</f>
        <v xml:space="preserve">  </v>
      </c>
    </row>
    <row r="618" spans="2:25" ht="15.75">
      <c r="B618" s="5" t="str">
        <f>IF(C618&lt;&gt;"",COUNT($B$3:B617)+1,"")</f>
        <v/>
      </c>
      <c r="C618" s="86"/>
      <c r="D618" s="12"/>
      <c r="E618" s="12"/>
      <c r="F618" s="5" t="str">
        <f>IFERROR(IF(E618&lt;&gt;"",VLOOKUP(E618,STORE!$C$6:$D$500,2,FALSE),""),"تأكد من الكود")</f>
        <v/>
      </c>
      <c r="G618" s="12"/>
      <c r="H618" s="20"/>
      <c r="I618" s="12"/>
      <c r="U618" s="4" t="str">
        <f>IF(AND($V$2=$E618,$V$2&lt;&gt;"",$V$2&lt;&gt;0,F618&lt;&gt;"تأكد من الكود"),COUNT($U$3:U617)+1,"  ")</f>
        <v xml:space="preserve">  </v>
      </c>
      <c r="Y618" s="4" t="str">
        <f>IF(AND($Z$2=$D618,$Z$2&lt;&gt;"",$Z$2&lt;&gt;0,$Y$2=$Y$1),COUNT($Y$3:Y617)+1,"  ")</f>
        <v xml:space="preserve">  </v>
      </c>
    </row>
    <row r="619" spans="2:25" ht="15.75">
      <c r="B619" s="5" t="str">
        <f>IF(C619&lt;&gt;"",COUNT($B$3:B618)+1,"")</f>
        <v/>
      </c>
      <c r="C619" s="86"/>
      <c r="D619" s="12"/>
      <c r="E619" s="12"/>
      <c r="F619" s="5" t="str">
        <f>IFERROR(IF(E619&lt;&gt;"",VLOOKUP(E619,STORE!$C$6:$D$500,2,FALSE),""),"تأكد من الكود")</f>
        <v/>
      </c>
      <c r="G619" s="12"/>
      <c r="H619" s="20"/>
      <c r="I619" s="12"/>
      <c r="U619" s="4" t="str">
        <f>IF(AND($V$2=$E619,$V$2&lt;&gt;"",$V$2&lt;&gt;0,F619&lt;&gt;"تأكد من الكود"),COUNT($U$3:U618)+1,"  ")</f>
        <v xml:space="preserve">  </v>
      </c>
      <c r="Y619" s="4" t="str">
        <f>IF(AND($Z$2=$D619,$Z$2&lt;&gt;"",$Z$2&lt;&gt;0,$Y$2=$Y$1),COUNT($Y$3:Y618)+1,"  ")</f>
        <v xml:space="preserve">  </v>
      </c>
    </row>
    <row r="620" spans="2:25" ht="15.75">
      <c r="B620" s="5" t="str">
        <f>IF(C620&lt;&gt;"",COUNT($B$3:B619)+1,"")</f>
        <v/>
      </c>
      <c r="C620" s="86"/>
      <c r="D620" s="12"/>
      <c r="E620" s="12"/>
      <c r="F620" s="5" t="str">
        <f>IFERROR(IF(E620&lt;&gt;"",VLOOKUP(E620,STORE!$C$6:$D$500,2,FALSE),""),"تأكد من الكود")</f>
        <v/>
      </c>
      <c r="G620" s="12"/>
      <c r="H620" s="20"/>
      <c r="I620" s="12"/>
      <c r="U620" s="4" t="str">
        <f>IF(AND($V$2=$E620,$V$2&lt;&gt;"",$V$2&lt;&gt;0,F620&lt;&gt;"تأكد من الكود"),COUNT($U$3:U619)+1,"  ")</f>
        <v xml:space="preserve">  </v>
      </c>
      <c r="Y620" s="4" t="str">
        <f>IF(AND($Z$2=$D620,$Z$2&lt;&gt;"",$Z$2&lt;&gt;0,$Y$2=$Y$1),COUNT($Y$3:Y619)+1,"  ")</f>
        <v xml:space="preserve">  </v>
      </c>
    </row>
    <row r="621" spans="2:25" ht="15.75">
      <c r="B621" s="5" t="str">
        <f>IF(C621&lt;&gt;"",COUNT($B$3:B620)+1,"")</f>
        <v/>
      </c>
      <c r="C621" s="86"/>
      <c r="D621" s="12"/>
      <c r="E621" s="12"/>
      <c r="F621" s="5" t="str">
        <f>IFERROR(IF(E621&lt;&gt;"",VLOOKUP(E621,STORE!$C$6:$D$500,2,FALSE),""),"تأكد من الكود")</f>
        <v/>
      </c>
      <c r="G621" s="12"/>
      <c r="H621" s="20"/>
      <c r="I621" s="12"/>
      <c r="U621" s="4" t="str">
        <f>IF(AND($V$2=$E621,$V$2&lt;&gt;"",$V$2&lt;&gt;0,F621&lt;&gt;"تأكد من الكود"),COUNT($U$3:U620)+1,"  ")</f>
        <v xml:space="preserve">  </v>
      </c>
      <c r="Y621" s="4" t="str">
        <f>IF(AND($Z$2=$D621,$Z$2&lt;&gt;"",$Z$2&lt;&gt;0,$Y$2=$Y$1),COUNT($Y$3:Y620)+1,"  ")</f>
        <v xml:space="preserve">  </v>
      </c>
    </row>
    <row r="622" spans="2:25" ht="15.75">
      <c r="B622" s="5" t="str">
        <f>IF(C622&lt;&gt;"",COUNT($B$3:B621)+1,"")</f>
        <v/>
      </c>
      <c r="C622" s="86"/>
      <c r="D622" s="12"/>
      <c r="E622" s="12"/>
      <c r="F622" s="5" t="str">
        <f>IFERROR(IF(E622&lt;&gt;"",VLOOKUP(E622,STORE!$C$6:$D$500,2,FALSE),""),"تأكد من الكود")</f>
        <v/>
      </c>
      <c r="G622" s="12"/>
      <c r="H622" s="20"/>
      <c r="I622" s="12"/>
      <c r="U622" s="4" t="str">
        <f>IF(AND($V$2=$E622,$V$2&lt;&gt;"",$V$2&lt;&gt;0,F622&lt;&gt;"تأكد من الكود"),COUNT($U$3:U621)+1,"  ")</f>
        <v xml:space="preserve">  </v>
      </c>
      <c r="Y622" s="4" t="str">
        <f>IF(AND($Z$2=$D622,$Z$2&lt;&gt;"",$Z$2&lt;&gt;0,$Y$2=$Y$1),COUNT($Y$3:Y621)+1,"  ")</f>
        <v xml:space="preserve">  </v>
      </c>
    </row>
    <row r="623" spans="2:25" ht="15.75">
      <c r="B623" s="5" t="str">
        <f>IF(C623&lt;&gt;"",COUNT($B$3:B622)+1,"")</f>
        <v/>
      </c>
      <c r="C623" s="86"/>
      <c r="D623" s="12"/>
      <c r="E623" s="12"/>
      <c r="F623" s="5" t="str">
        <f>IFERROR(IF(E623&lt;&gt;"",VLOOKUP(E623,STORE!$C$6:$D$500,2,FALSE),""),"تأكد من الكود")</f>
        <v/>
      </c>
      <c r="G623" s="12"/>
      <c r="H623" s="20"/>
      <c r="I623" s="12"/>
      <c r="U623" s="4" t="str">
        <f>IF(AND($V$2=$E623,$V$2&lt;&gt;"",$V$2&lt;&gt;0,F623&lt;&gt;"تأكد من الكود"),COUNT($U$3:U622)+1,"  ")</f>
        <v xml:space="preserve">  </v>
      </c>
      <c r="Y623" s="4" t="str">
        <f>IF(AND($Z$2=$D623,$Z$2&lt;&gt;"",$Z$2&lt;&gt;0,$Y$2=$Y$1),COUNT($Y$3:Y622)+1,"  ")</f>
        <v xml:space="preserve">  </v>
      </c>
    </row>
    <row r="624" spans="2:25" ht="15.75">
      <c r="B624" s="5" t="str">
        <f>IF(C624&lt;&gt;"",COUNT($B$3:B623)+1,"")</f>
        <v/>
      </c>
      <c r="C624" s="86"/>
      <c r="D624" s="12"/>
      <c r="E624" s="12"/>
      <c r="F624" s="5" t="str">
        <f>IFERROR(IF(E624&lt;&gt;"",VLOOKUP(E624,STORE!$C$6:$D$500,2,FALSE),""),"تأكد من الكود")</f>
        <v/>
      </c>
      <c r="G624" s="12"/>
      <c r="H624" s="20"/>
      <c r="I624" s="12"/>
      <c r="U624" s="4" t="str">
        <f>IF(AND($V$2=$E624,$V$2&lt;&gt;"",$V$2&lt;&gt;0,F624&lt;&gt;"تأكد من الكود"),COUNT($U$3:U623)+1,"  ")</f>
        <v xml:space="preserve">  </v>
      </c>
      <c r="Y624" s="4" t="str">
        <f>IF(AND($Z$2=$D624,$Z$2&lt;&gt;"",$Z$2&lt;&gt;0,$Y$2=$Y$1),COUNT($Y$3:Y623)+1,"  ")</f>
        <v xml:space="preserve">  </v>
      </c>
    </row>
    <row r="625" spans="2:25" ht="15.75">
      <c r="B625" s="5" t="str">
        <f>IF(C625&lt;&gt;"",COUNT($B$3:B624)+1,"")</f>
        <v/>
      </c>
      <c r="C625" s="86"/>
      <c r="D625" s="12"/>
      <c r="E625" s="12"/>
      <c r="F625" s="5" t="str">
        <f>IFERROR(IF(E625&lt;&gt;"",VLOOKUP(E625,STORE!$C$6:$D$500,2,FALSE),""),"تأكد من الكود")</f>
        <v/>
      </c>
      <c r="G625" s="12"/>
      <c r="H625" s="20"/>
      <c r="I625" s="12"/>
      <c r="U625" s="4" t="str">
        <f>IF(AND($V$2=$E625,$V$2&lt;&gt;"",$V$2&lt;&gt;0,F625&lt;&gt;"تأكد من الكود"),COUNT($U$3:U624)+1,"  ")</f>
        <v xml:space="preserve">  </v>
      </c>
      <c r="Y625" s="4" t="str">
        <f>IF(AND($Z$2=$D625,$Z$2&lt;&gt;"",$Z$2&lt;&gt;0,$Y$2=$Y$1),COUNT($Y$3:Y624)+1,"  ")</f>
        <v xml:space="preserve">  </v>
      </c>
    </row>
    <row r="626" spans="2:25" ht="15.75">
      <c r="B626" s="5" t="str">
        <f>IF(C626&lt;&gt;"",COUNT($B$3:B625)+1,"")</f>
        <v/>
      </c>
      <c r="C626" s="86"/>
      <c r="D626" s="12"/>
      <c r="E626" s="12"/>
      <c r="F626" s="5" t="str">
        <f>IFERROR(IF(E626&lt;&gt;"",VLOOKUP(E626,STORE!$C$6:$D$500,2,FALSE),""),"تأكد من الكود")</f>
        <v/>
      </c>
      <c r="G626" s="12"/>
      <c r="H626" s="20"/>
      <c r="I626" s="12"/>
      <c r="U626" s="4" t="str">
        <f>IF(AND($V$2=$E626,$V$2&lt;&gt;"",$V$2&lt;&gt;0,F626&lt;&gt;"تأكد من الكود"),COUNT($U$3:U625)+1,"  ")</f>
        <v xml:space="preserve">  </v>
      </c>
      <c r="Y626" s="4" t="str">
        <f>IF(AND($Z$2=$D626,$Z$2&lt;&gt;"",$Z$2&lt;&gt;0,$Y$2=$Y$1),COUNT($Y$3:Y625)+1,"  ")</f>
        <v xml:space="preserve">  </v>
      </c>
    </row>
    <row r="627" spans="2:25" ht="15.75">
      <c r="B627" s="5" t="str">
        <f>IF(C627&lt;&gt;"",COUNT($B$3:B626)+1,"")</f>
        <v/>
      </c>
      <c r="C627" s="86"/>
      <c r="D627" s="12"/>
      <c r="E627" s="12"/>
      <c r="F627" s="5" t="str">
        <f>IFERROR(IF(E627&lt;&gt;"",VLOOKUP(E627,STORE!$C$6:$D$500,2,FALSE),""),"تأكد من الكود")</f>
        <v/>
      </c>
      <c r="G627" s="12"/>
      <c r="H627" s="20"/>
      <c r="I627" s="12"/>
      <c r="U627" s="4" t="str">
        <f>IF(AND($V$2=$E627,$V$2&lt;&gt;"",$V$2&lt;&gt;0,F627&lt;&gt;"تأكد من الكود"),COUNT($U$3:U626)+1,"  ")</f>
        <v xml:space="preserve">  </v>
      </c>
      <c r="Y627" s="4" t="str">
        <f>IF(AND($Z$2=$D627,$Z$2&lt;&gt;"",$Z$2&lt;&gt;0,$Y$2=$Y$1),COUNT($Y$3:Y626)+1,"  ")</f>
        <v xml:space="preserve">  </v>
      </c>
    </row>
    <row r="628" spans="2:25" ht="15.75">
      <c r="B628" s="5" t="str">
        <f>IF(C628&lt;&gt;"",COUNT($B$3:B627)+1,"")</f>
        <v/>
      </c>
      <c r="C628" s="86"/>
      <c r="D628" s="12"/>
      <c r="E628" s="12"/>
      <c r="F628" s="5" t="str">
        <f>IFERROR(IF(E628&lt;&gt;"",VLOOKUP(E628,STORE!$C$6:$D$500,2,FALSE),""),"تأكد من الكود")</f>
        <v/>
      </c>
      <c r="G628" s="12"/>
      <c r="H628" s="20"/>
      <c r="I628" s="12"/>
      <c r="U628" s="4" t="str">
        <f>IF(AND($V$2=$E628,$V$2&lt;&gt;"",$V$2&lt;&gt;0,F628&lt;&gt;"تأكد من الكود"),COUNT($U$3:U627)+1,"  ")</f>
        <v xml:space="preserve">  </v>
      </c>
      <c r="Y628" s="4" t="str">
        <f>IF(AND($Z$2=$D628,$Z$2&lt;&gt;"",$Z$2&lt;&gt;0,$Y$2=$Y$1),COUNT($Y$3:Y627)+1,"  ")</f>
        <v xml:space="preserve">  </v>
      </c>
    </row>
    <row r="629" spans="2:25" ht="15.75">
      <c r="B629" s="5" t="str">
        <f>IF(C629&lt;&gt;"",COUNT($B$3:B628)+1,"")</f>
        <v/>
      </c>
      <c r="C629" s="86"/>
      <c r="D629" s="12"/>
      <c r="E629" s="12"/>
      <c r="F629" s="5" t="str">
        <f>IFERROR(IF(E629&lt;&gt;"",VLOOKUP(E629,STORE!$C$6:$D$500,2,FALSE),""),"تأكد من الكود")</f>
        <v/>
      </c>
      <c r="G629" s="12"/>
      <c r="H629" s="20"/>
      <c r="I629" s="12"/>
      <c r="U629" s="4" t="str">
        <f>IF(AND($V$2=$E629,$V$2&lt;&gt;"",$V$2&lt;&gt;0,F629&lt;&gt;"تأكد من الكود"),COUNT($U$3:U628)+1,"  ")</f>
        <v xml:space="preserve">  </v>
      </c>
      <c r="Y629" s="4" t="str">
        <f>IF(AND($Z$2=$D629,$Z$2&lt;&gt;"",$Z$2&lt;&gt;0,$Y$2=$Y$1),COUNT($Y$3:Y628)+1,"  ")</f>
        <v xml:space="preserve">  </v>
      </c>
    </row>
    <row r="630" spans="2:25" ht="15.75">
      <c r="B630" s="5" t="str">
        <f>IF(C630&lt;&gt;"",COUNT($B$3:B629)+1,"")</f>
        <v/>
      </c>
      <c r="C630" s="86"/>
      <c r="D630" s="12"/>
      <c r="E630" s="12"/>
      <c r="F630" s="5" t="str">
        <f>IFERROR(IF(E630&lt;&gt;"",VLOOKUP(E630,STORE!$C$6:$D$500,2,FALSE),""),"تأكد من الكود")</f>
        <v/>
      </c>
      <c r="G630" s="12"/>
      <c r="H630" s="20"/>
      <c r="I630" s="12"/>
      <c r="U630" s="4" t="str">
        <f>IF(AND($V$2=$E630,$V$2&lt;&gt;"",$V$2&lt;&gt;0,F630&lt;&gt;"تأكد من الكود"),COUNT($U$3:U629)+1,"  ")</f>
        <v xml:space="preserve">  </v>
      </c>
      <c r="Y630" s="4" t="str">
        <f>IF(AND($Z$2=$D630,$Z$2&lt;&gt;"",$Z$2&lt;&gt;0,$Y$2=$Y$1),COUNT($Y$3:Y629)+1,"  ")</f>
        <v xml:space="preserve">  </v>
      </c>
    </row>
    <row r="631" spans="2:25" ht="15.75">
      <c r="B631" s="5" t="str">
        <f>IF(C631&lt;&gt;"",COUNT($B$3:B630)+1,"")</f>
        <v/>
      </c>
      <c r="C631" s="86"/>
      <c r="D631" s="12"/>
      <c r="E631" s="12"/>
      <c r="F631" s="5" t="str">
        <f>IFERROR(IF(E631&lt;&gt;"",VLOOKUP(E631,STORE!$C$6:$D$500,2,FALSE),""),"تأكد من الكود")</f>
        <v/>
      </c>
      <c r="G631" s="12"/>
      <c r="H631" s="20"/>
      <c r="I631" s="12"/>
      <c r="U631" s="4" t="str">
        <f>IF(AND($V$2=$E631,$V$2&lt;&gt;"",$V$2&lt;&gt;0,F631&lt;&gt;"تأكد من الكود"),COUNT($U$3:U630)+1,"  ")</f>
        <v xml:space="preserve">  </v>
      </c>
      <c r="Y631" s="4" t="str">
        <f>IF(AND($Z$2=$D631,$Z$2&lt;&gt;"",$Z$2&lt;&gt;0,$Y$2=$Y$1),COUNT($Y$3:Y630)+1,"  ")</f>
        <v xml:space="preserve">  </v>
      </c>
    </row>
    <row r="632" spans="2:25" ht="15.75">
      <c r="B632" s="5" t="str">
        <f>IF(C632&lt;&gt;"",COUNT($B$3:B631)+1,"")</f>
        <v/>
      </c>
      <c r="C632" s="86"/>
      <c r="D632" s="12"/>
      <c r="E632" s="12"/>
      <c r="F632" s="5" t="str">
        <f>IFERROR(IF(E632&lt;&gt;"",VLOOKUP(E632,STORE!$C$6:$D$500,2,FALSE),""),"تأكد من الكود")</f>
        <v/>
      </c>
      <c r="G632" s="12"/>
      <c r="H632" s="20"/>
      <c r="I632" s="12"/>
      <c r="U632" s="4" t="str">
        <f>IF(AND($V$2=$E632,$V$2&lt;&gt;"",$V$2&lt;&gt;0,F632&lt;&gt;"تأكد من الكود"),COUNT($U$3:U631)+1,"  ")</f>
        <v xml:space="preserve">  </v>
      </c>
      <c r="Y632" s="4" t="str">
        <f>IF(AND($Z$2=$D632,$Z$2&lt;&gt;"",$Z$2&lt;&gt;0,$Y$2=$Y$1),COUNT($Y$3:Y631)+1,"  ")</f>
        <v xml:space="preserve">  </v>
      </c>
    </row>
    <row r="633" spans="2:25" ht="15.75">
      <c r="B633" s="5" t="str">
        <f>IF(C633&lt;&gt;"",COUNT($B$3:B632)+1,"")</f>
        <v/>
      </c>
      <c r="C633" s="86"/>
      <c r="D633" s="12"/>
      <c r="E633" s="12"/>
      <c r="F633" s="5" t="str">
        <f>IFERROR(IF(E633&lt;&gt;"",VLOOKUP(E633,STORE!$C$6:$D$500,2,FALSE),""),"تأكد من الكود")</f>
        <v/>
      </c>
      <c r="G633" s="12"/>
      <c r="H633" s="20"/>
      <c r="I633" s="12"/>
      <c r="U633" s="4" t="str">
        <f>IF(AND($V$2=$E633,$V$2&lt;&gt;"",$V$2&lt;&gt;0,F633&lt;&gt;"تأكد من الكود"),COUNT($U$3:U632)+1,"  ")</f>
        <v xml:space="preserve">  </v>
      </c>
      <c r="Y633" s="4" t="str">
        <f>IF(AND($Z$2=$D633,$Z$2&lt;&gt;"",$Z$2&lt;&gt;0,$Y$2=$Y$1),COUNT($Y$3:Y632)+1,"  ")</f>
        <v xml:space="preserve">  </v>
      </c>
    </row>
    <row r="634" spans="2:25" ht="15.75">
      <c r="B634" s="5" t="str">
        <f>IF(C634&lt;&gt;"",COUNT($B$3:B633)+1,"")</f>
        <v/>
      </c>
      <c r="C634" s="86"/>
      <c r="D634" s="12"/>
      <c r="E634" s="12"/>
      <c r="F634" s="5" t="str">
        <f>IFERROR(IF(E634&lt;&gt;"",VLOOKUP(E634,STORE!$C$6:$D$500,2,FALSE),""),"تأكد من الكود")</f>
        <v/>
      </c>
      <c r="G634" s="12"/>
      <c r="H634" s="20"/>
      <c r="I634" s="12"/>
      <c r="U634" s="4" t="str">
        <f>IF(AND($V$2=$E634,$V$2&lt;&gt;"",$V$2&lt;&gt;0,F634&lt;&gt;"تأكد من الكود"),COUNT($U$3:U633)+1,"  ")</f>
        <v xml:space="preserve">  </v>
      </c>
      <c r="Y634" s="4" t="str">
        <f>IF(AND($Z$2=$D634,$Z$2&lt;&gt;"",$Z$2&lt;&gt;0,$Y$2=$Y$1),COUNT($Y$3:Y633)+1,"  ")</f>
        <v xml:space="preserve">  </v>
      </c>
    </row>
    <row r="635" spans="2:25" ht="15.75">
      <c r="B635" s="5" t="str">
        <f>IF(C635&lt;&gt;"",COUNT($B$3:B634)+1,"")</f>
        <v/>
      </c>
      <c r="C635" s="86"/>
      <c r="D635" s="12"/>
      <c r="E635" s="12"/>
      <c r="F635" s="5" t="str">
        <f>IFERROR(IF(E635&lt;&gt;"",VLOOKUP(E635,STORE!$C$6:$D$500,2,FALSE),""),"تأكد من الكود")</f>
        <v/>
      </c>
      <c r="G635" s="12"/>
      <c r="H635" s="20"/>
      <c r="I635" s="12"/>
      <c r="U635" s="4" t="str">
        <f>IF(AND($V$2=$E635,$V$2&lt;&gt;"",$V$2&lt;&gt;0,F635&lt;&gt;"تأكد من الكود"),COUNT($U$3:U634)+1,"  ")</f>
        <v xml:space="preserve">  </v>
      </c>
      <c r="Y635" s="4" t="str">
        <f>IF(AND($Z$2=$D635,$Z$2&lt;&gt;"",$Z$2&lt;&gt;0,$Y$2=$Y$1),COUNT($Y$3:Y634)+1,"  ")</f>
        <v xml:space="preserve">  </v>
      </c>
    </row>
    <row r="636" spans="2:25" ht="15.75">
      <c r="B636" s="5" t="str">
        <f>IF(C636&lt;&gt;"",COUNT($B$3:B635)+1,"")</f>
        <v/>
      </c>
      <c r="C636" s="86"/>
      <c r="D636" s="12"/>
      <c r="E636" s="12"/>
      <c r="F636" s="5" t="str">
        <f>IFERROR(IF(E636&lt;&gt;"",VLOOKUP(E636,STORE!$C$6:$D$500,2,FALSE),""),"تأكد من الكود")</f>
        <v/>
      </c>
      <c r="G636" s="12"/>
      <c r="H636" s="20"/>
      <c r="I636" s="12"/>
      <c r="U636" s="4" t="str">
        <f>IF(AND($V$2=$E636,$V$2&lt;&gt;"",$V$2&lt;&gt;0,F636&lt;&gt;"تأكد من الكود"),COUNT($U$3:U635)+1,"  ")</f>
        <v xml:space="preserve">  </v>
      </c>
      <c r="Y636" s="4" t="str">
        <f>IF(AND($Z$2=$D636,$Z$2&lt;&gt;"",$Z$2&lt;&gt;0,$Y$2=$Y$1),COUNT($Y$3:Y635)+1,"  ")</f>
        <v xml:space="preserve">  </v>
      </c>
    </row>
    <row r="637" spans="2:25" ht="15.75">
      <c r="B637" s="5" t="str">
        <f>IF(C637&lt;&gt;"",COUNT($B$3:B636)+1,"")</f>
        <v/>
      </c>
      <c r="C637" s="86"/>
      <c r="D637" s="12"/>
      <c r="E637" s="12"/>
      <c r="F637" s="5" t="str">
        <f>IFERROR(IF(E637&lt;&gt;"",VLOOKUP(E637,STORE!$C$6:$D$500,2,FALSE),""),"تأكد من الكود")</f>
        <v/>
      </c>
      <c r="G637" s="12"/>
      <c r="H637" s="20"/>
      <c r="I637" s="12"/>
      <c r="U637" s="4" t="str">
        <f>IF(AND($V$2=$E637,$V$2&lt;&gt;"",$V$2&lt;&gt;0,F637&lt;&gt;"تأكد من الكود"),COUNT($U$3:U636)+1,"  ")</f>
        <v xml:space="preserve">  </v>
      </c>
      <c r="Y637" s="4" t="str">
        <f>IF(AND($Z$2=$D637,$Z$2&lt;&gt;"",$Z$2&lt;&gt;0,$Y$2=$Y$1),COUNT($Y$3:Y636)+1,"  ")</f>
        <v xml:space="preserve">  </v>
      </c>
    </row>
    <row r="638" spans="2:25" ht="15.75">
      <c r="B638" s="5" t="str">
        <f>IF(C638&lt;&gt;"",COUNT($B$3:B637)+1,"")</f>
        <v/>
      </c>
      <c r="C638" s="86"/>
      <c r="D638" s="12"/>
      <c r="E638" s="12"/>
      <c r="F638" s="5" t="str">
        <f>IFERROR(IF(E638&lt;&gt;"",VLOOKUP(E638,STORE!$C$6:$D$500,2,FALSE),""),"تأكد من الكود")</f>
        <v/>
      </c>
      <c r="G638" s="12"/>
      <c r="H638" s="20"/>
      <c r="I638" s="12"/>
      <c r="U638" s="4" t="str">
        <f>IF(AND($V$2=$E638,$V$2&lt;&gt;"",$V$2&lt;&gt;0,F638&lt;&gt;"تأكد من الكود"),COUNT($U$3:U637)+1,"  ")</f>
        <v xml:space="preserve">  </v>
      </c>
      <c r="Y638" s="4" t="str">
        <f>IF(AND($Z$2=$D638,$Z$2&lt;&gt;"",$Z$2&lt;&gt;0,$Y$2=$Y$1),COUNT($Y$3:Y637)+1,"  ")</f>
        <v xml:space="preserve">  </v>
      </c>
    </row>
    <row r="639" spans="2:25" ht="15.75">
      <c r="B639" s="5" t="str">
        <f>IF(C639&lt;&gt;"",COUNT($B$3:B638)+1,"")</f>
        <v/>
      </c>
      <c r="C639" s="86"/>
      <c r="D639" s="12"/>
      <c r="E639" s="12"/>
      <c r="F639" s="5" t="str">
        <f>IFERROR(IF(E639&lt;&gt;"",VLOOKUP(E639,STORE!$C$6:$D$500,2,FALSE),""),"تأكد من الكود")</f>
        <v/>
      </c>
      <c r="G639" s="12"/>
      <c r="H639" s="20"/>
      <c r="I639" s="12"/>
      <c r="U639" s="4" t="str">
        <f>IF(AND($V$2=$E639,$V$2&lt;&gt;"",$V$2&lt;&gt;0,F639&lt;&gt;"تأكد من الكود"),COUNT($U$3:U638)+1,"  ")</f>
        <v xml:space="preserve">  </v>
      </c>
      <c r="Y639" s="4" t="str">
        <f>IF(AND($Z$2=$D639,$Z$2&lt;&gt;"",$Z$2&lt;&gt;0,$Y$2=$Y$1),COUNT($Y$3:Y638)+1,"  ")</f>
        <v xml:space="preserve">  </v>
      </c>
    </row>
    <row r="640" spans="2:25" ht="15.75">
      <c r="B640" s="5" t="str">
        <f>IF(C640&lt;&gt;"",COUNT($B$3:B639)+1,"")</f>
        <v/>
      </c>
      <c r="C640" s="86"/>
      <c r="D640" s="12"/>
      <c r="E640" s="12"/>
      <c r="F640" s="5" t="str">
        <f>IFERROR(IF(E640&lt;&gt;"",VLOOKUP(E640,STORE!$C$6:$D$500,2,FALSE),""),"تأكد من الكود")</f>
        <v/>
      </c>
      <c r="G640" s="12"/>
      <c r="H640" s="20"/>
      <c r="I640" s="12"/>
      <c r="U640" s="4" t="str">
        <f>IF(AND($V$2=$E640,$V$2&lt;&gt;"",$V$2&lt;&gt;0,F640&lt;&gt;"تأكد من الكود"),COUNT($U$3:U639)+1,"  ")</f>
        <v xml:space="preserve">  </v>
      </c>
      <c r="Y640" s="4" t="str">
        <f>IF(AND($Z$2=$D640,$Z$2&lt;&gt;"",$Z$2&lt;&gt;0,$Y$2=$Y$1),COUNT($Y$3:Y639)+1,"  ")</f>
        <v xml:space="preserve">  </v>
      </c>
    </row>
    <row r="641" spans="2:25" ht="15.75">
      <c r="B641" s="5" t="str">
        <f>IF(C641&lt;&gt;"",COUNT($B$3:B640)+1,"")</f>
        <v/>
      </c>
      <c r="C641" s="86"/>
      <c r="D641" s="12"/>
      <c r="E641" s="12"/>
      <c r="F641" s="5" t="str">
        <f>IFERROR(IF(E641&lt;&gt;"",VLOOKUP(E641,STORE!$C$6:$D$500,2,FALSE),""),"تأكد من الكود")</f>
        <v/>
      </c>
      <c r="G641" s="12"/>
      <c r="H641" s="20"/>
      <c r="I641" s="12"/>
      <c r="U641" s="4" t="str">
        <f>IF(AND($V$2=$E641,$V$2&lt;&gt;"",$V$2&lt;&gt;0,F641&lt;&gt;"تأكد من الكود"),COUNT($U$3:U640)+1,"  ")</f>
        <v xml:space="preserve">  </v>
      </c>
      <c r="Y641" s="4" t="str">
        <f>IF(AND($Z$2=$D641,$Z$2&lt;&gt;"",$Z$2&lt;&gt;0,$Y$2=$Y$1),COUNT($Y$3:Y640)+1,"  ")</f>
        <v xml:space="preserve">  </v>
      </c>
    </row>
    <row r="642" spans="2:25" ht="15.75">
      <c r="B642" s="5" t="str">
        <f>IF(C642&lt;&gt;"",COUNT($B$3:B641)+1,"")</f>
        <v/>
      </c>
      <c r="C642" s="86"/>
      <c r="D642" s="12"/>
      <c r="E642" s="12"/>
      <c r="F642" s="5" t="str">
        <f>IFERROR(IF(E642&lt;&gt;"",VLOOKUP(E642,STORE!$C$6:$D$500,2,FALSE),""),"تأكد من الكود")</f>
        <v/>
      </c>
      <c r="G642" s="12"/>
      <c r="H642" s="20"/>
      <c r="I642" s="12"/>
      <c r="U642" s="4" t="str">
        <f>IF(AND($V$2=$E642,$V$2&lt;&gt;"",$V$2&lt;&gt;0,F642&lt;&gt;"تأكد من الكود"),COUNT($U$3:U641)+1,"  ")</f>
        <v xml:space="preserve">  </v>
      </c>
      <c r="Y642" s="4" t="str">
        <f>IF(AND($Z$2=$D642,$Z$2&lt;&gt;"",$Z$2&lt;&gt;0,$Y$2=$Y$1),COUNT($Y$3:Y641)+1,"  ")</f>
        <v xml:space="preserve">  </v>
      </c>
    </row>
    <row r="643" spans="2:25" ht="15.75">
      <c r="B643" s="5" t="str">
        <f>IF(C643&lt;&gt;"",COUNT($B$3:B642)+1,"")</f>
        <v/>
      </c>
      <c r="C643" s="86"/>
      <c r="D643" s="12"/>
      <c r="E643" s="12"/>
      <c r="F643" s="5" t="str">
        <f>IFERROR(IF(E643&lt;&gt;"",VLOOKUP(E643,STORE!$C$6:$D$500,2,FALSE),""),"تأكد من الكود")</f>
        <v/>
      </c>
      <c r="G643" s="12"/>
      <c r="H643" s="20"/>
      <c r="I643" s="12"/>
      <c r="U643" s="4" t="str">
        <f>IF(AND($V$2=$E643,$V$2&lt;&gt;"",$V$2&lt;&gt;0,F643&lt;&gt;"تأكد من الكود"),COUNT($U$3:U642)+1,"  ")</f>
        <v xml:space="preserve">  </v>
      </c>
      <c r="Y643" s="4" t="str">
        <f>IF(AND($Z$2=$D643,$Z$2&lt;&gt;"",$Z$2&lt;&gt;0,$Y$2=$Y$1),COUNT($Y$3:Y642)+1,"  ")</f>
        <v xml:space="preserve">  </v>
      </c>
    </row>
    <row r="644" spans="2:25" ht="15.75">
      <c r="B644" s="5" t="str">
        <f>IF(C644&lt;&gt;"",COUNT($B$3:B643)+1,"")</f>
        <v/>
      </c>
      <c r="C644" s="86"/>
      <c r="D644" s="12"/>
      <c r="E644" s="12"/>
      <c r="F644" s="5" t="str">
        <f>IFERROR(IF(E644&lt;&gt;"",VLOOKUP(E644,STORE!$C$6:$D$500,2,FALSE),""),"تأكد من الكود")</f>
        <v/>
      </c>
      <c r="G644" s="12"/>
      <c r="H644" s="20"/>
      <c r="I644" s="12"/>
      <c r="U644" s="4" t="str">
        <f>IF(AND($V$2=$E644,$V$2&lt;&gt;"",$V$2&lt;&gt;0,F644&lt;&gt;"تأكد من الكود"),COUNT($U$3:U643)+1,"  ")</f>
        <v xml:space="preserve">  </v>
      </c>
      <c r="Y644" s="4" t="str">
        <f>IF(AND($Z$2=$D644,$Z$2&lt;&gt;"",$Z$2&lt;&gt;0,$Y$2=$Y$1),COUNT($Y$3:Y643)+1,"  ")</f>
        <v xml:space="preserve">  </v>
      </c>
    </row>
    <row r="645" spans="2:25" ht="15.75">
      <c r="B645" s="5" t="str">
        <f>IF(C645&lt;&gt;"",COUNT($B$3:B644)+1,"")</f>
        <v/>
      </c>
      <c r="C645" s="86"/>
      <c r="D645" s="12"/>
      <c r="E645" s="12"/>
      <c r="F645" s="5" t="str">
        <f>IFERROR(IF(E645&lt;&gt;"",VLOOKUP(E645,STORE!$C$6:$D$500,2,FALSE),""),"تأكد من الكود")</f>
        <v/>
      </c>
      <c r="G645" s="12"/>
      <c r="H645" s="20"/>
      <c r="I645" s="12"/>
      <c r="U645" s="4" t="str">
        <f>IF(AND($V$2=$E645,$V$2&lt;&gt;"",$V$2&lt;&gt;0,F645&lt;&gt;"تأكد من الكود"),COUNT($U$3:U644)+1,"  ")</f>
        <v xml:space="preserve">  </v>
      </c>
      <c r="Y645" s="4" t="str">
        <f>IF(AND($Z$2=$D645,$Z$2&lt;&gt;"",$Z$2&lt;&gt;0,$Y$2=$Y$1),COUNT($Y$3:Y644)+1,"  ")</f>
        <v xml:space="preserve">  </v>
      </c>
    </row>
    <row r="646" spans="2:25" ht="15.75">
      <c r="B646" s="5" t="str">
        <f>IF(C646&lt;&gt;"",COUNT($B$3:B645)+1,"")</f>
        <v/>
      </c>
      <c r="C646" s="86"/>
      <c r="D646" s="12"/>
      <c r="E646" s="12"/>
      <c r="F646" s="5" t="str">
        <f>IFERROR(IF(E646&lt;&gt;"",VLOOKUP(E646,STORE!$C$6:$D$500,2,FALSE),""),"تأكد من الكود")</f>
        <v/>
      </c>
      <c r="G646" s="12"/>
      <c r="H646" s="20"/>
      <c r="I646" s="12"/>
      <c r="U646" s="4" t="str">
        <f>IF(AND($V$2=$E646,$V$2&lt;&gt;"",$V$2&lt;&gt;0,F646&lt;&gt;"تأكد من الكود"),COUNT($U$3:U645)+1,"  ")</f>
        <v xml:space="preserve">  </v>
      </c>
      <c r="Y646" s="4" t="str">
        <f>IF(AND($Z$2=$D646,$Z$2&lt;&gt;"",$Z$2&lt;&gt;0,$Y$2=$Y$1),COUNT($Y$3:Y645)+1,"  ")</f>
        <v xml:space="preserve">  </v>
      </c>
    </row>
    <row r="647" spans="2:25" ht="15.75">
      <c r="B647" s="5" t="str">
        <f>IF(C647&lt;&gt;"",COUNT($B$3:B646)+1,"")</f>
        <v/>
      </c>
      <c r="C647" s="86"/>
      <c r="D647" s="12"/>
      <c r="E647" s="12"/>
      <c r="F647" s="5" t="str">
        <f>IFERROR(IF(E647&lt;&gt;"",VLOOKUP(E647,STORE!$C$6:$D$500,2,FALSE),""),"تأكد من الكود")</f>
        <v/>
      </c>
      <c r="G647" s="12"/>
      <c r="H647" s="20"/>
      <c r="I647" s="12"/>
      <c r="U647" s="4" t="str">
        <f>IF(AND($V$2=$E647,$V$2&lt;&gt;"",$V$2&lt;&gt;0,F647&lt;&gt;"تأكد من الكود"),COUNT($U$3:U646)+1,"  ")</f>
        <v xml:space="preserve">  </v>
      </c>
      <c r="Y647" s="4" t="str">
        <f>IF(AND($Z$2=$D647,$Z$2&lt;&gt;"",$Z$2&lt;&gt;0,$Y$2=$Y$1),COUNT($Y$3:Y646)+1,"  ")</f>
        <v xml:space="preserve">  </v>
      </c>
    </row>
    <row r="648" spans="2:25" ht="15.75">
      <c r="B648" s="5" t="str">
        <f>IF(C648&lt;&gt;"",COUNT($B$3:B647)+1,"")</f>
        <v/>
      </c>
      <c r="C648" s="86"/>
      <c r="D648" s="12"/>
      <c r="E648" s="12"/>
      <c r="F648" s="5" t="str">
        <f>IFERROR(IF(E648&lt;&gt;"",VLOOKUP(E648,STORE!$C$6:$D$500,2,FALSE),""),"تأكد من الكود")</f>
        <v/>
      </c>
      <c r="G648" s="12"/>
      <c r="H648" s="20"/>
      <c r="I648" s="12"/>
      <c r="U648" s="4" t="str">
        <f>IF(AND($V$2=$E648,$V$2&lt;&gt;"",$V$2&lt;&gt;0,F648&lt;&gt;"تأكد من الكود"),COUNT($U$3:U647)+1,"  ")</f>
        <v xml:space="preserve">  </v>
      </c>
      <c r="Y648" s="4" t="str">
        <f>IF(AND($Z$2=$D648,$Z$2&lt;&gt;"",$Z$2&lt;&gt;0,$Y$2=$Y$1),COUNT($Y$3:Y647)+1,"  ")</f>
        <v xml:space="preserve">  </v>
      </c>
    </row>
    <row r="649" spans="2:25" ht="15.75">
      <c r="B649" s="5" t="str">
        <f>IF(C649&lt;&gt;"",COUNT($B$3:B648)+1,"")</f>
        <v/>
      </c>
      <c r="C649" s="86"/>
      <c r="D649" s="12"/>
      <c r="E649" s="12"/>
      <c r="F649" s="5" t="str">
        <f>IFERROR(IF(E649&lt;&gt;"",VLOOKUP(E649,STORE!$C$6:$D$500,2,FALSE),""),"تأكد من الكود")</f>
        <v/>
      </c>
      <c r="G649" s="12"/>
      <c r="H649" s="20"/>
      <c r="I649" s="12"/>
      <c r="U649" s="4" t="str">
        <f>IF(AND($V$2=$E649,$V$2&lt;&gt;"",$V$2&lt;&gt;0,F649&lt;&gt;"تأكد من الكود"),COUNT($U$3:U648)+1,"  ")</f>
        <v xml:space="preserve">  </v>
      </c>
      <c r="Y649" s="4" t="str">
        <f>IF(AND($Z$2=$D649,$Z$2&lt;&gt;"",$Z$2&lt;&gt;0,$Y$2=$Y$1),COUNT($Y$3:Y648)+1,"  ")</f>
        <v xml:space="preserve">  </v>
      </c>
    </row>
    <row r="650" spans="2:25" ht="15.75">
      <c r="B650" s="5" t="str">
        <f>IF(C650&lt;&gt;"",COUNT($B$3:B649)+1,"")</f>
        <v/>
      </c>
      <c r="C650" s="86"/>
      <c r="D650" s="12"/>
      <c r="E650" s="12"/>
      <c r="F650" s="5" t="str">
        <f>IFERROR(IF(E650&lt;&gt;"",VLOOKUP(E650,STORE!$C$6:$D$500,2,FALSE),""),"تأكد من الكود")</f>
        <v/>
      </c>
      <c r="G650" s="12"/>
      <c r="H650" s="20"/>
      <c r="I650" s="12"/>
      <c r="U650" s="4" t="str">
        <f>IF(AND($V$2=$E650,$V$2&lt;&gt;"",$V$2&lt;&gt;0,F650&lt;&gt;"تأكد من الكود"),COUNT($U$3:U649)+1,"  ")</f>
        <v xml:space="preserve">  </v>
      </c>
      <c r="Y650" s="4" t="str">
        <f>IF(AND($Z$2=$D650,$Z$2&lt;&gt;"",$Z$2&lt;&gt;0,$Y$2=$Y$1),COUNT($Y$3:Y649)+1,"  ")</f>
        <v xml:space="preserve">  </v>
      </c>
    </row>
    <row r="651" spans="2:25" ht="15.75">
      <c r="B651" s="5" t="str">
        <f>IF(C651&lt;&gt;"",COUNT($B$3:B650)+1,"")</f>
        <v/>
      </c>
      <c r="C651" s="86"/>
      <c r="D651" s="12"/>
      <c r="E651" s="12"/>
      <c r="F651" s="5" t="str">
        <f>IFERROR(IF(E651&lt;&gt;"",VLOOKUP(E651,STORE!$C$6:$D$500,2,FALSE),""),"تأكد من الكود")</f>
        <v/>
      </c>
      <c r="G651" s="12"/>
      <c r="H651" s="20"/>
      <c r="I651" s="12"/>
      <c r="U651" s="4" t="str">
        <f>IF(AND($V$2=$E651,$V$2&lt;&gt;"",$V$2&lt;&gt;0,F651&lt;&gt;"تأكد من الكود"),COUNT($U$3:U650)+1,"  ")</f>
        <v xml:space="preserve">  </v>
      </c>
      <c r="Y651" s="4" t="str">
        <f>IF(AND($Z$2=$D651,$Z$2&lt;&gt;"",$Z$2&lt;&gt;0,$Y$2=$Y$1),COUNT($Y$3:Y650)+1,"  ")</f>
        <v xml:space="preserve">  </v>
      </c>
    </row>
    <row r="652" spans="2:25" ht="15.75">
      <c r="B652" s="5" t="str">
        <f>IF(C652&lt;&gt;"",COUNT($B$3:B651)+1,"")</f>
        <v/>
      </c>
      <c r="C652" s="86"/>
      <c r="D652" s="12"/>
      <c r="E652" s="12"/>
      <c r="F652" s="5" t="str">
        <f>IFERROR(IF(E652&lt;&gt;"",VLOOKUP(E652,STORE!$C$6:$D$500,2,FALSE),""),"تأكد من الكود")</f>
        <v/>
      </c>
      <c r="G652" s="12"/>
      <c r="H652" s="20"/>
      <c r="I652" s="12"/>
      <c r="U652" s="4" t="str">
        <f>IF(AND($V$2=$E652,$V$2&lt;&gt;"",$V$2&lt;&gt;0,F652&lt;&gt;"تأكد من الكود"),COUNT($U$3:U651)+1,"  ")</f>
        <v xml:space="preserve">  </v>
      </c>
      <c r="Y652" s="4" t="str">
        <f>IF(AND($Z$2=$D652,$Z$2&lt;&gt;"",$Z$2&lt;&gt;0,$Y$2=$Y$1),COUNT($Y$3:Y651)+1,"  ")</f>
        <v xml:space="preserve">  </v>
      </c>
    </row>
    <row r="653" spans="2:25" ht="15.75">
      <c r="B653" s="5" t="str">
        <f>IF(C653&lt;&gt;"",COUNT($B$3:B652)+1,"")</f>
        <v/>
      </c>
      <c r="C653" s="86"/>
      <c r="D653" s="12"/>
      <c r="E653" s="12"/>
      <c r="F653" s="5" t="str">
        <f>IFERROR(IF(E653&lt;&gt;"",VLOOKUP(E653,STORE!$C$6:$D$500,2,FALSE),""),"تأكد من الكود")</f>
        <v/>
      </c>
      <c r="G653" s="12"/>
      <c r="H653" s="20"/>
      <c r="I653" s="12"/>
      <c r="U653" s="4" t="str">
        <f>IF(AND($V$2=$E653,$V$2&lt;&gt;"",$V$2&lt;&gt;0,F653&lt;&gt;"تأكد من الكود"),COUNT($U$3:U652)+1,"  ")</f>
        <v xml:space="preserve">  </v>
      </c>
      <c r="Y653" s="4" t="str">
        <f>IF(AND($Z$2=$D653,$Z$2&lt;&gt;"",$Z$2&lt;&gt;0,$Y$2=$Y$1),COUNT($Y$3:Y652)+1,"  ")</f>
        <v xml:space="preserve">  </v>
      </c>
    </row>
    <row r="654" spans="2:25" ht="15.75">
      <c r="B654" s="5" t="str">
        <f>IF(C654&lt;&gt;"",COUNT($B$3:B653)+1,"")</f>
        <v/>
      </c>
      <c r="C654" s="86"/>
      <c r="D654" s="12"/>
      <c r="E654" s="12"/>
      <c r="F654" s="5" t="str">
        <f>IFERROR(IF(E654&lt;&gt;"",VLOOKUP(E654,STORE!$C$6:$D$500,2,FALSE),""),"تأكد من الكود")</f>
        <v/>
      </c>
      <c r="G654" s="12"/>
      <c r="H654" s="20"/>
      <c r="I654" s="12"/>
      <c r="U654" s="4" t="str">
        <f>IF(AND($V$2=$E654,$V$2&lt;&gt;"",$V$2&lt;&gt;0,F654&lt;&gt;"تأكد من الكود"),COUNT($U$3:U653)+1,"  ")</f>
        <v xml:space="preserve">  </v>
      </c>
      <c r="Y654" s="4" t="str">
        <f>IF(AND($Z$2=$D654,$Z$2&lt;&gt;"",$Z$2&lt;&gt;0,$Y$2=$Y$1),COUNT($Y$3:Y653)+1,"  ")</f>
        <v xml:space="preserve">  </v>
      </c>
    </row>
    <row r="655" spans="2:25" ht="15.75">
      <c r="B655" s="5" t="str">
        <f>IF(C655&lt;&gt;"",COUNT($B$3:B654)+1,"")</f>
        <v/>
      </c>
      <c r="C655" s="86"/>
      <c r="D655" s="12"/>
      <c r="E655" s="12"/>
      <c r="F655" s="5" t="str">
        <f>IFERROR(IF(E655&lt;&gt;"",VLOOKUP(E655,STORE!$C$6:$D$500,2,FALSE),""),"تأكد من الكود")</f>
        <v/>
      </c>
      <c r="G655" s="12"/>
      <c r="H655" s="20"/>
      <c r="I655" s="12"/>
      <c r="U655" s="4" t="str">
        <f>IF(AND($V$2=$E655,$V$2&lt;&gt;"",$V$2&lt;&gt;0,F655&lt;&gt;"تأكد من الكود"),COUNT($U$3:U654)+1,"  ")</f>
        <v xml:space="preserve">  </v>
      </c>
      <c r="Y655" s="4" t="str">
        <f>IF(AND($Z$2=$D655,$Z$2&lt;&gt;"",$Z$2&lt;&gt;0,$Y$2=$Y$1),COUNT($Y$3:Y654)+1,"  ")</f>
        <v xml:space="preserve">  </v>
      </c>
    </row>
    <row r="656" spans="2:25" ht="15.75">
      <c r="B656" s="5" t="str">
        <f>IF(C656&lt;&gt;"",COUNT($B$3:B655)+1,"")</f>
        <v/>
      </c>
      <c r="C656" s="86"/>
      <c r="D656" s="12"/>
      <c r="E656" s="12"/>
      <c r="F656" s="5" t="str">
        <f>IFERROR(IF(E656&lt;&gt;"",VLOOKUP(E656,STORE!$C$6:$D$500,2,FALSE),""),"تأكد من الكود")</f>
        <v/>
      </c>
      <c r="G656" s="12"/>
      <c r="H656" s="20"/>
      <c r="I656" s="12"/>
      <c r="U656" s="4" t="str">
        <f>IF(AND($V$2=$E656,$V$2&lt;&gt;"",$V$2&lt;&gt;0,F656&lt;&gt;"تأكد من الكود"),COUNT($U$3:U655)+1,"  ")</f>
        <v xml:space="preserve">  </v>
      </c>
      <c r="Y656" s="4" t="str">
        <f>IF(AND($Z$2=$D656,$Z$2&lt;&gt;"",$Z$2&lt;&gt;0,$Y$2=$Y$1),COUNT($Y$3:Y655)+1,"  ")</f>
        <v xml:space="preserve">  </v>
      </c>
    </row>
    <row r="657" spans="2:25" ht="15.75">
      <c r="B657" s="5" t="str">
        <f>IF(C657&lt;&gt;"",COUNT($B$3:B656)+1,"")</f>
        <v/>
      </c>
      <c r="C657" s="86"/>
      <c r="D657" s="12"/>
      <c r="E657" s="12"/>
      <c r="F657" s="5" t="str">
        <f>IFERROR(IF(E657&lt;&gt;"",VLOOKUP(E657,STORE!$C$6:$D$500,2,FALSE),""),"تأكد من الكود")</f>
        <v/>
      </c>
      <c r="G657" s="12"/>
      <c r="H657" s="20"/>
      <c r="I657" s="12"/>
      <c r="U657" s="4" t="str">
        <f>IF(AND($V$2=$E657,$V$2&lt;&gt;"",$V$2&lt;&gt;0,F657&lt;&gt;"تأكد من الكود"),COUNT($U$3:U656)+1,"  ")</f>
        <v xml:space="preserve">  </v>
      </c>
      <c r="Y657" s="4" t="str">
        <f>IF(AND($Z$2=$D657,$Z$2&lt;&gt;"",$Z$2&lt;&gt;0,$Y$2=$Y$1),COUNT($Y$3:Y656)+1,"  ")</f>
        <v xml:space="preserve">  </v>
      </c>
    </row>
    <row r="658" spans="2:25" ht="15.75">
      <c r="B658" s="5" t="str">
        <f>IF(C658&lt;&gt;"",COUNT($B$3:B657)+1,"")</f>
        <v/>
      </c>
      <c r="C658" s="86"/>
      <c r="D658" s="12"/>
      <c r="E658" s="12"/>
      <c r="F658" s="5" t="str">
        <f>IFERROR(IF(E658&lt;&gt;"",VLOOKUP(E658,STORE!$C$6:$D$500,2,FALSE),""),"تأكد من الكود")</f>
        <v/>
      </c>
      <c r="G658" s="12"/>
      <c r="H658" s="20"/>
      <c r="I658" s="12"/>
      <c r="U658" s="4" t="str">
        <f>IF(AND($V$2=$E658,$V$2&lt;&gt;"",$V$2&lt;&gt;0,F658&lt;&gt;"تأكد من الكود"),COUNT($U$3:U657)+1,"  ")</f>
        <v xml:space="preserve">  </v>
      </c>
      <c r="Y658" s="4" t="str">
        <f>IF(AND($Z$2=$D658,$Z$2&lt;&gt;"",$Z$2&lt;&gt;0,$Y$2=$Y$1),COUNT($Y$3:Y657)+1,"  ")</f>
        <v xml:space="preserve">  </v>
      </c>
    </row>
    <row r="659" spans="2:25" ht="15.75">
      <c r="B659" s="5" t="str">
        <f>IF(C659&lt;&gt;"",COUNT($B$3:B658)+1,"")</f>
        <v/>
      </c>
      <c r="C659" s="86"/>
      <c r="D659" s="12"/>
      <c r="E659" s="12"/>
      <c r="F659" s="5" t="str">
        <f>IFERROR(IF(E659&lt;&gt;"",VLOOKUP(E659,STORE!$C$6:$D$500,2,FALSE),""),"تأكد من الكود")</f>
        <v/>
      </c>
      <c r="G659" s="12"/>
      <c r="H659" s="20"/>
      <c r="I659" s="12"/>
      <c r="U659" s="4" t="str">
        <f>IF(AND($V$2=$E659,$V$2&lt;&gt;"",$V$2&lt;&gt;0,F659&lt;&gt;"تأكد من الكود"),COUNT($U$3:U658)+1,"  ")</f>
        <v xml:space="preserve">  </v>
      </c>
      <c r="Y659" s="4" t="str">
        <f>IF(AND($Z$2=$D659,$Z$2&lt;&gt;"",$Z$2&lt;&gt;0,$Y$2=$Y$1),COUNT($Y$3:Y658)+1,"  ")</f>
        <v xml:space="preserve">  </v>
      </c>
    </row>
    <row r="660" spans="2:25" ht="15.75">
      <c r="B660" s="5" t="str">
        <f>IF(C660&lt;&gt;"",COUNT($B$3:B659)+1,"")</f>
        <v/>
      </c>
      <c r="C660" s="86"/>
      <c r="D660" s="12"/>
      <c r="E660" s="12"/>
      <c r="F660" s="5" t="str">
        <f>IFERROR(IF(E660&lt;&gt;"",VLOOKUP(E660,STORE!$C$6:$D$500,2,FALSE),""),"تأكد من الكود")</f>
        <v/>
      </c>
      <c r="G660" s="12"/>
      <c r="H660" s="20"/>
      <c r="I660" s="12"/>
      <c r="U660" s="4" t="str">
        <f>IF(AND($V$2=$E660,$V$2&lt;&gt;"",$V$2&lt;&gt;0,F660&lt;&gt;"تأكد من الكود"),COUNT($U$3:U659)+1,"  ")</f>
        <v xml:space="preserve">  </v>
      </c>
      <c r="Y660" s="4" t="str">
        <f>IF(AND($Z$2=$D660,$Z$2&lt;&gt;"",$Z$2&lt;&gt;0,$Y$2=$Y$1),COUNT($Y$3:Y659)+1,"  ")</f>
        <v xml:space="preserve">  </v>
      </c>
    </row>
    <row r="661" spans="2:25" ht="15.75">
      <c r="B661" s="5" t="str">
        <f>IF(C661&lt;&gt;"",COUNT($B$3:B660)+1,"")</f>
        <v/>
      </c>
      <c r="C661" s="86"/>
      <c r="D661" s="12"/>
      <c r="E661" s="12"/>
      <c r="F661" s="5" t="str">
        <f>IFERROR(IF(E661&lt;&gt;"",VLOOKUP(E661,STORE!$C$6:$D$500,2,FALSE),""),"تأكد من الكود")</f>
        <v/>
      </c>
      <c r="G661" s="12"/>
      <c r="H661" s="20"/>
      <c r="I661" s="12"/>
      <c r="U661" s="4" t="str">
        <f>IF(AND($V$2=$E661,$V$2&lt;&gt;"",$V$2&lt;&gt;0,F661&lt;&gt;"تأكد من الكود"),COUNT($U$3:U660)+1,"  ")</f>
        <v xml:space="preserve">  </v>
      </c>
      <c r="Y661" s="4" t="str">
        <f>IF(AND($Z$2=$D661,$Z$2&lt;&gt;"",$Z$2&lt;&gt;0,$Y$2=$Y$1),COUNT($Y$3:Y660)+1,"  ")</f>
        <v xml:space="preserve">  </v>
      </c>
    </row>
    <row r="662" spans="2:25" ht="15.75">
      <c r="B662" s="5" t="str">
        <f>IF(C662&lt;&gt;"",COUNT($B$3:B661)+1,"")</f>
        <v/>
      </c>
      <c r="C662" s="86"/>
      <c r="D662" s="12"/>
      <c r="E662" s="12"/>
      <c r="F662" s="5" t="str">
        <f>IFERROR(IF(E662&lt;&gt;"",VLOOKUP(E662,STORE!$C$6:$D$500,2,FALSE),""),"تأكد من الكود")</f>
        <v/>
      </c>
      <c r="G662" s="12"/>
      <c r="H662" s="20"/>
      <c r="I662" s="12"/>
      <c r="U662" s="4" t="str">
        <f>IF(AND($V$2=$E662,$V$2&lt;&gt;"",$V$2&lt;&gt;0,F662&lt;&gt;"تأكد من الكود"),COUNT($U$3:U661)+1,"  ")</f>
        <v xml:space="preserve">  </v>
      </c>
      <c r="Y662" s="4" t="str">
        <f>IF(AND($Z$2=$D662,$Z$2&lt;&gt;"",$Z$2&lt;&gt;0,$Y$2=$Y$1),COUNT($Y$3:Y661)+1,"  ")</f>
        <v xml:space="preserve">  </v>
      </c>
    </row>
    <row r="663" spans="2:25" ht="15.75">
      <c r="B663" s="5" t="str">
        <f>IF(C663&lt;&gt;"",COUNT($B$3:B662)+1,"")</f>
        <v/>
      </c>
      <c r="C663" s="86"/>
      <c r="D663" s="12"/>
      <c r="E663" s="12"/>
      <c r="F663" s="5" t="str">
        <f>IFERROR(IF(E663&lt;&gt;"",VLOOKUP(E663,STORE!$C$6:$D$500,2,FALSE),""),"تأكد من الكود")</f>
        <v/>
      </c>
      <c r="G663" s="12"/>
      <c r="H663" s="20"/>
      <c r="I663" s="12"/>
      <c r="U663" s="4" t="str">
        <f>IF(AND($V$2=$E663,$V$2&lt;&gt;"",$V$2&lt;&gt;0,F663&lt;&gt;"تأكد من الكود"),COUNT($U$3:U662)+1,"  ")</f>
        <v xml:space="preserve">  </v>
      </c>
      <c r="Y663" s="4" t="str">
        <f>IF(AND($Z$2=$D663,$Z$2&lt;&gt;"",$Z$2&lt;&gt;0,$Y$2=$Y$1),COUNT($Y$3:Y662)+1,"  ")</f>
        <v xml:space="preserve">  </v>
      </c>
    </row>
    <row r="664" spans="2:25" ht="15.75">
      <c r="B664" s="5" t="str">
        <f>IF(C664&lt;&gt;"",COUNT($B$3:B663)+1,"")</f>
        <v/>
      </c>
      <c r="C664" s="86"/>
      <c r="D664" s="12"/>
      <c r="E664" s="12"/>
      <c r="F664" s="5" t="str">
        <f>IFERROR(IF(E664&lt;&gt;"",VLOOKUP(E664,STORE!$C$6:$D$500,2,FALSE),""),"تأكد من الكود")</f>
        <v/>
      </c>
      <c r="G664" s="12"/>
      <c r="H664" s="20"/>
      <c r="I664" s="12"/>
      <c r="U664" s="4" t="str">
        <f>IF(AND($V$2=$E664,$V$2&lt;&gt;"",$V$2&lt;&gt;0,F664&lt;&gt;"تأكد من الكود"),COUNT($U$3:U663)+1,"  ")</f>
        <v xml:space="preserve">  </v>
      </c>
      <c r="Y664" s="4" t="str">
        <f>IF(AND($Z$2=$D664,$Z$2&lt;&gt;"",$Z$2&lt;&gt;0,$Y$2=$Y$1),COUNT($Y$3:Y663)+1,"  ")</f>
        <v xml:space="preserve">  </v>
      </c>
    </row>
    <row r="665" spans="2:25" ht="15.75">
      <c r="B665" s="5" t="str">
        <f>IF(C665&lt;&gt;"",COUNT($B$3:B664)+1,"")</f>
        <v/>
      </c>
      <c r="C665" s="86"/>
      <c r="D665" s="12"/>
      <c r="E665" s="12"/>
      <c r="F665" s="5" t="str">
        <f>IFERROR(IF(E665&lt;&gt;"",VLOOKUP(E665,STORE!$C$6:$D$500,2,FALSE),""),"تأكد من الكود")</f>
        <v/>
      </c>
      <c r="G665" s="12"/>
      <c r="H665" s="20"/>
      <c r="I665" s="12"/>
      <c r="U665" s="4" t="str">
        <f>IF(AND($V$2=$E665,$V$2&lt;&gt;"",$V$2&lt;&gt;0,F665&lt;&gt;"تأكد من الكود"),COUNT($U$3:U664)+1,"  ")</f>
        <v xml:space="preserve">  </v>
      </c>
      <c r="Y665" s="4" t="str">
        <f>IF(AND($Z$2=$D665,$Z$2&lt;&gt;"",$Z$2&lt;&gt;0,$Y$2=$Y$1),COUNT($Y$3:Y664)+1,"  ")</f>
        <v xml:space="preserve">  </v>
      </c>
    </row>
    <row r="666" spans="2:25" ht="15.75">
      <c r="B666" s="5" t="str">
        <f>IF(C666&lt;&gt;"",COUNT($B$3:B665)+1,"")</f>
        <v/>
      </c>
      <c r="C666" s="86"/>
      <c r="D666" s="12"/>
      <c r="E666" s="12"/>
      <c r="F666" s="5" t="str">
        <f>IFERROR(IF(E666&lt;&gt;"",VLOOKUP(E666,STORE!$C$6:$D$500,2,FALSE),""),"تأكد من الكود")</f>
        <v/>
      </c>
      <c r="G666" s="12"/>
      <c r="H666" s="20"/>
      <c r="I666" s="12"/>
      <c r="U666" s="4" t="str">
        <f>IF(AND($V$2=$E666,$V$2&lt;&gt;"",$V$2&lt;&gt;0,F666&lt;&gt;"تأكد من الكود"),COUNT($U$3:U665)+1,"  ")</f>
        <v xml:space="preserve">  </v>
      </c>
      <c r="Y666" s="4" t="str">
        <f>IF(AND($Z$2=$D666,$Z$2&lt;&gt;"",$Z$2&lt;&gt;0,$Y$2=$Y$1),COUNT($Y$3:Y665)+1,"  ")</f>
        <v xml:space="preserve">  </v>
      </c>
    </row>
    <row r="667" spans="2:25" ht="15.75">
      <c r="B667" s="5" t="str">
        <f>IF(C667&lt;&gt;"",COUNT($B$3:B666)+1,"")</f>
        <v/>
      </c>
      <c r="C667" s="86"/>
      <c r="D667" s="12"/>
      <c r="E667" s="12"/>
      <c r="F667" s="5" t="str">
        <f>IFERROR(IF(E667&lt;&gt;"",VLOOKUP(E667,STORE!$C$6:$D$500,2,FALSE),""),"تأكد من الكود")</f>
        <v/>
      </c>
      <c r="G667" s="12"/>
      <c r="H667" s="20"/>
      <c r="I667" s="12"/>
      <c r="U667" s="4" t="str">
        <f>IF(AND($V$2=$E667,$V$2&lt;&gt;"",$V$2&lt;&gt;0,F667&lt;&gt;"تأكد من الكود"),COUNT($U$3:U666)+1,"  ")</f>
        <v xml:space="preserve">  </v>
      </c>
      <c r="Y667" s="4" t="str">
        <f>IF(AND($Z$2=$D667,$Z$2&lt;&gt;"",$Z$2&lt;&gt;0,$Y$2=$Y$1),COUNT($Y$3:Y666)+1,"  ")</f>
        <v xml:space="preserve">  </v>
      </c>
    </row>
    <row r="668" spans="2:25" ht="15.75">
      <c r="B668" s="5" t="str">
        <f>IF(C668&lt;&gt;"",COUNT($B$3:B667)+1,"")</f>
        <v/>
      </c>
      <c r="C668" s="86"/>
      <c r="D668" s="12"/>
      <c r="E668" s="12"/>
      <c r="F668" s="5" t="str">
        <f>IFERROR(IF(E668&lt;&gt;"",VLOOKUP(E668,STORE!$C$6:$D$500,2,FALSE),""),"تأكد من الكود")</f>
        <v/>
      </c>
      <c r="G668" s="12"/>
      <c r="H668" s="20"/>
      <c r="I668" s="12"/>
      <c r="U668" s="4" t="str">
        <f>IF(AND($V$2=$E668,$V$2&lt;&gt;"",$V$2&lt;&gt;0,F668&lt;&gt;"تأكد من الكود"),COUNT($U$3:U667)+1,"  ")</f>
        <v xml:space="preserve">  </v>
      </c>
      <c r="Y668" s="4" t="str">
        <f>IF(AND($Z$2=$D668,$Z$2&lt;&gt;"",$Z$2&lt;&gt;0,$Y$2=$Y$1),COUNT($Y$3:Y667)+1,"  ")</f>
        <v xml:space="preserve">  </v>
      </c>
    </row>
    <row r="669" spans="2:25" ht="15.75">
      <c r="B669" s="5" t="str">
        <f>IF(C669&lt;&gt;"",COUNT($B$3:B668)+1,"")</f>
        <v/>
      </c>
      <c r="C669" s="86"/>
      <c r="D669" s="12"/>
      <c r="E669" s="12"/>
      <c r="F669" s="5" t="str">
        <f>IFERROR(IF(E669&lt;&gt;"",VLOOKUP(E669,STORE!$C$6:$D$500,2,FALSE),""),"تأكد من الكود")</f>
        <v/>
      </c>
      <c r="G669" s="12"/>
      <c r="H669" s="20"/>
      <c r="I669" s="12"/>
      <c r="U669" s="4" t="str">
        <f>IF(AND($V$2=$E669,$V$2&lt;&gt;"",$V$2&lt;&gt;0,F669&lt;&gt;"تأكد من الكود"),COUNT($U$3:U668)+1,"  ")</f>
        <v xml:space="preserve">  </v>
      </c>
      <c r="Y669" s="4" t="str">
        <f>IF(AND($Z$2=$D669,$Z$2&lt;&gt;"",$Z$2&lt;&gt;0,$Y$2=$Y$1),COUNT($Y$3:Y668)+1,"  ")</f>
        <v xml:space="preserve">  </v>
      </c>
    </row>
    <row r="670" spans="2:25" ht="15.75">
      <c r="B670" s="5" t="str">
        <f>IF(C670&lt;&gt;"",COUNT($B$3:B669)+1,"")</f>
        <v/>
      </c>
      <c r="C670" s="86"/>
      <c r="D670" s="12"/>
      <c r="E670" s="12"/>
      <c r="F670" s="5" t="str">
        <f>IFERROR(IF(E670&lt;&gt;"",VLOOKUP(E670,STORE!$C$6:$D$500,2,FALSE),""),"تأكد من الكود")</f>
        <v/>
      </c>
      <c r="G670" s="12"/>
      <c r="H670" s="20"/>
      <c r="I670" s="12"/>
      <c r="U670" s="4" t="str">
        <f>IF(AND($V$2=$E670,$V$2&lt;&gt;"",$V$2&lt;&gt;0,F670&lt;&gt;"تأكد من الكود"),COUNT($U$3:U669)+1,"  ")</f>
        <v xml:space="preserve">  </v>
      </c>
      <c r="Y670" s="4" t="str">
        <f>IF(AND($Z$2=$D670,$Z$2&lt;&gt;"",$Z$2&lt;&gt;0,$Y$2=$Y$1),COUNT($Y$3:Y669)+1,"  ")</f>
        <v xml:space="preserve">  </v>
      </c>
    </row>
    <row r="671" spans="2:25" ht="15.75">
      <c r="B671" s="5" t="str">
        <f>IF(C671&lt;&gt;"",COUNT($B$3:B670)+1,"")</f>
        <v/>
      </c>
      <c r="C671" s="86"/>
      <c r="D671" s="12"/>
      <c r="E671" s="12"/>
      <c r="F671" s="5" t="str">
        <f>IFERROR(IF(E671&lt;&gt;"",VLOOKUP(E671,STORE!$C$6:$D$500,2,FALSE),""),"تأكد من الكود")</f>
        <v/>
      </c>
      <c r="G671" s="12"/>
      <c r="H671" s="20"/>
      <c r="I671" s="12"/>
      <c r="U671" s="4" t="str">
        <f>IF(AND($V$2=$E671,$V$2&lt;&gt;"",$V$2&lt;&gt;0,F671&lt;&gt;"تأكد من الكود"),COUNT($U$3:U670)+1,"  ")</f>
        <v xml:space="preserve">  </v>
      </c>
      <c r="Y671" s="4" t="str">
        <f>IF(AND($Z$2=$D671,$Z$2&lt;&gt;"",$Z$2&lt;&gt;0,$Y$2=$Y$1),COUNT($Y$3:Y670)+1,"  ")</f>
        <v xml:space="preserve">  </v>
      </c>
    </row>
    <row r="672" spans="2:25" ht="15.75">
      <c r="B672" s="5" t="str">
        <f>IF(C672&lt;&gt;"",COUNT($B$3:B671)+1,"")</f>
        <v/>
      </c>
      <c r="C672" s="86"/>
      <c r="D672" s="12"/>
      <c r="E672" s="12"/>
      <c r="F672" s="5" t="str">
        <f>IFERROR(IF(E672&lt;&gt;"",VLOOKUP(E672,STORE!$C$6:$D$500,2,FALSE),""),"تأكد من الكود")</f>
        <v/>
      </c>
      <c r="G672" s="12"/>
      <c r="H672" s="20"/>
      <c r="I672" s="12"/>
      <c r="U672" s="4" t="str">
        <f>IF(AND($V$2=$E672,$V$2&lt;&gt;"",$V$2&lt;&gt;0,F672&lt;&gt;"تأكد من الكود"),COUNT($U$3:U671)+1,"  ")</f>
        <v xml:space="preserve">  </v>
      </c>
      <c r="Y672" s="4" t="str">
        <f>IF(AND($Z$2=$D672,$Z$2&lt;&gt;"",$Z$2&lt;&gt;0,$Y$2=$Y$1),COUNT($Y$3:Y671)+1,"  ")</f>
        <v xml:space="preserve">  </v>
      </c>
    </row>
    <row r="673" spans="2:25" ht="15.75">
      <c r="B673" s="5" t="str">
        <f>IF(C673&lt;&gt;"",COUNT($B$3:B672)+1,"")</f>
        <v/>
      </c>
      <c r="C673" s="86"/>
      <c r="D673" s="12"/>
      <c r="E673" s="12"/>
      <c r="F673" s="5" t="str">
        <f>IFERROR(IF(E673&lt;&gt;"",VLOOKUP(E673,STORE!$C$6:$D$500,2,FALSE),""),"تأكد من الكود")</f>
        <v/>
      </c>
      <c r="G673" s="12"/>
      <c r="H673" s="20"/>
      <c r="I673" s="12"/>
      <c r="U673" s="4" t="str">
        <f>IF(AND($V$2=$E673,$V$2&lt;&gt;"",$V$2&lt;&gt;0,F673&lt;&gt;"تأكد من الكود"),COUNT($U$3:U672)+1,"  ")</f>
        <v xml:space="preserve">  </v>
      </c>
      <c r="Y673" s="4" t="str">
        <f>IF(AND($Z$2=$D673,$Z$2&lt;&gt;"",$Z$2&lt;&gt;0,$Y$2=$Y$1),COUNT($Y$3:Y672)+1,"  ")</f>
        <v xml:space="preserve">  </v>
      </c>
    </row>
    <row r="674" spans="2:25" ht="15.75">
      <c r="B674" s="5" t="str">
        <f>IF(C674&lt;&gt;"",COUNT($B$3:B673)+1,"")</f>
        <v/>
      </c>
      <c r="C674" s="86"/>
      <c r="D674" s="12"/>
      <c r="E674" s="12"/>
      <c r="F674" s="5" t="str">
        <f>IFERROR(IF(E674&lt;&gt;"",VLOOKUP(E674,STORE!$C$6:$D$500,2,FALSE),""),"تأكد من الكود")</f>
        <v/>
      </c>
      <c r="G674" s="12"/>
      <c r="H674" s="20"/>
      <c r="I674" s="12"/>
      <c r="U674" s="4" t="str">
        <f>IF(AND($V$2=$E674,$V$2&lt;&gt;"",$V$2&lt;&gt;0,F674&lt;&gt;"تأكد من الكود"),COUNT($U$3:U673)+1,"  ")</f>
        <v xml:space="preserve">  </v>
      </c>
      <c r="Y674" s="4" t="str">
        <f>IF(AND($Z$2=$D674,$Z$2&lt;&gt;"",$Z$2&lt;&gt;0,$Y$2=$Y$1),COUNT($Y$3:Y673)+1,"  ")</f>
        <v xml:space="preserve">  </v>
      </c>
    </row>
    <row r="675" spans="2:25" ht="15.75">
      <c r="B675" s="5" t="str">
        <f>IF(C675&lt;&gt;"",COUNT($B$3:B674)+1,"")</f>
        <v/>
      </c>
      <c r="C675" s="86"/>
      <c r="D675" s="12"/>
      <c r="E675" s="12"/>
      <c r="F675" s="5" t="str">
        <f>IFERROR(IF(E675&lt;&gt;"",VLOOKUP(E675,STORE!$C$6:$D$500,2,FALSE),""),"تأكد من الكود")</f>
        <v/>
      </c>
      <c r="G675" s="12"/>
      <c r="H675" s="20"/>
      <c r="I675" s="12"/>
      <c r="U675" s="4" t="str">
        <f>IF(AND($V$2=$E675,$V$2&lt;&gt;"",$V$2&lt;&gt;0,F675&lt;&gt;"تأكد من الكود"),COUNT($U$3:U674)+1,"  ")</f>
        <v xml:space="preserve">  </v>
      </c>
      <c r="Y675" s="4" t="str">
        <f>IF(AND($Z$2=$D675,$Z$2&lt;&gt;"",$Z$2&lt;&gt;0,$Y$2=$Y$1),COUNT($Y$3:Y674)+1,"  ")</f>
        <v xml:space="preserve">  </v>
      </c>
    </row>
    <row r="676" spans="2:25" ht="15.75">
      <c r="B676" s="5" t="str">
        <f>IF(C676&lt;&gt;"",COUNT($B$3:B675)+1,"")</f>
        <v/>
      </c>
      <c r="C676" s="86"/>
      <c r="D676" s="12"/>
      <c r="E676" s="12"/>
      <c r="F676" s="5" t="str">
        <f>IFERROR(IF(E676&lt;&gt;"",VLOOKUP(E676,STORE!$C$6:$D$500,2,FALSE),""),"تأكد من الكود")</f>
        <v/>
      </c>
      <c r="G676" s="12"/>
      <c r="H676" s="20"/>
      <c r="I676" s="12"/>
      <c r="U676" s="4" t="str">
        <f>IF(AND($V$2=$E676,$V$2&lt;&gt;"",$V$2&lt;&gt;0,F676&lt;&gt;"تأكد من الكود"),COUNT($U$3:U675)+1,"  ")</f>
        <v xml:space="preserve">  </v>
      </c>
      <c r="Y676" s="4" t="str">
        <f>IF(AND($Z$2=$D676,$Z$2&lt;&gt;"",$Z$2&lt;&gt;0,$Y$2=$Y$1),COUNT($Y$3:Y675)+1,"  ")</f>
        <v xml:space="preserve">  </v>
      </c>
    </row>
    <row r="677" spans="2:25" ht="15.75">
      <c r="B677" s="5" t="str">
        <f>IF(C677&lt;&gt;"",COUNT($B$3:B676)+1,"")</f>
        <v/>
      </c>
      <c r="C677" s="86"/>
      <c r="D677" s="12"/>
      <c r="E677" s="12"/>
      <c r="F677" s="5" t="str">
        <f>IFERROR(IF(E677&lt;&gt;"",VLOOKUP(E677,STORE!$C$6:$D$500,2,FALSE),""),"تأكد من الكود")</f>
        <v/>
      </c>
      <c r="G677" s="12"/>
      <c r="H677" s="20"/>
      <c r="I677" s="12"/>
      <c r="U677" s="4" t="str">
        <f>IF(AND($V$2=$E677,$V$2&lt;&gt;"",$V$2&lt;&gt;0,F677&lt;&gt;"تأكد من الكود"),COUNT($U$3:U676)+1,"  ")</f>
        <v xml:space="preserve">  </v>
      </c>
      <c r="Y677" s="4" t="str">
        <f>IF(AND($Z$2=$D677,$Z$2&lt;&gt;"",$Z$2&lt;&gt;0,$Y$2=$Y$1),COUNT($Y$3:Y676)+1,"  ")</f>
        <v xml:space="preserve">  </v>
      </c>
    </row>
    <row r="678" spans="2:25" ht="15.75">
      <c r="B678" s="5" t="str">
        <f>IF(C678&lt;&gt;"",COUNT($B$3:B677)+1,"")</f>
        <v/>
      </c>
      <c r="C678" s="86"/>
      <c r="D678" s="12"/>
      <c r="E678" s="12"/>
      <c r="F678" s="5" t="str">
        <f>IFERROR(IF(E678&lt;&gt;"",VLOOKUP(E678,STORE!$C$6:$D$500,2,FALSE),""),"تأكد من الكود")</f>
        <v/>
      </c>
      <c r="G678" s="12"/>
      <c r="H678" s="20"/>
      <c r="I678" s="12"/>
      <c r="U678" s="4" t="str">
        <f>IF(AND($V$2=$E678,$V$2&lt;&gt;"",$V$2&lt;&gt;0,F678&lt;&gt;"تأكد من الكود"),COUNT($U$3:U677)+1,"  ")</f>
        <v xml:space="preserve">  </v>
      </c>
      <c r="Y678" s="4" t="str">
        <f>IF(AND($Z$2=$D678,$Z$2&lt;&gt;"",$Z$2&lt;&gt;0,$Y$2=$Y$1),COUNT($Y$3:Y677)+1,"  ")</f>
        <v xml:space="preserve">  </v>
      </c>
    </row>
    <row r="679" spans="2:25" ht="15.75">
      <c r="B679" s="5" t="str">
        <f>IF(C679&lt;&gt;"",COUNT($B$3:B678)+1,"")</f>
        <v/>
      </c>
      <c r="C679" s="86"/>
      <c r="D679" s="12"/>
      <c r="E679" s="12"/>
      <c r="F679" s="5" t="str">
        <f>IFERROR(IF(E679&lt;&gt;"",VLOOKUP(E679,STORE!$C$6:$D$500,2,FALSE),""),"تأكد من الكود")</f>
        <v/>
      </c>
      <c r="G679" s="12"/>
      <c r="H679" s="20"/>
      <c r="I679" s="12"/>
      <c r="U679" s="4" t="str">
        <f>IF(AND($V$2=$E679,$V$2&lt;&gt;"",$V$2&lt;&gt;0,F679&lt;&gt;"تأكد من الكود"),COUNT($U$3:U678)+1,"  ")</f>
        <v xml:space="preserve">  </v>
      </c>
      <c r="Y679" s="4" t="str">
        <f>IF(AND($Z$2=$D679,$Z$2&lt;&gt;"",$Z$2&lt;&gt;0,$Y$2=$Y$1),COUNT($Y$3:Y678)+1,"  ")</f>
        <v xml:space="preserve">  </v>
      </c>
    </row>
    <row r="680" spans="2:25" ht="15.75">
      <c r="B680" s="5" t="str">
        <f>IF(C680&lt;&gt;"",COUNT($B$3:B679)+1,"")</f>
        <v/>
      </c>
      <c r="C680" s="86"/>
      <c r="D680" s="12"/>
      <c r="E680" s="12"/>
      <c r="F680" s="5" t="str">
        <f>IFERROR(IF(E680&lt;&gt;"",VLOOKUP(E680,STORE!$C$6:$D$500,2,FALSE),""),"تأكد من الكود")</f>
        <v/>
      </c>
      <c r="G680" s="12"/>
      <c r="H680" s="20"/>
      <c r="I680" s="12"/>
      <c r="U680" s="4" t="str">
        <f>IF(AND($V$2=$E680,$V$2&lt;&gt;"",$V$2&lt;&gt;0,F680&lt;&gt;"تأكد من الكود"),COUNT($U$3:U679)+1,"  ")</f>
        <v xml:space="preserve">  </v>
      </c>
      <c r="Y680" s="4" t="str">
        <f>IF(AND($Z$2=$D680,$Z$2&lt;&gt;"",$Z$2&lt;&gt;0,$Y$2=$Y$1),COUNT($Y$3:Y679)+1,"  ")</f>
        <v xml:space="preserve">  </v>
      </c>
    </row>
    <row r="681" spans="2:25" ht="15.75">
      <c r="B681" s="5" t="str">
        <f>IF(C681&lt;&gt;"",COUNT($B$3:B680)+1,"")</f>
        <v/>
      </c>
      <c r="C681" s="86"/>
      <c r="D681" s="12"/>
      <c r="E681" s="12"/>
      <c r="F681" s="5" t="str">
        <f>IFERROR(IF(E681&lt;&gt;"",VLOOKUP(E681,STORE!$C$6:$D$500,2,FALSE),""),"تأكد من الكود")</f>
        <v/>
      </c>
      <c r="G681" s="12"/>
      <c r="H681" s="20"/>
      <c r="I681" s="12"/>
      <c r="U681" s="4" t="str">
        <f>IF(AND($V$2=$E681,$V$2&lt;&gt;"",$V$2&lt;&gt;0,F681&lt;&gt;"تأكد من الكود"),COUNT($U$3:U680)+1,"  ")</f>
        <v xml:space="preserve">  </v>
      </c>
      <c r="Y681" s="4" t="str">
        <f>IF(AND($Z$2=$D681,$Z$2&lt;&gt;"",$Z$2&lt;&gt;0,$Y$2=$Y$1),COUNT($Y$3:Y680)+1,"  ")</f>
        <v xml:space="preserve">  </v>
      </c>
    </row>
    <row r="682" spans="2:25" ht="15.75">
      <c r="B682" s="5" t="str">
        <f>IF(C682&lt;&gt;"",COUNT($B$3:B681)+1,"")</f>
        <v/>
      </c>
      <c r="C682" s="86"/>
      <c r="D682" s="12"/>
      <c r="E682" s="12"/>
      <c r="F682" s="5" t="str">
        <f>IFERROR(IF(E682&lt;&gt;"",VLOOKUP(E682,STORE!$C$6:$D$500,2,FALSE),""),"تأكد من الكود")</f>
        <v/>
      </c>
      <c r="G682" s="12"/>
      <c r="H682" s="20"/>
      <c r="I682" s="12"/>
      <c r="U682" s="4" t="str">
        <f>IF(AND($V$2=$E682,$V$2&lt;&gt;"",$V$2&lt;&gt;0,F682&lt;&gt;"تأكد من الكود"),COUNT($U$3:U681)+1,"  ")</f>
        <v xml:space="preserve">  </v>
      </c>
      <c r="Y682" s="4" t="str">
        <f>IF(AND($Z$2=$D682,$Z$2&lt;&gt;"",$Z$2&lt;&gt;0,$Y$2=$Y$1),COUNT($Y$3:Y681)+1,"  ")</f>
        <v xml:space="preserve">  </v>
      </c>
    </row>
    <row r="683" spans="2:25" ht="15.75">
      <c r="B683" s="5" t="str">
        <f>IF(C683&lt;&gt;"",COUNT($B$3:B682)+1,"")</f>
        <v/>
      </c>
      <c r="C683" s="86"/>
      <c r="D683" s="12"/>
      <c r="E683" s="12"/>
      <c r="F683" s="5" t="str">
        <f>IFERROR(IF(E683&lt;&gt;"",VLOOKUP(E683,STORE!$C$6:$D$500,2,FALSE),""),"تأكد من الكود")</f>
        <v/>
      </c>
      <c r="G683" s="12"/>
      <c r="H683" s="20"/>
      <c r="I683" s="12"/>
      <c r="U683" s="4" t="str">
        <f>IF(AND($V$2=$E683,$V$2&lt;&gt;"",$V$2&lt;&gt;0,F683&lt;&gt;"تأكد من الكود"),COUNT($U$3:U682)+1,"  ")</f>
        <v xml:space="preserve">  </v>
      </c>
      <c r="Y683" s="4" t="str">
        <f>IF(AND($Z$2=$D683,$Z$2&lt;&gt;"",$Z$2&lt;&gt;0,$Y$2=$Y$1),COUNT($Y$3:Y682)+1,"  ")</f>
        <v xml:space="preserve">  </v>
      </c>
    </row>
    <row r="684" spans="2:25" ht="15.75">
      <c r="B684" s="5" t="str">
        <f>IF(C684&lt;&gt;"",COUNT($B$3:B683)+1,"")</f>
        <v/>
      </c>
      <c r="C684" s="86"/>
      <c r="D684" s="12"/>
      <c r="E684" s="12"/>
      <c r="F684" s="5" t="str">
        <f>IFERROR(IF(E684&lt;&gt;"",VLOOKUP(E684,STORE!$C$6:$D$500,2,FALSE),""),"تأكد من الكود")</f>
        <v/>
      </c>
      <c r="G684" s="12"/>
      <c r="H684" s="20"/>
      <c r="I684" s="12"/>
      <c r="U684" s="4" t="str">
        <f>IF(AND($V$2=$E684,$V$2&lt;&gt;"",$V$2&lt;&gt;0,F684&lt;&gt;"تأكد من الكود"),COUNT($U$3:U683)+1,"  ")</f>
        <v xml:space="preserve">  </v>
      </c>
      <c r="Y684" s="4" t="str">
        <f>IF(AND($Z$2=$D684,$Z$2&lt;&gt;"",$Z$2&lt;&gt;0,$Y$2=$Y$1),COUNT($Y$3:Y683)+1,"  ")</f>
        <v xml:space="preserve">  </v>
      </c>
    </row>
    <row r="685" spans="2:25" ht="15.75">
      <c r="B685" s="5" t="str">
        <f>IF(C685&lt;&gt;"",COUNT($B$3:B684)+1,"")</f>
        <v/>
      </c>
      <c r="C685" s="86"/>
      <c r="D685" s="12"/>
      <c r="E685" s="12"/>
      <c r="F685" s="5" t="str">
        <f>IFERROR(IF(E685&lt;&gt;"",VLOOKUP(E685,STORE!$C$6:$D$500,2,FALSE),""),"تأكد من الكود")</f>
        <v/>
      </c>
      <c r="G685" s="12"/>
      <c r="H685" s="20"/>
      <c r="I685" s="12"/>
      <c r="U685" s="4" t="str">
        <f>IF(AND($V$2=$E685,$V$2&lt;&gt;"",$V$2&lt;&gt;0,F685&lt;&gt;"تأكد من الكود"),COUNT($U$3:U684)+1,"  ")</f>
        <v xml:space="preserve">  </v>
      </c>
      <c r="Y685" s="4" t="str">
        <f>IF(AND($Z$2=$D685,$Z$2&lt;&gt;"",$Z$2&lt;&gt;0,$Y$2=$Y$1),COUNT($Y$3:Y684)+1,"  ")</f>
        <v xml:space="preserve">  </v>
      </c>
    </row>
    <row r="686" spans="2:25" ht="15.75">
      <c r="B686" s="5" t="str">
        <f>IF(C686&lt;&gt;"",COUNT($B$3:B685)+1,"")</f>
        <v/>
      </c>
      <c r="C686" s="86"/>
      <c r="D686" s="12"/>
      <c r="E686" s="12"/>
      <c r="F686" s="5" t="str">
        <f>IFERROR(IF(E686&lt;&gt;"",VLOOKUP(E686,STORE!$C$6:$D$500,2,FALSE),""),"تأكد من الكود")</f>
        <v/>
      </c>
      <c r="G686" s="12"/>
      <c r="H686" s="20"/>
      <c r="I686" s="12"/>
      <c r="U686" s="4" t="str">
        <f>IF(AND($V$2=$E686,$V$2&lt;&gt;"",$V$2&lt;&gt;0,F686&lt;&gt;"تأكد من الكود"),COUNT($U$3:U685)+1,"  ")</f>
        <v xml:space="preserve">  </v>
      </c>
      <c r="Y686" s="4" t="str">
        <f>IF(AND($Z$2=$D686,$Z$2&lt;&gt;"",$Z$2&lt;&gt;0,$Y$2=$Y$1),COUNT($Y$3:Y685)+1,"  ")</f>
        <v xml:space="preserve">  </v>
      </c>
    </row>
    <row r="687" spans="2:25" ht="15.75">
      <c r="B687" s="5" t="str">
        <f>IF(C687&lt;&gt;"",COUNT($B$3:B686)+1,"")</f>
        <v/>
      </c>
      <c r="C687" s="86"/>
      <c r="D687" s="12"/>
      <c r="E687" s="12"/>
      <c r="F687" s="5" t="str">
        <f>IFERROR(IF(E687&lt;&gt;"",VLOOKUP(E687,STORE!$C$6:$D$500,2,FALSE),""),"تأكد من الكود")</f>
        <v/>
      </c>
      <c r="G687" s="12"/>
      <c r="H687" s="20"/>
      <c r="I687" s="12"/>
      <c r="U687" s="4" t="str">
        <f>IF(AND($V$2=$E687,$V$2&lt;&gt;"",$V$2&lt;&gt;0,F687&lt;&gt;"تأكد من الكود"),COUNT($U$3:U686)+1,"  ")</f>
        <v xml:space="preserve">  </v>
      </c>
      <c r="Y687" s="4" t="str">
        <f>IF(AND($Z$2=$D687,$Z$2&lt;&gt;"",$Z$2&lt;&gt;0,$Y$2=$Y$1),COUNT($Y$3:Y686)+1,"  ")</f>
        <v xml:space="preserve">  </v>
      </c>
    </row>
    <row r="688" spans="2:25" ht="15.75">
      <c r="B688" s="5" t="str">
        <f>IF(C688&lt;&gt;"",COUNT($B$3:B687)+1,"")</f>
        <v/>
      </c>
      <c r="C688" s="86"/>
      <c r="D688" s="12"/>
      <c r="E688" s="12"/>
      <c r="F688" s="5" t="str">
        <f>IFERROR(IF(E688&lt;&gt;"",VLOOKUP(E688,STORE!$C$6:$D$500,2,FALSE),""),"تأكد من الكود")</f>
        <v/>
      </c>
      <c r="G688" s="12"/>
      <c r="H688" s="20"/>
      <c r="I688" s="12"/>
      <c r="U688" s="4" t="str">
        <f>IF(AND($V$2=$E688,$V$2&lt;&gt;"",$V$2&lt;&gt;0,F688&lt;&gt;"تأكد من الكود"),COUNT($U$3:U687)+1,"  ")</f>
        <v xml:space="preserve">  </v>
      </c>
      <c r="Y688" s="4" t="str">
        <f>IF(AND($Z$2=$D688,$Z$2&lt;&gt;"",$Z$2&lt;&gt;0,$Y$2=$Y$1),COUNT($Y$3:Y687)+1,"  ")</f>
        <v xml:space="preserve">  </v>
      </c>
    </row>
    <row r="689" spans="2:25" ht="15.75">
      <c r="B689" s="5" t="str">
        <f>IF(C689&lt;&gt;"",COUNT($B$3:B688)+1,"")</f>
        <v/>
      </c>
      <c r="C689" s="86"/>
      <c r="D689" s="12"/>
      <c r="E689" s="12"/>
      <c r="F689" s="5" t="str">
        <f>IFERROR(IF(E689&lt;&gt;"",VLOOKUP(E689,STORE!$C$6:$D$500,2,FALSE),""),"تأكد من الكود")</f>
        <v/>
      </c>
      <c r="G689" s="12"/>
      <c r="H689" s="20"/>
      <c r="I689" s="12"/>
      <c r="U689" s="4" t="str">
        <f>IF(AND($V$2=$E689,$V$2&lt;&gt;"",$V$2&lt;&gt;0,F689&lt;&gt;"تأكد من الكود"),COUNT($U$3:U688)+1,"  ")</f>
        <v xml:space="preserve">  </v>
      </c>
      <c r="Y689" s="4" t="str">
        <f>IF(AND($Z$2=$D689,$Z$2&lt;&gt;"",$Z$2&lt;&gt;0,$Y$2=$Y$1),COUNT($Y$3:Y688)+1,"  ")</f>
        <v xml:space="preserve">  </v>
      </c>
    </row>
    <row r="690" spans="2:25" ht="15.75">
      <c r="B690" s="5" t="str">
        <f>IF(C690&lt;&gt;"",COUNT($B$3:B689)+1,"")</f>
        <v/>
      </c>
      <c r="C690" s="86"/>
      <c r="D690" s="12"/>
      <c r="E690" s="12"/>
      <c r="F690" s="5" t="str">
        <f>IFERROR(IF(E690&lt;&gt;"",VLOOKUP(E690,STORE!$C$6:$D$500,2,FALSE),""),"تأكد من الكود")</f>
        <v/>
      </c>
      <c r="G690" s="12"/>
      <c r="H690" s="20"/>
      <c r="I690" s="12"/>
      <c r="U690" s="4" t="str">
        <f>IF(AND($V$2=$E690,$V$2&lt;&gt;"",$V$2&lt;&gt;0,F690&lt;&gt;"تأكد من الكود"),COUNT($U$3:U689)+1,"  ")</f>
        <v xml:space="preserve">  </v>
      </c>
      <c r="Y690" s="4" t="str">
        <f>IF(AND($Z$2=$D690,$Z$2&lt;&gt;"",$Z$2&lt;&gt;0,$Y$2=$Y$1),COUNT($Y$3:Y689)+1,"  ")</f>
        <v xml:space="preserve">  </v>
      </c>
    </row>
    <row r="691" spans="2:25" ht="15.75">
      <c r="B691" s="5" t="str">
        <f>IF(C691&lt;&gt;"",COUNT($B$3:B690)+1,"")</f>
        <v/>
      </c>
      <c r="C691" s="86"/>
      <c r="D691" s="12"/>
      <c r="E691" s="12"/>
      <c r="F691" s="5" t="str">
        <f>IFERROR(IF(E691&lt;&gt;"",VLOOKUP(E691,STORE!$C$6:$D$500,2,FALSE),""),"تأكد من الكود")</f>
        <v/>
      </c>
      <c r="G691" s="12"/>
      <c r="H691" s="20"/>
      <c r="I691" s="12"/>
      <c r="U691" s="4" t="str">
        <f>IF(AND($V$2=$E691,$V$2&lt;&gt;"",$V$2&lt;&gt;0,F691&lt;&gt;"تأكد من الكود"),COUNT($U$3:U690)+1,"  ")</f>
        <v xml:space="preserve">  </v>
      </c>
      <c r="Y691" s="4" t="str">
        <f>IF(AND($Z$2=$D691,$Z$2&lt;&gt;"",$Z$2&lt;&gt;0,$Y$2=$Y$1),COUNT($Y$3:Y690)+1,"  ")</f>
        <v xml:space="preserve">  </v>
      </c>
    </row>
    <row r="692" spans="2:25" ht="15.75">
      <c r="B692" s="5" t="str">
        <f>IF(C692&lt;&gt;"",COUNT($B$3:B691)+1,"")</f>
        <v/>
      </c>
      <c r="C692" s="86"/>
      <c r="D692" s="12"/>
      <c r="E692" s="12"/>
      <c r="F692" s="5" t="str">
        <f>IFERROR(IF(E692&lt;&gt;"",VLOOKUP(E692,STORE!$C$6:$D$500,2,FALSE),""),"تأكد من الكود")</f>
        <v/>
      </c>
      <c r="G692" s="12"/>
      <c r="H692" s="20"/>
      <c r="I692" s="12"/>
      <c r="U692" s="4" t="str">
        <f>IF(AND($V$2=$E692,$V$2&lt;&gt;"",$V$2&lt;&gt;0,F692&lt;&gt;"تأكد من الكود"),COUNT($U$3:U691)+1,"  ")</f>
        <v xml:space="preserve">  </v>
      </c>
      <c r="Y692" s="4" t="str">
        <f>IF(AND($Z$2=$D692,$Z$2&lt;&gt;"",$Z$2&lt;&gt;0,$Y$2=$Y$1),COUNT($Y$3:Y691)+1,"  ")</f>
        <v xml:space="preserve">  </v>
      </c>
    </row>
    <row r="693" spans="2:25" ht="15.75">
      <c r="B693" s="5" t="str">
        <f>IF(C693&lt;&gt;"",COUNT($B$3:B692)+1,"")</f>
        <v/>
      </c>
      <c r="C693" s="86"/>
      <c r="D693" s="12"/>
      <c r="E693" s="12"/>
      <c r="F693" s="5" t="str">
        <f>IFERROR(IF(E693&lt;&gt;"",VLOOKUP(E693,STORE!$C$6:$D$500,2,FALSE),""),"تأكد من الكود")</f>
        <v/>
      </c>
      <c r="G693" s="12"/>
      <c r="H693" s="20"/>
      <c r="I693" s="12"/>
      <c r="U693" s="4" t="str">
        <f>IF(AND($V$2=$E693,$V$2&lt;&gt;"",$V$2&lt;&gt;0,F693&lt;&gt;"تأكد من الكود"),COUNT($U$3:U692)+1,"  ")</f>
        <v xml:space="preserve">  </v>
      </c>
      <c r="Y693" s="4" t="str">
        <f>IF(AND($Z$2=$D693,$Z$2&lt;&gt;"",$Z$2&lt;&gt;0,$Y$2=$Y$1),COUNT($Y$3:Y692)+1,"  ")</f>
        <v xml:space="preserve">  </v>
      </c>
    </row>
    <row r="694" spans="2:25" ht="15.75">
      <c r="B694" s="5" t="str">
        <f>IF(C694&lt;&gt;"",COUNT($B$3:B693)+1,"")</f>
        <v/>
      </c>
      <c r="C694" s="86"/>
      <c r="D694" s="12"/>
      <c r="E694" s="12"/>
      <c r="F694" s="5" t="str">
        <f>IFERROR(IF(E694&lt;&gt;"",VLOOKUP(E694,STORE!$C$6:$D$500,2,FALSE),""),"تأكد من الكود")</f>
        <v/>
      </c>
      <c r="G694" s="12"/>
      <c r="H694" s="20"/>
      <c r="I694" s="12"/>
      <c r="U694" s="4" t="str">
        <f>IF(AND($V$2=$E694,$V$2&lt;&gt;"",$V$2&lt;&gt;0,F694&lt;&gt;"تأكد من الكود"),COUNT($U$3:U693)+1,"  ")</f>
        <v xml:space="preserve">  </v>
      </c>
      <c r="Y694" s="4" t="str">
        <f>IF(AND($Z$2=$D694,$Z$2&lt;&gt;"",$Z$2&lt;&gt;0,$Y$2=$Y$1),COUNT($Y$3:Y693)+1,"  ")</f>
        <v xml:space="preserve">  </v>
      </c>
    </row>
    <row r="695" spans="2:25" ht="15.75">
      <c r="B695" s="5" t="str">
        <f>IF(C695&lt;&gt;"",COUNT($B$3:B694)+1,"")</f>
        <v/>
      </c>
      <c r="C695" s="86"/>
      <c r="D695" s="12"/>
      <c r="E695" s="12"/>
      <c r="F695" s="5" t="str">
        <f>IFERROR(IF(E695&lt;&gt;"",VLOOKUP(E695,STORE!$C$6:$D$500,2,FALSE),""),"تأكد من الكود")</f>
        <v/>
      </c>
      <c r="G695" s="12"/>
      <c r="H695" s="20"/>
      <c r="I695" s="12"/>
      <c r="U695" s="4" t="str">
        <f>IF(AND($V$2=$E695,$V$2&lt;&gt;"",$V$2&lt;&gt;0,F695&lt;&gt;"تأكد من الكود"),COUNT($U$3:U694)+1,"  ")</f>
        <v xml:space="preserve">  </v>
      </c>
      <c r="Y695" s="4" t="str">
        <f>IF(AND($Z$2=$D695,$Z$2&lt;&gt;"",$Z$2&lt;&gt;0,$Y$2=$Y$1),COUNT($Y$3:Y694)+1,"  ")</f>
        <v xml:space="preserve">  </v>
      </c>
    </row>
    <row r="696" spans="2:25" ht="15.75">
      <c r="B696" s="5" t="str">
        <f>IF(C696&lt;&gt;"",COUNT($B$3:B695)+1,"")</f>
        <v/>
      </c>
      <c r="C696" s="86"/>
      <c r="D696" s="12"/>
      <c r="E696" s="12"/>
      <c r="F696" s="5" t="str">
        <f>IFERROR(IF(E696&lt;&gt;"",VLOOKUP(E696,STORE!$C$6:$D$500,2,FALSE),""),"تأكد من الكود")</f>
        <v/>
      </c>
      <c r="G696" s="12"/>
      <c r="H696" s="20"/>
      <c r="I696" s="12"/>
      <c r="U696" s="4" t="str">
        <f>IF(AND($V$2=$E696,$V$2&lt;&gt;"",$V$2&lt;&gt;0,F696&lt;&gt;"تأكد من الكود"),COUNT($U$3:U695)+1,"  ")</f>
        <v xml:space="preserve">  </v>
      </c>
      <c r="Y696" s="4" t="str">
        <f>IF(AND($Z$2=$D696,$Z$2&lt;&gt;"",$Z$2&lt;&gt;0,$Y$2=$Y$1),COUNT($Y$3:Y695)+1,"  ")</f>
        <v xml:space="preserve">  </v>
      </c>
    </row>
    <row r="697" spans="2:25" ht="15.75">
      <c r="B697" s="5" t="str">
        <f>IF(C697&lt;&gt;"",COUNT($B$3:B696)+1,"")</f>
        <v/>
      </c>
      <c r="C697" s="86"/>
      <c r="D697" s="12"/>
      <c r="E697" s="12"/>
      <c r="F697" s="5" t="str">
        <f>IFERROR(IF(E697&lt;&gt;"",VLOOKUP(E697,STORE!$C$6:$D$500,2,FALSE),""),"تأكد من الكود")</f>
        <v/>
      </c>
      <c r="G697" s="12"/>
      <c r="H697" s="20"/>
      <c r="I697" s="12"/>
      <c r="U697" s="4" t="str">
        <f>IF(AND($V$2=$E697,$V$2&lt;&gt;"",$V$2&lt;&gt;0,F697&lt;&gt;"تأكد من الكود"),COUNT($U$3:U696)+1,"  ")</f>
        <v xml:space="preserve">  </v>
      </c>
      <c r="Y697" s="4" t="str">
        <f>IF(AND($Z$2=$D697,$Z$2&lt;&gt;"",$Z$2&lt;&gt;0,$Y$2=$Y$1),COUNT($Y$3:Y696)+1,"  ")</f>
        <v xml:space="preserve">  </v>
      </c>
    </row>
    <row r="698" spans="2:25" ht="15.75">
      <c r="B698" s="5" t="str">
        <f>IF(C698&lt;&gt;"",COUNT($B$3:B697)+1,"")</f>
        <v/>
      </c>
      <c r="C698" s="86"/>
      <c r="D698" s="12"/>
      <c r="E698" s="12"/>
      <c r="F698" s="5" t="str">
        <f>IFERROR(IF(E698&lt;&gt;"",VLOOKUP(E698,STORE!$C$6:$D$500,2,FALSE),""),"تأكد من الكود")</f>
        <v/>
      </c>
      <c r="G698" s="12"/>
      <c r="H698" s="20"/>
      <c r="I698" s="12"/>
      <c r="U698" s="4" t="str">
        <f>IF(AND($V$2=$E698,$V$2&lt;&gt;"",$V$2&lt;&gt;0,F698&lt;&gt;"تأكد من الكود"),COUNT($U$3:U697)+1,"  ")</f>
        <v xml:space="preserve">  </v>
      </c>
      <c r="Y698" s="4" t="str">
        <f>IF(AND($Z$2=$D698,$Z$2&lt;&gt;"",$Z$2&lt;&gt;0,$Y$2=$Y$1),COUNT($Y$3:Y697)+1,"  ")</f>
        <v xml:space="preserve">  </v>
      </c>
    </row>
    <row r="699" spans="2:25" ht="15.75">
      <c r="B699" s="5" t="str">
        <f>IF(C699&lt;&gt;"",COUNT($B$3:B698)+1,"")</f>
        <v/>
      </c>
      <c r="C699" s="86"/>
      <c r="D699" s="12"/>
      <c r="E699" s="12"/>
      <c r="F699" s="5" t="str">
        <f>IFERROR(IF(E699&lt;&gt;"",VLOOKUP(E699,STORE!$C$6:$D$500,2,FALSE),""),"تأكد من الكود")</f>
        <v/>
      </c>
      <c r="G699" s="12"/>
      <c r="H699" s="20"/>
      <c r="I699" s="12"/>
      <c r="U699" s="4" t="str">
        <f>IF(AND($V$2=$E699,$V$2&lt;&gt;"",$V$2&lt;&gt;0,F699&lt;&gt;"تأكد من الكود"),COUNT($U$3:U698)+1,"  ")</f>
        <v xml:space="preserve">  </v>
      </c>
      <c r="Y699" s="4" t="str">
        <f>IF(AND($Z$2=$D699,$Z$2&lt;&gt;"",$Z$2&lt;&gt;0,$Y$2=$Y$1),COUNT($Y$3:Y698)+1,"  ")</f>
        <v xml:space="preserve">  </v>
      </c>
    </row>
    <row r="700" spans="2:25" ht="15.75">
      <c r="B700" s="5" t="str">
        <f>IF(C700&lt;&gt;"",COUNT($B$3:B699)+1,"")</f>
        <v/>
      </c>
      <c r="C700" s="86"/>
      <c r="D700" s="12"/>
      <c r="E700" s="12"/>
      <c r="F700" s="5" t="str">
        <f>IFERROR(IF(E700&lt;&gt;"",VLOOKUP(E700,STORE!$C$6:$D$500,2,FALSE),""),"تأكد من الكود")</f>
        <v/>
      </c>
      <c r="G700" s="12"/>
      <c r="H700" s="20"/>
      <c r="I700" s="12"/>
      <c r="U700" s="4" t="str">
        <f>IF(AND($V$2=$E700,$V$2&lt;&gt;"",$V$2&lt;&gt;0,F700&lt;&gt;"تأكد من الكود"),COUNT($U$3:U699)+1,"  ")</f>
        <v xml:space="preserve">  </v>
      </c>
      <c r="Y700" s="4" t="str">
        <f>IF(AND($Z$2=$D700,$Z$2&lt;&gt;"",$Z$2&lt;&gt;0,$Y$2=$Y$1),COUNT($Y$3:Y699)+1,"  ")</f>
        <v xml:space="preserve">  </v>
      </c>
    </row>
    <row r="701" spans="2:25" ht="15.75">
      <c r="B701" s="5" t="str">
        <f>IF(C701&lt;&gt;"",COUNT($B$3:B700)+1,"")</f>
        <v/>
      </c>
      <c r="C701" s="86"/>
      <c r="D701" s="12"/>
      <c r="E701" s="12"/>
      <c r="F701" s="5" t="str">
        <f>IFERROR(IF(E701&lt;&gt;"",VLOOKUP(E701,STORE!$C$6:$D$500,2,FALSE),""),"تأكد من الكود")</f>
        <v/>
      </c>
      <c r="G701" s="12"/>
      <c r="H701" s="20"/>
      <c r="I701" s="12"/>
      <c r="U701" s="4" t="str">
        <f>IF(AND($V$2=$E701,$V$2&lt;&gt;"",$V$2&lt;&gt;0,F701&lt;&gt;"تأكد من الكود"),COUNT($U$3:U700)+1,"  ")</f>
        <v xml:space="preserve">  </v>
      </c>
      <c r="Y701" s="4" t="str">
        <f>IF(AND($Z$2=$D701,$Z$2&lt;&gt;"",$Z$2&lt;&gt;0,$Y$2=$Y$1),COUNT($Y$3:Y700)+1,"  ")</f>
        <v xml:space="preserve">  </v>
      </c>
    </row>
    <row r="702" spans="2:25" ht="15.75">
      <c r="B702" s="5" t="str">
        <f>IF(C702&lt;&gt;"",COUNT($B$3:B701)+1,"")</f>
        <v/>
      </c>
      <c r="C702" s="86"/>
      <c r="D702" s="12"/>
      <c r="E702" s="12"/>
      <c r="F702" s="5" t="str">
        <f>IFERROR(IF(E702&lt;&gt;"",VLOOKUP(E702,STORE!$C$6:$D$500,2,FALSE),""),"تأكد من الكود")</f>
        <v/>
      </c>
      <c r="G702" s="12"/>
      <c r="H702" s="20"/>
      <c r="I702" s="12"/>
      <c r="U702" s="4" t="str">
        <f>IF(AND($V$2=$E702,$V$2&lt;&gt;"",$V$2&lt;&gt;0,F702&lt;&gt;"تأكد من الكود"),COUNT($U$3:U701)+1,"  ")</f>
        <v xml:space="preserve">  </v>
      </c>
      <c r="Y702" s="4" t="str">
        <f>IF(AND($Z$2=$D702,$Z$2&lt;&gt;"",$Z$2&lt;&gt;0,$Y$2=$Y$1),COUNT($Y$3:Y701)+1,"  ")</f>
        <v xml:space="preserve">  </v>
      </c>
    </row>
    <row r="703" spans="2:25" ht="15.75">
      <c r="B703" s="5" t="str">
        <f>IF(C703&lt;&gt;"",COUNT($B$3:B702)+1,"")</f>
        <v/>
      </c>
      <c r="C703" s="86"/>
      <c r="D703" s="12"/>
      <c r="E703" s="12"/>
      <c r="F703" s="5" t="str">
        <f>IFERROR(IF(E703&lt;&gt;"",VLOOKUP(E703,STORE!$C$6:$D$500,2,FALSE),""),"تأكد من الكود")</f>
        <v/>
      </c>
      <c r="G703" s="12"/>
      <c r="H703" s="20"/>
      <c r="I703" s="12"/>
      <c r="U703" s="4" t="str">
        <f>IF(AND($V$2=$E703,$V$2&lt;&gt;"",$V$2&lt;&gt;0,F703&lt;&gt;"تأكد من الكود"),COUNT($U$3:U702)+1,"  ")</f>
        <v xml:space="preserve">  </v>
      </c>
      <c r="Y703" s="4" t="str">
        <f>IF(AND($Z$2=$D703,$Z$2&lt;&gt;"",$Z$2&lt;&gt;0,$Y$2=$Y$1),COUNT($Y$3:Y702)+1,"  ")</f>
        <v xml:space="preserve">  </v>
      </c>
    </row>
    <row r="704" spans="2:25" ht="15.75">
      <c r="B704" s="5" t="str">
        <f>IF(C704&lt;&gt;"",COUNT($B$3:B703)+1,"")</f>
        <v/>
      </c>
      <c r="C704" s="86"/>
      <c r="D704" s="12"/>
      <c r="E704" s="12"/>
      <c r="F704" s="5" t="str">
        <f>IFERROR(IF(E704&lt;&gt;"",VLOOKUP(E704,STORE!$C$6:$D$500,2,FALSE),""),"تأكد من الكود")</f>
        <v/>
      </c>
      <c r="G704" s="12"/>
      <c r="H704" s="20"/>
      <c r="I704" s="12"/>
      <c r="U704" s="4" t="str">
        <f>IF(AND($V$2=$E704,$V$2&lt;&gt;"",$V$2&lt;&gt;0,F704&lt;&gt;"تأكد من الكود"),COUNT($U$3:U703)+1,"  ")</f>
        <v xml:space="preserve">  </v>
      </c>
      <c r="Y704" s="4" t="str">
        <f>IF(AND($Z$2=$D704,$Z$2&lt;&gt;"",$Z$2&lt;&gt;0,$Y$2=$Y$1),COUNT($Y$3:Y703)+1,"  ")</f>
        <v xml:space="preserve">  </v>
      </c>
    </row>
    <row r="705" spans="2:25" ht="15.75">
      <c r="B705" s="5" t="str">
        <f>IF(C705&lt;&gt;"",COUNT($B$3:B704)+1,"")</f>
        <v/>
      </c>
      <c r="C705" s="86"/>
      <c r="D705" s="12"/>
      <c r="E705" s="12"/>
      <c r="F705" s="5" t="str">
        <f>IFERROR(IF(E705&lt;&gt;"",VLOOKUP(E705,STORE!$C$6:$D$500,2,FALSE),""),"تأكد من الكود")</f>
        <v/>
      </c>
      <c r="G705" s="12"/>
      <c r="H705" s="20"/>
      <c r="I705" s="12"/>
      <c r="U705" s="4" t="str">
        <f>IF(AND($V$2=$E705,$V$2&lt;&gt;"",$V$2&lt;&gt;0,F705&lt;&gt;"تأكد من الكود"),COUNT($U$3:U704)+1,"  ")</f>
        <v xml:space="preserve">  </v>
      </c>
      <c r="Y705" s="4" t="str">
        <f>IF(AND($Z$2=$D705,$Z$2&lt;&gt;"",$Z$2&lt;&gt;0,$Y$2=$Y$1),COUNT($Y$3:Y704)+1,"  ")</f>
        <v xml:space="preserve">  </v>
      </c>
    </row>
    <row r="706" spans="2:25" ht="15.75">
      <c r="B706" s="5" t="str">
        <f>IF(C706&lt;&gt;"",COUNT($B$3:B705)+1,"")</f>
        <v/>
      </c>
      <c r="C706" s="86"/>
      <c r="D706" s="12"/>
      <c r="E706" s="12"/>
      <c r="F706" s="5" t="str">
        <f>IFERROR(IF(E706&lt;&gt;"",VLOOKUP(E706,STORE!$C$6:$D$500,2,FALSE),""),"تأكد من الكود")</f>
        <v/>
      </c>
      <c r="G706" s="12"/>
      <c r="H706" s="20"/>
      <c r="I706" s="12"/>
      <c r="U706" s="4" t="str">
        <f>IF(AND($V$2=$E706,$V$2&lt;&gt;"",$V$2&lt;&gt;0,F706&lt;&gt;"تأكد من الكود"),COUNT($U$3:U705)+1,"  ")</f>
        <v xml:space="preserve">  </v>
      </c>
      <c r="Y706" s="4" t="str">
        <f>IF(AND($Z$2=$D706,$Z$2&lt;&gt;"",$Z$2&lt;&gt;0,$Y$2=$Y$1),COUNT($Y$3:Y705)+1,"  ")</f>
        <v xml:space="preserve">  </v>
      </c>
    </row>
    <row r="707" spans="2:25" ht="15.75">
      <c r="B707" s="5" t="str">
        <f>IF(C707&lt;&gt;"",COUNT($B$3:B706)+1,"")</f>
        <v/>
      </c>
      <c r="C707" s="86"/>
      <c r="D707" s="12"/>
      <c r="E707" s="12"/>
      <c r="F707" s="5" t="str">
        <f>IFERROR(IF(E707&lt;&gt;"",VLOOKUP(E707,STORE!$C$6:$D$500,2,FALSE),""),"تأكد من الكود")</f>
        <v/>
      </c>
      <c r="G707" s="12"/>
      <c r="H707" s="20"/>
      <c r="I707" s="12"/>
      <c r="U707" s="4" t="str">
        <f>IF(AND($V$2=$E707,$V$2&lt;&gt;"",$V$2&lt;&gt;0,F707&lt;&gt;"تأكد من الكود"),COUNT($U$3:U706)+1,"  ")</f>
        <v xml:space="preserve">  </v>
      </c>
      <c r="Y707" s="4" t="str">
        <f>IF(AND($Z$2=$D707,$Z$2&lt;&gt;"",$Z$2&lt;&gt;0,$Y$2=$Y$1),COUNT($Y$3:Y706)+1,"  ")</f>
        <v xml:space="preserve">  </v>
      </c>
    </row>
    <row r="708" spans="2:25" ht="15.75">
      <c r="B708" s="5" t="str">
        <f>IF(C708&lt;&gt;"",COUNT($B$3:B707)+1,"")</f>
        <v/>
      </c>
      <c r="C708" s="86"/>
      <c r="D708" s="12"/>
      <c r="E708" s="12"/>
      <c r="F708" s="5" t="str">
        <f>IFERROR(IF(E708&lt;&gt;"",VLOOKUP(E708,STORE!$C$6:$D$500,2,FALSE),""),"تأكد من الكود")</f>
        <v/>
      </c>
      <c r="G708" s="12"/>
      <c r="H708" s="20"/>
      <c r="I708" s="12"/>
      <c r="U708" s="4" t="str">
        <f>IF(AND($V$2=$E708,$V$2&lt;&gt;"",$V$2&lt;&gt;0,F708&lt;&gt;"تأكد من الكود"),COUNT($U$3:U707)+1,"  ")</f>
        <v xml:space="preserve">  </v>
      </c>
      <c r="Y708" s="4" t="str">
        <f>IF(AND($Z$2=$D708,$Z$2&lt;&gt;"",$Z$2&lt;&gt;0,$Y$2=$Y$1),COUNT($Y$3:Y707)+1,"  ")</f>
        <v xml:space="preserve">  </v>
      </c>
    </row>
    <row r="709" spans="2:25" ht="15.75">
      <c r="B709" s="5" t="str">
        <f>IF(C709&lt;&gt;"",COUNT($B$3:B708)+1,"")</f>
        <v/>
      </c>
      <c r="C709" s="86"/>
      <c r="D709" s="12"/>
      <c r="E709" s="12"/>
      <c r="F709" s="5" t="str">
        <f>IFERROR(IF(E709&lt;&gt;"",VLOOKUP(E709,STORE!$C$6:$D$500,2,FALSE),""),"تأكد من الكود")</f>
        <v/>
      </c>
      <c r="G709" s="12"/>
      <c r="H709" s="20"/>
      <c r="I709" s="12"/>
      <c r="U709" s="4" t="str">
        <f>IF(AND($V$2=$E709,$V$2&lt;&gt;"",$V$2&lt;&gt;0,F709&lt;&gt;"تأكد من الكود"),COUNT($U$3:U708)+1,"  ")</f>
        <v xml:space="preserve">  </v>
      </c>
      <c r="Y709" s="4" t="str">
        <f>IF(AND($Z$2=$D709,$Z$2&lt;&gt;"",$Z$2&lt;&gt;0,$Y$2=$Y$1),COUNT($Y$3:Y708)+1,"  ")</f>
        <v xml:space="preserve">  </v>
      </c>
    </row>
    <row r="710" spans="2:25" ht="15.75">
      <c r="B710" s="5" t="str">
        <f>IF(C710&lt;&gt;"",COUNT($B$3:B709)+1,"")</f>
        <v/>
      </c>
      <c r="C710" s="86"/>
      <c r="D710" s="12"/>
      <c r="E710" s="12"/>
      <c r="F710" s="5" t="str">
        <f>IFERROR(IF(E710&lt;&gt;"",VLOOKUP(E710,STORE!$C$6:$D$500,2,FALSE),""),"تأكد من الكود")</f>
        <v/>
      </c>
      <c r="G710" s="12"/>
      <c r="H710" s="20"/>
      <c r="I710" s="12"/>
      <c r="U710" s="4" t="str">
        <f>IF(AND($V$2=$E710,$V$2&lt;&gt;"",$V$2&lt;&gt;0,F710&lt;&gt;"تأكد من الكود"),COUNT($U$3:U709)+1,"  ")</f>
        <v xml:space="preserve">  </v>
      </c>
      <c r="Y710" s="4" t="str">
        <f>IF(AND($Z$2=$D710,$Z$2&lt;&gt;"",$Z$2&lt;&gt;0,$Y$2=$Y$1),COUNT($Y$3:Y709)+1,"  ")</f>
        <v xml:space="preserve">  </v>
      </c>
    </row>
    <row r="711" spans="2:25" ht="15.75">
      <c r="B711" s="5" t="str">
        <f>IF(C711&lt;&gt;"",COUNT($B$3:B710)+1,"")</f>
        <v/>
      </c>
      <c r="C711" s="86"/>
      <c r="D711" s="12"/>
      <c r="E711" s="12"/>
      <c r="F711" s="5" t="str">
        <f>IFERROR(IF(E711&lt;&gt;"",VLOOKUP(E711,STORE!$C$6:$D$500,2,FALSE),""),"تأكد من الكود")</f>
        <v/>
      </c>
      <c r="G711" s="12"/>
      <c r="H711" s="20"/>
      <c r="I711" s="12"/>
      <c r="U711" s="4" t="str">
        <f>IF(AND($V$2=$E711,$V$2&lt;&gt;"",$V$2&lt;&gt;0,F711&lt;&gt;"تأكد من الكود"),COUNT($U$3:U710)+1,"  ")</f>
        <v xml:space="preserve">  </v>
      </c>
      <c r="Y711" s="4" t="str">
        <f>IF(AND($Z$2=$D711,$Z$2&lt;&gt;"",$Z$2&lt;&gt;0,$Y$2=$Y$1),COUNT($Y$3:Y710)+1,"  ")</f>
        <v xml:space="preserve">  </v>
      </c>
    </row>
    <row r="712" spans="2:25" ht="15.75">
      <c r="B712" s="5" t="str">
        <f>IF(C712&lt;&gt;"",COUNT($B$3:B711)+1,"")</f>
        <v/>
      </c>
      <c r="C712" s="86"/>
      <c r="D712" s="12"/>
      <c r="E712" s="12"/>
      <c r="F712" s="5" t="str">
        <f>IFERROR(IF(E712&lt;&gt;"",VLOOKUP(E712,STORE!$C$6:$D$500,2,FALSE),""),"تأكد من الكود")</f>
        <v/>
      </c>
      <c r="G712" s="12"/>
      <c r="H712" s="20"/>
      <c r="I712" s="12"/>
      <c r="U712" s="4" t="str">
        <f>IF(AND($V$2=$E712,$V$2&lt;&gt;"",$V$2&lt;&gt;0,F712&lt;&gt;"تأكد من الكود"),COUNT($U$3:U711)+1,"  ")</f>
        <v xml:space="preserve">  </v>
      </c>
      <c r="Y712" s="4" t="str">
        <f>IF(AND($Z$2=$D712,$Z$2&lt;&gt;"",$Z$2&lt;&gt;0,$Y$2=$Y$1),COUNT($Y$3:Y711)+1,"  ")</f>
        <v xml:space="preserve">  </v>
      </c>
    </row>
    <row r="713" spans="2:25" ht="15.75">
      <c r="B713" s="5" t="str">
        <f>IF(C713&lt;&gt;"",COUNT($B$3:B712)+1,"")</f>
        <v/>
      </c>
      <c r="C713" s="86"/>
      <c r="D713" s="12"/>
      <c r="E713" s="12"/>
      <c r="F713" s="5" t="str">
        <f>IFERROR(IF(E713&lt;&gt;"",VLOOKUP(E713,STORE!$C$6:$D$500,2,FALSE),""),"تأكد من الكود")</f>
        <v/>
      </c>
      <c r="G713" s="12"/>
      <c r="H713" s="20"/>
      <c r="I713" s="12"/>
      <c r="U713" s="4" t="str">
        <f>IF(AND($V$2=$E713,$V$2&lt;&gt;"",$V$2&lt;&gt;0,F713&lt;&gt;"تأكد من الكود"),COUNT($U$3:U712)+1,"  ")</f>
        <v xml:space="preserve">  </v>
      </c>
      <c r="Y713" s="4" t="str">
        <f>IF(AND($Z$2=$D713,$Z$2&lt;&gt;"",$Z$2&lt;&gt;0,$Y$2=$Y$1),COUNT($Y$3:Y712)+1,"  ")</f>
        <v xml:space="preserve">  </v>
      </c>
    </row>
    <row r="714" spans="2:25" ht="15.75">
      <c r="B714" s="5" t="str">
        <f>IF(C714&lt;&gt;"",COUNT($B$3:B713)+1,"")</f>
        <v/>
      </c>
      <c r="C714" s="86"/>
      <c r="D714" s="12"/>
      <c r="E714" s="12"/>
      <c r="F714" s="5" t="str">
        <f>IFERROR(IF(E714&lt;&gt;"",VLOOKUP(E714,STORE!$C$6:$D$500,2,FALSE),""),"تأكد من الكود")</f>
        <v/>
      </c>
      <c r="G714" s="12"/>
      <c r="H714" s="20"/>
      <c r="I714" s="12"/>
      <c r="U714" s="4" t="str">
        <f>IF(AND($V$2=$E714,$V$2&lt;&gt;"",$V$2&lt;&gt;0,F714&lt;&gt;"تأكد من الكود"),COUNT($U$3:U713)+1,"  ")</f>
        <v xml:space="preserve">  </v>
      </c>
      <c r="Y714" s="4" t="str">
        <f>IF(AND($Z$2=$D714,$Z$2&lt;&gt;"",$Z$2&lt;&gt;0,$Y$2=$Y$1),COUNT($Y$3:Y713)+1,"  ")</f>
        <v xml:space="preserve">  </v>
      </c>
    </row>
    <row r="715" spans="2:25" ht="15.75">
      <c r="B715" s="5" t="str">
        <f>IF(C715&lt;&gt;"",COUNT($B$3:B714)+1,"")</f>
        <v/>
      </c>
      <c r="C715" s="86"/>
      <c r="D715" s="12"/>
      <c r="E715" s="12"/>
      <c r="F715" s="5" t="str">
        <f>IFERROR(IF(E715&lt;&gt;"",VLOOKUP(E715,STORE!$C$6:$D$500,2,FALSE),""),"تأكد من الكود")</f>
        <v/>
      </c>
      <c r="G715" s="12"/>
      <c r="H715" s="20"/>
      <c r="I715" s="12"/>
      <c r="U715" s="4" t="str">
        <f>IF(AND($V$2=$E715,$V$2&lt;&gt;"",$V$2&lt;&gt;0,F715&lt;&gt;"تأكد من الكود"),COUNT($U$3:U714)+1,"  ")</f>
        <v xml:space="preserve">  </v>
      </c>
      <c r="Y715" s="4" t="str">
        <f>IF(AND($Z$2=$D715,$Z$2&lt;&gt;"",$Z$2&lt;&gt;0,$Y$2=$Y$1),COUNT($Y$3:Y714)+1,"  ")</f>
        <v xml:space="preserve">  </v>
      </c>
    </row>
    <row r="716" spans="2:25" ht="15.75">
      <c r="B716" s="5" t="str">
        <f>IF(C716&lt;&gt;"",COUNT($B$3:B715)+1,"")</f>
        <v/>
      </c>
      <c r="C716" s="86"/>
      <c r="D716" s="12"/>
      <c r="E716" s="12"/>
      <c r="F716" s="5" t="str">
        <f>IFERROR(IF(E716&lt;&gt;"",VLOOKUP(E716,STORE!$C$6:$D$500,2,FALSE),""),"تأكد من الكود")</f>
        <v/>
      </c>
      <c r="G716" s="12"/>
      <c r="H716" s="20"/>
      <c r="I716" s="12"/>
      <c r="U716" s="4" t="str">
        <f>IF(AND($V$2=$E716,$V$2&lt;&gt;"",$V$2&lt;&gt;0,F716&lt;&gt;"تأكد من الكود"),COUNT($U$3:U715)+1,"  ")</f>
        <v xml:space="preserve">  </v>
      </c>
      <c r="Y716" s="4" t="str">
        <f>IF(AND($Z$2=$D716,$Z$2&lt;&gt;"",$Z$2&lt;&gt;0,$Y$2=$Y$1),COUNT($Y$3:Y715)+1,"  ")</f>
        <v xml:space="preserve">  </v>
      </c>
    </row>
    <row r="717" spans="2:25" ht="15.75">
      <c r="B717" s="5" t="str">
        <f>IF(C717&lt;&gt;"",COUNT($B$3:B716)+1,"")</f>
        <v/>
      </c>
      <c r="C717" s="86"/>
      <c r="D717" s="12"/>
      <c r="E717" s="12"/>
      <c r="F717" s="5" t="str">
        <f>IFERROR(IF(E717&lt;&gt;"",VLOOKUP(E717,STORE!$C$6:$D$500,2,FALSE),""),"تأكد من الكود")</f>
        <v/>
      </c>
      <c r="G717" s="12"/>
      <c r="H717" s="20"/>
      <c r="I717" s="12"/>
      <c r="U717" s="4" t="str">
        <f>IF(AND($V$2=$E717,$V$2&lt;&gt;"",$V$2&lt;&gt;0,F717&lt;&gt;"تأكد من الكود"),COUNT($U$3:U716)+1,"  ")</f>
        <v xml:space="preserve">  </v>
      </c>
      <c r="Y717" s="4" t="str">
        <f>IF(AND($Z$2=$D717,$Z$2&lt;&gt;"",$Z$2&lt;&gt;0,$Y$2=$Y$1),COUNT($Y$3:Y716)+1,"  ")</f>
        <v xml:space="preserve">  </v>
      </c>
    </row>
    <row r="718" spans="2:25" ht="15.75">
      <c r="B718" s="5" t="str">
        <f>IF(C718&lt;&gt;"",COUNT($B$3:B717)+1,"")</f>
        <v/>
      </c>
      <c r="C718" s="86"/>
      <c r="D718" s="12"/>
      <c r="E718" s="12"/>
      <c r="F718" s="5" t="str">
        <f>IFERROR(IF(E718&lt;&gt;"",VLOOKUP(E718,STORE!$C$6:$D$500,2,FALSE),""),"تأكد من الكود")</f>
        <v/>
      </c>
      <c r="G718" s="12"/>
      <c r="H718" s="20"/>
      <c r="I718" s="12"/>
      <c r="U718" s="4" t="str">
        <f>IF(AND($V$2=$E718,$V$2&lt;&gt;"",$V$2&lt;&gt;0,F718&lt;&gt;"تأكد من الكود"),COUNT($U$3:U717)+1,"  ")</f>
        <v xml:space="preserve">  </v>
      </c>
      <c r="Y718" s="4" t="str">
        <f>IF(AND($Z$2=$D718,$Z$2&lt;&gt;"",$Z$2&lt;&gt;0,$Y$2=$Y$1),COUNT($Y$3:Y717)+1,"  ")</f>
        <v xml:space="preserve">  </v>
      </c>
    </row>
    <row r="719" spans="2:25" ht="15.75">
      <c r="B719" s="5" t="str">
        <f>IF(C719&lt;&gt;"",COUNT($B$3:B718)+1,"")</f>
        <v/>
      </c>
      <c r="C719" s="86"/>
      <c r="D719" s="12"/>
      <c r="E719" s="12"/>
      <c r="F719" s="5" t="str">
        <f>IFERROR(IF(E719&lt;&gt;"",VLOOKUP(E719,STORE!$C$6:$D$500,2,FALSE),""),"تأكد من الكود")</f>
        <v/>
      </c>
      <c r="G719" s="12"/>
      <c r="H719" s="20"/>
      <c r="I719" s="12"/>
      <c r="U719" s="4" t="str">
        <f>IF(AND($V$2=$E719,$V$2&lt;&gt;"",$V$2&lt;&gt;0,F719&lt;&gt;"تأكد من الكود"),COUNT($U$3:U718)+1,"  ")</f>
        <v xml:space="preserve">  </v>
      </c>
      <c r="Y719" s="4" t="str">
        <f>IF(AND($Z$2=$D719,$Z$2&lt;&gt;"",$Z$2&lt;&gt;0,$Y$2=$Y$1),COUNT($Y$3:Y718)+1,"  ")</f>
        <v xml:space="preserve">  </v>
      </c>
    </row>
    <row r="720" spans="2:25" ht="15.75">
      <c r="B720" s="5" t="str">
        <f>IF(C720&lt;&gt;"",COUNT($B$3:B719)+1,"")</f>
        <v/>
      </c>
      <c r="C720" s="86"/>
      <c r="D720" s="12"/>
      <c r="E720" s="12"/>
      <c r="F720" s="5" t="str">
        <f>IFERROR(IF(E720&lt;&gt;"",VLOOKUP(E720,STORE!$C$6:$D$500,2,FALSE),""),"تأكد من الكود")</f>
        <v/>
      </c>
      <c r="G720" s="12"/>
      <c r="H720" s="20"/>
      <c r="I720" s="12"/>
      <c r="U720" s="4" t="str">
        <f>IF(AND($V$2=$E720,$V$2&lt;&gt;"",$V$2&lt;&gt;0,F720&lt;&gt;"تأكد من الكود"),COUNT($U$3:U719)+1,"  ")</f>
        <v xml:space="preserve">  </v>
      </c>
      <c r="Y720" s="4" t="str">
        <f>IF(AND($Z$2=$D720,$Z$2&lt;&gt;"",$Z$2&lt;&gt;0,$Y$2=$Y$1),COUNT($Y$3:Y719)+1,"  ")</f>
        <v xml:space="preserve">  </v>
      </c>
    </row>
    <row r="721" spans="2:25" ht="15.75">
      <c r="B721" s="5" t="str">
        <f>IF(C721&lt;&gt;"",COUNT($B$3:B720)+1,"")</f>
        <v/>
      </c>
      <c r="C721" s="86"/>
      <c r="D721" s="12"/>
      <c r="E721" s="12"/>
      <c r="F721" s="5" t="str">
        <f>IFERROR(IF(E721&lt;&gt;"",VLOOKUP(E721,STORE!$C$6:$D$500,2,FALSE),""),"تأكد من الكود")</f>
        <v/>
      </c>
      <c r="G721" s="12"/>
      <c r="H721" s="20"/>
      <c r="I721" s="12"/>
      <c r="U721" s="4" t="str">
        <f>IF(AND($V$2=$E721,$V$2&lt;&gt;"",$V$2&lt;&gt;0,F721&lt;&gt;"تأكد من الكود"),COUNT($U$3:U720)+1,"  ")</f>
        <v xml:space="preserve">  </v>
      </c>
      <c r="Y721" s="4" t="str">
        <f>IF(AND($Z$2=$D721,$Z$2&lt;&gt;"",$Z$2&lt;&gt;0,$Y$2=$Y$1),COUNT($Y$3:Y720)+1,"  ")</f>
        <v xml:space="preserve">  </v>
      </c>
    </row>
    <row r="722" spans="2:25" ht="15.75">
      <c r="B722" s="5" t="str">
        <f>IF(C722&lt;&gt;"",COUNT($B$3:B721)+1,"")</f>
        <v/>
      </c>
      <c r="C722" s="86"/>
      <c r="D722" s="12"/>
      <c r="E722" s="12"/>
      <c r="F722" s="5" t="str">
        <f>IFERROR(IF(E722&lt;&gt;"",VLOOKUP(E722,STORE!$C$6:$D$500,2,FALSE),""),"تأكد من الكود")</f>
        <v/>
      </c>
      <c r="G722" s="12"/>
      <c r="H722" s="20"/>
      <c r="I722" s="12"/>
      <c r="U722" s="4" t="str">
        <f>IF(AND($V$2=$E722,$V$2&lt;&gt;"",$V$2&lt;&gt;0,F722&lt;&gt;"تأكد من الكود"),COUNT($U$3:U721)+1,"  ")</f>
        <v xml:space="preserve">  </v>
      </c>
      <c r="Y722" s="4" t="str">
        <f>IF(AND($Z$2=$D722,$Z$2&lt;&gt;"",$Z$2&lt;&gt;0,$Y$2=$Y$1),COUNT($Y$3:Y721)+1,"  ")</f>
        <v xml:space="preserve">  </v>
      </c>
    </row>
    <row r="723" spans="2:25" ht="15.75">
      <c r="B723" s="5" t="str">
        <f>IF(C723&lt;&gt;"",COUNT($B$3:B722)+1,"")</f>
        <v/>
      </c>
      <c r="C723" s="86"/>
      <c r="D723" s="12"/>
      <c r="E723" s="12"/>
      <c r="F723" s="5" t="str">
        <f>IFERROR(IF(E723&lt;&gt;"",VLOOKUP(E723,STORE!$C$6:$D$500,2,FALSE),""),"تأكد من الكود")</f>
        <v/>
      </c>
      <c r="G723" s="12"/>
      <c r="H723" s="20"/>
      <c r="I723" s="12"/>
      <c r="U723" s="4" t="str">
        <f>IF(AND($V$2=$E723,$V$2&lt;&gt;"",$V$2&lt;&gt;0,F723&lt;&gt;"تأكد من الكود"),COUNT($U$3:U722)+1,"  ")</f>
        <v xml:space="preserve">  </v>
      </c>
      <c r="Y723" s="4" t="str">
        <f>IF(AND($Z$2=$D723,$Z$2&lt;&gt;"",$Z$2&lt;&gt;0,$Y$2=$Y$1),COUNT($Y$3:Y722)+1,"  ")</f>
        <v xml:space="preserve">  </v>
      </c>
    </row>
    <row r="724" spans="2:25" ht="15.75">
      <c r="B724" s="5" t="str">
        <f>IF(C724&lt;&gt;"",COUNT($B$3:B723)+1,"")</f>
        <v/>
      </c>
      <c r="C724" s="86"/>
      <c r="D724" s="12"/>
      <c r="E724" s="12"/>
      <c r="F724" s="5" t="str">
        <f>IFERROR(IF(E724&lt;&gt;"",VLOOKUP(E724,STORE!$C$6:$D$500,2,FALSE),""),"تأكد من الكود")</f>
        <v/>
      </c>
      <c r="G724" s="12"/>
      <c r="H724" s="20"/>
      <c r="I724" s="12"/>
      <c r="U724" s="4" t="str">
        <f>IF(AND($V$2=$E724,$V$2&lt;&gt;"",$V$2&lt;&gt;0,F724&lt;&gt;"تأكد من الكود"),COUNT($U$3:U723)+1,"  ")</f>
        <v xml:space="preserve">  </v>
      </c>
      <c r="Y724" s="4" t="str">
        <f>IF(AND($Z$2=$D724,$Z$2&lt;&gt;"",$Z$2&lt;&gt;0,$Y$2=$Y$1),COUNT($Y$3:Y723)+1,"  ")</f>
        <v xml:space="preserve">  </v>
      </c>
    </row>
    <row r="725" spans="2:25" ht="15.75">
      <c r="B725" s="5" t="str">
        <f>IF(C725&lt;&gt;"",COUNT($B$3:B724)+1,"")</f>
        <v/>
      </c>
      <c r="C725" s="86"/>
      <c r="D725" s="12"/>
      <c r="E725" s="12"/>
      <c r="F725" s="5" t="str">
        <f>IFERROR(IF(E725&lt;&gt;"",VLOOKUP(E725,STORE!$C$6:$D$500,2,FALSE),""),"تأكد من الكود")</f>
        <v/>
      </c>
      <c r="G725" s="12"/>
      <c r="H725" s="20"/>
      <c r="I725" s="12"/>
      <c r="U725" s="4" t="str">
        <f>IF(AND($V$2=$E725,$V$2&lt;&gt;"",$V$2&lt;&gt;0,F725&lt;&gt;"تأكد من الكود"),COUNT($U$3:U724)+1,"  ")</f>
        <v xml:space="preserve">  </v>
      </c>
      <c r="Y725" s="4" t="str">
        <f>IF(AND($Z$2=$D725,$Z$2&lt;&gt;"",$Z$2&lt;&gt;0,$Y$2=$Y$1),COUNT($Y$3:Y724)+1,"  ")</f>
        <v xml:space="preserve">  </v>
      </c>
    </row>
    <row r="726" spans="2:25" ht="15.75">
      <c r="B726" s="5" t="str">
        <f>IF(C726&lt;&gt;"",COUNT($B$3:B725)+1,"")</f>
        <v/>
      </c>
      <c r="C726" s="86"/>
      <c r="D726" s="12"/>
      <c r="E726" s="12"/>
      <c r="F726" s="5" t="str">
        <f>IFERROR(IF(E726&lt;&gt;"",VLOOKUP(E726,STORE!$C$6:$D$500,2,FALSE),""),"تأكد من الكود")</f>
        <v/>
      </c>
      <c r="G726" s="12"/>
      <c r="H726" s="20"/>
      <c r="I726" s="12"/>
      <c r="U726" s="4" t="str">
        <f>IF(AND($V$2=$E726,$V$2&lt;&gt;"",$V$2&lt;&gt;0,F726&lt;&gt;"تأكد من الكود"),COUNT($U$3:U725)+1,"  ")</f>
        <v xml:space="preserve">  </v>
      </c>
      <c r="Y726" s="4" t="str">
        <f>IF(AND($Z$2=$D726,$Z$2&lt;&gt;"",$Z$2&lt;&gt;0,$Y$2=$Y$1),COUNT($Y$3:Y725)+1,"  ")</f>
        <v xml:space="preserve">  </v>
      </c>
    </row>
    <row r="727" spans="2:25" ht="15.75">
      <c r="B727" s="5" t="str">
        <f>IF(C727&lt;&gt;"",COUNT($B$3:B726)+1,"")</f>
        <v/>
      </c>
      <c r="C727" s="86"/>
      <c r="D727" s="12"/>
      <c r="E727" s="12"/>
      <c r="F727" s="5" t="str">
        <f>IFERROR(IF(E727&lt;&gt;"",VLOOKUP(E727,STORE!$C$6:$D$500,2,FALSE),""),"تأكد من الكود")</f>
        <v/>
      </c>
      <c r="G727" s="12"/>
      <c r="H727" s="20"/>
      <c r="I727" s="12"/>
      <c r="U727" s="4" t="str">
        <f>IF(AND($V$2=$E727,$V$2&lt;&gt;"",$V$2&lt;&gt;0,F727&lt;&gt;"تأكد من الكود"),COUNT($U$3:U726)+1,"  ")</f>
        <v xml:space="preserve">  </v>
      </c>
      <c r="Y727" s="4" t="str">
        <f>IF(AND($Z$2=$D727,$Z$2&lt;&gt;"",$Z$2&lt;&gt;0,$Y$2=$Y$1),COUNT($Y$3:Y726)+1,"  ")</f>
        <v xml:space="preserve">  </v>
      </c>
    </row>
    <row r="728" spans="2:25" ht="15.75">
      <c r="B728" s="5" t="str">
        <f>IF(C728&lt;&gt;"",COUNT($B$3:B727)+1,"")</f>
        <v/>
      </c>
      <c r="C728" s="86"/>
      <c r="D728" s="12"/>
      <c r="E728" s="12"/>
      <c r="F728" s="5" t="str">
        <f>IFERROR(IF(E728&lt;&gt;"",VLOOKUP(E728,STORE!$C$6:$D$500,2,FALSE),""),"تأكد من الكود")</f>
        <v/>
      </c>
      <c r="G728" s="12"/>
      <c r="H728" s="20"/>
      <c r="I728" s="12"/>
      <c r="U728" s="4" t="str">
        <f>IF(AND($V$2=$E728,$V$2&lt;&gt;"",$V$2&lt;&gt;0,F728&lt;&gt;"تأكد من الكود"),COUNT($U$3:U727)+1,"  ")</f>
        <v xml:space="preserve">  </v>
      </c>
      <c r="Y728" s="4" t="str">
        <f>IF(AND($Z$2=$D728,$Z$2&lt;&gt;"",$Z$2&lt;&gt;0,$Y$2=$Y$1),COUNT($Y$3:Y727)+1,"  ")</f>
        <v xml:space="preserve">  </v>
      </c>
    </row>
    <row r="729" spans="2:25" ht="15.75">
      <c r="B729" s="5" t="str">
        <f>IF(C729&lt;&gt;"",COUNT($B$3:B728)+1,"")</f>
        <v/>
      </c>
      <c r="C729" s="86"/>
      <c r="D729" s="12"/>
      <c r="E729" s="12"/>
      <c r="F729" s="5" t="str">
        <f>IFERROR(IF(E729&lt;&gt;"",VLOOKUP(E729,STORE!$C$6:$D$500,2,FALSE),""),"تأكد من الكود")</f>
        <v/>
      </c>
      <c r="G729" s="12"/>
      <c r="H729" s="20"/>
      <c r="I729" s="12"/>
      <c r="U729" s="4" t="str">
        <f>IF(AND($V$2=$E729,$V$2&lt;&gt;"",$V$2&lt;&gt;0,F729&lt;&gt;"تأكد من الكود"),COUNT($U$3:U728)+1,"  ")</f>
        <v xml:space="preserve">  </v>
      </c>
      <c r="Y729" s="4" t="str">
        <f>IF(AND($Z$2=$D729,$Z$2&lt;&gt;"",$Z$2&lt;&gt;0,$Y$2=$Y$1),COUNT($Y$3:Y728)+1,"  ")</f>
        <v xml:space="preserve">  </v>
      </c>
    </row>
    <row r="730" spans="2:25" ht="15.75">
      <c r="B730" s="5" t="str">
        <f>IF(C730&lt;&gt;"",COUNT($B$3:B729)+1,"")</f>
        <v/>
      </c>
      <c r="C730" s="86"/>
      <c r="D730" s="12"/>
      <c r="E730" s="12"/>
      <c r="F730" s="5" t="str">
        <f>IFERROR(IF(E730&lt;&gt;"",VLOOKUP(E730,STORE!$C$6:$D$500,2,FALSE),""),"تأكد من الكود")</f>
        <v/>
      </c>
      <c r="G730" s="12"/>
      <c r="H730" s="20"/>
      <c r="I730" s="12"/>
      <c r="U730" s="4" t="str">
        <f>IF(AND($V$2=$E730,$V$2&lt;&gt;"",$V$2&lt;&gt;0,F730&lt;&gt;"تأكد من الكود"),COUNT($U$3:U729)+1,"  ")</f>
        <v xml:space="preserve">  </v>
      </c>
      <c r="Y730" s="4" t="str">
        <f>IF(AND($Z$2=$D730,$Z$2&lt;&gt;"",$Z$2&lt;&gt;0,$Y$2=$Y$1),COUNT($Y$3:Y729)+1,"  ")</f>
        <v xml:space="preserve">  </v>
      </c>
    </row>
    <row r="731" spans="2:25" ht="15.75">
      <c r="B731" s="5" t="str">
        <f>IF(C731&lt;&gt;"",COUNT($B$3:B730)+1,"")</f>
        <v/>
      </c>
      <c r="C731" s="86"/>
      <c r="D731" s="12"/>
      <c r="E731" s="12"/>
      <c r="F731" s="5" t="str">
        <f>IFERROR(IF(E731&lt;&gt;"",VLOOKUP(E731,STORE!$C$6:$D$500,2,FALSE),""),"تأكد من الكود")</f>
        <v/>
      </c>
      <c r="G731" s="12"/>
      <c r="H731" s="20"/>
      <c r="I731" s="12"/>
      <c r="U731" s="4" t="str">
        <f>IF(AND($V$2=$E731,$V$2&lt;&gt;"",$V$2&lt;&gt;0,F731&lt;&gt;"تأكد من الكود"),COUNT($U$3:U730)+1,"  ")</f>
        <v xml:space="preserve">  </v>
      </c>
      <c r="Y731" s="4" t="str">
        <f>IF(AND($Z$2=$D731,$Z$2&lt;&gt;"",$Z$2&lt;&gt;0,$Y$2=$Y$1),COUNT($Y$3:Y730)+1,"  ")</f>
        <v xml:space="preserve">  </v>
      </c>
    </row>
    <row r="732" spans="2:25" ht="15.75">
      <c r="B732" s="5" t="str">
        <f>IF(C732&lt;&gt;"",COUNT($B$3:B731)+1,"")</f>
        <v/>
      </c>
      <c r="C732" s="86"/>
      <c r="D732" s="12"/>
      <c r="E732" s="12"/>
      <c r="F732" s="5" t="str">
        <f>IFERROR(IF(E732&lt;&gt;"",VLOOKUP(E732,STORE!$C$6:$D$500,2,FALSE),""),"تأكد من الكود")</f>
        <v/>
      </c>
      <c r="G732" s="12"/>
      <c r="H732" s="20"/>
      <c r="I732" s="12"/>
      <c r="U732" s="4" t="str">
        <f>IF(AND($V$2=$E732,$V$2&lt;&gt;"",$V$2&lt;&gt;0,F732&lt;&gt;"تأكد من الكود"),COUNT($U$3:U731)+1,"  ")</f>
        <v xml:space="preserve">  </v>
      </c>
      <c r="Y732" s="4" t="str">
        <f>IF(AND($Z$2=$D732,$Z$2&lt;&gt;"",$Z$2&lt;&gt;0,$Y$2=$Y$1),COUNT($Y$3:Y731)+1,"  ")</f>
        <v xml:space="preserve">  </v>
      </c>
    </row>
    <row r="733" spans="2:25" ht="15.75">
      <c r="B733" s="5" t="str">
        <f>IF(C733&lt;&gt;"",COUNT($B$3:B732)+1,"")</f>
        <v/>
      </c>
      <c r="C733" s="86"/>
      <c r="D733" s="12"/>
      <c r="E733" s="12"/>
      <c r="F733" s="5" t="str">
        <f>IFERROR(IF(E733&lt;&gt;"",VLOOKUP(E733,STORE!$C$6:$D$500,2,FALSE),""),"تأكد من الكود")</f>
        <v/>
      </c>
      <c r="G733" s="12"/>
      <c r="H733" s="20"/>
      <c r="I733" s="12"/>
      <c r="U733" s="4" t="str">
        <f>IF(AND($V$2=$E733,$V$2&lt;&gt;"",$V$2&lt;&gt;0,F733&lt;&gt;"تأكد من الكود"),COUNT($U$3:U732)+1,"  ")</f>
        <v xml:space="preserve">  </v>
      </c>
      <c r="Y733" s="4" t="str">
        <f>IF(AND($Z$2=$D733,$Z$2&lt;&gt;"",$Z$2&lt;&gt;0,$Y$2=$Y$1),COUNT($Y$3:Y732)+1,"  ")</f>
        <v xml:space="preserve">  </v>
      </c>
    </row>
    <row r="734" spans="2:25" ht="15.75">
      <c r="B734" s="5" t="str">
        <f>IF(C734&lt;&gt;"",COUNT($B$3:B733)+1,"")</f>
        <v/>
      </c>
      <c r="C734" s="86"/>
      <c r="D734" s="12"/>
      <c r="E734" s="12"/>
      <c r="F734" s="5" t="str">
        <f>IFERROR(IF(E734&lt;&gt;"",VLOOKUP(E734,STORE!$C$6:$D$500,2,FALSE),""),"تأكد من الكود")</f>
        <v/>
      </c>
      <c r="G734" s="12"/>
      <c r="H734" s="20"/>
      <c r="I734" s="12"/>
      <c r="U734" s="4" t="str">
        <f>IF(AND($V$2=$E734,$V$2&lt;&gt;"",$V$2&lt;&gt;0,F734&lt;&gt;"تأكد من الكود"),COUNT($U$3:U733)+1,"  ")</f>
        <v xml:space="preserve">  </v>
      </c>
      <c r="Y734" s="4" t="str">
        <f>IF(AND($Z$2=$D734,$Z$2&lt;&gt;"",$Z$2&lt;&gt;0,$Y$2=$Y$1),COUNT($Y$3:Y733)+1,"  ")</f>
        <v xml:space="preserve">  </v>
      </c>
    </row>
    <row r="735" spans="2:25" ht="15.75">
      <c r="B735" s="5" t="str">
        <f>IF(C735&lt;&gt;"",COUNT($B$3:B734)+1,"")</f>
        <v/>
      </c>
      <c r="C735" s="86"/>
      <c r="D735" s="12"/>
      <c r="E735" s="12"/>
      <c r="F735" s="5" t="str">
        <f>IFERROR(IF(E735&lt;&gt;"",VLOOKUP(E735,STORE!$C$6:$D$500,2,FALSE),""),"تأكد من الكود")</f>
        <v/>
      </c>
      <c r="G735" s="12"/>
      <c r="H735" s="20"/>
      <c r="I735" s="12"/>
      <c r="U735" s="4" t="str">
        <f>IF(AND($V$2=$E735,$V$2&lt;&gt;"",$V$2&lt;&gt;0,F735&lt;&gt;"تأكد من الكود"),COUNT($U$3:U734)+1,"  ")</f>
        <v xml:space="preserve">  </v>
      </c>
      <c r="Y735" s="4" t="str">
        <f>IF(AND($Z$2=$D735,$Z$2&lt;&gt;"",$Z$2&lt;&gt;0,$Y$2=$Y$1),COUNT($Y$3:Y734)+1,"  ")</f>
        <v xml:space="preserve">  </v>
      </c>
    </row>
    <row r="736" spans="2:25" ht="15.75">
      <c r="B736" s="5" t="str">
        <f>IF(C736&lt;&gt;"",COUNT($B$3:B735)+1,"")</f>
        <v/>
      </c>
      <c r="C736" s="86"/>
      <c r="D736" s="12"/>
      <c r="E736" s="12"/>
      <c r="F736" s="5" t="str">
        <f>IFERROR(IF(E736&lt;&gt;"",VLOOKUP(E736,STORE!$C$6:$D$500,2,FALSE),""),"تأكد من الكود")</f>
        <v/>
      </c>
      <c r="G736" s="12"/>
      <c r="H736" s="20"/>
      <c r="I736" s="12"/>
      <c r="U736" s="4" t="str">
        <f>IF(AND($V$2=$E736,$V$2&lt;&gt;"",$V$2&lt;&gt;0,F736&lt;&gt;"تأكد من الكود"),COUNT($U$3:U735)+1,"  ")</f>
        <v xml:space="preserve">  </v>
      </c>
      <c r="Y736" s="4" t="str">
        <f>IF(AND($Z$2=$D736,$Z$2&lt;&gt;"",$Z$2&lt;&gt;0,$Y$2=$Y$1),COUNT($Y$3:Y735)+1,"  ")</f>
        <v xml:space="preserve">  </v>
      </c>
    </row>
    <row r="737" spans="2:25" ht="15.75">
      <c r="B737" s="5" t="str">
        <f>IF(C737&lt;&gt;"",COUNT($B$3:B736)+1,"")</f>
        <v/>
      </c>
      <c r="C737" s="86"/>
      <c r="D737" s="12"/>
      <c r="E737" s="12"/>
      <c r="F737" s="5" t="str">
        <f>IFERROR(IF(E737&lt;&gt;"",VLOOKUP(E737,STORE!$C$6:$D$500,2,FALSE),""),"تأكد من الكود")</f>
        <v/>
      </c>
      <c r="G737" s="12"/>
      <c r="H737" s="20"/>
      <c r="I737" s="12"/>
      <c r="U737" s="4" t="str">
        <f>IF(AND($V$2=$E737,$V$2&lt;&gt;"",$V$2&lt;&gt;0,F737&lt;&gt;"تأكد من الكود"),COUNT($U$3:U736)+1,"  ")</f>
        <v xml:space="preserve">  </v>
      </c>
      <c r="Y737" s="4" t="str">
        <f>IF(AND($Z$2=$D737,$Z$2&lt;&gt;"",$Z$2&lt;&gt;0,$Y$2=$Y$1),COUNT($Y$3:Y736)+1,"  ")</f>
        <v xml:space="preserve">  </v>
      </c>
    </row>
    <row r="738" spans="2:25" ht="15.75">
      <c r="B738" s="5" t="str">
        <f>IF(C738&lt;&gt;"",COUNT($B$3:B737)+1,"")</f>
        <v/>
      </c>
      <c r="C738" s="86"/>
      <c r="D738" s="12"/>
      <c r="E738" s="12"/>
      <c r="F738" s="5" t="str">
        <f>IFERROR(IF(E738&lt;&gt;"",VLOOKUP(E738,STORE!$C$6:$D$500,2,FALSE),""),"تأكد من الكود")</f>
        <v/>
      </c>
      <c r="G738" s="12"/>
      <c r="H738" s="20"/>
      <c r="I738" s="12"/>
      <c r="U738" s="4" t="str">
        <f>IF(AND($V$2=$E738,$V$2&lt;&gt;"",$V$2&lt;&gt;0,F738&lt;&gt;"تأكد من الكود"),COUNT($U$3:U737)+1,"  ")</f>
        <v xml:space="preserve">  </v>
      </c>
      <c r="Y738" s="4" t="str">
        <f>IF(AND($Z$2=$D738,$Z$2&lt;&gt;"",$Z$2&lt;&gt;0,$Y$2=$Y$1),COUNT($Y$3:Y737)+1,"  ")</f>
        <v xml:space="preserve">  </v>
      </c>
    </row>
    <row r="739" spans="2:25" ht="15.75">
      <c r="B739" s="5" t="str">
        <f>IF(C739&lt;&gt;"",COUNT($B$3:B738)+1,"")</f>
        <v/>
      </c>
      <c r="C739" s="86"/>
      <c r="D739" s="12"/>
      <c r="E739" s="12"/>
      <c r="F739" s="5" t="str">
        <f>IFERROR(IF(E739&lt;&gt;"",VLOOKUP(E739,STORE!$C$6:$D$500,2,FALSE),""),"تأكد من الكود")</f>
        <v/>
      </c>
      <c r="G739" s="12"/>
      <c r="H739" s="20"/>
      <c r="I739" s="12"/>
      <c r="U739" s="4" t="str">
        <f>IF(AND($V$2=$E739,$V$2&lt;&gt;"",$V$2&lt;&gt;0,F739&lt;&gt;"تأكد من الكود"),COUNT($U$3:U738)+1,"  ")</f>
        <v xml:space="preserve">  </v>
      </c>
      <c r="Y739" s="4" t="str">
        <f>IF(AND($Z$2=$D739,$Z$2&lt;&gt;"",$Z$2&lt;&gt;0,$Y$2=$Y$1),COUNT($Y$3:Y738)+1,"  ")</f>
        <v xml:space="preserve">  </v>
      </c>
    </row>
    <row r="740" spans="2:25" ht="15.75">
      <c r="B740" s="5" t="str">
        <f>IF(C740&lt;&gt;"",COUNT($B$3:B739)+1,"")</f>
        <v/>
      </c>
      <c r="C740" s="86"/>
      <c r="D740" s="12"/>
      <c r="E740" s="12"/>
      <c r="F740" s="5" t="str">
        <f>IFERROR(IF(E740&lt;&gt;"",VLOOKUP(E740,STORE!$C$6:$D$500,2,FALSE),""),"تأكد من الكود")</f>
        <v/>
      </c>
      <c r="G740" s="12"/>
      <c r="H740" s="20"/>
      <c r="I740" s="12"/>
      <c r="U740" s="4" t="str">
        <f>IF(AND($V$2=$E740,$V$2&lt;&gt;"",$V$2&lt;&gt;0,F740&lt;&gt;"تأكد من الكود"),COUNT($U$3:U739)+1,"  ")</f>
        <v xml:space="preserve">  </v>
      </c>
      <c r="Y740" s="4" t="str">
        <f>IF(AND($Z$2=$D740,$Z$2&lt;&gt;"",$Z$2&lt;&gt;0,$Y$2=$Y$1),COUNT($Y$3:Y739)+1,"  ")</f>
        <v xml:space="preserve">  </v>
      </c>
    </row>
    <row r="741" spans="2:25" ht="15.75">
      <c r="B741" s="5" t="str">
        <f>IF(C741&lt;&gt;"",COUNT($B$3:B740)+1,"")</f>
        <v/>
      </c>
      <c r="C741" s="86"/>
      <c r="D741" s="12"/>
      <c r="E741" s="12"/>
      <c r="F741" s="5" t="str">
        <f>IFERROR(IF(E741&lt;&gt;"",VLOOKUP(E741,STORE!$C$6:$D$500,2,FALSE),""),"تأكد من الكود")</f>
        <v/>
      </c>
      <c r="G741" s="12"/>
      <c r="H741" s="20"/>
      <c r="I741" s="12"/>
      <c r="U741" s="4" t="str">
        <f>IF(AND($V$2=$E741,$V$2&lt;&gt;"",$V$2&lt;&gt;0,F741&lt;&gt;"تأكد من الكود"),COUNT($U$3:U740)+1,"  ")</f>
        <v xml:space="preserve">  </v>
      </c>
      <c r="Y741" s="4" t="str">
        <f>IF(AND($Z$2=$D741,$Z$2&lt;&gt;"",$Z$2&lt;&gt;0,$Y$2=$Y$1),COUNT($Y$3:Y740)+1,"  ")</f>
        <v xml:space="preserve">  </v>
      </c>
    </row>
    <row r="742" spans="2:25" ht="15.75">
      <c r="B742" s="5" t="str">
        <f>IF(C742&lt;&gt;"",COUNT($B$3:B741)+1,"")</f>
        <v/>
      </c>
      <c r="C742" s="86"/>
      <c r="D742" s="12"/>
      <c r="E742" s="12"/>
      <c r="F742" s="5" t="str">
        <f>IFERROR(IF(E742&lt;&gt;"",VLOOKUP(E742,STORE!$C$6:$D$500,2,FALSE),""),"تأكد من الكود")</f>
        <v/>
      </c>
      <c r="G742" s="12"/>
      <c r="H742" s="20"/>
      <c r="I742" s="12"/>
      <c r="U742" s="4" t="str">
        <f>IF(AND($V$2=$E742,$V$2&lt;&gt;"",$V$2&lt;&gt;0,F742&lt;&gt;"تأكد من الكود"),COUNT($U$3:U741)+1,"  ")</f>
        <v xml:space="preserve">  </v>
      </c>
      <c r="Y742" s="4" t="str">
        <f>IF(AND($Z$2=$D742,$Z$2&lt;&gt;"",$Z$2&lt;&gt;0,$Y$2=$Y$1),COUNT($Y$3:Y741)+1,"  ")</f>
        <v xml:space="preserve">  </v>
      </c>
    </row>
    <row r="743" spans="2:25" ht="15.75">
      <c r="B743" s="5" t="str">
        <f>IF(C743&lt;&gt;"",COUNT($B$3:B742)+1,"")</f>
        <v/>
      </c>
      <c r="C743" s="86"/>
      <c r="D743" s="12"/>
      <c r="E743" s="12"/>
      <c r="F743" s="5" t="str">
        <f>IFERROR(IF(E743&lt;&gt;"",VLOOKUP(E743,STORE!$C$6:$D$500,2,FALSE),""),"تأكد من الكود")</f>
        <v/>
      </c>
      <c r="G743" s="12"/>
      <c r="H743" s="20"/>
      <c r="I743" s="12"/>
      <c r="U743" s="4" t="str">
        <f>IF(AND($V$2=$E743,$V$2&lt;&gt;"",$V$2&lt;&gt;0,F743&lt;&gt;"تأكد من الكود"),COUNT($U$3:U742)+1,"  ")</f>
        <v xml:space="preserve">  </v>
      </c>
      <c r="Y743" s="4" t="str">
        <f>IF(AND($Z$2=$D743,$Z$2&lt;&gt;"",$Z$2&lt;&gt;0,$Y$2=$Y$1),COUNT($Y$3:Y742)+1,"  ")</f>
        <v xml:space="preserve">  </v>
      </c>
    </row>
    <row r="744" spans="2:25" ht="15.75">
      <c r="B744" s="5" t="str">
        <f>IF(C744&lt;&gt;"",COUNT($B$3:B743)+1,"")</f>
        <v/>
      </c>
      <c r="C744" s="86"/>
      <c r="D744" s="12"/>
      <c r="E744" s="12"/>
      <c r="F744" s="5" t="str">
        <f>IFERROR(IF(E744&lt;&gt;"",VLOOKUP(E744,STORE!$C$6:$D$500,2,FALSE),""),"تأكد من الكود")</f>
        <v/>
      </c>
      <c r="G744" s="12"/>
      <c r="H744" s="20"/>
      <c r="I744" s="12"/>
      <c r="U744" s="4" t="str">
        <f>IF(AND($V$2=$E744,$V$2&lt;&gt;"",$V$2&lt;&gt;0,F744&lt;&gt;"تأكد من الكود"),COUNT($U$3:U743)+1,"  ")</f>
        <v xml:space="preserve">  </v>
      </c>
      <c r="Y744" s="4" t="str">
        <f>IF(AND($Z$2=$D744,$Z$2&lt;&gt;"",$Z$2&lt;&gt;0,$Y$2=$Y$1),COUNT($Y$3:Y743)+1,"  ")</f>
        <v xml:space="preserve">  </v>
      </c>
    </row>
    <row r="745" spans="2:25" ht="15.75">
      <c r="B745" s="5" t="str">
        <f>IF(C745&lt;&gt;"",COUNT($B$3:B744)+1,"")</f>
        <v/>
      </c>
      <c r="C745" s="86"/>
      <c r="D745" s="12"/>
      <c r="E745" s="12"/>
      <c r="F745" s="5" t="str">
        <f>IFERROR(IF(E745&lt;&gt;"",VLOOKUP(E745,STORE!$C$6:$D$500,2,FALSE),""),"تأكد من الكود")</f>
        <v/>
      </c>
      <c r="G745" s="12"/>
      <c r="H745" s="20"/>
      <c r="I745" s="12"/>
      <c r="U745" s="4" t="str">
        <f>IF(AND($V$2=$E745,$V$2&lt;&gt;"",$V$2&lt;&gt;0,F745&lt;&gt;"تأكد من الكود"),COUNT($U$3:U744)+1,"  ")</f>
        <v xml:space="preserve">  </v>
      </c>
      <c r="Y745" s="4" t="str">
        <f>IF(AND($Z$2=$D745,$Z$2&lt;&gt;"",$Z$2&lt;&gt;0,$Y$2=$Y$1),COUNT($Y$3:Y744)+1,"  ")</f>
        <v xml:space="preserve">  </v>
      </c>
    </row>
    <row r="746" spans="2:25" ht="15.75">
      <c r="B746" s="5" t="str">
        <f>IF(C746&lt;&gt;"",COUNT($B$3:B745)+1,"")</f>
        <v/>
      </c>
      <c r="C746" s="86"/>
      <c r="D746" s="12"/>
      <c r="E746" s="12"/>
      <c r="F746" s="5" t="str">
        <f>IFERROR(IF(E746&lt;&gt;"",VLOOKUP(E746,STORE!$C$6:$D$500,2,FALSE),""),"تأكد من الكود")</f>
        <v/>
      </c>
      <c r="G746" s="12"/>
      <c r="H746" s="20"/>
      <c r="I746" s="12"/>
      <c r="U746" s="4" t="str">
        <f>IF(AND($V$2=$E746,$V$2&lt;&gt;"",$V$2&lt;&gt;0,F746&lt;&gt;"تأكد من الكود"),COUNT($U$3:U745)+1,"  ")</f>
        <v xml:space="preserve">  </v>
      </c>
      <c r="Y746" s="4" t="str">
        <f>IF(AND($Z$2=$D746,$Z$2&lt;&gt;"",$Z$2&lt;&gt;0,$Y$2=$Y$1),COUNT($Y$3:Y745)+1,"  ")</f>
        <v xml:space="preserve">  </v>
      </c>
    </row>
    <row r="747" spans="2:25" ht="15.75">
      <c r="B747" s="5" t="str">
        <f>IF(C747&lt;&gt;"",COUNT($B$3:B746)+1,"")</f>
        <v/>
      </c>
      <c r="C747" s="86"/>
      <c r="D747" s="12"/>
      <c r="E747" s="12"/>
      <c r="F747" s="5" t="str">
        <f>IFERROR(IF(E747&lt;&gt;"",VLOOKUP(E747,STORE!$C$6:$D$500,2,FALSE),""),"تأكد من الكود")</f>
        <v/>
      </c>
      <c r="G747" s="12"/>
      <c r="H747" s="20"/>
      <c r="I747" s="12"/>
      <c r="U747" s="4" t="str">
        <f>IF(AND($V$2=$E747,$V$2&lt;&gt;"",$V$2&lt;&gt;0,F747&lt;&gt;"تأكد من الكود"),COUNT($U$3:U746)+1,"  ")</f>
        <v xml:space="preserve">  </v>
      </c>
      <c r="Y747" s="4" t="str">
        <f>IF(AND($Z$2=$D747,$Z$2&lt;&gt;"",$Z$2&lt;&gt;0,$Y$2=$Y$1),COUNT($Y$3:Y746)+1,"  ")</f>
        <v xml:space="preserve">  </v>
      </c>
    </row>
    <row r="748" spans="2:25" ht="15.75">
      <c r="B748" s="5" t="str">
        <f>IF(C748&lt;&gt;"",COUNT($B$3:B747)+1,"")</f>
        <v/>
      </c>
      <c r="C748" s="86"/>
      <c r="D748" s="12"/>
      <c r="E748" s="12"/>
      <c r="F748" s="5" t="str">
        <f>IFERROR(IF(E748&lt;&gt;"",VLOOKUP(E748,STORE!$C$6:$D$500,2,FALSE),""),"تأكد من الكود")</f>
        <v/>
      </c>
      <c r="G748" s="12"/>
      <c r="H748" s="20"/>
      <c r="I748" s="12"/>
      <c r="U748" s="4" t="str">
        <f>IF(AND($V$2=$E748,$V$2&lt;&gt;"",$V$2&lt;&gt;0,F748&lt;&gt;"تأكد من الكود"),COUNT($U$3:U747)+1,"  ")</f>
        <v xml:space="preserve">  </v>
      </c>
      <c r="Y748" s="4" t="str">
        <f>IF(AND($Z$2=$D748,$Z$2&lt;&gt;"",$Z$2&lt;&gt;0,$Y$2=$Y$1),COUNT($Y$3:Y747)+1,"  ")</f>
        <v xml:space="preserve">  </v>
      </c>
    </row>
    <row r="749" spans="2:25" ht="15.75">
      <c r="B749" s="5" t="str">
        <f>IF(C749&lt;&gt;"",COUNT($B$3:B748)+1,"")</f>
        <v/>
      </c>
      <c r="C749" s="86"/>
      <c r="D749" s="12"/>
      <c r="E749" s="12"/>
      <c r="F749" s="5" t="str">
        <f>IFERROR(IF(E749&lt;&gt;"",VLOOKUP(E749,STORE!$C$6:$D$500,2,FALSE),""),"تأكد من الكود")</f>
        <v/>
      </c>
      <c r="G749" s="12"/>
      <c r="H749" s="20"/>
      <c r="I749" s="12"/>
      <c r="U749" s="4" t="str">
        <f>IF(AND($V$2=$E749,$V$2&lt;&gt;"",$V$2&lt;&gt;0,F749&lt;&gt;"تأكد من الكود"),COUNT($U$3:U748)+1,"  ")</f>
        <v xml:space="preserve">  </v>
      </c>
      <c r="Y749" s="4" t="str">
        <f>IF(AND($Z$2=$D749,$Z$2&lt;&gt;"",$Z$2&lt;&gt;0,$Y$2=$Y$1),COUNT($Y$3:Y748)+1,"  ")</f>
        <v xml:space="preserve">  </v>
      </c>
    </row>
    <row r="750" spans="2:25" ht="15.75">
      <c r="B750" s="5" t="str">
        <f>IF(C750&lt;&gt;"",COUNT($B$3:B749)+1,"")</f>
        <v/>
      </c>
      <c r="C750" s="86"/>
      <c r="D750" s="12"/>
      <c r="E750" s="12"/>
      <c r="F750" s="5" t="str">
        <f>IFERROR(IF(E750&lt;&gt;"",VLOOKUP(E750,STORE!$C$6:$D$500,2,FALSE),""),"تأكد من الكود")</f>
        <v/>
      </c>
      <c r="G750" s="12"/>
      <c r="H750" s="20"/>
      <c r="I750" s="12"/>
      <c r="U750" s="4" t="str">
        <f>IF(AND($V$2=$E750,$V$2&lt;&gt;"",$V$2&lt;&gt;0,F750&lt;&gt;"تأكد من الكود"),COUNT($U$3:U749)+1,"  ")</f>
        <v xml:space="preserve">  </v>
      </c>
      <c r="Y750" s="4" t="str">
        <f>IF(AND($Z$2=$D750,$Z$2&lt;&gt;"",$Z$2&lt;&gt;0,$Y$2=$Y$1),COUNT($Y$3:Y749)+1,"  ")</f>
        <v xml:space="preserve">  </v>
      </c>
    </row>
    <row r="751" spans="2:25" ht="15.75">
      <c r="B751" s="5" t="str">
        <f>IF(C751&lt;&gt;"",COUNT($B$3:B750)+1,"")</f>
        <v/>
      </c>
      <c r="C751" s="86"/>
      <c r="D751" s="12"/>
      <c r="E751" s="12"/>
      <c r="F751" s="5" t="str">
        <f>IFERROR(IF(E751&lt;&gt;"",VLOOKUP(E751,STORE!$C$6:$D$500,2,FALSE),""),"تأكد من الكود")</f>
        <v/>
      </c>
      <c r="G751" s="12"/>
      <c r="H751" s="20"/>
      <c r="I751" s="12"/>
      <c r="U751" s="4" t="str">
        <f>IF(AND($V$2=$E751,$V$2&lt;&gt;"",$V$2&lt;&gt;0,F751&lt;&gt;"تأكد من الكود"),COUNT($U$3:U750)+1,"  ")</f>
        <v xml:space="preserve">  </v>
      </c>
      <c r="Y751" s="4" t="str">
        <f>IF(AND($Z$2=$D751,$Z$2&lt;&gt;"",$Z$2&lt;&gt;0,$Y$2=$Y$1),COUNT($Y$3:Y750)+1,"  ")</f>
        <v xml:space="preserve">  </v>
      </c>
    </row>
    <row r="752" spans="2:25" ht="15.75">
      <c r="B752" s="5" t="str">
        <f>IF(C752&lt;&gt;"",COUNT($B$3:B751)+1,"")</f>
        <v/>
      </c>
      <c r="C752" s="86"/>
      <c r="D752" s="12"/>
      <c r="E752" s="12"/>
      <c r="F752" s="5" t="str">
        <f>IFERROR(IF(E752&lt;&gt;"",VLOOKUP(E752,STORE!$C$6:$D$500,2,FALSE),""),"تأكد من الكود")</f>
        <v/>
      </c>
      <c r="G752" s="12"/>
      <c r="H752" s="20"/>
      <c r="I752" s="12"/>
      <c r="U752" s="4" t="str">
        <f>IF(AND($V$2=$E752,$V$2&lt;&gt;"",$V$2&lt;&gt;0,F752&lt;&gt;"تأكد من الكود"),COUNT($U$3:U751)+1,"  ")</f>
        <v xml:space="preserve">  </v>
      </c>
      <c r="Y752" s="4" t="str">
        <f>IF(AND($Z$2=$D752,$Z$2&lt;&gt;"",$Z$2&lt;&gt;0,$Y$2=$Y$1),COUNT($Y$3:Y751)+1,"  ")</f>
        <v xml:space="preserve">  </v>
      </c>
    </row>
    <row r="753" spans="2:25" ht="15.75">
      <c r="B753" s="5" t="str">
        <f>IF(C753&lt;&gt;"",COUNT($B$3:B752)+1,"")</f>
        <v/>
      </c>
      <c r="C753" s="86"/>
      <c r="D753" s="12"/>
      <c r="E753" s="12"/>
      <c r="F753" s="5" t="str">
        <f>IFERROR(IF(E753&lt;&gt;"",VLOOKUP(E753,STORE!$C$6:$D$500,2,FALSE),""),"تأكد من الكود")</f>
        <v/>
      </c>
      <c r="G753" s="12"/>
      <c r="H753" s="20"/>
      <c r="I753" s="12"/>
      <c r="U753" s="4" t="str">
        <f>IF(AND($V$2=$E753,$V$2&lt;&gt;"",$V$2&lt;&gt;0,F753&lt;&gt;"تأكد من الكود"),COUNT($U$3:U752)+1,"  ")</f>
        <v xml:space="preserve">  </v>
      </c>
      <c r="Y753" s="4" t="str">
        <f>IF(AND($Z$2=$D753,$Z$2&lt;&gt;"",$Z$2&lt;&gt;0,$Y$2=$Y$1),COUNT($Y$3:Y752)+1,"  ")</f>
        <v xml:space="preserve">  </v>
      </c>
    </row>
    <row r="754" spans="2:25" ht="15.75">
      <c r="B754" s="5" t="str">
        <f>IF(C754&lt;&gt;"",COUNT($B$3:B753)+1,"")</f>
        <v/>
      </c>
      <c r="C754" s="86"/>
      <c r="D754" s="12"/>
      <c r="E754" s="12"/>
      <c r="F754" s="5" t="str">
        <f>IFERROR(IF(E754&lt;&gt;"",VLOOKUP(E754,STORE!$C$6:$D$500,2,FALSE),""),"تأكد من الكود")</f>
        <v/>
      </c>
      <c r="G754" s="12"/>
      <c r="H754" s="20"/>
      <c r="I754" s="12"/>
      <c r="U754" s="4" t="str">
        <f>IF(AND($V$2=$E754,$V$2&lt;&gt;"",$V$2&lt;&gt;0,F754&lt;&gt;"تأكد من الكود"),COUNT($U$3:U753)+1,"  ")</f>
        <v xml:space="preserve">  </v>
      </c>
      <c r="Y754" s="4" t="str">
        <f>IF(AND($Z$2=$D754,$Z$2&lt;&gt;"",$Z$2&lt;&gt;0,$Y$2=$Y$1),COUNT($Y$3:Y753)+1,"  ")</f>
        <v xml:space="preserve">  </v>
      </c>
    </row>
    <row r="755" spans="2:25" ht="15.75">
      <c r="B755" s="5" t="str">
        <f>IF(C755&lt;&gt;"",COUNT($B$3:B754)+1,"")</f>
        <v/>
      </c>
      <c r="C755" s="86"/>
      <c r="D755" s="12"/>
      <c r="E755" s="12"/>
      <c r="F755" s="5" t="str">
        <f>IFERROR(IF(E755&lt;&gt;"",VLOOKUP(E755,STORE!$C$6:$D$500,2,FALSE),""),"تأكد من الكود")</f>
        <v/>
      </c>
      <c r="G755" s="12"/>
      <c r="H755" s="20"/>
      <c r="I755" s="12"/>
      <c r="U755" s="4" t="str">
        <f>IF(AND($V$2=$E755,$V$2&lt;&gt;"",$V$2&lt;&gt;0,F755&lt;&gt;"تأكد من الكود"),COUNT($U$3:U754)+1,"  ")</f>
        <v xml:space="preserve">  </v>
      </c>
      <c r="Y755" s="4" t="str">
        <f>IF(AND($Z$2=$D755,$Z$2&lt;&gt;"",$Z$2&lt;&gt;0,$Y$2=$Y$1),COUNT($Y$3:Y754)+1,"  ")</f>
        <v xml:space="preserve">  </v>
      </c>
    </row>
    <row r="756" spans="2:25" ht="15.75">
      <c r="B756" s="5" t="str">
        <f>IF(C756&lt;&gt;"",COUNT($B$3:B755)+1,"")</f>
        <v/>
      </c>
      <c r="C756" s="86"/>
      <c r="D756" s="12"/>
      <c r="E756" s="12"/>
      <c r="F756" s="5" t="str">
        <f>IFERROR(IF(E756&lt;&gt;"",VLOOKUP(E756,STORE!$C$6:$D$500,2,FALSE),""),"تأكد من الكود")</f>
        <v/>
      </c>
      <c r="G756" s="12"/>
      <c r="H756" s="20"/>
      <c r="I756" s="12"/>
      <c r="U756" s="4" t="str">
        <f>IF(AND($V$2=$E756,$V$2&lt;&gt;"",$V$2&lt;&gt;0,F756&lt;&gt;"تأكد من الكود"),COUNT($U$3:U755)+1,"  ")</f>
        <v xml:space="preserve">  </v>
      </c>
      <c r="Y756" s="4" t="str">
        <f>IF(AND($Z$2=$D756,$Z$2&lt;&gt;"",$Z$2&lt;&gt;0,$Y$2=$Y$1),COUNT($Y$3:Y755)+1,"  ")</f>
        <v xml:space="preserve">  </v>
      </c>
    </row>
    <row r="757" spans="2:25" ht="15.75">
      <c r="B757" s="5" t="str">
        <f>IF(C757&lt;&gt;"",COUNT($B$3:B756)+1,"")</f>
        <v/>
      </c>
      <c r="C757" s="86"/>
      <c r="D757" s="12"/>
      <c r="E757" s="12"/>
      <c r="F757" s="5" t="str">
        <f>IFERROR(IF(E757&lt;&gt;"",VLOOKUP(E757,STORE!$C$6:$D$500,2,FALSE),""),"تأكد من الكود")</f>
        <v/>
      </c>
      <c r="G757" s="12"/>
      <c r="H757" s="20"/>
      <c r="I757" s="12"/>
      <c r="U757" s="4" t="str">
        <f>IF(AND($V$2=$E757,$V$2&lt;&gt;"",$V$2&lt;&gt;0,F757&lt;&gt;"تأكد من الكود"),COUNT($U$3:U756)+1,"  ")</f>
        <v xml:space="preserve">  </v>
      </c>
      <c r="Y757" s="4" t="str">
        <f>IF(AND($Z$2=$D757,$Z$2&lt;&gt;"",$Z$2&lt;&gt;0,$Y$2=$Y$1),COUNT($Y$3:Y756)+1,"  ")</f>
        <v xml:space="preserve">  </v>
      </c>
    </row>
    <row r="758" spans="2:25" ht="15.75">
      <c r="B758" s="5" t="str">
        <f>IF(C758&lt;&gt;"",COUNT($B$3:B757)+1,"")</f>
        <v/>
      </c>
      <c r="C758" s="86"/>
      <c r="D758" s="12"/>
      <c r="E758" s="12"/>
      <c r="F758" s="5" t="str">
        <f>IFERROR(IF(E758&lt;&gt;"",VLOOKUP(E758,STORE!$C$6:$D$500,2,FALSE),""),"تأكد من الكود")</f>
        <v/>
      </c>
      <c r="G758" s="12"/>
      <c r="H758" s="20"/>
      <c r="I758" s="12"/>
      <c r="U758" s="4" t="str">
        <f>IF(AND($V$2=$E758,$V$2&lt;&gt;"",$V$2&lt;&gt;0,F758&lt;&gt;"تأكد من الكود"),COUNT($U$3:U757)+1,"  ")</f>
        <v xml:space="preserve">  </v>
      </c>
      <c r="Y758" s="4" t="str">
        <f>IF(AND($Z$2=$D758,$Z$2&lt;&gt;"",$Z$2&lt;&gt;0,$Y$2=$Y$1),COUNT($Y$3:Y757)+1,"  ")</f>
        <v xml:space="preserve">  </v>
      </c>
    </row>
    <row r="759" spans="2:25" ht="15.75">
      <c r="B759" s="5" t="str">
        <f>IF(C759&lt;&gt;"",COUNT($B$3:B758)+1,"")</f>
        <v/>
      </c>
      <c r="C759" s="86"/>
      <c r="D759" s="12"/>
      <c r="E759" s="12"/>
      <c r="F759" s="5" t="str">
        <f>IFERROR(IF(E759&lt;&gt;"",VLOOKUP(E759,STORE!$C$6:$D$500,2,FALSE),""),"تأكد من الكود")</f>
        <v/>
      </c>
      <c r="G759" s="12"/>
      <c r="H759" s="20"/>
      <c r="I759" s="12"/>
      <c r="U759" s="4" t="str">
        <f>IF(AND($V$2=$E759,$V$2&lt;&gt;"",$V$2&lt;&gt;0,F759&lt;&gt;"تأكد من الكود"),COUNT($U$3:U758)+1,"  ")</f>
        <v xml:space="preserve">  </v>
      </c>
      <c r="Y759" s="4" t="str">
        <f>IF(AND($Z$2=$D759,$Z$2&lt;&gt;"",$Z$2&lt;&gt;0,$Y$2=$Y$1),COUNT($Y$3:Y758)+1,"  ")</f>
        <v xml:space="preserve">  </v>
      </c>
    </row>
    <row r="760" spans="2:25" ht="15.75">
      <c r="B760" s="5" t="str">
        <f>IF(C760&lt;&gt;"",COUNT($B$3:B759)+1,"")</f>
        <v/>
      </c>
      <c r="C760" s="86"/>
      <c r="D760" s="12"/>
      <c r="E760" s="12"/>
      <c r="F760" s="5" t="str">
        <f>IFERROR(IF(E760&lt;&gt;"",VLOOKUP(E760,STORE!$C$6:$D$500,2,FALSE),""),"تأكد من الكود")</f>
        <v/>
      </c>
      <c r="G760" s="12"/>
      <c r="H760" s="20"/>
      <c r="I760" s="12"/>
      <c r="U760" s="4" t="str">
        <f>IF(AND($V$2=$E760,$V$2&lt;&gt;"",$V$2&lt;&gt;0,F760&lt;&gt;"تأكد من الكود"),COUNT($U$3:U759)+1,"  ")</f>
        <v xml:space="preserve">  </v>
      </c>
      <c r="Y760" s="4" t="str">
        <f>IF(AND($Z$2=$D760,$Z$2&lt;&gt;"",$Z$2&lt;&gt;0,$Y$2=$Y$1),COUNT($Y$3:Y759)+1,"  ")</f>
        <v xml:space="preserve">  </v>
      </c>
    </row>
    <row r="761" spans="2:25" ht="15.75">
      <c r="B761" s="5" t="str">
        <f>IF(C761&lt;&gt;"",COUNT($B$3:B760)+1,"")</f>
        <v/>
      </c>
      <c r="C761" s="86"/>
      <c r="D761" s="12"/>
      <c r="E761" s="12"/>
      <c r="F761" s="5" t="str">
        <f>IFERROR(IF(E761&lt;&gt;"",VLOOKUP(E761,STORE!$C$6:$D$500,2,FALSE),""),"تأكد من الكود")</f>
        <v/>
      </c>
      <c r="G761" s="12"/>
      <c r="H761" s="20"/>
      <c r="I761" s="12"/>
      <c r="U761" s="4" t="str">
        <f>IF(AND($V$2=$E761,$V$2&lt;&gt;"",$V$2&lt;&gt;0,F761&lt;&gt;"تأكد من الكود"),COUNT($U$3:U760)+1,"  ")</f>
        <v xml:space="preserve">  </v>
      </c>
      <c r="Y761" s="4" t="str">
        <f>IF(AND($Z$2=$D761,$Z$2&lt;&gt;"",$Z$2&lt;&gt;0,$Y$2=$Y$1),COUNT($Y$3:Y760)+1,"  ")</f>
        <v xml:space="preserve">  </v>
      </c>
    </row>
    <row r="762" spans="2:25" ht="15.75">
      <c r="B762" s="5" t="str">
        <f>IF(C762&lt;&gt;"",COUNT($B$3:B761)+1,"")</f>
        <v/>
      </c>
      <c r="C762" s="86"/>
      <c r="D762" s="12"/>
      <c r="E762" s="12"/>
      <c r="F762" s="5" t="str">
        <f>IFERROR(IF(E762&lt;&gt;"",VLOOKUP(E762,STORE!$C$6:$D$500,2,FALSE),""),"تأكد من الكود")</f>
        <v/>
      </c>
      <c r="G762" s="12"/>
      <c r="H762" s="20"/>
      <c r="I762" s="12"/>
      <c r="U762" s="4" t="str">
        <f>IF(AND($V$2=$E762,$V$2&lt;&gt;"",$V$2&lt;&gt;0,F762&lt;&gt;"تأكد من الكود"),COUNT($U$3:U761)+1,"  ")</f>
        <v xml:space="preserve">  </v>
      </c>
      <c r="Y762" s="4" t="str">
        <f>IF(AND($Z$2=$D762,$Z$2&lt;&gt;"",$Z$2&lt;&gt;0,$Y$2=$Y$1),COUNT($Y$3:Y761)+1,"  ")</f>
        <v xml:space="preserve">  </v>
      </c>
    </row>
    <row r="763" spans="2:25" ht="15.75">
      <c r="B763" s="5" t="str">
        <f>IF(C763&lt;&gt;"",COUNT($B$3:B762)+1,"")</f>
        <v/>
      </c>
      <c r="C763" s="86"/>
      <c r="D763" s="12"/>
      <c r="E763" s="12"/>
      <c r="F763" s="5" t="str">
        <f>IFERROR(IF(E763&lt;&gt;"",VLOOKUP(E763,STORE!$C$6:$D$500,2,FALSE),""),"تأكد من الكود")</f>
        <v/>
      </c>
      <c r="G763" s="12"/>
      <c r="H763" s="20"/>
      <c r="I763" s="12"/>
      <c r="U763" s="4" t="str">
        <f>IF(AND($V$2=$E763,$V$2&lt;&gt;"",$V$2&lt;&gt;0,F763&lt;&gt;"تأكد من الكود"),COUNT($U$3:U762)+1,"  ")</f>
        <v xml:space="preserve">  </v>
      </c>
      <c r="Y763" s="4" t="str">
        <f>IF(AND($Z$2=$D763,$Z$2&lt;&gt;"",$Z$2&lt;&gt;0,$Y$2=$Y$1),COUNT($Y$3:Y762)+1,"  ")</f>
        <v xml:space="preserve">  </v>
      </c>
    </row>
    <row r="764" spans="2:25" ht="15.75">
      <c r="B764" s="5" t="str">
        <f>IF(C764&lt;&gt;"",COUNT($B$3:B763)+1,"")</f>
        <v/>
      </c>
      <c r="C764" s="86"/>
      <c r="D764" s="12"/>
      <c r="E764" s="12"/>
      <c r="F764" s="5" t="str">
        <f>IFERROR(IF(E764&lt;&gt;"",VLOOKUP(E764,STORE!$C$6:$D$500,2,FALSE),""),"تأكد من الكود")</f>
        <v/>
      </c>
      <c r="G764" s="12"/>
      <c r="H764" s="20"/>
      <c r="I764" s="12"/>
      <c r="U764" s="4" t="str">
        <f>IF(AND($V$2=$E764,$V$2&lt;&gt;"",$V$2&lt;&gt;0,F764&lt;&gt;"تأكد من الكود"),COUNT($U$3:U763)+1,"  ")</f>
        <v xml:space="preserve">  </v>
      </c>
      <c r="Y764" s="4" t="str">
        <f>IF(AND($Z$2=$D764,$Z$2&lt;&gt;"",$Z$2&lt;&gt;0,$Y$2=$Y$1),COUNT($Y$3:Y763)+1,"  ")</f>
        <v xml:space="preserve">  </v>
      </c>
    </row>
    <row r="765" spans="2:25" ht="15.75">
      <c r="B765" s="5" t="str">
        <f>IF(C765&lt;&gt;"",COUNT($B$3:B764)+1,"")</f>
        <v/>
      </c>
      <c r="C765" s="86"/>
      <c r="D765" s="12"/>
      <c r="E765" s="12"/>
      <c r="F765" s="5" t="str">
        <f>IFERROR(IF(E765&lt;&gt;"",VLOOKUP(E765,STORE!$C$6:$D$500,2,FALSE),""),"تأكد من الكود")</f>
        <v/>
      </c>
      <c r="G765" s="12"/>
      <c r="H765" s="20"/>
      <c r="I765" s="12"/>
      <c r="U765" s="4" t="str">
        <f>IF(AND($V$2=$E765,$V$2&lt;&gt;"",$V$2&lt;&gt;0,F765&lt;&gt;"تأكد من الكود"),COUNT($U$3:U764)+1,"  ")</f>
        <v xml:space="preserve">  </v>
      </c>
      <c r="Y765" s="4" t="str">
        <f>IF(AND($Z$2=$D765,$Z$2&lt;&gt;"",$Z$2&lt;&gt;0,$Y$2=$Y$1),COUNT($Y$3:Y764)+1,"  ")</f>
        <v xml:space="preserve">  </v>
      </c>
    </row>
    <row r="766" spans="2:25" ht="15.75">
      <c r="B766" s="5" t="str">
        <f>IF(C766&lt;&gt;"",COUNT($B$3:B765)+1,"")</f>
        <v/>
      </c>
      <c r="C766" s="86"/>
      <c r="D766" s="12"/>
      <c r="E766" s="12"/>
      <c r="F766" s="5" t="str">
        <f>IFERROR(IF(E766&lt;&gt;"",VLOOKUP(E766,STORE!$C$6:$D$500,2,FALSE),""),"تأكد من الكود")</f>
        <v/>
      </c>
      <c r="G766" s="12"/>
      <c r="H766" s="20"/>
      <c r="I766" s="12"/>
      <c r="U766" s="4" t="str">
        <f>IF(AND($V$2=$E766,$V$2&lt;&gt;"",$V$2&lt;&gt;0,F766&lt;&gt;"تأكد من الكود"),COUNT($U$3:U765)+1,"  ")</f>
        <v xml:space="preserve">  </v>
      </c>
      <c r="Y766" s="4" t="str">
        <f>IF(AND($Z$2=$D766,$Z$2&lt;&gt;"",$Z$2&lt;&gt;0,$Y$2=$Y$1),COUNT($Y$3:Y765)+1,"  ")</f>
        <v xml:space="preserve">  </v>
      </c>
    </row>
    <row r="767" spans="2:25" ht="15.75">
      <c r="B767" s="5" t="str">
        <f>IF(C767&lt;&gt;"",COUNT($B$3:B766)+1,"")</f>
        <v/>
      </c>
      <c r="C767" s="86"/>
      <c r="D767" s="12"/>
      <c r="E767" s="12"/>
      <c r="F767" s="5" t="str">
        <f>IFERROR(IF(E767&lt;&gt;"",VLOOKUP(E767,STORE!$C$6:$D$500,2,FALSE),""),"تأكد من الكود")</f>
        <v/>
      </c>
      <c r="G767" s="12"/>
      <c r="H767" s="20"/>
      <c r="I767" s="12"/>
      <c r="U767" s="4" t="str">
        <f>IF(AND($V$2=$E767,$V$2&lt;&gt;"",$V$2&lt;&gt;0,F767&lt;&gt;"تأكد من الكود"),COUNT($U$3:U766)+1,"  ")</f>
        <v xml:space="preserve">  </v>
      </c>
      <c r="Y767" s="4" t="str">
        <f>IF(AND($Z$2=$D767,$Z$2&lt;&gt;"",$Z$2&lt;&gt;0,$Y$2=$Y$1),COUNT($Y$3:Y766)+1,"  ")</f>
        <v xml:space="preserve">  </v>
      </c>
    </row>
    <row r="768" spans="2:25" ht="15.75">
      <c r="B768" s="5" t="str">
        <f>IF(C768&lt;&gt;"",COUNT($B$3:B767)+1,"")</f>
        <v/>
      </c>
      <c r="C768" s="86"/>
      <c r="D768" s="12"/>
      <c r="E768" s="12"/>
      <c r="F768" s="5" t="str">
        <f>IFERROR(IF(E768&lt;&gt;"",VLOOKUP(E768,STORE!$C$6:$D$500,2,FALSE),""),"تأكد من الكود")</f>
        <v/>
      </c>
      <c r="G768" s="12"/>
      <c r="H768" s="20"/>
      <c r="I768" s="12"/>
      <c r="U768" s="4" t="str">
        <f>IF(AND($V$2=$E768,$V$2&lt;&gt;"",$V$2&lt;&gt;0,F768&lt;&gt;"تأكد من الكود"),COUNT($U$3:U767)+1,"  ")</f>
        <v xml:space="preserve">  </v>
      </c>
      <c r="Y768" s="4" t="str">
        <f>IF(AND($Z$2=$D768,$Z$2&lt;&gt;"",$Z$2&lt;&gt;0,$Y$2=$Y$1),COUNT($Y$3:Y767)+1,"  ")</f>
        <v xml:space="preserve">  </v>
      </c>
    </row>
    <row r="769" spans="2:25" ht="15.75">
      <c r="B769" s="5" t="str">
        <f>IF(C769&lt;&gt;"",COUNT($B$3:B768)+1,"")</f>
        <v/>
      </c>
      <c r="C769" s="86"/>
      <c r="D769" s="12"/>
      <c r="E769" s="12"/>
      <c r="F769" s="5" t="str">
        <f>IFERROR(IF(E769&lt;&gt;"",VLOOKUP(E769,STORE!$C$6:$D$500,2,FALSE),""),"تأكد من الكود")</f>
        <v/>
      </c>
      <c r="G769" s="12"/>
      <c r="H769" s="20"/>
      <c r="I769" s="12"/>
      <c r="U769" s="4" t="str">
        <f>IF(AND($V$2=$E769,$V$2&lt;&gt;"",$V$2&lt;&gt;0,F769&lt;&gt;"تأكد من الكود"),COUNT($U$3:U768)+1,"  ")</f>
        <v xml:space="preserve">  </v>
      </c>
      <c r="Y769" s="4" t="str">
        <f>IF(AND($Z$2=$D769,$Z$2&lt;&gt;"",$Z$2&lt;&gt;0,$Y$2=$Y$1),COUNT($Y$3:Y768)+1,"  ")</f>
        <v xml:space="preserve">  </v>
      </c>
    </row>
    <row r="770" spans="2:25" ht="15.75">
      <c r="B770" s="5" t="str">
        <f>IF(C770&lt;&gt;"",COUNT($B$3:B769)+1,"")</f>
        <v/>
      </c>
      <c r="C770" s="86"/>
      <c r="D770" s="12"/>
      <c r="E770" s="12"/>
      <c r="F770" s="5" t="str">
        <f>IFERROR(IF(E770&lt;&gt;"",VLOOKUP(E770,STORE!$C$6:$D$500,2,FALSE),""),"تأكد من الكود")</f>
        <v/>
      </c>
      <c r="G770" s="12"/>
      <c r="H770" s="20"/>
      <c r="I770" s="12"/>
      <c r="U770" s="4" t="str">
        <f>IF(AND($V$2=$E770,$V$2&lt;&gt;"",$V$2&lt;&gt;0,F770&lt;&gt;"تأكد من الكود"),COUNT($U$3:U769)+1,"  ")</f>
        <v xml:space="preserve">  </v>
      </c>
      <c r="Y770" s="4" t="str">
        <f>IF(AND($Z$2=$D770,$Z$2&lt;&gt;"",$Z$2&lt;&gt;0,$Y$2=$Y$1),COUNT($Y$3:Y769)+1,"  ")</f>
        <v xml:space="preserve">  </v>
      </c>
    </row>
    <row r="771" spans="2:25" ht="15.75">
      <c r="B771" s="5" t="str">
        <f>IF(C771&lt;&gt;"",COUNT($B$3:B770)+1,"")</f>
        <v/>
      </c>
      <c r="C771" s="86"/>
      <c r="D771" s="12"/>
      <c r="E771" s="12"/>
      <c r="F771" s="5" t="str">
        <f>IFERROR(IF(E771&lt;&gt;"",VLOOKUP(E771,STORE!$C$6:$D$500,2,FALSE),""),"تأكد من الكود")</f>
        <v/>
      </c>
      <c r="G771" s="12"/>
      <c r="H771" s="20"/>
      <c r="I771" s="12"/>
      <c r="U771" s="4" t="str">
        <f>IF(AND($V$2=$E771,$V$2&lt;&gt;"",$V$2&lt;&gt;0,F771&lt;&gt;"تأكد من الكود"),COUNT($U$3:U770)+1,"  ")</f>
        <v xml:space="preserve">  </v>
      </c>
      <c r="Y771" s="4" t="str">
        <f>IF(AND($Z$2=$D771,$Z$2&lt;&gt;"",$Z$2&lt;&gt;0,$Y$2=$Y$1),COUNT($Y$3:Y770)+1,"  ")</f>
        <v xml:space="preserve">  </v>
      </c>
    </row>
    <row r="772" spans="2:25" ht="15.75">
      <c r="B772" s="5" t="str">
        <f>IF(C772&lt;&gt;"",COUNT($B$3:B771)+1,"")</f>
        <v/>
      </c>
      <c r="C772" s="86"/>
      <c r="D772" s="12"/>
      <c r="E772" s="12"/>
      <c r="F772" s="5" t="str">
        <f>IFERROR(IF(E772&lt;&gt;"",VLOOKUP(E772,STORE!$C$6:$D$500,2,FALSE),""),"تأكد من الكود")</f>
        <v/>
      </c>
      <c r="G772" s="12"/>
      <c r="H772" s="20"/>
      <c r="I772" s="12"/>
      <c r="U772" s="4" t="str">
        <f>IF(AND($V$2=$E772,$V$2&lt;&gt;"",$V$2&lt;&gt;0,F772&lt;&gt;"تأكد من الكود"),COUNT($U$3:U771)+1,"  ")</f>
        <v xml:space="preserve">  </v>
      </c>
      <c r="Y772" s="4" t="str">
        <f>IF(AND($Z$2=$D772,$Z$2&lt;&gt;"",$Z$2&lt;&gt;0,$Y$2=$Y$1),COUNT($Y$3:Y771)+1,"  ")</f>
        <v xml:space="preserve">  </v>
      </c>
    </row>
    <row r="773" spans="2:25" ht="15.75">
      <c r="B773" s="5" t="str">
        <f>IF(C773&lt;&gt;"",COUNT($B$3:B772)+1,"")</f>
        <v/>
      </c>
      <c r="C773" s="86"/>
      <c r="D773" s="12"/>
      <c r="E773" s="12"/>
      <c r="F773" s="5" t="str">
        <f>IFERROR(IF(E773&lt;&gt;"",VLOOKUP(E773,STORE!$C$6:$D$500,2,FALSE),""),"تأكد من الكود")</f>
        <v/>
      </c>
      <c r="G773" s="12"/>
      <c r="H773" s="20"/>
      <c r="I773" s="12"/>
      <c r="U773" s="4" t="str">
        <f>IF(AND($V$2=$E773,$V$2&lt;&gt;"",$V$2&lt;&gt;0,F773&lt;&gt;"تأكد من الكود"),COUNT($U$3:U772)+1,"  ")</f>
        <v xml:space="preserve">  </v>
      </c>
      <c r="Y773" s="4" t="str">
        <f>IF(AND($Z$2=$D773,$Z$2&lt;&gt;"",$Z$2&lt;&gt;0,$Y$2=$Y$1),COUNT($Y$3:Y772)+1,"  ")</f>
        <v xml:space="preserve">  </v>
      </c>
    </row>
    <row r="774" spans="2:25" ht="15.75">
      <c r="B774" s="5" t="str">
        <f>IF(C774&lt;&gt;"",COUNT($B$3:B773)+1,"")</f>
        <v/>
      </c>
      <c r="C774" s="86"/>
      <c r="D774" s="12"/>
      <c r="E774" s="12"/>
      <c r="F774" s="5" t="str">
        <f>IFERROR(IF(E774&lt;&gt;"",VLOOKUP(E774,STORE!$C$6:$D$500,2,FALSE),""),"تأكد من الكود")</f>
        <v/>
      </c>
      <c r="G774" s="12"/>
      <c r="H774" s="20"/>
      <c r="I774" s="12"/>
      <c r="U774" s="4" t="str">
        <f>IF(AND($V$2=$E774,$V$2&lt;&gt;"",$V$2&lt;&gt;0,F774&lt;&gt;"تأكد من الكود"),COUNT($U$3:U773)+1,"  ")</f>
        <v xml:space="preserve">  </v>
      </c>
      <c r="Y774" s="4" t="str">
        <f>IF(AND($Z$2=$D774,$Z$2&lt;&gt;"",$Z$2&lt;&gt;0,$Y$2=$Y$1),COUNT($Y$3:Y773)+1,"  ")</f>
        <v xml:space="preserve">  </v>
      </c>
    </row>
    <row r="775" spans="2:25" ht="15.75">
      <c r="B775" s="5" t="str">
        <f>IF(C775&lt;&gt;"",COUNT($B$3:B774)+1,"")</f>
        <v/>
      </c>
      <c r="C775" s="86"/>
      <c r="D775" s="12"/>
      <c r="E775" s="12"/>
      <c r="F775" s="5" t="str">
        <f>IFERROR(IF(E775&lt;&gt;"",VLOOKUP(E775,STORE!$C$6:$D$500,2,FALSE),""),"تأكد من الكود")</f>
        <v/>
      </c>
      <c r="G775" s="12"/>
      <c r="H775" s="20"/>
      <c r="I775" s="12"/>
      <c r="U775" s="4" t="str">
        <f>IF(AND($V$2=$E775,$V$2&lt;&gt;"",$V$2&lt;&gt;0,F775&lt;&gt;"تأكد من الكود"),COUNT($U$3:U774)+1,"  ")</f>
        <v xml:space="preserve">  </v>
      </c>
      <c r="Y775" s="4" t="str">
        <f>IF(AND($Z$2=$D775,$Z$2&lt;&gt;"",$Z$2&lt;&gt;0,$Y$2=$Y$1),COUNT($Y$3:Y774)+1,"  ")</f>
        <v xml:space="preserve">  </v>
      </c>
    </row>
    <row r="776" spans="2:25" ht="15.75">
      <c r="B776" s="5" t="str">
        <f>IF(C776&lt;&gt;"",COUNT($B$3:B775)+1,"")</f>
        <v/>
      </c>
      <c r="C776" s="86"/>
      <c r="D776" s="12"/>
      <c r="E776" s="12"/>
      <c r="F776" s="5" t="str">
        <f>IFERROR(IF(E776&lt;&gt;"",VLOOKUP(E776,STORE!$C$6:$D$500,2,FALSE),""),"تأكد من الكود")</f>
        <v/>
      </c>
      <c r="G776" s="12"/>
      <c r="H776" s="20"/>
      <c r="I776" s="12"/>
      <c r="U776" s="4" t="str">
        <f>IF(AND($V$2=$E776,$V$2&lt;&gt;"",$V$2&lt;&gt;0,F776&lt;&gt;"تأكد من الكود"),COUNT($U$3:U775)+1,"  ")</f>
        <v xml:space="preserve">  </v>
      </c>
      <c r="Y776" s="4" t="str">
        <f>IF(AND($Z$2=$D776,$Z$2&lt;&gt;"",$Z$2&lt;&gt;0,$Y$2=$Y$1),COUNT($Y$3:Y775)+1,"  ")</f>
        <v xml:space="preserve">  </v>
      </c>
    </row>
    <row r="777" spans="2:25" ht="15.75">
      <c r="B777" s="5" t="str">
        <f>IF(C777&lt;&gt;"",COUNT($B$3:B776)+1,"")</f>
        <v/>
      </c>
      <c r="C777" s="86"/>
      <c r="D777" s="12"/>
      <c r="E777" s="12"/>
      <c r="F777" s="5" t="str">
        <f>IFERROR(IF(E777&lt;&gt;"",VLOOKUP(E777,STORE!$C$6:$D$500,2,FALSE),""),"تأكد من الكود")</f>
        <v/>
      </c>
      <c r="G777" s="12"/>
      <c r="H777" s="20"/>
      <c r="I777" s="12"/>
      <c r="U777" s="4" t="str">
        <f>IF(AND($V$2=$E777,$V$2&lt;&gt;"",$V$2&lt;&gt;0,F777&lt;&gt;"تأكد من الكود"),COUNT($U$3:U776)+1,"  ")</f>
        <v xml:space="preserve">  </v>
      </c>
      <c r="Y777" s="4" t="str">
        <f>IF(AND($Z$2=$D777,$Z$2&lt;&gt;"",$Z$2&lt;&gt;0,$Y$2=$Y$1),COUNT($Y$3:Y776)+1,"  ")</f>
        <v xml:space="preserve">  </v>
      </c>
    </row>
    <row r="778" spans="2:25" ht="15.75">
      <c r="B778" s="5" t="str">
        <f>IF(C778&lt;&gt;"",COUNT($B$3:B777)+1,"")</f>
        <v/>
      </c>
      <c r="C778" s="86"/>
      <c r="D778" s="12"/>
      <c r="E778" s="12"/>
      <c r="F778" s="5" t="str">
        <f>IFERROR(IF(E778&lt;&gt;"",VLOOKUP(E778,STORE!$C$6:$D$500,2,FALSE),""),"تأكد من الكود")</f>
        <v/>
      </c>
      <c r="G778" s="12"/>
      <c r="H778" s="20"/>
      <c r="I778" s="12"/>
      <c r="U778" s="4" t="str">
        <f>IF(AND($V$2=$E778,$V$2&lt;&gt;"",$V$2&lt;&gt;0,F778&lt;&gt;"تأكد من الكود"),COUNT($U$3:U777)+1,"  ")</f>
        <v xml:space="preserve">  </v>
      </c>
      <c r="Y778" s="4" t="str">
        <f>IF(AND($Z$2=$D778,$Z$2&lt;&gt;"",$Z$2&lt;&gt;0,$Y$2=$Y$1),COUNT($Y$3:Y777)+1,"  ")</f>
        <v xml:space="preserve">  </v>
      </c>
    </row>
    <row r="779" spans="2:25" ht="15.75">
      <c r="B779" s="5" t="str">
        <f>IF(C779&lt;&gt;"",COUNT($B$3:B778)+1,"")</f>
        <v/>
      </c>
      <c r="C779" s="86"/>
      <c r="D779" s="12"/>
      <c r="E779" s="12"/>
      <c r="F779" s="5" t="str">
        <f>IFERROR(IF(E779&lt;&gt;"",VLOOKUP(E779,STORE!$C$6:$D$500,2,FALSE),""),"تأكد من الكود")</f>
        <v/>
      </c>
      <c r="G779" s="12"/>
      <c r="H779" s="20"/>
      <c r="I779" s="12"/>
      <c r="U779" s="4" t="str">
        <f>IF(AND($V$2=$E779,$V$2&lt;&gt;"",$V$2&lt;&gt;0,F779&lt;&gt;"تأكد من الكود"),COUNT($U$3:U778)+1,"  ")</f>
        <v xml:space="preserve">  </v>
      </c>
      <c r="Y779" s="4" t="str">
        <f>IF(AND($Z$2=$D779,$Z$2&lt;&gt;"",$Z$2&lt;&gt;0,$Y$2=$Y$1),COUNT($Y$3:Y778)+1,"  ")</f>
        <v xml:space="preserve">  </v>
      </c>
    </row>
    <row r="780" spans="2:25" ht="15.75">
      <c r="B780" s="5" t="str">
        <f>IF(C780&lt;&gt;"",COUNT($B$3:B779)+1,"")</f>
        <v/>
      </c>
      <c r="C780" s="86"/>
      <c r="D780" s="12"/>
      <c r="E780" s="12"/>
      <c r="F780" s="5" t="str">
        <f>IFERROR(IF(E780&lt;&gt;"",VLOOKUP(E780,STORE!$C$6:$D$500,2,FALSE),""),"تأكد من الكود")</f>
        <v/>
      </c>
      <c r="G780" s="12"/>
      <c r="H780" s="20"/>
      <c r="I780" s="12"/>
      <c r="U780" s="4" t="str">
        <f>IF(AND($V$2=$E780,$V$2&lt;&gt;"",$V$2&lt;&gt;0,F780&lt;&gt;"تأكد من الكود"),COUNT($U$3:U779)+1,"  ")</f>
        <v xml:space="preserve">  </v>
      </c>
      <c r="Y780" s="4" t="str">
        <f>IF(AND($Z$2=$D780,$Z$2&lt;&gt;"",$Z$2&lt;&gt;0,$Y$2=$Y$1),COUNT($Y$3:Y779)+1,"  ")</f>
        <v xml:space="preserve">  </v>
      </c>
    </row>
    <row r="781" spans="2:25" ht="15.75">
      <c r="B781" s="5" t="str">
        <f>IF(C781&lt;&gt;"",COUNT($B$3:B780)+1,"")</f>
        <v/>
      </c>
      <c r="C781" s="86"/>
      <c r="D781" s="12"/>
      <c r="E781" s="12"/>
      <c r="F781" s="5" t="str">
        <f>IFERROR(IF(E781&lt;&gt;"",VLOOKUP(E781,STORE!$C$6:$D$500,2,FALSE),""),"تأكد من الكود")</f>
        <v/>
      </c>
      <c r="G781" s="12"/>
      <c r="H781" s="20"/>
      <c r="I781" s="12"/>
      <c r="U781" s="4" t="str">
        <f>IF(AND($V$2=$E781,$V$2&lt;&gt;"",$V$2&lt;&gt;0,F781&lt;&gt;"تأكد من الكود"),COUNT($U$3:U780)+1,"  ")</f>
        <v xml:space="preserve">  </v>
      </c>
      <c r="Y781" s="4" t="str">
        <f>IF(AND($Z$2=$D781,$Z$2&lt;&gt;"",$Z$2&lt;&gt;0,$Y$2=$Y$1),COUNT($Y$3:Y780)+1,"  ")</f>
        <v xml:space="preserve">  </v>
      </c>
    </row>
    <row r="782" spans="2:25" ht="15.75">
      <c r="B782" s="5" t="str">
        <f>IF(C782&lt;&gt;"",COUNT($B$3:B781)+1,"")</f>
        <v/>
      </c>
      <c r="C782" s="86"/>
      <c r="D782" s="12"/>
      <c r="E782" s="12"/>
      <c r="F782" s="5" t="str">
        <f>IFERROR(IF(E782&lt;&gt;"",VLOOKUP(E782,STORE!$C$6:$D$500,2,FALSE),""),"تأكد من الكود")</f>
        <v/>
      </c>
      <c r="G782" s="12"/>
      <c r="H782" s="20"/>
      <c r="I782" s="12"/>
      <c r="U782" s="4" t="str">
        <f>IF(AND($V$2=$E782,$V$2&lt;&gt;"",$V$2&lt;&gt;0,F782&lt;&gt;"تأكد من الكود"),COUNT($U$3:U781)+1,"  ")</f>
        <v xml:space="preserve">  </v>
      </c>
      <c r="Y782" s="4" t="str">
        <f>IF(AND($Z$2=$D782,$Z$2&lt;&gt;"",$Z$2&lt;&gt;0,$Y$2=$Y$1),COUNT($Y$3:Y781)+1,"  ")</f>
        <v xml:space="preserve">  </v>
      </c>
    </row>
    <row r="783" spans="2:25" ht="15.75">
      <c r="B783" s="5" t="str">
        <f>IF(C783&lt;&gt;"",COUNT($B$3:B782)+1,"")</f>
        <v/>
      </c>
      <c r="C783" s="86"/>
      <c r="D783" s="12"/>
      <c r="E783" s="12"/>
      <c r="F783" s="5" t="str">
        <f>IFERROR(IF(E783&lt;&gt;"",VLOOKUP(E783,STORE!$C$6:$D$500,2,FALSE),""),"تأكد من الكود")</f>
        <v/>
      </c>
      <c r="G783" s="12"/>
      <c r="H783" s="20"/>
      <c r="I783" s="12"/>
      <c r="U783" s="4" t="str">
        <f>IF(AND($V$2=$E783,$V$2&lt;&gt;"",$V$2&lt;&gt;0,F783&lt;&gt;"تأكد من الكود"),COUNT($U$3:U782)+1,"  ")</f>
        <v xml:space="preserve">  </v>
      </c>
      <c r="Y783" s="4" t="str">
        <f>IF(AND($Z$2=$D783,$Z$2&lt;&gt;"",$Z$2&lt;&gt;0,$Y$2=$Y$1),COUNT($Y$3:Y782)+1,"  ")</f>
        <v xml:space="preserve">  </v>
      </c>
    </row>
    <row r="784" spans="2:25" ht="15.75">
      <c r="B784" s="5" t="str">
        <f>IF(C784&lt;&gt;"",COUNT($B$3:B783)+1,"")</f>
        <v/>
      </c>
      <c r="C784" s="86"/>
      <c r="D784" s="12"/>
      <c r="E784" s="12"/>
      <c r="F784" s="5" t="str">
        <f>IFERROR(IF(E784&lt;&gt;"",VLOOKUP(E784,STORE!$C$6:$D$500,2,FALSE),""),"تأكد من الكود")</f>
        <v/>
      </c>
      <c r="G784" s="12"/>
      <c r="H784" s="20"/>
      <c r="I784" s="12"/>
      <c r="U784" s="4" t="str">
        <f>IF(AND($V$2=$E784,$V$2&lt;&gt;"",$V$2&lt;&gt;0,F784&lt;&gt;"تأكد من الكود"),COUNT($U$3:U783)+1,"  ")</f>
        <v xml:space="preserve">  </v>
      </c>
      <c r="Y784" s="4" t="str">
        <f>IF(AND($Z$2=$D784,$Z$2&lt;&gt;"",$Z$2&lt;&gt;0,$Y$2=$Y$1),COUNT($Y$3:Y783)+1,"  ")</f>
        <v xml:space="preserve">  </v>
      </c>
    </row>
    <row r="785" spans="2:25" ht="15.75">
      <c r="B785" s="5" t="str">
        <f>IF(C785&lt;&gt;"",COUNT($B$3:B784)+1,"")</f>
        <v/>
      </c>
      <c r="C785" s="86"/>
      <c r="D785" s="12"/>
      <c r="E785" s="12"/>
      <c r="F785" s="5" t="str">
        <f>IFERROR(IF(E785&lt;&gt;"",VLOOKUP(E785,STORE!$C$6:$D$500,2,FALSE),""),"تأكد من الكود")</f>
        <v/>
      </c>
      <c r="G785" s="12"/>
      <c r="H785" s="20"/>
      <c r="I785" s="12"/>
      <c r="U785" s="4" t="str">
        <f>IF(AND($V$2=$E785,$V$2&lt;&gt;"",$V$2&lt;&gt;0,F785&lt;&gt;"تأكد من الكود"),COUNT($U$3:U784)+1,"  ")</f>
        <v xml:space="preserve">  </v>
      </c>
      <c r="Y785" s="4" t="str">
        <f>IF(AND($Z$2=$D785,$Z$2&lt;&gt;"",$Z$2&lt;&gt;0,$Y$2=$Y$1),COUNT($Y$3:Y784)+1,"  ")</f>
        <v xml:space="preserve">  </v>
      </c>
    </row>
    <row r="786" spans="2:25" ht="15.75">
      <c r="B786" s="5" t="str">
        <f>IF(C786&lt;&gt;"",COUNT($B$3:B785)+1,"")</f>
        <v/>
      </c>
      <c r="C786" s="86"/>
      <c r="D786" s="12"/>
      <c r="E786" s="12"/>
      <c r="F786" s="5" t="str">
        <f>IFERROR(IF(E786&lt;&gt;"",VLOOKUP(E786,STORE!$C$6:$D$500,2,FALSE),""),"تأكد من الكود")</f>
        <v/>
      </c>
      <c r="G786" s="12"/>
      <c r="H786" s="20"/>
      <c r="I786" s="12"/>
      <c r="U786" s="4" t="str">
        <f>IF(AND($V$2=$E786,$V$2&lt;&gt;"",$V$2&lt;&gt;0,F786&lt;&gt;"تأكد من الكود"),COUNT($U$3:U785)+1,"  ")</f>
        <v xml:space="preserve">  </v>
      </c>
      <c r="Y786" s="4" t="str">
        <f>IF(AND($Z$2=$D786,$Z$2&lt;&gt;"",$Z$2&lt;&gt;0,$Y$2=$Y$1),COUNT($Y$3:Y785)+1,"  ")</f>
        <v xml:space="preserve">  </v>
      </c>
    </row>
    <row r="787" spans="2:25" ht="15.75">
      <c r="B787" s="5" t="str">
        <f>IF(C787&lt;&gt;"",COUNT($B$3:B786)+1,"")</f>
        <v/>
      </c>
      <c r="C787" s="86"/>
      <c r="D787" s="12"/>
      <c r="E787" s="12"/>
      <c r="F787" s="5" t="str">
        <f>IFERROR(IF(E787&lt;&gt;"",VLOOKUP(E787,STORE!$C$6:$D$500,2,FALSE),""),"تأكد من الكود")</f>
        <v/>
      </c>
      <c r="G787" s="12"/>
      <c r="H787" s="20"/>
      <c r="I787" s="12"/>
      <c r="U787" s="4" t="str">
        <f>IF(AND($V$2=$E787,$V$2&lt;&gt;"",$V$2&lt;&gt;0,F787&lt;&gt;"تأكد من الكود"),COUNT($U$3:U786)+1,"  ")</f>
        <v xml:space="preserve">  </v>
      </c>
      <c r="Y787" s="4" t="str">
        <f>IF(AND($Z$2=$D787,$Z$2&lt;&gt;"",$Z$2&lt;&gt;0,$Y$2=$Y$1),COUNT($Y$3:Y786)+1,"  ")</f>
        <v xml:space="preserve">  </v>
      </c>
    </row>
    <row r="788" spans="2:25" ht="15.75">
      <c r="B788" s="5" t="str">
        <f>IF(C788&lt;&gt;"",COUNT($B$3:B787)+1,"")</f>
        <v/>
      </c>
      <c r="C788" s="86"/>
      <c r="D788" s="12"/>
      <c r="E788" s="12"/>
      <c r="F788" s="5" t="str">
        <f>IFERROR(IF(E788&lt;&gt;"",VLOOKUP(E788,STORE!$C$6:$D$500,2,FALSE),""),"تأكد من الكود")</f>
        <v/>
      </c>
      <c r="G788" s="12"/>
      <c r="H788" s="20"/>
      <c r="I788" s="12"/>
      <c r="U788" s="4" t="str">
        <f>IF(AND($V$2=$E788,$V$2&lt;&gt;"",$V$2&lt;&gt;0,F788&lt;&gt;"تأكد من الكود"),COUNT($U$3:U787)+1,"  ")</f>
        <v xml:space="preserve">  </v>
      </c>
      <c r="Y788" s="4" t="str">
        <f>IF(AND($Z$2=$D788,$Z$2&lt;&gt;"",$Z$2&lt;&gt;0,$Y$2=$Y$1),COUNT($Y$3:Y787)+1,"  ")</f>
        <v xml:space="preserve">  </v>
      </c>
    </row>
    <row r="789" spans="2:25" ht="15.75">
      <c r="B789" s="5" t="str">
        <f>IF(C789&lt;&gt;"",COUNT($B$3:B788)+1,"")</f>
        <v/>
      </c>
      <c r="C789" s="86"/>
      <c r="D789" s="12"/>
      <c r="E789" s="12"/>
      <c r="F789" s="5" t="str">
        <f>IFERROR(IF(E789&lt;&gt;"",VLOOKUP(E789,STORE!$C$6:$D$500,2,FALSE),""),"تأكد من الكود")</f>
        <v/>
      </c>
      <c r="G789" s="12"/>
      <c r="H789" s="20"/>
      <c r="I789" s="12"/>
      <c r="U789" s="4" t="str">
        <f>IF(AND($V$2=$E789,$V$2&lt;&gt;"",$V$2&lt;&gt;0,F789&lt;&gt;"تأكد من الكود"),COUNT($U$3:U788)+1,"  ")</f>
        <v xml:space="preserve">  </v>
      </c>
      <c r="Y789" s="4" t="str">
        <f>IF(AND($Z$2=$D789,$Z$2&lt;&gt;"",$Z$2&lt;&gt;0,$Y$2=$Y$1),COUNT($Y$3:Y788)+1,"  ")</f>
        <v xml:space="preserve">  </v>
      </c>
    </row>
    <row r="790" spans="2:25" ht="15.75">
      <c r="B790" s="5" t="str">
        <f>IF(C790&lt;&gt;"",COUNT($B$3:B789)+1,"")</f>
        <v/>
      </c>
      <c r="C790" s="86"/>
      <c r="D790" s="12"/>
      <c r="E790" s="12"/>
      <c r="F790" s="5" t="str">
        <f>IFERROR(IF(E790&lt;&gt;"",VLOOKUP(E790,STORE!$C$6:$D$500,2,FALSE),""),"تأكد من الكود")</f>
        <v/>
      </c>
      <c r="G790" s="12"/>
      <c r="H790" s="20"/>
      <c r="I790" s="12"/>
      <c r="U790" s="4" t="str">
        <f>IF(AND($V$2=$E790,$V$2&lt;&gt;"",$V$2&lt;&gt;0,F790&lt;&gt;"تأكد من الكود"),COUNT($U$3:U789)+1,"  ")</f>
        <v xml:space="preserve">  </v>
      </c>
      <c r="Y790" s="4" t="str">
        <f>IF(AND($Z$2=$D790,$Z$2&lt;&gt;"",$Z$2&lt;&gt;0,$Y$2=$Y$1),COUNT($Y$3:Y789)+1,"  ")</f>
        <v xml:space="preserve">  </v>
      </c>
    </row>
    <row r="791" spans="2:25" ht="15.75">
      <c r="B791" s="5" t="str">
        <f>IF(C791&lt;&gt;"",COUNT($B$3:B790)+1,"")</f>
        <v/>
      </c>
      <c r="C791" s="86"/>
      <c r="D791" s="12"/>
      <c r="E791" s="12"/>
      <c r="F791" s="5" t="str">
        <f>IFERROR(IF(E791&lt;&gt;"",VLOOKUP(E791,STORE!$C$6:$D$500,2,FALSE),""),"تأكد من الكود")</f>
        <v/>
      </c>
      <c r="G791" s="12"/>
      <c r="H791" s="20"/>
      <c r="I791" s="12"/>
      <c r="U791" s="4" t="str">
        <f>IF(AND($V$2=$E791,$V$2&lt;&gt;"",$V$2&lt;&gt;0,F791&lt;&gt;"تأكد من الكود"),COUNT($U$3:U790)+1,"  ")</f>
        <v xml:space="preserve">  </v>
      </c>
      <c r="Y791" s="4" t="str">
        <f>IF(AND($Z$2=$D791,$Z$2&lt;&gt;"",$Z$2&lt;&gt;0,$Y$2=$Y$1),COUNT($Y$3:Y790)+1,"  ")</f>
        <v xml:space="preserve">  </v>
      </c>
    </row>
    <row r="792" spans="2:25" ht="15.75">
      <c r="B792" s="5" t="str">
        <f>IF(C792&lt;&gt;"",COUNT($B$3:B791)+1,"")</f>
        <v/>
      </c>
      <c r="C792" s="86"/>
      <c r="D792" s="12"/>
      <c r="E792" s="12"/>
      <c r="F792" s="5" t="str">
        <f>IFERROR(IF(E792&lt;&gt;"",VLOOKUP(E792,STORE!$C$6:$D$500,2,FALSE),""),"تأكد من الكود")</f>
        <v/>
      </c>
      <c r="G792" s="12"/>
      <c r="H792" s="20"/>
      <c r="I792" s="12"/>
      <c r="U792" s="4" t="str">
        <f>IF(AND($V$2=$E792,$V$2&lt;&gt;"",$V$2&lt;&gt;0,F792&lt;&gt;"تأكد من الكود"),COUNT($U$3:U791)+1,"  ")</f>
        <v xml:space="preserve">  </v>
      </c>
      <c r="Y792" s="4" t="str">
        <f>IF(AND($Z$2=$D792,$Z$2&lt;&gt;"",$Z$2&lt;&gt;0,$Y$2=$Y$1),COUNT($Y$3:Y791)+1,"  ")</f>
        <v xml:space="preserve">  </v>
      </c>
    </row>
    <row r="793" spans="2:25" ht="15.75">
      <c r="B793" s="5" t="str">
        <f>IF(C793&lt;&gt;"",COUNT($B$3:B792)+1,"")</f>
        <v/>
      </c>
      <c r="C793" s="86"/>
      <c r="D793" s="12"/>
      <c r="E793" s="12"/>
      <c r="F793" s="5" t="str">
        <f>IFERROR(IF(E793&lt;&gt;"",VLOOKUP(E793,STORE!$C$6:$D$500,2,FALSE),""),"تأكد من الكود")</f>
        <v/>
      </c>
      <c r="G793" s="12"/>
      <c r="H793" s="20"/>
      <c r="I793" s="12"/>
      <c r="U793" s="4" t="str">
        <f>IF(AND($V$2=$E793,$V$2&lt;&gt;"",$V$2&lt;&gt;0,F793&lt;&gt;"تأكد من الكود"),COUNT($U$3:U792)+1,"  ")</f>
        <v xml:space="preserve">  </v>
      </c>
      <c r="Y793" s="4" t="str">
        <f>IF(AND($Z$2=$D793,$Z$2&lt;&gt;"",$Z$2&lt;&gt;0,$Y$2=$Y$1),COUNT($Y$3:Y792)+1,"  ")</f>
        <v xml:space="preserve">  </v>
      </c>
    </row>
    <row r="794" spans="2:25" ht="15.75">
      <c r="B794" s="5" t="str">
        <f>IF(C794&lt;&gt;"",COUNT($B$3:B793)+1,"")</f>
        <v/>
      </c>
      <c r="C794" s="86"/>
      <c r="D794" s="12"/>
      <c r="E794" s="12"/>
      <c r="F794" s="5" t="str">
        <f>IFERROR(IF(E794&lt;&gt;"",VLOOKUP(E794,STORE!$C$6:$D$500,2,FALSE),""),"تأكد من الكود")</f>
        <v/>
      </c>
      <c r="G794" s="12"/>
      <c r="H794" s="20"/>
      <c r="I794" s="12"/>
      <c r="U794" s="4" t="str">
        <f>IF(AND($V$2=$E794,$V$2&lt;&gt;"",$V$2&lt;&gt;0,F794&lt;&gt;"تأكد من الكود"),COUNT($U$3:U793)+1,"  ")</f>
        <v xml:space="preserve">  </v>
      </c>
      <c r="Y794" s="4" t="str">
        <f>IF(AND($Z$2=$D794,$Z$2&lt;&gt;"",$Z$2&lt;&gt;0,$Y$2=$Y$1),COUNT($Y$3:Y793)+1,"  ")</f>
        <v xml:space="preserve">  </v>
      </c>
    </row>
    <row r="795" spans="2:25" ht="15.75">
      <c r="B795" s="5" t="str">
        <f>IF(C795&lt;&gt;"",COUNT($B$3:B794)+1,"")</f>
        <v/>
      </c>
      <c r="C795" s="86"/>
      <c r="D795" s="12"/>
      <c r="E795" s="12"/>
      <c r="F795" s="5" t="str">
        <f>IFERROR(IF(E795&lt;&gt;"",VLOOKUP(E795,STORE!$C$6:$D$500,2,FALSE),""),"تأكد من الكود")</f>
        <v/>
      </c>
      <c r="G795" s="12"/>
      <c r="H795" s="20"/>
      <c r="I795" s="12"/>
      <c r="U795" s="4" t="str">
        <f>IF(AND($V$2=$E795,$V$2&lt;&gt;"",$V$2&lt;&gt;0,F795&lt;&gt;"تأكد من الكود"),COUNT($U$3:U794)+1,"  ")</f>
        <v xml:space="preserve">  </v>
      </c>
      <c r="Y795" s="4" t="str">
        <f>IF(AND($Z$2=$D795,$Z$2&lt;&gt;"",$Z$2&lt;&gt;0,$Y$2=$Y$1),COUNT($Y$3:Y794)+1,"  ")</f>
        <v xml:space="preserve">  </v>
      </c>
    </row>
    <row r="796" spans="2:25" ht="15.75">
      <c r="B796" s="5" t="str">
        <f>IF(C796&lt;&gt;"",COUNT($B$3:B795)+1,"")</f>
        <v/>
      </c>
      <c r="C796" s="86"/>
      <c r="D796" s="12"/>
      <c r="E796" s="12"/>
      <c r="F796" s="5" t="str">
        <f>IFERROR(IF(E796&lt;&gt;"",VLOOKUP(E796,STORE!$C$6:$D$500,2,FALSE),""),"تأكد من الكود")</f>
        <v/>
      </c>
      <c r="G796" s="12"/>
      <c r="H796" s="20"/>
      <c r="I796" s="12"/>
      <c r="U796" s="4" t="str">
        <f>IF(AND($V$2=$E796,$V$2&lt;&gt;"",$V$2&lt;&gt;0,F796&lt;&gt;"تأكد من الكود"),COUNT($U$3:U795)+1,"  ")</f>
        <v xml:space="preserve">  </v>
      </c>
      <c r="Y796" s="4" t="str">
        <f>IF(AND($Z$2=$D796,$Z$2&lt;&gt;"",$Z$2&lt;&gt;0,$Y$2=$Y$1),COUNT($Y$3:Y795)+1,"  ")</f>
        <v xml:space="preserve">  </v>
      </c>
    </row>
    <row r="797" spans="2:25" ht="15.75">
      <c r="B797" s="5" t="str">
        <f>IF(C797&lt;&gt;"",COUNT($B$3:B796)+1,"")</f>
        <v/>
      </c>
      <c r="C797" s="86"/>
      <c r="D797" s="12"/>
      <c r="E797" s="12"/>
      <c r="F797" s="5" t="str">
        <f>IFERROR(IF(E797&lt;&gt;"",VLOOKUP(E797,STORE!$C$6:$D$500,2,FALSE),""),"تأكد من الكود")</f>
        <v/>
      </c>
      <c r="G797" s="12"/>
      <c r="H797" s="20"/>
      <c r="I797" s="12"/>
      <c r="U797" s="4" t="str">
        <f>IF(AND($V$2=$E797,$V$2&lt;&gt;"",$V$2&lt;&gt;0,F797&lt;&gt;"تأكد من الكود"),COUNT($U$3:U796)+1,"  ")</f>
        <v xml:space="preserve">  </v>
      </c>
      <c r="Y797" s="4" t="str">
        <f>IF(AND($Z$2=$D797,$Z$2&lt;&gt;"",$Z$2&lt;&gt;0,$Y$2=$Y$1),COUNT($Y$3:Y796)+1,"  ")</f>
        <v xml:space="preserve">  </v>
      </c>
    </row>
    <row r="798" spans="2:25" ht="15.75">
      <c r="B798" s="5" t="str">
        <f>IF(C798&lt;&gt;"",COUNT($B$3:B797)+1,"")</f>
        <v/>
      </c>
      <c r="C798" s="86"/>
      <c r="D798" s="12"/>
      <c r="E798" s="12"/>
      <c r="F798" s="5" t="str">
        <f>IFERROR(IF(E798&lt;&gt;"",VLOOKUP(E798,STORE!$C$6:$D$500,2,FALSE),""),"تأكد من الكود")</f>
        <v/>
      </c>
      <c r="G798" s="12"/>
      <c r="H798" s="20"/>
      <c r="I798" s="12"/>
      <c r="U798" s="4" t="str">
        <f>IF(AND($V$2=$E798,$V$2&lt;&gt;"",$V$2&lt;&gt;0,F798&lt;&gt;"تأكد من الكود"),COUNT($U$3:U797)+1,"  ")</f>
        <v xml:space="preserve">  </v>
      </c>
      <c r="Y798" s="4" t="str">
        <f>IF(AND($Z$2=$D798,$Z$2&lt;&gt;"",$Z$2&lt;&gt;0,$Y$2=$Y$1),COUNT($Y$3:Y797)+1,"  ")</f>
        <v xml:space="preserve">  </v>
      </c>
    </row>
    <row r="799" spans="2:25" ht="15.75">
      <c r="B799" s="5" t="str">
        <f>IF(C799&lt;&gt;"",COUNT($B$3:B798)+1,"")</f>
        <v/>
      </c>
      <c r="C799" s="86"/>
      <c r="D799" s="12"/>
      <c r="E799" s="12"/>
      <c r="F799" s="5" t="str">
        <f>IFERROR(IF(E799&lt;&gt;"",VLOOKUP(E799,STORE!$C$6:$D$500,2,FALSE),""),"تأكد من الكود")</f>
        <v/>
      </c>
      <c r="G799" s="12"/>
      <c r="H799" s="20"/>
      <c r="I799" s="12"/>
      <c r="U799" s="4" t="str">
        <f>IF(AND($V$2=$E799,$V$2&lt;&gt;"",$V$2&lt;&gt;0,F799&lt;&gt;"تأكد من الكود"),COUNT($U$3:U798)+1,"  ")</f>
        <v xml:space="preserve">  </v>
      </c>
      <c r="Y799" s="4" t="str">
        <f>IF(AND($Z$2=$D799,$Z$2&lt;&gt;"",$Z$2&lt;&gt;0,$Y$2=$Y$1),COUNT($Y$3:Y798)+1,"  ")</f>
        <v xml:space="preserve">  </v>
      </c>
    </row>
    <row r="800" spans="2:25" ht="15.75">
      <c r="B800" s="5" t="str">
        <f>IF(C800&lt;&gt;"",COUNT($B$3:B799)+1,"")</f>
        <v/>
      </c>
      <c r="C800" s="86"/>
      <c r="D800" s="12"/>
      <c r="E800" s="12"/>
      <c r="F800" s="5" t="str">
        <f>IFERROR(IF(E800&lt;&gt;"",VLOOKUP(E800,STORE!$C$6:$D$500,2,FALSE),""),"تأكد من الكود")</f>
        <v/>
      </c>
      <c r="G800" s="12"/>
      <c r="H800" s="20"/>
      <c r="I800" s="12"/>
      <c r="U800" s="4" t="str">
        <f>IF(AND($V$2=$E800,$V$2&lt;&gt;"",$V$2&lt;&gt;0,F800&lt;&gt;"تأكد من الكود"),COUNT($U$3:U799)+1,"  ")</f>
        <v xml:space="preserve">  </v>
      </c>
      <c r="Y800" s="4" t="str">
        <f>IF(AND($Z$2=$D800,$Z$2&lt;&gt;"",$Z$2&lt;&gt;0,$Y$2=$Y$1),COUNT($Y$3:Y799)+1,"  ")</f>
        <v xml:space="preserve">  </v>
      </c>
    </row>
    <row r="801" spans="2:25" ht="15.75">
      <c r="B801" s="5" t="str">
        <f>IF(C801&lt;&gt;"",COUNT($B$3:B800)+1,"")</f>
        <v/>
      </c>
      <c r="C801" s="86"/>
      <c r="D801" s="12"/>
      <c r="E801" s="12"/>
      <c r="F801" s="5" t="str">
        <f>IFERROR(IF(E801&lt;&gt;"",VLOOKUP(E801,STORE!$C$6:$D$500,2,FALSE),""),"تأكد من الكود")</f>
        <v/>
      </c>
      <c r="G801" s="12"/>
      <c r="H801" s="20"/>
      <c r="I801" s="12"/>
      <c r="U801" s="4" t="str">
        <f>IF(AND($V$2=$E801,$V$2&lt;&gt;"",$V$2&lt;&gt;0,F801&lt;&gt;"تأكد من الكود"),COUNT($U$3:U800)+1,"  ")</f>
        <v xml:space="preserve">  </v>
      </c>
      <c r="Y801" s="4" t="str">
        <f>IF(AND($Z$2=$D801,$Z$2&lt;&gt;"",$Z$2&lt;&gt;0,$Y$2=$Y$1),COUNT($Y$3:Y800)+1,"  ")</f>
        <v xml:space="preserve">  </v>
      </c>
    </row>
    <row r="802" spans="2:25" ht="15.75">
      <c r="B802" s="5" t="str">
        <f>IF(C802&lt;&gt;"",COUNT($B$3:B801)+1,"")</f>
        <v/>
      </c>
      <c r="C802" s="86"/>
      <c r="D802" s="12"/>
      <c r="E802" s="12"/>
      <c r="F802" s="5" t="str">
        <f>IFERROR(IF(E802&lt;&gt;"",VLOOKUP(E802,STORE!$C$6:$D$500,2,FALSE),""),"تأكد من الكود")</f>
        <v/>
      </c>
      <c r="G802" s="12"/>
      <c r="H802" s="20"/>
      <c r="I802" s="12"/>
      <c r="U802" s="4" t="str">
        <f>IF(AND($V$2=$E802,$V$2&lt;&gt;"",$V$2&lt;&gt;0,F802&lt;&gt;"تأكد من الكود"),COUNT($U$3:U801)+1,"  ")</f>
        <v xml:space="preserve">  </v>
      </c>
      <c r="Y802" s="4" t="str">
        <f>IF(AND($Z$2=$D802,$Z$2&lt;&gt;"",$Z$2&lt;&gt;0,$Y$2=$Y$1),COUNT($Y$3:Y801)+1,"  ")</f>
        <v xml:space="preserve">  </v>
      </c>
    </row>
    <row r="803" spans="2:25" ht="15.75">
      <c r="B803" s="5" t="str">
        <f>IF(C803&lt;&gt;"",COUNT($B$3:B802)+1,"")</f>
        <v/>
      </c>
      <c r="C803" s="86"/>
      <c r="D803" s="12"/>
      <c r="E803" s="12"/>
      <c r="F803" s="5" t="str">
        <f>IFERROR(IF(E803&lt;&gt;"",VLOOKUP(E803,STORE!$C$6:$D$500,2,FALSE),""),"تأكد من الكود")</f>
        <v/>
      </c>
      <c r="G803" s="12"/>
      <c r="H803" s="20"/>
      <c r="I803" s="12"/>
      <c r="U803" s="4" t="str">
        <f>IF(AND($V$2=$E803,$V$2&lt;&gt;"",$V$2&lt;&gt;0,F803&lt;&gt;"تأكد من الكود"),COUNT($U$3:U802)+1,"  ")</f>
        <v xml:space="preserve">  </v>
      </c>
      <c r="Y803" s="4" t="str">
        <f>IF(AND($Z$2=$D803,$Z$2&lt;&gt;"",$Z$2&lt;&gt;0,$Y$2=$Y$1),COUNT($Y$3:Y802)+1,"  ")</f>
        <v xml:space="preserve">  </v>
      </c>
    </row>
    <row r="804" spans="2:25" ht="15.75">
      <c r="B804" s="5" t="str">
        <f>IF(C804&lt;&gt;"",COUNT($B$3:B803)+1,"")</f>
        <v/>
      </c>
      <c r="C804" s="86"/>
      <c r="D804" s="12"/>
      <c r="E804" s="12"/>
      <c r="F804" s="5" t="str">
        <f>IFERROR(IF(E804&lt;&gt;"",VLOOKUP(E804,STORE!$C$6:$D$500,2,FALSE),""),"تأكد من الكود")</f>
        <v/>
      </c>
      <c r="G804" s="12"/>
      <c r="H804" s="20"/>
      <c r="I804" s="12"/>
      <c r="U804" s="4" t="str">
        <f>IF(AND($V$2=$E804,$V$2&lt;&gt;"",$V$2&lt;&gt;0,F804&lt;&gt;"تأكد من الكود"),COUNT($U$3:U803)+1,"  ")</f>
        <v xml:space="preserve">  </v>
      </c>
      <c r="Y804" s="4" t="str">
        <f>IF(AND($Z$2=$D804,$Z$2&lt;&gt;"",$Z$2&lt;&gt;0,$Y$2=$Y$1),COUNT($Y$3:Y803)+1,"  ")</f>
        <v xml:space="preserve">  </v>
      </c>
    </row>
    <row r="805" spans="2:25" ht="15.75">
      <c r="B805" s="5" t="str">
        <f>IF(C805&lt;&gt;"",COUNT($B$3:B804)+1,"")</f>
        <v/>
      </c>
      <c r="C805" s="86"/>
      <c r="D805" s="12"/>
      <c r="E805" s="12"/>
      <c r="F805" s="5" t="str">
        <f>IFERROR(IF(E805&lt;&gt;"",VLOOKUP(E805,STORE!$C$6:$D$500,2,FALSE),""),"تأكد من الكود")</f>
        <v/>
      </c>
      <c r="G805" s="12"/>
      <c r="H805" s="20"/>
      <c r="I805" s="12"/>
      <c r="U805" s="4" t="str">
        <f>IF(AND($V$2=$E805,$V$2&lt;&gt;"",$V$2&lt;&gt;0,F805&lt;&gt;"تأكد من الكود"),COUNT($U$3:U804)+1,"  ")</f>
        <v xml:space="preserve">  </v>
      </c>
      <c r="Y805" s="4" t="str">
        <f>IF(AND($Z$2=$D805,$Z$2&lt;&gt;"",$Z$2&lt;&gt;0,$Y$2=$Y$1),COUNT($Y$3:Y804)+1,"  ")</f>
        <v xml:space="preserve">  </v>
      </c>
    </row>
    <row r="806" spans="2:25" ht="15.75">
      <c r="B806" s="5" t="str">
        <f>IF(C806&lt;&gt;"",COUNT($B$3:B805)+1,"")</f>
        <v/>
      </c>
      <c r="C806" s="86"/>
      <c r="D806" s="12"/>
      <c r="E806" s="12"/>
      <c r="F806" s="5" t="str">
        <f>IFERROR(IF(E806&lt;&gt;"",VLOOKUP(E806,STORE!$C$6:$D$500,2,FALSE),""),"تأكد من الكود")</f>
        <v/>
      </c>
      <c r="G806" s="12"/>
      <c r="H806" s="20"/>
      <c r="I806" s="12"/>
      <c r="U806" s="4" t="str">
        <f>IF(AND($V$2=$E806,$V$2&lt;&gt;"",$V$2&lt;&gt;0,F806&lt;&gt;"تأكد من الكود"),COUNT($U$3:U805)+1,"  ")</f>
        <v xml:space="preserve">  </v>
      </c>
      <c r="Y806" s="4" t="str">
        <f>IF(AND($Z$2=$D806,$Z$2&lt;&gt;"",$Z$2&lt;&gt;0,$Y$2=$Y$1),COUNT($Y$3:Y805)+1,"  ")</f>
        <v xml:space="preserve">  </v>
      </c>
    </row>
    <row r="807" spans="2:25" ht="15.75">
      <c r="B807" s="5" t="str">
        <f>IF(C807&lt;&gt;"",COUNT($B$3:B806)+1,"")</f>
        <v/>
      </c>
      <c r="C807" s="86"/>
      <c r="D807" s="12"/>
      <c r="E807" s="12"/>
      <c r="F807" s="5" t="str">
        <f>IFERROR(IF(E807&lt;&gt;"",VLOOKUP(E807,STORE!$C$6:$D$500,2,FALSE),""),"تأكد من الكود")</f>
        <v/>
      </c>
      <c r="G807" s="12"/>
      <c r="H807" s="20"/>
      <c r="I807" s="12"/>
      <c r="U807" s="4" t="str">
        <f>IF(AND($V$2=$E807,$V$2&lt;&gt;"",$V$2&lt;&gt;0,F807&lt;&gt;"تأكد من الكود"),COUNT($U$3:U806)+1,"  ")</f>
        <v xml:space="preserve">  </v>
      </c>
      <c r="Y807" s="4" t="str">
        <f>IF(AND($Z$2=$D807,$Z$2&lt;&gt;"",$Z$2&lt;&gt;0,$Y$2=$Y$1),COUNT($Y$3:Y806)+1,"  ")</f>
        <v xml:space="preserve">  </v>
      </c>
    </row>
    <row r="808" spans="2:25" ht="15.75">
      <c r="B808" s="5" t="str">
        <f>IF(C808&lt;&gt;"",COUNT($B$3:B807)+1,"")</f>
        <v/>
      </c>
      <c r="C808" s="86"/>
      <c r="D808" s="12"/>
      <c r="E808" s="12"/>
      <c r="F808" s="5" t="str">
        <f>IFERROR(IF(E808&lt;&gt;"",VLOOKUP(E808,STORE!$C$6:$D$500,2,FALSE),""),"تأكد من الكود")</f>
        <v/>
      </c>
      <c r="G808" s="12"/>
      <c r="H808" s="20"/>
      <c r="I808" s="12"/>
      <c r="U808" s="4" t="str">
        <f>IF(AND($V$2=$E808,$V$2&lt;&gt;"",$V$2&lt;&gt;0,F808&lt;&gt;"تأكد من الكود"),COUNT($U$3:U807)+1,"  ")</f>
        <v xml:space="preserve">  </v>
      </c>
      <c r="Y808" s="4" t="str">
        <f>IF(AND($Z$2=$D808,$Z$2&lt;&gt;"",$Z$2&lt;&gt;0,$Y$2=$Y$1),COUNT($Y$3:Y807)+1,"  ")</f>
        <v xml:space="preserve">  </v>
      </c>
    </row>
    <row r="809" spans="2:25" ht="15.75">
      <c r="B809" s="5" t="str">
        <f>IF(C809&lt;&gt;"",COUNT($B$3:B808)+1,"")</f>
        <v/>
      </c>
      <c r="C809" s="86"/>
      <c r="D809" s="12"/>
      <c r="E809" s="12"/>
      <c r="F809" s="5" t="str">
        <f>IFERROR(IF(E809&lt;&gt;"",VLOOKUP(E809,STORE!$C$6:$D$500,2,FALSE),""),"تأكد من الكود")</f>
        <v/>
      </c>
      <c r="G809" s="12"/>
      <c r="H809" s="20"/>
      <c r="I809" s="12"/>
      <c r="U809" s="4" t="str">
        <f>IF(AND($V$2=$E809,$V$2&lt;&gt;"",$V$2&lt;&gt;0,F809&lt;&gt;"تأكد من الكود"),COUNT($U$3:U808)+1,"  ")</f>
        <v xml:space="preserve">  </v>
      </c>
      <c r="Y809" s="4" t="str">
        <f>IF(AND($Z$2=$D809,$Z$2&lt;&gt;"",$Z$2&lt;&gt;0,$Y$2=$Y$1),COUNT($Y$3:Y808)+1,"  ")</f>
        <v xml:space="preserve">  </v>
      </c>
    </row>
    <row r="810" spans="2:25" ht="15.75">
      <c r="B810" s="5" t="str">
        <f>IF(C810&lt;&gt;"",COUNT($B$3:B809)+1,"")</f>
        <v/>
      </c>
      <c r="C810" s="86"/>
      <c r="D810" s="12"/>
      <c r="E810" s="12"/>
      <c r="F810" s="5" t="str">
        <f>IFERROR(IF(E810&lt;&gt;"",VLOOKUP(E810,STORE!$C$6:$D$500,2,FALSE),""),"تأكد من الكود")</f>
        <v/>
      </c>
      <c r="G810" s="12"/>
      <c r="H810" s="20"/>
      <c r="I810" s="12"/>
      <c r="U810" s="4" t="str">
        <f>IF(AND($V$2=$E810,$V$2&lt;&gt;"",$V$2&lt;&gt;0,F810&lt;&gt;"تأكد من الكود"),COUNT($U$3:U809)+1,"  ")</f>
        <v xml:space="preserve">  </v>
      </c>
      <c r="Y810" s="4" t="str">
        <f>IF(AND($Z$2=$D810,$Z$2&lt;&gt;"",$Z$2&lt;&gt;0,$Y$2=$Y$1),COUNT($Y$3:Y809)+1,"  ")</f>
        <v xml:space="preserve">  </v>
      </c>
    </row>
    <row r="811" spans="2:25" ht="15.75">
      <c r="B811" s="5" t="str">
        <f>IF(C811&lt;&gt;"",COUNT($B$3:B810)+1,"")</f>
        <v/>
      </c>
      <c r="C811" s="86"/>
      <c r="D811" s="12"/>
      <c r="E811" s="12"/>
      <c r="F811" s="5" t="str">
        <f>IFERROR(IF(E811&lt;&gt;"",VLOOKUP(E811,STORE!$C$6:$D$500,2,FALSE),""),"تأكد من الكود")</f>
        <v/>
      </c>
      <c r="G811" s="12"/>
      <c r="H811" s="20"/>
      <c r="I811" s="12"/>
      <c r="U811" s="4" t="str">
        <f>IF(AND($V$2=$E811,$V$2&lt;&gt;"",$V$2&lt;&gt;0,F811&lt;&gt;"تأكد من الكود"),COUNT($U$3:U810)+1,"  ")</f>
        <v xml:space="preserve">  </v>
      </c>
      <c r="Y811" s="4" t="str">
        <f>IF(AND($Z$2=$D811,$Z$2&lt;&gt;"",$Z$2&lt;&gt;0,$Y$2=$Y$1),COUNT($Y$3:Y810)+1,"  ")</f>
        <v xml:space="preserve">  </v>
      </c>
    </row>
    <row r="812" spans="2:25" ht="15.75">
      <c r="B812" s="5" t="str">
        <f>IF(C812&lt;&gt;"",COUNT($B$3:B811)+1,"")</f>
        <v/>
      </c>
      <c r="C812" s="86"/>
      <c r="D812" s="12"/>
      <c r="E812" s="12"/>
      <c r="F812" s="5" t="str">
        <f>IFERROR(IF(E812&lt;&gt;"",VLOOKUP(E812,STORE!$C$6:$D$500,2,FALSE),""),"تأكد من الكود")</f>
        <v/>
      </c>
      <c r="G812" s="12"/>
      <c r="H812" s="20"/>
      <c r="I812" s="12"/>
      <c r="U812" s="4" t="str">
        <f>IF(AND($V$2=$E812,$V$2&lt;&gt;"",$V$2&lt;&gt;0,F812&lt;&gt;"تأكد من الكود"),COUNT($U$3:U811)+1,"  ")</f>
        <v xml:space="preserve">  </v>
      </c>
      <c r="Y812" s="4" t="str">
        <f>IF(AND($Z$2=$D812,$Z$2&lt;&gt;"",$Z$2&lt;&gt;0,$Y$2=$Y$1),COUNT($Y$3:Y811)+1,"  ")</f>
        <v xml:space="preserve">  </v>
      </c>
    </row>
    <row r="813" spans="2:25" ht="15.75">
      <c r="B813" s="5" t="str">
        <f>IF(C813&lt;&gt;"",COUNT($B$3:B812)+1,"")</f>
        <v/>
      </c>
      <c r="C813" s="86"/>
      <c r="D813" s="12"/>
      <c r="E813" s="12"/>
      <c r="F813" s="5" t="str">
        <f>IFERROR(IF(E813&lt;&gt;"",VLOOKUP(E813,STORE!$C$6:$D$500,2,FALSE),""),"تأكد من الكود")</f>
        <v/>
      </c>
      <c r="G813" s="12"/>
      <c r="H813" s="20"/>
      <c r="I813" s="12"/>
      <c r="U813" s="4" t="str">
        <f>IF(AND($V$2=$E813,$V$2&lt;&gt;"",$V$2&lt;&gt;0,F813&lt;&gt;"تأكد من الكود"),COUNT($U$3:U812)+1,"  ")</f>
        <v xml:space="preserve">  </v>
      </c>
      <c r="Y813" s="4" t="str">
        <f>IF(AND($Z$2=$D813,$Z$2&lt;&gt;"",$Z$2&lt;&gt;0,$Y$2=$Y$1),COUNT($Y$3:Y812)+1,"  ")</f>
        <v xml:space="preserve">  </v>
      </c>
    </row>
    <row r="814" spans="2:25" ht="15.75">
      <c r="B814" s="5" t="str">
        <f>IF(C814&lt;&gt;"",COUNT($B$3:B813)+1,"")</f>
        <v/>
      </c>
      <c r="C814" s="86"/>
      <c r="D814" s="12"/>
      <c r="E814" s="12"/>
      <c r="F814" s="5" t="str">
        <f>IFERROR(IF(E814&lt;&gt;"",VLOOKUP(E814,STORE!$C$6:$D$500,2,FALSE),""),"تأكد من الكود")</f>
        <v/>
      </c>
      <c r="G814" s="12"/>
      <c r="H814" s="20"/>
      <c r="I814" s="12"/>
      <c r="U814" s="4" t="str">
        <f>IF(AND($V$2=$E814,$V$2&lt;&gt;"",$V$2&lt;&gt;0,F814&lt;&gt;"تأكد من الكود"),COUNT($U$3:U813)+1,"  ")</f>
        <v xml:space="preserve">  </v>
      </c>
      <c r="Y814" s="4" t="str">
        <f>IF(AND($Z$2=$D814,$Z$2&lt;&gt;"",$Z$2&lt;&gt;0,$Y$2=$Y$1),COUNT($Y$3:Y813)+1,"  ")</f>
        <v xml:space="preserve">  </v>
      </c>
    </row>
    <row r="815" spans="2:25" ht="15.75">
      <c r="B815" s="5" t="str">
        <f>IF(C815&lt;&gt;"",COUNT($B$3:B814)+1,"")</f>
        <v/>
      </c>
      <c r="C815" s="86"/>
      <c r="D815" s="12"/>
      <c r="E815" s="12"/>
      <c r="F815" s="5" t="str">
        <f>IFERROR(IF(E815&lt;&gt;"",VLOOKUP(E815,STORE!$C$6:$D$500,2,FALSE),""),"تأكد من الكود")</f>
        <v/>
      </c>
      <c r="G815" s="12"/>
      <c r="H815" s="20"/>
      <c r="I815" s="12"/>
      <c r="U815" s="4" t="str">
        <f>IF(AND($V$2=$E815,$V$2&lt;&gt;"",$V$2&lt;&gt;0,F815&lt;&gt;"تأكد من الكود"),COUNT($U$3:U814)+1,"  ")</f>
        <v xml:space="preserve">  </v>
      </c>
      <c r="Y815" s="4" t="str">
        <f>IF(AND($Z$2=$D815,$Z$2&lt;&gt;"",$Z$2&lt;&gt;0,$Y$2=$Y$1),COUNT($Y$3:Y814)+1,"  ")</f>
        <v xml:space="preserve">  </v>
      </c>
    </row>
    <row r="816" spans="2:25" ht="15.75">
      <c r="B816" s="5" t="str">
        <f>IF(C816&lt;&gt;"",COUNT($B$3:B815)+1,"")</f>
        <v/>
      </c>
      <c r="C816" s="86"/>
      <c r="D816" s="12"/>
      <c r="E816" s="12"/>
      <c r="F816" s="5" t="str">
        <f>IFERROR(IF(E816&lt;&gt;"",VLOOKUP(E816,STORE!$C$6:$D$500,2,FALSE),""),"تأكد من الكود")</f>
        <v/>
      </c>
      <c r="G816" s="12"/>
      <c r="H816" s="20"/>
      <c r="I816" s="12"/>
      <c r="U816" s="4" t="str">
        <f>IF(AND($V$2=$E816,$V$2&lt;&gt;"",$V$2&lt;&gt;0,F816&lt;&gt;"تأكد من الكود"),COUNT($U$3:U815)+1,"  ")</f>
        <v xml:space="preserve">  </v>
      </c>
      <c r="Y816" s="4" t="str">
        <f>IF(AND($Z$2=$D816,$Z$2&lt;&gt;"",$Z$2&lt;&gt;0,$Y$2=$Y$1),COUNT($Y$3:Y815)+1,"  ")</f>
        <v xml:space="preserve">  </v>
      </c>
    </row>
    <row r="817" spans="2:25" ht="15.75">
      <c r="B817" s="5" t="str">
        <f>IF(C817&lt;&gt;"",COUNT($B$3:B816)+1,"")</f>
        <v/>
      </c>
      <c r="C817" s="86"/>
      <c r="D817" s="12"/>
      <c r="E817" s="12"/>
      <c r="F817" s="5" t="str">
        <f>IFERROR(IF(E817&lt;&gt;"",VLOOKUP(E817,STORE!$C$6:$D$500,2,FALSE),""),"تأكد من الكود")</f>
        <v/>
      </c>
      <c r="G817" s="12"/>
      <c r="H817" s="20"/>
      <c r="I817" s="12"/>
      <c r="U817" s="4" t="str">
        <f>IF(AND($V$2=$E817,$V$2&lt;&gt;"",$V$2&lt;&gt;0,F817&lt;&gt;"تأكد من الكود"),COUNT($U$3:U816)+1,"  ")</f>
        <v xml:space="preserve">  </v>
      </c>
      <c r="Y817" s="4" t="str">
        <f>IF(AND($Z$2=$D817,$Z$2&lt;&gt;"",$Z$2&lt;&gt;0,$Y$2=$Y$1),COUNT($Y$3:Y816)+1,"  ")</f>
        <v xml:space="preserve">  </v>
      </c>
    </row>
    <row r="818" spans="2:25" ht="15.75">
      <c r="B818" s="5" t="str">
        <f>IF(C818&lt;&gt;"",COUNT($B$3:B817)+1,"")</f>
        <v/>
      </c>
      <c r="C818" s="86"/>
      <c r="D818" s="12"/>
      <c r="E818" s="12"/>
      <c r="F818" s="5" t="str">
        <f>IFERROR(IF(E818&lt;&gt;"",VLOOKUP(E818,STORE!$C$6:$D$500,2,FALSE),""),"تأكد من الكود")</f>
        <v/>
      </c>
      <c r="G818" s="12"/>
      <c r="H818" s="20"/>
      <c r="I818" s="12"/>
      <c r="U818" s="4" t="str">
        <f>IF(AND($V$2=$E818,$V$2&lt;&gt;"",$V$2&lt;&gt;0,F818&lt;&gt;"تأكد من الكود"),COUNT($U$3:U817)+1,"  ")</f>
        <v xml:space="preserve">  </v>
      </c>
      <c r="Y818" s="4" t="str">
        <f>IF(AND($Z$2=$D818,$Z$2&lt;&gt;"",$Z$2&lt;&gt;0,$Y$2=$Y$1),COUNT($Y$3:Y817)+1,"  ")</f>
        <v xml:space="preserve">  </v>
      </c>
    </row>
    <row r="819" spans="2:25" ht="15.75">
      <c r="B819" s="5" t="str">
        <f>IF(C819&lt;&gt;"",COUNT($B$3:B818)+1,"")</f>
        <v/>
      </c>
      <c r="C819" s="86"/>
      <c r="D819" s="12"/>
      <c r="E819" s="12"/>
      <c r="F819" s="5" t="str">
        <f>IFERROR(IF(E819&lt;&gt;"",VLOOKUP(E819,STORE!$C$6:$D$500,2,FALSE),""),"تأكد من الكود")</f>
        <v/>
      </c>
      <c r="G819" s="12"/>
      <c r="H819" s="20"/>
      <c r="I819" s="12"/>
      <c r="U819" s="4" t="str">
        <f>IF(AND($V$2=$E819,$V$2&lt;&gt;"",$V$2&lt;&gt;0,F819&lt;&gt;"تأكد من الكود"),COUNT($U$3:U818)+1,"  ")</f>
        <v xml:space="preserve">  </v>
      </c>
      <c r="Y819" s="4" t="str">
        <f>IF(AND($Z$2=$D819,$Z$2&lt;&gt;"",$Z$2&lt;&gt;0,$Y$2=$Y$1),COUNT($Y$3:Y818)+1,"  ")</f>
        <v xml:space="preserve">  </v>
      </c>
    </row>
    <row r="820" spans="2:25" ht="15.75">
      <c r="B820" s="5" t="str">
        <f>IF(C820&lt;&gt;"",COUNT($B$3:B819)+1,"")</f>
        <v/>
      </c>
      <c r="C820" s="86"/>
      <c r="D820" s="12"/>
      <c r="E820" s="12"/>
      <c r="F820" s="5" t="str">
        <f>IFERROR(IF(E820&lt;&gt;"",VLOOKUP(E820,STORE!$C$6:$D$500,2,FALSE),""),"تأكد من الكود")</f>
        <v/>
      </c>
      <c r="G820" s="12"/>
      <c r="H820" s="20"/>
      <c r="I820" s="12"/>
      <c r="U820" s="4" t="str">
        <f>IF(AND($V$2=$E820,$V$2&lt;&gt;"",$V$2&lt;&gt;0,F820&lt;&gt;"تأكد من الكود"),COUNT($U$3:U819)+1,"  ")</f>
        <v xml:space="preserve">  </v>
      </c>
      <c r="Y820" s="4" t="str">
        <f>IF(AND($Z$2=$D820,$Z$2&lt;&gt;"",$Z$2&lt;&gt;0,$Y$2=$Y$1),COUNT($Y$3:Y819)+1,"  ")</f>
        <v xml:space="preserve">  </v>
      </c>
    </row>
    <row r="821" spans="2:25" ht="15.75">
      <c r="B821" s="5" t="str">
        <f>IF(C821&lt;&gt;"",COUNT($B$3:B820)+1,"")</f>
        <v/>
      </c>
      <c r="C821" s="86"/>
      <c r="D821" s="12"/>
      <c r="E821" s="12"/>
      <c r="F821" s="5" t="str">
        <f>IFERROR(IF(E821&lt;&gt;"",VLOOKUP(E821,STORE!$C$6:$D$500,2,FALSE),""),"تأكد من الكود")</f>
        <v/>
      </c>
      <c r="G821" s="12"/>
      <c r="H821" s="20"/>
      <c r="I821" s="12"/>
      <c r="U821" s="4" t="str">
        <f>IF(AND($V$2=$E821,$V$2&lt;&gt;"",$V$2&lt;&gt;0,F821&lt;&gt;"تأكد من الكود"),COUNT($U$3:U820)+1,"  ")</f>
        <v xml:space="preserve">  </v>
      </c>
      <c r="Y821" s="4" t="str">
        <f>IF(AND($Z$2=$D821,$Z$2&lt;&gt;"",$Z$2&lt;&gt;0,$Y$2=$Y$1),COUNT($Y$3:Y820)+1,"  ")</f>
        <v xml:space="preserve">  </v>
      </c>
    </row>
    <row r="822" spans="2:25" ht="15.75">
      <c r="B822" s="5" t="str">
        <f>IF(C822&lt;&gt;"",COUNT($B$3:B821)+1,"")</f>
        <v/>
      </c>
      <c r="C822" s="86"/>
      <c r="D822" s="12"/>
      <c r="E822" s="12"/>
      <c r="F822" s="5" t="str">
        <f>IFERROR(IF(E822&lt;&gt;"",VLOOKUP(E822,STORE!$C$6:$D$500,2,FALSE),""),"تأكد من الكود")</f>
        <v/>
      </c>
      <c r="G822" s="12"/>
      <c r="H822" s="20"/>
      <c r="I822" s="12"/>
      <c r="U822" s="4" t="str">
        <f>IF(AND($V$2=$E822,$V$2&lt;&gt;"",$V$2&lt;&gt;0,F822&lt;&gt;"تأكد من الكود"),COUNT($U$3:U821)+1,"  ")</f>
        <v xml:space="preserve">  </v>
      </c>
      <c r="Y822" s="4" t="str">
        <f>IF(AND($Z$2=$D822,$Z$2&lt;&gt;"",$Z$2&lt;&gt;0,$Y$2=$Y$1),COUNT($Y$3:Y821)+1,"  ")</f>
        <v xml:space="preserve">  </v>
      </c>
    </row>
    <row r="823" spans="2:25" ht="15.75">
      <c r="B823" s="5" t="str">
        <f>IF(C823&lt;&gt;"",COUNT($B$3:B822)+1,"")</f>
        <v/>
      </c>
      <c r="C823" s="86"/>
      <c r="D823" s="12"/>
      <c r="E823" s="12"/>
      <c r="F823" s="5" t="str">
        <f>IFERROR(IF(E823&lt;&gt;"",VLOOKUP(E823,STORE!$C$6:$D$500,2,FALSE),""),"تأكد من الكود")</f>
        <v/>
      </c>
      <c r="G823" s="12"/>
      <c r="H823" s="20"/>
      <c r="I823" s="12"/>
      <c r="U823" s="4" t="str">
        <f>IF(AND($V$2=$E823,$V$2&lt;&gt;"",$V$2&lt;&gt;0,F823&lt;&gt;"تأكد من الكود"),COUNT($U$3:U822)+1,"  ")</f>
        <v xml:space="preserve">  </v>
      </c>
      <c r="Y823" s="4" t="str">
        <f>IF(AND($Z$2=$D823,$Z$2&lt;&gt;"",$Z$2&lt;&gt;0,$Y$2=$Y$1),COUNT($Y$3:Y822)+1,"  ")</f>
        <v xml:space="preserve">  </v>
      </c>
    </row>
    <row r="824" spans="2:25" ht="15.75">
      <c r="B824" s="5" t="str">
        <f>IF(C824&lt;&gt;"",COUNT($B$3:B823)+1,"")</f>
        <v/>
      </c>
      <c r="C824" s="86"/>
      <c r="D824" s="12"/>
      <c r="E824" s="12"/>
      <c r="F824" s="5" t="str">
        <f>IFERROR(IF(E824&lt;&gt;"",VLOOKUP(E824,STORE!$C$6:$D$500,2,FALSE),""),"تأكد من الكود")</f>
        <v/>
      </c>
      <c r="G824" s="12"/>
      <c r="H824" s="20"/>
      <c r="I824" s="12"/>
      <c r="U824" s="4" t="str">
        <f>IF(AND($V$2=$E824,$V$2&lt;&gt;"",$V$2&lt;&gt;0,F824&lt;&gt;"تأكد من الكود"),COUNT($U$3:U823)+1,"  ")</f>
        <v xml:space="preserve">  </v>
      </c>
      <c r="Y824" s="4" t="str">
        <f>IF(AND($Z$2=$D824,$Z$2&lt;&gt;"",$Z$2&lt;&gt;0,$Y$2=$Y$1),COUNT($Y$3:Y823)+1,"  ")</f>
        <v xml:space="preserve">  </v>
      </c>
    </row>
    <row r="825" spans="2:25" ht="15.75">
      <c r="B825" s="5" t="str">
        <f>IF(C825&lt;&gt;"",COUNT($B$3:B824)+1,"")</f>
        <v/>
      </c>
      <c r="C825" s="86"/>
      <c r="D825" s="12"/>
      <c r="E825" s="12"/>
      <c r="F825" s="5" t="str">
        <f>IFERROR(IF(E825&lt;&gt;"",VLOOKUP(E825,STORE!$C$6:$D$500,2,FALSE),""),"تأكد من الكود")</f>
        <v/>
      </c>
      <c r="G825" s="12"/>
      <c r="H825" s="20"/>
      <c r="I825" s="12"/>
      <c r="U825" s="4" t="str">
        <f>IF(AND($V$2=$E825,$V$2&lt;&gt;"",$V$2&lt;&gt;0,F825&lt;&gt;"تأكد من الكود"),COUNT($U$3:U824)+1,"  ")</f>
        <v xml:space="preserve">  </v>
      </c>
      <c r="Y825" s="4" t="str">
        <f>IF(AND($Z$2=$D825,$Z$2&lt;&gt;"",$Z$2&lt;&gt;0,$Y$2=$Y$1),COUNT($Y$3:Y824)+1,"  ")</f>
        <v xml:space="preserve">  </v>
      </c>
    </row>
    <row r="826" spans="2:25" ht="15.75">
      <c r="B826" s="5" t="str">
        <f>IF(C826&lt;&gt;"",COUNT($B$3:B825)+1,"")</f>
        <v/>
      </c>
      <c r="C826" s="86"/>
      <c r="D826" s="12"/>
      <c r="E826" s="12"/>
      <c r="F826" s="5" t="str">
        <f>IFERROR(IF(E826&lt;&gt;"",VLOOKUP(E826,STORE!$C$6:$D$500,2,FALSE),""),"تأكد من الكود")</f>
        <v/>
      </c>
      <c r="G826" s="12"/>
      <c r="H826" s="20"/>
      <c r="I826" s="12"/>
      <c r="U826" s="4" t="str">
        <f>IF(AND($V$2=$E826,$V$2&lt;&gt;"",$V$2&lt;&gt;0,F826&lt;&gt;"تأكد من الكود"),COUNT($U$3:U825)+1,"  ")</f>
        <v xml:space="preserve">  </v>
      </c>
      <c r="Y826" s="4" t="str">
        <f>IF(AND($Z$2=$D826,$Z$2&lt;&gt;"",$Z$2&lt;&gt;0,$Y$2=$Y$1),COUNT($Y$3:Y825)+1,"  ")</f>
        <v xml:space="preserve">  </v>
      </c>
    </row>
    <row r="827" spans="2:25" ht="15.75">
      <c r="B827" s="5" t="str">
        <f>IF(C827&lt;&gt;"",COUNT($B$3:B826)+1,"")</f>
        <v/>
      </c>
      <c r="C827" s="86"/>
      <c r="D827" s="12"/>
      <c r="E827" s="12"/>
      <c r="F827" s="5" t="str">
        <f>IFERROR(IF(E827&lt;&gt;"",VLOOKUP(E827,STORE!$C$6:$D$500,2,FALSE),""),"تأكد من الكود")</f>
        <v/>
      </c>
      <c r="G827" s="12"/>
      <c r="H827" s="20"/>
      <c r="I827" s="12"/>
      <c r="U827" s="4" t="str">
        <f>IF(AND($V$2=$E827,$V$2&lt;&gt;"",$V$2&lt;&gt;0,F827&lt;&gt;"تأكد من الكود"),COUNT($U$3:U826)+1,"  ")</f>
        <v xml:space="preserve">  </v>
      </c>
      <c r="Y827" s="4" t="str">
        <f>IF(AND($Z$2=$D827,$Z$2&lt;&gt;"",$Z$2&lt;&gt;0,$Y$2=$Y$1),COUNT($Y$3:Y826)+1,"  ")</f>
        <v xml:space="preserve">  </v>
      </c>
    </row>
    <row r="828" spans="2:25" ht="15.75">
      <c r="B828" s="5" t="str">
        <f>IF(C828&lt;&gt;"",COUNT($B$3:B827)+1,"")</f>
        <v/>
      </c>
      <c r="C828" s="86"/>
      <c r="D828" s="12"/>
      <c r="E828" s="12"/>
      <c r="F828" s="5" t="str">
        <f>IFERROR(IF(E828&lt;&gt;"",VLOOKUP(E828,STORE!$C$6:$D$500,2,FALSE),""),"تأكد من الكود")</f>
        <v/>
      </c>
      <c r="G828" s="12"/>
      <c r="H828" s="20"/>
      <c r="I828" s="12"/>
      <c r="U828" s="4" t="str">
        <f>IF(AND($V$2=$E828,$V$2&lt;&gt;"",$V$2&lt;&gt;0,F828&lt;&gt;"تأكد من الكود"),COUNT($U$3:U827)+1,"  ")</f>
        <v xml:space="preserve">  </v>
      </c>
      <c r="Y828" s="4" t="str">
        <f>IF(AND($Z$2=$D828,$Z$2&lt;&gt;"",$Z$2&lt;&gt;0,$Y$2=$Y$1),COUNT($Y$3:Y827)+1,"  ")</f>
        <v xml:space="preserve">  </v>
      </c>
    </row>
    <row r="829" spans="2:25" ht="15.75">
      <c r="B829" s="5" t="str">
        <f>IF(C829&lt;&gt;"",COUNT($B$3:B828)+1,"")</f>
        <v/>
      </c>
      <c r="C829" s="86"/>
      <c r="D829" s="12"/>
      <c r="E829" s="12"/>
      <c r="F829" s="5" t="str">
        <f>IFERROR(IF(E829&lt;&gt;"",VLOOKUP(E829,STORE!$C$6:$D$500,2,FALSE),""),"تأكد من الكود")</f>
        <v/>
      </c>
      <c r="G829" s="12"/>
      <c r="H829" s="20"/>
      <c r="I829" s="12"/>
      <c r="U829" s="4" t="str">
        <f>IF(AND($V$2=$E829,$V$2&lt;&gt;"",$V$2&lt;&gt;0,F829&lt;&gt;"تأكد من الكود"),COUNT($U$3:U828)+1,"  ")</f>
        <v xml:space="preserve">  </v>
      </c>
      <c r="Y829" s="4" t="str">
        <f>IF(AND($Z$2=$D829,$Z$2&lt;&gt;"",$Z$2&lt;&gt;0,$Y$2=$Y$1),COUNT($Y$3:Y828)+1,"  ")</f>
        <v xml:space="preserve">  </v>
      </c>
    </row>
    <row r="830" spans="2:25" ht="15.75">
      <c r="B830" s="5" t="str">
        <f>IF(C830&lt;&gt;"",COUNT($B$3:B829)+1,"")</f>
        <v/>
      </c>
      <c r="C830" s="86"/>
      <c r="D830" s="12"/>
      <c r="E830" s="12"/>
      <c r="F830" s="5" t="str">
        <f>IFERROR(IF(E830&lt;&gt;"",VLOOKUP(E830,STORE!$C$6:$D$500,2,FALSE),""),"تأكد من الكود")</f>
        <v/>
      </c>
      <c r="G830" s="12"/>
      <c r="H830" s="20"/>
      <c r="I830" s="12"/>
      <c r="U830" s="4" t="str">
        <f>IF(AND($V$2=$E830,$V$2&lt;&gt;"",$V$2&lt;&gt;0,F830&lt;&gt;"تأكد من الكود"),COUNT($U$3:U829)+1,"  ")</f>
        <v xml:space="preserve">  </v>
      </c>
      <c r="Y830" s="4" t="str">
        <f>IF(AND($Z$2=$D830,$Z$2&lt;&gt;"",$Z$2&lt;&gt;0,$Y$2=$Y$1),COUNT($Y$3:Y829)+1,"  ")</f>
        <v xml:space="preserve">  </v>
      </c>
    </row>
    <row r="831" spans="2:25" ht="15.75">
      <c r="B831" s="5" t="str">
        <f>IF(C831&lt;&gt;"",COUNT($B$3:B830)+1,"")</f>
        <v/>
      </c>
      <c r="C831" s="86"/>
      <c r="D831" s="12"/>
      <c r="E831" s="12"/>
      <c r="F831" s="5" t="str">
        <f>IFERROR(IF(E831&lt;&gt;"",VLOOKUP(E831,STORE!$C$6:$D$500,2,FALSE),""),"تأكد من الكود")</f>
        <v/>
      </c>
      <c r="G831" s="12"/>
      <c r="H831" s="20"/>
      <c r="I831" s="12"/>
      <c r="U831" s="4" t="str">
        <f>IF(AND($V$2=$E831,$V$2&lt;&gt;"",$V$2&lt;&gt;0,F831&lt;&gt;"تأكد من الكود"),COUNT($U$3:U830)+1,"  ")</f>
        <v xml:space="preserve">  </v>
      </c>
      <c r="Y831" s="4" t="str">
        <f>IF(AND($Z$2=$D831,$Z$2&lt;&gt;"",$Z$2&lt;&gt;0,$Y$2=$Y$1),COUNT($Y$3:Y830)+1,"  ")</f>
        <v xml:space="preserve">  </v>
      </c>
    </row>
    <row r="832" spans="2:25" ht="15.75">
      <c r="B832" s="5" t="str">
        <f>IF(C832&lt;&gt;"",COUNT($B$3:B831)+1,"")</f>
        <v/>
      </c>
      <c r="C832" s="86"/>
      <c r="D832" s="12"/>
      <c r="E832" s="12"/>
      <c r="F832" s="5" t="str">
        <f>IFERROR(IF(E832&lt;&gt;"",VLOOKUP(E832,STORE!$C$6:$D$500,2,FALSE),""),"تأكد من الكود")</f>
        <v/>
      </c>
      <c r="G832" s="12"/>
      <c r="H832" s="20"/>
      <c r="I832" s="12"/>
      <c r="U832" s="4" t="str">
        <f>IF(AND($V$2=$E832,$V$2&lt;&gt;"",$V$2&lt;&gt;0,F832&lt;&gt;"تأكد من الكود"),COUNT($U$3:U831)+1,"  ")</f>
        <v xml:space="preserve">  </v>
      </c>
      <c r="Y832" s="4" t="str">
        <f>IF(AND($Z$2=$D832,$Z$2&lt;&gt;"",$Z$2&lt;&gt;0,$Y$2=$Y$1),COUNT($Y$3:Y831)+1,"  ")</f>
        <v xml:space="preserve">  </v>
      </c>
    </row>
    <row r="833" spans="2:25" ht="15.75">
      <c r="B833" s="5" t="str">
        <f>IF(C833&lt;&gt;"",COUNT($B$3:B832)+1,"")</f>
        <v/>
      </c>
      <c r="C833" s="86"/>
      <c r="D833" s="12"/>
      <c r="E833" s="12"/>
      <c r="F833" s="5" t="str">
        <f>IFERROR(IF(E833&lt;&gt;"",VLOOKUP(E833,STORE!$C$6:$D$500,2,FALSE),""),"تأكد من الكود")</f>
        <v/>
      </c>
      <c r="G833" s="12"/>
      <c r="H833" s="20"/>
      <c r="I833" s="12"/>
      <c r="U833" s="4" t="str">
        <f>IF(AND($V$2=$E833,$V$2&lt;&gt;"",$V$2&lt;&gt;0,F833&lt;&gt;"تأكد من الكود"),COUNT($U$3:U832)+1,"  ")</f>
        <v xml:space="preserve">  </v>
      </c>
      <c r="Y833" s="4" t="str">
        <f>IF(AND($Z$2=$D833,$Z$2&lt;&gt;"",$Z$2&lt;&gt;0,$Y$2=$Y$1),COUNT($Y$3:Y832)+1,"  ")</f>
        <v xml:space="preserve">  </v>
      </c>
    </row>
    <row r="834" spans="2:25" ht="15.75">
      <c r="B834" s="5" t="str">
        <f>IF(C834&lt;&gt;"",COUNT($B$3:B833)+1,"")</f>
        <v/>
      </c>
      <c r="C834" s="86"/>
      <c r="D834" s="12"/>
      <c r="E834" s="12"/>
      <c r="F834" s="5" t="str">
        <f>IFERROR(IF(E834&lt;&gt;"",VLOOKUP(E834,STORE!$C$6:$D$500,2,FALSE),""),"تأكد من الكود")</f>
        <v/>
      </c>
      <c r="G834" s="12"/>
      <c r="H834" s="20"/>
      <c r="I834" s="12"/>
      <c r="U834" s="4" t="str">
        <f>IF(AND($V$2=$E834,$V$2&lt;&gt;"",$V$2&lt;&gt;0,F834&lt;&gt;"تأكد من الكود"),COUNT($U$3:U833)+1,"  ")</f>
        <v xml:space="preserve">  </v>
      </c>
      <c r="Y834" s="4" t="str">
        <f>IF(AND($Z$2=$D834,$Z$2&lt;&gt;"",$Z$2&lt;&gt;0,$Y$2=$Y$1),COUNT($Y$3:Y833)+1,"  ")</f>
        <v xml:space="preserve">  </v>
      </c>
    </row>
    <row r="835" spans="2:25" ht="15.75">
      <c r="B835" s="5" t="str">
        <f>IF(C835&lt;&gt;"",COUNT($B$3:B834)+1,"")</f>
        <v/>
      </c>
      <c r="C835" s="86"/>
      <c r="D835" s="12"/>
      <c r="E835" s="12"/>
      <c r="F835" s="5" t="str">
        <f>IFERROR(IF(E835&lt;&gt;"",VLOOKUP(E835,STORE!$C$6:$D$500,2,FALSE),""),"تأكد من الكود")</f>
        <v/>
      </c>
      <c r="G835" s="12"/>
      <c r="H835" s="20"/>
      <c r="I835" s="12"/>
      <c r="U835" s="4" t="str">
        <f>IF(AND($V$2=$E835,$V$2&lt;&gt;"",$V$2&lt;&gt;0,F835&lt;&gt;"تأكد من الكود"),COUNT($U$3:U834)+1,"  ")</f>
        <v xml:space="preserve">  </v>
      </c>
      <c r="Y835" s="4" t="str">
        <f>IF(AND($Z$2=$D835,$Z$2&lt;&gt;"",$Z$2&lt;&gt;0,$Y$2=$Y$1),COUNT($Y$3:Y834)+1,"  ")</f>
        <v xml:space="preserve">  </v>
      </c>
    </row>
    <row r="836" spans="2:25" ht="15.75">
      <c r="B836" s="5" t="str">
        <f>IF(C836&lt;&gt;"",COUNT($B$3:B835)+1,"")</f>
        <v/>
      </c>
      <c r="C836" s="86"/>
      <c r="D836" s="12"/>
      <c r="E836" s="12"/>
      <c r="F836" s="5" t="str">
        <f>IFERROR(IF(E836&lt;&gt;"",VLOOKUP(E836,STORE!$C$6:$D$500,2,FALSE),""),"تأكد من الكود")</f>
        <v/>
      </c>
      <c r="G836" s="12"/>
      <c r="H836" s="20"/>
      <c r="I836" s="12"/>
      <c r="U836" s="4" t="str">
        <f>IF(AND($V$2=$E836,$V$2&lt;&gt;"",$V$2&lt;&gt;0,F836&lt;&gt;"تأكد من الكود"),COUNT($U$3:U835)+1,"  ")</f>
        <v xml:space="preserve">  </v>
      </c>
      <c r="Y836" s="4" t="str">
        <f>IF(AND($Z$2=$D836,$Z$2&lt;&gt;"",$Z$2&lt;&gt;0,$Y$2=$Y$1),COUNT($Y$3:Y835)+1,"  ")</f>
        <v xml:space="preserve">  </v>
      </c>
    </row>
    <row r="837" spans="2:25" ht="15.75">
      <c r="B837" s="5" t="str">
        <f>IF(C837&lt;&gt;"",COUNT($B$3:B836)+1,"")</f>
        <v/>
      </c>
      <c r="C837" s="86"/>
      <c r="D837" s="12"/>
      <c r="E837" s="12"/>
      <c r="F837" s="5" t="str">
        <f>IFERROR(IF(E837&lt;&gt;"",VLOOKUP(E837,STORE!$C$6:$D$500,2,FALSE),""),"تأكد من الكود")</f>
        <v/>
      </c>
      <c r="G837" s="12"/>
      <c r="H837" s="20"/>
      <c r="I837" s="12"/>
      <c r="U837" s="4" t="str">
        <f>IF(AND($V$2=$E837,$V$2&lt;&gt;"",$V$2&lt;&gt;0,F837&lt;&gt;"تأكد من الكود"),COUNT($U$3:U836)+1,"  ")</f>
        <v xml:space="preserve">  </v>
      </c>
      <c r="Y837" s="4" t="str">
        <f>IF(AND($Z$2=$D837,$Z$2&lt;&gt;"",$Z$2&lt;&gt;0,$Y$2=$Y$1),COUNT($Y$3:Y836)+1,"  ")</f>
        <v xml:space="preserve">  </v>
      </c>
    </row>
    <row r="838" spans="2:25" ht="15.75">
      <c r="B838" s="5" t="str">
        <f>IF(C838&lt;&gt;"",COUNT($B$3:B837)+1,"")</f>
        <v/>
      </c>
      <c r="C838" s="86"/>
      <c r="D838" s="12"/>
      <c r="E838" s="12"/>
      <c r="F838" s="5" t="str">
        <f>IFERROR(IF(E838&lt;&gt;"",VLOOKUP(E838,STORE!$C$6:$D$500,2,FALSE),""),"تأكد من الكود")</f>
        <v/>
      </c>
      <c r="G838" s="12"/>
      <c r="H838" s="20"/>
      <c r="I838" s="12"/>
      <c r="U838" s="4" t="str">
        <f>IF(AND($V$2=$E838,$V$2&lt;&gt;"",$V$2&lt;&gt;0,F838&lt;&gt;"تأكد من الكود"),COUNT($U$3:U837)+1,"  ")</f>
        <v xml:space="preserve">  </v>
      </c>
      <c r="Y838" s="4" t="str">
        <f>IF(AND($Z$2=$D838,$Z$2&lt;&gt;"",$Z$2&lt;&gt;0,$Y$2=$Y$1),COUNT($Y$3:Y837)+1,"  ")</f>
        <v xml:space="preserve">  </v>
      </c>
    </row>
    <row r="839" spans="2:25" ht="15.75">
      <c r="B839" s="5" t="str">
        <f>IF(C839&lt;&gt;"",COUNT($B$3:B838)+1,"")</f>
        <v/>
      </c>
      <c r="C839" s="86"/>
      <c r="D839" s="12"/>
      <c r="E839" s="12"/>
      <c r="F839" s="5" t="str">
        <f>IFERROR(IF(E839&lt;&gt;"",VLOOKUP(E839,STORE!$C$6:$D$500,2,FALSE),""),"تأكد من الكود")</f>
        <v/>
      </c>
      <c r="G839" s="12"/>
      <c r="H839" s="20"/>
      <c r="I839" s="12"/>
      <c r="U839" s="4" t="str">
        <f>IF(AND($V$2=$E839,$V$2&lt;&gt;"",$V$2&lt;&gt;0,F839&lt;&gt;"تأكد من الكود"),COUNT($U$3:U838)+1,"  ")</f>
        <v xml:space="preserve">  </v>
      </c>
      <c r="Y839" s="4" t="str">
        <f>IF(AND($Z$2=$D839,$Z$2&lt;&gt;"",$Z$2&lt;&gt;0,$Y$2=$Y$1),COUNT($Y$3:Y838)+1,"  ")</f>
        <v xml:space="preserve">  </v>
      </c>
    </row>
    <row r="840" spans="2:25" ht="15.75">
      <c r="B840" s="5" t="str">
        <f>IF(C840&lt;&gt;"",COUNT($B$3:B839)+1,"")</f>
        <v/>
      </c>
      <c r="C840" s="86"/>
      <c r="D840" s="12"/>
      <c r="E840" s="12"/>
      <c r="F840" s="5" t="str">
        <f>IFERROR(IF(E840&lt;&gt;"",VLOOKUP(E840,STORE!$C$6:$D$500,2,FALSE),""),"تأكد من الكود")</f>
        <v/>
      </c>
      <c r="G840" s="12"/>
      <c r="H840" s="20"/>
      <c r="I840" s="12"/>
      <c r="U840" s="4" t="str">
        <f>IF(AND($V$2=$E840,$V$2&lt;&gt;"",$V$2&lt;&gt;0,F840&lt;&gt;"تأكد من الكود"),COUNT($U$3:U839)+1,"  ")</f>
        <v xml:space="preserve">  </v>
      </c>
      <c r="Y840" s="4" t="str">
        <f>IF(AND($Z$2=$D840,$Z$2&lt;&gt;"",$Z$2&lt;&gt;0,$Y$2=$Y$1),COUNT($Y$3:Y839)+1,"  ")</f>
        <v xml:space="preserve">  </v>
      </c>
    </row>
    <row r="841" spans="2:25" ht="15.75">
      <c r="B841" s="5" t="str">
        <f>IF(C841&lt;&gt;"",COUNT($B$3:B840)+1,"")</f>
        <v/>
      </c>
      <c r="C841" s="86"/>
      <c r="D841" s="12"/>
      <c r="E841" s="12"/>
      <c r="F841" s="5" t="str">
        <f>IFERROR(IF(E841&lt;&gt;"",VLOOKUP(E841,STORE!$C$6:$D$500,2,FALSE),""),"تأكد من الكود")</f>
        <v/>
      </c>
      <c r="G841" s="12"/>
      <c r="H841" s="20"/>
      <c r="I841" s="12"/>
      <c r="U841" s="4" t="str">
        <f>IF(AND($V$2=$E841,$V$2&lt;&gt;"",$V$2&lt;&gt;0,F841&lt;&gt;"تأكد من الكود"),COUNT($U$3:U840)+1,"  ")</f>
        <v xml:space="preserve">  </v>
      </c>
      <c r="Y841" s="4" t="str">
        <f>IF(AND($Z$2=$D841,$Z$2&lt;&gt;"",$Z$2&lt;&gt;0,$Y$2=$Y$1),COUNT($Y$3:Y840)+1,"  ")</f>
        <v xml:space="preserve">  </v>
      </c>
    </row>
    <row r="842" spans="2:25" ht="15.75">
      <c r="B842" s="5" t="str">
        <f>IF(C842&lt;&gt;"",COUNT($B$3:B841)+1,"")</f>
        <v/>
      </c>
      <c r="C842" s="86"/>
      <c r="D842" s="12"/>
      <c r="E842" s="12"/>
      <c r="F842" s="5" t="str">
        <f>IFERROR(IF(E842&lt;&gt;"",VLOOKUP(E842,STORE!$C$6:$D$500,2,FALSE),""),"تأكد من الكود")</f>
        <v/>
      </c>
      <c r="G842" s="12"/>
      <c r="H842" s="20"/>
      <c r="I842" s="12"/>
      <c r="U842" s="4" t="str">
        <f>IF(AND($V$2=$E842,$V$2&lt;&gt;"",$V$2&lt;&gt;0,F842&lt;&gt;"تأكد من الكود"),COUNT($U$3:U841)+1,"  ")</f>
        <v xml:space="preserve">  </v>
      </c>
      <c r="Y842" s="4" t="str">
        <f>IF(AND($Z$2=$D842,$Z$2&lt;&gt;"",$Z$2&lt;&gt;0,$Y$2=$Y$1),COUNT($Y$3:Y841)+1,"  ")</f>
        <v xml:space="preserve">  </v>
      </c>
    </row>
    <row r="843" spans="2:25" ht="15.75">
      <c r="B843" s="5" t="str">
        <f>IF(C843&lt;&gt;"",COUNT($B$3:B842)+1,"")</f>
        <v/>
      </c>
      <c r="C843" s="86"/>
      <c r="D843" s="12"/>
      <c r="E843" s="12"/>
      <c r="F843" s="5" t="str">
        <f>IFERROR(IF(E843&lt;&gt;"",VLOOKUP(E843,STORE!$C$6:$D$500,2,FALSE),""),"تأكد من الكود")</f>
        <v/>
      </c>
      <c r="G843" s="12"/>
      <c r="H843" s="20"/>
      <c r="I843" s="12"/>
      <c r="U843" s="4" t="str">
        <f>IF(AND($V$2=$E843,$V$2&lt;&gt;"",$V$2&lt;&gt;0,F843&lt;&gt;"تأكد من الكود"),COUNT($U$3:U842)+1,"  ")</f>
        <v xml:space="preserve">  </v>
      </c>
      <c r="Y843" s="4" t="str">
        <f>IF(AND($Z$2=$D843,$Z$2&lt;&gt;"",$Z$2&lt;&gt;0,$Y$2=$Y$1),COUNT($Y$3:Y842)+1,"  ")</f>
        <v xml:space="preserve">  </v>
      </c>
    </row>
    <row r="844" spans="2:25" ht="15.75">
      <c r="B844" s="5" t="str">
        <f>IF(C844&lt;&gt;"",COUNT($B$3:B843)+1,"")</f>
        <v/>
      </c>
      <c r="C844" s="86"/>
      <c r="D844" s="12"/>
      <c r="E844" s="12"/>
      <c r="F844" s="5" t="str">
        <f>IFERROR(IF(E844&lt;&gt;"",VLOOKUP(E844,STORE!$C$6:$D$500,2,FALSE),""),"تأكد من الكود")</f>
        <v/>
      </c>
      <c r="G844" s="12"/>
      <c r="H844" s="20"/>
      <c r="I844" s="12"/>
      <c r="U844" s="4" t="str">
        <f>IF(AND($V$2=$E844,$V$2&lt;&gt;"",$V$2&lt;&gt;0,F844&lt;&gt;"تأكد من الكود"),COUNT($U$3:U843)+1,"  ")</f>
        <v xml:space="preserve">  </v>
      </c>
      <c r="Y844" s="4" t="str">
        <f>IF(AND($Z$2=$D844,$Z$2&lt;&gt;"",$Z$2&lt;&gt;0,$Y$2=$Y$1),COUNT($Y$3:Y843)+1,"  ")</f>
        <v xml:space="preserve">  </v>
      </c>
    </row>
    <row r="845" spans="2:25" ht="15.75">
      <c r="B845" s="5" t="str">
        <f>IF(C845&lt;&gt;"",COUNT($B$3:B844)+1,"")</f>
        <v/>
      </c>
      <c r="C845" s="86"/>
      <c r="D845" s="12"/>
      <c r="E845" s="12"/>
      <c r="F845" s="5" t="str">
        <f>IFERROR(IF(E845&lt;&gt;"",VLOOKUP(E845,STORE!$C$6:$D$500,2,FALSE),""),"تأكد من الكود")</f>
        <v/>
      </c>
      <c r="G845" s="12"/>
      <c r="H845" s="20"/>
      <c r="I845" s="12"/>
      <c r="U845" s="4" t="str">
        <f>IF(AND($V$2=$E845,$V$2&lt;&gt;"",$V$2&lt;&gt;0,F845&lt;&gt;"تأكد من الكود"),COUNT($U$3:U844)+1,"  ")</f>
        <v xml:space="preserve">  </v>
      </c>
      <c r="Y845" s="4" t="str">
        <f>IF(AND($Z$2=$D845,$Z$2&lt;&gt;"",$Z$2&lt;&gt;0,$Y$2=$Y$1),COUNT($Y$3:Y844)+1,"  ")</f>
        <v xml:space="preserve">  </v>
      </c>
    </row>
    <row r="846" spans="2:25" ht="15.75">
      <c r="B846" s="5" t="str">
        <f>IF(C846&lt;&gt;"",COUNT($B$3:B845)+1,"")</f>
        <v/>
      </c>
      <c r="C846" s="86"/>
      <c r="D846" s="12"/>
      <c r="E846" s="12"/>
      <c r="F846" s="5" t="str">
        <f>IFERROR(IF(E846&lt;&gt;"",VLOOKUP(E846,STORE!$C$6:$D$500,2,FALSE),""),"تأكد من الكود")</f>
        <v/>
      </c>
      <c r="G846" s="12"/>
      <c r="H846" s="20"/>
      <c r="I846" s="12"/>
      <c r="U846" s="4" t="str">
        <f>IF(AND($V$2=$E846,$V$2&lt;&gt;"",$V$2&lt;&gt;0,F846&lt;&gt;"تأكد من الكود"),COUNT($U$3:U845)+1,"  ")</f>
        <v xml:space="preserve">  </v>
      </c>
      <c r="Y846" s="4" t="str">
        <f>IF(AND($Z$2=$D846,$Z$2&lt;&gt;"",$Z$2&lt;&gt;0,$Y$2=$Y$1),COUNT($Y$3:Y845)+1,"  ")</f>
        <v xml:space="preserve">  </v>
      </c>
    </row>
    <row r="847" spans="2:25" ht="15.75">
      <c r="B847" s="5" t="str">
        <f>IF(C847&lt;&gt;"",COUNT($B$3:B846)+1,"")</f>
        <v/>
      </c>
      <c r="C847" s="86"/>
      <c r="D847" s="12"/>
      <c r="E847" s="12"/>
      <c r="F847" s="5" t="str">
        <f>IFERROR(IF(E847&lt;&gt;"",VLOOKUP(E847,STORE!$C$6:$D$500,2,FALSE),""),"تأكد من الكود")</f>
        <v/>
      </c>
      <c r="G847" s="12"/>
      <c r="H847" s="20"/>
      <c r="I847" s="12"/>
      <c r="U847" s="4" t="str">
        <f>IF(AND($V$2=$E847,$V$2&lt;&gt;"",$V$2&lt;&gt;0,F847&lt;&gt;"تأكد من الكود"),COUNT($U$3:U846)+1,"  ")</f>
        <v xml:space="preserve">  </v>
      </c>
      <c r="Y847" s="4" t="str">
        <f>IF(AND($Z$2=$D847,$Z$2&lt;&gt;"",$Z$2&lt;&gt;0,$Y$2=$Y$1),COUNT($Y$3:Y846)+1,"  ")</f>
        <v xml:space="preserve">  </v>
      </c>
    </row>
    <row r="848" spans="2:25" ht="15.75">
      <c r="B848" s="5" t="str">
        <f>IF(C848&lt;&gt;"",COUNT($B$3:B847)+1,"")</f>
        <v/>
      </c>
      <c r="C848" s="86"/>
      <c r="D848" s="12"/>
      <c r="E848" s="12"/>
      <c r="F848" s="5" t="str">
        <f>IFERROR(IF(E848&lt;&gt;"",VLOOKUP(E848,STORE!$C$6:$D$500,2,FALSE),""),"تأكد من الكود")</f>
        <v/>
      </c>
      <c r="G848" s="12"/>
      <c r="H848" s="20"/>
      <c r="I848" s="12"/>
      <c r="U848" s="4" t="str">
        <f>IF(AND($V$2=$E848,$V$2&lt;&gt;"",$V$2&lt;&gt;0,F848&lt;&gt;"تأكد من الكود"),COUNT($U$3:U847)+1,"  ")</f>
        <v xml:space="preserve">  </v>
      </c>
      <c r="Y848" s="4" t="str">
        <f>IF(AND($Z$2=$D848,$Z$2&lt;&gt;"",$Z$2&lt;&gt;0,$Y$2=$Y$1),COUNT($Y$3:Y847)+1,"  ")</f>
        <v xml:space="preserve">  </v>
      </c>
    </row>
    <row r="849" spans="2:25" ht="15.75">
      <c r="B849" s="5" t="str">
        <f>IF(C849&lt;&gt;"",COUNT($B$3:B848)+1,"")</f>
        <v/>
      </c>
      <c r="C849" s="86"/>
      <c r="D849" s="12"/>
      <c r="E849" s="12"/>
      <c r="F849" s="5" t="str">
        <f>IFERROR(IF(E849&lt;&gt;"",VLOOKUP(E849,STORE!$C$6:$D$500,2,FALSE),""),"تأكد من الكود")</f>
        <v/>
      </c>
      <c r="G849" s="12"/>
      <c r="H849" s="20"/>
      <c r="I849" s="12"/>
      <c r="U849" s="4" t="str">
        <f>IF(AND($V$2=$E849,$V$2&lt;&gt;"",$V$2&lt;&gt;0,F849&lt;&gt;"تأكد من الكود"),COUNT($U$3:U848)+1,"  ")</f>
        <v xml:space="preserve">  </v>
      </c>
      <c r="Y849" s="4" t="str">
        <f>IF(AND($Z$2=$D849,$Z$2&lt;&gt;"",$Z$2&lt;&gt;0,$Y$2=$Y$1),COUNT($Y$3:Y848)+1,"  ")</f>
        <v xml:space="preserve">  </v>
      </c>
    </row>
    <row r="850" spans="2:25" ht="15.75">
      <c r="B850" s="5" t="str">
        <f>IF(C850&lt;&gt;"",COUNT($B$3:B849)+1,"")</f>
        <v/>
      </c>
      <c r="C850" s="86"/>
      <c r="D850" s="12"/>
      <c r="E850" s="12"/>
      <c r="F850" s="5" t="str">
        <f>IFERROR(IF(E850&lt;&gt;"",VLOOKUP(E850,STORE!$C$6:$D$500,2,FALSE),""),"تأكد من الكود")</f>
        <v/>
      </c>
      <c r="G850" s="12"/>
      <c r="H850" s="20"/>
      <c r="I850" s="12"/>
      <c r="U850" s="4" t="str">
        <f>IF(AND($V$2=$E850,$V$2&lt;&gt;"",$V$2&lt;&gt;0,F850&lt;&gt;"تأكد من الكود"),COUNT($U$3:U849)+1,"  ")</f>
        <v xml:space="preserve">  </v>
      </c>
      <c r="Y850" s="4" t="str">
        <f>IF(AND($Z$2=$D850,$Z$2&lt;&gt;"",$Z$2&lt;&gt;0,$Y$2=$Y$1),COUNT($Y$3:Y849)+1,"  ")</f>
        <v xml:space="preserve">  </v>
      </c>
    </row>
    <row r="851" spans="2:25" ht="15.75">
      <c r="B851" s="5" t="str">
        <f>IF(C851&lt;&gt;"",COUNT($B$3:B850)+1,"")</f>
        <v/>
      </c>
      <c r="C851" s="86"/>
      <c r="D851" s="12"/>
      <c r="E851" s="12"/>
      <c r="F851" s="5" t="str">
        <f>IFERROR(IF(E851&lt;&gt;"",VLOOKUP(E851,STORE!$C$6:$D$500,2,FALSE),""),"تأكد من الكود")</f>
        <v/>
      </c>
      <c r="G851" s="12"/>
      <c r="H851" s="20"/>
      <c r="I851" s="12"/>
      <c r="U851" s="4" t="str">
        <f>IF(AND($V$2=$E851,$V$2&lt;&gt;"",$V$2&lt;&gt;0,F851&lt;&gt;"تأكد من الكود"),COUNT($U$3:U850)+1,"  ")</f>
        <v xml:space="preserve">  </v>
      </c>
      <c r="Y851" s="4" t="str">
        <f>IF(AND($Z$2=$D851,$Z$2&lt;&gt;"",$Z$2&lt;&gt;0,$Y$2=$Y$1),COUNT($Y$3:Y850)+1,"  ")</f>
        <v xml:space="preserve">  </v>
      </c>
    </row>
    <row r="852" spans="2:25" ht="15.75">
      <c r="B852" s="5" t="str">
        <f>IF(C852&lt;&gt;"",COUNT($B$3:B851)+1,"")</f>
        <v/>
      </c>
      <c r="C852" s="86"/>
      <c r="D852" s="12"/>
      <c r="E852" s="12"/>
      <c r="F852" s="5" t="str">
        <f>IFERROR(IF(E852&lt;&gt;"",VLOOKUP(E852,STORE!$C$6:$D$500,2,FALSE),""),"تأكد من الكود")</f>
        <v/>
      </c>
      <c r="G852" s="12"/>
      <c r="H852" s="20"/>
      <c r="I852" s="12"/>
      <c r="U852" s="4" t="str">
        <f>IF(AND($V$2=$E852,$V$2&lt;&gt;"",$V$2&lt;&gt;0,F852&lt;&gt;"تأكد من الكود"),COUNT($U$3:U851)+1,"  ")</f>
        <v xml:space="preserve">  </v>
      </c>
      <c r="Y852" s="4" t="str">
        <f>IF(AND($Z$2=$D852,$Z$2&lt;&gt;"",$Z$2&lt;&gt;0,$Y$2=$Y$1),COUNT($Y$3:Y851)+1,"  ")</f>
        <v xml:space="preserve">  </v>
      </c>
    </row>
    <row r="853" spans="2:25" ht="15.75">
      <c r="B853" s="5" t="str">
        <f>IF(C853&lt;&gt;"",COUNT($B$3:B852)+1,"")</f>
        <v/>
      </c>
      <c r="C853" s="86"/>
      <c r="D853" s="12"/>
      <c r="E853" s="12"/>
      <c r="F853" s="5" t="str">
        <f>IFERROR(IF(E853&lt;&gt;"",VLOOKUP(E853,STORE!$C$6:$D$500,2,FALSE),""),"تأكد من الكود")</f>
        <v/>
      </c>
      <c r="G853" s="12"/>
      <c r="H853" s="20"/>
      <c r="I853" s="12"/>
      <c r="U853" s="4" t="str">
        <f>IF(AND($V$2=$E853,$V$2&lt;&gt;"",$V$2&lt;&gt;0,F853&lt;&gt;"تأكد من الكود"),COUNT($U$3:U852)+1,"  ")</f>
        <v xml:space="preserve">  </v>
      </c>
      <c r="Y853" s="4" t="str">
        <f>IF(AND($Z$2=$D853,$Z$2&lt;&gt;"",$Z$2&lt;&gt;0,$Y$2=$Y$1),COUNT($Y$3:Y852)+1,"  ")</f>
        <v xml:space="preserve">  </v>
      </c>
    </row>
    <row r="854" spans="2:25" ht="15.75">
      <c r="B854" s="5" t="str">
        <f>IF(C854&lt;&gt;"",COUNT($B$3:B853)+1,"")</f>
        <v/>
      </c>
      <c r="C854" s="86"/>
      <c r="D854" s="12"/>
      <c r="E854" s="12"/>
      <c r="F854" s="5" t="str">
        <f>IFERROR(IF(E854&lt;&gt;"",VLOOKUP(E854,STORE!$C$6:$D$500,2,FALSE),""),"تأكد من الكود")</f>
        <v/>
      </c>
      <c r="G854" s="12"/>
      <c r="H854" s="20"/>
      <c r="I854" s="12"/>
      <c r="U854" s="4" t="str">
        <f>IF(AND($V$2=$E854,$V$2&lt;&gt;"",$V$2&lt;&gt;0,F854&lt;&gt;"تأكد من الكود"),COUNT($U$3:U853)+1,"  ")</f>
        <v xml:space="preserve">  </v>
      </c>
      <c r="Y854" s="4" t="str">
        <f>IF(AND($Z$2=$D854,$Z$2&lt;&gt;"",$Z$2&lt;&gt;0,$Y$2=$Y$1),COUNT($Y$3:Y853)+1,"  ")</f>
        <v xml:space="preserve">  </v>
      </c>
    </row>
    <row r="855" spans="2:25" ht="15.75">
      <c r="B855" s="5" t="str">
        <f>IF(C855&lt;&gt;"",COUNT($B$3:B854)+1,"")</f>
        <v/>
      </c>
      <c r="C855" s="86"/>
      <c r="D855" s="12"/>
      <c r="E855" s="12"/>
      <c r="F855" s="5" t="str">
        <f>IFERROR(IF(E855&lt;&gt;"",VLOOKUP(E855,STORE!$C$6:$D$500,2,FALSE),""),"تأكد من الكود")</f>
        <v/>
      </c>
      <c r="G855" s="12"/>
      <c r="H855" s="20"/>
      <c r="I855" s="12"/>
      <c r="U855" s="4" t="str">
        <f>IF(AND($V$2=$E855,$V$2&lt;&gt;"",$V$2&lt;&gt;0,F855&lt;&gt;"تأكد من الكود"),COUNT($U$3:U854)+1,"  ")</f>
        <v xml:space="preserve">  </v>
      </c>
      <c r="Y855" s="4" t="str">
        <f>IF(AND($Z$2=$D855,$Z$2&lt;&gt;"",$Z$2&lt;&gt;0,$Y$2=$Y$1),COUNT($Y$3:Y854)+1,"  ")</f>
        <v xml:space="preserve">  </v>
      </c>
    </row>
    <row r="856" spans="2:25" ht="15.75">
      <c r="B856" s="5" t="str">
        <f>IF(C856&lt;&gt;"",COUNT($B$3:B855)+1,"")</f>
        <v/>
      </c>
      <c r="C856" s="86"/>
      <c r="D856" s="12"/>
      <c r="E856" s="12"/>
      <c r="F856" s="5" t="str">
        <f>IFERROR(IF(E856&lt;&gt;"",VLOOKUP(E856,STORE!$C$6:$D$500,2,FALSE),""),"تأكد من الكود")</f>
        <v/>
      </c>
      <c r="G856" s="12"/>
      <c r="H856" s="20"/>
      <c r="I856" s="12"/>
      <c r="U856" s="4" t="str">
        <f>IF(AND($V$2=$E856,$V$2&lt;&gt;"",$V$2&lt;&gt;0,F856&lt;&gt;"تأكد من الكود"),COUNT($U$3:U855)+1,"  ")</f>
        <v xml:space="preserve">  </v>
      </c>
      <c r="Y856" s="4" t="str">
        <f>IF(AND($Z$2=$D856,$Z$2&lt;&gt;"",$Z$2&lt;&gt;0,$Y$2=$Y$1),COUNT($Y$3:Y855)+1,"  ")</f>
        <v xml:space="preserve">  </v>
      </c>
    </row>
    <row r="857" spans="2:25" ht="15.75">
      <c r="B857" s="5" t="str">
        <f>IF(C857&lt;&gt;"",COUNT($B$3:B856)+1,"")</f>
        <v/>
      </c>
      <c r="C857" s="86"/>
      <c r="D857" s="12"/>
      <c r="E857" s="12"/>
      <c r="F857" s="5" t="str">
        <f>IFERROR(IF(E857&lt;&gt;"",VLOOKUP(E857,STORE!$C$6:$D$500,2,FALSE),""),"تأكد من الكود")</f>
        <v/>
      </c>
      <c r="G857" s="12"/>
      <c r="H857" s="20"/>
      <c r="I857" s="12"/>
      <c r="U857" s="4" t="str">
        <f>IF(AND($V$2=$E857,$V$2&lt;&gt;"",$V$2&lt;&gt;0,F857&lt;&gt;"تأكد من الكود"),COUNT($U$3:U856)+1,"  ")</f>
        <v xml:space="preserve">  </v>
      </c>
      <c r="Y857" s="4" t="str">
        <f>IF(AND($Z$2=$D857,$Z$2&lt;&gt;"",$Z$2&lt;&gt;0,$Y$2=$Y$1),COUNT($Y$3:Y856)+1,"  ")</f>
        <v xml:space="preserve">  </v>
      </c>
    </row>
    <row r="858" spans="2:25" ht="15.75">
      <c r="B858" s="5" t="str">
        <f>IF(C858&lt;&gt;"",COUNT($B$3:B857)+1,"")</f>
        <v/>
      </c>
      <c r="C858" s="86"/>
      <c r="D858" s="12"/>
      <c r="E858" s="12"/>
      <c r="F858" s="5" t="str">
        <f>IFERROR(IF(E858&lt;&gt;"",VLOOKUP(E858,STORE!$C$6:$D$500,2,FALSE),""),"تأكد من الكود")</f>
        <v/>
      </c>
      <c r="G858" s="12"/>
      <c r="H858" s="20"/>
      <c r="I858" s="12"/>
      <c r="U858" s="4" t="str">
        <f>IF(AND($V$2=$E858,$V$2&lt;&gt;"",$V$2&lt;&gt;0,F858&lt;&gt;"تأكد من الكود"),COUNT($U$3:U857)+1,"  ")</f>
        <v xml:space="preserve">  </v>
      </c>
      <c r="Y858" s="4" t="str">
        <f>IF(AND($Z$2=$D858,$Z$2&lt;&gt;"",$Z$2&lt;&gt;0,$Y$2=$Y$1),COUNT($Y$3:Y857)+1,"  ")</f>
        <v xml:space="preserve">  </v>
      </c>
    </row>
    <row r="859" spans="2:25" ht="15.75">
      <c r="B859" s="5" t="str">
        <f>IF(C859&lt;&gt;"",COUNT($B$3:B858)+1,"")</f>
        <v/>
      </c>
      <c r="C859" s="86"/>
      <c r="D859" s="12"/>
      <c r="E859" s="12"/>
      <c r="F859" s="5" t="str">
        <f>IFERROR(IF(E859&lt;&gt;"",VLOOKUP(E859,STORE!$C$6:$D$500,2,FALSE),""),"تأكد من الكود")</f>
        <v/>
      </c>
      <c r="G859" s="12"/>
      <c r="H859" s="20"/>
      <c r="I859" s="12"/>
      <c r="U859" s="4" t="str">
        <f>IF(AND($V$2=$E859,$V$2&lt;&gt;"",$V$2&lt;&gt;0,F859&lt;&gt;"تأكد من الكود"),COUNT($U$3:U858)+1,"  ")</f>
        <v xml:space="preserve">  </v>
      </c>
      <c r="Y859" s="4" t="str">
        <f>IF(AND($Z$2=$D859,$Z$2&lt;&gt;"",$Z$2&lt;&gt;0,$Y$2=$Y$1),COUNT($Y$3:Y858)+1,"  ")</f>
        <v xml:space="preserve">  </v>
      </c>
    </row>
    <row r="860" spans="2:25" ht="15.75">
      <c r="B860" s="5" t="str">
        <f>IF(C860&lt;&gt;"",COUNT($B$3:B859)+1,"")</f>
        <v/>
      </c>
      <c r="C860" s="86"/>
      <c r="D860" s="12"/>
      <c r="E860" s="12"/>
      <c r="F860" s="5" t="str">
        <f>IFERROR(IF(E860&lt;&gt;"",VLOOKUP(E860,STORE!$C$6:$D$500,2,FALSE),""),"تأكد من الكود")</f>
        <v/>
      </c>
      <c r="G860" s="12"/>
      <c r="H860" s="20"/>
      <c r="I860" s="12"/>
      <c r="U860" s="4" t="str">
        <f>IF(AND($V$2=$E860,$V$2&lt;&gt;"",$V$2&lt;&gt;0,F860&lt;&gt;"تأكد من الكود"),COUNT($U$3:U859)+1,"  ")</f>
        <v xml:space="preserve">  </v>
      </c>
      <c r="Y860" s="4" t="str">
        <f>IF(AND($Z$2=$D860,$Z$2&lt;&gt;"",$Z$2&lt;&gt;0,$Y$2=$Y$1),COUNT($Y$3:Y859)+1,"  ")</f>
        <v xml:space="preserve">  </v>
      </c>
    </row>
    <row r="861" spans="2:25" ht="15.75">
      <c r="B861" s="5" t="str">
        <f>IF(C861&lt;&gt;"",COUNT($B$3:B860)+1,"")</f>
        <v/>
      </c>
      <c r="C861" s="86"/>
      <c r="D861" s="12"/>
      <c r="E861" s="12"/>
      <c r="F861" s="5" t="str">
        <f>IFERROR(IF(E861&lt;&gt;"",VLOOKUP(E861,STORE!$C$6:$D$500,2,FALSE),""),"تأكد من الكود")</f>
        <v/>
      </c>
      <c r="G861" s="12"/>
      <c r="H861" s="20"/>
      <c r="I861" s="12"/>
      <c r="U861" s="4" t="str">
        <f>IF(AND($V$2=$E861,$V$2&lt;&gt;"",$V$2&lt;&gt;0,F861&lt;&gt;"تأكد من الكود"),COUNT($U$3:U860)+1,"  ")</f>
        <v xml:space="preserve">  </v>
      </c>
      <c r="Y861" s="4" t="str">
        <f>IF(AND($Z$2=$D861,$Z$2&lt;&gt;"",$Z$2&lt;&gt;0,$Y$2=$Y$1),COUNT($Y$3:Y860)+1,"  ")</f>
        <v xml:space="preserve">  </v>
      </c>
    </row>
    <row r="862" spans="2:25" ht="15.75">
      <c r="B862" s="5" t="str">
        <f>IF(C862&lt;&gt;"",COUNT($B$3:B861)+1,"")</f>
        <v/>
      </c>
      <c r="C862" s="86"/>
      <c r="D862" s="12"/>
      <c r="E862" s="12"/>
      <c r="F862" s="5" t="str">
        <f>IFERROR(IF(E862&lt;&gt;"",VLOOKUP(E862,STORE!$C$6:$D$500,2,FALSE),""),"تأكد من الكود")</f>
        <v/>
      </c>
      <c r="G862" s="12"/>
      <c r="H862" s="20"/>
      <c r="I862" s="12"/>
      <c r="U862" s="4" t="str">
        <f>IF(AND($V$2=$E862,$V$2&lt;&gt;"",$V$2&lt;&gt;0,F862&lt;&gt;"تأكد من الكود"),COUNT($U$3:U861)+1,"  ")</f>
        <v xml:space="preserve">  </v>
      </c>
      <c r="Y862" s="4" t="str">
        <f>IF(AND($Z$2=$D862,$Z$2&lt;&gt;"",$Z$2&lt;&gt;0,$Y$2=$Y$1),COUNT($Y$3:Y861)+1,"  ")</f>
        <v xml:space="preserve">  </v>
      </c>
    </row>
    <row r="863" spans="2:25" ht="15.75">
      <c r="B863" s="5" t="str">
        <f>IF(C863&lt;&gt;"",COUNT($B$3:B862)+1,"")</f>
        <v/>
      </c>
      <c r="C863" s="86"/>
      <c r="D863" s="12"/>
      <c r="E863" s="12"/>
      <c r="F863" s="5" t="str">
        <f>IFERROR(IF(E863&lt;&gt;"",VLOOKUP(E863,STORE!$C$6:$D$500,2,FALSE),""),"تأكد من الكود")</f>
        <v/>
      </c>
      <c r="G863" s="12"/>
      <c r="H863" s="20"/>
      <c r="I863" s="12"/>
      <c r="U863" s="4" t="str">
        <f>IF(AND($V$2=$E863,$V$2&lt;&gt;"",$V$2&lt;&gt;0,F863&lt;&gt;"تأكد من الكود"),COUNT($U$3:U862)+1,"  ")</f>
        <v xml:space="preserve">  </v>
      </c>
      <c r="Y863" s="4" t="str">
        <f>IF(AND($Z$2=$D863,$Z$2&lt;&gt;"",$Z$2&lt;&gt;0,$Y$2=$Y$1),COUNT($Y$3:Y862)+1,"  ")</f>
        <v xml:space="preserve">  </v>
      </c>
    </row>
    <row r="864" spans="2:25" ht="15.75">
      <c r="B864" s="5" t="str">
        <f>IF(C864&lt;&gt;"",COUNT($B$3:B863)+1,"")</f>
        <v/>
      </c>
      <c r="C864" s="86"/>
      <c r="D864" s="12"/>
      <c r="E864" s="12"/>
      <c r="F864" s="5" t="str">
        <f>IFERROR(IF(E864&lt;&gt;"",VLOOKUP(E864,STORE!$C$6:$D$500,2,FALSE),""),"تأكد من الكود")</f>
        <v/>
      </c>
      <c r="G864" s="12"/>
      <c r="H864" s="20"/>
      <c r="I864" s="12"/>
      <c r="U864" s="4" t="str">
        <f>IF(AND($V$2=$E864,$V$2&lt;&gt;"",$V$2&lt;&gt;0,F864&lt;&gt;"تأكد من الكود"),COUNT($U$3:U863)+1,"  ")</f>
        <v xml:space="preserve">  </v>
      </c>
      <c r="Y864" s="4" t="str">
        <f>IF(AND($Z$2=$D864,$Z$2&lt;&gt;"",$Z$2&lt;&gt;0,$Y$2=$Y$1),COUNT($Y$3:Y863)+1,"  ")</f>
        <v xml:space="preserve">  </v>
      </c>
    </row>
    <row r="865" spans="2:25" ht="15.75">
      <c r="B865" s="5" t="str">
        <f>IF(C865&lt;&gt;"",COUNT($B$3:B864)+1,"")</f>
        <v/>
      </c>
      <c r="C865" s="86"/>
      <c r="D865" s="12"/>
      <c r="E865" s="12"/>
      <c r="F865" s="5" t="str">
        <f>IFERROR(IF(E865&lt;&gt;"",VLOOKUP(E865,STORE!$C$6:$D$500,2,FALSE),""),"تأكد من الكود")</f>
        <v/>
      </c>
      <c r="G865" s="12"/>
      <c r="H865" s="20"/>
      <c r="I865" s="12"/>
      <c r="U865" s="4" t="str">
        <f>IF(AND($V$2=$E865,$V$2&lt;&gt;"",$V$2&lt;&gt;0,F865&lt;&gt;"تأكد من الكود"),COUNT($U$3:U864)+1,"  ")</f>
        <v xml:space="preserve">  </v>
      </c>
      <c r="Y865" s="4" t="str">
        <f>IF(AND($Z$2=$D865,$Z$2&lt;&gt;"",$Z$2&lt;&gt;0,$Y$2=$Y$1),COUNT($Y$3:Y864)+1,"  ")</f>
        <v xml:space="preserve">  </v>
      </c>
    </row>
    <row r="866" spans="2:25" ht="15.75">
      <c r="B866" s="5" t="str">
        <f>IF(C866&lt;&gt;"",COUNT($B$3:B865)+1,"")</f>
        <v/>
      </c>
      <c r="C866" s="86"/>
      <c r="D866" s="12"/>
      <c r="E866" s="12"/>
      <c r="F866" s="5" t="str">
        <f>IFERROR(IF(E866&lt;&gt;"",VLOOKUP(E866,STORE!$C$6:$D$500,2,FALSE),""),"تأكد من الكود")</f>
        <v/>
      </c>
      <c r="G866" s="12"/>
      <c r="H866" s="20"/>
      <c r="I866" s="12"/>
      <c r="U866" s="4" t="str">
        <f>IF(AND($V$2=$E866,$V$2&lt;&gt;"",$V$2&lt;&gt;0,F866&lt;&gt;"تأكد من الكود"),COUNT($U$3:U865)+1,"  ")</f>
        <v xml:space="preserve">  </v>
      </c>
      <c r="Y866" s="4" t="str">
        <f>IF(AND($Z$2=$D866,$Z$2&lt;&gt;"",$Z$2&lt;&gt;0,$Y$2=$Y$1),COUNT($Y$3:Y865)+1,"  ")</f>
        <v xml:space="preserve">  </v>
      </c>
    </row>
    <row r="867" spans="2:25" ht="15.75">
      <c r="B867" s="5" t="str">
        <f>IF(C867&lt;&gt;"",COUNT($B$3:B866)+1,"")</f>
        <v/>
      </c>
      <c r="C867" s="86"/>
      <c r="D867" s="12"/>
      <c r="E867" s="12"/>
      <c r="F867" s="5" t="str">
        <f>IFERROR(IF(E867&lt;&gt;"",VLOOKUP(E867,STORE!$C$6:$D$500,2,FALSE),""),"تأكد من الكود")</f>
        <v/>
      </c>
      <c r="G867" s="12"/>
      <c r="H867" s="20"/>
      <c r="I867" s="12"/>
      <c r="U867" s="4" t="str">
        <f>IF(AND($V$2=$E867,$V$2&lt;&gt;"",$V$2&lt;&gt;0,F867&lt;&gt;"تأكد من الكود"),COUNT($U$3:U866)+1,"  ")</f>
        <v xml:space="preserve">  </v>
      </c>
      <c r="Y867" s="4" t="str">
        <f>IF(AND($Z$2=$D867,$Z$2&lt;&gt;"",$Z$2&lt;&gt;0,$Y$2=$Y$1),COUNT($Y$3:Y866)+1,"  ")</f>
        <v xml:space="preserve">  </v>
      </c>
    </row>
    <row r="868" spans="2:25" ht="15.75">
      <c r="B868" s="5" t="str">
        <f>IF(C868&lt;&gt;"",COUNT($B$3:B867)+1,"")</f>
        <v/>
      </c>
      <c r="C868" s="86"/>
      <c r="D868" s="12"/>
      <c r="E868" s="12"/>
      <c r="F868" s="5" t="str">
        <f>IFERROR(IF(E868&lt;&gt;"",VLOOKUP(E868,STORE!$C$6:$D$500,2,FALSE),""),"تأكد من الكود")</f>
        <v/>
      </c>
      <c r="G868" s="12"/>
      <c r="H868" s="20"/>
      <c r="I868" s="12"/>
      <c r="U868" s="4" t="str">
        <f>IF(AND($V$2=$E868,$V$2&lt;&gt;"",$V$2&lt;&gt;0,F868&lt;&gt;"تأكد من الكود"),COUNT($U$3:U867)+1,"  ")</f>
        <v xml:space="preserve">  </v>
      </c>
      <c r="Y868" s="4" t="str">
        <f>IF(AND($Z$2=$D868,$Z$2&lt;&gt;"",$Z$2&lt;&gt;0,$Y$2=$Y$1),COUNT($Y$3:Y867)+1,"  ")</f>
        <v xml:space="preserve">  </v>
      </c>
    </row>
    <row r="869" spans="2:25" ht="15.75">
      <c r="B869" s="5" t="str">
        <f>IF(C869&lt;&gt;"",COUNT($B$3:B868)+1,"")</f>
        <v/>
      </c>
      <c r="C869" s="86"/>
      <c r="D869" s="12"/>
      <c r="E869" s="12"/>
      <c r="F869" s="5" t="str">
        <f>IFERROR(IF(E869&lt;&gt;"",VLOOKUP(E869,STORE!$C$6:$D$500,2,FALSE),""),"تأكد من الكود")</f>
        <v/>
      </c>
      <c r="G869" s="12"/>
      <c r="H869" s="20"/>
      <c r="I869" s="12"/>
      <c r="U869" s="4" t="str">
        <f>IF(AND($V$2=$E869,$V$2&lt;&gt;"",$V$2&lt;&gt;0,F869&lt;&gt;"تأكد من الكود"),COUNT($U$3:U868)+1,"  ")</f>
        <v xml:space="preserve">  </v>
      </c>
      <c r="Y869" s="4" t="str">
        <f>IF(AND($Z$2=$D869,$Z$2&lt;&gt;"",$Z$2&lt;&gt;0,$Y$2=$Y$1),COUNT($Y$3:Y868)+1,"  ")</f>
        <v xml:space="preserve">  </v>
      </c>
    </row>
    <row r="870" spans="2:25" ht="15.75">
      <c r="B870" s="5" t="str">
        <f>IF(C870&lt;&gt;"",COUNT($B$3:B869)+1,"")</f>
        <v/>
      </c>
      <c r="C870" s="86"/>
      <c r="D870" s="12"/>
      <c r="E870" s="12"/>
      <c r="F870" s="5" t="str">
        <f>IFERROR(IF(E870&lt;&gt;"",VLOOKUP(E870,STORE!$C$6:$D$500,2,FALSE),""),"تأكد من الكود")</f>
        <v/>
      </c>
      <c r="G870" s="12"/>
      <c r="H870" s="20"/>
      <c r="I870" s="12"/>
      <c r="U870" s="4" t="str">
        <f>IF(AND($V$2=$E870,$V$2&lt;&gt;"",$V$2&lt;&gt;0,F870&lt;&gt;"تأكد من الكود"),COUNT($U$3:U869)+1,"  ")</f>
        <v xml:space="preserve">  </v>
      </c>
      <c r="Y870" s="4" t="str">
        <f>IF(AND($Z$2=$D870,$Z$2&lt;&gt;"",$Z$2&lt;&gt;0,$Y$2=$Y$1),COUNT($Y$3:Y869)+1,"  ")</f>
        <v xml:space="preserve">  </v>
      </c>
    </row>
    <row r="871" spans="2:25" ht="15.75">
      <c r="B871" s="5" t="str">
        <f>IF(C871&lt;&gt;"",COUNT($B$3:B870)+1,"")</f>
        <v/>
      </c>
      <c r="C871" s="86"/>
      <c r="D871" s="12"/>
      <c r="E871" s="12"/>
      <c r="F871" s="5" t="str">
        <f>IFERROR(IF(E871&lt;&gt;"",VLOOKUP(E871,STORE!$C$6:$D$500,2,FALSE),""),"تأكد من الكود")</f>
        <v/>
      </c>
      <c r="G871" s="12"/>
      <c r="H871" s="20"/>
      <c r="I871" s="12"/>
      <c r="U871" s="4" t="str">
        <f>IF(AND($V$2=$E871,$V$2&lt;&gt;"",$V$2&lt;&gt;0,F871&lt;&gt;"تأكد من الكود"),COUNT($U$3:U870)+1,"  ")</f>
        <v xml:space="preserve">  </v>
      </c>
      <c r="Y871" s="4" t="str">
        <f>IF(AND($Z$2=$D871,$Z$2&lt;&gt;"",$Z$2&lt;&gt;0,$Y$2=$Y$1),COUNT($Y$3:Y870)+1,"  ")</f>
        <v xml:space="preserve">  </v>
      </c>
    </row>
    <row r="872" spans="2:25" ht="15.75">
      <c r="B872" s="5" t="str">
        <f>IF(C872&lt;&gt;"",COUNT($B$3:B871)+1,"")</f>
        <v/>
      </c>
      <c r="C872" s="86"/>
      <c r="D872" s="12"/>
      <c r="E872" s="12"/>
      <c r="F872" s="5" t="str">
        <f>IFERROR(IF(E872&lt;&gt;"",VLOOKUP(E872,STORE!$C$6:$D$500,2,FALSE),""),"تأكد من الكود")</f>
        <v/>
      </c>
      <c r="G872" s="12"/>
      <c r="H872" s="20"/>
      <c r="I872" s="12"/>
      <c r="U872" s="4" t="str">
        <f>IF(AND($V$2=$E872,$V$2&lt;&gt;"",$V$2&lt;&gt;0,F872&lt;&gt;"تأكد من الكود"),COUNT($U$3:U871)+1,"  ")</f>
        <v xml:space="preserve">  </v>
      </c>
      <c r="Y872" s="4" t="str">
        <f>IF(AND($Z$2=$D872,$Z$2&lt;&gt;"",$Z$2&lt;&gt;0,$Y$2=$Y$1),COUNT($Y$3:Y871)+1,"  ")</f>
        <v xml:space="preserve">  </v>
      </c>
    </row>
    <row r="873" spans="2:25" ht="15.75">
      <c r="B873" s="5" t="str">
        <f>IF(C873&lt;&gt;"",COUNT($B$3:B872)+1,"")</f>
        <v/>
      </c>
      <c r="C873" s="86"/>
      <c r="D873" s="12"/>
      <c r="E873" s="12"/>
      <c r="F873" s="5" t="str">
        <f>IFERROR(IF(E873&lt;&gt;"",VLOOKUP(E873,STORE!$C$6:$D$500,2,FALSE),""),"تأكد من الكود")</f>
        <v/>
      </c>
      <c r="G873" s="12"/>
      <c r="H873" s="20"/>
      <c r="I873" s="12"/>
      <c r="U873" s="4" t="str">
        <f>IF(AND($V$2=$E873,$V$2&lt;&gt;"",$V$2&lt;&gt;0,F873&lt;&gt;"تأكد من الكود"),COUNT($U$3:U872)+1,"  ")</f>
        <v xml:space="preserve">  </v>
      </c>
      <c r="Y873" s="4" t="str">
        <f>IF(AND($Z$2=$D873,$Z$2&lt;&gt;"",$Z$2&lt;&gt;0,$Y$2=$Y$1),COUNT($Y$3:Y872)+1,"  ")</f>
        <v xml:space="preserve">  </v>
      </c>
    </row>
    <row r="874" spans="2:25" ht="15.75">
      <c r="B874" s="5" t="str">
        <f>IF(C874&lt;&gt;"",COUNT($B$3:B873)+1,"")</f>
        <v/>
      </c>
      <c r="C874" s="86"/>
      <c r="D874" s="12"/>
      <c r="E874" s="12"/>
      <c r="F874" s="5" t="str">
        <f>IFERROR(IF(E874&lt;&gt;"",VLOOKUP(E874,STORE!$C$6:$D$500,2,FALSE),""),"تأكد من الكود")</f>
        <v/>
      </c>
      <c r="G874" s="12"/>
      <c r="H874" s="20"/>
      <c r="I874" s="12"/>
      <c r="U874" s="4" t="str">
        <f>IF(AND($V$2=$E874,$V$2&lt;&gt;"",$V$2&lt;&gt;0,F874&lt;&gt;"تأكد من الكود"),COUNT($U$3:U873)+1,"  ")</f>
        <v xml:space="preserve">  </v>
      </c>
      <c r="Y874" s="4" t="str">
        <f>IF(AND($Z$2=$D874,$Z$2&lt;&gt;"",$Z$2&lt;&gt;0,$Y$2=$Y$1),COUNT($Y$3:Y873)+1,"  ")</f>
        <v xml:space="preserve">  </v>
      </c>
    </row>
    <row r="875" spans="2:25" ht="15.75">
      <c r="B875" s="5" t="str">
        <f>IF(C875&lt;&gt;"",COUNT($B$3:B874)+1,"")</f>
        <v/>
      </c>
      <c r="C875" s="86"/>
      <c r="D875" s="12"/>
      <c r="E875" s="12"/>
      <c r="F875" s="5" t="str">
        <f>IFERROR(IF(E875&lt;&gt;"",VLOOKUP(E875,STORE!$C$6:$D$500,2,FALSE),""),"تأكد من الكود")</f>
        <v/>
      </c>
      <c r="G875" s="12"/>
      <c r="H875" s="20"/>
      <c r="I875" s="12"/>
      <c r="U875" s="4" t="str">
        <f>IF(AND($V$2=$E875,$V$2&lt;&gt;"",$V$2&lt;&gt;0,F875&lt;&gt;"تأكد من الكود"),COUNT($U$3:U874)+1,"  ")</f>
        <v xml:space="preserve">  </v>
      </c>
      <c r="Y875" s="4" t="str">
        <f>IF(AND($Z$2=$D875,$Z$2&lt;&gt;"",$Z$2&lt;&gt;0,$Y$2=$Y$1),COUNT($Y$3:Y874)+1,"  ")</f>
        <v xml:space="preserve">  </v>
      </c>
    </row>
    <row r="876" spans="2:25" ht="15.75">
      <c r="B876" s="5" t="str">
        <f>IF(C876&lt;&gt;"",COUNT($B$3:B875)+1,"")</f>
        <v/>
      </c>
      <c r="C876" s="86"/>
      <c r="D876" s="12"/>
      <c r="E876" s="12"/>
      <c r="F876" s="5" t="str">
        <f>IFERROR(IF(E876&lt;&gt;"",VLOOKUP(E876,STORE!$C$6:$D$500,2,FALSE),""),"تأكد من الكود")</f>
        <v/>
      </c>
      <c r="G876" s="12"/>
      <c r="H876" s="20"/>
      <c r="I876" s="12"/>
      <c r="U876" s="4" t="str">
        <f>IF(AND($V$2=$E876,$V$2&lt;&gt;"",$V$2&lt;&gt;0,F876&lt;&gt;"تأكد من الكود"),COUNT($U$3:U875)+1,"  ")</f>
        <v xml:space="preserve">  </v>
      </c>
      <c r="Y876" s="4" t="str">
        <f>IF(AND($Z$2=$D876,$Z$2&lt;&gt;"",$Z$2&lt;&gt;0,$Y$2=$Y$1),COUNT($Y$3:Y875)+1,"  ")</f>
        <v xml:space="preserve">  </v>
      </c>
    </row>
    <row r="877" spans="2:25" ht="15.75">
      <c r="B877" s="5" t="str">
        <f>IF(C877&lt;&gt;"",COUNT($B$3:B876)+1,"")</f>
        <v/>
      </c>
      <c r="C877" s="86"/>
      <c r="D877" s="12"/>
      <c r="E877" s="12"/>
      <c r="F877" s="5" t="str">
        <f>IFERROR(IF(E877&lt;&gt;"",VLOOKUP(E877,STORE!$C$6:$D$500,2,FALSE),""),"تأكد من الكود")</f>
        <v/>
      </c>
      <c r="G877" s="12"/>
      <c r="H877" s="20"/>
      <c r="I877" s="12"/>
      <c r="U877" s="4" t="str">
        <f>IF(AND($V$2=$E877,$V$2&lt;&gt;"",$V$2&lt;&gt;0,F877&lt;&gt;"تأكد من الكود"),COUNT($U$3:U876)+1,"  ")</f>
        <v xml:space="preserve">  </v>
      </c>
      <c r="Y877" s="4" t="str">
        <f>IF(AND($Z$2=$D877,$Z$2&lt;&gt;"",$Z$2&lt;&gt;0,$Y$2=$Y$1),COUNT($Y$3:Y876)+1,"  ")</f>
        <v xml:space="preserve">  </v>
      </c>
    </row>
    <row r="878" spans="2:25" ht="15.75">
      <c r="B878" s="5" t="str">
        <f>IF(C878&lt;&gt;"",COUNT($B$3:B877)+1,"")</f>
        <v/>
      </c>
      <c r="C878" s="86"/>
      <c r="D878" s="12"/>
      <c r="E878" s="12"/>
      <c r="F878" s="5" t="str">
        <f>IFERROR(IF(E878&lt;&gt;"",VLOOKUP(E878,STORE!$C$6:$D$500,2,FALSE),""),"تأكد من الكود")</f>
        <v/>
      </c>
      <c r="G878" s="12"/>
      <c r="H878" s="20"/>
      <c r="I878" s="12"/>
      <c r="U878" s="4" t="str">
        <f>IF(AND($V$2=$E878,$V$2&lt;&gt;"",$V$2&lt;&gt;0,F878&lt;&gt;"تأكد من الكود"),COUNT($U$3:U877)+1,"  ")</f>
        <v xml:space="preserve">  </v>
      </c>
      <c r="Y878" s="4" t="str">
        <f>IF(AND($Z$2=$D878,$Z$2&lt;&gt;"",$Z$2&lt;&gt;0,$Y$2=$Y$1),COUNT($Y$3:Y877)+1,"  ")</f>
        <v xml:space="preserve">  </v>
      </c>
    </row>
    <row r="879" spans="2:25" ht="15.75">
      <c r="B879" s="5" t="str">
        <f>IF(C879&lt;&gt;"",COUNT($B$3:B878)+1,"")</f>
        <v/>
      </c>
      <c r="C879" s="86"/>
      <c r="D879" s="12"/>
      <c r="E879" s="12"/>
      <c r="F879" s="5" t="str">
        <f>IFERROR(IF(E879&lt;&gt;"",VLOOKUP(E879,STORE!$C$6:$D$500,2,FALSE),""),"تأكد من الكود")</f>
        <v/>
      </c>
      <c r="G879" s="12"/>
      <c r="H879" s="20"/>
      <c r="I879" s="12"/>
      <c r="U879" s="4" t="str">
        <f>IF(AND($V$2=$E879,$V$2&lt;&gt;"",$V$2&lt;&gt;0,F879&lt;&gt;"تأكد من الكود"),COUNT($U$3:U878)+1,"  ")</f>
        <v xml:space="preserve">  </v>
      </c>
      <c r="Y879" s="4" t="str">
        <f>IF(AND($Z$2=$D879,$Z$2&lt;&gt;"",$Z$2&lt;&gt;0,$Y$2=$Y$1),COUNT($Y$3:Y878)+1,"  ")</f>
        <v xml:space="preserve">  </v>
      </c>
    </row>
    <row r="880" spans="2:25" ht="15.75">
      <c r="B880" s="5" t="str">
        <f>IF(C880&lt;&gt;"",COUNT($B$3:B879)+1,"")</f>
        <v/>
      </c>
      <c r="C880" s="86"/>
      <c r="D880" s="12"/>
      <c r="E880" s="12"/>
      <c r="F880" s="5" t="str">
        <f>IFERROR(IF(E880&lt;&gt;"",VLOOKUP(E880,STORE!$C$6:$D$500,2,FALSE),""),"تأكد من الكود")</f>
        <v/>
      </c>
      <c r="G880" s="12"/>
      <c r="H880" s="20"/>
      <c r="I880" s="12"/>
      <c r="U880" s="4" t="str">
        <f>IF(AND($V$2=$E880,$V$2&lt;&gt;"",$V$2&lt;&gt;0,F880&lt;&gt;"تأكد من الكود"),COUNT($U$3:U879)+1,"  ")</f>
        <v xml:space="preserve">  </v>
      </c>
      <c r="Y880" s="4" t="str">
        <f>IF(AND($Z$2=$D880,$Z$2&lt;&gt;"",$Z$2&lt;&gt;0,$Y$2=$Y$1),COUNT($Y$3:Y879)+1,"  ")</f>
        <v xml:space="preserve">  </v>
      </c>
    </row>
    <row r="881" spans="2:25" ht="15.75">
      <c r="B881" s="5" t="str">
        <f>IF(C881&lt;&gt;"",COUNT($B$3:B880)+1,"")</f>
        <v/>
      </c>
      <c r="C881" s="86"/>
      <c r="D881" s="12"/>
      <c r="E881" s="12"/>
      <c r="F881" s="5" t="str">
        <f>IFERROR(IF(E881&lt;&gt;"",VLOOKUP(E881,STORE!$C$6:$D$500,2,FALSE),""),"تأكد من الكود")</f>
        <v/>
      </c>
      <c r="G881" s="12"/>
      <c r="H881" s="20"/>
      <c r="I881" s="12"/>
      <c r="U881" s="4" t="str">
        <f>IF(AND($V$2=$E881,$V$2&lt;&gt;"",$V$2&lt;&gt;0,F881&lt;&gt;"تأكد من الكود"),COUNT($U$3:U880)+1,"  ")</f>
        <v xml:space="preserve">  </v>
      </c>
      <c r="Y881" s="4" t="str">
        <f>IF(AND($Z$2=$D881,$Z$2&lt;&gt;"",$Z$2&lt;&gt;0,$Y$2=$Y$1),COUNT($Y$3:Y880)+1,"  ")</f>
        <v xml:space="preserve">  </v>
      </c>
    </row>
    <row r="882" spans="2:25" ht="15.75">
      <c r="B882" s="5" t="str">
        <f>IF(C882&lt;&gt;"",COUNT($B$3:B881)+1,"")</f>
        <v/>
      </c>
      <c r="C882" s="86"/>
      <c r="D882" s="12"/>
      <c r="E882" s="12"/>
      <c r="F882" s="5" t="str">
        <f>IFERROR(IF(E882&lt;&gt;"",VLOOKUP(E882,STORE!$C$6:$D$500,2,FALSE),""),"تأكد من الكود")</f>
        <v/>
      </c>
      <c r="G882" s="12"/>
      <c r="H882" s="20"/>
      <c r="I882" s="12"/>
      <c r="U882" s="4" t="str">
        <f>IF(AND($V$2=$E882,$V$2&lt;&gt;"",$V$2&lt;&gt;0,F882&lt;&gt;"تأكد من الكود"),COUNT($U$3:U881)+1,"  ")</f>
        <v xml:space="preserve">  </v>
      </c>
      <c r="Y882" s="4" t="str">
        <f>IF(AND($Z$2=$D882,$Z$2&lt;&gt;"",$Z$2&lt;&gt;0,$Y$2=$Y$1),COUNT($Y$3:Y881)+1,"  ")</f>
        <v xml:space="preserve">  </v>
      </c>
    </row>
    <row r="883" spans="2:25" ht="15.75">
      <c r="B883" s="5" t="str">
        <f>IF(C883&lt;&gt;"",COUNT($B$3:B882)+1,"")</f>
        <v/>
      </c>
      <c r="C883" s="86"/>
      <c r="D883" s="12"/>
      <c r="E883" s="12"/>
      <c r="F883" s="5" t="str">
        <f>IFERROR(IF(E883&lt;&gt;"",VLOOKUP(E883,STORE!$C$6:$D$500,2,FALSE),""),"تأكد من الكود")</f>
        <v/>
      </c>
      <c r="G883" s="12"/>
      <c r="H883" s="20"/>
      <c r="I883" s="12"/>
      <c r="U883" s="4" t="str">
        <f>IF(AND($V$2=$E883,$V$2&lt;&gt;"",$V$2&lt;&gt;0,F883&lt;&gt;"تأكد من الكود"),COUNT($U$3:U882)+1,"  ")</f>
        <v xml:space="preserve">  </v>
      </c>
      <c r="Y883" s="4" t="str">
        <f>IF(AND($Z$2=$D883,$Z$2&lt;&gt;"",$Z$2&lt;&gt;0,$Y$2=$Y$1),COUNT($Y$3:Y882)+1,"  ")</f>
        <v xml:space="preserve">  </v>
      </c>
    </row>
    <row r="884" spans="2:25" ht="15.75">
      <c r="B884" s="5" t="str">
        <f>IF(C884&lt;&gt;"",COUNT($B$3:B883)+1,"")</f>
        <v/>
      </c>
      <c r="C884" s="86"/>
      <c r="D884" s="12"/>
      <c r="E884" s="12"/>
      <c r="F884" s="5" t="str">
        <f>IFERROR(IF(E884&lt;&gt;"",VLOOKUP(E884,STORE!$C$6:$D$500,2,FALSE),""),"تأكد من الكود")</f>
        <v/>
      </c>
      <c r="G884" s="12"/>
      <c r="H884" s="20"/>
      <c r="I884" s="12"/>
      <c r="U884" s="4" t="str">
        <f>IF(AND($V$2=$E884,$V$2&lt;&gt;"",$V$2&lt;&gt;0,F884&lt;&gt;"تأكد من الكود"),COUNT($U$3:U883)+1,"  ")</f>
        <v xml:space="preserve">  </v>
      </c>
      <c r="Y884" s="4" t="str">
        <f>IF(AND($Z$2=$D884,$Z$2&lt;&gt;"",$Z$2&lt;&gt;0,$Y$2=$Y$1),COUNT($Y$3:Y883)+1,"  ")</f>
        <v xml:space="preserve">  </v>
      </c>
    </row>
    <row r="885" spans="2:25" ht="15.75">
      <c r="B885" s="5" t="str">
        <f>IF(C885&lt;&gt;"",COUNT($B$3:B884)+1,"")</f>
        <v/>
      </c>
      <c r="C885" s="86"/>
      <c r="D885" s="12"/>
      <c r="E885" s="12"/>
      <c r="F885" s="5" t="str">
        <f>IFERROR(IF(E885&lt;&gt;"",VLOOKUP(E885,STORE!$C$6:$D$500,2,FALSE),""),"تأكد من الكود")</f>
        <v/>
      </c>
      <c r="G885" s="12"/>
      <c r="H885" s="20"/>
      <c r="I885" s="12"/>
      <c r="U885" s="4" t="str">
        <f>IF(AND($V$2=$E885,$V$2&lt;&gt;"",$V$2&lt;&gt;0,F885&lt;&gt;"تأكد من الكود"),COUNT($U$3:U884)+1,"  ")</f>
        <v xml:space="preserve">  </v>
      </c>
      <c r="Y885" s="4" t="str">
        <f>IF(AND($Z$2=$D885,$Z$2&lt;&gt;"",$Z$2&lt;&gt;0,$Y$2=$Y$1),COUNT($Y$3:Y884)+1,"  ")</f>
        <v xml:space="preserve">  </v>
      </c>
    </row>
    <row r="886" spans="2:25" ht="15.75">
      <c r="B886" s="5" t="str">
        <f>IF(C886&lt;&gt;"",COUNT($B$3:B885)+1,"")</f>
        <v/>
      </c>
      <c r="C886" s="86"/>
      <c r="D886" s="12"/>
      <c r="E886" s="12"/>
      <c r="F886" s="5" t="str">
        <f>IFERROR(IF(E886&lt;&gt;"",VLOOKUP(E886,STORE!$C$6:$D$500,2,FALSE),""),"تأكد من الكود")</f>
        <v/>
      </c>
      <c r="G886" s="12"/>
      <c r="H886" s="20"/>
      <c r="I886" s="12"/>
      <c r="U886" s="4" t="str">
        <f>IF(AND($V$2=$E886,$V$2&lt;&gt;"",$V$2&lt;&gt;0,F886&lt;&gt;"تأكد من الكود"),COUNT($U$3:U885)+1,"  ")</f>
        <v xml:space="preserve">  </v>
      </c>
      <c r="Y886" s="4" t="str">
        <f>IF(AND($Z$2=$D886,$Z$2&lt;&gt;"",$Z$2&lt;&gt;0,$Y$2=$Y$1),COUNT($Y$3:Y885)+1,"  ")</f>
        <v xml:space="preserve">  </v>
      </c>
    </row>
    <row r="887" spans="2:25" ht="15.75">
      <c r="B887" s="5" t="str">
        <f>IF(C887&lt;&gt;"",COUNT($B$3:B886)+1,"")</f>
        <v/>
      </c>
      <c r="C887" s="86"/>
      <c r="D887" s="12"/>
      <c r="E887" s="12"/>
      <c r="F887" s="5" t="str">
        <f>IFERROR(IF(E887&lt;&gt;"",VLOOKUP(E887,STORE!$C$6:$D$500,2,FALSE),""),"تأكد من الكود")</f>
        <v/>
      </c>
      <c r="G887" s="12"/>
      <c r="H887" s="20"/>
      <c r="I887" s="12"/>
      <c r="U887" s="4" t="str">
        <f>IF(AND($V$2=$E887,$V$2&lt;&gt;"",$V$2&lt;&gt;0,F887&lt;&gt;"تأكد من الكود"),COUNT($U$3:U886)+1,"  ")</f>
        <v xml:space="preserve">  </v>
      </c>
      <c r="Y887" s="4" t="str">
        <f>IF(AND($Z$2=$D887,$Z$2&lt;&gt;"",$Z$2&lt;&gt;0,$Y$2=$Y$1),COUNT($Y$3:Y886)+1,"  ")</f>
        <v xml:space="preserve">  </v>
      </c>
    </row>
    <row r="888" spans="2:25" ht="15.75">
      <c r="B888" s="5" t="str">
        <f>IF(C888&lt;&gt;"",COUNT($B$3:B887)+1,"")</f>
        <v/>
      </c>
      <c r="C888" s="86"/>
      <c r="D888" s="12"/>
      <c r="E888" s="12"/>
      <c r="F888" s="5" t="str">
        <f>IFERROR(IF(E888&lt;&gt;"",VLOOKUP(E888,STORE!$C$6:$D$500,2,FALSE),""),"تأكد من الكود")</f>
        <v/>
      </c>
      <c r="G888" s="12"/>
      <c r="H888" s="20"/>
      <c r="I888" s="12"/>
      <c r="U888" s="4" t="str">
        <f>IF(AND($V$2=$E888,$V$2&lt;&gt;"",$V$2&lt;&gt;0,F888&lt;&gt;"تأكد من الكود"),COUNT($U$3:U887)+1,"  ")</f>
        <v xml:space="preserve">  </v>
      </c>
      <c r="Y888" s="4" t="str">
        <f>IF(AND($Z$2=$D888,$Z$2&lt;&gt;"",$Z$2&lt;&gt;0,$Y$2=$Y$1),COUNT($Y$3:Y887)+1,"  ")</f>
        <v xml:space="preserve">  </v>
      </c>
    </row>
    <row r="889" spans="2:25" ht="15.75">
      <c r="B889" s="5" t="str">
        <f>IF(C889&lt;&gt;"",COUNT($B$3:B888)+1,"")</f>
        <v/>
      </c>
      <c r="C889" s="86"/>
      <c r="D889" s="12"/>
      <c r="E889" s="12"/>
      <c r="F889" s="5" t="str">
        <f>IFERROR(IF(E889&lt;&gt;"",VLOOKUP(E889,STORE!$C$6:$D$500,2,FALSE),""),"تأكد من الكود")</f>
        <v/>
      </c>
      <c r="G889" s="12"/>
      <c r="H889" s="20"/>
      <c r="I889" s="12"/>
      <c r="U889" s="4" t="str">
        <f>IF(AND($V$2=$E889,$V$2&lt;&gt;"",$V$2&lt;&gt;0,F889&lt;&gt;"تأكد من الكود"),COUNT($U$3:U888)+1,"  ")</f>
        <v xml:space="preserve">  </v>
      </c>
      <c r="Y889" s="4" t="str">
        <f>IF(AND($Z$2=$D889,$Z$2&lt;&gt;"",$Z$2&lt;&gt;0,$Y$2=$Y$1),COUNT($Y$3:Y888)+1,"  ")</f>
        <v xml:space="preserve">  </v>
      </c>
    </row>
    <row r="890" spans="2:25" ht="15.75">
      <c r="B890" s="5" t="str">
        <f>IF(C890&lt;&gt;"",COUNT($B$3:B889)+1,"")</f>
        <v/>
      </c>
      <c r="C890" s="86"/>
      <c r="D890" s="12"/>
      <c r="E890" s="12"/>
      <c r="F890" s="5" t="str">
        <f>IFERROR(IF(E890&lt;&gt;"",VLOOKUP(E890,STORE!$C$6:$D$500,2,FALSE),""),"تأكد من الكود")</f>
        <v/>
      </c>
      <c r="G890" s="12"/>
      <c r="H890" s="20"/>
      <c r="I890" s="12"/>
      <c r="U890" s="4" t="str">
        <f>IF(AND($V$2=$E890,$V$2&lt;&gt;"",$V$2&lt;&gt;0,F890&lt;&gt;"تأكد من الكود"),COUNT($U$3:U889)+1,"  ")</f>
        <v xml:space="preserve">  </v>
      </c>
      <c r="Y890" s="4" t="str">
        <f>IF(AND($Z$2=$D890,$Z$2&lt;&gt;"",$Z$2&lt;&gt;0,$Y$2=$Y$1),COUNT($Y$3:Y889)+1,"  ")</f>
        <v xml:space="preserve">  </v>
      </c>
    </row>
    <row r="891" spans="2:25" ht="15.75">
      <c r="B891" s="5" t="str">
        <f>IF(C891&lt;&gt;"",COUNT($B$3:B890)+1,"")</f>
        <v/>
      </c>
      <c r="C891" s="86"/>
      <c r="D891" s="12"/>
      <c r="E891" s="12"/>
      <c r="F891" s="5" t="str">
        <f>IFERROR(IF(E891&lt;&gt;"",VLOOKUP(E891,STORE!$C$6:$D$500,2,FALSE),""),"تأكد من الكود")</f>
        <v/>
      </c>
      <c r="G891" s="12"/>
      <c r="H891" s="20"/>
      <c r="I891" s="12"/>
      <c r="U891" s="4" t="str">
        <f>IF(AND($V$2=$E891,$V$2&lt;&gt;"",$V$2&lt;&gt;0,F891&lt;&gt;"تأكد من الكود"),COUNT($U$3:U890)+1,"  ")</f>
        <v xml:space="preserve">  </v>
      </c>
      <c r="Y891" s="4" t="str">
        <f>IF(AND($Z$2=$D891,$Z$2&lt;&gt;"",$Z$2&lt;&gt;0,$Y$2=$Y$1),COUNT($Y$3:Y890)+1,"  ")</f>
        <v xml:space="preserve">  </v>
      </c>
    </row>
    <row r="892" spans="2:25" ht="15.75">
      <c r="B892" s="5" t="str">
        <f>IF(C892&lt;&gt;"",COUNT($B$3:B891)+1,"")</f>
        <v/>
      </c>
      <c r="C892" s="86"/>
      <c r="D892" s="12"/>
      <c r="E892" s="12"/>
      <c r="F892" s="5" t="str">
        <f>IFERROR(IF(E892&lt;&gt;"",VLOOKUP(E892,STORE!$C$6:$D$500,2,FALSE),""),"تأكد من الكود")</f>
        <v/>
      </c>
      <c r="G892" s="12"/>
      <c r="H892" s="20"/>
      <c r="I892" s="12"/>
      <c r="U892" s="4" t="str">
        <f>IF(AND($V$2=$E892,$V$2&lt;&gt;"",$V$2&lt;&gt;0,F892&lt;&gt;"تأكد من الكود"),COUNT($U$3:U891)+1,"  ")</f>
        <v xml:space="preserve">  </v>
      </c>
      <c r="Y892" s="4" t="str">
        <f>IF(AND($Z$2=$D892,$Z$2&lt;&gt;"",$Z$2&lt;&gt;0,$Y$2=$Y$1),COUNT($Y$3:Y891)+1,"  ")</f>
        <v xml:space="preserve">  </v>
      </c>
    </row>
    <row r="893" spans="2:25" ht="15.75">
      <c r="B893" s="5" t="str">
        <f>IF(C893&lt;&gt;"",COUNT($B$3:B892)+1,"")</f>
        <v/>
      </c>
      <c r="C893" s="86"/>
      <c r="D893" s="12"/>
      <c r="E893" s="12"/>
      <c r="F893" s="5" t="str">
        <f>IFERROR(IF(E893&lt;&gt;"",VLOOKUP(E893,STORE!$C$6:$D$500,2,FALSE),""),"تأكد من الكود")</f>
        <v/>
      </c>
      <c r="G893" s="12"/>
      <c r="H893" s="20"/>
      <c r="I893" s="12"/>
      <c r="U893" s="4" t="str">
        <f>IF(AND($V$2=$E893,$V$2&lt;&gt;"",$V$2&lt;&gt;0,F893&lt;&gt;"تأكد من الكود"),COUNT($U$3:U892)+1,"  ")</f>
        <v xml:space="preserve">  </v>
      </c>
      <c r="Y893" s="4" t="str">
        <f>IF(AND($Z$2=$D893,$Z$2&lt;&gt;"",$Z$2&lt;&gt;0,$Y$2=$Y$1),COUNT($Y$3:Y892)+1,"  ")</f>
        <v xml:space="preserve">  </v>
      </c>
    </row>
    <row r="894" spans="2:25" ht="15.75">
      <c r="B894" s="5" t="str">
        <f>IF(C894&lt;&gt;"",COUNT($B$3:B893)+1,"")</f>
        <v/>
      </c>
      <c r="C894" s="86"/>
      <c r="D894" s="12"/>
      <c r="E894" s="12"/>
      <c r="F894" s="5" t="str">
        <f>IFERROR(IF(E894&lt;&gt;"",VLOOKUP(E894,STORE!$C$6:$D$500,2,FALSE),""),"تأكد من الكود")</f>
        <v/>
      </c>
      <c r="G894" s="12"/>
      <c r="H894" s="20"/>
      <c r="I894" s="12"/>
      <c r="U894" s="4" t="str">
        <f>IF(AND($V$2=$E894,$V$2&lt;&gt;"",$V$2&lt;&gt;0,F894&lt;&gt;"تأكد من الكود"),COUNT($U$3:U893)+1,"  ")</f>
        <v xml:space="preserve">  </v>
      </c>
      <c r="Y894" s="4" t="str">
        <f>IF(AND($Z$2=$D894,$Z$2&lt;&gt;"",$Z$2&lt;&gt;0,$Y$2=$Y$1),COUNT($Y$3:Y893)+1,"  ")</f>
        <v xml:space="preserve">  </v>
      </c>
    </row>
    <row r="895" spans="2:25" ht="15.75">
      <c r="B895" s="5" t="str">
        <f>IF(C895&lt;&gt;"",COUNT($B$3:B894)+1,"")</f>
        <v/>
      </c>
      <c r="C895" s="86"/>
      <c r="D895" s="12"/>
      <c r="E895" s="12"/>
      <c r="F895" s="5" t="str">
        <f>IFERROR(IF(E895&lt;&gt;"",VLOOKUP(E895,STORE!$C$6:$D$500,2,FALSE),""),"تأكد من الكود")</f>
        <v/>
      </c>
      <c r="G895" s="12"/>
      <c r="H895" s="20"/>
      <c r="I895" s="12"/>
      <c r="U895" s="4" t="str">
        <f>IF(AND($V$2=$E895,$V$2&lt;&gt;"",$V$2&lt;&gt;0,F895&lt;&gt;"تأكد من الكود"),COUNT($U$3:U894)+1,"  ")</f>
        <v xml:space="preserve">  </v>
      </c>
      <c r="Y895" s="4" t="str">
        <f>IF(AND($Z$2=$D895,$Z$2&lt;&gt;"",$Z$2&lt;&gt;0,$Y$2=$Y$1),COUNT($Y$3:Y894)+1,"  ")</f>
        <v xml:space="preserve">  </v>
      </c>
    </row>
    <row r="896" spans="2:25" ht="15.75">
      <c r="B896" s="5" t="str">
        <f>IF(C896&lt;&gt;"",COUNT($B$3:B895)+1,"")</f>
        <v/>
      </c>
      <c r="C896" s="86"/>
      <c r="D896" s="12"/>
      <c r="E896" s="12"/>
      <c r="F896" s="5" t="str">
        <f>IFERROR(IF(E896&lt;&gt;"",VLOOKUP(E896,STORE!$C$6:$D$500,2,FALSE),""),"تأكد من الكود")</f>
        <v/>
      </c>
      <c r="G896" s="12"/>
      <c r="H896" s="20"/>
      <c r="I896" s="12"/>
      <c r="U896" s="4" t="str">
        <f>IF(AND($V$2=$E896,$V$2&lt;&gt;"",$V$2&lt;&gt;0,F896&lt;&gt;"تأكد من الكود"),COUNT($U$3:U895)+1,"  ")</f>
        <v xml:space="preserve">  </v>
      </c>
      <c r="Y896" s="4" t="str">
        <f>IF(AND($Z$2=$D896,$Z$2&lt;&gt;"",$Z$2&lt;&gt;0,$Y$2=$Y$1),COUNT($Y$3:Y895)+1,"  ")</f>
        <v xml:space="preserve">  </v>
      </c>
    </row>
    <row r="897" spans="2:25" ht="15.75">
      <c r="B897" s="5" t="str">
        <f>IF(C897&lt;&gt;"",COUNT($B$3:B896)+1,"")</f>
        <v/>
      </c>
      <c r="C897" s="86"/>
      <c r="D897" s="12"/>
      <c r="E897" s="12"/>
      <c r="F897" s="5" t="str">
        <f>IFERROR(IF(E897&lt;&gt;"",VLOOKUP(E897,STORE!$C$6:$D$500,2,FALSE),""),"تأكد من الكود")</f>
        <v/>
      </c>
      <c r="G897" s="12"/>
      <c r="H897" s="20"/>
      <c r="I897" s="12"/>
      <c r="U897" s="4" t="str">
        <f>IF(AND($V$2=$E897,$V$2&lt;&gt;"",$V$2&lt;&gt;0,F897&lt;&gt;"تأكد من الكود"),COUNT($U$3:U896)+1,"  ")</f>
        <v xml:space="preserve">  </v>
      </c>
      <c r="Y897" s="4" t="str">
        <f>IF(AND($Z$2=$D897,$Z$2&lt;&gt;"",$Z$2&lt;&gt;0,$Y$2=$Y$1),COUNT($Y$3:Y896)+1,"  ")</f>
        <v xml:space="preserve">  </v>
      </c>
    </row>
    <row r="898" spans="2:25" ht="15.75">
      <c r="B898" s="5" t="str">
        <f>IF(C898&lt;&gt;"",COUNT($B$3:B897)+1,"")</f>
        <v/>
      </c>
      <c r="C898" s="86"/>
      <c r="D898" s="12"/>
      <c r="E898" s="12"/>
      <c r="F898" s="5" t="str">
        <f>IFERROR(IF(E898&lt;&gt;"",VLOOKUP(E898,STORE!$C$6:$D$500,2,FALSE),""),"تأكد من الكود")</f>
        <v/>
      </c>
      <c r="G898" s="12"/>
      <c r="H898" s="20"/>
      <c r="I898" s="12"/>
      <c r="U898" s="4" t="str">
        <f>IF(AND($V$2=$E898,$V$2&lt;&gt;"",$V$2&lt;&gt;0,F898&lt;&gt;"تأكد من الكود"),COUNT($U$3:U897)+1,"  ")</f>
        <v xml:space="preserve">  </v>
      </c>
      <c r="Y898" s="4" t="str">
        <f>IF(AND($Z$2=$D898,$Z$2&lt;&gt;"",$Z$2&lt;&gt;0,$Y$2=$Y$1),COUNT($Y$3:Y897)+1,"  ")</f>
        <v xml:space="preserve">  </v>
      </c>
    </row>
    <row r="899" spans="2:25" ht="15.75">
      <c r="B899" s="5" t="str">
        <f>IF(C899&lt;&gt;"",COUNT($B$3:B898)+1,"")</f>
        <v/>
      </c>
      <c r="C899" s="86"/>
      <c r="D899" s="12"/>
      <c r="E899" s="12"/>
      <c r="F899" s="5" t="str">
        <f>IFERROR(IF(E899&lt;&gt;"",VLOOKUP(E899,STORE!$C$6:$D$500,2,FALSE),""),"تأكد من الكود")</f>
        <v/>
      </c>
      <c r="G899" s="12"/>
      <c r="H899" s="20"/>
      <c r="I899" s="12"/>
      <c r="U899" s="4" t="str">
        <f>IF(AND($V$2=$E899,$V$2&lt;&gt;"",$V$2&lt;&gt;0,F899&lt;&gt;"تأكد من الكود"),COUNT($U$3:U898)+1,"  ")</f>
        <v xml:space="preserve">  </v>
      </c>
      <c r="Y899" s="4" t="str">
        <f>IF(AND($Z$2=$D899,$Z$2&lt;&gt;"",$Z$2&lt;&gt;0,$Y$2=$Y$1),COUNT($Y$3:Y898)+1,"  ")</f>
        <v xml:space="preserve">  </v>
      </c>
    </row>
    <row r="900" spans="2:25" ht="15.75">
      <c r="B900" s="5" t="str">
        <f>IF(C900&lt;&gt;"",COUNT($B$3:B899)+1,"")</f>
        <v/>
      </c>
      <c r="C900" s="86"/>
      <c r="D900" s="12"/>
      <c r="E900" s="12"/>
      <c r="F900" s="5" t="str">
        <f>IFERROR(IF(E900&lt;&gt;"",VLOOKUP(E900,STORE!$C$6:$D$500,2,FALSE),""),"تأكد من الكود")</f>
        <v/>
      </c>
      <c r="G900" s="12"/>
      <c r="H900" s="20"/>
      <c r="I900" s="12"/>
      <c r="U900" s="4" t="str">
        <f>IF(AND($V$2=$E900,$V$2&lt;&gt;"",$V$2&lt;&gt;0,F900&lt;&gt;"تأكد من الكود"),COUNT($U$3:U899)+1,"  ")</f>
        <v xml:space="preserve">  </v>
      </c>
      <c r="Y900" s="4" t="str">
        <f>IF(AND($Z$2=$D900,$Z$2&lt;&gt;"",$Z$2&lt;&gt;0,$Y$2=$Y$1),COUNT($Y$3:Y899)+1,"  ")</f>
        <v xml:space="preserve">  </v>
      </c>
    </row>
    <row r="901" spans="2:25" ht="15.75">
      <c r="B901" s="5" t="str">
        <f>IF(C901&lt;&gt;"",COUNT($B$3:B900)+1,"")</f>
        <v/>
      </c>
      <c r="C901" s="86"/>
      <c r="D901" s="12"/>
      <c r="E901" s="12"/>
      <c r="F901" s="5" t="str">
        <f>IFERROR(IF(E901&lt;&gt;"",VLOOKUP(E901,STORE!$C$6:$D$500,2,FALSE),""),"تأكد من الكود")</f>
        <v/>
      </c>
      <c r="G901" s="12"/>
      <c r="H901" s="20"/>
      <c r="I901" s="12"/>
      <c r="U901" s="4" t="str">
        <f>IF(AND($V$2=$E901,$V$2&lt;&gt;"",$V$2&lt;&gt;0,F901&lt;&gt;"تأكد من الكود"),COUNT($U$3:U900)+1,"  ")</f>
        <v xml:space="preserve">  </v>
      </c>
      <c r="Y901" s="4" t="str">
        <f>IF(AND($Z$2=$D901,$Z$2&lt;&gt;"",$Z$2&lt;&gt;0,$Y$2=$Y$1),COUNT($Y$3:Y900)+1,"  ")</f>
        <v xml:space="preserve">  </v>
      </c>
    </row>
    <row r="902" spans="2:25" ht="15.75">
      <c r="B902" s="5" t="str">
        <f>IF(C902&lt;&gt;"",COUNT($B$3:B901)+1,"")</f>
        <v/>
      </c>
      <c r="C902" s="86"/>
      <c r="D902" s="12"/>
      <c r="E902" s="12"/>
      <c r="F902" s="5" t="str">
        <f>IFERROR(IF(E902&lt;&gt;"",VLOOKUP(E902,STORE!$C$6:$D$500,2,FALSE),""),"تأكد من الكود")</f>
        <v/>
      </c>
      <c r="G902" s="12"/>
      <c r="H902" s="20"/>
      <c r="I902" s="12"/>
      <c r="U902" s="4" t="str">
        <f>IF(AND($V$2=$E902,$V$2&lt;&gt;"",$V$2&lt;&gt;0,F902&lt;&gt;"تأكد من الكود"),COUNT($U$3:U901)+1,"  ")</f>
        <v xml:space="preserve">  </v>
      </c>
      <c r="Y902" s="4" t="str">
        <f>IF(AND($Z$2=$D902,$Z$2&lt;&gt;"",$Z$2&lt;&gt;0,$Y$2=$Y$1),COUNT($Y$3:Y901)+1,"  ")</f>
        <v xml:space="preserve">  </v>
      </c>
    </row>
    <row r="903" spans="2:25" ht="15.75">
      <c r="B903" s="5" t="str">
        <f>IF(C903&lt;&gt;"",COUNT($B$3:B902)+1,"")</f>
        <v/>
      </c>
      <c r="C903" s="86"/>
      <c r="D903" s="12"/>
      <c r="E903" s="12"/>
      <c r="F903" s="5" t="str">
        <f>IFERROR(IF(E903&lt;&gt;"",VLOOKUP(E903,STORE!$C$6:$D$500,2,FALSE),""),"تأكد من الكود")</f>
        <v/>
      </c>
      <c r="G903" s="12"/>
      <c r="H903" s="20"/>
      <c r="I903" s="12"/>
      <c r="U903" s="4" t="str">
        <f>IF(AND($V$2=$E903,$V$2&lt;&gt;"",$V$2&lt;&gt;0,F903&lt;&gt;"تأكد من الكود"),COUNT($U$3:U902)+1,"  ")</f>
        <v xml:space="preserve">  </v>
      </c>
      <c r="Y903" s="4" t="str">
        <f>IF(AND($Z$2=$D903,$Z$2&lt;&gt;"",$Z$2&lt;&gt;0,$Y$2=$Y$1),COUNT($Y$3:Y902)+1,"  ")</f>
        <v xml:space="preserve">  </v>
      </c>
    </row>
    <row r="904" spans="2:25" ht="15.75">
      <c r="B904" s="5" t="str">
        <f>IF(C904&lt;&gt;"",COUNT($B$3:B903)+1,"")</f>
        <v/>
      </c>
      <c r="C904" s="86"/>
      <c r="D904" s="12"/>
      <c r="E904" s="12"/>
      <c r="F904" s="5" t="str">
        <f>IFERROR(IF(E904&lt;&gt;"",VLOOKUP(E904,STORE!$C$6:$D$500,2,FALSE),""),"تأكد من الكود")</f>
        <v/>
      </c>
      <c r="G904" s="12"/>
      <c r="H904" s="20"/>
      <c r="I904" s="12"/>
      <c r="U904" s="4" t="str">
        <f>IF(AND($V$2=$E904,$V$2&lt;&gt;"",$V$2&lt;&gt;0,F904&lt;&gt;"تأكد من الكود"),COUNT($U$3:U903)+1,"  ")</f>
        <v xml:space="preserve">  </v>
      </c>
      <c r="Y904" s="4" t="str">
        <f>IF(AND($Z$2=$D904,$Z$2&lt;&gt;"",$Z$2&lt;&gt;0,$Y$2=$Y$1),COUNT($Y$3:Y903)+1,"  ")</f>
        <v xml:space="preserve">  </v>
      </c>
    </row>
    <row r="905" spans="2:25" ht="15.75">
      <c r="B905" s="5" t="str">
        <f>IF(C905&lt;&gt;"",COUNT($B$3:B904)+1,"")</f>
        <v/>
      </c>
      <c r="C905" s="86"/>
      <c r="D905" s="12"/>
      <c r="E905" s="12"/>
      <c r="F905" s="5" t="str">
        <f>IFERROR(IF(E905&lt;&gt;"",VLOOKUP(E905,STORE!$C$6:$D$500,2,FALSE),""),"تأكد من الكود")</f>
        <v/>
      </c>
      <c r="G905" s="12"/>
      <c r="H905" s="20"/>
      <c r="I905" s="12"/>
      <c r="U905" s="4" t="str">
        <f>IF(AND($V$2=$E905,$V$2&lt;&gt;"",$V$2&lt;&gt;0,F905&lt;&gt;"تأكد من الكود"),COUNT($U$3:U904)+1,"  ")</f>
        <v xml:space="preserve">  </v>
      </c>
      <c r="Y905" s="4" t="str">
        <f>IF(AND($Z$2=$D905,$Z$2&lt;&gt;"",$Z$2&lt;&gt;0,$Y$2=$Y$1),COUNT($Y$3:Y904)+1,"  ")</f>
        <v xml:space="preserve">  </v>
      </c>
    </row>
    <row r="906" spans="2:25" ht="15.75">
      <c r="B906" s="5" t="str">
        <f>IF(C906&lt;&gt;"",COUNT($B$3:B905)+1,"")</f>
        <v/>
      </c>
      <c r="C906" s="86"/>
      <c r="D906" s="12"/>
      <c r="E906" s="12"/>
      <c r="F906" s="5" t="str">
        <f>IFERROR(IF(E906&lt;&gt;"",VLOOKUP(E906,STORE!$C$6:$D$500,2,FALSE),""),"تأكد من الكود")</f>
        <v/>
      </c>
      <c r="G906" s="12"/>
      <c r="H906" s="20"/>
      <c r="I906" s="12"/>
      <c r="U906" s="4" t="str">
        <f>IF(AND($V$2=$E906,$V$2&lt;&gt;"",$V$2&lt;&gt;0,F906&lt;&gt;"تأكد من الكود"),COUNT($U$3:U905)+1,"  ")</f>
        <v xml:space="preserve">  </v>
      </c>
      <c r="Y906" s="4" t="str">
        <f>IF(AND($Z$2=$D906,$Z$2&lt;&gt;"",$Z$2&lt;&gt;0,$Y$2=$Y$1),COUNT($Y$3:Y905)+1,"  ")</f>
        <v xml:space="preserve">  </v>
      </c>
    </row>
    <row r="907" spans="2:25" ht="15.75">
      <c r="B907" s="5" t="str">
        <f>IF(C907&lt;&gt;"",COUNT($B$3:B906)+1,"")</f>
        <v/>
      </c>
      <c r="C907" s="86"/>
      <c r="D907" s="12"/>
      <c r="E907" s="12"/>
      <c r="F907" s="5" t="str">
        <f>IFERROR(IF(E907&lt;&gt;"",VLOOKUP(E907,STORE!$C$6:$D$500,2,FALSE),""),"تأكد من الكود")</f>
        <v/>
      </c>
      <c r="G907" s="12"/>
      <c r="H907" s="20"/>
      <c r="I907" s="12"/>
      <c r="U907" s="4" t="str">
        <f>IF(AND($V$2=$E907,$V$2&lt;&gt;"",$V$2&lt;&gt;0,F907&lt;&gt;"تأكد من الكود"),COUNT($U$3:U906)+1,"  ")</f>
        <v xml:space="preserve">  </v>
      </c>
      <c r="Y907" s="4" t="str">
        <f>IF(AND($Z$2=$D907,$Z$2&lt;&gt;"",$Z$2&lt;&gt;0,$Y$2=$Y$1),COUNT($Y$3:Y906)+1,"  ")</f>
        <v xml:space="preserve">  </v>
      </c>
    </row>
    <row r="908" spans="2:25" ht="15.75">
      <c r="B908" s="5" t="str">
        <f>IF(C908&lt;&gt;"",COUNT($B$3:B907)+1,"")</f>
        <v/>
      </c>
      <c r="C908" s="86"/>
      <c r="D908" s="12"/>
      <c r="E908" s="12"/>
      <c r="F908" s="5" t="str">
        <f>IFERROR(IF(E908&lt;&gt;"",VLOOKUP(E908,STORE!$C$6:$D$500,2,FALSE),""),"تأكد من الكود")</f>
        <v/>
      </c>
      <c r="G908" s="12"/>
      <c r="H908" s="20"/>
      <c r="I908" s="12"/>
      <c r="U908" s="4" t="str">
        <f>IF(AND($V$2=$E908,$V$2&lt;&gt;"",$V$2&lt;&gt;0,F908&lt;&gt;"تأكد من الكود"),COUNT($U$3:U907)+1,"  ")</f>
        <v xml:space="preserve">  </v>
      </c>
      <c r="Y908" s="4" t="str">
        <f>IF(AND($Z$2=$D908,$Z$2&lt;&gt;"",$Z$2&lt;&gt;0,$Y$2=$Y$1),COUNT($Y$3:Y907)+1,"  ")</f>
        <v xml:space="preserve">  </v>
      </c>
    </row>
    <row r="909" spans="2:25" ht="15.75">
      <c r="B909" s="5" t="str">
        <f>IF(C909&lt;&gt;"",COUNT($B$3:B908)+1,"")</f>
        <v/>
      </c>
      <c r="C909" s="86"/>
      <c r="D909" s="12"/>
      <c r="E909" s="12"/>
      <c r="F909" s="5" t="str">
        <f>IFERROR(IF(E909&lt;&gt;"",VLOOKUP(E909,STORE!$C$6:$D$500,2,FALSE),""),"تأكد من الكود")</f>
        <v/>
      </c>
      <c r="G909" s="12"/>
      <c r="H909" s="20"/>
      <c r="I909" s="12"/>
      <c r="U909" s="4" t="str">
        <f>IF(AND($V$2=$E909,$V$2&lt;&gt;"",$V$2&lt;&gt;0,F909&lt;&gt;"تأكد من الكود"),COUNT($U$3:U908)+1,"  ")</f>
        <v xml:space="preserve">  </v>
      </c>
      <c r="Y909" s="4" t="str">
        <f>IF(AND($Z$2=$D909,$Z$2&lt;&gt;"",$Z$2&lt;&gt;0,$Y$2=$Y$1),COUNT($Y$3:Y908)+1,"  ")</f>
        <v xml:space="preserve">  </v>
      </c>
    </row>
    <row r="910" spans="2:25" ht="15.75">
      <c r="B910" s="5" t="str">
        <f>IF(C910&lt;&gt;"",COUNT($B$3:B909)+1,"")</f>
        <v/>
      </c>
      <c r="C910" s="86"/>
      <c r="D910" s="12"/>
      <c r="E910" s="12"/>
      <c r="F910" s="5" t="str">
        <f>IFERROR(IF(E910&lt;&gt;"",VLOOKUP(E910,STORE!$C$6:$D$500,2,FALSE),""),"تأكد من الكود")</f>
        <v/>
      </c>
      <c r="G910" s="12"/>
      <c r="H910" s="20"/>
      <c r="I910" s="12"/>
      <c r="U910" s="4" t="str">
        <f>IF(AND($V$2=$E910,$V$2&lt;&gt;"",$V$2&lt;&gt;0,F910&lt;&gt;"تأكد من الكود"),COUNT($U$3:U909)+1,"  ")</f>
        <v xml:space="preserve">  </v>
      </c>
      <c r="Y910" s="4" t="str">
        <f>IF(AND($Z$2=$D910,$Z$2&lt;&gt;"",$Z$2&lt;&gt;0,$Y$2=$Y$1),COUNT($Y$3:Y909)+1,"  ")</f>
        <v xml:space="preserve">  </v>
      </c>
    </row>
    <row r="911" spans="2:25" ht="15.75">
      <c r="B911" s="5" t="str">
        <f>IF(C911&lt;&gt;"",COUNT($B$3:B910)+1,"")</f>
        <v/>
      </c>
      <c r="C911" s="86"/>
      <c r="D911" s="12"/>
      <c r="E911" s="12"/>
      <c r="F911" s="5" t="str">
        <f>IFERROR(IF(E911&lt;&gt;"",VLOOKUP(E911,STORE!$C$6:$D$500,2,FALSE),""),"تأكد من الكود")</f>
        <v/>
      </c>
      <c r="G911" s="12"/>
      <c r="H911" s="20"/>
      <c r="I911" s="12"/>
      <c r="U911" s="4" t="str">
        <f>IF(AND($V$2=$E911,$V$2&lt;&gt;"",$V$2&lt;&gt;0,F911&lt;&gt;"تأكد من الكود"),COUNT($U$3:U910)+1,"  ")</f>
        <v xml:space="preserve">  </v>
      </c>
      <c r="Y911" s="4" t="str">
        <f>IF(AND($Z$2=$D911,$Z$2&lt;&gt;"",$Z$2&lt;&gt;0,$Y$2=$Y$1),COUNT($Y$3:Y910)+1,"  ")</f>
        <v xml:space="preserve">  </v>
      </c>
    </row>
    <row r="912" spans="2:25" ht="15.75">
      <c r="B912" s="5" t="str">
        <f>IF(C912&lt;&gt;"",COUNT($B$3:B911)+1,"")</f>
        <v/>
      </c>
      <c r="C912" s="86"/>
      <c r="D912" s="12"/>
      <c r="E912" s="12"/>
      <c r="F912" s="5" t="str">
        <f>IFERROR(IF(E912&lt;&gt;"",VLOOKUP(E912,STORE!$C$6:$D$500,2,FALSE),""),"تأكد من الكود")</f>
        <v/>
      </c>
      <c r="G912" s="12"/>
      <c r="H912" s="20"/>
      <c r="I912" s="12"/>
      <c r="U912" s="4" t="str">
        <f>IF(AND($V$2=$E912,$V$2&lt;&gt;"",$V$2&lt;&gt;0,F912&lt;&gt;"تأكد من الكود"),COUNT($U$3:U911)+1,"  ")</f>
        <v xml:space="preserve">  </v>
      </c>
      <c r="Y912" s="4" t="str">
        <f>IF(AND($Z$2=$D912,$Z$2&lt;&gt;"",$Z$2&lt;&gt;0,$Y$2=$Y$1),COUNT($Y$3:Y911)+1,"  ")</f>
        <v xml:space="preserve">  </v>
      </c>
    </row>
    <row r="913" spans="2:25" ht="15.75">
      <c r="B913" s="5" t="str">
        <f>IF(C913&lt;&gt;"",COUNT($B$3:B912)+1,"")</f>
        <v/>
      </c>
      <c r="C913" s="86"/>
      <c r="D913" s="12"/>
      <c r="E913" s="12"/>
      <c r="F913" s="5" t="str">
        <f>IFERROR(IF(E913&lt;&gt;"",VLOOKUP(E913,STORE!$C$6:$D$500,2,FALSE),""),"تأكد من الكود")</f>
        <v/>
      </c>
      <c r="G913" s="12"/>
      <c r="H913" s="20"/>
      <c r="I913" s="12"/>
      <c r="U913" s="4" t="str">
        <f>IF(AND($V$2=$E913,$V$2&lt;&gt;"",$V$2&lt;&gt;0,F913&lt;&gt;"تأكد من الكود"),COUNT($U$3:U912)+1,"  ")</f>
        <v xml:space="preserve">  </v>
      </c>
      <c r="Y913" s="4" t="str">
        <f>IF(AND($Z$2=$D913,$Z$2&lt;&gt;"",$Z$2&lt;&gt;0,$Y$2=$Y$1),COUNT($Y$3:Y912)+1,"  ")</f>
        <v xml:space="preserve">  </v>
      </c>
    </row>
    <row r="914" spans="2:25" ht="15.75">
      <c r="B914" s="5" t="str">
        <f>IF(C914&lt;&gt;"",COUNT($B$3:B913)+1,"")</f>
        <v/>
      </c>
      <c r="C914" s="86"/>
      <c r="D914" s="12"/>
      <c r="E914" s="12"/>
      <c r="F914" s="5" t="str">
        <f>IFERROR(IF(E914&lt;&gt;"",VLOOKUP(E914,STORE!$C$6:$D$500,2,FALSE),""),"تأكد من الكود")</f>
        <v/>
      </c>
      <c r="G914" s="12"/>
      <c r="H914" s="20"/>
      <c r="I914" s="12"/>
      <c r="U914" s="4" t="str">
        <f>IF(AND($V$2=$E914,$V$2&lt;&gt;"",$V$2&lt;&gt;0,F914&lt;&gt;"تأكد من الكود"),COUNT($U$3:U913)+1,"  ")</f>
        <v xml:space="preserve">  </v>
      </c>
      <c r="Y914" s="4" t="str">
        <f>IF(AND($Z$2=$D914,$Z$2&lt;&gt;"",$Z$2&lt;&gt;0,$Y$2=$Y$1),COUNT($Y$3:Y913)+1,"  ")</f>
        <v xml:space="preserve">  </v>
      </c>
    </row>
    <row r="915" spans="2:25" ht="15.75">
      <c r="B915" s="5" t="str">
        <f>IF(C915&lt;&gt;"",COUNT($B$3:B914)+1,"")</f>
        <v/>
      </c>
      <c r="C915" s="86"/>
      <c r="D915" s="12"/>
      <c r="E915" s="12"/>
      <c r="F915" s="5" t="str">
        <f>IFERROR(IF(E915&lt;&gt;"",VLOOKUP(E915,STORE!$C$6:$D$500,2,FALSE),""),"تأكد من الكود")</f>
        <v/>
      </c>
      <c r="G915" s="12"/>
      <c r="H915" s="20"/>
      <c r="I915" s="12"/>
      <c r="U915" s="4" t="str">
        <f>IF(AND($V$2=$E915,$V$2&lt;&gt;"",$V$2&lt;&gt;0,F915&lt;&gt;"تأكد من الكود"),COUNT($U$3:U914)+1,"  ")</f>
        <v xml:space="preserve">  </v>
      </c>
      <c r="Y915" s="4" t="str">
        <f>IF(AND($Z$2=$D915,$Z$2&lt;&gt;"",$Z$2&lt;&gt;0,$Y$2=$Y$1),COUNT($Y$3:Y914)+1,"  ")</f>
        <v xml:space="preserve">  </v>
      </c>
    </row>
    <row r="916" spans="2:25" ht="15.75">
      <c r="B916" s="5" t="str">
        <f>IF(C916&lt;&gt;"",COUNT($B$3:B915)+1,"")</f>
        <v/>
      </c>
      <c r="C916" s="86"/>
      <c r="D916" s="12"/>
      <c r="E916" s="12"/>
      <c r="F916" s="5" t="str">
        <f>IFERROR(IF(E916&lt;&gt;"",VLOOKUP(E916,STORE!$C$6:$D$500,2,FALSE),""),"تأكد من الكود")</f>
        <v/>
      </c>
      <c r="G916" s="12"/>
      <c r="H916" s="20"/>
      <c r="I916" s="12"/>
      <c r="U916" s="4" t="str">
        <f>IF(AND($V$2=$E916,$V$2&lt;&gt;"",$V$2&lt;&gt;0,F916&lt;&gt;"تأكد من الكود"),COUNT($U$3:U915)+1,"  ")</f>
        <v xml:space="preserve">  </v>
      </c>
      <c r="Y916" s="4" t="str">
        <f>IF(AND($Z$2=$D916,$Z$2&lt;&gt;"",$Z$2&lt;&gt;0,$Y$2=$Y$1),COUNT($Y$3:Y915)+1,"  ")</f>
        <v xml:space="preserve">  </v>
      </c>
    </row>
    <row r="917" spans="2:25" ht="15.75">
      <c r="B917" s="5" t="str">
        <f>IF(C917&lt;&gt;"",COUNT($B$3:B916)+1,"")</f>
        <v/>
      </c>
      <c r="C917" s="86"/>
      <c r="D917" s="12"/>
      <c r="E917" s="12"/>
      <c r="F917" s="5" t="str">
        <f>IFERROR(IF(E917&lt;&gt;"",VLOOKUP(E917,STORE!$C$6:$D$500,2,FALSE),""),"تأكد من الكود")</f>
        <v/>
      </c>
      <c r="G917" s="12"/>
      <c r="H917" s="20"/>
      <c r="I917" s="12"/>
      <c r="U917" s="4" t="str">
        <f>IF(AND($V$2=$E917,$V$2&lt;&gt;"",$V$2&lt;&gt;0,F917&lt;&gt;"تأكد من الكود"),COUNT($U$3:U916)+1,"  ")</f>
        <v xml:space="preserve">  </v>
      </c>
      <c r="Y917" s="4" t="str">
        <f>IF(AND($Z$2=$D917,$Z$2&lt;&gt;"",$Z$2&lt;&gt;0,$Y$2=$Y$1),COUNT($Y$3:Y916)+1,"  ")</f>
        <v xml:space="preserve">  </v>
      </c>
    </row>
    <row r="918" spans="2:25" ht="15.75">
      <c r="B918" s="5" t="str">
        <f>IF(C918&lt;&gt;"",COUNT($B$3:B917)+1,"")</f>
        <v/>
      </c>
      <c r="C918" s="86"/>
      <c r="D918" s="12"/>
      <c r="E918" s="12"/>
      <c r="F918" s="5" t="str">
        <f>IFERROR(IF(E918&lt;&gt;"",VLOOKUP(E918,STORE!$C$6:$D$500,2,FALSE),""),"تأكد من الكود")</f>
        <v/>
      </c>
      <c r="G918" s="12"/>
      <c r="H918" s="20"/>
      <c r="I918" s="12"/>
      <c r="U918" s="4" t="str">
        <f>IF(AND($V$2=$E918,$V$2&lt;&gt;"",$V$2&lt;&gt;0,F918&lt;&gt;"تأكد من الكود"),COUNT($U$3:U917)+1,"  ")</f>
        <v xml:space="preserve">  </v>
      </c>
      <c r="Y918" s="4" t="str">
        <f>IF(AND($Z$2=$D918,$Z$2&lt;&gt;"",$Z$2&lt;&gt;0,$Y$2=$Y$1),COUNT($Y$3:Y917)+1,"  ")</f>
        <v xml:space="preserve">  </v>
      </c>
    </row>
    <row r="919" spans="2:25" ht="15.75">
      <c r="B919" s="5" t="str">
        <f>IF(C919&lt;&gt;"",COUNT($B$3:B918)+1,"")</f>
        <v/>
      </c>
      <c r="C919" s="86"/>
      <c r="D919" s="12"/>
      <c r="E919" s="12"/>
      <c r="F919" s="5" t="str">
        <f>IFERROR(IF(E919&lt;&gt;"",VLOOKUP(E919,STORE!$C$6:$D$500,2,FALSE),""),"تأكد من الكود")</f>
        <v/>
      </c>
      <c r="G919" s="12"/>
      <c r="H919" s="20"/>
      <c r="I919" s="12"/>
      <c r="U919" s="4" t="str">
        <f>IF(AND($V$2=$E919,$V$2&lt;&gt;"",$V$2&lt;&gt;0,F919&lt;&gt;"تأكد من الكود"),COUNT($U$3:U918)+1,"  ")</f>
        <v xml:space="preserve">  </v>
      </c>
      <c r="Y919" s="4" t="str">
        <f>IF(AND($Z$2=$D919,$Z$2&lt;&gt;"",$Z$2&lt;&gt;0,$Y$2=$Y$1),COUNT($Y$3:Y918)+1,"  ")</f>
        <v xml:space="preserve">  </v>
      </c>
    </row>
    <row r="920" spans="2:25" ht="15.75">
      <c r="B920" s="5" t="str">
        <f>IF(C920&lt;&gt;"",COUNT($B$3:B919)+1,"")</f>
        <v/>
      </c>
      <c r="C920" s="86"/>
      <c r="D920" s="12"/>
      <c r="E920" s="12"/>
      <c r="F920" s="5" t="str">
        <f>IFERROR(IF(E920&lt;&gt;"",VLOOKUP(E920,STORE!$C$6:$D$500,2,FALSE),""),"تأكد من الكود")</f>
        <v/>
      </c>
      <c r="G920" s="12"/>
      <c r="H920" s="20"/>
      <c r="I920" s="12"/>
      <c r="U920" s="4" t="str">
        <f>IF(AND($V$2=$E920,$V$2&lt;&gt;"",$V$2&lt;&gt;0,F920&lt;&gt;"تأكد من الكود"),COUNT($U$3:U919)+1,"  ")</f>
        <v xml:space="preserve">  </v>
      </c>
      <c r="Y920" s="4" t="str">
        <f>IF(AND($Z$2=$D920,$Z$2&lt;&gt;"",$Z$2&lt;&gt;0,$Y$2=$Y$1),COUNT($Y$3:Y919)+1,"  ")</f>
        <v xml:space="preserve">  </v>
      </c>
    </row>
    <row r="921" spans="2:25" ht="15.75">
      <c r="B921" s="5" t="str">
        <f>IF(C921&lt;&gt;"",COUNT($B$3:B920)+1,"")</f>
        <v/>
      </c>
      <c r="C921" s="86"/>
      <c r="D921" s="12"/>
      <c r="E921" s="12"/>
      <c r="F921" s="5" t="str">
        <f>IFERROR(IF(E921&lt;&gt;"",VLOOKUP(E921,STORE!$C$6:$D$500,2,FALSE),""),"تأكد من الكود")</f>
        <v/>
      </c>
      <c r="G921" s="12"/>
      <c r="H921" s="20"/>
      <c r="I921" s="12"/>
      <c r="U921" s="4" t="str">
        <f>IF(AND($V$2=$E921,$V$2&lt;&gt;"",$V$2&lt;&gt;0,F921&lt;&gt;"تأكد من الكود"),COUNT($U$3:U920)+1,"  ")</f>
        <v xml:space="preserve">  </v>
      </c>
      <c r="Y921" s="4" t="str">
        <f>IF(AND($Z$2=$D921,$Z$2&lt;&gt;"",$Z$2&lt;&gt;0,$Y$2=$Y$1),COUNT($Y$3:Y920)+1,"  ")</f>
        <v xml:space="preserve">  </v>
      </c>
    </row>
    <row r="922" spans="2:25" ht="15.75">
      <c r="B922" s="5" t="str">
        <f>IF(C922&lt;&gt;"",COUNT($B$3:B921)+1,"")</f>
        <v/>
      </c>
      <c r="C922" s="86"/>
      <c r="D922" s="12"/>
      <c r="E922" s="12"/>
      <c r="F922" s="5" t="str">
        <f>IFERROR(IF(E922&lt;&gt;"",VLOOKUP(E922,STORE!$C$6:$D$500,2,FALSE),""),"تأكد من الكود")</f>
        <v/>
      </c>
      <c r="G922" s="12"/>
      <c r="H922" s="20"/>
      <c r="I922" s="12"/>
      <c r="U922" s="4" t="str">
        <f>IF(AND($V$2=$E922,$V$2&lt;&gt;"",$V$2&lt;&gt;0,F922&lt;&gt;"تأكد من الكود"),COUNT($U$3:U921)+1,"  ")</f>
        <v xml:space="preserve">  </v>
      </c>
      <c r="Y922" s="4" t="str">
        <f>IF(AND($Z$2=$D922,$Z$2&lt;&gt;"",$Z$2&lt;&gt;0,$Y$2=$Y$1),COUNT($Y$3:Y921)+1,"  ")</f>
        <v xml:space="preserve">  </v>
      </c>
    </row>
    <row r="923" spans="2:25" ht="15.75">
      <c r="B923" s="5" t="str">
        <f>IF(C923&lt;&gt;"",COUNT($B$3:B922)+1,"")</f>
        <v/>
      </c>
      <c r="C923" s="86"/>
      <c r="D923" s="12"/>
      <c r="E923" s="12"/>
      <c r="F923" s="5" t="str">
        <f>IFERROR(IF(E923&lt;&gt;"",VLOOKUP(E923,STORE!$C$6:$D$500,2,FALSE),""),"تأكد من الكود")</f>
        <v/>
      </c>
      <c r="G923" s="12"/>
      <c r="H923" s="20"/>
      <c r="I923" s="12"/>
      <c r="U923" s="4" t="str">
        <f>IF(AND($V$2=$E923,$V$2&lt;&gt;"",$V$2&lt;&gt;0,F923&lt;&gt;"تأكد من الكود"),COUNT($U$3:U922)+1,"  ")</f>
        <v xml:space="preserve">  </v>
      </c>
      <c r="Y923" s="4" t="str">
        <f>IF(AND($Z$2=$D923,$Z$2&lt;&gt;"",$Z$2&lt;&gt;0,$Y$2=$Y$1),COUNT($Y$3:Y922)+1,"  ")</f>
        <v xml:space="preserve">  </v>
      </c>
    </row>
    <row r="924" spans="2:25" ht="15.75">
      <c r="B924" s="5" t="str">
        <f>IF(C924&lt;&gt;"",COUNT($B$3:B923)+1,"")</f>
        <v/>
      </c>
      <c r="C924" s="86"/>
      <c r="D924" s="12"/>
      <c r="E924" s="12"/>
      <c r="F924" s="5" t="str">
        <f>IFERROR(IF(E924&lt;&gt;"",VLOOKUP(E924,STORE!$C$6:$D$500,2,FALSE),""),"تأكد من الكود")</f>
        <v/>
      </c>
      <c r="G924" s="12"/>
      <c r="H924" s="20"/>
      <c r="I924" s="12"/>
      <c r="U924" s="4" t="str">
        <f>IF(AND($V$2=$E924,$V$2&lt;&gt;"",$V$2&lt;&gt;0,F924&lt;&gt;"تأكد من الكود"),COUNT($U$3:U923)+1,"  ")</f>
        <v xml:space="preserve">  </v>
      </c>
      <c r="Y924" s="4" t="str">
        <f>IF(AND($Z$2=$D924,$Z$2&lt;&gt;"",$Z$2&lt;&gt;0,$Y$2=$Y$1),COUNT($Y$3:Y923)+1,"  ")</f>
        <v xml:space="preserve">  </v>
      </c>
    </row>
    <row r="925" spans="2:25" ht="15.75">
      <c r="B925" s="5" t="str">
        <f>IF(C925&lt;&gt;"",COUNT($B$3:B924)+1,"")</f>
        <v/>
      </c>
      <c r="C925" s="86"/>
      <c r="D925" s="12"/>
      <c r="E925" s="12"/>
      <c r="F925" s="5" t="str">
        <f>IFERROR(IF(E925&lt;&gt;"",VLOOKUP(E925,STORE!$C$6:$D$500,2,FALSE),""),"تأكد من الكود")</f>
        <v/>
      </c>
      <c r="G925" s="12"/>
      <c r="H925" s="20"/>
      <c r="I925" s="12"/>
      <c r="U925" s="4" t="str">
        <f>IF(AND($V$2=$E925,$V$2&lt;&gt;"",$V$2&lt;&gt;0,F925&lt;&gt;"تأكد من الكود"),COUNT($U$3:U924)+1,"  ")</f>
        <v xml:space="preserve">  </v>
      </c>
      <c r="Y925" s="4" t="str">
        <f>IF(AND($Z$2=$D925,$Z$2&lt;&gt;"",$Z$2&lt;&gt;0,$Y$2=$Y$1),COUNT($Y$3:Y924)+1,"  ")</f>
        <v xml:space="preserve">  </v>
      </c>
    </row>
    <row r="926" spans="2:25" ht="15.75">
      <c r="B926" s="5" t="str">
        <f>IF(C926&lt;&gt;"",COUNT($B$3:B925)+1,"")</f>
        <v/>
      </c>
      <c r="C926" s="86"/>
      <c r="D926" s="12"/>
      <c r="E926" s="12"/>
      <c r="F926" s="5" t="str">
        <f>IFERROR(IF(E926&lt;&gt;"",VLOOKUP(E926,STORE!$C$6:$D$500,2,FALSE),""),"تأكد من الكود")</f>
        <v/>
      </c>
      <c r="G926" s="12"/>
      <c r="H926" s="20"/>
      <c r="I926" s="12"/>
      <c r="U926" s="4" t="str">
        <f>IF(AND($V$2=$E926,$V$2&lt;&gt;"",$V$2&lt;&gt;0,F926&lt;&gt;"تأكد من الكود"),COUNT($U$3:U925)+1,"  ")</f>
        <v xml:space="preserve">  </v>
      </c>
      <c r="Y926" s="4" t="str">
        <f>IF(AND($Z$2=$D926,$Z$2&lt;&gt;"",$Z$2&lt;&gt;0,$Y$2=$Y$1),COUNT($Y$3:Y925)+1,"  ")</f>
        <v xml:space="preserve">  </v>
      </c>
    </row>
    <row r="927" spans="2:25" ht="15.75">
      <c r="B927" s="5" t="str">
        <f>IF(C927&lt;&gt;"",COUNT($B$3:B926)+1,"")</f>
        <v/>
      </c>
      <c r="C927" s="86"/>
      <c r="D927" s="12"/>
      <c r="E927" s="12"/>
      <c r="F927" s="5" t="str">
        <f>IFERROR(IF(E927&lt;&gt;"",VLOOKUP(E927,STORE!$C$6:$D$500,2,FALSE),""),"تأكد من الكود")</f>
        <v/>
      </c>
      <c r="G927" s="12"/>
      <c r="H927" s="20"/>
      <c r="I927" s="12"/>
      <c r="U927" s="4" t="str">
        <f>IF(AND($V$2=$E927,$V$2&lt;&gt;"",$V$2&lt;&gt;0,F927&lt;&gt;"تأكد من الكود"),COUNT($U$3:U926)+1,"  ")</f>
        <v xml:space="preserve">  </v>
      </c>
      <c r="Y927" s="4" t="str">
        <f>IF(AND($Z$2=$D927,$Z$2&lt;&gt;"",$Z$2&lt;&gt;0,$Y$2=$Y$1),COUNT($Y$3:Y926)+1,"  ")</f>
        <v xml:space="preserve">  </v>
      </c>
    </row>
    <row r="928" spans="2:25" ht="15.75">
      <c r="B928" s="5" t="str">
        <f>IF(C928&lt;&gt;"",COUNT($B$3:B927)+1,"")</f>
        <v/>
      </c>
      <c r="C928" s="86"/>
      <c r="D928" s="12"/>
      <c r="E928" s="12"/>
      <c r="F928" s="5" t="str">
        <f>IFERROR(IF(E928&lt;&gt;"",VLOOKUP(E928,STORE!$C$6:$D$500,2,FALSE),""),"تأكد من الكود")</f>
        <v/>
      </c>
      <c r="G928" s="12"/>
      <c r="H928" s="20"/>
      <c r="I928" s="12"/>
      <c r="U928" s="4" t="str">
        <f>IF(AND($V$2=$E928,$V$2&lt;&gt;"",$V$2&lt;&gt;0,F928&lt;&gt;"تأكد من الكود"),COUNT($U$3:U927)+1,"  ")</f>
        <v xml:space="preserve">  </v>
      </c>
      <c r="Y928" s="4" t="str">
        <f>IF(AND($Z$2=$D928,$Z$2&lt;&gt;"",$Z$2&lt;&gt;0,$Y$2=$Y$1),COUNT($Y$3:Y927)+1,"  ")</f>
        <v xml:space="preserve">  </v>
      </c>
    </row>
    <row r="929" spans="2:25" ht="15.75">
      <c r="B929" s="5" t="str">
        <f>IF(C929&lt;&gt;"",COUNT($B$3:B928)+1,"")</f>
        <v/>
      </c>
      <c r="C929" s="86"/>
      <c r="D929" s="12"/>
      <c r="E929" s="12"/>
      <c r="F929" s="5" t="str">
        <f>IFERROR(IF(E929&lt;&gt;"",VLOOKUP(E929,STORE!$C$6:$D$500,2,FALSE),""),"تأكد من الكود")</f>
        <v/>
      </c>
      <c r="G929" s="12"/>
      <c r="H929" s="20"/>
      <c r="I929" s="12"/>
      <c r="U929" s="4" t="str">
        <f>IF(AND($V$2=$E929,$V$2&lt;&gt;"",$V$2&lt;&gt;0,F929&lt;&gt;"تأكد من الكود"),COUNT($U$3:U928)+1,"  ")</f>
        <v xml:space="preserve">  </v>
      </c>
      <c r="Y929" s="4" t="str">
        <f>IF(AND($Z$2=$D929,$Z$2&lt;&gt;"",$Z$2&lt;&gt;0,$Y$2=$Y$1),COUNT($Y$3:Y928)+1,"  ")</f>
        <v xml:space="preserve">  </v>
      </c>
    </row>
    <row r="930" spans="2:25" ht="15.75">
      <c r="B930" s="5" t="str">
        <f>IF(C930&lt;&gt;"",COUNT($B$3:B929)+1,"")</f>
        <v/>
      </c>
      <c r="C930" s="86"/>
      <c r="D930" s="12"/>
      <c r="E930" s="12"/>
      <c r="F930" s="5" t="str">
        <f>IFERROR(IF(E930&lt;&gt;"",VLOOKUP(E930,STORE!$C$6:$D$500,2,FALSE),""),"تأكد من الكود")</f>
        <v/>
      </c>
      <c r="G930" s="12"/>
      <c r="H930" s="20"/>
      <c r="I930" s="12"/>
      <c r="U930" s="4" t="str">
        <f>IF(AND($V$2=$E930,$V$2&lt;&gt;"",$V$2&lt;&gt;0,F930&lt;&gt;"تأكد من الكود"),COUNT($U$3:U929)+1,"  ")</f>
        <v xml:space="preserve">  </v>
      </c>
      <c r="Y930" s="4" t="str">
        <f>IF(AND($Z$2=$D930,$Z$2&lt;&gt;"",$Z$2&lt;&gt;0,$Y$2=$Y$1),COUNT($Y$3:Y929)+1,"  ")</f>
        <v xml:space="preserve">  </v>
      </c>
    </row>
    <row r="931" spans="2:25" ht="15.75">
      <c r="B931" s="5" t="str">
        <f>IF(C931&lt;&gt;"",COUNT($B$3:B930)+1,"")</f>
        <v/>
      </c>
      <c r="C931" s="86"/>
      <c r="D931" s="12"/>
      <c r="E931" s="12"/>
      <c r="F931" s="5" t="str">
        <f>IFERROR(IF(E931&lt;&gt;"",VLOOKUP(E931,STORE!$C$6:$D$500,2,FALSE),""),"تأكد من الكود")</f>
        <v/>
      </c>
      <c r="G931" s="12"/>
      <c r="H931" s="20"/>
      <c r="I931" s="12"/>
      <c r="U931" s="4" t="str">
        <f>IF(AND($V$2=$E931,$V$2&lt;&gt;"",$V$2&lt;&gt;0,F931&lt;&gt;"تأكد من الكود"),COUNT($U$3:U930)+1,"  ")</f>
        <v xml:space="preserve">  </v>
      </c>
      <c r="Y931" s="4" t="str">
        <f>IF(AND($Z$2=$D931,$Z$2&lt;&gt;"",$Z$2&lt;&gt;0,$Y$2=$Y$1),COUNT($Y$3:Y930)+1,"  ")</f>
        <v xml:space="preserve">  </v>
      </c>
    </row>
    <row r="932" spans="2:25" ht="15.75">
      <c r="B932" s="5" t="str">
        <f>IF(C932&lt;&gt;"",COUNT($B$3:B931)+1,"")</f>
        <v/>
      </c>
      <c r="C932" s="86"/>
      <c r="D932" s="12"/>
      <c r="E932" s="12"/>
      <c r="F932" s="5" t="str">
        <f>IFERROR(IF(E932&lt;&gt;"",VLOOKUP(E932,STORE!$C$6:$D$500,2,FALSE),""),"تأكد من الكود")</f>
        <v/>
      </c>
      <c r="G932" s="12"/>
      <c r="H932" s="20"/>
      <c r="I932" s="12"/>
      <c r="U932" s="4" t="str">
        <f>IF(AND($V$2=$E932,$V$2&lt;&gt;"",$V$2&lt;&gt;0,F932&lt;&gt;"تأكد من الكود"),COUNT($U$3:U931)+1,"  ")</f>
        <v xml:space="preserve">  </v>
      </c>
      <c r="Y932" s="4" t="str">
        <f>IF(AND($Z$2=$D932,$Z$2&lt;&gt;"",$Z$2&lt;&gt;0,$Y$2=$Y$1),COUNT($Y$3:Y931)+1,"  ")</f>
        <v xml:space="preserve">  </v>
      </c>
    </row>
    <row r="933" spans="2:25" ht="15.75">
      <c r="B933" s="5" t="str">
        <f>IF(C933&lt;&gt;"",COUNT($B$3:B932)+1,"")</f>
        <v/>
      </c>
      <c r="C933" s="86"/>
      <c r="D933" s="12"/>
      <c r="E933" s="12"/>
      <c r="F933" s="5" t="str">
        <f>IFERROR(IF(E933&lt;&gt;"",VLOOKUP(E933,STORE!$C$6:$D$500,2,FALSE),""),"تأكد من الكود")</f>
        <v/>
      </c>
      <c r="G933" s="12"/>
      <c r="H933" s="20"/>
      <c r="I933" s="12"/>
      <c r="U933" s="4" t="str">
        <f>IF(AND($V$2=$E933,$V$2&lt;&gt;"",$V$2&lt;&gt;0,F933&lt;&gt;"تأكد من الكود"),COUNT($U$3:U932)+1,"  ")</f>
        <v xml:space="preserve">  </v>
      </c>
      <c r="Y933" s="4" t="str">
        <f>IF(AND($Z$2=$D933,$Z$2&lt;&gt;"",$Z$2&lt;&gt;0,$Y$2=$Y$1),COUNT($Y$3:Y932)+1,"  ")</f>
        <v xml:space="preserve">  </v>
      </c>
    </row>
    <row r="934" spans="2:25" ht="15.75">
      <c r="B934" s="5" t="str">
        <f>IF(C934&lt;&gt;"",COUNT($B$3:B933)+1,"")</f>
        <v/>
      </c>
      <c r="C934" s="86"/>
      <c r="D934" s="12"/>
      <c r="E934" s="12"/>
      <c r="F934" s="5" t="str">
        <f>IFERROR(IF(E934&lt;&gt;"",VLOOKUP(E934,STORE!$C$6:$D$500,2,FALSE),""),"تأكد من الكود")</f>
        <v/>
      </c>
      <c r="G934" s="12"/>
      <c r="H934" s="20"/>
      <c r="I934" s="12"/>
      <c r="U934" s="4" t="str">
        <f>IF(AND($V$2=$E934,$V$2&lt;&gt;"",$V$2&lt;&gt;0,F934&lt;&gt;"تأكد من الكود"),COUNT($U$3:U933)+1,"  ")</f>
        <v xml:space="preserve">  </v>
      </c>
      <c r="Y934" s="4" t="str">
        <f>IF(AND($Z$2=$D934,$Z$2&lt;&gt;"",$Z$2&lt;&gt;0,$Y$2=$Y$1),COUNT($Y$3:Y933)+1,"  ")</f>
        <v xml:space="preserve">  </v>
      </c>
    </row>
    <row r="935" spans="2:25" ht="15.75">
      <c r="B935" s="5" t="str">
        <f>IF(C935&lt;&gt;"",COUNT($B$3:B934)+1,"")</f>
        <v/>
      </c>
      <c r="C935" s="86"/>
      <c r="D935" s="12"/>
      <c r="E935" s="12"/>
      <c r="F935" s="5" t="str">
        <f>IFERROR(IF(E935&lt;&gt;"",VLOOKUP(E935,STORE!$C$6:$D$500,2,FALSE),""),"تأكد من الكود")</f>
        <v/>
      </c>
      <c r="G935" s="12"/>
      <c r="H935" s="20"/>
      <c r="I935" s="12"/>
      <c r="U935" s="4" t="str">
        <f>IF(AND($V$2=$E935,$V$2&lt;&gt;"",$V$2&lt;&gt;0,F935&lt;&gt;"تأكد من الكود"),COUNT($U$3:U934)+1,"  ")</f>
        <v xml:space="preserve">  </v>
      </c>
      <c r="Y935" s="4" t="str">
        <f>IF(AND($Z$2=$D935,$Z$2&lt;&gt;"",$Z$2&lt;&gt;0,$Y$2=$Y$1),COUNT($Y$3:Y934)+1,"  ")</f>
        <v xml:space="preserve">  </v>
      </c>
    </row>
    <row r="936" spans="2:25" ht="15.75">
      <c r="B936" s="5" t="str">
        <f>IF(C936&lt;&gt;"",COUNT($B$3:B935)+1,"")</f>
        <v/>
      </c>
      <c r="C936" s="86"/>
      <c r="D936" s="12"/>
      <c r="E936" s="12"/>
      <c r="F936" s="5" t="str">
        <f>IFERROR(IF(E936&lt;&gt;"",VLOOKUP(E936,STORE!$C$6:$D$500,2,FALSE),""),"تأكد من الكود")</f>
        <v/>
      </c>
      <c r="G936" s="12"/>
      <c r="H936" s="20"/>
      <c r="I936" s="12"/>
      <c r="U936" s="4" t="str">
        <f>IF(AND($V$2=$E936,$V$2&lt;&gt;"",$V$2&lt;&gt;0,F936&lt;&gt;"تأكد من الكود"),COUNT($U$3:U935)+1,"  ")</f>
        <v xml:space="preserve">  </v>
      </c>
      <c r="Y936" s="4" t="str">
        <f>IF(AND($Z$2=$D936,$Z$2&lt;&gt;"",$Z$2&lt;&gt;0,$Y$2=$Y$1),COUNT($Y$3:Y935)+1,"  ")</f>
        <v xml:space="preserve">  </v>
      </c>
    </row>
    <row r="937" spans="2:25" ht="15.75">
      <c r="B937" s="5" t="str">
        <f>IF(C937&lt;&gt;"",COUNT($B$3:B936)+1,"")</f>
        <v/>
      </c>
      <c r="C937" s="86"/>
      <c r="D937" s="12"/>
      <c r="E937" s="12"/>
      <c r="F937" s="5" t="str">
        <f>IFERROR(IF(E937&lt;&gt;"",VLOOKUP(E937,STORE!$C$6:$D$500,2,FALSE),""),"تأكد من الكود")</f>
        <v/>
      </c>
      <c r="G937" s="12"/>
      <c r="H937" s="20"/>
      <c r="I937" s="12"/>
      <c r="U937" s="4" t="str">
        <f>IF(AND($V$2=$E937,$V$2&lt;&gt;"",$V$2&lt;&gt;0,F937&lt;&gt;"تأكد من الكود"),COUNT($U$3:U936)+1,"  ")</f>
        <v xml:space="preserve">  </v>
      </c>
      <c r="Y937" s="4" t="str">
        <f>IF(AND($Z$2=$D937,$Z$2&lt;&gt;"",$Z$2&lt;&gt;0,$Y$2=$Y$1),COUNT($Y$3:Y936)+1,"  ")</f>
        <v xml:space="preserve">  </v>
      </c>
    </row>
    <row r="938" spans="2:25" ht="15.75">
      <c r="B938" s="5" t="str">
        <f>IF(C938&lt;&gt;"",COUNT($B$3:B937)+1,"")</f>
        <v/>
      </c>
      <c r="C938" s="86"/>
      <c r="D938" s="12"/>
      <c r="E938" s="12"/>
      <c r="F938" s="5" t="str">
        <f>IFERROR(IF(E938&lt;&gt;"",VLOOKUP(E938,STORE!$C$6:$D$500,2,FALSE),""),"تأكد من الكود")</f>
        <v/>
      </c>
      <c r="G938" s="12"/>
      <c r="H938" s="20"/>
      <c r="I938" s="12"/>
      <c r="U938" s="4" t="str">
        <f>IF(AND($V$2=$E938,$V$2&lt;&gt;"",$V$2&lt;&gt;0,F938&lt;&gt;"تأكد من الكود"),COUNT($U$3:U937)+1,"  ")</f>
        <v xml:space="preserve">  </v>
      </c>
      <c r="Y938" s="4" t="str">
        <f>IF(AND($Z$2=$D938,$Z$2&lt;&gt;"",$Z$2&lt;&gt;0,$Y$2=$Y$1),COUNT($Y$3:Y937)+1,"  ")</f>
        <v xml:space="preserve">  </v>
      </c>
    </row>
    <row r="939" spans="2:25" ht="15.75">
      <c r="B939" s="5" t="str">
        <f>IF(C939&lt;&gt;"",COUNT($B$3:B938)+1,"")</f>
        <v/>
      </c>
      <c r="C939" s="86"/>
      <c r="D939" s="12"/>
      <c r="E939" s="12"/>
      <c r="F939" s="5" t="str">
        <f>IFERROR(IF(E939&lt;&gt;"",VLOOKUP(E939,STORE!$C$6:$D$500,2,FALSE),""),"تأكد من الكود")</f>
        <v/>
      </c>
      <c r="G939" s="12"/>
      <c r="H939" s="20"/>
      <c r="I939" s="12"/>
      <c r="U939" s="4" t="str">
        <f>IF(AND($V$2=$E939,$V$2&lt;&gt;"",$V$2&lt;&gt;0,F939&lt;&gt;"تأكد من الكود"),COUNT($U$3:U938)+1,"  ")</f>
        <v xml:space="preserve">  </v>
      </c>
      <c r="Y939" s="4" t="str">
        <f>IF(AND($Z$2=$D939,$Z$2&lt;&gt;"",$Z$2&lt;&gt;0,$Y$2=$Y$1),COUNT($Y$3:Y938)+1,"  ")</f>
        <v xml:space="preserve">  </v>
      </c>
    </row>
    <row r="940" spans="2:25" ht="15.75">
      <c r="B940" s="5" t="str">
        <f>IF(C940&lt;&gt;"",COUNT($B$3:B939)+1,"")</f>
        <v/>
      </c>
      <c r="C940" s="86"/>
      <c r="D940" s="12"/>
      <c r="E940" s="12"/>
      <c r="F940" s="5" t="str">
        <f>IFERROR(IF(E940&lt;&gt;"",VLOOKUP(E940,STORE!$C$6:$D$500,2,FALSE),""),"تأكد من الكود")</f>
        <v/>
      </c>
      <c r="G940" s="12"/>
      <c r="H940" s="20"/>
      <c r="I940" s="12"/>
      <c r="U940" s="4" t="str">
        <f>IF(AND($V$2=$E940,$V$2&lt;&gt;"",$V$2&lt;&gt;0,F940&lt;&gt;"تأكد من الكود"),COUNT($U$3:U939)+1,"  ")</f>
        <v xml:space="preserve">  </v>
      </c>
      <c r="Y940" s="4" t="str">
        <f>IF(AND($Z$2=$D940,$Z$2&lt;&gt;"",$Z$2&lt;&gt;0,$Y$2=$Y$1),COUNT($Y$3:Y939)+1,"  ")</f>
        <v xml:space="preserve">  </v>
      </c>
    </row>
    <row r="941" spans="2:25" ht="15.75">
      <c r="B941" s="5" t="str">
        <f>IF(C941&lt;&gt;"",COUNT($B$3:B940)+1,"")</f>
        <v/>
      </c>
      <c r="C941" s="86"/>
      <c r="D941" s="12"/>
      <c r="E941" s="12"/>
      <c r="F941" s="5" t="str">
        <f>IFERROR(IF(E941&lt;&gt;"",VLOOKUP(E941,STORE!$C$6:$D$500,2,FALSE),""),"تأكد من الكود")</f>
        <v/>
      </c>
      <c r="G941" s="12"/>
      <c r="H941" s="20"/>
      <c r="I941" s="12"/>
      <c r="U941" s="4" t="str">
        <f>IF(AND($V$2=$E941,$V$2&lt;&gt;"",$V$2&lt;&gt;0,F941&lt;&gt;"تأكد من الكود"),COUNT($U$3:U940)+1,"  ")</f>
        <v xml:space="preserve">  </v>
      </c>
      <c r="Y941" s="4" t="str">
        <f>IF(AND($Z$2=$D941,$Z$2&lt;&gt;"",$Z$2&lt;&gt;0,$Y$2=$Y$1),COUNT($Y$3:Y940)+1,"  ")</f>
        <v xml:space="preserve">  </v>
      </c>
    </row>
    <row r="942" spans="2:25" ht="15.75">
      <c r="B942" s="5" t="str">
        <f>IF(C942&lt;&gt;"",COUNT($B$3:B941)+1,"")</f>
        <v/>
      </c>
      <c r="C942" s="86"/>
      <c r="D942" s="12"/>
      <c r="E942" s="12"/>
      <c r="F942" s="5" t="str">
        <f>IFERROR(IF(E942&lt;&gt;"",VLOOKUP(E942,STORE!$C$6:$D$500,2,FALSE),""),"تأكد من الكود")</f>
        <v/>
      </c>
      <c r="G942" s="12"/>
      <c r="H942" s="20"/>
      <c r="I942" s="12"/>
      <c r="U942" s="4" t="str">
        <f>IF(AND($V$2=$E942,$V$2&lt;&gt;"",$V$2&lt;&gt;0,F942&lt;&gt;"تأكد من الكود"),COUNT($U$3:U941)+1,"  ")</f>
        <v xml:space="preserve">  </v>
      </c>
      <c r="Y942" s="4" t="str">
        <f>IF(AND($Z$2=$D942,$Z$2&lt;&gt;"",$Z$2&lt;&gt;0,$Y$2=$Y$1),COUNT($Y$3:Y941)+1,"  ")</f>
        <v xml:space="preserve">  </v>
      </c>
    </row>
    <row r="943" spans="2:25" ht="15.75">
      <c r="B943" s="5" t="str">
        <f>IF(C943&lt;&gt;"",COUNT($B$3:B942)+1,"")</f>
        <v/>
      </c>
      <c r="C943" s="86"/>
      <c r="D943" s="12"/>
      <c r="E943" s="12"/>
      <c r="F943" s="5" t="str">
        <f>IFERROR(IF(E943&lt;&gt;"",VLOOKUP(E943,STORE!$C$6:$D$500,2,FALSE),""),"تأكد من الكود")</f>
        <v/>
      </c>
      <c r="G943" s="12"/>
      <c r="H943" s="20"/>
      <c r="I943" s="12"/>
      <c r="U943" s="4" t="str">
        <f>IF(AND($V$2=$E943,$V$2&lt;&gt;"",$V$2&lt;&gt;0,F943&lt;&gt;"تأكد من الكود"),COUNT($U$3:U942)+1,"  ")</f>
        <v xml:space="preserve">  </v>
      </c>
      <c r="Y943" s="4" t="str">
        <f>IF(AND($Z$2=$D943,$Z$2&lt;&gt;"",$Z$2&lt;&gt;0,$Y$2=$Y$1),COUNT($Y$3:Y942)+1,"  ")</f>
        <v xml:space="preserve">  </v>
      </c>
    </row>
    <row r="944" spans="2:25" ht="15.75">
      <c r="B944" s="5" t="str">
        <f>IF(C944&lt;&gt;"",COUNT($B$3:B943)+1,"")</f>
        <v/>
      </c>
      <c r="C944" s="86"/>
      <c r="D944" s="12"/>
      <c r="E944" s="12"/>
      <c r="F944" s="5" t="str">
        <f>IFERROR(IF(E944&lt;&gt;"",VLOOKUP(E944,STORE!$C$6:$D$500,2,FALSE),""),"تأكد من الكود")</f>
        <v/>
      </c>
      <c r="G944" s="12"/>
      <c r="H944" s="20"/>
      <c r="I944" s="12"/>
      <c r="U944" s="4" t="str">
        <f>IF(AND($V$2=$E944,$V$2&lt;&gt;"",$V$2&lt;&gt;0,F944&lt;&gt;"تأكد من الكود"),COUNT($U$3:U943)+1,"  ")</f>
        <v xml:space="preserve">  </v>
      </c>
      <c r="Y944" s="4" t="str">
        <f>IF(AND($Z$2=$D944,$Z$2&lt;&gt;"",$Z$2&lt;&gt;0,$Y$2=$Y$1),COUNT($Y$3:Y943)+1,"  ")</f>
        <v xml:space="preserve">  </v>
      </c>
    </row>
    <row r="945" spans="2:25" ht="15.75">
      <c r="B945" s="5" t="str">
        <f>IF(C945&lt;&gt;"",COUNT($B$3:B944)+1,"")</f>
        <v/>
      </c>
      <c r="C945" s="86"/>
      <c r="D945" s="12"/>
      <c r="E945" s="12"/>
      <c r="F945" s="5" t="str">
        <f>IFERROR(IF(E945&lt;&gt;"",VLOOKUP(E945,STORE!$C$6:$D$500,2,FALSE),""),"تأكد من الكود")</f>
        <v/>
      </c>
      <c r="G945" s="12"/>
      <c r="H945" s="20"/>
      <c r="I945" s="12"/>
      <c r="U945" s="4" t="str">
        <f>IF(AND($V$2=$E945,$V$2&lt;&gt;"",$V$2&lt;&gt;0,F945&lt;&gt;"تأكد من الكود"),COUNT($U$3:U944)+1,"  ")</f>
        <v xml:space="preserve">  </v>
      </c>
      <c r="Y945" s="4" t="str">
        <f>IF(AND($Z$2=$D945,$Z$2&lt;&gt;"",$Z$2&lt;&gt;0,$Y$2=$Y$1),COUNT($Y$3:Y944)+1,"  ")</f>
        <v xml:space="preserve">  </v>
      </c>
    </row>
    <row r="946" spans="2:25" ht="15.75">
      <c r="B946" s="5" t="str">
        <f>IF(C946&lt;&gt;"",COUNT($B$3:B945)+1,"")</f>
        <v/>
      </c>
      <c r="C946" s="86"/>
      <c r="D946" s="12"/>
      <c r="E946" s="12"/>
      <c r="F946" s="5" t="str">
        <f>IFERROR(IF(E946&lt;&gt;"",VLOOKUP(E946,STORE!$C$6:$D$500,2,FALSE),""),"تأكد من الكود")</f>
        <v/>
      </c>
      <c r="G946" s="12"/>
      <c r="H946" s="20"/>
      <c r="I946" s="12"/>
      <c r="U946" s="4" t="str">
        <f>IF(AND($V$2=$E946,$V$2&lt;&gt;"",$V$2&lt;&gt;0,F946&lt;&gt;"تأكد من الكود"),COUNT($U$3:U945)+1,"  ")</f>
        <v xml:space="preserve">  </v>
      </c>
      <c r="Y946" s="4" t="str">
        <f>IF(AND($Z$2=$D946,$Z$2&lt;&gt;"",$Z$2&lt;&gt;0,$Y$2=$Y$1),COUNT($Y$3:Y945)+1,"  ")</f>
        <v xml:space="preserve">  </v>
      </c>
    </row>
    <row r="947" spans="2:25" ht="15.75">
      <c r="B947" s="5" t="str">
        <f>IF(C947&lt;&gt;"",COUNT($B$3:B946)+1,"")</f>
        <v/>
      </c>
      <c r="C947" s="86"/>
      <c r="D947" s="12"/>
      <c r="E947" s="12"/>
      <c r="F947" s="5" t="str">
        <f>IFERROR(IF(E947&lt;&gt;"",VLOOKUP(E947,STORE!$C$6:$D$500,2,FALSE),""),"تأكد من الكود")</f>
        <v/>
      </c>
      <c r="G947" s="12"/>
      <c r="H947" s="20"/>
      <c r="I947" s="12"/>
      <c r="U947" s="4" t="str">
        <f>IF(AND($V$2=$E947,$V$2&lt;&gt;"",$V$2&lt;&gt;0,F947&lt;&gt;"تأكد من الكود"),COUNT($U$3:U946)+1,"  ")</f>
        <v xml:space="preserve">  </v>
      </c>
      <c r="Y947" s="4" t="str">
        <f>IF(AND($Z$2=$D947,$Z$2&lt;&gt;"",$Z$2&lt;&gt;0,$Y$2=$Y$1),COUNT($Y$3:Y946)+1,"  ")</f>
        <v xml:space="preserve">  </v>
      </c>
    </row>
    <row r="948" spans="2:25" ht="15.75">
      <c r="B948" s="5" t="str">
        <f>IF(C948&lt;&gt;"",COUNT($B$3:B947)+1,"")</f>
        <v/>
      </c>
      <c r="C948" s="86"/>
      <c r="D948" s="12"/>
      <c r="E948" s="12"/>
      <c r="F948" s="5" t="str">
        <f>IFERROR(IF(E948&lt;&gt;"",VLOOKUP(E948,STORE!$C$6:$D$500,2,FALSE),""),"تأكد من الكود")</f>
        <v/>
      </c>
      <c r="G948" s="12"/>
      <c r="H948" s="20"/>
      <c r="I948" s="12"/>
      <c r="U948" s="4" t="str">
        <f>IF(AND($V$2=$E948,$V$2&lt;&gt;"",$V$2&lt;&gt;0,F948&lt;&gt;"تأكد من الكود"),COUNT($U$3:U947)+1,"  ")</f>
        <v xml:space="preserve">  </v>
      </c>
      <c r="Y948" s="4" t="str">
        <f>IF(AND($Z$2=$D948,$Z$2&lt;&gt;"",$Z$2&lt;&gt;0,$Y$2=$Y$1),COUNT($Y$3:Y947)+1,"  ")</f>
        <v xml:space="preserve">  </v>
      </c>
    </row>
    <row r="949" spans="2:25" ht="15.75">
      <c r="B949" s="5" t="str">
        <f>IF(C949&lt;&gt;"",COUNT($B$3:B948)+1,"")</f>
        <v/>
      </c>
      <c r="C949" s="86"/>
      <c r="D949" s="12"/>
      <c r="E949" s="12"/>
      <c r="F949" s="5" t="str">
        <f>IFERROR(IF(E949&lt;&gt;"",VLOOKUP(E949,STORE!$C$6:$D$500,2,FALSE),""),"تأكد من الكود")</f>
        <v/>
      </c>
      <c r="G949" s="12"/>
      <c r="H949" s="20"/>
      <c r="I949" s="12"/>
      <c r="U949" s="4" t="str">
        <f>IF(AND($V$2=$E949,$V$2&lt;&gt;"",$V$2&lt;&gt;0,F949&lt;&gt;"تأكد من الكود"),COUNT($U$3:U948)+1,"  ")</f>
        <v xml:space="preserve">  </v>
      </c>
      <c r="Y949" s="4" t="str">
        <f>IF(AND($Z$2=$D949,$Z$2&lt;&gt;"",$Z$2&lt;&gt;0,$Y$2=$Y$1),COUNT($Y$3:Y948)+1,"  ")</f>
        <v xml:space="preserve">  </v>
      </c>
    </row>
    <row r="950" spans="2:25" ht="15.75">
      <c r="B950" s="5" t="str">
        <f>IF(C950&lt;&gt;"",COUNT($B$3:B949)+1,"")</f>
        <v/>
      </c>
      <c r="C950" s="86"/>
      <c r="D950" s="12"/>
      <c r="E950" s="12"/>
      <c r="F950" s="5" t="str">
        <f>IFERROR(IF(E950&lt;&gt;"",VLOOKUP(E950,STORE!$C$6:$D$500,2,FALSE),""),"تأكد من الكود")</f>
        <v/>
      </c>
      <c r="G950" s="12"/>
      <c r="H950" s="20"/>
      <c r="I950" s="12"/>
      <c r="U950" s="4" t="str">
        <f>IF(AND($V$2=$E950,$V$2&lt;&gt;"",$V$2&lt;&gt;0,F950&lt;&gt;"تأكد من الكود"),COUNT($U$3:U949)+1,"  ")</f>
        <v xml:space="preserve">  </v>
      </c>
      <c r="Y950" s="4" t="str">
        <f>IF(AND($Z$2=$D950,$Z$2&lt;&gt;"",$Z$2&lt;&gt;0,$Y$2=$Y$1),COUNT($Y$3:Y949)+1,"  ")</f>
        <v xml:space="preserve">  </v>
      </c>
    </row>
    <row r="951" spans="2:25" ht="15.75">
      <c r="B951" s="5" t="str">
        <f>IF(C951&lt;&gt;"",COUNT($B$3:B950)+1,"")</f>
        <v/>
      </c>
      <c r="C951" s="86"/>
      <c r="D951" s="12"/>
      <c r="E951" s="12"/>
      <c r="F951" s="5" t="str">
        <f>IFERROR(IF(E951&lt;&gt;"",VLOOKUP(E951,STORE!$C$6:$D$500,2,FALSE),""),"تأكد من الكود")</f>
        <v/>
      </c>
      <c r="G951" s="12"/>
      <c r="H951" s="20"/>
      <c r="I951" s="12"/>
      <c r="U951" s="4" t="str">
        <f>IF(AND($V$2=$E951,$V$2&lt;&gt;"",$V$2&lt;&gt;0,F951&lt;&gt;"تأكد من الكود"),COUNT($U$3:U950)+1,"  ")</f>
        <v xml:space="preserve">  </v>
      </c>
      <c r="Y951" s="4" t="str">
        <f>IF(AND($Z$2=$D951,$Z$2&lt;&gt;"",$Z$2&lt;&gt;0,$Y$2=$Y$1),COUNT($Y$3:Y950)+1,"  ")</f>
        <v xml:space="preserve">  </v>
      </c>
    </row>
    <row r="952" spans="2:25" ht="15.75">
      <c r="B952" s="5" t="str">
        <f>IF(C952&lt;&gt;"",COUNT($B$3:B951)+1,"")</f>
        <v/>
      </c>
      <c r="C952" s="86"/>
      <c r="D952" s="12"/>
      <c r="E952" s="12"/>
      <c r="F952" s="5" t="str">
        <f>IFERROR(IF(E952&lt;&gt;"",VLOOKUP(E952,STORE!$C$6:$D$500,2,FALSE),""),"تأكد من الكود")</f>
        <v/>
      </c>
      <c r="G952" s="12"/>
      <c r="H952" s="20"/>
      <c r="I952" s="12"/>
      <c r="U952" s="4" t="str">
        <f>IF(AND($V$2=$E952,$V$2&lt;&gt;"",$V$2&lt;&gt;0,F952&lt;&gt;"تأكد من الكود"),COUNT($U$3:U951)+1,"  ")</f>
        <v xml:space="preserve">  </v>
      </c>
      <c r="Y952" s="4" t="str">
        <f>IF(AND($Z$2=$D952,$Z$2&lt;&gt;"",$Z$2&lt;&gt;0,$Y$2=$Y$1),COUNT($Y$3:Y951)+1,"  ")</f>
        <v xml:space="preserve">  </v>
      </c>
    </row>
    <row r="953" spans="2:25" ht="15.75">
      <c r="B953" s="5" t="str">
        <f>IF(C953&lt;&gt;"",COUNT($B$3:B952)+1,"")</f>
        <v/>
      </c>
      <c r="C953" s="86"/>
      <c r="D953" s="12"/>
      <c r="E953" s="12"/>
      <c r="F953" s="5" t="str">
        <f>IFERROR(IF(E953&lt;&gt;"",VLOOKUP(E953,STORE!$C$6:$D$500,2,FALSE),""),"تأكد من الكود")</f>
        <v/>
      </c>
      <c r="G953" s="12"/>
      <c r="H953" s="20"/>
      <c r="I953" s="12"/>
      <c r="U953" s="4" t="str">
        <f>IF(AND($V$2=$E953,$V$2&lt;&gt;"",$V$2&lt;&gt;0,F953&lt;&gt;"تأكد من الكود"),COUNT($U$3:U952)+1,"  ")</f>
        <v xml:space="preserve">  </v>
      </c>
      <c r="Y953" s="4" t="str">
        <f>IF(AND($Z$2=$D953,$Z$2&lt;&gt;"",$Z$2&lt;&gt;0,$Y$2=$Y$1),COUNT($Y$3:Y952)+1,"  ")</f>
        <v xml:space="preserve">  </v>
      </c>
    </row>
    <row r="954" spans="2:25" ht="15.75">
      <c r="B954" s="5" t="str">
        <f>IF(C954&lt;&gt;"",COUNT($B$3:B953)+1,"")</f>
        <v/>
      </c>
      <c r="C954" s="86"/>
      <c r="D954" s="12"/>
      <c r="E954" s="12"/>
      <c r="F954" s="5" t="str">
        <f>IFERROR(IF(E954&lt;&gt;"",VLOOKUP(E954,STORE!$C$6:$D$500,2,FALSE),""),"تأكد من الكود")</f>
        <v/>
      </c>
      <c r="G954" s="12"/>
      <c r="H954" s="20"/>
      <c r="I954" s="12"/>
      <c r="U954" s="4" t="str">
        <f>IF(AND($V$2=$E954,$V$2&lt;&gt;"",$V$2&lt;&gt;0,F954&lt;&gt;"تأكد من الكود"),COUNT($U$3:U953)+1,"  ")</f>
        <v xml:space="preserve">  </v>
      </c>
      <c r="Y954" s="4" t="str">
        <f>IF(AND($Z$2=$D954,$Z$2&lt;&gt;"",$Z$2&lt;&gt;0,$Y$2=$Y$1),COUNT($Y$3:Y953)+1,"  ")</f>
        <v xml:space="preserve">  </v>
      </c>
    </row>
    <row r="955" spans="2:25" ht="15.75">
      <c r="B955" s="5" t="str">
        <f>IF(C955&lt;&gt;"",COUNT($B$3:B954)+1,"")</f>
        <v/>
      </c>
      <c r="C955" s="86"/>
      <c r="D955" s="12"/>
      <c r="E955" s="12"/>
      <c r="F955" s="5" t="str">
        <f>IFERROR(IF(E955&lt;&gt;"",VLOOKUP(E955,STORE!$C$6:$D$500,2,FALSE),""),"تأكد من الكود")</f>
        <v/>
      </c>
      <c r="G955" s="12"/>
      <c r="H955" s="20"/>
      <c r="I955" s="12"/>
      <c r="U955" s="4" t="str">
        <f>IF(AND($V$2=$E955,$V$2&lt;&gt;"",$V$2&lt;&gt;0,F955&lt;&gt;"تأكد من الكود"),COUNT($U$3:U954)+1,"  ")</f>
        <v xml:space="preserve">  </v>
      </c>
      <c r="Y955" s="4" t="str">
        <f>IF(AND($Z$2=$D955,$Z$2&lt;&gt;"",$Z$2&lt;&gt;0,$Y$2=$Y$1),COUNT($Y$3:Y954)+1,"  ")</f>
        <v xml:space="preserve">  </v>
      </c>
    </row>
    <row r="956" spans="2:25" ht="15.75">
      <c r="B956" s="5" t="str">
        <f>IF(C956&lt;&gt;"",COUNT($B$3:B955)+1,"")</f>
        <v/>
      </c>
      <c r="C956" s="86"/>
      <c r="D956" s="12"/>
      <c r="E956" s="12"/>
      <c r="F956" s="5" t="str">
        <f>IFERROR(IF(E956&lt;&gt;"",VLOOKUP(E956,STORE!$C$6:$D$500,2,FALSE),""),"تأكد من الكود")</f>
        <v/>
      </c>
      <c r="G956" s="12"/>
      <c r="H956" s="20"/>
      <c r="I956" s="12"/>
      <c r="U956" s="4" t="str">
        <f>IF(AND($V$2=$E956,$V$2&lt;&gt;"",$V$2&lt;&gt;0,F956&lt;&gt;"تأكد من الكود"),COUNT($U$3:U955)+1,"  ")</f>
        <v xml:space="preserve">  </v>
      </c>
      <c r="Y956" s="4" t="str">
        <f>IF(AND($Z$2=$D956,$Z$2&lt;&gt;"",$Z$2&lt;&gt;0,$Y$2=$Y$1),COUNT($Y$3:Y955)+1,"  ")</f>
        <v xml:space="preserve">  </v>
      </c>
    </row>
    <row r="957" spans="2:25" ht="15.75">
      <c r="B957" s="5" t="str">
        <f>IF(C957&lt;&gt;"",COUNT($B$3:B956)+1,"")</f>
        <v/>
      </c>
      <c r="C957" s="86"/>
      <c r="D957" s="12"/>
      <c r="E957" s="12"/>
      <c r="F957" s="5" t="str">
        <f>IFERROR(IF(E957&lt;&gt;"",VLOOKUP(E957,STORE!$C$6:$D$500,2,FALSE),""),"تأكد من الكود")</f>
        <v/>
      </c>
      <c r="G957" s="12"/>
      <c r="H957" s="20"/>
      <c r="I957" s="12"/>
      <c r="U957" s="4" t="str">
        <f>IF(AND($V$2=$E957,$V$2&lt;&gt;"",$V$2&lt;&gt;0,F957&lt;&gt;"تأكد من الكود"),COUNT($U$3:U956)+1,"  ")</f>
        <v xml:space="preserve">  </v>
      </c>
      <c r="Y957" s="4" t="str">
        <f>IF(AND($Z$2=$D957,$Z$2&lt;&gt;"",$Z$2&lt;&gt;0,$Y$2=$Y$1),COUNT($Y$3:Y956)+1,"  ")</f>
        <v xml:space="preserve">  </v>
      </c>
    </row>
    <row r="958" spans="2:25" ht="15.75">
      <c r="B958" s="5" t="str">
        <f>IF(C958&lt;&gt;"",COUNT($B$3:B957)+1,"")</f>
        <v/>
      </c>
      <c r="C958" s="86"/>
      <c r="D958" s="12"/>
      <c r="E958" s="12"/>
      <c r="F958" s="5" t="str">
        <f>IFERROR(IF(E958&lt;&gt;"",VLOOKUP(E958,STORE!$C$6:$D$500,2,FALSE),""),"تأكد من الكود")</f>
        <v/>
      </c>
      <c r="G958" s="12"/>
      <c r="H958" s="20"/>
      <c r="I958" s="12"/>
      <c r="U958" s="4" t="str">
        <f>IF(AND($V$2=$E958,$V$2&lt;&gt;"",$V$2&lt;&gt;0,F958&lt;&gt;"تأكد من الكود"),COUNT($U$3:U957)+1,"  ")</f>
        <v xml:space="preserve">  </v>
      </c>
      <c r="Y958" s="4" t="str">
        <f>IF(AND($Z$2=$D958,$Z$2&lt;&gt;"",$Z$2&lt;&gt;0,$Y$2=$Y$1),COUNT($Y$3:Y957)+1,"  ")</f>
        <v xml:space="preserve">  </v>
      </c>
    </row>
    <row r="959" spans="2:25" ht="15.75">
      <c r="B959" s="5" t="str">
        <f>IF(C959&lt;&gt;"",COUNT($B$3:B958)+1,"")</f>
        <v/>
      </c>
      <c r="C959" s="86"/>
      <c r="D959" s="12"/>
      <c r="E959" s="12"/>
      <c r="F959" s="5" t="str">
        <f>IFERROR(IF(E959&lt;&gt;"",VLOOKUP(E959,STORE!$C$6:$D$500,2,FALSE),""),"تأكد من الكود")</f>
        <v/>
      </c>
      <c r="G959" s="12"/>
      <c r="H959" s="20"/>
      <c r="I959" s="12"/>
      <c r="U959" s="4" t="str">
        <f>IF(AND($V$2=$E959,$V$2&lt;&gt;"",$V$2&lt;&gt;0,F959&lt;&gt;"تأكد من الكود"),COUNT($U$3:U958)+1,"  ")</f>
        <v xml:space="preserve">  </v>
      </c>
      <c r="Y959" s="4" t="str">
        <f>IF(AND($Z$2=$D959,$Z$2&lt;&gt;"",$Z$2&lt;&gt;0,$Y$2=$Y$1),COUNT($Y$3:Y958)+1,"  ")</f>
        <v xml:space="preserve">  </v>
      </c>
    </row>
    <row r="960" spans="2:25" ht="15.75">
      <c r="B960" s="5" t="str">
        <f>IF(C960&lt;&gt;"",COUNT($B$3:B959)+1,"")</f>
        <v/>
      </c>
      <c r="C960" s="86"/>
      <c r="D960" s="12"/>
      <c r="E960" s="12"/>
      <c r="F960" s="5" t="str">
        <f>IFERROR(IF(E960&lt;&gt;"",VLOOKUP(E960,STORE!$C$6:$D$500,2,FALSE),""),"تأكد من الكود")</f>
        <v/>
      </c>
      <c r="G960" s="12"/>
      <c r="H960" s="20"/>
      <c r="I960" s="12"/>
      <c r="U960" s="4" t="str">
        <f>IF(AND($V$2=$E960,$V$2&lt;&gt;"",$V$2&lt;&gt;0,F960&lt;&gt;"تأكد من الكود"),COUNT($U$3:U959)+1,"  ")</f>
        <v xml:space="preserve">  </v>
      </c>
      <c r="Y960" s="4" t="str">
        <f>IF(AND($Z$2=$D960,$Z$2&lt;&gt;"",$Z$2&lt;&gt;0,$Y$2=$Y$1),COUNT($Y$3:Y959)+1,"  ")</f>
        <v xml:space="preserve">  </v>
      </c>
    </row>
    <row r="961" spans="2:25" ht="15.75">
      <c r="B961" s="5" t="str">
        <f>IF(C961&lt;&gt;"",COUNT($B$3:B960)+1,"")</f>
        <v/>
      </c>
      <c r="C961" s="86"/>
      <c r="D961" s="12"/>
      <c r="E961" s="12"/>
      <c r="F961" s="5" t="str">
        <f>IFERROR(IF(E961&lt;&gt;"",VLOOKUP(E961,STORE!$C$6:$D$500,2,FALSE),""),"تأكد من الكود")</f>
        <v/>
      </c>
      <c r="G961" s="12"/>
      <c r="H961" s="20"/>
      <c r="I961" s="12"/>
      <c r="U961" s="4" t="str">
        <f>IF(AND($V$2=$E961,$V$2&lt;&gt;"",$V$2&lt;&gt;0,F961&lt;&gt;"تأكد من الكود"),COUNT($U$3:U960)+1,"  ")</f>
        <v xml:space="preserve">  </v>
      </c>
      <c r="Y961" s="4" t="str">
        <f>IF(AND($Z$2=$D961,$Z$2&lt;&gt;"",$Z$2&lt;&gt;0,$Y$2=$Y$1),COUNT($Y$3:Y960)+1,"  ")</f>
        <v xml:space="preserve">  </v>
      </c>
    </row>
    <row r="962" spans="2:25" ht="15.75">
      <c r="B962" s="5" t="str">
        <f>IF(C962&lt;&gt;"",COUNT($B$3:B961)+1,"")</f>
        <v/>
      </c>
      <c r="C962" s="86"/>
      <c r="D962" s="12"/>
      <c r="E962" s="12"/>
      <c r="F962" s="5" t="str">
        <f>IFERROR(IF(E962&lt;&gt;"",VLOOKUP(E962,STORE!$C$6:$D$500,2,FALSE),""),"تأكد من الكود")</f>
        <v/>
      </c>
      <c r="G962" s="12"/>
      <c r="H962" s="20"/>
      <c r="I962" s="12"/>
      <c r="U962" s="4" t="str">
        <f>IF(AND($V$2=$E962,$V$2&lt;&gt;"",$V$2&lt;&gt;0,F962&lt;&gt;"تأكد من الكود"),COUNT($U$3:U961)+1,"  ")</f>
        <v xml:space="preserve">  </v>
      </c>
      <c r="Y962" s="4" t="str">
        <f>IF(AND($Z$2=$D962,$Z$2&lt;&gt;"",$Z$2&lt;&gt;0,$Y$2=$Y$1),COUNT($Y$3:Y961)+1,"  ")</f>
        <v xml:space="preserve">  </v>
      </c>
    </row>
    <row r="963" spans="2:25" ht="15.75">
      <c r="B963" s="5" t="str">
        <f>IF(C963&lt;&gt;"",COUNT($B$3:B962)+1,"")</f>
        <v/>
      </c>
      <c r="C963" s="86"/>
      <c r="D963" s="12"/>
      <c r="E963" s="12"/>
      <c r="F963" s="5" t="str">
        <f>IFERROR(IF(E963&lt;&gt;"",VLOOKUP(E963,STORE!$C$6:$D$500,2,FALSE),""),"تأكد من الكود")</f>
        <v/>
      </c>
      <c r="G963" s="12"/>
      <c r="H963" s="20"/>
      <c r="I963" s="12"/>
      <c r="U963" s="4" t="str">
        <f>IF(AND($V$2=$E963,$V$2&lt;&gt;"",$V$2&lt;&gt;0,F963&lt;&gt;"تأكد من الكود"),COUNT($U$3:U962)+1,"  ")</f>
        <v xml:space="preserve">  </v>
      </c>
      <c r="Y963" s="4" t="str">
        <f>IF(AND($Z$2=$D963,$Z$2&lt;&gt;"",$Z$2&lt;&gt;0,$Y$2=$Y$1),COUNT($Y$3:Y962)+1,"  ")</f>
        <v xml:space="preserve">  </v>
      </c>
    </row>
    <row r="964" spans="2:25" ht="15.75">
      <c r="B964" s="5" t="str">
        <f>IF(C964&lt;&gt;"",COUNT($B$3:B963)+1,"")</f>
        <v/>
      </c>
      <c r="C964" s="86"/>
      <c r="D964" s="12"/>
      <c r="E964" s="12"/>
      <c r="F964" s="5" t="str">
        <f>IFERROR(IF(E964&lt;&gt;"",VLOOKUP(E964,STORE!$C$6:$D$500,2,FALSE),""),"تأكد من الكود")</f>
        <v/>
      </c>
      <c r="G964" s="12"/>
      <c r="H964" s="20"/>
      <c r="I964" s="12"/>
      <c r="U964" s="4" t="str">
        <f>IF(AND($V$2=$E964,$V$2&lt;&gt;"",$V$2&lt;&gt;0,F964&lt;&gt;"تأكد من الكود"),COUNT($U$3:U963)+1,"  ")</f>
        <v xml:space="preserve">  </v>
      </c>
      <c r="Y964" s="4" t="str">
        <f>IF(AND($Z$2=$D964,$Z$2&lt;&gt;"",$Z$2&lt;&gt;0,$Y$2=$Y$1),COUNT($Y$3:Y963)+1,"  ")</f>
        <v xml:space="preserve">  </v>
      </c>
    </row>
    <row r="965" spans="2:25" ht="15.75">
      <c r="B965" s="5" t="str">
        <f>IF(C965&lt;&gt;"",COUNT($B$3:B964)+1,"")</f>
        <v/>
      </c>
      <c r="C965" s="86"/>
      <c r="D965" s="12"/>
      <c r="E965" s="12"/>
      <c r="F965" s="5" t="str">
        <f>IFERROR(IF(E965&lt;&gt;"",VLOOKUP(E965,STORE!$C$6:$D$500,2,FALSE),""),"تأكد من الكود")</f>
        <v/>
      </c>
      <c r="G965" s="12"/>
      <c r="H965" s="20"/>
      <c r="I965" s="12"/>
      <c r="U965" s="4" t="str">
        <f>IF(AND($V$2=$E965,$V$2&lt;&gt;"",$V$2&lt;&gt;0,F965&lt;&gt;"تأكد من الكود"),COUNT($U$3:U964)+1,"  ")</f>
        <v xml:space="preserve">  </v>
      </c>
      <c r="Y965" s="4" t="str">
        <f>IF(AND($Z$2=$D965,$Z$2&lt;&gt;"",$Z$2&lt;&gt;0,$Y$2=$Y$1),COUNT($Y$3:Y964)+1,"  ")</f>
        <v xml:space="preserve">  </v>
      </c>
    </row>
    <row r="966" spans="2:25" ht="15.75">
      <c r="B966" s="5" t="str">
        <f>IF(C966&lt;&gt;"",COUNT($B$3:B965)+1,"")</f>
        <v/>
      </c>
      <c r="C966" s="86"/>
      <c r="D966" s="12"/>
      <c r="E966" s="12"/>
      <c r="F966" s="5" t="str">
        <f>IFERROR(IF(E966&lt;&gt;"",VLOOKUP(E966,STORE!$C$6:$D$500,2,FALSE),""),"تأكد من الكود")</f>
        <v/>
      </c>
      <c r="G966" s="12"/>
      <c r="H966" s="20"/>
      <c r="I966" s="12"/>
      <c r="U966" s="4" t="str">
        <f>IF(AND($V$2=$E966,$V$2&lt;&gt;"",$V$2&lt;&gt;0,F966&lt;&gt;"تأكد من الكود"),COUNT($U$3:U965)+1,"  ")</f>
        <v xml:space="preserve">  </v>
      </c>
      <c r="Y966" s="4" t="str">
        <f>IF(AND($Z$2=$D966,$Z$2&lt;&gt;"",$Z$2&lt;&gt;0,$Y$2=$Y$1),COUNT($Y$3:Y965)+1,"  ")</f>
        <v xml:space="preserve">  </v>
      </c>
    </row>
    <row r="967" spans="2:25" ht="15.75">
      <c r="B967" s="5" t="str">
        <f>IF(C967&lt;&gt;"",COUNT($B$3:B966)+1,"")</f>
        <v/>
      </c>
      <c r="C967" s="86"/>
      <c r="D967" s="12"/>
      <c r="E967" s="12"/>
      <c r="F967" s="5" t="str">
        <f>IFERROR(IF(E967&lt;&gt;"",VLOOKUP(E967,STORE!$C$6:$D$500,2,FALSE),""),"تأكد من الكود")</f>
        <v/>
      </c>
      <c r="G967" s="12"/>
      <c r="H967" s="20"/>
      <c r="I967" s="12"/>
      <c r="U967" s="4" t="str">
        <f>IF(AND($V$2=$E967,$V$2&lt;&gt;"",$V$2&lt;&gt;0,F967&lt;&gt;"تأكد من الكود"),COUNT($U$3:U966)+1,"  ")</f>
        <v xml:space="preserve">  </v>
      </c>
      <c r="Y967" s="4" t="str">
        <f>IF(AND($Z$2=$D967,$Z$2&lt;&gt;"",$Z$2&lt;&gt;0,$Y$2=$Y$1),COUNT($Y$3:Y966)+1,"  ")</f>
        <v xml:space="preserve">  </v>
      </c>
    </row>
    <row r="968" spans="2:25" ht="15.75">
      <c r="B968" s="5" t="str">
        <f>IF(C968&lt;&gt;"",COUNT($B$3:B967)+1,"")</f>
        <v/>
      </c>
      <c r="C968" s="86"/>
      <c r="D968" s="12"/>
      <c r="E968" s="12"/>
      <c r="F968" s="5" t="str">
        <f>IFERROR(IF(E968&lt;&gt;"",VLOOKUP(E968,STORE!$C$6:$D$500,2,FALSE),""),"تأكد من الكود")</f>
        <v/>
      </c>
      <c r="G968" s="12"/>
      <c r="H968" s="20"/>
      <c r="I968" s="12"/>
      <c r="U968" s="4" t="str">
        <f>IF(AND($V$2=$E968,$V$2&lt;&gt;"",$V$2&lt;&gt;0,F968&lt;&gt;"تأكد من الكود"),COUNT($U$3:U967)+1,"  ")</f>
        <v xml:space="preserve">  </v>
      </c>
      <c r="Y968" s="4" t="str">
        <f>IF(AND($Z$2=$D968,$Z$2&lt;&gt;"",$Z$2&lt;&gt;0,$Y$2=$Y$1),COUNT($Y$3:Y967)+1,"  ")</f>
        <v xml:space="preserve">  </v>
      </c>
    </row>
    <row r="969" spans="2:25" ht="15.75">
      <c r="B969" s="5" t="str">
        <f>IF(C969&lt;&gt;"",COUNT($B$3:B968)+1,"")</f>
        <v/>
      </c>
      <c r="C969" s="86"/>
      <c r="D969" s="12"/>
      <c r="E969" s="12"/>
      <c r="F969" s="5" t="str">
        <f>IFERROR(IF(E969&lt;&gt;"",VLOOKUP(E969,STORE!$C$6:$D$500,2,FALSE),""),"تأكد من الكود")</f>
        <v/>
      </c>
      <c r="G969" s="12"/>
      <c r="H969" s="20"/>
      <c r="I969" s="12"/>
      <c r="U969" s="4" t="str">
        <f>IF(AND($V$2=$E969,$V$2&lt;&gt;"",$V$2&lt;&gt;0,F969&lt;&gt;"تأكد من الكود"),COUNT($U$3:U968)+1,"  ")</f>
        <v xml:space="preserve">  </v>
      </c>
      <c r="Y969" s="4" t="str">
        <f>IF(AND($Z$2=$D969,$Z$2&lt;&gt;"",$Z$2&lt;&gt;0,$Y$2=$Y$1),COUNT($Y$3:Y968)+1,"  ")</f>
        <v xml:space="preserve">  </v>
      </c>
    </row>
    <row r="970" spans="2:25" ht="15.75">
      <c r="B970" s="5" t="str">
        <f>IF(C970&lt;&gt;"",COUNT($B$3:B969)+1,"")</f>
        <v/>
      </c>
      <c r="C970" s="86"/>
      <c r="D970" s="12"/>
      <c r="E970" s="12"/>
      <c r="F970" s="5" t="str">
        <f>IFERROR(IF(E970&lt;&gt;"",VLOOKUP(E970,STORE!$C$6:$D$500,2,FALSE),""),"تأكد من الكود")</f>
        <v/>
      </c>
      <c r="G970" s="12"/>
      <c r="H970" s="20"/>
      <c r="I970" s="12"/>
      <c r="U970" s="4" t="str">
        <f>IF(AND($V$2=$E970,$V$2&lt;&gt;"",$V$2&lt;&gt;0,F970&lt;&gt;"تأكد من الكود"),COUNT($U$3:U969)+1,"  ")</f>
        <v xml:space="preserve">  </v>
      </c>
      <c r="Y970" s="4" t="str">
        <f>IF(AND($Z$2=$D970,$Z$2&lt;&gt;"",$Z$2&lt;&gt;0,$Y$2=$Y$1),COUNT($Y$3:Y969)+1,"  ")</f>
        <v xml:space="preserve">  </v>
      </c>
    </row>
    <row r="971" spans="2:25" ht="15.75">
      <c r="B971" s="5" t="str">
        <f>IF(C971&lt;&gt;"",COUNT($B$3:B970)+1,"")</f>
        <v/>
      </c>
      <c r="C971" s="86"/>
      <c r="D971" s="12"/>
      <c r="E971" s="12"/>
      <c r="F971" s="5" t="str">
        <f>IFERROR(IF(E971&lt;&gt;"",VLOOKUP(E971,STORE!$C$6:$D$500,2,FALSE),""),"تأكد من الكود")</f>
        <v/>
      </c>
      <c r="G971" s="12"/>
      <c r="H971" s="20"/>
      <c r="I971" s="12"/>
      <c r="U971" s="4" t="str">
        <f>IF(AND($V$2=$E971,$V$2&lt;&gt;"",$V$2&lt;&gt;0,F971&lt;&gt;"تأكد من الكود"),COUNT($U$3:U970)+1,"  ")</f>
        <v xml:space="preserve">  </v>
      </c>
      <c r="Y971" s="4" t="str">
        <f>IF(AND($Z$2=$D971,$Z$2&lt;&gt;"",$Z$2&lt;&gt;0,$Y$2=$Y$1),COUNT($Y$3:Y970)+1,"  ")</f>
        <v xml:space="preserve">  </v>
      </c>
    </row>
    <row r="972" spans="2:25" ht="15.75">
      <c r="B972" s="5" t="str">
        <f>IF(C972&lt;&gt;"",COUNT($B$3:B971)+1,"")</f>
        <v/>
      </c>
      <c r="C972" s="86"/>
      <c r="D972" s="12"/>
      <c r="E972" s="12"/>
      <c r="F972" s="5" t="str">
        <f>IFERROR(IF(E972&lt;&gt;"",VLOOKUP(E972,STORE!$C$6:$D$500,2,FALSE),""),"تأكد من الكود")</f>
        <v/>
      </c>
      <c r="G972" s="12"/>
      <c r="H972" s="20"/>
      <c r="I972" s="12"/>
      <c r="U972" s="4" t="str">
        <f>IF(AND($V$2=$E972,$V$2&lt;&gt;"",$V$2&lt;&gt;0,F972&lt;&gt;"تأكد من الكود"),COUNT($U$3:U971)+1,"  ")</f>
        <v xml:space="preserve">  </v>
      </c>
      <c r="Y972" s="4" t="str">
        <f>IF(AND($Z$2=$D972,$Z$2&lt;&gt;"",$Z$2&lt;&gt;0,$Y$2=$Y$1),COUNT($Y$3:Y971)+1,"  ")</f>
        <v xml:space="preserve">  </v>
      </c>
    </row>
    <row r="973" spans="2:25" ht="15.75">
      <c r="B973" s="5" t="str">
        <f>IF(C973&lt;&gt;"",COUNT($B$3:B972)+1,"")</f>
        <v/>
      </c>
      <c r="C973" s="86"/>
      <c r="D973" s="12"/>
      <c r="E973" s="12"/>
      <c r="F973" s="5" t="str">
        <f>IFERROR(IF(E973&lt;&gt;"",VLOOKUP(E973,STORE!$C$6:$D$500,2,FALSE),""),"تأكد من الكود")</f>
        <v/>
      </c>
      <c r="G973" s="12"/>
      <c r="H973" s="20"/>
      <c r="I973" s="12"/>
      <c r="U973" s="4" t="str">
        <f>IF(AND($V$2=$E973,$V$2&lt;&gt;"",$V$2&lt;&gt;0,F973&lt;&gt;"تأكد من الكود"),COUNT($U$3:U972)+1,"  ")</f>
        <v xml:space="preserve">  </v>
      </c>
      <c r="Y973" s="4" t="str">
        <f>IF(AND($Z$2=$D973,$Z$2&lt;&gt;"",$Z$2&lt;&gt;0,$Y$2=$Y$1),COUNT($Y$3:Y972)+1,"  ")</f>
        <v xml:space="preserve">  </v>
      </c>
    </row>
    <row r="974" spans="2:25" ht="15.75">
      <c r="B974" s="5" t="str">
        <f>IF(C974&lt;&gt;"",COUNT($B$3:B973)+1,"")</f>
        <v/>
      </c>
      <c r="C974" s="86"/>
      <c r="D974" s="12"/>
      <c r="E974" s="12"/>
      <c r="F974" s="5" t="str">
        <f>IFERROR(IF(E974&lt;&gt;"",VLOOKUP(E974,STORE!$C$6:$D$500,2,FALSE),""),"تأكد من الكود")</f>
        <v/>
      </c>
      <c r="G974" s="12"/>
      <c r="H974" s="20"/>
      <c r="I974" s="12"/>
      <c r="U974" s="4" t="str">
        <f>IF(AND($V$2=$E974,$V$2&lt;&gt;"",$V$2&lt;&gt;0,F974&lt;&gt;"تأكد من الكود"),COUNT($U$3:U973)+1,"  ")</f>
        <v xml:space="preserve">  </v>
      </c>
      <c r="Y974" s="4" t="str">
        <f>IF(AND($Z$2=$D974,$Z$2&lt;&gt;"",$Z$2&lt;&gt;0,$Y$2=$Y$1),COUNT($Y$3:Y973)+1,"  ")</f>
        <v xml:space="preserve">  </v>
      </c>
    </row>
    <row r="975" spans="2:25" ht="15.75">
      <c r="B975" s="5" t="str">
        <f>IF(C975&lt;&gt;"",COUNT($B$3:B974)+1,"")</f>
        <v/>
      </c>
      <c r="C975" s="86"/>
      <c r="D975" s="12"/>
      <c r="E975" s="12"/>
      <c r="F975" s="5" t="str">
        <f>IFERROR(IF(E975&lt;&gt;"",VLOOKUP(E975,STORE!$C$6:$D$500,2,FALSE),""),"تأكد من الكود")</f>
        <v/>
      </c>
      <c r="G975" s="12"/>
      <c r="H975" s="20"/>
      <c r="I975" s="12"/>
      <c r="U975" s="4" t="str">
        <f>IF(AND($V$2=$E975,$V$2&lt;&gt;"",$V$2&lt;&gt;0,F975&lt;&gt;"تأكد من الكود"),COUNT($U$3:U974)+1,"  ")</f>
        <v xml:space="preserve">  </v>
      </c>
      <c r="Y975" s="4" t="str">
        <f>IF(AND($Z$2=$D975,$Z$2&lt;&gt;"",$Z$2&lt;&gt;0,$Y$2=$Y$1),COUNT($Y$3:Y974)+1,"  ")</f>
        <v xml:space="preserve">  </v>
      </c>
    </row>
    <row r="976" spans="2:25" ht="15.75">
      <c r="B976" s="5" t="str">
        <f>IF(C976&lt;&gt;"",COUNT($B$3:B975)+1,"")</f>
        <v/>
      </c>
      <c r="C976" s="86"/>
      <c r="D976" s="12"/>
      <c r="E976" s="12"/>
      <c r="F976" s="5" t="str">
        <f>IFERROR(IF(E976&lt;&gt;"",VLOOKUP(E976,STORE!$C$6:$D$500,2,FALSE),""),"تأكد من الكود")</f>
        <v/>
      </c>
      <c r="G976" s="12"/>
      <c r="H976" s="20"/>
      <c r="I976" s="12"/>
      <c r="U976" s="4" t="str">
        <f>IF(AND($V$2=$E976,$V$2&lt;&gt;"",$V$2&lt;&gt;0,F976&lt;&gt;"تأكد من الكود"),COUNT($U$3:U975)+1,"  ")</f>
        <v xml:space="preserve">  </v>
      </c>
      <c r="Y976" s="4" t="str">
        <f>IF(AND($Z$2=$D976,$Z$2&lt;&gt;"",$Z$2&lt;&gt;0,$Y$2=$Y$1),COUNT($Y$3:Y975)+1,"  ")</f>
        <v xml:space="preserve">  </v>
      </c>
    </row>
    <row r="977" spans="2:25" ht="15.75">
      <c r="B977" s="5" t="str">
        <f>IF(C977&lt;&gt;"",COUNT($B$3:B976)+1,"")</f>
        <v/>
      </c>
      <c r="C977" s="86"/>
      <c r="D977" s="12"/>
      <c r="E977" s="12"/>
      <c r="F977" s="5" t="str">
        <f>IFERROR(IF(E977&lt;&gt;"",VLOOKUP(E977,STORE!$C$6:$D$500,2,FALSE),""),"تأكد من الكود")</f>
        <v/>
      </c>
      <c r="G977" s="12"/>
      <c r="H977" s="20"/>
      <c r="I977" s="12"/>
      <c r="U977" s="4" t="str">
        <f>IF(AND($V$2=$E977,$V$2&lt;&gt;"",$V$2&lt;&gt;0,F977&lt;&gt;"تأكد من الكود"),COUNT($U$3:U976)+1,"  ")</f>
        <v xml:space="preserve">  </v>
      </c>
      <c r="Y977" s="4" t="str">
        <f>IF(AND($Z$2=$D977,$Z$2&lt;&gt;"",$Z$2&lt;&gt;0,$Y$2=$Y$1),COUNT($Y$3:Y976)+1,"  ")</f>
        <v xml:space="preserve">  </v>
      </c>
    </row>
    <row r="978" spans="2:25" ht="15.75">
      <c r="B978" s="5" t="str">
        <f>IF(C978&lt;&gt;"",COUNT($B$3:B977)+1,"")</f>
        <v/>
      </c>
      <c r="C978" s="86"/>
      <c r="D978" s="12"/>
      <c r="E978" s="12"/>
      <c r="F978" s="5" t="str">
        <f>IFERROR(IF(E978&lt;&gt;"",VLOOKUP(E978,STORE!$C$6:$D$500,2,FALSE),""),"تأكد من الكود")</f>
        <v/>
      </c>
      <c r="G978" s="12"/>
      <c r="H978" s="20"/>
      <c r="I978" s="12"/>
      <c r="U978" s="4" t="str">
        <f>IF(AND($V$2=$E978,$V$2&lt;&gt;"",$V$2&lt;&gt;0,F978&lt;&gt;"تأكد من الكود"),COUNT($U$3:U977)+1,"  ")</f>
        <v xml:space="preserve">  </v>
      </c>
      <c r="Y978" s="4" t="str">
        <f>IF(AND($Z$2=$D978,$Z$2&lt;&gt;"",$Z$2&lt;&gt;0,$Y$2=$Y$1),COUNT($Y$3:Y977)+1,"  ")</f>
        <v xml:space="preserve">  </v>
      </c>
    </row>
    <row r="979" spans="2:25" ht="15.75">
      <c r="B979" s="5" t="str">
        <f>IF(C979&lt;&gt;"",COUNT($B$3:B978)+1,"")</f>
        <v/>
      </c>
      <c r="C979" s="86"/>
      <c r="D979" s="12"/>
      <c r="E979" s="12"/>
      <c r="F979" s="5" t="str">
        <f>IFERROR(IF(E979&lt;&gt;"",VLOOKUP(E979,STORE!$C$6:$D$500,2,FALSE),""),"تأكد من الكود")</f>
        <v/>
      </c>
      <c r="G979" s="12"/>
      <c r="H979" s="20"/>
      <c r="I979" s="12"/>
      <c r="U979" s="4" t="str">
        <f>IF(AND($V$2=$E979,$V$2&lt;&gt;"",$V$2&lt;&gt;0,F979&lt;&gt;"تأكد من الكود"),COUNT($U$3:U978)+1,"  ")</f>
        <v xml:space="preserve">  </v>
      </c>
      <c r="Y979" s="4" t="str">
        <f>IF(AND($Z$2=$D979,$Z$2&lt;&gt;"",$Z$2&lt;&gt;0,$Y$2=$Y$1),COUNT($Y$3:Y978)+1,"  ")</f>
        <v xml:space="preserve">  </v>
      </c>
    </row>
    <row r="980" spans="2:25" ht="15.75">
      <c r="B980" s="5" t="str">
        <f>IF(C980&lt;&gt;"",COUNT($B$3:B979)+1,"")</f>
        <v/>
      </c>
      <c r="C980" s="86"/>
      <c r="D980" s="12"/>
      <c r="E980" s="12"/>
      <c r="F980" s="5" t="str">
        <f>IFERROR(IF(E980&lt;&gt;"",VLOOKUP(E980,STORE!$C$6:$D$500,2,FALSE),""),"تأكد من الكود")</f>
        <v/>
      </c>
      <c r="G980" s="12"/>
      <c r="H980" s="20"/>
      <c r="I980" s="12"/>
      <c r="U980" s="4" t="str">
        <f>IF(AND($V$2=$E980,$V$2&lt;&gt;"",$V$2&lt;&gt;0,F980&lt;&gt;"تأكد من الكود"),COUNT($U$3:U979)+1,"  ")</f>
        <v xml:space="preserve">  </v>
      </c>
      <c r="Y980" s="4" t="str">
        <f>IF(AND($Z$2=$D980,$Z$2&lt;&gt;"",$Z$2&lt;&gt;0,$Y$2=$Y$1),COUNT($Y$3:Y979)+1,"  ")</f>
        <v xml:space="preserve">  </v>
      </c>
    </row>
    <row r="981" spans="2:25" ht="15.75">
      <c r="B981" s="5" t="str">
        <f>IF(C981&lt;&gt;"",COUNT($B$3:B980)+1,"")</f>
        <v/>
      </c>
      <c r="C981" s="86"/>
      <c r="D981" s="12"/>
      <c r="E981" s="12"/>
      <c r="F981" s="5" t="str">
        <f>IFERROR(IF(E981&lt;&gt;"",VLOOKUP(E981,STORE!$C$6:$D$500,2,FALSE),""),"تأكد من الكود")</f>
        <v/>
      </c>
      <c r="G981" s="12"/>
      <c r="H981" s="20"/>
      <c r="I981" s="12"/>
      <c r="U981" s="4" t="str">
        <f>IF(AND($V$2=$E981,$V$2&lt;&gt;"",$V$2&lt;&gt;0,F981&lt;&gt;"تأكد من الكود"),COUNT($U$3:U980)+1,"  ")</f>
        <v xml:space="preserve">  </v>
      </c>
      <c r="Y981" s="4" t="str">
        <f>IF(AND($Z$2=$D981,$Z$2&lt;&gt;"",$Z$2&lt;&gt;0,$Y$2=$Y$1),COUNT($Y$3:Y980)+1,"  ")</f>
        <v xml:space="preserve">  </v>
      </c>
    </row>
    <row r="982" spans="2:25" ht="15.75">
      <c r="B982" s="5" t="str">
        <f>IF(C982&lt;&gt;"",COUNT($B$3:B981)+1,"")</f>
        <v/>
      </c>
      <c r="C982" s="86"/>
      <c r="D982" s="12"/>
      <c r="E982" s="12"/>
      <c r="F982" s="5" t="str">
        <f>IFERROR(IF(E982&lt;&gt;"",VLOOKUP(E982,STORE!$C$6:$D$500,2,FALSE),""),"تأكد من الكود")</f>
        <v/>
      </c>
      <c r="G982" s="12"/>
      <c r="H982" s="20"/>
      <c r="I982" s="12"/>
      <c r="U982" s="4" t="str">
        <f>IF(AND($V$2=$E982,$V$2&lt;&gt;"",$V$2&lt;&gt;0,F982&lt;&gt;"تأكد من الكود"),COUNT($U$3:U981)+1,"  ")</f>
        <v xml:space="preserve">  </v>
      </c>
      <c r="Y982" s="4" t="str">
        <f>IF(AND($Z$2=$D982,$Z$2&lt;&gt;"",$Z$2&lt;&gt;0,$Y$2=$Y$1),COUNT($Y$3:Y981)+1,"  ")</f>
        <v xml:space="preserve">  </v>
      </c>
    </row>
    <row r="983" spans="2:25" ht="15.75">
      <c r="B983" s="5" t="str">
        <f>IF(C983&lt;&gt;"",COUNT($B$3:B982)+1,"")</f>
        <v/>
      </c>
      <c r="C983" s="86"/>
      <c r="D983" s="12"/>
      <c r="E983" s="12"/>
      <c r="F983" s="5" t="str">
        <f>IFERROR(IF(E983&lt;&gt;"",VLOOKUP(E983,STORE!$C$6:$D$500,2,FALSE),""),"تأكد من الكود")</f>
        <v/>
      </c>
      <c r="G983" s="12"/>
      <c r="H983" s="20"/>
      <c r="I983" s="12"/>
      <c r="U983" s="4" t="str">
        <f>IF(AND($V$2=$E983,$V$2&lt;&gt;"",$V$2&lt;&gt;0,F983&lt;&gt;"تأكد من الكود"),COUNT($U$3:U982)+1,"  ")</f>
        <v xml:space="preserve">  </v>
      </c>
      <c r="Y983" s="4" t="str">
        <f>IF(AND($Z$2=$D983,$Z$2&lt;&gt;"",$Z$2&lt;&gt;0,$Y$2=$Y$1),COUNT($Y$3:Y982)+1,"  ")</f>
        <v xml:space="preserve">  </v>
      </c>
    </row>
    <row r="984" spans="2:25" ht="15.75">
      <c r="B984" s="5" t="str">
        <f>IF(C984&lt;&gt;"",COUNT($B$3:B983)+1,"")</f>
        <v/>
      </c>
      <c r="C984" s="86"/>
      <c r="D984" s="12"/>
      <c r="E984" s="12"/>
      <c r="F984" s="5" t="str">
        <f>IFERROR(IF(E984&lt;&gt;"",VLOOKUP(E984,STORE!$C$6:$D$500,2,FALSE),""),"تأكد من الكود")</f>
        <v/>
      </c>
      <c r="G984" s="12"/>
      <c r="H984" s="20"/>
      <c r="I984" s="12"/>
      <c r="U984" s="4" t="str">
        <f>IF(AND($V$2=$E984,$V$2&lt;&gt;"",$V$2&lt;&gt;0,F984&lt;&gt;"تأكد من الكود"),COUNT($U$3:U983)+1,"  ")</f>
        <v xml:space="preserve">  </v>
      </c>
      <c r="Y984" s="4" t="str">
        <f>IF(AND($Z$2=$D984,$Z$2&lt;&gt;"",$Z$2&lt;&gt;0,$Y$2=$Y$1),COUNT($Y$3:Y983)+1,"  ")</f>
        <v xml:space="preserve">  </v>
      </c>
    </row>
    <row r="985" spans="2:25" ht="15.75">
      <c r="B985" s="5" t="str">
        <f>IF(C985&lt;&gt;"",COUNT($B$3:B984)+1,"")</f>
        <v/>
      </c>
      <c r="C985" s="86"/>
      <c r="D985" s="12"/>
      <c r="E985" s="12"/>
      <c r="F985" s="5" t="str">
        <f>IFERROR(IF(E985&lt;&gt;"",VLOOKUP(E985,STORE!$C$6:$D$500,2,FALSE),""),"تأكد من الكود")</f>
        <v/>
      </c>
      <c r="G985" s="12"/>
      <c r="H985" s="20"/>
      <c r="I985" s="12"/>
      <c r="U985" s="4" t="str">
        <f>IF(AND($V$2=$E985,$V$2&lt;&gt;"",$V$2&lt;&gt;0,F985&lt;&gt;"تأكد من الكود"),COUNT($U$3:U984)+1,"  ")</f>
        <v xml:space="preserve">  </v>
      </c>
      <c r="Y985" s="4" t="str">
        <f>IF(AND($Z$2=$D985,$Z$2&lt;&gt;"",$Z$2&lt;&gt;0,$Y$2=$Y$1),COUNT($Y$3:Y984)+1,"  ")</f>
        <v xml:space="preserve">  </v>
      </c>
    </row>
    <row r="986" spans="2:25" ht="15.75">
      <c r="B986" s="5" t="str">
        <f>IF(C986&lt;&gt;"",COUNT($B$3:B985)+1,"")</f>
        <v/>
      </c>
      <c r="C986" s="86"/>
      <c r="D986" s="12"/>
      <c r="E986" s="12"/>
      <c r="F986" s="5" t="str">
        <f>IFERROR(IF(E986&lt;&gt;"",VLOOKUP(E986,STORE!$C$6:$D$500,2,FALSE),""),"تأكد من الكود")</f>
        <v/>
      </c>
      <c r="G986" s="12"/>
      <c r="H986" s="20"/>
      <c r="I986" s="12"/>
      <c r="U986" s="4" t="str">
        <f>IF(AND($V$2=$E986,$V$2&lt;&gt;"",$V$2&lt;&gt;0,F986&lt;&gt;"تأكد من الكود"),COUNT($U$3:U985)+1,"  ")</f>
        <v xml:space="preserve">  </v>
      </c>
      <c r="Y986" s="4" t="str">
        <f>IF(AND($Z$2=$D986,$Z$2&lt;&gt;"",$Z$2&lt;&gt;0,$Y$2=$Y$1),COUNT($Y$3:Y985)+1,"  ")</f>
        <v xml:space="preserve">  </v>
      </c>
    </row>
    <row r="987" spans="2:25" ht="15.75">
      <c r="B987" s="5" t="str">
        <f>IF(C987&lt;&gt;"",COUNT($B$3:B986)+1,"")</f>
        <v/>
      </c>
      <c r="C987" s="86"/>
      <c r="D987" s="12"/>
      <c r="E987" s="12"/>
      <c r="F987" s="5" t="str">
        <f>IFERROR(IF(E987&lt;&gt;"",VLOOKUP(E987,STORE!$C$6:$D$500,2,FALSE),""),"تأكد من الكود")</f>
        <v/>
      </c>
      <c r="G987" s="12"/>
      <c r="H987" s="20"/>
      <c r="I987" s="12"/>
      <c r="U987" s="4" t="str">
        <f>IF(AND($V$2=$E987,$V$2&lt;&gt;"",$V$2&lt;&gt;0,F987&lt;&gt;"تأكد من الكود"),COUNT($U$3:U986)+1,"  ")</f>
        <v xml:space="preserve">  </v>
      </c>
      <c r="Y987" s="4" t="str">
        <f>IF(AND($Z$2=$D987,$Z$2&lt;&gt;"",$Z$2&lt;&gt;0,$Y$2=$Y$1),COUNT($Y$3:Y986)+1,"  ")</f>
        <v xml:space="preserve">  </v>
      </c>
    </row>
    <row r="988" spans="2:25" ht="15.75">
      <c r="B988" s="5" t="str">
        <f>IF(C988&lt;&gt;"",COUNT($B$3:B987)+1,"")</f>
        <v/>
      </c>
      <c r="C988" s="86"/>
      <c r="D988" s="12"/>
      <c r="E988" s="12"/>
      <c r="F988" s="5" t="str">
        <f>IFERROR(IF(E988&lt;&gt;"",VLOOKUP(E988,STORE!$C$6:$D$500,2,FALSE),""),"تأكد من الكود")</f>
        <v/>
      </c>
      <c r="G988" s="12"/>
      <c r="H988" s="20"/>
      <c r="I988" s="12"/>
      <c r="U988" s="4" t="str">
        <f>IF(AND($V$2=$E988,$V$2&lt;&gt;"",$V$2&lt;&gt;0,F988&lt;&gt;"تأكد من الكود"),COUNT($U$3:U987)+1,"  ")</f>
        <v xml:space="preserve">  </v>
      </c>
      <c r="Y988" s="4" t="str">
        <f>IF(AND($Z$2=$D988,$Z$2&lt;&gt;"",$Z$2&lt;&gt;0,$Y$2=$Y$1),COUNT($Y$3:Y987)+1,"  ")</f>
        <v xml:space="preserve">  </v>
      </c>
    </row>
    <row r="989" spans="2:25" ht="15.75">
      <c r="B989" s="5" t="str">
        <f>IF(C989&lt;&gt;"",COUNT($B$3:B988)+1,"")</f>
        <v/>
      </c>
      <c r="C989" s="86"/>
      <c r="D989" s="12"/>
      <c r="E989" s="12"/>
      <c r="F989" s="5" t="str">
        <f>IFERROR(IF(E989&lt;&gt;"",VLOOKUP(E989,STORE!$C$6:$D$500,2,FALSE),""),"تأكد من الكود")</f>
        <v/>
      </c>
      <c r="G989" s="12"/>
      <c r="H989" s="20"/>
      <c r="I989" s="12"/>
      <c r="U989" s="4" t="str">
        <f>IF(AND($V$2=$E989,$V$2&lt;&gt;"",$V$2&lt;&gt;0,F989&lt;&gt;"تأكد من الكود"),COUNT($U$3:U988)+1,"  ")</f>
        <v xml:space="preserve">  </v>
      </c>
      <c r="Y989" s="4" t="str">
        <f>IF(AND($Z$2=$D989,$Z$2&lt;&gt;"",$Z$2&lt;&gt;0,$Y$2=$Y$1),COUNT($Y$3:Y988)+1,"  ")</f>
        <v xml:space="preserve">  </v>
      </c>
    </row>
    <row r="990" spans="2:25" ht="15.75">
      <c r="B990" s="5" t="str">
        <f>IF(C990&lt;&gt;"",COUNT($B$3:B989)+1,"")</f>
        <v/>
      </c>
      <c r="C990" s="86"/>
      <c r="D990" s="12"/>
      <c r="E990" s="12"/>
      <c r="F990" s="5" t="str">
        <f>IFERROR(IF(E990&lt;&gt;"",VLOOKUP(E990,STORE!$C$6:$D$500,2,FALSE),""),"تأكد من الكود")</f>
        <v/>
      </c>
      <c r="G990" s="12"/>
      <c r="H990" s="20"/>
      <c r="I990" s="12"/>
      <c r="U990" s="4" t="str">
        <f>IF(AND($V$2=$E990,$V$2&lt;&gt;"",$V$2&lt;&gt;0,F990&lt;&gt;"تأكد من الكود"),COUNT($U$3:U989)+1,"  ")</f>
        <v xml:space="preserve">  </v>
      </c>
      <c r="Y990" s="4" t="str">
        <f>IF(AND($Z$2=$D990,$Z$2&lt;&gt;"",$Z$2&lt;&gt;0,$Y$2=$Y$1),COUNT($Y$3:Y989)+1,"  ")</f>
        <v xml:space="preserve">  </v>
      </c>
    </row>
    <row r="991" spans="2:25" ht="15.75">
      <c r="B991" s="5" t="str">
        <f>IF(C991&lt;&gt;"",COUNT($B$3:B990)+1,"")</f>
        <v/>
      </c>
      <c r="C991" s="86"/>
      <c r="D991" s="12"/>
      <c r="E991" s="12"/>
      <c r="F991" s="5" t="str">
        <f>IFERROR(IF(E991&lt;&gt;"",VLOOKUP(E991,STORE!$C$6:$D$500,2,FALSE),""),"تأكد من الكود")</f>
        <v/>
      </c>
      <c r="G991" s="12"/>
      <c r="H991" s="20"/>
      <c r="I991" s="12"/>
      <c r="U991" s="4" t="str">
        <f>IF(AND($V$2=$E991,$V$2&lt;&gt;"",$V$2&lt;&gt;0,F991&lt;&gt;"تأكد من الكود"),COUNT($U$3:U990)+1,"  ")</f>
        <v xml:space="preserve">  </v>
      </c>
      <c r="Y991" s="4" t="str">
        <f>IF(AND($Z$2=$D991,$Z$2&lt;&gt;"",$Z$2&lt;&gt;0,$Y$2=$Y$1),COUNT($Y$3:Y990)+1,"  ")</f>
        <v xml:space="preserve">  </v>
      </c>
    </row>
    <row r="992" spans="2:25" ht="15.75">
      <c r="B992" s="5" t="str">
        <f>IF(C992&lt;&gt;"",COUNT($B$3:B991)+1,"")</f>
        <v/>
      </c>
      <c r="C992" s="86"/>
      <c r="D992" s="12"/>
      <c r="E992" s="12"/>
      <c r="F992" s="5" t="str">
        <f>IFERROR(IF(E992&lt;&gt;"",VLOOKUP(E992,STORE!$C$6:$D$500,2,FALSE),""),"تأكد من الكود")</f>
        <v/>
      </c>
      <c r="G992" s="12"/>
      <c r="H992" s="20"/>
      <c r="I992" s="12"/>
      <c r="U992" s="4" t="str">
        <f>IF(AND($V$2=$E992,$V$2&lt;&gt;"",$V$2&lt;&gt;0,F992&lt;&gt;"تأكد من الكود"),COUNT($U$3:U991)+1,"  ")</f>
        <v xml:space="preserve">  </v>
      </c>
      <c r="Y992" s="4" t="str">
        <f>IF(AND($Z$2=$D992,$Z$2&lt;&gt;"",$Z$2&lt;&gt;0,$Y$2=$Y$1),COUNT($Y$3:Y991)+1,"  ")</f>
        <v xml:space="preserve">  </v>
      </c>
    </row>
    <row r="993" spans="2:25" ht="15.75">
      <c r="B993" s="5" t="str">
        <f>IF(C993&lt;&gt;"",COUNT($B$3:B992)+1,"")</f>
        <v/>
      </c>
      <c r="C993" s="86"/>
      <c r="D993" s="12"/>
      <c r="E993" s="12"/>
      <c r="F993" s="5" t="str">
        <f>IFERROR(IF(E993&lt;&gt;"",VLOOKUP(E993,STORE!$C$6:$D$500,2,FALSE),""),"تأكد من الكود")</f>
        <v/>
      </c>
      <c r="G993" s="12"/>
      <c r="H993" s="20"/>
      <c r="I993" s="12"/>
      <c r="U993" s="4" t="str">
        <f>IF(AND($V$2=$E993,$V$2&lt;&gt;"",$V$2&lt;&gt;0,F993&lt;&gt;"تأكد من الكود"),COUNT($U$3:U992)+1,"  ")</f>
        <v xml:space="preserve">  </v>
      </c>
      <c r="Y993" s="4" t="str">
        <f>IF(AND($Z$2=$D993,$Z$2&lt;&gt;"",$Z$2&lt;&gt;0,$Y$2=$Y$1),COUNT($Y$3:Y992)+1,"  ")</f>
        <v xml:space="preserve">  </v>
      </c>
    </row>
    <row r="994" spans="2:25" ht="15.75">
      <c r="B994" s="5" t="str">
        <f>IF(C994&lt;&gt;"",COUNT($B$3:B993)+1,"")</f>
        <v/>
      </c>
      <c r="C994" s="86"/>
      <c r="D994" s="12"/>
      <c r="E994" s="12"/>
      <c r="F994" s="5" t="str">
        <f>IFERROR(IF(E994&lt;&gt;"",VLOOKUP(E994,STORE!$C$6:$D$500,2,FALSE),""),"تأكد من الكود")</f>
        <v/>
      </c>
      <c r="G994" s="12"/>
      <c r="H994" s="20"/>
      <c r="I994" s="12"/>
      <c r="U994" s="4" t="str">
        <f>IF(AND($V$2=$E994,$V$2&lt;&gt;"",$V$2&lt;&gt;0,F994&lt;&gt;"تأكد من الكود"),COUNT($U$3:U993)+1,"  ")</f>
        <v xml:space="preserve">  </v>
      </c>
      <c r="Y994" s="4" t="str">
        <f>IF(AND($Z$2=$D994,$Z$2&lt;&gt;"",$Z$2&lt;&gt;0,$Y$2=$Y$1),COUNT($Y$3:Y993)+1,"  ")</f>
        <v xml:space="preserve">  </v>
      </c>
    </row>
    <row r="995" spans="2:25" ht="15.75">
      <c r="B995" s="5" t="str">
        <f>IF(C995&lt;&gt;"",COUNT($B$3:B994)+1,"")</f>
        <v/>
      </c>
      <c r="C995" s="86"/>
      <c r="D995" s="12"/>
      <c r="E995" s="12"/>
      <c r="F995" s="5" t="str">
        <f>IFERROR(IF(E995&lt;&gt;"",VLOOKUP(E995,STORE!$C$6:$D$500,2,FALSE),""),"تأكد من الكود")</f>
        <v/>
      </c>
      <c r="G995" s="12"/>
      <c r="H995" s="20"/>
      <c r="I995" s="12"/>
      <c r="U995" s="4" t="str">
        <f>IF(AND($V$2=$E995,$V$2&lt;&gt;"",$V$2&lt;&gt;0,F995&lt;&gt;"تأكد من الكود"),COUNT($U$3:U994)+1,"  ")</f>
        <v xml:space="preserve">  </v>
      </c>
      <c r="Y995" s="4" t="str">
        <f>IF(AND($Z$2=$D995,$Z$2&lt;&gt;"",$Z$2&lt;&gt;0,$Y$2=$Y$1),COUNT($Y$3:Y994)+1,"  ")</f>
        <v xml:space="preserve">  </v>
      </c>
    </row>
    <row r="996" spans="2:25" ht="15.75">
      <c r="B996" s="5" t="str">
        <f>IF(C996&lt;&gt;"",COUNT($B$3:B995)+1,"")</f>
        <v/>
      </c>
      <c r="C996" s="86"/>
      <c r="D996" s="12"/>
      <c r="E996" s="12"/>
      <c r="F996" s="5" t="str">
        <f>IFERROR(IF(E996&lt;&gt;"",VLOOKUP(E996,STORE!$C$6:$D$500,2,FALSE),""),"تأكد من الكود")</f>
        <v/>
      </c>
      <c r="G996" s="12"/>
      <c r="H996" s="20"/>
      <c r="I996" s="12"/>
      <c r="U996" s="4" t="str">
        <f>IF(AND($V$2=$E996,$V$2&lt;&gt;"",$V$2&lt;&gt;0,F996&lt;&gt;"تأكد من الكود"),COUNT($U$3:U995)+1,"  ")</f>
        <v xml:space="preserve">  </v>
      </c>
      <c r="Y996" s="4" t="str">
        <f>IF(AND($Z$2=$D996,$Z$2&lt;&gt;"",$Z$2&lt;&gt;0,$Y$2=$Y$1),COUNT($Y$3:Y995)+1,"  ")</f>
        <v xml:space="preserve">  </v>
      </c>
    </row>
    <row r="997" spans="2:25" ht="15.75">
      <c r="B997" s="5" t="str">
        <f>IF(C997&lt;&gt;"",COUNT($B$3:B996)+1,"")</f>
        <v/>
      </c>
      <c r="C997" s="86"/>
      <c r="D997" s="12"/>
      <c r="E997" s="12"/>
      <c r="F997" s="5" t="str">
        <f>IFERROR(IF(E997&lt;&gt;"",VLOOKUP(E997,STORE!$C$6:$D$500,2,FALSE),""),"تأكد من الكود")</f>
        <v/>
      </c>
      <c r="G997" s="12"/>
      <c r="H997" s="20"/>
      <c r="I997" s="12"/>
      <c r="U997" s="4" t="str">
        <f>IF(AND($V$2=$E997,$V$2&lt;&gt;"",$V$2&lt;&gt;0,F997&lt;&gt;"تأكد من الكود"),COUNT($U$3:U996)+1,"  ")</f>
        <v xml:space="preserve">  </v>
      </c>
      <c r="Y997" s="4" t="str">
        <f>IF(AND($Z$2=$D997,$Z$2&lt;&gt;"",$Z$2&lt;&gt;0,$Y$2=$Y$1),COUNT($Y$3:Y996)+1,"  ")</f>
        <v xml:space="preserve">  </v>
      </c>
    </row>
    <row r="998" spans="2:25" ht="15.75">
      <c r="B998" s="5" t="str">
        <f>IF(C998&lt;&gt;"",COUNT($B$3:B997)+1,"")</f>
        <v/>
      </c>
      <c r="C998" s="86"/>
      <c r="D998" s="12"/>
      <c r="E998" s="12"/>
      <c r="F998" s="5" t="str">
        <f>IFERROR(IF(E998&lt;&gt;"",VLOOKUP(E998,STORE!$C$6:$D$500,2,FALSE),""),"تأكد من الكود")</f>
        <v/>
      </c>
      <c r="G998" s="12"/>
      <c r="H998" s="20"/>
      <c r="I998" s="12"/>
      <c r="U998" s="4" t="str">
        <f>IF(AND($V$2=$E998,$V$2&lt;&gt;"",$V$2&lt;&gt;0,F998&lt;&gt;"تأكد من الكود"),COUNT($U$3:U997)+1,"  ")</f>
        <v xml:space="preserve">  </v>
      </c>
      <c r="Y998" s="4" t="str">
        <f>IF(AND($Z$2=$D998,$Z$2&lt;&gt;"",$Z$2&lt;&gt;0,$Y$2=$Y$1),COUNT($Y$3:Y997)+1,"  ")</f>
        <v xml:space="preserve">  </v>
      </c>
    </row>
    <row r="999" spans="2:25" ht="15.75">
      <c r="B999" s="5" t="str">
        <f>IF(C999&lt;&gt;"",COUNT($B$3:B998)+1,"")</f>
        <v/>
      </c>
      <c r="C999" s="86"/>
      <c r="D999" s="12"/>
      <c r="E999" s="12"/>
      <c r="F999" s="5" t="str">
        <f>IFERROR(IF(E999&lt;&gt;"",VLOOKUP(E999,STORE!$C$6:$D$500,2,FALSE),""),"تأكد من الكود")</f>
        <v/>
      </c>
      <c r="G999" s="12"/>
      <c r="H999" s="20"/>
      <c r="I999" s="12"/>
      <c r="U999" s="4" t="str">
        <f>IF(AND($V$2=$E999,$V$2&lt;&gt;"",$V$2&lt;&gt;0,F999&lt;&gt;"تأكد من الكود"),COUNT($U$3:U998)+1,"  ")</f>
        <v xml:space="preserve">  </v>
      </c>
      <c r="Y999" s="4" t="str">
        <f>IF(AND($Z$2=$D999,$Z$2&lt;&gt;"",$Z$2&lt;&gt;0,$Y$2=$Y$1),COUNT($Y$3:Y998)+1,"  ")</f>
        <v xml:space="preserve">  </v>
      </c>
    </row>
    <row r="1000" spans="2:25" ht="15.75">
      <c r="B1000" s="5" t="str">
        <f>IF(C1000&lt;&gt;"",COUNT($B$3:B999)+1,"")</f>
        <v/>
      </c>
      <c r="C1000" s="86"/>
      <c r="D1000" s="12"/>
      <c r="E1000" s="12"/>
      <c r="F1000" s="5" t="str">
        <f>IFERROR(IF(E1000&lt;&gt;"",VLOOKUP(E1000,STORE!$C$6:$D$500,2,FALSE),""),"تأكد من الكود")</f>
        <v/>
      </c>
      <c r="G1000" s="12"/>
      <c r="H1000" s="20"/>
      <c r="I1000" s="12"/>
      <c r="U1000" s="4" t="str">
        <f>IF(AND($V$2=$E1000,$V$2&lt;&gt;"",$V$2&lt;&gt;0,F1000&lt;&gt;"تأكد من الكود"),COUNT($U$3:U999)+1,"  ")</f>
        <v xml:space="preserve">  </v>
      </c>
      <c r="Y1000" s="4" t="str">
        <f>IF(AND($Z$2=$D1000,$Z$2&lt;&gt;"",$Z$2&lt;&gt;0,$Y$2=$Y$1),COUNT($Y$3:Y999)+1,"  ")</f>
        <v xml:space="preserve">  </v>
      </c>
    </row>
    <row r="1001" spans="2:25" ht="15.75">
      <c r="B1001" s="5" t="str">
        <f>IF(C1001&lt;&gt;"",COUNT($B$3:B1000)+1,"")</f>
        <v/>
      </c>
      <c r="C1001" s="86"/>
      <c r="D1001" s="12"/>
      <c r="E1001" s="12"/>
      <c r="F1001" s="5" t="str">
        <f>IFERROR(IF(E1001&lt;&gt;"",VLOOKUP(E1001,STORE!$C$6:$D$500,2,FALSE),""),"تأكد من الكود")</f>
        <v/>
      </c>
      <c r="G1001" s="12"/>
      <c r="H1001" s="20"/>
      <c r="I1001" s="12"/>
      <c r="U1001" s="4" t="str">
        <f>IF(AND($V$2=$E1001,$V$2&lt;&gt;"",$V$2&lt;&gt;0,F1001&lt;&gt;"تأكد من الكود"),COUNT($U$3:U1000)+1,"  ")</f>
        <v xml:space="preserve">  </v>
      </c>
      <c r="Y1001" s="4" t="str">
        <f>IF(AND($Z$2=$D1001,$Z$2&lt;&gt;"",$Z$2&lt;&gt;0,$Y$2=$Y$1),COUNT($Y$3:Y1000)+1,"  ")</f>
        <v xml:space="preserve">  </v>
      </c>
    </row>
    <row r="1002" spans="2:25" ht="15.75">
      <c r="B1002" s="5" t="str">
        <f>IF(C1002&lt;&gt;"",COUNT($B$3:B1001)+1,"")</f>
        <v/>
      </c>
      <c r="C1002" s="86"/>
      <c r="D1002" s="12"/>
      <c r="E1002" s="12"/>
      <c r="F1002" s="5" t="str">
        <f>IFERROR(IF(E1002&lt;&gt;"",VLOOKUP(E1002,STORE!$C$6:$D$500,2,FALSE),""),"تأكد من الكود")</f>
        <v/>
      </c>
      <c r="G1002" s="12"/>
      <c r="H1002" s="20"/>
      <c r="I1002" s="12"/>
      <c r="U1002" s="4" t="str">
        <f>IF(AND($V$2=$E1002,$V$2&lt;&gt;"",$V$2&lt;&gt;0,F1002&lt;&gt;"تأكد من الكود"),COUNT($U$3:U1001)+1,"  ")</f>
        <v xml:space="preserve">  </v>
      </c>
      <c r="Y1002" s="4" t="str">
        <f>IF(AND($Z$2=$D1002,$Z$2&lt;&gt;"",$Z$2&lt;&gt;0,$Y$2=$Y$1),COUNT($Y$3:Y1001)+1,"  ")</f>
        <v xml:space="preserve">  </v>
      </c>
    </row>
    <row r="1003" spans="2:25" ht="15.75">
      <c r="B1003" s="5" t="str">
        <f>IF(C1003&lt;&gt;"",COUNT($B$3:B1002)+1,"")</f>
        <v/>
      </c>
      <c r="C1003" s="86"/>
      <c r="D1003" s="12"/>
      <c r="E1003" s="12"/>
      <c r="F1003" s="5" t="str">
        <f>IFERROR(IF(E1003&lt;&gt;"",VLOOKUP(E1003,STORE!$C$6:$D$500,2,FALSE),""),"تأكد من الكود")</f>
        <v/>
      </c>
      <c r="G1003" s="12"/>
      <c r="H1003" s="20"/>
      <c r="I1003" s="12"/>
      <c r="U1003" s="4" t="str">
        <f>IF(AND($V$2=$E1003,$V$2&lt;&gt;"",$V$2&lt;&gt;0,F1003&lt;&gt;"تأكد من الكود"),COUNT($U$3:U1002)+1,"  ")</f>
        <v xml:space="preserve">  </v>
      </c>
      <c r="Y1003" s="4" t="str">
        <f>IF(AND($Z$2=$D1003,$Z$2&lt;&gt;"",$Z$2&lt;&gt;0,$Y$2=$Y$1),COUNT($Y$3:Y1002)+1,"  ")</f>
        <v xml:space="preserve">  </v>
      </c>
    </row>
    <row r="1004" spans="2:25" ht="15.75">
      <c r="B1004" s="5" t="str">
        <f>IF(C1004&lt;&gt;"",COUNT($B$3:B1003)+1,"")</f>
        <v/>
      </c>
      <c r="C1004" s="86"/>
      <c r="D1004" s="12"/>
      <c r="E1004" s="12"/>
      <c r="F1004" s="5" t="str">
        <f>IFERROR(IF(E1004&lt;&gt;"",VLOOKUP(E1004,STORE!$C$6:$D$500,2,FALSE),""),"تأكد من الكود")</f>
        <v/>
      </c>
      <c r="G1004" s="12"/>
      <c r="H1004" s="20"/>
      <c r="I1004" s="12"/>
      <c r="U1004" s="4" t="str">
        <f>IF(AND($V$2=$E1004,$V$2&lt;&gt;"",$V$2&lt;&gt;0,F1004&lt;&gt;"تأكد من الكود"),COUNT($U$3:U1003)+1,"  ")</f>
        <v xml:space="preserve">  </v>
      </c>
      <c r="Y1004" s="4" t="str">
        <f>IF(AND($Z$2=$D1004,$Z$2&lt;&gt;"",$Z$2&lt;&gt;0,$Y$2=$Y$1),COUNT($Y$3:Y1003)+1,"  ")</f>
        <v xml:space="preserve">  </v>
      </c>
    </row>
    <row r="1005" spans="2:25" ht="15.75">
      <c r="B1005" s="5" t="str">
        <f>IF(C1005&lt;&gt;"",COUNT($B$3:B1004)+1,"")</f>
        <v/>
      </c>
      <c r="C1005" s="86"/>
      <c r="D1005" s="12"/>
      <c r="E1005" s="12"/>
      <c r="F1005" s="5" t="str">
        <f>IFERROR(IF(E1005&lt;&gt;"",VLOOKUP(E1005,STORE!$C$6:$D$500,2,FALSE),""),"تأكد من الكود")</f>
        <v/>
      </c>
      <c r="G1005" s="12"/>
      <c r="H1005" s="20"/>
      <c r="I1005" s="12"/>
      <c r="U1005" s="4" t="str">
        <f>IF(AND($V$2=$E1005,$V$2&lt;&gt;"",$V$2&lt;&gt;0,F1005&lt;&gt;"تأكد من الكود"),COUNT($U$3:U1004)+1,"  ")</f>
        <v xml:space="preserve">  </v>
      </c>
      <c r="Y1005" s="4" t="str">
        <f>IF(AND($Z$2=$D1005,$Z$2&lt;&gt;"",$Z$2&lt;&gt;0,$Y$2=$Y$1),COUNT($Y$3:Y1004)+1,"  ")</f>
        <v xml:space="preserve">  </v>
      </c>
    </row>
    <row r="1006" spans="2:25" ht="15.75">
      <c r="B1006" s="5" t="str">
        <f>IF(C1006&lt;&gt;"",COUNT($B$3:B1005)+1,"")</f>
        <v/>
      </c>
      <c r="C1006" s="86"/>
      <c r="D1006" s="12"/>
      <c r="E1006" s="12"/>
      <c r="F1006" s="5" t="str">
        <f>IFERROR(IF(E1006&lt;&gt;"",VLOOKUP(E1006,STORE!$C$6:$D$500,2,FALSE),""),"تأكد من الكود")</f>
        <v/>
      </c>
      <c r="G1006" s="12"/>
      <c r="H1006" s="20"/>
      <c r="I1006" s="12"/>
      <c r="U1006" s="4" t="str">
        <f>IF(AND($V$2=$E1006,$V$2&lt;&gt;"",$V$2&lt;&gt;0,F1006&lt;&gt;"تأكد من الكود"),COUNT($U$3:U1005)+1,"  ")</f>
        <v xml:space="preserve">  </v>
      </c>
      <c r="Y1006" s="4" t="str">
        <f>IF(AND($Z$2=$D1006,$Z$2&lt;&gt;"",$Z$2&lt;&gt;0,$Y$2=$Y$1),COUNT($Y$3:Y1005)+1,"  ")</f>
        <v xml:space="preserve">  </v>
      </c>
    </row>
    <row r="1007" spans="2:25" ht="15.75">
      <c r="B1007" s="5" t="str">
        <f>IF(C1007&lt;&gt;"",COUNT($B$3:B1006)+1,"")</f>
        <v/>
      </c>
      <c r="C1007" s="86"/>
      <c r="D1007" s="12"/>
      <c r="E1007" s="12"/>
      <c r="F1007" s="5" t="str">
        <f>IFERROR(IF(E1007&lt;&gt;"",VLOOKUP(E1007,STORE!$C$6:$D$500,2,FALSE),""),"تأكد من الكود")</f>
        <v/>
      </c>
      <c r="G1007" s="12"/>
      <c r="H1007" s="20"/>
      <c r="I1007" s="12"/>
      <c r="U1007" s="4" t="str">
        <f>IF(AND($V$2=$E1007,$V$2&lt;&gt;"",$V$2&lt;&gt;0,F1007&lt;&gt;"تأكد من الكود"),COUNT($U$3:U1006)+1,"  ")</f>
        <v xml:space="preserve">  </v>
      </c>
      <c r="Y1007" s="4" t="str">
        <f>IF(AND($Z$2=$D1007,$Z$2&lt;&gt;"",$Z$2&lt;&gt;0,$Y$2=$Y$1),COUNT($Y$3:Y1006)+1,"  ")</f>
        <v xml:space="preserve">  </v>
      </c>
    </row>
    <row r="1008" spans="2:25" ht="15.75">
      <c r="B1008" s="5" t="str">
        <f>IF(C1008&lt;&gt;"",COUNT($B$3:B1007)+1,"")</f>
        <v/>
      </c>
      <c r="C1008" s="86"/>
      <c r="D1008" s="12"/>
      <c r="E1008" s="12"/>
      <c r="F1008" s="5" t="str">
        <f>IFERROR(IF(E1008&lt;&gt;"",VLOOKUP(E1008,STORE!$C$6:$D$500,2,FALSE),""),"تأكد من الكود")</f>
        <v/>
      </c>
      <c r="G1008" s="12"/>
      <c r="H1008" s="20"/>
      <c r="I1008" s="12"/>
      <c r="U1008" s="4" t="str">
        <f>IF(AND($V$2=$E1008,$V$2&lt;&gt;"",$V$2&lt;&gt;0,F1008&lt;&gt;"تأكد من الكود"),COUNT($U$3:U1007)+1,"  ")</f>
        <v xml:space="preserve">  </v>
      </c>
      <c r="Y1008" s="4" t="str">
        <f>IF(AND($Z$2=$D1008,$Z$2&lt;&gt;"",$Z$2&lt;&gt;0,$Y$2=$Y$1),COUNT($Y$3:Y1007)+1,"  ")</f>
        <v xml:space="preserve">  </v>
      </c>
    </row>
    <row r="1009" spans="2:25" ht="15.75">
      <c r="B1009" s="5" t="str">
        <f>IF(C1009&lt;&gt;"",COUNT($B$3:B1008)+1,"")</f>
        <v/>
      </c>
      <c r="C1009" s="86"/>
      <c r="D1009" s="12"/>
      <c r="E1009" s="12"/>
      <c r="F1009" s="5" t="str">
        <f>IFERROR(IF(E1009&lt;&gt;"",VLOOKUP(E1009,STORE!$C$6:$D$500,2,FALSE),""),"تأكد من الكود")</f>
        <v/>
      </c>
      <c r="G1009" s="12"/>
      <c r="H1009" s="20"/>
      <c r="I1009" s="12"/>
      <c r="U1009" s="4" t="str">
        <f>IF(AND($V$2=$E1009,$V$2&lt;&gt;"",$V$2&lt;&gt;0,F1009&lt;&gt;"تأكد من الكود"),COUNT($U$3:U1008)+1,"  ")</f>
        <v xml:space="preserve">  </v>
      </c>
      <c r="Y1009" s="4" t="str">
        <f>IF(AND($Z$2=$D1009,$Z$2&lt;&gt;"",$Z$2&lt;&gt;0,$Y$2=$Y$1),COUNT($Y$3:Y1008)+1,"  ")</f>
        <v xml:space="preserve">  </v>
      </c>
    </row>
    <row r="1010" spans="2:25" ht="15.75">
      <c r="B1010" s="5" t="str">
        <f>IF(C1010&lt;&gt;"",COUNT($B$3:B1009)+1,"")</f>
        <v/>
      </c>
      <c r="C1010" s="86"/>
      <c r="D1010" s="12"/>
      <c r="E1010" s="12"/>
      <c r="F1010" s="5" t="str">
        <f>IFERROR(IF(E1010&lt;&gt;"",VLOOKUP(E1010,STORE!$C$6:$D$500,2,FALSE),""),"تأكد من الكود")</f>
        <v/>
      </c>
      <c r="G1010" s="12"/>
      <c r="H1010" s="20"/>
      <c r="I1010" s="12"/>
      <c r="U1010" s="4" t="str">
        <f>IF(AND($V$2=$E1010,$V$2&lt;&gt;"",$V$2&lt;&gt;0,F1010&lt;&gt;"تأكد من الكود"),COUNT($U$3:U1009)+1,"  ")</f>
        <v xml:space="preserve">  </v>
      </c>
      <c r="Y1010" s="4" t="str">
        <f>IF(AND($Z$2=$D1010,$Z$2&lt;&gt;"",$Z$2&lt;&gt;0,$Y$2=$Y$1),COUNT($Y$3:Y1009)+1,"  ")</f>
        <v xml:space="preserve">  </v>
      </c>
    </row>
    <row r="1011" spans="2:25" ht="15.75">
      <c r="B1011" s="5" t="str">
        <f>IF(C1011&lt;&gt;"",COUNT($B$3:B1010)+1,"")</f>
        <v/>
      </c>
      <c r="C1011" s="86"/>
      <c r="D1011" s="12"/>
      <c r="E1011" s="12"/>
      <c r="F1011" s="5" t="str">
        <f>IFERROR(IF(E1011&lt;&gt;"",VLOOKUP(E1011,STORE!$C$6:$D$500,2,FALSE),""),"تأكد من الكود")</f>
        <v/>
      </c>
      <c r="G1011" s="12"/>
      <c r="H1011" s="20"/>
      <c r="I1011" s="12"/>
      <c r="U1011" s="4" t="str">
        <f>IF(AND($V$2=$E1011,$V$2&lt;&gt;"",$V$2&lt;&gt;0,F1011&lt;&gt;"تأكد من الكود"),COUNT($U$3:U1010)+1,"  ")</f>
        <v xml:space="preserve">  </v>
      </c>
      <c r="Y1011" s="4" t="str">
        <f>IF(AND($Z$2=$D1011,$Z$2&lt;&gt;"",$Z$2&lt;&gt;0,$Y$2=$Y$1),COUNT($Y$3:Y1010)+1,"  ")</f>
        <v xml:space="preserve">  </v>
      </c>
    </row>
    <row r="1012" spans="2:25" ht="15.75">
      <c r="B1012" s="5" t="str">
        <f>IF(C1012&lt;&gt;"",COUNT($B$3:B1011)+1,"")</f>
        <v/>
      </c>
      <c r="C1012" s="86"/>
      <c r="D1012" s="12"/>
      <c r="E1012" s="12"/>
      <c r="F1012" s="5" t="str">
        <f>IFERROR(IF(E1012&lt;&gt;"",VLOOKUP(E1012,STORE!$C$6:$D$500,2,FALSE),""),"تأكد من الكود")</f>
        <v/>
      </c>
      <c r="G1012" s="12"/>
      <c r="H1012" s="20"/>
      <c r="I1012" s="12"/>
      <c r="U1012" s="4" t="str">
        <f>IF(AND($V$2=$E1012,$V$2&lt;&gt;"",$V$2&lt;&gt;0,F1012&lt;&gt;"تأكد من الكود"),COUNT($U$3:U1011)+1,"  ")</f>
        <v xml:space="preserve">  </v>
      </c>
      <c r="Y1012" s="4" t="str">
        <f>IF(AND($Z$2=$D1012,$Z$2&lt;&gt;"",$Z$2&lt;&gt;0,$Y$2=$Y$1),COUNT($Y$3:Y1011)+1,"  ")</f>
        <v xml:space="preserve">  </v>
      </c>
    </row>
    <row r="1013" spans="2:25" ht="15.75">
      <c r="B1013" s="5" t="str">
        <f>IF(C1013&lt;&gt;"",COUNT($B$3:B1012)+1,"")</f>
        <v/>
      </c>
      <c r="C1013" s="86"/>
      <c r="D1013" s="12"/>
      <c r="E1013" s="12"/>
      <c r="F1013" s="5" t="str">
        <f>IFERROR(IF(E1013&lt;&gt;"",VLOOKUP(E1013,STORE!$C$6:$D$500,2,FALSE),""),"تأكد من الكود")</f>
        <v/>
      </c>
      <c r="G1013" s="12"/>
      <c r="H1013" s="20"/>
      <c r="I1013" s="12"/>
      <c r="U1013" s="4" t="str">
        <f>IF(AND($V$2=$E1013,$V$2&lt;&gt;"",$V$2&lt;&gt;0,F1013&lt;&gt;"تأكد من الكود"),COUNT($U$3:U1012)+1,"  ")</f>
        <v xml:space="preserve">  </v>
      </c>
      <c r="Y1013" s="4" t="str">
        <f>IF(AND($Z$2=$D1013,$Z$2&lt;&gt;"",$Z$2&lt;&gt;0,$Y$2=$Y$1),COUNT($Y$3:Y1012)+1,"  ")</f>
        <v xml:space="preserve">  </v>
      </c>
    </row>
    <row r="1014" spans="2:25" ht="15.75">
      <c r="B1014" s="5" t="str">
        <f>IF(C1014&lt;&gt;"",COUNT($B$3:B1013)+1,"")</f>
        <v/>
      </c>
      <c r="C1014" s="86"/>
      <c r="D1014" s="12"/>
      <c r="E1014" s="12"/>
      <c r="F1014" s="5" t="str">
        <f>IFERROR(IF(E1014&lt;&gt;"",VLOOKUP(E1014,STORE!$C$6:$D$500,2,FALSE),""),"تأكد من الكود")</f>
        <v/>
      </c>
      <c r="G1014" s="12"/>
      <c r="H1014" s="20"/>
      <c r="I1014" s="12"/>
      <c r="U1014" s="4" t="str">
        <f>IF(AND($V$2=$E1014,$V$2&lt;&gt;"",$V$2&lt;&gt;0,F1014&lt;&gt;"تأكد من الكود"),COUNT($U$3:U1013)+1,"  ")</f>
        <v xml:space="preserve">  </v>
      </c>
      <c r="Y1014" s="4" t="str">
        <f>IF(AND($Z$2=$D1014,$Z$2&lt;&gt;"",$Z$2&lt;&gt;0,$Y$2=$Y$1),COUNT($Y$3:Y1013)+1,"  ")</f>
        <v xml:space="preserve">  </v>
      </c>
    </row>
    <row r="1015" spans="2:25" ht="15.75">
      <c r="B1015" s="5" t="str">
        <f>IF(C1015&lt;&gt;"",COUNT($B$3:B1014)+1,"")</f>
        <v/>
      </c>
      <c r="C1015" s="86"/>
      <c r="D1015" s="12"/>
      <c r="E1015" s="12"/>
      <c r="F1015" s="5" t="str">
        <f>IFERROR(IF(E1015&lt;&gt;"",VLOOKUP(E1015,STORE!$C$6:$D$500,2,FALSE),""),"تأكد من الكود")</f>
        <v/>
      </c>
      <c r="G1015" s="12"/>
      <c r="H1015" s="20"/>
      <c r="I1015" s="12"/>
      <c r="U1015" s="4" t="str">
        <f>IF(AND($V$2=$E1015,$V$2&lt;&gt;"",$V$2&lt;&gt;0,F1015&lt;&gt;"تأكد من الكود"),COUNT($U$3:U1014)+1,"  ")</f>
        <v xml:space="preserve">  </v>
      </c>
      <c r="Y1015" s="4" t="str">
        <f>IF(AND($Z$2=$D1015,$Z$2&lt;&gt;"",$Z$2&lt;&gt;0,$Y$2=$Y$1),COUNT($Y$3:Y1014)+1,"  ")</f>
        <v xml:space="preserve">  </v>
      </c>
    </row>
    <row r="1016" spans="2:25" ht="15.75">
      <c r="B1016" s="5" t="str">
        <f>IF(C1016&lt;&gt;"",COUNT($B$3:B1015)+1,"")</f>
        <v/>
      </c>
      <c r="C1016" s="86"/>
      <c r="D1016" s="12"/>
      <c r="E1016" s="12"/>
      <c r="F1016" s="5" t="str">
        <f>IFERROR(IF(E1016&lt;&gt;"",VLOOKUP(E1016,STORE!$C$6:$D$500,2,FALSE),""),"تأكد من الكود")</f>
        <v/>
      </c>
      <c r="G1016" s="12"/>
      <c r="H1016" s="20"/>
      <c r="I1016" s="12"/>
      <c r="U1016" s="4" t="str">
        <f>IF(AND($V$2=$E1016,$V$2&lt;&gt;"",$V$2&lt;&gt;0,F1016&lt;&gt;"تأكد من الكود"),COUNT($U$3:U1015)+1,"  ")</f>
        <v xml:space="preserve">  </v>
      </c>
      <c r="Y1016" s="4" t="str">
        <f>IF(AND($Z$2=$D1016,$Z$2&lt;&gt;"",$Z$2&lt;&gt;0,$Y$2=$Y$1),COUNT($Y$3:Y1015)+1,"  ")</f>
        <v xml:space="preserve">  </v>
      </c>
    </row>
    <row r="1017" spans="2:25" ht="15.75">
      <c r="B1017" s="5" t="str">
        <f>IF(C1017&lt;&gt;"",COUNT($B$3:B1016)+1,"")</f>
        <v/>
      </c>
      <c r="C1017" s="86"/>
      <c r="D1017" s="12"/>
      <c r="E1017" s="12"/>
      <c r="F1017" s="5" t="str">
        <f>IFERROR(IF(E1017&lt;&gt;"",VLOOKUP(E1017,STORE!$C$6:$D$500,2,FALSE),""),"تأكد من الكود")</f>
        <v/>
      </c>
      <c r="G1017" s="12"/>
      <c r="H1017" s="20"/>
      <c r="I1017" s="12"/>
      <c r="U1017" s="4" t="str">
        <f>IF(AND($V$2=$E1017,$V$2&lt;&gt;"",$V$2&lt;&gt;0,F1017&lt;&gt;"تأكد من الكود"),COUNT($U$3:U1016)+1,"  ")</f>
        <v xml:space="preserve">  </v>
      </c>
      <c r="Y1017" s="4" t="str">
        <f>IF(AND($Z$2=$D1017,$Z$2&lt;&gt;"",$Z$2&lt;&gt;0,$Y$2=$Y$1),COUNT($Y$3:Y1016)+1,"  ")</f>
        <v xml:space="preserve">  </v>
      </c>
    </row>
    <row r="1018" spans="2:25" ht="15.75">
      <c r="B1018" s="5" t="str">
        <f>IF(C1018&lt;&gt;"",COUNT($B$3:B1017)+1,"")</f>
        <v/>
      </c>
      <c r="C1018" s="86"/>
      <c r="D1018" s="12"/>
      <c r="E1018" s="12"/>
      <c r="F1018" s="5" t="str">
        <f>IFERROR(IF(E1018&lt;&gt;"",VLOOKUP(E1018,STORE!$C$6:$D$500,2,FALSE),""),"تأكد من الكود")</f>
        <v/>
      </c>
      <c r="G1018" s="12"/>
      <c r="H1018" s="20"/>
      <c r="I1018" s="12"/>
      <c r="U1018" s="4" t="str">
        <f>IF(AND($V$2=$E1018,$V$2&lt;&gt;"",$V$2&lt;&gt;0,F1018&lt;&gt;"تأكد من الكود"),COUNT($U$3:U1017)+1,"  ")</f>
        <v xml:space="preserve">  </v>
      </c>
      <c r="Y1018" s="4" t="str">
        <f>IF(AND($Z$2=$D1018,$Z$2&lt;&gt;"",$Z$2&lt;&gt;0,$Y$2=$Y$1),COUNT($Y$3:Y1017)+1,"  ")</f>
        <v xml:space="preserve">  </v>
      </c>
    </row>
    <row r="1019" spans="2:25" ht="15.75">
      <c r="B1019" s="5" t="str">
        <f>IF(C1019&lt;&gt;"",COUNT($B$3:B1018)+1,"")</f>
        <v/>
      </c>
      <c r="C1019" s="86"/>
      <c r="D1019" s="12"/>
      <c r="E1019" s="12"/>
      <c r="F1019" s="5" t="str">
        <f>IFERROR(IF(E1019&lt;&gt;"",VLOOKUP(E1019,STORE!$C$6:$D$500,2,FALSE),""),"تأكد من الكود")</f>
        <v/>
      </c>
      <c r="G1019" s="12"/>
      <c r="H1019" s="20"/>
      <c r="I1019" s="12"/>
      <c r="U1019" s="4" t="str">
        <f>IF(AND($V$2=$E1019,$V$2&lt;&gt;"",$V$2&lt;&gt;0,F1019&lt;&gt;"تأكد من الكود"),COUNT($U$3:U1018)+1,"  ")</f>
        <v xml:space="preserve">  </v>
      </c>
      <c r="Y1019" s="4" t="str">
        <f>IF(AND($Z$2=$D1019,$Z$2&lt;&gt;"",$Z$2&lt;&gt;0,$Y$2=$Y$1),COUNT($Y$3:Y1018)+1,"  ")</f>
        <v xml:space="preserve">  </v>
      </c>
    </row>
    <row r="1020" spans="2:25" ht="15.75">
      <c r="B1020" s="5" t="str">
        <f>IF(C1020&lt;&gt;"",COUNT($B$3:B1019)+1,"")</f>
        <v/>
      </c>
      <c r="C1020" s="86"/>
      <c r="D1020" s="12"/>
      <c r="E1020" s="12"/>
      <c r="F1020" s="5" t="str">
        <f>IFERROR(IF(E1020&lt;&gt;"",VLOOKUP(E1020,STORE!$C$6:$D$500,2,FALSE),""),"تأكد من الكود")</f>
        <v/>
      </c>
      <c r="G1020" s="12"/>
      <c r="H1020" s="20"/>
      <c r="I1020" s="12"/>
      <c r="U1020" s="4" t="str">
        <f>IF(AND($V$2=$E1020,$V$2&lt;&gt;"",$V$2&lt;&gt;0,F1020&lt;&gt;"تأكد من الكود"),COUNT($U$3:U1019)+1,"  ")</f>
        <v xml:space="preserve">  </v>
      </c>
      <c r="Y1020" s="4" t="str">
        <f>IF(AND($Z$2=$D1020,$Z$2&lt;&gt;"",$Z$2&lt;&gt;0,$Y$2=$Y$1),COUNT($Y$3:Y1019)+1,"  ")</f>
        <v xml:space="preserve">  </v>
      </c>
    </row>
    <row r="1021" spans="2:25" ht="15.75">
      <c r="B1021" s="5" t="str">
        <f>IF(C1021&lt;&gt;"",COUNT($B$3:B1020)+1,"")</f>
        <v/>
      </c>
      <c r="C1021" s="86"/>
      <c r="D1021" s="12"/>
      <c r="E1021" s="12"/>
      <c r="F1021" s="5" t="str">
        <f>IFERROR(IF(E1021&lt;&gt;"",VLOOKUP(E1021,STORE!$C$6:$D$500,2,FALSE),""),"تأكد من الكود")</f>
        <v/>
      </c>
      <c r="G1021" s="12"/>
      <c r="H1021" s="20"/>
      <c r="I1021" s="12"/>
      <c r="U1021" s="4" t="str">
        <f>IF(AND($V$2=$E1021,$V$2&lt;&gt;"",$V$2&lt;&gt;0,F1021&lt;&gt;"تأكد من الكود"),COUNT($U$3:U1020)+1,"  ")</f>
        <v xml:space="preserve">  </v>
      </c>
      <c r="Y1021" s="4" t="str">
        <f>IF(AND($Z$2=$D1021,$Z$2&lt;&gt;"",$Z$2&lt;&gt;0,$Y$2=$Y$1),COUNT($Y$3:Y1020)+1,"  ")</f>
        <v xml:space="preserve">  </v>
      </c>
    </row>
    <row r="1022" spans="2:25" ht="15.75">
      <c r="B1022" s="5" t="str">
        <f>IF(C1022&lt;&gt;"",COUNT($B$3:B1021)+1,"")</f>
        <v/>
      </c>
      <c r="C1022" s="86"/>
      <c r="D1022" s="12"/>
      <c r="E1022" s="12"/>
      <c r="F1022" s="5" t="str">
        <f>IFERROR(IF(E1022&lt;&gt;"",VLOOKUP(E1022,STORE!$C$6:$D$500,2,FALSE),""),"تأكد من الكود")</f>
        <v/>
      </c>
      <c r="G1022" s="12"/>
      <c r="H1022" s="20"/>
      <c r="I1022" s="12"/>
      <c r="U1022" s="4" t="str">
        <f>IF(AND($V$2=$E1022,$V$2&lt;&gt;"",$V$2&lt;&gt;0,F1022&lt;&gt;"تأكد من الكود"),COUNT($U$3:U1021)+1,"  ")</f>
        <v xml:space="preserve">  </v>
      </c>
      <c r="Y1022" s="4" t="str">
        <f>IF(AND($Z$2=$D1022,$Z$2&lt;&gt;"",$Z$2&lt;&gt;0,$Y$2=$Y$1),COUNT($Y$3:Y1021)+1,"  ")</f>
        <v xml:space="preserve">  </v>
      </c>
    </row>
    <row r="1023" spans="2:25" ht="15.75">
      <c r="B1023" s="5" t="str">
        <f>IF(C1023&lt;&gt;"",COUNT($B$3:B1022)+1,"")</f>
        <v/>
      </c>
      <c r="C1023" s="86"/>
      <c r="D1023" s="12"/>
      <c r="E1023" s="12"/>
      <c r="F1023" s="5" t="str">
        <f>IFERROR(IF(E1023&lt;&gt;"",VLOOKUP(E1023,STORE!$C$6:$D$500,2,FALSE),""),"تأكد من الكود")</f>
        <v/>
      </c>
      <c r="G1023" s="12"/>
      <c r="H1023" s="20"/>
      <c r="I1023" s="12"/>
      <c r="U1023" s="4" t="str">
        <f>IF(AND($V$2=$E1023,$V$2&lt;&gt;"",$V$2&lt;&gt;0,F1023&lt;&gt;"تأكد من الكود"),COUNT($U$3:U1022)+1,"  ")</f>
        <v xml:space="preserve">  </v>
      </c>
      <c r="Y1023" s="4" t="str">
        <f>IF(AND($Z$2=$D1023,$Z$2&lt;&gt;"",$Z$2&lt;&gt;0,$Y$2=$Y$1),COUNT($Y$3:Y1022)+1,"  ")</f>
        <v xml:space="preserve">  </v>
      </c>
    </row>
    <row r="1024" spans="2:25" ht="15.75">
      <c r="B1024" s="5" t="str">
        <f>IF(C1024&lt;&gt;"",COUNT($B$3:B1023)+1,"")</f>
        <v/>
      </c>
      <c r="C1024" s="86"/>
      <c r="D1024" s="12"/>
      <c r="E1024" s="12"/>
      <c r="F1024" s="5" t="str">
        <f>IFERROR(IF(E1024&lt;&gt;"",VLOOKUP(E1024,STORE!$C$6:$D$500,2,FALSE),""),"تأكد من الكود")</f>
        <v/>
      </c>
      <c r="G1024" s="12"/>
      <c r="H1024" s="20"/>
      <c r="I1024" s="12"/>
      <c r="U1024" s="4" t="str">
        <f>IF(AND($V$2=$E1024,$V$2&lt;&gt;"",$V$2&lt;&gt;0,F1024&lt;&gt;"تأكد من الكود"),COUNT($U$3:U1023)+1,"  ")</f>
        <v xml:space="preserve">  </v>
      </c>
      <c r="Y1024" s="4" t="str">
        <f>IF(AND($Z$2=$D1024,$Z$2&lt;&gt;"",$Z$2&lt;&gt;0,$Y$2=$Y$1),COUNT($Y$3:Y1023)+1,"  ")</f>
        <v xml:space="preserve">  </v>
      </c>
    </row>
    <row r="1025" spans="2:25" ht="15.75">
      <c r="B1025" s="5" t="str">
        <f>IF(C1025&lt;&gt;"",COUNT($B$3:B1024)+1,"")</f>
        <v/>
      </c>
      <c r="C1025" s="86"/>
      <c r="D1025" s="12"/>
      <c r="E1025" s="12"/>
      <c r="F1025" s="5" t="str">
        <f>IFERROR(IF(E1025&lt;&gt;"",VLOOKUP(E1025,STORE!$C$6:$D$500,2,FALSE),""),"تأكد من الكود")</f>
        <v/>
      </c>
      <c r="G1025" s="12"/>
      <c r="H1025" s="20"/>
      <c r="I1025" s="12"/>
      <c r="U1025" s="4" t="str">
        <f>IF(AND($V$2=$E1025,$V$2&lt;&gt;"",$V$2&lt;&gt;0,F1025&lt;&gt;"تأكد من الكود"),COUNT($U$3:U1024)+1,"  ")</f>
        <v xml:space="preserve">  </v>
      </c>
      <c r="Y1025" s="4" t="str">
        <f>IF(AND($Z$2=$D1025,$Z$2&lt;&gt;"",$Z$2&lt;&gt;0,$Y$2=$Y$1),COUNT($Y$3:Y1024)+1,"  ")</f>
        <v xml:space="preserve">  </v>
      </c>
    </row>
    <row r="1026" spans="2:25" ht="15.75">
      <c r="B1026" s="5" t="str">
        <f>IF(C1026&lt;&gt;"",COUNT($B$3:B1025)+1,"")</f>
        <v/>
      </c>
      <c r="C1026" s="86"/>
      <c r="D1026" s="12"/>
      <c r="E1026" s="12"/>
      <c r="F1026" s="5" t="str">
        <f>IFERROR(IF(E1026&lt;&gt;"",VLOOKUP(E1026,STORE!$C$6:$D$500,2,FALSE),""),"تأكد من الكود")</f>
        <v/>
      </c>
      <c r="G1026" s="12"/>
      <c r="H1026" s="20"/>
      <c r="I1026" s="12"/>
      <c r="U1026" s="4" t="str">
        <f>IF(AND($V$2=$E1026,$V$2&lt;&gt;"",$V$2&lt;&gt;0,F1026&lt;&gt;"تأكد من الكود"),COUNT($U$3:U1025)+1,"  ")</f>
        <v xml:space="preserve">  </v>
      </c>
      <c r="Y1026" s="4" t="str">
        <f>IF(AND($Z$2=$D1026,$Z$2&lt;&gt;"",$Z$2&lt;&gt;0,$Y$2=$Y$1),COUNT($Y$3:Y1025)+1,"  ")</f>
        <v xml:space="preserve">  </v>
      </c>
    </row>
    <row r="1027" spans="2:25" ht="15.75">
      <c r="B1027" s="5" t="str">
        <f>IF(C1027&lt;&gt;"",COUNT($B$3:B1026)+1,"")</f>
        <v/>
      </c>
      <c r="C1027" s="86"/>
      <c r="D1027" s="12"/>
      <c r="E1027" s="12"/>
      <c r="F1027" s="5" t="str">
        <f>IFERROR(IF(E1027&lt;&gt;"",VLOOKUP(E1027,STORE!$C$6:$D$500,2,FALSE),""),"تأكد من الكود")</f>
        <v/>
      </c>
      <c r="G1027" s="12"/>
      <c r="H1027" s="20"/>
      <c r="I1027" s="12"/>
      <c r="U1027" s="4" t="str">
        <f>IF(AND($V$2=$E1027,$V$2&lt;&gt;"",$V$2&lt;&gt;0,F1027&lt;&gt;"تأكد من الكود"),COUNT($U$3:U1026)+1,"  ")</f>
        <v xml:space="preserve">  </v>
      </c>
      <c r="Y1027" s="4" t="str">
        <f>IF(AND($Z$2=$D1027,$Z$2&lt;&gt;"",$Z$2&lt;&gt;0,$Y$2=$Y$1),COUNT($Y$3:Y1026)+1,"  ")</f>
        <v xml:space="preserve">  </v>
      </c>
    </row>
    <row r="1028" spans="2:25" ht="15.75">
      <c r="B1028" s="5" t="str">
        <f>IF(C1028&lt;&gt;"",COUNT($B$3:B1027)+1,"")</f>
        <v/>
      </c>
      <c r="C1028" s="86"/>
      <c r="D1028" s="12"/>
      <c r="E1028" s="12"/>
      <c r="F1028" s="5" t="str">
        <f>IFERROR(IF(E1028&lt;&gt;"",VLOOKUP(E1028,STORE!$C$6:$D$500,2,FALSE),""),"تأكد من الكود")</f>
        <v/>
      </c>
      <c r="G1028" s="12"/>
      <c r="H1028" s="20"/>
      <c r="I1028" s="12"/>
      <c r="U1028" s="4" t="str">
        <f>IF(AND($V$2=$E1028,$V$2&lt;&gt;"",$V$2&lt;&gt;0,F1028&lt;&gt;"تأكد من الكود"),COUNT($U$3:U1027)+1,"  ")</f>
        <v xml:space="preserve">  </v>
      </c>
      <c r="Y1028" s="4" t="str">
        <f>IF(AND($Z$2=$D1028,$Z$2&lt;&gt;"",$Z$2&lt;&gt;0,$Y$2=$Y$1),COUNT($Y$3:Y1027)+1,"  ")</f>
        <v xml:space="preserve">  </v>
      </c>
    </row>
    <row r="1029" spans="2:25" ht="15.75">
      <c r="B1029" s="5" t="str">
        <f>IF(C1029&lt;&gt;"",COUNT($B$3:B1028)+1,"")</f>
        <v/>
      </c>
      <c r="C1029" s="86"/>
      <c r="D1029" s="12"/>
      <c r="E1029" s="12"/>
      <c r="F1029" s="5" t="str">
        <f>IFERROR(IF(E1029&lt;&gt;"",VLOOKUP(E1029,STORE!$C$6:$D$500,2,FALSE),""),"تأكد من الكود")</f>
        <v/>
      </c>
      <c r="G1029" s="12"/>
      <c r="H1029" s="20"/>
      <c r="I1029" s="12"/>
      <c r="U1029" s="4" t="str">
        <f>IF(AND($V$2=$E1029,$V$2&lt;&gt;"",$V$2&lt;&gt;0,F1029&lt;&gt;"تأكد من الكود"),COUNT($U$3:U1028)+1,"  ")</f>
        <v xml:space="preserve">  </v>
      </c>
      <c r="Y1029" s="4" t="str">
        <f>IF(AND($Z$2=$D1029,$Z$2&lt;&gt;"",$Z$2&lt;&gt;0,$Y$2=$Y$1),COUNT($Y$3:Y1028)+1,"  ")</f>
        <v xml:space="preserve">  </v>
      </c>
    </row>
    <row r="1030" spans="2:25" ht="15.75">
      <c r="B1030" s="5" t="str">
        <f>IF(C1030&lt;&gt;"",COUNT($B$3:B1029)+1,"")</f>
        <v/>
      </c>
      <c r="C1030" s="86"/>
      <c r="D1030" s="12"/>
      <c r="E1030" s="12"/>
      <c r="F1030" s="5" t="str">
        <f>IFERROR(IF(E1030&lt;&gt;"",VLOOKUP(E1030,STORE!$C$6:$D$500,2,FALSE),""),"تأكد من الكود")</f>
        <v/>
      </c>
      <c r="G1030" s="12"/>
      <c r="H1030" s="20"/>
      <c r="I1030" s="12"/>
      <c r="U1030" s="4" t="str">
        <f>IF(AND($V$2=$E1030,$V$2&lt;&gt;"",$V$2&lt;&gt;0,F1030&lt;&gt;"تأكد من الكود"),COUNT($U$3:U1029)+1,"  ")</f>
        <v xml:space="preserve">  </v>
      </c>
      <c r="Y1030" s="4" t="str">
        <f>IF(AND($Z$2=$D1030,$Z$2&lt;&gt;"",$Z$2&lt;&gt;0,$Y$2=$Y$1),COUNT($Y$3:Y1029)+1,"  ")</f>
        <v xml:space="preserve">  </v>
      </c>
    </row>
    <row r="1031" spans="2:25" ht="15.75">
      <c r="B1031" s="5" t="str">
        <f>IF(C1031&lt;&gt;"",COUNT($B$3:B1030)+1,"")</f>
        <v/>
      </c>
      <c r="C1031" s="86"/>
      <c r="D1031" s="12"/>
      <c r="E1031" s="12"/>
      <c r="F1031" s="5" t="str">
        <f>IFERROR(IF(E1031&lt;&gt;"",VLOOKUP(E1031,STORE!$C$6:$D$500,2,FALSE),""),"تأكد من الكود")</f>
        <v/>
      </c>
      <c r="G1031" s="12"/>
      <c r="H1031" s="20"/>
      <c r="I1031" s="12"/>
      <c r="U1031" s="4" t="str">
        <f>IF(AND($V$2=$E1031,$V$2&lt;&gt;"",$V$2&lt;&gt;0,F1031&lt;&gt;"تأكد من الكود"),COUNT($U$3:U1030)+1,"  ")</f>
        <v xml:space="preserve">  </v>
      </c>
      <c r="Y1031" s="4" t="str">
        <f>IF(AND($Z$2=$D1031,$Z$2&lt;&gt;"",$Z$2&lt;&gt;0,$Y$2=$Y$1),COUNT($Y$3:Y1030)+1,"  ")</f>
        <v xml:space="preserve">  </v>
      </c>
    </row>
    <row r="1032" spans="2:25" ht="15.75">
      <c r="B1032" s="5" t="str">
        <f>IF(C1032&lt;&gt;"",COUNT($B$3:B1031)+1,"")</f>
        <v/>
      </c>
      <c r="C1032" s="86"/>
      <c r="D1032" s="12"/>
      <c r="E1032" s="12"/>
      <c r="F1032" s="5" t="str">
        <f>IFERROR(IF(E1032&lt;&gt;"",VLOOKUP(E1032,STORE!$C$6:$D$500,2,FALSE),""),"تأكد من الكود")</f>
        <v/>
      </c>
      <c r="G1032" s="12"/>
      <c r="H1032" s="20"/>
      <c r="I1032" s="12"/>
      <c r="U1032" s="4" t="str">
        <f>IF(AND($V$2=$E1032,$V$2&lt;&gt;"",$V$2&lt;&gt;0,F1032&lt;&gt;"تأكد من الكود"),COUNT($U$3:U1031)+1,"  ")</f>
        <v xml:space="preserve">  </v>
      </c>
      <c r="Y1032" s="4" t="str">
        <f>IF(AND($Z$2=$D1032,$Z$2&lt;&gt;"",$Z$2&lt;&gt;0,$Y$2=$Y$1),COUNT($Y$3:Y1031)+1,"  ")</f>
        <v xml:space="preserve">  </v>
      </c>
    </row>
    <row r="1033" spans="2:25" ht="15.75">
      <c r="B1033" s="5" t="str">
        <f>IF(C1033&lt;&gt;"",COUNT($B$3:B1032)+1,"")</f>
        <v/>
      </c>
      <c r="C1033" s="86"/>
      <c r="D1033" s="12"/>
      <c r="E1033" s="12"/>
      <c r="F1033" s="5" t="str">
        <f>IFERROR(IF(E1033&lt;&gt;"",VLOOKUP(E1033,STORE!$C$6:$D$500,2,FALSE),""),"تأكد من الكود")</f>
        <v/>
      </c>
      <c r="G1033" s="12"/>
      <c r="H1033" s="20"/>
      <c r="I1033" s="12"/>
      <c r="U1033" s="4" t="str">
        <f>IF(AND($V$2=$E1033,$V$2&lt;&gt;"",$V$2&lt;&gt;0,F1033&lt;&gt;"تأكد من الكود"),COUNT($U$3:U1032)+1,"  ")</f>
        <v xml:space="preserve">  </v>
      </c>
      <c r="Y1033" s="4" t="str">
        <f>IF(AND($Z$2=$D1033,$Z$2&lt;&gt;"",$Z$2&lt;&gt;0,$Y$2=$Y$1),COUNT($Y$3:Y1032)+1,"  ")</f>
        <v xml:space="preserve">  </v>
      </c>
    </row>
    <row r="1034" spans="2:25" ht="15.75">
      <c r="B1034" s="5" t="str">
        <f>IF(C1034&lt;&gt;"",COUNT($B$3:B1033)+1,"")</f>
        <v/>
      </c>
      <c r="C1034" s="86"/>
      <c r="D1034" s="12"/>
      <c r="E1034" s="12"/>
      <c r="F1034" s="5" t="str">
        <f>IFERROR(IF(E1034&lt;&gt;"",VLOOKUP(E1034,STORE!$C$6:$D$500,2,FALSE),""),"تأكد من الكود")</f>
        <v/>
      </c>
      <c r="G1034" s="12"/>
      <c r="H1034" s="20"/>
      <c r="I1034" s="12"/>
      <c r="U1034" s="4" t="str">
        <f>IF(AND($V$2=$E1034,$V$2&lt;&gt;"",$V$2&lt;&gt;0,F1034&lt;&gt;"تأكد من الكود"),COUNT($U$3:U1033)+1,"  ")</f>
        <v xml:space="preserve">  </v>
      </c>
      <c r="Y1034" s="4" t="str">
        <f>IF(AND($Z$2=$D1034,$Z$2&lt;&gt;"",$Z$2&lt;&gt;0,$Y$2=$Y$1),COUNT($Y$3:Y1033)+1,"  ")</f>
        <v xml:space="preserve">  </v>
      </c>
    </row>
    <row r="1035" spans="2:25" ht="15.75">
      <c r="B1035" s="5" t="str">
        <f>IF(C1035&lt;&gt;"",COUNT($B$3:B1034)+1,"")</f>
        <v/>
      </c>
      <c r="C1035" s="86"/>
      <c r="D1035" s="12"/>
      <c r="E1035" s="12"/>
      <c r="F1035" s="5" t="str">
        <f>IFERROR(IF(E1035&lt;&gt;"",VLOOKUP(E1035,STORE!$C$6:$D$500,2,FALSE),""),"تأكد من الكود")</f>
        <v/>
      </c>
      <c r="G1035" s="12"/>
      <c r="H1035" s="20"/>
      <c r="I1035" s="12"/>
      <c r="U1035" s="4" t="str">
        <f>IF(AND($V$2=$E1035,$V$2&lt;&gt;"",$V$2&lt;&gt;0,F1035&lt;&gt;"تأكد من الكود"),COUNT($U$3:U1034)+1,"  ")</f>
        <v xml:space="preserve">  </v>
      </c>
      <c r="Y1035" s="4" t="str">
        <f>IF(AND($Z$2=$D1035,$Z$2&lt;&gt;"",$Z$2&lt;&gt;0,$Y$2=$Y$1),COUNT($Y$3:Y1034)+1,"  ")</f>
        <v xml:space="preserve">  </v>
      </c>
    </row>
    <row r="1036" spans="2:25" ht="15.75">
      <c r="B1036" s="5" t="str">
        <f>IF(C1036&lt;&gt;"",COUNT($B$3:B1035)+1,"")</f>
        <v/>
      </c>
      <c r="C1036" s="86"/>
      <c r="D1036" s="12"/>
      <c r="E1036" s="12"/>
      <c r="F1036" s="5" t="str">
        <f>IFERROR(IF(E1036&lt;&gt;"",VLOOKUP(E1036,STORE!$C$6:$D$500,2,FALSE),""),"تأكد من الكود")</f>
        <v/>
      </c>
      <c r="G1036" s="12"/>
      <c r="H1036" s="20"/>
      <c r="I1036" s="12"/>
      <c r="U1036" s="4" t="str">
        <f>IF(AND($V$2=$E1036,$V$2&lt;&gt;"",$V$2&lt;&gt;0,F1036&lt;&gt;"تأكد من الكود"),COUNT($U$3:U1035)+1,"  ")</f>
        <v xml:space="preserve">  </v>
      </c>
      <c r="Y1036" s="4" t="str">
        <f>IF(AND($Z$2=$D1036,$Z$2&lt;&gt;"",$Z$2&lt;&gt;0,$Y$2=$Y$1),COUNT($Y$3:Y1035)+1,"  ")</f>
        <v xml:space="preserve">  </v>
      </c>
    </row>
    <row r="1037" spans="2:25" ht="15.75">
      <c r="B1037" s="5" t="str">
        <f>IF(C1037&lt;&gt;"",COUNT($B$3:B1036)+1,"")</f>
        <v/>
      </c>
      <c r="C1037" s="86"/>
      <c r="D1037" s="12"/>
      <c r="E1037" s="12"/>
      <c r="F1037" s="5" t="str">
        <f>IFERROR(IF(E1037&lt;&gt;"",VLOOKUP(E1037,STORE!$C$6:$D$500,2,FALSE),""),"تأكد من الكود")</f>
        <v/>
      </c>
      <c r="G1037" s="12"/>
      <c r="H1037" s="20"/>
      <c r="I1037" s="12"/>
      <c r="U1037" s="4" t="str">
        <f>IF(AND($V$2=$E1037,$V$2&lt;&gt;"",$V$2&lt;&gt;0,F1037&lt;&gt;"تأكد من الكود"),COUNT($U$3:U1036)+1,"  ")</f>
        <v xml:space="preserve">  </v>
      </c>
      <c r="Y1037" s="4" t="str">
        <f>IF(AND($Z$2=$D1037,$Z$2&lt;&gt;"",$Z$2&lt;&gt;0,$Y$2=$Y$1),COUNT($Y$3:Y1036)+1,"  ")</f>
        <v xml:space="preserve">  </v>
      </c>
    </row>
    <row r="1038" spans="2:25" ht="15.75">
      <c r="B1038" s="5" t="str">
        <f>IF(C1038&lt;&gt;"",COUNT($B$3:B1037)+1,"")</f>
        <v/>
      </c>
      <c r="C1038" s="86"/>
      <c r="D1038" s="12"/>
      <c r="E1038" s="12"/>
      <c r="F1038" s="5" t="str">
        <f>IFERROR(IF(E1038&lt;&gt;"",VLOOKUP(E1038,STORE!$C$6:$D$500,2,FALSE),""),"تأكد من الكود")</f>
        <v/>
      </c>
      <c r="G1038" s="12"/>
      <c r="H1038" s="20"/>
      <c r="I1038" s="12"/>
      <c r="U1038" s="4" t="str">
        <f>IF(AND($V$2=$E1038,$V$2&lt;&gt;"",$V$2&lt;&gt;0,F1038&lt;&gt;"تأكد من الكود"),COUNT($U$3:U1037)+1,"  ")</f>
        <v xml:space="preserve">  </v>
      </c>
      <c r="Y1038" s="4" t="str">
        <f>IF(AND($Z$2=$D1038,$Z$2&lt;&gt;"",$Z$2&lt;&gt;0,$Y$2=$Y$1),COUNT($Y$3:Y1037)+1,"  ")</f>
        <v xml:space="preserve">  </v>
      </c>
    </row>
    <row r="1039" spans="2:25" ht="15.75">
      <c r="B1039" s="5" t="str">
        <f>IF(C1039&lt;&gt;"",COUNT($B$3:B1038)+1,"")</f>
        <v/>
      </c>
      <c r="C1039" s="86"/>
      <c r="D1039" s="12"/>
      <c r="E1039" s="12"/>
      <c r="F1039" s="5" t="str">
        <f>IFERROR(IF(E1039&lt;&gt;"",VLOOKUP(E1039,STORE!$C$6:$D$500,2,FALSE),""),"تأكد من الكود")</f>
        <v/>
      </c>
      <c r="G1039" s="12"/>
      <c r="H1039" s="20"/>
      <c r="I1039" s="12"/>
      <c r="U1039" s="4" t="str">
        <f>IF(AND($V$2=$E1039,$V$2&lt;&gt;"",$V$2&lt;&gt;0,F1039&lt;&gt;"تأكد من الكود"),COUNT($U$3:U1038)+1,"  ")</f>
        <v xml:space="preserve">  </v>
      </c>
      <c r="Y1039" s="4" t="str">
        <f>IF(AND($Z$2=$D1039,$Z$2&lt;&gt;"",$Z$2&lt;&gt;0,$Y$2=$Y$1),COUNT($Y$3:Y1038)+1,"  ")</f>
        <v xml:space="preserve">  </v>
      </c>
    </row>
    <row r="1040" spans="2:25" ht="15.75">
      <c r="B1040" s="5" t="str">
        <f>IF(C1040&lt;&gt;"",COUNT($B$3:B1039)+1,"")</f>
        <v/>
      </c>
      <c r="C1040" s="86"/>
      <c r="D1040" s="12"/>
      <c r="E1040" s="12"/>
      <c r="F1040" s="5" t="str">
        <f>IFERROR(IF(E1040&lt;&gt;"",VLOOKUP(E1040,STORE!$C$6:$D$500,2,FALSE),""),"تأكد من الكود")</f>
        <v/>
      </c>
      <c r="G1040" s="12"/>
      <c r="H1040" s="20"/>
      <c r="I1040" s="12"/>
      <c r="U1040" s="4" t="str">
        <f>IF(AND($V$2=$E1040,$V$2&lt;&gt;"",$V$2&lt;&gt;0,F1040&lt;&gt;"تأكد من الكود"),COUNT($U$3:U1039)+1,"  ")</f>
        <v xml:space="preserve">  </v>
      </c>
      <c r="Y1040" s="4" t="str">
        <f>IF(AND($Z$2=$D1040,$Z$2&lt;&gt;"",$Z$2&lt;&gt;0,$Y$2=$Y$1),COUNT($Y$3:Y1039)+1,"  ")</f>
        <v xml:space="preserve">  </v>
      </c>
    </row>
    <row r="1041" spans="2:25" ht="15.75">
      <c r="B1041" s="5" t="str">
        <f>IF(C1041&lt;&gt;"",COUNT($B$3:B1040)+1,"")</f>
        <v/>
      </c>
      <c r="C1041" s="86"/>
      <c r="D1041" s="12"/>
      <c r="E1041" s="12"/>
      <c r="F1041" s="5" t="str">
        <f>IFERROR(IF(E1041&lt;&gt;"",VLOOKUP(E1041,STORE!$C$6:$D$500,2,FALSE),""),"تأكد من الكود")</f>
        <v/>
      </c>
      <c r="G1041" s="12"/>
      <c r="H1041" s="20"/>
      <c r="I1041" s="12"/>
      <c r="U1041" s="4" t="str">
        <f>IF(AND($V$2=$E1041,$V$2&lt;&gt;"",$V$2&lt;&gt;0,F1041&lt;&gt;"تأكد من الكود"),COUNT($U$3:U1040)+1,"  ")</f>
        <v xml:space="preserve">  </v>
      </c>
      <c r="Y1041" s="4" t="str">
        <f>IF(AND($Z$2=$D1041,$Z$2&lt;&gt;"",$Z$2&lt;&gt;0,$Y$2=$Y$1),COUNT($Y$3:Y1040)+1,"  ")</f>
        <v xml:space="preserve">  </v>
      </c>
    </row>
    <row r="1042" spans="2:25" ht="15.75">
      <c r="B1042" s="5" t="str">
        <f>IF(C1042&lt;&gt;"",COUNT($B$3:B1041)+1,"")</f>
        <v/>
      </c>
      <c r="C1042" s="86"/>
      <c r="D1042" s="12"/>
      <c r="E1042" s="12"/>
      <c r="F1042" s="5" t="str">
        <f>IFERROR(IF(E1042&lt;&gt;"",VLOOKUP(E1042,STORE!$C$6:$D$500,2,FALSE),""),"تأكد من الكود")</f>
        <v/>
      </c>
      <c r="G1042" s="12"/>
      <c r="H1042" s="20"/>
      <c r="I1042" s="12"/>
      <c r="U1042" s="4" t="str">
        <f>IF(AND($V$2=$E1042,$V$2&lt;&gt;"",$V$2&lt;&gt;0,F1042&lt;&gt;"تأكد من الكود"),COUNT($U$3:U1041)+1,"  ")</f>
        <v xml:space="preserve">  </v>
      </c>
      <c r="Y1042" s="4" t="str">
        <f>IF(AND($Z$2=$D1042,$Z$2&lt;&gt;"",$Z$2&lt;&gt;0,$Y$2=$Y$1),COUNT($Y$3:Y1041)+1,"  ")</f>
        <v xml:space="preserve">  </v>
      </c>
    </row>
    <row r="1043" spans="2:25" ht="15.75">
      <c r="B1043" s="5" t="str">
        <f>IF(C1043&lt;&gt;"",COUNT($B$3:B1042)+1,"")</f>
        <v/>
      </c>
      <c r="C1043" s="86"/>
      <c r="D1043" s="12"/>
      <c r="E1043" s="12"/>
      <c r="F1043" s="5" t="str">
        <f>IFERROR(IF(E1043&lt;&gt;"",VLOOKUP(E1043,STORE!$C$6:$D$500,2,FALSE),""),"تأكد من الكود")</f>
        <v/>
      </c>
      <c r="G1043" s="12"/>
      <c r="H1043" s="20"/>
      <c r="I1043" s="12"/>
      <c r="U1043" s="4" t="str">
        <f>IF(AND($V$2=$E1043,$V$2&lt;&gt;"",$V$2&lt;&gt;0,F1043&lt;&gt;"تأكد من الكود"),COUNT($U$3:U1042)+1,"  ")</f>
        <v xml:space="preserve">  </v>
      </c>
      <c r="Y1043" s="4" t="str">
        <f>IF(AND($Z$2=$D1043,$Z$2&lt;&gt;"",$Z$2&lt;&gt;0,$Y$2=$Y$1),COUNT($Y$3:Y1042)+1,"  ")</f>
        <v xml:space="preserve">  </v>
      </c>
    </row>
    <row r="1044" spans="2:25" ht="15.75">
      <c r="B1044" s="5" t="str">
        <f>IF(C1044&lt;&gt;"",COUNT($B$3:B1043)+1,"")</f>
        <v/>
      </c>
      <c r="C1044" s="86"/>
      <c r="D1044" s="12"/>
      <c r="E1044" s="12"/>
      <c r="F1044" s="5" t="str">
        <f>IFERROR(IF(E1044&lt;&gt;"",VLOOKUP(E1044,STORE!$C$6:$D$500,2,FALSE),""),"تأكد من الكود")</f>
        <v/>
      </c>
      <c r="G1044" s="12"/>
      <c r="H1044" s="20"/>
      <c r="I1044" s="12"/>
      <c r="U1044" s="4" t="str">
        <f>IF(AND($V$2=$E1044,$V$2&lt;&gt;"",$V$2&lt;&gt;0,F1044&lt;&gt;"تأكد من الكود"),COUNT($U$3:U1043)+1,"  ")</f>
        <v xml:space="preserve">  </v>
      </c>
      <c r="Y1044" s="4" t="str">
        <f>IF(AND($Z$2=$D1044,$Z$2&lt;&gt;"",$Z$2&lt;&gt;0,$Y$2=$Y$1),COUNT($Y$3:Y1043)+1,"  ")</f>
        <v xml:space="preserve">  </v>
      </c>
    </row>
    <row r="1045" spans="2:25" ht="15.75">
      <c r="B1045" s="5" t="str">
        <f>IF(C1045&lt;&gt;"",COUNT($B$3:B1044)+1,"")</f>
        <v/>
      </c>
      <c r="C1045" s="86"/>
      <c r="D1045" s="12"/>
      <c r="E1045" s="12"/>
      <c r="F1045" s="5" t="str">
        <f>IFERROR(IF(E1045&lt;&gt;"",VLOOKUP(E1045,STORE!$C$6:$D$500,2,FALSE),""),"تأكد من الكود")</f>
        <v/>
      </c>
      <c r="G1045" s="12"/>
      <c r="H1045" s="20"/>
      <c r="I1045" s="12"/>
      <c r="U1045" s="4" t="str">
        <f>IF(AND($V$2=$E1045,$V$2&lt;&gt;"",$V$2&lt;&gt;0,F1045&lt;&gt;"تأكد من الكود"),COUNT($U$3:U1044)+1,"  ")</f>
        <v xml:space="preserve">  </v>
      </c>
      <c r="Y1045" s="4" t="str">
        <f>IF(AND($Z$2=$D1045,$Z$2&lt;&gt;"",$Z$2&lt;&gt;0,$Y$2=$Y$1),COUNT($Y$3:Y1044)+1,"  ")</f>
        <v xml:space="preserve">  </v>
      </c>
    </row>
    <row r="1046" spans="2:25" ht="15.75">
      <c r="B1046" s="5" t="str">
        <f>IF(C1046&lt;&gt;"",COUNT($B$3:B1045)+1,"")</f>
        <v/>
      </c>
      <c r="C1046" s="86"/>
      <c r="D1046" s="12"/>
      <c r="E1046" s="12"/>
      <c r="F1046" s="5" t="str">
        <f>IFERROR(IF(E1046&lt;&gt;"",VLOOKUP(E1046,STORE!$C$6:$D$500,2,FALSE),""),"تأكد من الكود")</f>
        <v/>
      </c>
      <c r="G1046" s="12"/>
      <c r="H1046" s="20"/>
      <c r="I1046" s="12"/>
      <c r="U1046" s="4" t="str">
        <f>IF(AND($V$2=$E1046,$V$2&lt;&gt;"",$V$2&lt;&gt;0,F1046&lt;&gt;"تأكد من الكود"),COUNT($U$3:U1045)+1,"  ")</f>
        <v xml:space="preserve">  </v>
      </c>
      <c r="Y1046" s="4" t="str">
        <f>IF(AND($Z$2=$D1046,$Z$2&lt;&gt;"",$Z$2&lt;&gt;0,$Y$2=$Y$1),COUNT($Y$3:Y1045)+1,"  ")</f>
        <v xml:space="preserve">  </v>
      </c>
    </row>
    <row r="1047" spans="2:25" ht="15.75">
      <c r="B1047" s="5" t="str">
        <f>IF(C1047&lt;&gt;"",COUNT($B$3:B1046)+1,"")</f>
        <v/>
      </c>
      <c r="C1047" s="86"/>
      <c r="D1047" s="12"/>
      <c r="E1047" s="12"/>
      <c r="F1047" s="5" t="str">
        <f>IFERROR(IF(E1047&lt;&gt;"",VLOOKUP(E1047,STORE!$C$6:$D$500,2,FALSE),""),"تأكد من الكود")</f>
        <v/>
      </c>
      <c r="G1047" s="12"/>
      <c r="H1047" s="20"/>
      <c r="I1047" s="12"/>
      <c r="U1047" s="4" t="str">
        <f>IF(AND($V$2=$E1047,$V$2&lt;&gt;"",$V$2&lt;&gt;0,F1047&lt;&gt;"تأكد من الكود"),COUNT($U$3:U1046)+1,"  ")</f>
        <v xml:space="preserve">  </v>
      </c>
      <c r="Y1047" s="4" t="str">
        <f>IF(AND($Z$2=$D1047,$Z$2&lt;&gt;"",$Z$2&lt;&gt;0,$Y$2=$Y$1),COUNT($Y$3:Y1046)+1,"  ")</f>
        <v xml:space="preserve">  </v>
      </c>
    </row>
    <row r="1048" spans="2:25" ht="15.75">
      <c r="B1048" s="5" t="str">
        <f>IF(C1048&lt;&gt;"",COUNT($B$3:B1047)+1,"")</f>
        <v/>
      </c>
      <c r="C1048" s="86"/>
      <c r="D1048" s="12"/>
      <c r="E1048" s="12"/>
      <c r="F1048" s="5" t="str">
        <f>IFERROR(IF(E1048&lt;&gt;"",VLOOKUP(E1048,STORE!$C$6:$D$500,2,FALSE),""),"تأكد من الكود")</f>
        <v/>
      </c>
      <c r="G1048" s="12"/>
      <c r="H1048" s="20"/>
      <c r="I1048" s="12"/>
      <c r="U1048" s="4" t="str">
        <f>IF(AND($V$2=$E1048,$V$2&lt;&gt;"",$V$2&lt;&gt;0,F1048&lt;&gt;"تأكد من الكود"),COUNT($U$3:U1047)+1,"  ")</f>
        <v xml:space="preserve">  </v>
      </c>
      <c r="Y1048" s="4" t="str">
        <f>IF(AND($Z$2=$D1048,$Z$2&lt;&gt;"",$Z$2&lt;&gt;0,$Y$2=$Y$1),COUNT($Y$3:Y1047)+1,"  ")</f>
        <v xml:space="preserve">  </v>
      </c>
    </row>
    <row r="1049" spans="2:25" ht="15.75">
      <c r="B1049" s="5" t="str">
        <f>IF(C1049&lt;&gt;"",COUNT($B$3:B1048)+1,"")</f>
        <v/>
      </c>
      <c r="C1049" s="86"/>
      <c r="D1049" s="12"/>
      <c r="E1049" s="12"/>
      <c r="F1049" s="5" t="str">
        <f>IFERROR(IF(E1049&lt;&gt;"",VLOOKUP(E1049,STORE!$C$6:$D$500,2,FALSE),""),"تأكد من الكود")</f>
        <v/>
      </c>
      <c r="G1049" s="12"/>
      <c r="H1049" s="20"/>
      <c r="I1049" s="12"/>
      <c r="U1049" s="4" t="str">
        <f>IF(AND($V$2=$E1049,$V$2&lt;&gt;"",$V$2&lt;&gt;0,F1049&lt;&gt;"تأكد من الكود"),COUNT($U$3:U1048)+1,"  ")</f>
        <v xml:space="preserve">  </v>
      </c>
      <c r="Y1049" s="4" t="str">
        <f>IF(AND($Z$2=$D1049,$Z$2&lt;&gt;"",$Z$2&lt;&gt;0,$Y$2=$Y$1),COUNT($Y$3:Y1048)+1,"  ")</f>
        <v xml:space="preserve">  </v>
      </c>
    </row>
    <row r="1050" spans="2:25" ht="15.75">
      <c r="B1050" s="5" t="str">
        <f>IF(C1050&lt;&gt;"",COUNT($B$3:B1049)+1,"")</f>
        <v/>
      </c>
      <c r="C1050" s="86"/>
      <c r="D1050" s="12"/>
      <c r="E1050" s="12"/>
      <c r="F1050" s="5" t="str">
        <f>IFERROR(IF(E1050&lt;&gt;"",VLOOKUP(E1050,STORE!$C$6:$D$500,2,FALSE),""),"تأكد من الكود")</f>
        <v/>
      </c>
      <c r="G1050" s="12"/>
      <c r="H1050" s="20"/>
      <c r="I1050" s="12"/>
      <c r="U1050" s="4" t="str">
        <f>IF(AND($V$2=$E1050,$V$2&lt;&gt;"",$V$2&lt;&gt;0,F1050&lt;&gt;"تأكد من الكود"),COUNT($U$3:U1049)+1,"  ")</f>
        <v xml:space="preserve">  </v>
      </c>
      <c r="Y1050" s="4" t="str">
        <f>IF(AND($Z$2=$D1050,$Z$2&lt;&gt;"",$Z$2&lt;&gt;0,$Y$2=$Y$1),COUNT($Y$3:Y1049)+1,"  ")</f>
        <v xml:space="preserve">  </v>
      </c>
    </row>
    <row r="1051" spans="2:25" ht="15.75">
      <c r="B1051" s="5" t="str">
        <f>IF(C1051&lt;&gt;"",COUNT($B$3:B1050)+1,"")</f>
        <v/>
      </c>
      <c r="C1051" s="86"/>
      <c r="D1051" s="12"/>
      <c r="E1051" s="12"/>
      <c r="F1051" s="5" t="str">
        <f>IFERROR(IF(E1051&lt;&gt;"",VLOOKUP(E1051,STORE!$C$6:$D$500,2,FALSE),""),"تأكد من الكود")</f>
        <v/>
      </c>
      <c r="G1051" s="12"/>
      <c r="H1051" s="20"/>
      <c r="I1051" s="12"/>
      <c r="U1051" s="4" t="str">
        <f>IF(AND($V$2=$E1051,$V$2&lt;&gt;"",$V$2&lt;&gt;0,F1051&lt;&gt;"تأكد من الكود"),COUNT($U$3:U1050)+1,"  ")</f>
        <v xml:space="preserve">  </v>
      </c>
      <c r="Y1051" s="4" t="str">
        <f>IF(AND($Z$2=$D1051,$Z$2&lt;&gt;"",$Z$2&lt;&gt;0,$Y$2=$Y$1),COUNT($Y$3:Y1050)+1,"  ")</f>
        <v xml:space="preserve">  </v>
      </c>
    </row>
    <row r="1052" spans="2:25" ht="15.75">
      <c r="B1052" s="5" t="str">
        <f>IF(C1052&lt;&gt;"",COUNT($B$3:B1051)+1,"")</f>
        <v/>
      </c>
      <c r="C1052" s="86"/>
      <c r="D1052" s="12"/>
      <c r="E1052" s="12"/>
      <c r="F1052" s="5" t="str">
        <f>IFERROR(IF(E1052&lt;&gt;"",VLOOKUP(E1052,STORE!$C$6:$D$500,2,FALSE),""),"تأكد من الكود")</f>
        <v/>
      </c>
      <c r="G1052" s="12"/>
      <c r="H1052" s="20"/>
      <c r="I1052" s="12"/>
      <c r="U1052" s="4" t="str">
        <f>IF(AND($V$2=$E1052,$V$2&lt;&gt;"",$V$2&lt;&gt;0,F1052&lt;&gt;"تأكد من الكود"),COUNT($U$3:U1051)+1,"  ")</f>
        <v xml:space="preserve">  </v>
      </c>
      <c r="Y1052" s="4" t="str">
        <f>IF(AND($Z$2=$D1052,$Z$2&lt;&gt;"",$Z$2&lt;&gt;0,$Y$2=$Y$1),COUNT($Y$3:Y1051)+1,"  ")</f>
        <v xml:space="preserve">  </v>
      </c>
    </row>
    <row r="1053" spans="2:25" ht="15.75">
      <c r="B1053" s="5" t="str">
        <f>IF(C1053&lt;&gt;"",COUNT($B$3:B1052)+1,"")</f>
        <v/>
      </c>
      <c r="C1053" s="86"/>
      <c r="D1053" s="12"/>
      <c r="E1053" s="12"/>
      <c r="F1053" s="5" t="str">
        <f>IFERROR(IF(E1053&lt;&gt;"",VLOOKUP(E1053,STORE!$C$6:$D$500,2,FALSE),""),"تأكد من الكود")</f>
        <v/>
      </c>
      <c r="G1053" s="12"/>
      <c r="H1053" s="20"/>
      <c r="I1053" s="12"/>
      <c r="U1053" s="4" t="str">
        <f>IF(AND($V$2=$E1053,$V$2&lt;&gt;"",$V$2&lt;&gt;0,F1053&lt;&gt;"تأكد من الكود"),COUNT($U$3:U1052)+1,"  ")</f>
        <v xml:space="preserve">  </v>
      </c>
      <c r="Y1053" s="4" t="str">
        <f>IF(AND($Z$2=$D1053,$Z$2&lt;&gt;"",$Z$2&lt;&gt;0,$Y$2=$Y$1),COUNT($Y$3:Y1052)+1,"  ")</f>
        <v xml:space="preserve">  </v>
      </c>
    </row>
    <row r="1054" spans="2:25" ht="15.75">
      <c r="B1054" s="5" t="str">
        <f>IF(C1054&lt;&gt;"",COUNT($B$3:B1053)+1,"")</f>
        <v/>
      </c>
      <c r="C1054" s="86"/>
      <c r="D1054" s="12"/>
      <c r="E1054" s="12"/>
      <c r="F1054" s="5" t="str">
        <f>IFERROR(IF(E1054&lt;&gt;"",VLOOKUP(E1054,STORE!$C$6:$D$500,2,FALSE),""),"تأكد من الكود")</f>
        <v/>
      </c>
      <c r="G1054" s="12"/>
      <c r="H1054" s="20"/>
      <c r="I1054" s="12"/>
      <c r="U1054" s="4" t="str">
        <f>IF(AND($V$2=$E1054,$V$2&lt;&gt;"",$V$2&lt;&gt;0,F1054&lt;&gt;"تأكد من الكود"),COUNT($U$3:U1053)+1,"  ")</f>
        <v xml:space="preserve">  </v>
      </c>
      <c r="Y1054" s="4" t="str">
        <f>IF(AND($Z$2=$D1054,$Z$2&lt;&gt;"",$Z$2&lt;&gt;0,$Y$2=$Y$1),COUNT($Y$3:Y1053)+1,"  ")</f>
        <v xml:space="preserve">  </v>
      </c>
    </row>
    <row r="1055" spans="2:25" ht="15.75">
      <c r="B1055" s="5" t="str">
        <f>IF(C1055&lt;&gt;"",COUNT($B$3:B1054)+1,"")</f>
        <v/>
      </c>
      <c r="C1055" s="86"/>
      <c r="D1055" s="12"/>
      <c r="E1055" s="12"/>
      <c r="F1055" s="5" t="str">
        <f>IFERROR(IF(E1055&lt;&gt;"",VLOOKUP(E1055,STORE!$C$6:$D$500,2,FALSE),""),"تأكد من الكود")</f>
        <v/>
      </c>
      <c r="G1055" s="12"/>
      <c r="H1055" s="20"/>
      <c r="I1055" s="12"/>
      <c r="U1055" s="4" t="str">
        <f>IF(AND($V$2=$E1055,$V$2&lt;&gt;"",$V$2&lt;&gt;0,F1055&lt;&gt;"تأكد من الكود"),COUNT($U$3:U1054)+1,"  ")</f>
        <v xml:space="preserve">  </v>
      </c>
      <c r="Y1055" s="4" t="str">
        <f>IF(AND($Z$2=$D1055,$Z$2&lt;&gt;"",$Z$2&lt;&gt;0,$Y$2=$Y$1),COUNT($Y$3:Y1054)+1,"  ")</f>
        <v xml:space="preserve">  </v>
      </c>
    </row>
    <row r="1056" spans="2:25" ht="15.75">
      <c r="B1056" s="5" t="str">
        <f>IF(C1056&lt;&gt;"",COUNT($B$3:B1055)+1,"")</f>
        <v/>
      </c>
      <c r="C1056" s="86"/>
      <c r="D1056" s="12"/>
      <c r="E1056" s="12"/>
      <c r="F1056" s="5" t="str">
        <f>IFERROR(IF(E1056&lt;&gt;"",VLOOKUP(E1056,STORE!$C$6:$D$500,2,FALSE),""),"تأكد من الكود")</f>
        <v/>
      </c>
      <c r="G1056" s="12"/>
      <c r="H1056" s="20"/>
      <c r="I1056" s="12"/>
      <c r="U1056" s="4" t="str">
        <f>IF(AND($V$2=$E1056,$V$2&lt;&gt;"",$V$2&lt;&gt;0,F1056&lt;&gt;"تأكد من الكود"),COUNT($U$3:U1055)+1,"  ")</f>
        <v xml:space="preserve">  </v>
      </c>
      <c r="Y1056" s="4" t="str">
        <f>IF(AND($Z$2=$D1056,$Z$2&lt;&gt;"",$Z$2&lt;&gt;0,$Y$2=$Y$1),COUNT($Y$3:Y1055)+1,"  ")</f>
        <v xml:space="preserve">  </v>
      </c>
    </row>
    <row r="1057" spans="2:25" ht="15.75">
      <c r="B1057" s="5" t="str">
        <f>IF(C1057&lt;&gt;"",COUNT($B$3:B1056)+1,"")</f>
        <v/>
      </c>
      <c r="C1057" s="86"/>
      <c r="D1057" s="12"/>
      <c r="E1057" s="12"/>
      <c r="F1057" s="5" t="str">
        <f>IFERROR(IF(E1057&lt;&gt;"",VLOOKUP(E1057,STORE!$C$6:$D$500,2,FALSE),""),"تأكد من الكود")</f>
        <v/>
      </c>
      <c r="G1057" s="12"/>
      <c r="H1057" s="20"/>
      <c r="I1057" s="12"/>
      <c r="U1057" s="4" t="str">
        <f>IF(AND($V$2=$E1057,$V$2&lt;&gt;"",$V$2&lt;&gt;0,F1057&lt;&gt;"تأكد من الكود"),COUNT($U$3:U1056)+1,"  ")</f>
        <v xml:space="preserve">  </v>
      </c>
      <c r="Y1057" s="4" t="str">
        <f>IF(AND($Z$2=$D1057,$Z$2&lt;&gt;"",$Z$2&lt;&gt;0,$Y$2=$Y$1),COUNT($Y$3:Y1056)+1,"  ")</f>
        <v xml:space="preserve">  </v>
      </c>
    </row>
    <row r="1058" spans="2:25" ht="15.75">
      <c r="B1058" s="5" t="str">
        <f>IF(C1058&lt;&gt;"",COUNT($B$3:B1057)+1,"")</f>
        <v/>
      </c>
      <c r="C1058" s="86"/>
      <c r="D1058" s="12"/>
      <c r="E1058" s="12"/>
      <c r="F1058" s="5" t="str">
        <f>IFERROR(IF(E1058&lt;&gt;"",VLOOKUP(E1058,STORE!$C$6:$D$500,2,FALSE),""),"تأكد من الكود")</f>
        <v/>
      </c>
      <c r="G1058" s="12"/>
      <c r="H1058" s="20"/>
      <c r="I1058" s="12"/>
      <c r="U1058" s="4" t="str">
        <f>IF(AND($V$2=$E1058,$V$2&lt;&gt;"",$V$2&lt;&gt;0,F1058&lt;&gt;"تأكد من الكود"),COUNT($U$3:U1057)+1,"  ")</f>
        <v xml:space="preserve">  </v>
      </c>
      <c r="Y1058" s="4" t="str">
        <f>IF(AND($Z$2=$D1058,$Z$2&lt;&gt;"",$Z$2&lt;&gt;0,$Y$2=$Y$1),COUNT($Y$3:Y1057)+1,"  ")</f>
        <v xml:space="preserve">  </v>
      </c>
    </row>
    <row r="1059" spans="2:25" ht="15.75">
      <c r="B1059" s="5" t="str">
        <f>IF(C1059&lt;&gt;"",COUNT($B$3:B1058)+1,"")</f>
        <v/>
      </c>
      <c r="C1059" s="86"/>
      <c r="D1059" s="12"/>
      <c r="E1059" s="12"/>
      <c r="F1059" s="5" t="str">
        <f>IFERROR(IF(E1059&lt;&gt;"",VLOOKUP(E1059,STORE!$C$6:$D$500,2,FALSE),""),"تأكد من الكود")</f>
        <v/>
      </c>
      <c r="G1059" s="12"/>
      <c r="H1059" s="20"/>
      <c r="I1059" s="12"/>
      <c r="U1059" s="4" t="str">
        <f>IF(AND($V$2=$E1059,$V$2&lt;&gt;"",$V$2&lt;&gt;0,F1059&lt;&gt;"تأكد من الكود"),COUNT($U$3:U1058)+1,"  ")</f>
        <v xml:space="preserve">  </v>
      </c>
      <c r="Y1059" s="4" t="str">
        <f>IF(AND($Z$2=$D1059,$Z$2&lt;&gt;"",$Z$2&lt;&gt;0,$Y$2=$Y$1),COUNT($Y$3:Y1058)+1,"  ")</f>
        <v xml:space="preserve">  </v>
      </c>
    </row>
    <row r="1060" spans="2:25" ht="15.75">
      <c r="B1060" s="5" t="str">
        <f>IF(C1060&lt;&gt;"",COUNT($B$3:B1059)+1,"")</f>
        <v/>
      </c>
      <c r="C1060" s="86"/>
      <c r="D1060" s="12"/>
      <c r="E1060" s="12"/>
      <c r="F1060" s="5" t="str">
        <f>IFERROR(IF(E1060&lt;&gt;"",VLOOKUP(E1060,STORE!$C$6:$D$500,2,FALSE),""),"تأكد من الكود")</f>
        <v/>
      </c>
      <c r="G1060" s="12"/>
      <c r="H1060" s="20"/>
      <c r="I1060" s="12"/>
      <c r="U1060" s="4" t="str">
        <f>IF(AND($V$2=$E1060,$V$2&lt;&gt;"",$V$2&lt;&gt;0,F1060&lt;&gt;"تأكد من الكود"),COUNT($U$3:U1059)+1,"  ")</f>
        <v xml:space="preserve">  </v>
      </c>
      <c r="Y1060" s="4" t="str">
        <f>IF(AND($Z$2=$D1060,$Z$2&lt;&gt;"",$Z$2&lt;&gt;0,$Y$2=$Y$1),COUNT($Y$3:Y1059)+1,"  ")</f>
        <v xml:space="preserve">  </v>
      </c>
    </row>
    <row r="1061" spans="2:25" ht="15.75">
      <c r="B1061" s="5" t="str">
        <f>IF(C1061&lt;&gt;"",COUNT($B$3:B1060)+1,"")</f>
        <v/>
      </c>
      <c r="C1061" s="86"/>
      <c r="D1061" s="12"/>
      <c r="E1061" s="12"/>
      <c r="F1061" s="5" t="str">
        <f>IFERROR(IF(E1061&lt;&gt;"",VLOOKUP(E1061,STORE!$C$6:$D$500,2,FALSE),""),"تأكد من الكود")</f>
        <v/>
      </c>
      <c r="G1061" s="12"/>
      <c r="H1061" s="20"/>
      <c r="I1061" s="12"/>
      <c r="U1061" s="4" t="str">
        <f>IF(AND($V$2=$E1061,$V$2&lt;&gt;"",$V$2&lt;&gt;0,F1061&lt;&gt;"تأكد من الكود"),COUNT($U$3:U1060)+1,"  ")</f>
        <v xml:space="preserve">  </v>
      </c>
      <c r="Y1061" s="4" t="str">
        <f>IF(AND($Z$2=$D1061,$Z$2&lt;&gt;"",$Z$2&lt;&gt;0,$Y$2=$Y$1),COUNT($Y$3:Y1060)+1,"  ")</f>
        <v xml:space="preserve">  </v>
      </c>
    </row>
    <row r="1062" spans="2:25" ht="15.75">
      <c r="B1062" s="5" t="str">
        <f>IF(C1062&lt;&gt;"",COUNT($B$3:B1061)+1,"")</f>
        <v/>
      </c>
      <c r="C1062" s="86"/>
      <c r="D1062" s="12"/>
      <c r="E1062" s="12"/>
      <c r="F1062" s="5" t="str">
        <f>IFERROR(IF(E1062&lt;&gt;"",VLOOKUP(E1062,STORE!$C$6:$D$500,2,FALSE),""),"تأكد من الكود")</f>
        <v/>
      </c>
      <c r="G1062" s="12"/>
      <c r="H1062" s="20"/>
      <c r="I1062" s="12"/>
      <c r="U1062" s="4" t="str">
        <f>IF(AND($V$2=$E1062,$V$2&lt;&gt;"",$V$2&lt;&gt;0,F1062&lt;&gt;"تأكد من الكود"),COUNT($U$3:U1061)+1,"  ")</f>
        <v xml:space="preserve">  </v>
      </c>
      <c r="Y1062" s="4" t="str">
        <f>IF(AND($Z$2=$D1062,$Z$2&lt;&gt;"",$Z$2&lt;&gt;0,$Y$2=$Y$1),COUNT($Y$3:Y1061)+1,"  ")</f>
        <v xml:space="preserve">  </v>
      </c>
    </row>
    <row r="1063" spans="2:25" ht="15.75">
      <c r="B1063" s="5" t="str">
        <f>IF(C1063&lt;&gt;"",COUNT($B$3:B1062)+1,"")</f>
        <v/>
      </c>
      <c r="C1063" s="86"/>
      <c r="D1063" s="12"/>
      <c r="E1063" s="12"/>
      <c r="F1063" s="5" t="str">
        <f>IFERROR(IF(E1063&lt;&gt;"",VLOOKUP(E1063,STORE!$C$6:$D$500,2,FALSE),""),"تأكد من الكود")</f>
        <v/>
      </c>
      <c r="G1063" s="12"/>
      <c r="H1063" s="20"/>
      <c r="I1063" s="12"/>
      <c r="U1063" s="4" t="str">
        <f>IF(AND($V$2=$E1063,$V$2&lt;&gt;"",$V$2&lt;&gt;0,F1063&lt;&gt;"تأكد من الكود"),COUNT($U$3:U1062)+1,"  ")</f>
        <v xml:space="preserve">  </v>
      </c>
      <c r="Y1063" s="4" t="str">
        <f>IF(AND($Z$2=$D1063,$Z$2&lt;&gt;"",$Z$2&lt;&gt;0,$Y$2=$Y$1),COUNT($Y$3:Y1062)+1,"  ")</f>
        <v xml:space="preserve">  </v>
      </c>
    </row>
    <row r="1064" spans="2:25" ht="15.75">
      <c r="B1064" s="5" t="str">
        <f>IF(C1064&lt;&gt;"",COUNT($B$3:B1063)+1,"")</f>
        <v/>
      </c>
      <c r="C1064" s="86"/>
      <c r="D1064" s="12"/>
      <c r="E1064" s="12"/>
      <c r="F1064" s="5" t="str">
        <f>IFERROR(IF(E1064&lt;&gt;"",VLOOKUP(E1064,STORE!$C$6:$D$500,2,FALSE),""),"تأكد من الكود")</f>
        <v/>
      </c>
      <c r="G1064" s="12"/>
      <c r="H1064" s="20"/>
      <c r="I1064" s="12"/>
      <c r="U1064" s="4" t="str">
        <f>IF(AND($V$2=$E1064,$V$2&lt;&gt;"",$V$2&lt;&gt;0,F1064&lt;&gt;"تأكد من الكود"),COUNT($U$3:U1063)+1,"  ")</f>
        <v xml:space="preserve">  </v>
      </c>
      <c r="Y1064" s="4" t="str">
        <f>IF(AND($Z$2=$D1064,$Z$2&lt;&gt;"",$Z$2&lt;&gt;0,$Y$2=$Y$1),COUNT($Y$3:Y1063)+1,"  ")</f>
        <v xml:space="preserve">  </v>
      </c>
    </row>
    <row r="1065" spans="2:25" ht="15.75">
      <c r="B1065" s="5" t="str">
        <f>IF(C1065&lt;&gt;"",COUNT($B$3:B1064)+1,"")</f>
        <v/>
      </c>
      <c r="C1065" s="86"/>
      <c r="D1065" s="12"/>
      <c r="E1065" s="12"/>
      <c r="F1065" s="5" t="str">
        <f>IFERROR(IF(E1065&lt;&gt;"",VLOOKUP(E1065,STORE!$C$6:$D$500,2,FALSE),""),"تأكد من الكود")</f>
        <v/>
      </c>
      <c r="G1065" s="12"/>
      <c r="H1065" s="20"/>
      <c r="I1065" s="12"/>
      <c r="U1065" s="4" t="str">
        <f>IF(AND($V$2=$E1065,$V$2&lt;&gt;"",$V$2&lt;&gt;0,F1065&lt;&gt;"تأكد من الكود"),COUNT($U$3:U1064)+1,"  ")</f>
        <v xml:space="preserve">  </v>
      </c>
      <c r="Y1065" s="4" t="str">
        <f>IF(AND($Z$2=$D1065,$Z$2&lt;&gt;"",$Z$2&lt;&gt;0,$Y$2=$Y$1),COUNT($Y$3:Y1064)+1,"  ")</f>
        <v xml:space="preserve">  </v>
      </c>
    </row>
    <row r="1066" spans="2:25" ht="15.75">
      <c r="B1066" s="5" t="str">
        <f>IF(C1066&lt;&gt;"",COUNT($B$3:B1065)+1,"")</f>
        <v/>
      </c>
      <c r="C1066" s="86"/>
      <c r="D1066" s="12"/>
      <c r="E1066" s="12"/>
      <c r="F1066" s="5" t="str">
        <f>IFERROR(IF(E1066&lt;&gt;"",VLOOKUP(E1066,STORE!$C$6:$D$500,2,FALSE),""),"تأكد من الكود")</f>
        <v/>
      </c>
      <c r="G1066" s="12"/>
      <c r="H1066" s="20"/>
      <c r="I1066" s="12"/>
      <c r="U1066" s="4" t="str">
        <f>IF(AND($V$2=$E1066,$V$2&lt;&gt;"",$V$2&lt;&gt;0,F1066&lt;&gt;"تأكد من الكود"),COUNT($U$3:U1065)+1,"  ")</f>
        <v xml:space="preserve">  </v>
      </c>
      <c r="Y1066" s="4" t="str">
        <f>IF(AND($Z$2=$D1066,$Z$2&lt;&gt;"",$Z$2&lt;&gt;0,$Y$2=$Y$1),COUNT($Y$3:Y1065)+1,"  ")</f>
        <v xml:space="preserve">  </v>
      </c>
    </row>
    <row r="1067" spans="2:25" ht="15.75">
      <c r="B1067" s="5" t="str">
        <f>IF(C1067&lt;&gt;"",COUNT($B$3:B1066)+1,"")</f>
        <v/>
      </c>
      <c r="C1067" s="86"/>
      <c r="D1067" s="12"/>
      <c r="E1067" s="12"/>
      <c r="F1067" s="5" t="str">
        <f>IFERROR(IF(E1067&lt;&gt;"",VLOOKUP(E1067,STORE!$C$6:$D$500,2,FALSE),""),"تأكد من الكود")</f>
        <v/>
      </c>
      <c r="G1067" s="12"/>
      <c r="H1067" s="20"/>
      <c r="I1067" s="12"/>
      <c r="U1067" s="4" t="str">
        <f>IF(AND($V$2=$E1067,$V$2&lt;&gt;"",$V$2&lt;&gt;0,F1067&lt;&gt;"تأكد من الكود"),COUNT($U$3:U1066)+1,"  ")</f>
        <v xml:space="preserve">  </v>
      </c>
      <c r="Y1067" s="4" t="str">
        <f>IF(AND($Z$2=$D1067,$Z$2&lt;&gt;"",$Z$2&lt;&gt;0,$Y$2=$Y$1),COUNT($Y$3:Y1066)+1,"  ")</f>
        <v xml:space="preserve">  </v>
      </c>
    </row>
    <row r="1068" spans="2:25" ht="15.75">
      <c r="B1068" s="5" t="str">
        <f>IF(C1068&lt;&gt;"",COUNT($B$3:B1067)+1,"")</f>
        <v/>
      </c>
      <c r="C1068" s="86"/>
      <c r="D1068" s="12"/>
      <c r="E1068" s="12"/>
      <c r="F1068" s="5" t="str">
        <f>IFERROR(IF(E1068&lt;&gt;"",VLOOKUP(E1068,STORE!$C$6:$D$500,2,FALSE),""),"تأكد من الكود")</f>
        <v/>
      </c>
      <c r="G1068" s="12"/>
      <c r="H1068" s="20"/>
      <c r="I1068" s="12"/>
      <c r="U1068" s="4" t="str">
        <f>IF(AND($V$2=$E1068,$V$2&lt;&gt;"",$V$2&lt;&gt;0,F1068&lt;&gt;"تأكد من الكود"),COUNT($U$3:U1067)+1,"  ")</f>
        <v xml:space="preserve">  </v>
      </c>
      <c r="Y1068" s="4" t="str">
        <f>IF(AND($Z$2=$D1068,$Z$2&lt;&gt;"",$Z$2&lt;&gt;0,$Y$2=$Y$1),COUNT($Y$3:Y1067)+1,"  ")</f>
        <v xml:space="preserve">  </v>
      </c>
    </row>
    <row r="1069" spans="2:25" ht="15.75">
      <c r="B1069" s="5" t="str">
        <f>IF(C1069&lt;&gt;"",COUNT($B$3:B1068)+1,"")</f>
        <v/>
      </c>
      <c r="C1069" s="86"/>
      <c r="D1069" s="12"/>
      <c r="E1069" s="12"/>
      <c r="F1069" s="5" t="str">
        <f>IFERROR(IF(E1069&lt;&gt;"",VLOOKUP(E1069,STORE!$C$6:$D$500,2,FALSE),""),"تأكد من الكود")</f>
        <v/>
      </c>
      <c r="G1069" s="12"/>
      <c r="H1069" s="20"/>
      <c r="I1069" s="12"/>
      <c r="U1069" s="4" t="str">
        <f>IF(AND($V$2=$E1069,$V$2&lt;&gt;"",$V$2&lt;&gt;0,F1069&lt;&gt;"تأكد من الكود"),COUNT($U$3:U1068)+1,"  ")</f>
        <v xml:space="preserve">  </v>
      </c>
      <c r="Y1069" s="4" t="str">
        <f>IF(AND($Z$2=$D1069,$Z$2&lt;&gt;"",$Z$2&lt;&gt;0,$Y$2=$Y$1),COUNT($Y$3:Y1068)+1,"  ")</f>
        <v xml:space="preserve">  </v>
      </c>
    </row>
    <row r="1070" spans="2:25" ht="15.75">
      <c r="B1070" s="5" t="str">
        <f>IF(C1070&lt;&gt;"",COUNT($B$3:B1069)+1,"")</f>
        <v/>
      </c>
      <c r="C1070" s="86"/>
      <c r="D1070" s="12"/>
      <c r="E1070" s="12"/>
      <c r="F1070" s="5" t="str">
        <f>IFERROR(IF(E1070&lt;&gt;"",VLOOKUP(E1070,STORE!$C$6:$D$500,2,FALSE),""),"تأكد من الكود")</f>
        <v/>
      </c>
      <c r="G1070" s="12"/>
      <c r="H1070" s="20"/>
      <c r="I1070" s="12"/>
      <c r="U1070" s="4" t="str">
        <f>IF(AND($V$2=$E1070,$V$2&lt;&gt;"",$V$2&lt;&gt;0,F1070&lt;&gt;"تأكد من الكود"),COUNT($U$3:U1069)+1,"  ")</f>
        <v xml:space="preserve">  </v>
      </c>
      <c r="Y1070" s="4" t="str">
        <f>IF(AND($Z$2=$D1070,$Z$2&lt;&gt;"",$Z$2&lt;&gt;0,$Y$2=$Y$1),COUNT($Y$3:Y1069)+1,"  ")</f>
        <v xml:space="preserve">  </v>
      </c>
    </row>
    <row r="1071" spans="2:25" ht="15.75">
      <c r="B1071" s="5" t="str">
        <f>IF(C1071&lt;&gt;"",COUNT($B$3:B1070)+1,"")</f>
        <v/>
      </c>
      <c r="C1071" s="86"/>
      <c r="D1071" s="12"/>
      <c r="E1071" s="12"/>
      <c r="F1071" s="5" t="str">
        <f>IFERROR(IF(E1071&lt;&gt;"",VLOOKUP(E1071,STORE!$C$6:$D$500,2,FALSE),""),"تأكد من الكود")</f>
        <v/>
      </c>
      <c r="G1071" s="12"/>
      <c r="H1071" s="20"/>
      <c r="I1071" s="12"/>
      <c r="U1071" s="4" t="str">
        <f>IF(AND($V$2=$E1071,$V$2&lt;&gt;"",$V$2&lt;&gt;0,F1071&lt;&gt;"تأكد من الكود"),COUNT($U$3:U1070)+1,"  ")</f>
        <v xml:space="preserve">  </v>
      </c>
      <c r="Y1071" s="4" t="str">
        <f>IF(AND($Z$2=$D1071,$Z$2&lt;&gt;"",$Z$2&lt;&gt;0,$Y$2=$Y$1),COUNT($Y$3:Y1070)+1,"  ")</f>
        <v xml:space="preserve">  </v>
      </c>
    </row>
    <row r="1072" spans="2:25" ht="15.75">
      <c r="B1072" s="5" t="str">
        <f>IF(C1072&lt;&gt;"",COUNT($B$3:B1071)+1,"")</f>
        <v/>
      </c>
      <c r="C1072" s="86"/>
      <c r="D1072" s="12"/>
      <c r="E1072" s="12"/>
      <c r="F1072" s="5" t="str">
        <f>IFERROR(IF(E1072&lt;&gt;"",VLOOKUP(E1072,STORE!$C$6:$D$500,2,FALSE),""),"تأكد من الكود")</f>
        <v/>
      </c>
      <c r="G1072" s="12"/>
      <c r="H1072" s="20"/>
      <c r="I1072" s="12"/>
      <c r="U1072" s="4" t="str">
        <f>IF(AND($V$2=$E1072,$V$2&lt;&gt;"",$V$2&lt;&gt;0,F1072&lt;&gt;"تأكد من الكود"),COUNT($U$3:U1071)+1,"  ")</f>
        <v xml:space="preserve">  </v>
      </c>
      <c r="Y1072" s="4" t="str">
        <f>IF(AND($Z$2=$D1072,$Z$2&lt;&gt;"",$Z$2&lt;&gt;0,$Y$2=$Y$1),COUNT($Y$3:Y1071)+1,"  ")</f>
        <v xml:space="preserve">  </v>
      </c>
    </row>
    <row r="1073" spans="2:25" ht="15.75">
      <c r="B1073" s="5" t="str">
        <f>IF(C1073&lt;&gt;"",COUNT($B$3:B1072)+1,"")</f>
        <v/>
      </c>
      <c r="C1073" s="86"/>
      <c r="D1073" s="12"/>
      <c r="E1073" s="12"/>
      <c r="F1073" s="5" t="str">
        <f>IFERROR(IF(E1073&lt;&gt;"",VLOOKUP(E1073,STORE!$C$6:$D$500,2,FALSE),""),"تأكد من الكود")</f>
        <v/>
      </c>
      <c r="G1073" s="12"/>
      <c r="H1073" s="20"/>
      <c r="I1073" s="12"/>
      <c r="U1073" s="4" t="str">
        <f>IF(AND($V$2=$E1073,$V$2&lt;&gt;"",$V$2&lt;&gt;0,F1073&lt;&gt;"تأكد من الكود"),COUNT($U$3:U1072)+1,"  ")</f>
        <v xml:space="preserve">  </v>
      </c>
      <c r="Y1073" s="4" t="str">
        <f>IF(AND($Z$2=$D1073,$Z$2&lt;&gt;"",$Z$2&lt;&gt;0,$Y$2=$Y$1),COUNT($Y$3:Y1072)+1,"  ")</f>
        <v xml:space="preserve">  </v>
      </c>
    </row>
    <row r="1074" spans="2:25" ht="15.75">
      <c r="B1074" s="5" t="str">
        <f>IF(C1074&lt;&gt;"",COUNT($B$3:B1073)+1,"")</f>
        <v/>
      </c>
      <c r="C1074" s="86"/>
      <c r="D1074" s="12"/>
      <c r="E1074" s="12"/>
      <c r="F1074" s="5" t="str">
        <f>IFERROR(IF(E1074&lt;&gt;"",VLOOKUP(E1074,STORE!$C$6:$D$500,2,FALSE),""),"تأكد من الكود")</f>
        <v/>
      </c>
      <c r="G1074" s="12"/>
      <c r="H1074" s="20"/>
      <c r="I1074" s="12"/>
      <c r="U1074" s="4" t="str">
        <f>IF(AND($V$2=$E1074,$V$2&lt;&gt;"",$V$2&lt;&gt;0,F1074&lt;&gt;"تأكد من الكود"),COUNT($U$3:U1073)+1,"  ")</f>
        <v xml:space="preserve">  </v>
      </c>
      <c r="Y1074" s="4" t="str">
        <f>IF(AND($Z$2=$D1074,$Z$2&lt;&gt;"",$Z$2&lt;&gt;0,$Y$2=$Y$1),COUNT($Y$3:Y1073)+1,"  ")</f>
        <v xml:space="preserve">  </v>
      </c>
    </row>
    <row r="1075" spans="2:25" ht="15.75">
      <c r="B1075" s="5" t="str">
        <f>IF(C1075&lt;&gt;"",COUNT($B$3:B1074)+1,"")</f>
        <v/>
      </c>
      <c r="C1075" s="86"/>
      <c r="D1075" s="12"/>
      <c r="E1075" s="12"/>
      <c r="F1075" s="5" t="str">
        <f>IFERROR(IF(E1075&lt;&gt;"",VLOOKUP(E1075,STORE!$C$6:$D$500,2,FALSE),""),"تأكد من الكود")</f>
        <v/>
      </c>
      <c r="G1075" s="12"/>
      <c r="H1075" s="20"/>
      <c r="I1075" s="12"/>
      <c r="U1075" s="4" t="str">
        <f>IF(AND($V$2=$E1075,$V$2&lt;&gt;"",$V$2&lt;&gt;0,F1075&lt;&gt;"تأكد من الكود"),COUNT($U$3:U1074)+1,"  ")</f>
        <v xml:space="preserve">  </v>
      </c>
      <c r="Y1075" s="4" t="str">
        <f>IF(AND($Z$2=$D1075,$Z$2&lt;&gt;"",$Z$2&lt;&gt;0,$Y$2=$Y$1),COUNT($Y$3:Y1074)+1,"  ")</f>
        <v xml:space="preserve">  </v>
      </c>
    </row>
    <row r="1076" spans="2:25" ht="15.75">
      <c r="B1076" s="5" t="str">
        <f>IF(C1076&lt;&gt;"",COUNT($B$3:B1075)+1,"")</f>
        <v/>
      </c>
      <c r="C1076" s="86"/>
      <c r="D1076" s="12"/>
      <c r="E1076" s="12"/>
      <c r="F1076" s="5" t="str">
        <f>IFERROR(IF(E1076&lt;&gt;"",VLOOKUP(E1076,STORE!$C$6:$D$500,2,FALSE),""),"تأكد من الكود")</f>
        <v/>
      </c>
      <c r="G1076" s="12"/>
      <c r="H1076" s="20"/>
      <c r="I1076" s="12"/>
      <c r="U1076" s="4" t="str">
        <f>IF(AND($V$2=$E1076,$V$2&lt;&gt;"",$V$2&lt;&gt;0,F1076&lt;&gt;"تأكد من الكود"),COUNT($U$3:U1075)+1,"  ")</f>
        <v xml:space="preserve">  </v>
      </c>
      <c r="Y1076" s="4" t="str">
        <f>IF(AND($Z$2=$D1076,$Z$2&lt;&gt;"",$Z$2&lt;&gt;0,$Y$2=$Y$1),COUNT($Y$3:Y1075)+1,"  ")</f>
        <v xml:space="preserve">  </v>
      </c>
    </row>
    <row r="1077" spans="2:25" ht="15.75">
      <c r="B1077" s="5" t="str">
        <f>IF(C1077&lt;&gt;"",COUNT($B$3:B1076)+1,"")</f>
        <v/>
      </c>
      <c r="C1077" s="86"/>
      <c r="D1077" s="12"/>
      <c r="E1077" s="12"/>
      <c r="F1077" s="5" t="str">
        <f>IFERROR(IF(E1077&lt;&gt;"",VLOOKUP(E1077,STORE!$C$6:$D$500,2,FALSE),""),"تأكد من الكود")</f>
        <v/>
      </c>
      <c r="G1077" s="12"/>
      <c r="H1077" s="20"/>
      <c r="I1077" s="12"/>
      <c r="U1077" s="4" t="str">
        <f>IF(AND($V$2=$E1077,$V$2&lt;&gt;"",$V$2&lt;&gt;0,F1077&lt;&gt;"تأكد من الكود"),COUNT($U$3:U1076)+1,"  ")</f>
        <v xml:space="preserve">  </v>
      </c>
      <c r="Y1077" s="4" t="str">
        <f>IF(AND($Z$2=$D1077,$Z$2&lt;&gt;"",$Z$2&lt;&gt;0,$Y$2=$Y$1),COUNT($Y$3:Y1076)+1,"  ")</f>
        <v xml:space="preserve">  </v>
      </c>
    </row>
    <row r="1078" spans="2:25" ht="15.75">
      <c r="B1078" s="5" t="str">
        <f>IF(C1078&lt;&gt;"",COUNT($B$3:B1077)+1,"")</f>
        <v/>
      </c>
      <c r="C1078" s="86"/>
      <c r="D1078" s="12"/>
      <c r="E1078" s="12"/>
      <c r="F1078" s="5" t="str">
        <f>IFERROR(IF(E1078&lt;&gt;"",VLOOKUP(E1078,STORE!$C$6:$D$500,2,FALSE),""),"تأكد من الكود")</f>
        <v/>
      </c>
      <c r="G1078" s="12"/>
      <c r="H1078" s="20"/>
      <c r="I1078" s="12"/>
      <c r="U1078" s="4" t="str">
        <f>IF(AND($V$2=$E1078,$V$2&lt;&gt;"",$V$2&lt;&gt;0,F1078&lt;&gt;"تأكد من الكود"),COUNT($U$3:U1077)+1,"  ")</f>
        <v xml:space="preserve">  </v>
      </c>
      <c r="Y1078" s="4" t="str">
        <f>IF(AND($Z$2=$D1078,$Z$2&lt;&gt;"",$Z$2&lt;&gt;0,$Y$2=$Y$1),COUNT($Y$3:Y1077)+1,"  ")</f>
        <v xml:space="preserve">  </v>
      </c>
    </row>
    <row r="1079" spans="2:25" ht="15.75">
      <c r="B1079" s="5" t="str">
        <f>IF(C1079&lt;&gt;"",COUNT($B$3:B1078)+1,"")</f>
        <v/>
      </c>
      <c r="C1079" s="86"/>
      <c r="D1079" s="12"/>
      <c r="E1079" s="12"/>
      <c r="F1079" s="5" t="str">
        <f>IFERROR(IF(E1079&lt;&gt;"",VLOOKUP(E1079,STORE!$C$6:$D$500,2,FALSE),""),"تأكد من الكود")</f>
        <v/>
      </c>
      <c r="G1079" s="12"/>
      <c r="H1079" s="20"/>
      <c r="I1079" s="12"/>
      <c r="U1079" s="4" t="str">
        <f>IF(AND($V$2=$E1079,$V$2&lt;&gt;"",$V$2&lt;&gt;0,F1079&lt;&gt;"تأكد من الكود"),COUNT($U$3:U1078)+1,"  ")</f>
        <v xml:space="preserve">  </v>
      </c>
      <c r="Y1079" s="4" t="str">
        <f>IF(AND($Z$2=$D1079,$Z$2&lt;&gt;"",$Z$2&lt;&gt;0,$Y$2=$Y$1),COUNT($Y$3:Y1078)+1,"  ")</f>
        <v xml:space="preserve">  </v>
      </c>
    </row>
    <row r="1080" spans="2:25" ht="15.75">
      <c r="B1080" s="5" t="str">
        <f>IF(C1080&lt;&gt;"",COUNT($B$3:B1079)+1,"")</f>
        <v/>
      </c>
      <c r="C1080" s="86"/>
      <c r="D1080" s="12"/>
      <c r="E1080" s="12"/>
      <c r="F1080" s="5" t="str">
        <f>IFERROR(IF(E1080&lt;&gt;"",VLOOKUP(E1080,STORE!$C$6:$D$500,2,FALSE),""),"تأكد من الكود")</f>
        <v/>
      </c>
      <c r="G1080" s="12"/>
      <c r="H1080" s="20"/>
      <c r="I1080" s="12"/>
      <c r="U1080" s="4" t="str">
        <f>IF(AND($V$2=$E1080,$V$2&lt;&gt;"",$V$2&lt;&gt;0,F1080&lt;&gt;"تأكد من الكود"),COUNT($U$3:U1079)+1,"  ")</f>
        <v xml:space="preserve">  </v>
      </c>
      <c r="Y1080" s="4" t="str">
        <f>IF(AND($Z$2=$D1080,$Z$2&lt;&gt;"",$Z$2&lt;&gt;0,$Y$2=$Y$1),COUNT($Y$3:Y1079)+1,"  ")</f>
        <v xml:space="preserve">  </v>
      </c>
    </row>
    <row r="1081" spans="2:25" ht="15.75">
      <c r="B1081" s="5" t="str">
        <f>IF(C1081&lt;&gt;"",COUNT($B$3:B1080)+1,"")</f>
        <v/>
      </c>
      <c r="C1081" s="86"/>
      <c r="D1081" s="12"/>
      <c r="E1081" s="12"/>
      <c r="F1081" s="5" t="str">
        <f>IFERROR(IF(E1081&lt;&gt;"",VLOOKUP(E1081,STORE!$C$6:$D$500,2,FALSE),""),"تأكد من الكود")</f>
        <v/>
      </c>
      <c r="G1081" s="12"/>
      <c r="H1081" s="20"/>
      <c r="I1081" s="12"/>
      <c r="U1081" s="4" t="str">
        <f>IF(AND($V$2=$E1081,$V$2&lt;&gt;"",$V$2&lt;&gt;0,F1081&lt;&gt;"تأكد من الكود"),COUNT($U$3:U1080)+1,"  ")</f>
        <v xml:space="preserve">  </v>
      </c>
      <c r="Y1081" s="4" t="str">
        <f>IF(AND($Z$2=$D1081,$Z$2&lt;&gt;"",$Z$2&lt;&gt;0,$Y$2=$Y$1),COUNT($Y$3:Y1080)+1,"  ")</f>
        <v xml:space="preserve">  </v>
      </c>
    </row>
    <row r="1082" spans="2:25" ht="15.75">
      <c r="B1082" s="5" t="str">
        <f>IF(C1082&lt;&gt;"",COUNT($B$3:B1081)+1,"")</f>
        <v/>
      </c>
      <c r="C1082" s="86"/>
      <c r="D1082" s="12"/>
      <c r="E1082" s="12"/>
      <c r="F1082" s="5" t="str">
        <f>IFERROR(IF(E1082&lt;&gt;"",VLOOKUP(E1082,STORE!$C$6:$D$500,2,FALSE),""),"تأكد من الكود")</f>
        <v/>
      </c>
      <c r="G1082" s="12"/>
      <c r="H1082" s="20"/>
      <c r="I1082" s="12"/>
      <c r="U1082" s="4" t="str">
        <f>IF(AND($V$2=$E1082,$V$2&lt;&gt;"",$V$2&lt;&gt;0,F1082&lt;&gt;"تأكد من الكود"),COUNT($U$3:U1081)+1,"  ")</f>
        <v xml:space="preserve">  </v>
      </c>
      <c r="Y1082" s="4" t="str">
        <f>IF(AND($Z$2=$D1082,$Z$2&lt;&gt;"",$Z$2&lt;&gt;0,$Y$2=$Y$1),COUNT($Y$3:Y1081)+1,"  ")</f>
        <v xml:space="preserve">  </v>
      </c>
    </row>
    <row r="1083" spans="2:25" ht="15.75">
      <c r="B1083" s="5" t="str">
        <f>IF(C1083&lt;&gt;"",COUNT($B$3:B1082)+1,"")</f>
        <v/>
      </c>
      <c r="C1083" s="86"/>
      <c r="D1083" s="12"/>
      <c r="E1083" s="12"/>
      <c r="F1083" s="5" t="str">
        <f>IFERROR(IF(E1083&lt;&gt;"",VLOOKUP(E1083,STORE!$C$6:$D$500,2,FALSE),""),"تأكد من الكود")</f>
        <v/>
      </c>
      <c r="G1083" s="12"/>
      <c r="H1083" s="20"/>
      <c r="I1083" s="12"/>
      <c r="U1083" s="4" t="str">
        <f>IF(AND($V$2=$E1083,$V$2&lt;&gt;"",$V$2&lt;&gt;0,F1083&lt;&gt;"تأكد من الكود"),COUNT($U$3:U1082)+1,"  ")</f>
        <v xml:space="preserve">  </v>
      </c>
      <c r="Y1083" s="4" t="str">
        <f>IF(AND($Z$2=$D1083,$Z$2&lt;&gt;"",$Z$2&lt;&gt;0,$Y$2=$Y$1),COUNT($Y$3:Y1082)+1,"  ")</f>
        <v xml:space="preserve">  </v>
      </c>
    </row>
    <row r="1084" spans="2:25" ht="15.75">
      <c r="B1084" s="5" t="str">
        <f>IF(C1084&lt;&gt;"",COUNT($B$3:B1083)+1,"")</f>
        <v/>
      </c>
      <c r="C1084" s="86"/>
      <c r="D1084" s="12"/>
      <c r="E1084" s="12"/>
      <c r="F1084" s="5" t="str">
        <f>IFERROR(IF(E1084&lt;&gt;"",VLOOKUP(E1084,STORE!$C$6:$D$500,2,FALSE),""),"تأكد من الكود")</f>
        <v/>
      </c>
      <c r="G1084" s="12"/>
      <c r="H1084" s="20"/>
      <c r="I1084" s="12"/>
      <c r="U1084" s="4" t="str">
        <f>IF(AND($V$2=$E1084,$V$2&lt;&gt;"",$V$2&lt;&gt;0,F1084&lt;&gt;"تأكد من الكود"),COUNT($U$3:U1083)+1,"  ")</f>
        <v xml:space="preserve">  </v>
      </c>
      <c r="Y1084" s="4" t="str">
        <f>IF(AND($Z$2=$D1084,$Z$2&lt;&gt;"",$Z$2&lt;&gt;0,$Y$2=$Y$1),COUNT($Y$3:Y1083)+1,"  ")</f>
        <v xml:space="preserve">  </v>
      </c>
    </row>
    <row r="1085" spans="2:25" ht="15.75">
      <c r="B1085" s="5" t="str">
        <f>IF(C1085&lt;&gt;"",COUNT($B$3:B1084)+1,"")</f>
        <v/>
      </c>
      <c r="C1085" s="86"/>
      <c r="D1085" s="12"/>
      <c r="E1085" s="12"/>
      <c r="F1085" s="5" t="str">
        <f>IFERROR(IF(E1085&lt;&gt;"",VLOOKUP(E1085,STORE!$C$6:$D$500,2,FALSE),""),"تأكد من الكود")</f>
        <v/>
      </c>
      <c r="G1085" s="12"/>
      <c r="H1085" s="20"/>
      <c r="I1085" s="12"/>
      <c r="U1085" s="4" t="str">
        <f>IF(AND($V$2=$E1085,$V$2&lt;&gt;"",$V$2&lt;&gt;0,F1085&lt;&gt;"تأكد من الكود"),COUNT($U$3:U1084)+1,"  ")</f>
        <v xml:space="preserve">  </v>
      </c>
      <c r="Y1085" s="4" t="str">
        <f>IF(AND($Z$2=$D1085,$Z$2&lt;&gt;"",$Z$2&lt;&gt;0,$Y$2=$Y$1),COUNT($Y$3:Y1084)+1,"  ")</f>
        <v xml:space="preserve">  </v>
      </c>
    </row>
    <row r="1086" spans="2:25" ht="15.75">
      <c r="B1086" s="5" t="str">
        <f>IF(C1086&lt;&gt;"",COUNT($B$3:B1085)+1,"")</f>
        <v/>
      </c>
      <c r="C1086" s="86"/>
      <c r="D1086" s="12"/>
      <c r="E1086" s="12"/>
      <c r="F1086" s="5" t="str">
        <f>IFERROR(IF(E1086&lt;&gt;"",VLOOKUP(E1086,STORE!$C$6:$D$500,2,FALSE),""),"تأكد من الكود")</f>
        <v/>
      </c>
      <c r="G1086" s="12"/>
      <c r="H1086" s="20"/>
      <c r="I1086" s="12"/>
      <c r="U1086" s="4" t="str">
        <f>IF(AND($V$2=$E1086,$V$2&lt;&gt;"",$V$2&lt;&gt;0,F1086&lt;&gt;"تأكد من الكود"),COUNT($U$3:U1085)+1,"  ")</f>
        <v xml:space="preserve">  </v>
      </c>
      <c r="Y1086" s="4" t="str">
        <f>IF(AND($Z$2=$D1086,$Z$2&lt;&gt;"",$Z$2&lt;&gt;0,$Y$2=$Y$1),COUNT($Y$3:Y1085)+1,"  ")</f>
        <v xml:space="preserve">  </v>
      </c>
    </row>
    <row r="1087" spans="2:25" ht="15.75">
      <c r="B1087" s="5" t="str">
        <f>IF(C1087&lt;&gt;"",COUNT($B$3:B1086)+1,"")</f>
        <v/>
      </c>
      <c r="C1087" s="86"/>
      <c r="D1087" s="12"/>
      <c r="E1087" s="12"/>
      <c r="F1087" s="5" t="str">
        <f>IFERROR(IF(E1087&lt;&gt;"",VLOOKUP(E1087,STORE!$C$6:$D$500,2,FALSE),""),"تأكد من الكود")</f>
        <v/>
      </c>
      <c r="G1087" s="12"/>
      <c r="H1087" s="20"/>
      <c r="I1087" s="12"/>
      <c r="U1087" s="4" t="str">
        <f>IF(AND($V$2=$E1087,$V$2&lt;&gt;"",$V$2&lt;&gt;0,F1087&lt;&gt;"تأكد من الكود"),COUNT($U$3:U1086)+1,"  ")</f>
        <v xml:space="preserve">  </v>
      </c>
      <c r="Y1087" s="4" t="str">
        <f>IF(AND($Z$2=$D1087,$Z$2&lt;&gt;"",$Z$2&lt;&gt;0,$Y$2=$Y$1),COUNT($Y$3:Y1086)+1,"  ")</f>
        <v xml:space="preserve">  </v>
      </c>
    </row>
    <row r="1088" spans="2:25" ht="15.75">
      <c r="B1088" s="5" t="str">
        <f>IF(C1088&lt;&gt;"",COUNT($B$3:B1087)+1,"")</f>
        <v/>
      </c>
      <c r="C1088" s="86"/>
      <c r="D1088" s="12"/>
      <c r="E1088" s="12"/>
      <c r="F1088" s="5" t="str">
        <f>IFERROR(IF(E1088&lt;&gt;"",VLOOKUP(E1088,STORE!$C$6:$D$500,2,FALSE),""),"تأكد من الكود")</f>
        <v/>
      </c>
      <c r="G1088" s="12"/>
      <c r="H1088" s="20"/>
      <c r="I1088" s="12"/>
      <c r="U1088" s="4" t="str">
        <f>IF(AND($V$2=$E1088,$V$2&lt;&gt;"",$V$2&lt;&gt;0,F1088&lt;&gt;"تأكد من الكود"),COUNT($U$3:U1087)+1,"  ")</f>
        <v xml:space="preserve">  </v>
      </c>
      <c r="Y1088" s="4" t="str">
        <f>IF(AND($Z$2=$D1088,$Z$2&lt;&gt;"",$Z$2&lt;&gt;0,$Y$2=$Y$1),COUNT($Y$3:Y1087)+1,"  ")</f>
        <v xml:space="preserve">  </v>
      </c>
    </row>
    <row r="1089" spans="2:25" ht="15.75">
      <c r="B1089" s="5" t="str">
        <f>IF(C1089&lt;&gt;"",COUNT($B$3:B1088)+1,"")</f>
        <v/>
      </c>
      <c r="C1089" s="86"/>
      <c r="D1089" s="12"/>
      <c r="E1089" s="12"/>
      <c r="F1089" s="5" t="str">
        <f>IFERROR(IF(E1089&lt;&gt;"",VLOOKUP(E1089,STORE!$C$6:$D$500,2,FALSE),""),"تأكد من الكود")</f>
        <v/>
      </c>
      <c r="G1089" s="12"/>
      <c r="H1089" s="20"/>
      <c r="I1089" s="12"/>
      <c r="U1089" s="4" t="str">
        <f>IF(AND($V$2=$E1089,$V$2&lt;&gt;"",$V$2&lt;&gt;0,F1089&lt;&gt;"تأكد من الكود"),COUNT($U$3:U1088)+1,"  ")</f>
        <v xml:space="preserve">  </v>
      </c>
      <c r="Y1089" s="4" t="str">
        <f>IF(AND($Z$2=$D1089,$Z$2&lt;&gt;"",$Z$2&lt;&gt;0,$Y$2=$Y$1),COUNT($Y$3:Y1088)+1,"  ")</f>
        <v xml:space="preserve">  </v>
      </c>
    </row>
    <row r="1090" spans="2:25" ht="15.75">
      <c r="B1090" s="5" t="str">
        <f>IF(C1090&lt;&gt;"",COUNT($B$3:B1089)+1,"")</f>
        <v/>
      </c>
      <c r="C1090" s="86"/>
      <c r="D1090" s="12"/>
      <c r="E1090" s="12"/>
      <c r="F1090" s="5" t="str">
        <f>IFERROR(IF(E1090&lt;&gt;"",VLOOKUP(E1090,STORE!$C$6:$D$500,2,FALSE),""),"تأكد من الكود")</f>
        <v/>
      </c>
      <c r="G1090" s="12"/>
      <c r="H1090" s="20"/>
      <c r="I1090" s="12"/>
      <c r="U1090" s="4" t="str">
        <f>IF(AND($V$2=$E1090,$V$2&lt;&gt;"",$V$2&lt;&gt;0,F1090&lt;&gt;"تأكد من الكود"),COUNT($U$3:U1089)+1,"  ")</f>
        <v xml:space="preserve">  </v>
      </c>
      <c r="Y1090" s="4" t="str">
        <f>IF(AND($Z$2=$D1090,$Z$2&lt;&gt;"",$Z$2&lt;&gt;0,$Y$2=$Y$1),COUNT($Y$3:Y1089)+1,"  ")</f>
        <v xml:space="preserve">  </v>
      </c>
    </row>
    <row r="1091" spans="2:25" ht="15.75">
      <c r="B1091" s="5" t="str">
        <f>IF(C1091&lt;&gt;"",COUNT($B$3:B1090)+1,"")</f>
        <v/>
      </c>
      <c r="C1091" s="86"/>
      <c r="D1091" s="12"/>
      <c r="E1091" s="12"/>
      <c r="F1091" s="5" t="str">
        <f>IFERROR(IF(E1091&lt;&gt;"",VLOOKUP(E1091,STORE!$C$6:$D$500,2,FALSE),""),"تأكد من الكود")</f>
        <v/>
      </c>
      <c r="G1091" s="12"/>
      <c r="H1091" s="20"/>
      <c r="I1091" s="12"/>
      <c r="U1091" s="4" t="str">
        <f>IF(AND($V$2=$E1091,$V$2&lt;&gt;"",$V$2&lt;&gt;0,F1091&lt;&gt;"تأكد من الكود"),COUNT($U$3:U1090)+1,"  ")</f>
        <v xml:space="preserve">  </v>
      </c>
      <c r="Y1091" s="4" t="str">
        <f>IF(AND($Z$2=$D1091,$Z$2&lt;&gt;"",$Z$2&lt;&gt;0,$Y$2=$Y$1),COUNT($Y$3:Y1090)+1,"  ")</f>
        <v xml:space="preserve">  </v>
      </c>
    </row>
    <row r="1092" spans="2:25" ht="15.75">
      <c r="B1092" s="5" t="str">
        <f>IF(C1092&lt;&gt;"",COUNT($B$3:B1091)+1,"")</f>
        <v/>
      </c>
      <c r="C1092" s="86"/>
      <c r="D1092" s="12"/>
      <c r="E1092" s="12"/>
      <c r="F1092" s="5" t="str">
        <f>IFERROR(IF(E1092&lt;&gt;"",VLOOKUP(E1092,STORE!$C$6:$D$500,2,FALSE),""),"تأكد من الكود")</f>
        <v/>
      </c>
      <c r="G1092" s="12"/>
      <c r="H1092" s="20"/>
      <c r="I1092" s="12"/>
      <c r="U1092" s="4" t="str">
        <f>IF(AND($V$2=$E1092,$V$2&lt;&gt;"",$V$2&lt;&gt;0,F1092&lt;&gt;"تأكد من الكود"),COUNT($U$3:U1091)+1,"  ")</f>
        <v xml:space="preserve">  </v>
      </c>
      <c r="Y1092" s="4" t="str">
        <f>IF(AND($Z$2=$D1092,$Z$2&lt;&gt;"",$Z$2&lt;&gt;0,$Y$2=$Y$1),COUNT($Y$3:Y1091)+1,"  ")</f>
        <v xml:space="preserve">  </v>
      </c>
    </row>
    <row r="1093" spans="2:25" ht="15.75">
      <c r="B1093" s="5" t="str">
        <f>IF(C1093&lt;&gt;"",COUNT($B$3:B1092)+1,"")</f>
        <v/>
      </c>
      <c r="C1093" s="86"/>
      <c r="D1093" s="12"/>
      <c r="E1093" s="12"/>
      <c r="F1093" s="5" t="str">
        <f>IFERROR(IF(E1093&lt;&gt;"",VLOOKUP(E1093,STORE!$C$6:$D$500,2,FALSE),""),"تأكد من الكود")</f>
        <v/>
      </c>
      <c r="G1093" s="12"/>
      <c r="H1093" s="20"/>
      <c r="I1093" s="12"/>
      <c r="U1093" s="4" t="str">
        <f>IF(AND($V$2=$E1093,$V$2&lt;&gt;"",$V$2&lt;&gt;0,F1093&lt;&gt;"تأكد من الكود"),COUNT($U$3:U1092)+1,"  ")</f>
        <v xml:space="preserve">  </v>
      </c>
      <c r="Y1093" s="4" t="str">
        <f>IF(AND($Z$2=$D1093,$Z$2&lt;&gt;"",$Z$2&lt;&gt;0,$Y$2=$Y$1),COUNT($Y$3:Y1092)+1,"  ")</f>
        <v xml:space="preserve">  </v>
      </c>
    </row>
    <row r="1094" spans="2:25" ht="15.75">
      <c r="B1094" s="5" t="str">
        <f>IF(C1094&lt;&gt;"",COUNT($B$3:B1093)+1,"")</f>
        <v/>
      </c>
      <c r="C1094" s="86"/>
      <c r="D1094" s="12"/>
      <c r="E1094" s="12"/>
      <c r="F1094" s="5" t="str">
        <f>IFERROR(IF(E1094&lt;&gt;"",VLOOKUP(E1094,STORE!$C$6:$D$500,2,FALSE),""),"تأكد من الكود")</f>
        <v/>
      </c>
      <c r="G1094" s="12"/>
      <c r="H1094" s="20"/>
      <c r="I1094" s="12"/>
      <c r="U1094" s="4" t="str">
        <f>IF(AND($V$2=$E1094,$V$2&lt;&gt;"",$V$2&lt;&gt;0,F1094&lt;&gt;"تأكد من الكود"),COUNT($U$3:U1093)+1,"  ")</f>
        <v xml:space="preserve">  </v>
      </c>
      <c r="Y1094" s="4" t="str">
        <f>IF(AND($Z$2=$D1094,$Z$2&lt;&gt;"",$Z$2&lt;&gt;0,$Y$2=$Y$1),COUNT($Y$3:Y1093)+1,"  ")</f>
        <v xml:space="preserve">  </v>
      </c>
    </row>
    <row r="1095" spans="2:25" ht="15.75">
      <c r="B1095" s="5" t="str">
        <f>IF(C1095&lt;&gt;"",COUNT($B$3:B1094)+1,"")</f>
        <v/>
      </c>
      <c r="C1095" s="86"/>
      <c r="D1095" s="12"/>
      <c r="E1095" s="12"/>
      <c r="F1095" s="5" t="str">
        <f>IFERROR(IF(E1095&lt;&gt;"",VLOOKUP(E1095,STORE!$C$6:$D$500,2,FALSE),""),"تأكد من الكود")</f>
        <v/>
      </c>
      <c r="G1095" s="12"/>
      <c r="H1095" s="20"/>
      <c r="I1095" s="12"/>
      <c r="U1095" s="4" t="str">
        <f>IF(AND($V$2=$E1095,$V$2&lt;&gt;"",$V$2&lt;&gt;0,F1095&lt;&gt;"تأكد من الكود"),COUNT($U$3:U1094)+1,"  ")</f>
        <v xml:space="preserve">  </v>
      </c>
      <c r="Y1095" s="4" t="str">
        <f>IF(AND($Z$2=$D1095,$Z$2&lt;&gt;"",$Z$2&lt;&gt;0,$Y$2=$Y$1),COUNT($Y$3:Y1094)+1,"  ")</f>
        <v xml:space="preserve">  </v>
      </c>
    </row>
    <row r="1096" spans="2:25" ht="15.75">
      <c r="B1096" s="5" t="str">
        <f>IF(C1096&lt;&gt;"",COUNT($B$3:B1095)+1,"")</f>
        <v/>
      </c>
      <c r="C1096" s="86"/>
      <c r="D1096" s="12"/>
      <c r="E1096" s="12"/>
      <c r="F1096" s="5" t="str">
        <f>IFERROR(IF(E1096&lt;&gt;"",VLOOKUP(E1096,STORE!$C$6:$D$500,2,FALSE),""),"تأكد من الكود")</f>
        <v/>
      </c>
      <c r="G1096" s="12"/>
      <c r="H1096" s="20"/>
      <c r="I1096" s="12"/>
      <c r="U1096" s="4" t="str">
        <f>IF(AND($V$2=$E1096,$V$2&lt;&gt;"",$V$2&lt;&gt;0,F1096&lt;&gt;"تأكد من الكود"),COUNT($U$3:U1095)+1,"  ")</f>
        <v xml:space="preserve">  </v>
      </c>
      <c r="Y1096" s="4" t="str">
        <f>IF(AND($Z$2=$D1096,$Z$2&lt;&gt;"",$Z$2&lt;&gt;0,$Y$2=$Y$1),COUNT($Y$3:Y1095)+1,"  ")</f>
        <v xml:space="preserve">  </v>
      </c>
    </row>
    <row r="1097" spans="2:25" ht="15.75">
      <c r="B1097" s="5" t="str">
        <f>IF(C1097&lt;&gt;"",COUNT($B$3:B1096)+1,"")</f>
        <v/>
      </c>
      <c r="C1097" s="86"/>
      <c r="D1097" s="12"/>
      <c r="E1097" s="12"/>
      <c r="F1097" s="5" t="str">
        <f>IFERROR(IF(E1097&lt;&gt;"",VLOOKUP(E1097,STORE!$C$6:$D$500,2,FALSE),""),"تأكد من الكود")</f>
        <v/>
      </c>
      <c r="G1097" s="12"/>
      <c r="H1097" s="20"/>
      <c r="I1097" s="12"/>
      <c r="U1097" s="4" t="str">
        <f>IF(AND($V$2=$E1097,$V$2&lt;&gt;"",$V$2&lt;&gt;0,F1097&lt;&gt;"تأكد من الكود"),COUNT($U$3:U1096)+1,"  ")</f>
        <v xml:space="preserve">  </v>
      </c>
      <c r="Y1097" s="4" t="str">
        <f>IF(AND($Z$2=$D1097,$Z$2&lt;&gt;"",$Z$2&lt;&gt;0,$Y$2=$Y$1),COUNT($Y$3:Y1096)+1,"  ")</f>
        <v xml:space="preserve">  </v>
      </c>
    </row>
    <row r="1098" spans="2:25" ht="15.75">
      <c r="B1098" s="5" t="str">
        <f>IF(C1098&lt;&gt;"",COUNT($B$3:B1097)+1,"")</f>
        <v/>
      </c>
      <c r="C1098" s="86"/>
      <c r="D1098" s="12"/>
      <c r="E1098" s="12"/>
      <c r="F1098" s="5" t="str">
        <f>IFERROR(IF(E1098&lt;&gt;"",VLOOKUP(E1098,STORE!$C$6:$D$500,2,FALSE),""),"تأكد من الكود")</f>
        <v/>
      </c>
      <c r="G1098" s="12"/>
      <c r="H1098" s="20"/>
      <c r="I1098" s="12"/>
      <c r="U1098" s="4" t="str">
        <f>IF(AND($V$2=$E1098,$V$2&lt;&gt;"",$V$2&lt;&gt;0,F1098&lt;&gt;"تأكد من الكود"),COUNT($U$3:U1097)+1,"  ")</f>
        <v xml:space="preserve">  </v>
      </c>
      <c r="Y1098" s="4" t="str">
        <f>IF(AND($Z$2=$D1098,$Z$2&lt;&gt;"",$Z$2&lt;&gt;0,$Y$2=$Y$1),COUNT($Y$3:Y1097)+1,"  ")</f>
        <v xml:space="preserve">  </v>
      </c>
    </row>
    <row r="1099" spans="2:25" ht="15.75">
      <c r="B1099" s="5" t="str">
        <f>IF(C1099&lt;&gt;"",COUNT($B$3:B1098)+1,"")</f>
        <v/>
      </c>
      <c r="C1099" s="86"/>
      <c r="D1099" s="12"/>
      <c r="E1099" s="12"/>
      <c r="F1099" s="5" t="str">
        <f>IFERROR(IF(E1099&lt;&gt;"",VLOOKUP(E1099,STORE!$C$6:$D$500,2,FALSE),""),"تأكد من الكود")</f>
        <v/>
      </c>
      <c r="G1099" s="12"/>
      <c r="H1099" s="20"/>
      <c r="I1099" s="12"/>
      <c r="U1099" s="4" t="str">
        <f>IF(AND($V$2=$E1099,$V$2&lt;&gt;"",$V$2&lt;&gt;0,F1099&lt;&gt;"تأكد من الكود"),COUNT($U$3:U1098)+1,"  ")</f>
        <v xml:space="preserve">  </v>
      </c>
      <c r="Y1099" s="4" t="str">
        <f>IF(AND($Z$2=$D1099,$Z$2&lt;&gt;"",$Z$2&lt;&gt;0,$Y$2=$Y$1),COUNT($Y$3:Y1098)+1,"  ")</f>
        <v xml:space="preserve">  </v>
      </c>
    </row>
    <row r="1100" spans="2:25" ht="15.75">
      <c r="B1100" s="5" t="str">
        <f>IF(C1100&lt;&gt;"",COUNT($B$3:B1099)+1,"")</f>
        <v/>
      </c>
      <c r="C1100" s="86"/>
      <c r="D1100" s="12"/>
      <c r="E1100" s="12"/>
      <c r="F1100" s="5" t="str">
        <f>IFERROR(IF(E1100&lt;&gt;"",VLOOKUP(E1100,STORE!$C$6:$D$500,2,FALSE),""),"تأكد من الكود")</f>
        <v/>
      </c>
      <c r="G1100" s="12"/>
      <c r="H1100" s="20"/>
      <c r="I1100" s="12"/>
      <c r="U1100" s="4" t="str">
        <f>IF(AND($V$2=$E1100,$V$2&lt;&gt;"",$V$2&lt;&gt;0,F1100&lt;&gt;"تأكد من الكود"),COUNT($U$3:U1099)+1,"  ")</f>
        <v xml:space="preserve">  </v>
      </c>
      <c r="Y1100" s="4" t="str">
        <f>IF(AND($Z$2=$D1100,$Z$2&lt;&gt;"",$Z$2&lt;&gt;0,$Y$2=$Y$1),COUNT($Y$3:Y1099)+1,"  ")</f>
        <v xml:space="preserve">  </v>
      </c>
    </row>
    <row r="1101" spans="2:25" ht="15.75">
      <c r="B1101" s="5" t="str">
        <f>IF(C1101&lt;&gt;"",COUNT($B$3:B1100)+1,"")</f>
        <v/>
      </c>
      <c r="C1101" s="86"/>
      <c r="D1101" s="12"/>
      <c r="E1101" s="12"/>
      <c r="F1101" s="5" t="str">
        <f>IFERROR(IF(E1101&lt;&gt;"",VLOOKUP(E1101,STORE!$C$6:$D$500,2,FALSE),""),"تأكد من الكود")</f>
        <v/>
      </c>
      <c r="G1101" s="12"/>
      <c r="H1101" s="20"/>
      <c r="I1101" s="12"/>
      <c r="U1101" s="4" t="str">
        <f>IF(AND($V$2=$E1101,$V$2&lt;&gt;"",$V$2&lt;&gt;0,F1101&lt;&gt;"تأكد من الكود"),COUNT($U$3:U1100)+1,"  ")</f>
        <v xml:space="preserve">  </v>
      </c>
      <c r="Y1101" s="4" t="str">
        <f>IF(AND($Z$2=$D1101,$Z$2&lt;&gt;"",$Z$2&lt;&gt;0,$Y$2=$Y$1),COUNT($Y$3:Y1100)+1,"  ")</f>
        <v xml:space="preserve">  </v>
      </c>
    </row>
    <row r="1102" spans="2:25" ht="15.75">
      <c r="B1102" s="5" t="str">
        <f>IF(C1102&lt;&gt;"",COUNT($B$3:B1101)+1,"")</f>
        <v/>
      </c>
      <c r="C1102" s="86"/>
      <c r="D1102" s="12"/>
      <c r="E1102" s="12"/>
      <c r="F1102" s="5" t="str">
        <f>IFERROR(IF(E1102&lt;&gt;"",VLOOKUP(E1102,STORE!$C$6:$D$500,2,FALSE),""),"تأكد من الكود")</f>
        <v/>
      </c>
      <c r="G1102" s="12"/>
      <c r="H1102" s="20"/>
      <c r="I1102" s="12"/>
      <c r="U1102" s="4" t="str">
        <f>IF(AND($V$2=$E1102,$V$2&lt;&gt;"",$V$2&lt;&gt;0,F1102&lt;&gt;"تأكد من الكود"),COUNT($U$3:U1101)+1,"  ")</f>
        <v xml:space="preserve">  </v>
      </c>
      <c r="Y1102" s="4" t="str">
        <f>IF(AND($Z$2=$D1102,$Z$2&lt;&gt;"",$Z$2&lt;&gt;0,$Y$2=$Y$1),COUNT($Y$3:Y1101)+1,"  ")</f>
        <v xml:space="preserve">  </v>
      </c>
    </row>
    <row r="1103" spans="2:25" ht="15.75">
      <c r="B1103" s="5" t="str">
        <f>IF(C1103&lt;&gt;"",COUNT($B$3:B1102)+1,"")</f>
        <v/>
      </c>
      <c r="C1103" s="86"/>
      <c r="D1103" s="12"/>
      <c r="E1103" s="12"/>
      <c r="F1103" s="5" t="str">
        <f>IFERROR(IF(E1103&lt;&gt;"",VLOOKUP(E1103,STORE!$C$6:$D$500,2,FALSE),""),"تأكد من الكود")</f>
        <v/>
      </c>
      <c r="G1103" s="12"/>
      <c r="H1103" s="20"/>
      <c r="I1103" s="12"/>
      <c r="U1103" s="4" t="str">
        <f>IF(AND($V$2=$E1103,$V$2&lt;&gt;"",$V$2&lt;&gt;0,F1103&lt;&gt;"تأكد من الكود"),COUNT($U$3:U1102)+1,"  ")</f>
        <v xml:space="preserve">  </v>
      </c>
      <c r="Y1103" s="4" t="str">
        <f>IF(AND($Z$2=$D1103,$Z$2&lt;&gt;"",$Z$2&lt;&gt;0,$Y$2=$Y$1),COUNT($Y$3:Y1102)+1,"  ")</f>
        <v xml:space="preserve">  </v>
      </c>
    </row>
    <row r="1104" spans="2:25" ht="15.75">
      <c r="B1104" s="5" t="str">
        <f>IF(C1104&lt;&gt;"",COUNT($B$3:B1103)+1,"")</f>
        <v/>
      </c>
      <c r="C1104" s="86"/>
      <c r="D1104" s="12"/>
      <c r="E1104" s="12"/>
      <c r="F1104" s="5" t="str">
        <f>IFERROR(IF(E1104&lt;&gt;"",VLOOKUP(E1104,STORE!$C$6:$D$500,2,FALSE),""),"تأكد من الكود")</f>
        <v/>
      </c>
      <c r="G1104" s="12"/>
      <c r="H1104" s="20"/>
      <c r="I1104" s="12"/>
      <c r="U1104" s="4" t="str">
        <f>IF(AND($V$2=$E1104,$V$2&lt;&gt;"",$V$2&lt;&gt;0,F1104&lt;&gt;"تأكد من الكود"),COUNT($U$3:U1103)+1,"  ")</f>
        <v xml:space="preserve">  </v>
      </c>
      <c r="Y1104" s="4" t="str">
        <f>IF(AND($Z$2=$D1104,$Z$2&lt;&gt;"",$Z$2&lt;&gt;0,$Y$2=$Y$1),COUNT($Y$3:Y1103)+1,"  ")</f>
        <v xml:space="preserve">  </v>
      </c>
    </row>
    <row r="1105" spans="2:25" ht="15.75">
      <c r="B1105" s="5" t="str">
        <f>IF(C1105&lt;&gt;"",COUNT($B$3:B1104)+1,"")</f>
        <v/>
      </c>
      <c r="C1105" s="86"/>
      <c r="D1105" s="12"/>
      <c r="E1105" s="12"/>
      <c r="F1105" s="5" t="str">
        <f>IFERROR(IF(E1105&lt;&gt;"",VLOOKUP(E1105,STORE!$C$6:$D$500,2,FALSE),""),"تأكد من الكود")</f>
        <v/>
      </c>
      <c r="G1105" s="12"/>
      <c r="H1105" s="20"/>
      <c r="I1105" s="12"/>
      <c r="U1105" s="4" t="str">
        <f>IF(AND($V$2=$E1105,$V$2&lt;&gt;"",$V$2&lt;&gt;0,F1105&lt;&gt;"تأكد من الكود"),COUNT($U$3:U1104)+1,"  ")</f>
        <v xml:space="preserve">  </v>
      </c>
      <c r="Y1105" s="4" t="str">
        <f>IF(AND($Z$2=$D1105,$Z$2&lt;&gt;"",$Z$2&lt;&gt;0,$Y$2=$Y$1),COUNT($Y$3:Y1104)+1,"  ")</f>
        <v xml:space="preserve">  </v>
      </c>
    </row>
    <row r="1106" spans="2:25" ht="15.75">
      <c r="B1106" s="5" t="str">
        <f>IF(C1106&lt;&gt;"",COUNT($B$3:B1105)+1,"")</f>
        <v/>
      </c>
      <c r="C1106" s="86"/>
      <c r="D1106" s="12"/>
      <c r="E1106" s="12"/>
      <c r="F1106" s="5" t="str">
        <f>IFERROR(IF(E1106&lt;&gt;"",VLOOKUP(E1106,STORE!$C$6:$D$500,2,FALSE),""),"تأكد من الكود")</f>
        <v/>
      </c>
      <c r="G1106" s="12"/>
      <c r="H1106" s="20"/>
      <c r="I1106" s="12"/>
      <c r="U1106" s="4" t="str">
        <f>IF(AND($V$2=$E1106,$V$2&lt;&gt;"",$V$2&lt;&gt;0,F1106&lt;&gt;"تأكد من الكود"),COUNT($U$3:U1105)+1,"  ")</f>
        <v xml:space="preserve">  </v>
      </c>
      <c r="Y1106" s="4" t="str">
        <f>IF(AND($Z$2=$D1106,$Z$2&lt;&gt;"",$Z$2&lt;&gt;0,$Y$2=$Y$1),COUNT($Y$3:Y1105)+1,"  ")</f>
        <v xml:space="preserve">  </v>
      </c>
    </row>
    <row r="1107" spans="2:25" ht="15.75">
      <c r="B1107" s="5" t="str">
        <f>IF(C1107&lt;&gt;"",COUNT($B$3:B1106)+1,"")</f>
        <v/>
      </c>
      <c r="C1107" s="86"/>
      <c r="D1107" s="12"/>
      <c r="E1107" s="12"/>
      <c r="F1107" s="5" t="str">
        <f>IFERROR(IF(E1107&lt;&gt;"",VLOOKUP(E1107,STORE!$C$6:$D$500,2,FALSE),""),"تأكد من الكود")</f>
        <v/>
      </c>
      <c r="G1107" s="12"/>
      <c r="H1107" s="20"/>
      <c r="I1107" s="12"/>
      <c r="U1107" s="4" t="str">
        <f>IF(AND($V$2=$E1107,$V$2&lt;&gt;"",$V$2&lt;&gt;0,F1107&lt;&gt;"تأكد من الكود"),COUNT($U$3:U1106)+1,"  ")</f>
        <v xml:space="preserve">  </v>
      </c>
      <c r="Y1107" s="4" t="str">
        <f>IF(AND($Z$2=$D1107,$Z$2&lt;&gt;"",$Z$2&lt;&gt;0,$Y$2=$Y$1),COUNT($Y$3:Y1106)+1,"  ")</f>
        <v xml:space="preserve">  </v>
      </c>
    </row>
    <row r="1108" spans="2:25" ht="15.75">
      <c r="B1108" s="5" t="str">
        <f>IF(C1108&lt;&gt;"",COUNT($B$3:B1107)+1,"")</f>
        <v/>
      </c>
      <c r="C1108" s="86"/>
      <c r="D1108" s="12"/>
      <c r="E1108" s="12"/>
      <c r="F1108" s="5" t="str">
        <f>IFERROR(IF(E1108&lt;&gt;"",VLOOKUP(E1108,STORE!$C$6:$D$500,2,FALSE),""),"تأكد من الكود")</f>
        <v/>
      </c>
      <c r="G1108" s="12"/>
      <c r="H1108" s="20"/>
      <c r="I1108" s="12"/>
      <c r="U1108" s="4" t="str">
        <f>IF(AND($V$2=$E1108,$V$2&lt;&gt;"",$V$2&lt;&gt;0,F1108&lt;&gt;"تأكد من الكود"),COUNT($U$3:U1107)+1,"  ")</f>
        <v xml:space="preserve">  </v>
      </c>
      <c r="Y1108" s="4" t="str">
        <f>IF(AND($Z$2=$D1108,$Z$2&lt;&gt;"",$Z$2&lt;&gt;0,$Y$2=$Y$1),COUNT($Y$3:Y1107)+1,"  ")</f>
        <v xml:space="preserve">  </v>
      </c>
    </row>
    <row r="1109" spans="2:25" ht="15.75">
      <c r="B1109" s="5" t="str">
        <f>IF(C1109&lt;&gt;"",COUNT($B$3:B1108)+1,"")</f>
        <v/>
      </c>
      <c r="C1109" s="86"/>
      <c r="D1109" s="12"/>
      <c r="E1109" s="12"/>
      <c r="F1109" s="5" t="str">
        <f>IFERROR(IF(E1109&lt;&gt;"",VLOOKUP(E1109,STORE!$C$6:$D$500,2,FALSE),""),"تأكد من الكود")</f>
        <v/>
      </c>
      <c r="G1109" s="12"/>
      <c r="H1109" s="20"/>
      <c r="I1109" s="12"/>
      <c r="U1109" s="4" t="str">
        <f>IF(AND($V$2=$E1109,$V$2&lt;&gt;"",$V$2&lt;&gt;0,F1109&lt;&gt;"تأكد من الكود"),COUNT($U$3:U1108)+1,"  ")</f>
        <v xml:space="preserve">  </v>
      </c>
      <c r="Y1109" s="4" t="str">
        <f>IF(AND($Z$2=$D1109,$Z$2&lt;&gt;"",$Z$2&lt;&gt;0,$Y$2=$Y$1),COUNT($Y$3:Y1108)+1,"  ")</f>
        <v xml:space="preserve">  </v>
      </c>
    </row>
    <row r="1110" spans="2:25" ht="15.75">
      <c r="B1110" s="5" t="str">
        <f>IF(C1110&lt;&gt;"",COUNT($B$3:B1109)+1,"")</f>
        <v/>
      </c>
      <c r="C1110" s="86"/>
      <c r="D1110" s="12"/>
      <c r="E1110" s="12"/>
      <c r="F1110" s="5" t="str">
        <f>IFERROR(IF(E1110&lt;&gt;"",VLOOKUP(E1110,STORE!$C$6:$D$500,2,FALSE),""),"تأكد من الكود")</f>
        <v/>
      </c>
      <c r="G1110" s="12"/>
      <c r="H1110" s="20"/>
      <c r="I1110" s="12"/>
      <c r="U1110" s="4" t="str">
        <f>IF(AND($V$2=$E1110,$V$2&lt;&gt;"",$V$2&lt;&gt;0,F1110&lt;&gt;"تأكد من الكود"),COUNT($U$3:U1109)+1,"  ")</f>
        <v xml:space="preserve">  </v>
      </c>
      <c r="Y1110" s="4" t="str">
        <f>IF(AND($Z$2=$D1110,$Z$2&lt;&gt;"",$Z$2&lt;&gt;0,$Y$2=$Y$1),COUNT($Y$3:Y1109)+1,"  ")</f>
        <v xml:space="preserve">  </v>
      </c>
    </row>
    <row r="1111" spans="2:25" ht="15.75">
      <c r="B1111" s="5" t="str">
        <f>IF(C1111&lt;&gt;"",COUNT($B$3:B1110)+1,"")</f>
        <v/>
      </c>
      <c r="C1111" s="86"/>
      <c r="D1111" s="12"/>
      <c r="E1111" s="12"/>
      <c r="F1111" s="5" t="str">
        <f>IFERROR(IF(E1111&lt;&gt;"",VLOOKUP(E1111,STORE!$C$6:$D$500,2,FALSE),""),"تأكد من الكود")</f>
        <v/>
      </c>
      <c r="G1111" s="12"/>
      <c r="H1111" s="20"/>
      <c r="I1111" s="12"/>
      <c r="U1111" s="4" t="str">
        <f>IF(AND($V$2=$E1111,$V$2&lt;&gt;"",$V$2&lt;&gt;0,F1111&lt;&gt;"تأكد من الكود"),COUNT($U$3:U1110)+1,"  ")</f>
        <v xml:space="preserve">  </v>
      </c>
      <c r="Y1111" s="4" t="str">
        <f>IF(AND($Z$2=$D1111,$Z$2&lt;&gt;"",$Z$2&lt;&gt;0,$Y$2=$Y$1),COUNT($Y$3:Y1110)+1,"  ")</f>
        <v xml:space="preserve">  </v>
      </c>
    </row>
    <row r="1112" spans="2:25" ht="15.75">
      <c r="B1112" s="5" t="str">
        <f>IF(C1112&lt;&gt;"",COUNT($B$3:B1111)+1,"")</f>
        <v/>
      </c>
      <c r="C1112" s="86"/>
      <c r="D1112" s="12"/>
      <c r="E1112" s="12"/>
      <c r="F1112" s="5" t="str">
        <f>IFERROR(IF(E1112&lt;&gt;"",VLOOKUP(E1112,STORE!$C$6:$D$500,2,FALSE),""),"تأكد من الكود")</f>
        <v/>
      </c>
      <c r="G1112" s="12"/>
      <c r="H1112" s="20"/>
      <c r="I1112" s="12"/>
      <c r="U1112" s="4" t="str">
        <f>IF(AND($V$2=$E1112,$V$2&lt;&gt;"",$V$2&lt;&gt;0,F1112&lt;&gt;"تأكد من الكود"),COUNT($U$3:U1111)+1,"  ")</f>
        <v xml:space="preserve">  </v>
      </c>
      <c r="Y1112" s="4" t="str">
        <f>IF(AND($Z$2=$D1112,$Z$2&lt;&gt;"",$Z$2&lt;&gt;0,$Y$2=$Y$1),COUNT($Y$3:Y1111)+1,"  ")</f>
        <v xml:space="preserve">  </v>
      </c>
    </row>
    <row r="1113" spans="2:25" ht="15.75">
      <c r="B1113" s="5" t="str">
        <f>IF(C1113&lt;&gt;"",COUNT($B$3:B1112)+1,"")</f>
        <v/>
      </c>
      <c r="C1113" s="86"/>
      <c r="D1113" s="12"/>
      <c r="E1113" s="12"/>
      <c r="F1113" s="5" t="str">
        <f>IFERROR(IF(E1113&lt;&gt;"",VLOOKUP(E1113,STORE!$C$6:$D$500,2,FALSE),""),"تأكد من الكود")</f>
        <v/>
      </c>
      <c r="G1113" s="12"/>
      <c r="H1113" s="20"/>
      <c r="I1113" s="12"/>
      <c r="U1113" s="4" t="str">
        <f>IF(AND($V$2=$E1113,$V$2&lt;&gt;"",$V$2&lt;&gt;0,F1113&lt;&gt;"تأكد من الكود"),COUNT($U$3:U1112)+1,"  ")</f>
        <v xml:space="preserve">  </v>
      </c>
      <c r="Y1113" s="4" t="str">
        <f>IF(AND($Z$2=$D1113,$Z$2&lt;&gt;"",$Z$2&lt;&gt;0,$Y$2=$Y$1),COUNT($Y$3:Y1112)+1,"  ")</f>
        <v xml:space="preserve">  </v>
      </c>
    </row>
    <row r="1114" spans="2:25" ht="15.75">
      <c r="B1114" s="5" t="str">
        <f>IF(C1114&lt;&gt;"",COUNT($B$3:B1113)+1,"")</f>
        <v/>
      </c>
      <c r="C1114" s="86"/>
      <c r="D1114" s="12"/>
      <c r="E1114" s="12"/>
      <c r="F1114" s="5" t="str">
        <f>IFERROR(IF(E1114&lt;&gt;"",VLOOKUP(E1114,STORE!$C$6:$D$500,2,FALSE),""),"تأكد من الكود")</f>
        <v/>
      </c>
      <c r="G1114" s="12"/>
      <c r="H1114" s="20"/>
      <c r="I1114" s="12"/>
      <c r="U1114" s="4" t="str">
        <f>IF(AND($V$2=$E1114,$V$2&lt;&gt;"",$V$2&lt;&gt;0,F1114&lt;&gt;"تأكد من الكود"),COUNT($U$3:U1113)+1,"  ")</f>
        <v xml:space="preserve">  </v>
      </c>
      <c r="Y1114" s="4" t="str">
        <f>IF(AND($Z$2=$D1114,$Z$2&lt;&gt;"",$Z$2&lt;&gt;0,$Y$2=$Y$1),COUNT($Y$3:Y1113)+1,"  ")</f>
        <v xml:space="preserve">  </v>
      </c>
    </row>
    <row r="1115" spans="2:25" ht="15.75">
      <c r="B1115" s="5" t="str">
        <f>IF(C1115&lt;&gt;"",COUNT($B$3:B1114)+1,"")</f>
        <v/>
      </c>
      <c r="C1115" s="86"/>
      <c r="D1115" s="12"/>
      <c r="E1115" s="12"/>
      <c r="F1115" s="5" t="str">
        <f>IFERROR(IF(E1115&lt;&gt;"",VLOOKUP(E1115,STORE!$C$6:$D$500,2,FALSE),""),"تأكد من الكود")</f>
        <v/>
      </c>
      <c r="G1115" s="12"/>
      <c r="H1115" s="20"/>
      <c r="I1115" s="12"/>
      <c r="U1115" s="4" t="str">
        <f>IF(AND($V$2=$E1115,$V$2&lt;&gt;"",$V$2&lt;&gt;0,F1115&lt;&gt;"تأكد من الكود"),COUNT($U$3:U1114)+1,"  ")</f>
        <v xml:space="preserve">  </v>
      </c>
      <c r="Y1115" s="4" t="str">
        <f>IF(AND($Z$2=$D1115,$Z$2&lt;&gt;"",$Z$2&lt;&gt;0,$Y$2=$Y$1),COUNT($Y$3:Y1114)+1,"  ")</f>
        <v xml:space="preserve">  </v>
      </c>
    </row>
    <row r="1116" spans="2:25" ht="15.75">
      <c r="B1116" s="5" t="str">
        <f>IF(C1116&lt;&gt;"",COUNT($B$3:B1115)+1,"")</f>
        <v/>
      </c>
      <c r="C1116" s="86"/>
      <c r="D1116" s="12"/>
      <c r="E1116" s="12"/>
      <c r="F1116" s="5" t="str">
        <f>IFERROR(IF(E1116&lt;&gt;"",VLOOKUP(E1116,STORE!$C$6:$D$500,2,FALSE),""),"تأكد من الكود")</f>
        <v/>
      </c>
      <c r="G1116" s="12"/>
      <c r="H1116" s="20"/>
      <c r="I1116" s="12"/>
      <c r="U1116" s="4" t="str">
        <f>IF(AND($V$2=$E1116,$V$2&lt;&gt;"",$V$2&lt;&gt;0,F1116&lt;&gt;"تأكد من الكود"),COUNT($U$3:U1115)+1,"  ")</f>
        <v xml:space="preserve">  </v>
      </c>
      <c r="Y1116" s="4" t="str">
        <f>IF(AND($Z$2=$D1116,$Z$2&lt;&gt;"",$Z$2&lt;&gt;0,$Y$2=$Y$1),COUNT($Y$3:Y1115)+1,"  ")</f>
        <v xml:space="preserve">  </v>
      </c>
    </row>
    <row r="1117" spans="2:25" ht="15.75">
      <c r="B1117" s="5" t="str">
        <f>IF(C1117&lt;&gt;"",COUNT($B$3:B1116)+1,"")</f>
        <v/>
      </c>
      <c r="C1117" s="86"/>
      <c r="D1117" s="12"/>
      <c r="E1117" s="12"/>
      <c r="F1117" s="5" t="str">
        <f>IFERROR(IF(E1117&lt;&gt;"",VLOOKUP(E1117,STORE!$C$6:$D$500,2,FALSE),""),"تأكد من الكود")</f>
        <v/>
      </c>
      <c r="G1117" s="12"/>
      <c r="H1117" s="20"/>
      <c r="I1117" s="12"/>
      <c r="U1117" s="4" t="str">
        <f>IF(AND($V$2=$E1117,$V$2&lt;&gt;"",$V$2&lt;&gt;0,F1117&lt;&gt;"تأكد من الكود"),COUNT($U$3:U1116)+1,"  ")</f>
        <v xml:space="preserve">  </v>
      </c>
      <c r="Y1117" s="4" t="str">
        <f>IF(AND($Z$2=$D1117,$Z$2&lt;&gt;"",$Z$2&lt;&gt;0,$Y$2=$Y$1),COUNT($Y$3:Y1116)+1,"  ")</f>
        <v xml:space="preserve">  </v>
      </c>
    </row>
    <row r="1118" spans="2:25" ht="15.75">
      <c r="B1118" s="5" t="str">
        <f>IF(C1118&lt;&gt;"",COUNT($B$3:B1117)+1,"")</f>
        <v/>
      </c>
      <c r="C1118" s="86"/>
      <c r="D1118" s="12"/>
      <c r="E1118" s="12"/>
      <c r="F1118" s="5" t="str">
        <f>IFERROR(IF(E1118&lt;&gt;"",VLOOKUP(E1118,STORE!$C$6:$D$500,2,FALSE),""),"تأكد من الكود")</f>
        <v/>
      </c>
      <c r="G1118" s="12"/>
      <c r="H1118" s="20"/>
      <c r="I1118" s="12"/>
      <c r="U1118" s="4" t="str">
        <f>IF(AND($V$2=$E1118,$V$2&lt;&gt;"",$V$2&lt;&gt;0,F1118&lt;&gt;"تأكد من الكود"),COUNT($U$3:U1117)+1,"  ")</f>
        <v xml:space="preserve">  </v>
      </c>
      <c r="Y1118" s="4" t="str">
        <f>IF(AND($Z$2=$D1118,$Z$2&lt;&gt;"",$Z$2&lt;&gt;0,$Y$2=$Y$1),COUNT($Y$3:Y1117)+1,"  ")</f>
        <v xml:space="preserve">  </v>
      </c>
    </row>
    <row r="1119" spans="2:25" ht="15.75">
      <c r="B1119" s="5" t="str">
        <f>IF(C1119&lt;&gt;"",COUNT($B$3:B1118)+1,"")</f>
        <v/>
      </c>
      <c r="C1119" s="86"/>
      <c r="D1119" s="12"/>
      <c r="E1119" s="12"/>
      <c r="F1119" s="5" t="str">
        <f>IFERROR(IF(E1119&lt;&gt;"",VLOOKUP(E1119,STORE!$C$6:$D$500,2,FALSE),""),"تأكد من الكود")</f>
        <v/>
      </c>
      <c r="G1119" s="12"/>
      <c r="H1119" s="20"/>
      <c r="I1119" s="12"/>
      <c r="U1119" s="4" t="str">
        <f>IF(AND($V$2=$E1119,$V$2&lt;&gt;"",$V$2&lt;&gt;0,F1119&lt;&gt;"تأكد من الكود"),COUNT($U$3:U1118)+1,"  ")</f>
        <v xml:space="preserve">  </v>
      </c>
      <c r="Y1119" s="4" t="str">
        <f>IF(AND($Z$2=$D1119,$Z$2&lt;&gt;"",$Z$2&lt;&gt;0,$Y$2=$Y$1),COUNT($Y$3:Y1118)+1,"  ")</f>
        <v xml:space="preserve">  </v>
      </c>
    </row>
    <row r="1120" spans="2:25" ht="15.75">
      <c r="B1120" s="5" t="str">
        <f>IF(C1120&lt;&gt;"",COUNT($B$3:B1119)+1,"")</f>
        <v/>
      </c>
      <c r="C1120" s="86"/>
      <c r="D1120" s="12"/>
      <c r="E1120" s="12"/>
      <c r="F1120" s="5" t="str">
        <f>IFERROR(IF(E1120&lt;&gt;"",VLOOKUP(E1120,STORE!$C$6:$D$500,2,FALSE),""),"تأكد من الكود")</f>
        <v/>
      </c>
      <c r="G1120" s="12"/>
      <c r="H1120" s="20"/>
      <c r="I1120" s="12"/>
      <c r="U1120" s="4" t="str">
        <f>IF(AND($V$2=$E1120,$V$2&lt;&gt;"",$V$2&lt;&gt;0,F1120&lt;&gt;"تأكد من الكود"),COUNT($U$3:U1119)+1,"  ")</f>
        <v xml:space="preserve">  </v>
      </c>
      <c r="Y1120" s="4" t="str">
        <f>IF(AND($Z$2=$D1120,$Z$2&lt;&gt;"",$Z$2&lt;&gt;0,$Y$2=$Y$1),COUNT($Y$3:Y1119)+1,"  ")</f>
        <v xml:space="preserve">  </v>
      </c>
    </row>
    <row r="1121" spans="2:25" ht="15.75">
      <c r="B1121" s="5" t="str">
        <f>IF(C1121&lt;&gt;"",COUNT($B$3:B1120)+1,"")</f>
        <v/>
      </c>
      <c r="C1121" s="86"/>
      <c r="D1121" s="12"/>
      <c r="E1121" s="12"/>
      <c r="F1121" s="5" t="str">
        <f>IFERROR(IF(E1121&lt;&gt;"",VLOOKUP(E1121,STORE!$C$6:$D$500,2,FALSE),""),"تأكد من الكود")</f>
        <v/>
      </c>
      <c r="G1121" s="12"/>
      <c r="H1121" s="20"/>
      <c r="I1121" s="12"/>
      <c r="U1121" s="4" t="str">
        <f>IF(AND($V$2=$E1121,$V$2&lt;&gt;"",$V$2&lt;&gt;0,F1121&lt;&gt;"تأكد من الكود"),COUNT($U$3:U1120)+1,"  ")</f>
        <v xml:space="preserve">  </v>
      </c>
      <c r="Y1121" s="4" t="str">
        <f>IF(AND($Z$2=$D1121,$Z$2&lt;&gt;"",$Z$2&lt;&gt;0,$Y$2=$Y$1),COUNT($Y$3:Y1120)+1,"  ")</f>
        <v xml:space="preserve">  </v>
      </c>
    </row>
    <row r="1122" spans="2:25" ht="15.75">
      <c r="B1122" s="5" t="str">
        <f>IF(C1122&lt;&gt;"",COUNT($B$3:B1121)+1,"")</f>
        <v/>
      </c>
      <c r="C1122" s="86"/>
      <c r="D1122" s="12"/>
      <c r="E1122" s="12"/>
      <c r="F1122" s="5" t="str">
        <f>IFERROR(IF(E1122&lt;&gt;"",VLOOKUP(E1122,STORE!$C$6:$D$500,2,FALSE),""),"تأكد من الكود")</f>
        <v/>
      </c>
      <c r="G1122" s="12"/>
      <c r="H1122" s="20"/>
      <c r="I1122" s="12"/>
      <c r="U1122" s="4" t="str">
        <f>IF(AND($V$2=$E1122,$V$2&lt;&gt;"",$V$2&lt;&gt;0,F1122&lt;&gt;"تأكد من الكود"),COUNT($U$3:U1121)+1,"  ")</f>
        <v xml:space="preserve">  </v>
      </c>
      <c r="Y1122" s="4" t="str">
        <f>IF(AND($Z$2=$D1122,$Z$2&lt;&gt;"",$Z$2&lt;&gt;0,$Y$2=$Y$1),COUNT($Y$3:Y1121)+1,"  ")</f>
        <v xml:space="preserve">  </v>
      </c>
    </row>
    <row r="1123" spans="2:25" ht="15.75">
      <c r="B1123" s="5" t="str">
        <f>IF(C1123&lt;&gt;"",COUNT($B$3:B1122)+1,"")</f>
        <v/>
      </c>
      <c r="C1123" s="86"/>
      <c r="D1123" s="12"/>
      <c r="E1123" s="12"/>
      <c r="F1123" s="5" t="str">
        <f>IFERROR(IF(E1123&lt;&gt;"",VLOOKUP(E1123,STORE!$C$6:$D$500,2,FALSE),""),"تأكد من الكود")</f>
        <v/>
      </c>
      <c r="G1123" s="12"/>
      <c r="H1123" s="20"/>
      <c r="I1123" s="12"/>
      <c r="U1123" s="4" t="str">
        <f>IF(AND($V$2=$E1123,$V$2&lt;&gt;"",$V$2&lt;&gt;0,F1123&lt;&gt;"تأكد من الكود"),COUNT($U$3:U1122)+1,"  ")</f>
        <v xml:space="preserve">  </v>
      </c>
      <c r="Y1123" s="4" t="str">
        <f>IF(AND($Z$2=$D1123,$Z$2&lt;&gt;"",$Z$2&lt;&gt;0,$Y$2=$Y$1),COUNT($Y$3:Y1122)+1,"  ")</f>
        <v xml:space="preserve">  </v>
      </c>
    </row>
    <row r="1124" spans="2:25" ht="15.75">
      <c r="B1124" s="5" t="str">
        <f>IF(C1124&lt;&gt;"",COUNT($B$3:B1123)+1,"")</f>
        <v/>
      </c>
      <c r="C1124" s="86"/>
      <c r="D1124" s="12"/>
      <c r="E1124" s="12"/>
      <c r="F1124" s="5" t="str">
        <f>IFERROR(IF(E1124&lt;&gt;"",VLOOKUP(E1124,STORE!$C$6:$D$500,2,FALSE),""),"تأكد من الكود")</f>
        <v/>
      </c>
      <c r="G1124" s="12"/>
      <c r="H1124" s="20"/>
      <c r="I1124" s="12"/>
      <c r="U1124" s="4" t="str">
        <f>IF(AND($V$2=$E1124,$V$2&lt;&gt;"",$V$2&lt;&gt;0,F1124&lt;&gt;"تأكد من الكود"),COUNT($U$3:U1123)+1,"  ")</f>
        <v xml:space="preserve">  </v>
      </c>
      <c r="Y1124" s="4" t="str">
        <f>IF(AND($Z$2=$D1124,$Z$2&lt;&gt;"",$Z$2&lt;&gt;0,$Y$2=$Y$1),COUNT($Y$3:Y1123)+1,"  ")</f>
        <v xml:space="preserve">  </v>
      </c>
    </row>
    <row r="1125" spans="2:25" ht="15.75">
      <c r="B1125" s="5" t="str">
        <f>IF(C1125&lt;&gt;"",COUNT($B$3:B1124)+1,"")</f>
        <v/>
      </c>
      <c r="C1125" s="86"/>
      <c r="D1125" s="12"/>
      <c r="E1125" s="12"/>
      <c r="F1125" s="5" t="str">
        <f>IFERROR(IF(E1125&lt;&gt;"",VLOOKUP(E1125,STORE!$C$6:$D$500,2,FALSE),""),"تأكد من الكود")</f>
        <v/>
      </c>
      <c r="G1125" s="12"/>
      <c r="H1125" s="20"/>
      <c r="I1125" s="12"/>
      <c r="U1125" s="4" t="str">
        <f>IF(AND($V$2=$E1125,$V$2&lt;&gt;"",$V$2&lt;&gt;0,F1125&lt;&gt;"تأكد من الكود"),COUNT($U$3:U1124)+1,"  ")</f>
        <v xml:space="preserve">  </v>
      </c>
      <c r="Y1125" s="4" t="str">
        <f>IF(AND($Z$2=$D1125,$Z$2&lt;&gt;"",$Z$2&lt;&gt;0,$Y$2=$Y$1),COUNT($Y$3:Y1124)+1,"  ")</f>
        <v xml:space="preserve">  </v>
      </c>
    </row>
    <row r="1126" spans="2:25" ht="15.75">
      <c r="B1126" s="5" t="str">
        <f>IF(C1126&lt;&gt;"",COUNT($B$3:B1125)+1,"")</f>
        <v/>
      </c>
      <c r="C1126" s="86"/>
      <c r="D1126" s="12"/>
      <c r="E1126" s="12"/>
      <c r="F1126" s="5" t="str">
        <f>IFERROR(IF(E1126&lt;&gt;"",VLOOKUP(E1126,STORE!$C$6:$D$500,2,FALSE),""),"تأكد من الكود")</f>
        <v/>
      </c>
      <c r="G1126" s="12"/>
      <c r="H1126" s="20"/>
      <c r="I1126" s="12"/>
      <c r="U1126" s="4" t="str">
        <f>IF(AND($V$2=$E1126,$V$2&lt;&gt;"",$V$2&lt;&gt;0,F1126&lt;&gt;"تأكد من الكود"),COUNT($U$3:U1125)+1,"  ")</f>
        <v xml:space="preserve">  </v>
      </c>
      <c r="Y1126" s="4" t="str">
        <f>IF(AND($Z$2=$D1126,$Z$2&lt;&gt;"",$Z$2&lt;&gt;0,$Y$2=$Y$1),COUNT($Y$3:Y1125)+1,"  ")</f>
        <v xml:space="preserve">  </v>
      </c>
    </row>
    <row r="1127" spans="2:25" ht="15.75">
      <c r="B1127" s="5" t="str">
        <f>IF(C1127&lt;&gt;"",COUNT($B$3:B1126)+1,"")</f>
        <v/>
      </c>
      <c r="C1127" s="86"/>
      <c r="D1127" s="12"/>
      <c r="E1127" s="12"/>
      <c r="F1127" s="5" t="str">
        <f>IFERROR(IF(E1127&lt;&gt;"",VLOOKUP(E1127,STORE!$C$6:$D$500,2,FALSE),""),"تأكد من الكود")</f>
        <v/>
      </c>
      <c r="G1127" s="12"/>
      <c r="H1127" s="20"/>
      <c r="I1127" s="12"/>
      <c r="U1127" s="4" t="str">
        <f>IF(AND($V$2=$E1127,$V$2&lt;&gt;"",$V$2&lt;&gt;0,F1127&lt;&gt;"تأكد من الكود"),COUNT($U$3:U1126)+1,"  ")</f>
        <v xml:space="preserve">  </v>
      </c>
      <c r="Y1127" s="4" t="str">
        <f>IF(AND($Z$2=$D1127,$Z$2&lt;&gt;"",$Z$2&lt;&gt;0,$Y$2=$Y$1),COUNT($Y$3:Y1126)+1,"  ")</f>
        <v xml:space="preserve">  </v>
      </c>
    </row>
    <row r="1128" spans="2:25" ht="15.75">
      <c r="B1128" s="5" t="str">
        <f>IF(C1128&lt;&gt;"",COUNT($B$3:B1127)+1,"")</f>
        <v/>
      </c>
      <c r="C1128" s="86"/>
      <c r="D1128" s="12"/>
      <c r="E1128" s="12"/>
      <c r="F1128" s="5" t="str">
        <f>IFERROR(IF(E1128&lt;&gt;"",VLOOKUP(E1128,STORE!$C$6:$D$500,2,FALSE),""),"تأكد من الكود")</f>
        <v/>
      </c>
      <c r="G1128" s="12"/>
      <c r="H1128" s="20"/>
      <c r="I1128" s="12"/>
      <c r="U1128" s="4" t="str">
        <f>IF(AND($V$2=$E1128,$V$2&lt;&gt;"",$V$2&lt;&gt;0,F1128&lt;&gt;"تأكد من الكود"),COUNT($U$3:U1127)+1,"  ")</f>
        <v xml:space="preserve">  </v>
      </c>
      <c r="Y1128" s="4" t="str">
        <f>IF(AND($Z$2=$D1128,$Z$2&lt;&gt;"",$Z$2&lt;&gt;0,$Y$2=$Y$1),COUNT($Y$3:Y1127)+1,"  ")</f>
        <v xml:space="preserve">  </v>
      </c>
    </row>
    <row r="1129" spans="2:25" ht="15.75">
      <c r="B1129" s="5" t="str">
        <f>IF(C1129&lt;&gt;"",COUNT($B$3:B1128)+1,"")</f>
        <v/>
      </c>
      <c r="C1129" s="86"/>
      <c r="D1129" s="12"/>
      <c r="E1129" s="12"/>
      <c r="F1129" s="5" t="str">
        <f>IFERROR(IF(E1129&lt;&gt;"",VLOOKUP(E1129,STORE!$C$6:$D$500,2,FALSE),""),"تأكد من الكود")</f>
        <v/>
      </c>
      <c r="G1129" s="12"/>
      <c r="H1129" s="20"/>
      <c r="I1129" s="12"/>
      <c r="U1129" s="4" t="str">
        <f>IF(AND($V$2=$E1129,$V$2&lt;&gt;"",$V$2&lt;&gt;0,F1129&lt;&gt;"تأكد من الكود"),COUNT($U$3:U1128)+1,"  ")</f>
        <v xml:space="preserve">  </v>
      </c>
      <c r="Y1129" s="4" t="str">
        <f>IF(AND($Z$2=$D1129,$Z$2&lt;&gt;"",$Z$2&lt;&gt;0,$Y$2=$Y$1),COUNT($Y$3:Y1128)+1,"  ")</f>
        <v xml:space="preserve">  </v>
      </c>
    </row>
    <row r="1130" spans="2:25" ht="15.75">
      <c r="B1130" s="5" t="str">
        <f>IF(C1130&lt;&gt;"",COUNT($B$3:B1129)+1,"")</f>
        <v/>
      </c>
      <c r="C1130" s="86"/>
      <c r="D1130" s="12"/>
      <c r="E1130" s="12"/>
      <c r="F1130" s="5" t="str">
        <f>IFERROR(IF(E1130&lt;&gt;"",VLOOKUP(E1130,STORE!$C$6:$D$500,2,FALSE),""),"تأكد من الكود")</f>
        <v/>
      </c>
      <c r="G1130" s="12"/>
      <c r="H1130" s="20"/>
      <c r="I1130" s="12"/>
      <c r="U1130" s="4" t="str">
        <f>IF(AND($V$2=$E1130,$V$2&lt;&gt;"",$V$2&lt;&gt;0,F1130&lt;&gt;"تأكد من الكود"),COUNT($U$3:U1129)+1,"  ")</f>
        <v xml:space="preserve">  </v>
      </c>
      <c r="Y1130" s="4" t="str">
        <f>IF(AND($Z$2=$D1130,$Z$2&lt;&gt;"",$Z$2&lt;&gt;0,$Y$2=$Y$1),COUNT($Y$3:Y1129)+1,"  ")</f>
        <v xml:space="preserve">  </v>
      </c>
    </row>
    <row r="1131" spans="2:25" ht="15.75">
      <c r="B1131" s="5" t="str">
        <f>IF(C1131&lt;&gt;"",COUNT($B$3:B1130)+1,"")</f>
        <v/>
      </c>
      <c r="C1131" s="86"/>
      <c r="D1131" s="12"/>
      <c r="E1131" s="12"/>
      <c r="F1131" s="5" t="str">
        <f>IFERROR(IF(E1131&lt;&gt;"",VLOOKUP(E1131,STORE!$C$6:$D$500,2,FALSE),""),"تأكد من الكود")</f>
        <v/>
      </c>
      <c r="G1131" s="12"/>
      <c r="H1131" s="20"/>
      <c r="I1131" s="12"/>
      <c r="U1131" s="4" t="str">
        <f>IF(AND($V$2=$E1131,$V$2&lt;&gt;"",$V$2&lt;&gt;0,F1131&lt;&gt;"تأكد من الكود"),COUNT($U$3:U1130)+1,"  ")</f>
        <v xml:space="preserve">  </v>
      </c>
      <c r="Y1131" s="4" t="str">
        <f>IF(AND($Z$2=$D1131,$Z$2&lt;&gt;"",$Z$2&lt;&gt;0,$Y$2=$Y$1),COUNT($Y$3:Y1130)+1,"  ")</f>
        <v xml:space="preserve">  </v>
      </c>
    </row>
    <row r="1132" spans="2:25" ht="15.75">
      <c r="B1132" s="5" t="str">
        <f>IF(C1132&lt;&gt;"",COUNT($B$3:B1131)+1,"")</f>
        <v/>
      </c>
      <c r="C1132" s="86"/>
      <c r="D1132" s="12"/>
      <c r="E1132" s="12"/>
      <c r="F1132" s="5" t="str">
        <f>IFERROR(IF(E1132&lt;&gt;"",VLOOKUP(E1132,STORE!$C$6:$D$500,2,FALSE),""),"تأكد من الكود")</f>
        <v/>
      </c>
      <c r="G1132" s="12"/>
      <c r="H1132" s="20"/>
      <c r="I1132" s="12"/>
      <c r="U1132" s="4" t="str">
        <f>IF(AND($V$2=$E1132,$V$2&lt;&gt;"",$V$2&lt;&gt;0,F1132&lt;&gt;"تأكد من الكود"),COUNT($U$3:U1131)+1,"  ")</f>
        <v xml:space="preserve">  </v>
      </c>
      <c r="Y1132" s="4" t="str">
        <f>IF(AND($Z$2=$D1132,$Z$2&lt;&gt;"",$Z$2&lt;&gt;0,$Y$2=$Y$1),COUNT($Y$3:Y1131)+1,"  ")</f>
        <v xml:space="preserve">  </v>
      </c>
    </row>
    <row r="1133" spans="2:25" ht="15.75">
      <c r="B1133" s="5" t="str">
        <f>IF(C1133&lt;&gt;"",COUNT($B$3:B1132)+1,"")</f>
        <v/>
      </c>
      <c r="C1133" s="86"/>
      <c r="D1133" s="12"/>
      <c r="E1133" s="12"/>
      <c r="F1133" s="5" t="str">
        <f>IFERROR(IF(E1133&lt;&gt;"",VLOOKUP(E1133,STORE!$C$6:$D$500,2,FALSE),""),"تأكد من الكود")</f>
        <v/>
      </c>
      <c r="G1133" s="12"/>
      <c r="H1133" s="20"/>
      <c r="I1133" s="12"/>
      <c r="U1133" s="4" t="str">
        <f>IF(AND($V$2=$E1133,$V$2&lt;&gt;"",$V$2&lt;&gt;0,F1133&lt;&gt;"تأكد من الكود"),COUNT($U$3:U1132)+1,"  ")</f>
        <v xml:space="preserve">  </v>
      </c>
      <c r="Y1133" s="4" t="str">
        <f>IF(AND($Z$2=$D1133,$Z$2&lt;&gt;"",$Z$2&lt;&gt;0,$Y$2=$Y$1),COUNT($Y$3:Y1132)+1,"  ")</f>
        <v xml:space="preserve">  </v>
      </c>
    </row>
    <row r="1134" spans="2:25" ht="15.75">
      <c r="B1134" s="5" t="str">
        <f>IF(C1134&lt;&gt;"",COUNT($B$3:B1133)+1,"")</f>
        <v/>
      </c>
      <c r="C1134" s="86"/>
      <c r="D1134" s="12"/>
      <c r="E1134" s="12"/>
      <c r="F1134" s="5" t="str">
        <f>IFERROR(IF(E1134&lt;&gt;"",VLOOKUP(E1134,STORE!$C$6:$D$500,2,FALSE),""),"تأكد من الكود")</f>
        <v/>
      </c>
      <c r="G1134" s="12"/>
      <c r="H1134" s="20"/>
      <c r="I1134" s="12"/>
      <c r="U1134" s="4" t="str">
        <f>IF(AND($V$2=$E1134,$V$2&lt;&gt;"",$V$2&lt;&gt;0,F1134&lt;&gt;"تأكد من الكود"),COUNT($U$3:U1133)+1,"  ")</f>
        <v xml:space="preserve">  </v>
      </c>
      <c r="Y1134" s="4" t="str">
        <f>IF(AND($Z$2=$D1134,$Z$2&lt;&gt;"",$Z$2&lt;&gt;0,$Y$2=$Y$1),COUNT($Y$3:Y1133)+1,"  ")</f>
        <v xml:space="preserve">  </v>
      </c>
    </row>
    <row r="1135" spans="2:25" ht="15.75">
      <c r="B1135" s="5" t="str">
        <f>IF(C1135&lt;&gt;"",COUNT($B$3:B1134)+1,"")</f>
        <v/>
      </c>
      <c r="C1135" s="86"/>
      <c r="D1135" s="12"/>
      <c r="E1135" s="12"/>
      <c r="F1135" s="5" t="str">
        <f>IFERROR(IF(E1135&lt;&gt;"",VLOOKUP(E1135,STORE!$C$6:$D$500,2,FALSE),""),"تأكد من الكود")</f>
        <v/>
      </c>
      <c r="G1135" s="12"/>
      <c r="H1135" s="20"/>
      <c r="I1135" s="12"/>
      <c r="U1135" s="4" t="str">
        <f>IF(AND($V$2=$E1135,$V$2&lt;&gt;"",$V$2&lt;&gt;0,F1135&lt;&gt;"تأكد من الكود"),COUNT($U$3:U1134)+1,"  ")</f>
        <v xml:space="preserve">  </v>
      </c>
      <c r="Y1135" s="4" t="str">
        <f>IF(AND($Z$2=$D1135,$Z$2&lt;&gt;"",$Z$2&lt;&gt;0,$Y$2=$Y$1),COUNT($Y$3:Y1134)+1,"  ")</f>
        <v xml:space="preserve">  </v>
      </c>
    </row>
    <row r="1136" spans="2:25" ht="15.75">
      <c r="B1136" s="5" t="str">
        <f>IF(C1136&lt;&gt;"",COUNT($B$3:B1135)+1,"")</f>
        <v/>
      </c>
      <c r="C1136" s="86"/>
      <c r="D1136" s="12"/>
      <c r="E1136" s="12"/>
      <c r="F1136" s="5" t="str">
        <f>IFERROR(IF(E1136&lt;&gt;"",VLOOKUP(E1136,STORE!$C$6:$D$500,2,FALSE),""),"تأكد من الكود")</f>
        <v/>
      </c>
      <c r="G1136" s="12"/>
      <c r="H1136" s="20"/>
      <c r="I1136" s="12"/>
      <c r="U1136" s="4" t="str">
        <f>IF(AND($V$2=$E1136,$V$2&lt;&gt;"",$V$2&lt;&gt;0,F1136&lt;&gt;"تأكد من الكود"),COUNT($U$3:U1135)+1,"  ")</f>
        <v xml:space="preserve">  </v>
      </c>
      <c r="Y1136" s="4" t="str">
        <f>IF(AND($Z$2=$D1136,$Z$2&lt;&gt;"",$Z$2&lt;&gt;0,$Y$2=$Y$1),COUNT($Y$3:Y1135)+1,"  ")</f>
        <v xml:space="preserve">  </v>
      </c>
    </row>
    <row r="1137" spans="2:25" ht="15.75">
      <c r="B1137" s="5" t="str">
        <f>IF(C1137&lt;&gt;"",COUNT($B$3:B1136)+1,"")</f>
        <v/>
      </c>
      <c r="C1137" s="86"/>
      <c r="D1137" s="12"/>
      <c r="E1137" s="12"/>
      <c r="F1137" s="5" t="str">
        <f>IFERROR(IF(E1137&lt;&gt;"",VLOOKUP(E1137,STORE!$C$6:$D$500,2,FALSE),""),"تأكد من الكود")</f>
        <v/>
      </c>
      <c r="G1137" s="12"/>
      <c r="H1137" s="20"/>
      <c r="I1137" s="12"/>
      <c r="U1137" s="4" t="str">
        <f>IF(AND($V$2=$E1137,$V$2&lt;&gt;"",$V$2&lt;&gt;0,F1137&lt;&gt;"تأكد من الكود"),COUNT($U$3:U1136)+1,"  ")</f>
        <v xml:space="preserve">  </v>
      </c>
      <c r="Y1137" s="4" t="str">
        <f>IF(AND($Z$2=$D1137,$Z$2&lt;&gt;"",$Z$2&lt;&gt;0,$Y$2=$Y$1),COUNT($Y$3:Y1136)+1,"  ")</f>
        <v xml:space="preserve">  </v>
      </c>
    </row>
    <row r="1138" spans="2:25" ht="15.75">
      <c r="B1138" s="5" t="str">
        <f>IF(C1138&lt;&gt;"",COUNT($B$3:B1137)+1,"")</f>
        <v/>
      </c>
      <c r="C1138" s="86"/>
      <c r="D1138" s="12"/>
      <c r="E1138" s="12"/>
      <c r="F1138" s="5" t="str">
        <f>IFERROR(IF(E1138&lt;&gt;"",VLOOKUP(E1138,STORE!$C$6:$D$500,2,FALSE),""),"تأكد من الكود")</f>
        <v/>
      </c>
      <c r="G1138" s="12"/>
      <c r="H1138" s="20"/>
      <c r="I1138" s="12"/>
      <c r="U1138" s="4" t="str">
        <f>IF(AND($V$2=$E1138,$V$2&lt;&gt;"",$V$2&lt;&gt;0,F1138&lt;&gt;"تأكد من الكود"),COUNT($U$3:U1137)+1,"  ")</f>
        <v xml:space="preserve">  </v>
      </c>
      <c r="Y1138" s="4" t="str">
        <f>IF(AND($Z$2=$D1138,$Z$2&lt;&gt;"",$Z$2&lt;&gt;0,$Y$2=$Y$1),COUNT($Y$3:Y1137)+1,"  ")</f>
        <v xml:space="preserve">  </v>
      </c>
    </row>
    <row r="1139" spans="2:25" ht="15.75">
      <c r="B1139" s="5" t="str">
        <f>IF(C1139&lt;&gt;"",COUNT($B$3:B1138)+1,"")</f>
        <v/>
      </c>
      <c r="C1139" s="86"/>
      <c r="D1139" s="12"/>
      <c r="E1139" s="12"/>
      <c r="F1139" s="5" t="str">
        <f>IFERROR(IF(E1139&lt;&gt;"",VLOOKUP(E1139,STORE!$C$6:$D$500,2,FALSE),""),"تأكد من الكود")</f>
        <v/>
      </c>
      <c r="G1139" s="12"/>
      <c r="H1139" s="20"/>
      <c r="I1139" s="12"/>
      <c r="U1139" s="4" t="str">
        <f>IF(AND($V$2=$E1139,$V$2&lt;&gt;"",$V$2&lt;&gt;0,F1139&lt;&gt;"تأكد من الكود"),COUNT($U$3:U1138)+1,"  ")</f>
        <v xml:space="preserve">  </v>
      </c>
      <c r="Y1139" s="4" t="str">
        <f>IF(AND($Z$2=$D1139,$Z$2&lt;&gt;"",$Z$2&lt;&gt;0,$Y$2=$Y$1),COUNT($Y$3:Y1138)+1,"  ")</f>
        <v xml:space="preserve">  </v>
      </c>
    </row>
    <row r="1140" spans="2:25" ht="15.75">
      <c r="B1140" s="5" t="str">
        <f>IF(C1140&lt;&gt;"",COUNT($B$3:B1139)+1,"")</f>
        <v/>
      </c>
      <c r="C1140" s="86"/>
      <c r="D1140" s="12"/>
      <c r="E1140" s="12"/>
      <c r="F1140" s="5" t="str">
        <f>IFERROR(IF(E1140&lt;&gt;"",VLOOKUP(E1140,STORE!$C$6:$D$500,2,FALSE),""),"تأكد من الكود")</f>
        <v/>
      </c>
      <c r="G1140" s="12"/>
      <c r="H1140" s="20"/>
      <c r="I1140" s="12"/>
      <c r="U1140" s="4" t="str">
        <f>IF(AND($V$2=$E1140,$V$2&lt;&gt;"",$V$2&lt;&gt;0,F1140&lt;&gt;"تأكد من الكود"),COUNT($U$3:U1139)+1,"  ")</f>
        <v xml:space="preserve">  </v>
      </c>
      <c r="Y1140" s="4" t="str">
        <f>IF(AND($Z$2=$D1140,$Z$2&lt;&gt;"",$Z$2&lt;&gt;0,$Y$2=$Y$1),COUNT($Y$3:Y1139)+1,"  ")</f>
        <v xml:space="preserve">  </v>
      </c>
    </row>
    <row r="1141" spans="2:25" ht="15.75">
      <c r="B1141" s="5" t="str">
        <f>IF(C1141&lt;&gt;"",COUNT($B$3:B1140)+1,"")</f>
        <v/>
      </c>
      <c r="C1141" s="86"/>
      <c r="D1141" s="12"/>
      <c r="E1141" s="12"/>
      <c r="F1141" s="5" t="str">
        <f>IFERROR(IF(E1141&lt;&gt;"",VLOOKUP(E1141,STORE!$C$6:$D$500,2,FALSE),""),"تأكد من الكود")</f>
        <v/>
      </c>
      <c r="G1141" s="12"/>
      <c r="H1141" s="20"/>
      <c r="I1141" s="12"/>
      <c r="U1141" s="4" t="str">
        <f>IF(AND($V$2=$E1141,$V$2&lt;&gt;"",$V$2&lt;&gt;0,F1141&lt;&gt;"تأكد من الكود"),COUNT($U$3:U1140)+1,"  ")</f>
        <v xml:space="preserve">  </v>
      </c>
      <c r="Y1141" s="4" t="str">
        <f>IF(AND($Z$2=$D1141,$Z$2&lt;&gt;"",$Z$2&lt;&gt;0,$Y$2=$Y$1),COUNT($Y$3:Y1140)+1,"  ")</f>
        <v xml:space="preserve">  </v>
      </c>
    </row>
    <row r="1142" spans="2:25" ht="15.75">
      <c r="B1142" s="5" t="str">
        <f>IF(C1142&lt;&gt;"",COUNT($B$3:B1141)+1,"")</f>
        <v/>
      </c>
      <c r="C1142" s="86"/>
      <c r="D1142" s="12"/>
      <c r="E1142" s="12"/>
      <c r="F1142" s="5" t="str">
        <f>IFERROR(IF(E1142&lt;&gt;"",VLOOKUP(E1142,STORE!$C$6:$D$500,2,FALSE),""),"تأكد من الكود")</f>
        <v/>
      </c>
      <c r="G1142" s="12"/>
      <c r="H1142" s="20"/>
      <c r="I1142" s="12"/>
      <c r="U1142" s="4" t="str">
        <f>IF(AND($V$2=$E1142,$V$2&lt;&gt;"",$V$2&lt;&gt;0,F1142&lt;&gt;"تأكد من الكود"),COUNT($U$3:U1141)+1,"  ")</f>
        <v xml:space="preserve">  </v>
      </c>
      <c r="Y1142" s="4" t="str">
        <f>IF(AND($Z$2=$D1142,$Z$2&lt;&gt;"",$Z$2&lt;&gt;0,$Y$2=$Y$1),COUNT($Y$3:Y1141)+1,"  ")</f>
        <v xml:space="preserve">  </v>
      </c>
    </row>
    <row r="1143" spans="2:25" ht="15.75">
      <c r="B1143" s="5" t="str">
        <f>IF(C1143&lt;&gt;"",COUNT($B$3:B1142)+1,"")</f>
        <v/>
      </c>
      <c r="C1143" s="86"/>
      <c r="D1143" s="12"/>
      <c r="E1143" s="12"/>
      <c r="F1143" s="5" t="str">
        <f>IFERROR(IF(E1143&lt;&gt;"",VLOOKUP(E1143,STORE!$C$6:$D$500,2,FALSE),""),"تأكد من الكود")</f>
        <v/>
      </c>
      <c r="G1143" s="12"/>
      <c r="H1143" s="20"/>
      <c r="I1143" s="12"/>
      <c r="U1143" s="4" t="str">
        <f>IF(AND($V$2=$E1143,$V$2&lt;&gt;"",$V$2&lt;&gt;0,F1143&lt;&gt;"تأكد من الكود"),COUNT($U$3:U1142)+1,"  ")</f>
        <v xml:space="preserve">  </v>
      </c>
      <c r="Y1143" s="4" t="str">
        <f>IF(AND($Z$2=$D1143,$Z$2&lt;&gt;"",$Z$2&lt;&gt;0,$Y$2=$Y$1),COUNT($Y$3:Y1142)+1,"  ")</f>
        <v xml:space="preserve">  </v>
      </c>
    </row>
    <row r="1144" spans="2:25" ht="15.75">
      <c r="B1144" s="5" t="str">
        <f>IF(C1144&lt;&gt;"",COUNT($B$3:B1143)+1,"")</f>
        <v/>
      </c>
      <c r="C1144" s="86"/>
      <c r="D1144" s="12"/>
      <c r="E1144" s="12"/>
      <c r="F1144" s="5" t="str">
        <f>IFERROR(IF(E1144&lt;&gt;"",VLOOKUP(E1144,STORE!$C$6:$D$500,2,FALSE),""),"تأكد من الكود")</f>
        <v/>
      </c>
      <c r="G1144" s="12"/>
      <c r="H1144" s="20"/>
      <c r="I1144" s="12"/>
      <c r="U1144" s="4" t="str">
        <f>IF(AND($V$2=$E1144,$V$2&lt;&gt;"",$V$2&lt;&gt;0,F1144&lt;&gt;"تأكد من الكود"),COUNT($U$3:U1143)+1,"  ")</f>
        <v xml:space="preserve">  </v>
      </c>
      <c r="Y1144" s="4" t="str">
        <f>IF(AND($Z$2=$D1144,$Z$2&lt;&gt;"",$Z$2&lt;&gt;0,$Y$2=$Y$1),COUNT($Y$3:Y1143)+1,"  ")</f>
        <v xml:space="preserve">  </v>
      </c>
    </row>
    <row r="1145" spans="2:25" ht="15.75">
      <c r="B1145" s="5" t="str">
        <f>IF(C1145&lt;&gt;"",COUNT($B$3:B1144)+1,"")</f>
        <v/>
      </c>
      <c r="C1145" s="86"/>
      <c r="D1145" s="12"/>
      <c r="E1145" s="12"/>
      <c r="F1145" s="5" t="str">
        <f>IFERROR(IF(E1145&lt;&gt;"",VLOOKUP(E1145,STORE!$C$6:$D$500,2,FALSE),""),"تأكد من الكود")</f>
        <v/>
      </c>
      <c r="G1145" s="12"/>
      <c r="H1145" s="20"/>
      <c r="I1145" s="12"/>
      <c r="U1145" s="4" t="str">
        <f>IF(AND($V$2=$E1145,$V$2&lt;&gt;"",$V$2&lt;&gt;0,F1145&lt;&gt;"تأكد من الكود"),COUNT($U$3:U1144)+1,"  ")</f>
        <v xml:space="preserve">  </v>
      </c>
      <c r="Y1145" s="4" t="str">
        <f>IF(AND($Z$2=$D1145,$Z$2&lt;&gt;"",$Z$2&lt;&gt;0,$Y$2=$Y$1),COUNT($Y$3:Y1144)+1,"  ")</f>
        <v xml:space="preserve">  </v>
      </c>
    </row>
    <row r="1146" spans="2:25" ht="15.75">
      <c r="B1146" s="5" t="str">
        <f>IF(C1146&lt;&gt;"",COUNT($B$3:B1145)+1,"")</f>
        <v/>
      </c>
      <c r="C1146" s="86"/>
      <c r="D1146" s="12"/>
      <c r="E1146" s="12"/>
      <c r="F1146" s="5" t="str">
        <f>IFERROR(IF(E1146&lt;&gt;"",VLOOKUP(E1146,STORE!$C$6:$D$500,2,FALSE),""),"تأكد من الكود")</f>
        <v/>
      </c>
      <c r="G1146" s="12"/>
      <c r="H1146" s="20"/>
      <c r="I1146" s="12"/>
      <c r="U1146" s="4" t="str">
        <f>IF(AND($V$2=$E1146,$V$2&lt;&gt;"",$V$2&lt;&gt;0,F1146&lt;&gt;"تأكد من الكود"),COUNT($U$3:U1145)+1,"  ")</f>
        <v xml:space="preserve">  </v>
      </c>
      <c r="Y1146" s="4" t="str">
        <f>IF(AND($Z$2=$D1146,$Z$2&lt;&gt;"",$Z$2&lt;&gt;0,$Y$2=$Y$1),COUNT($Y$3:Y1145)+1,"  ")</f>
        <v xml:space="preserve">  </v>
      </c>
    </row>
    <row r="1147" spans="2:25" ht="15.75">
      <c r="B1147" s="5" t="str">
        <f>IF(C1147&lt;&gt;"",COUNT($B$3:B1146)+1,"")</f>
        <v/>
      </c>
      <c r="C1147" s="86"/>
      <c r="D1147" s="12"/>
      <c r="E1147" s="12"/>
      <c r="F1147" s="5" t="str">
        <f>IFERROR(IF(E1147&lt;&gt;"",VLOOKUP(E1147,STORE!$C$6:$D$500,2,FALSE),""),"تأكد من الكود")</f>
        <v/>
      </c>
      <c r="G1147" s="12"/>
      <c r="H1147" s="20"/>
      <c r="I1147" s="12"/>
      <c r="U1147" s="4" t="str">
        <f>IF(AND($V$2=$E1147,$V$2&lt;&gt;"",$V$2&lt;&gt;0,F1147&lt;&gt;"تأكد من الكود"),COUNT($U$3:U1146)+1,"  ")</f>
        <v xml:space="preserve">  </v>
      </c>
      <c r="Y1147" s="4" t="str">
        <f>IF(AND($Z$2=$D1147,$Z$2&lt;&gt;"",$Z$2&lt;&gt;0,$Y$2=$Y$1),COUNT($Y$3:Y1146)+1,"  ")</f>
        <v xml:space="preserve">  </v>
      </c>
    </row>
    <row r="1148" spans="2:25" ht="15.75">
      <c r="B1148" s="5" t="str">
        <f>IF(C1148&lt;&gt;"",COUNT($B$3:B1147)+1,"")</f>
        <v/>
      </c>
      <c r="C1148" s="86"/>
      <c r="D1148" s="12"/>
      <c r="E1148" s="12"/>
      <c r="F1148" s="5" t="str">
        <f>IFERROR(IF(E1148&lt;&gt;"",VLOOKUP(E1148,STORE!$C$6:$D$500,2,FALSE),""),"تأكد من الكود")</f>
        <v/>
      </c>
      <c r="G1148" s="12"/>
      <c r="H1148" s="20"/>
      <c r="I1148" s="12"/>
      <c r="U1148" s="4" t="str">
        <f>IF(AND($V$2=$E1148,$V$2&lt;&gt;"",$V$2&lt;&gt;0,F1148&lt;&gt;"تأكد من الكود"),COUNT($U$3:U1147)+1,"  ")</f>
        <v xml:space="preserve">  </v>
      </c>
      <c r="Y1148" s="4" t="str">
        <f>IF(AND($Z$2=$D1148,$Z$2&lt;&gt;"",$Z$2&lt;&gt;0,$Y$2=$Y$1),COUNT($Y$3:Y1147)+1,"  ")</f>
        <v xml:space="preserve">  </v>
      </c>
    </row>
    <row r="1149" spans="2:25" ht="15.75">
      <c r="B1149" s="5" t="str">
        <f>IF(C1149&lt;&gt;"",COUNT($B$3:B1148)+1,"")</f>
        <v/>
      </c>
      <c r="C1149" s="86"/>
      <c r="D1149" s="12"/>
      <c r="E1149" s="12"/>
      <c r="F1149" s="5" t="str">
        <f>IFERROR(IF(E1149&lt;&gt;"",VLOOKUP(E1149,STORE!$C$6:$D$500,2,FALSE),""),"تأكد من الكود")</f>
        <v/>
      </c>
      <c r="G1149" s="12"/>
      <c r="H1149" s="20"/>
      <c r="I1149" s="12"/>
      <c r="U1149" s="4" t="str">
        <f>IF(AND($V$2=$E1149,$V$2&lt;&gt;"",$V$2&lt;&gt;0,F1149&lt;&gt;"تأكد من الكود"),COUNT($U$3:U1148)+1,"  ")</f>
        <v xml:space="preserve">  </v>
      </c>
      <c r="Y1149" s="4" t="str">
        <f>IF(AND($Z$2=$D1149,$Z$2&lt;&gt;"",$Z$2&lt;&gt;0,$Y$2=$Y$1),COUNT($Y$3:Y1148)+1,"  ")</f>
        <v xml:space="preserve">  </v>
      </c>
    </row>
    <row r="1150" spans="2:25" ht="15.75">
      <c r="B1150" s="5" t="str">
        <f>IF(C1150&lt;&gt;"",COUNT($B$3:B1149)+1,"")</f>
        <v/>
      </c>
      <c r="C1150" s="86"/>
      <c r="D1150" s="12"/>
      <c r="E1150" s="12"/>
      <c r="F1150" s="5" t="str">
        <f>IFERROR(IF(E1150&lt;&gt;"",VLOOKUP(E1150,STORE!$C$6:$D$500,2,FALSE),""),"تأكد من الكود")</f>
        <v/>
      </c>
      <c r="G1150" s="12"/>
      <c r="H1150" s="20"/>
      <c r="I1150" s="12"/>
      <c r="U1150" s="4" t="str">
        <f>IF(AND($V$2=$E1150,$V$2&lt;&gt;"",$V$2&lt;&gt;0,F1150&lt;&gt;"تأكد من الكود"),COUNT($U$3:U1149)+1,"  ")</f>
        <v xml:space="preserve">  </v>
      </c>
      <c r="Y1150" s="4" t="str">
        <f>IF(AND($Z$2=$D1150,$Z$2&lt;&gt;"",$Z$2&lt;&gt;0,$Y$2=$Y$1),COUNT($Y$3:Y1149)+1,"  ")</f>
        <v xml:space="preserve">  </v>
      </c>
    </row>
    <row r="1151" spans="2:25" ht="15.75">
      <c r="B1151" s="5" t="str">
        <f>IF(C1151&lt;&gt;"",COUNT($B$3:B1150)+1,"")</f>
        <v/>
      </c>
      <c r="C1151" s="86"/>
      <c r="D1151" s="12"/>
      <c r="E1151" s="12"/>
      <c r="F1151" s="5" t="str">
        <f>IFERROR(IF(E1151&lt;&gt;"",VLOOKUP(E1151,STORE!$C$6:$D$500,2,FALSE),""),"تأكد من الكود")</f>
        <v/>
      </c>
      <c r="G1151" s="12"/>
      <c r="H1151" s="20"/>
      <c r="I1151" s="12"/>
      <c r="U1151" s="4" t="str">
        <f>IF(AND($V$2=$E1151,$V$2&lt;&gt;"",$V$2&lt;&gt;0,F1151&lt;&gt;"تأكد من الكود"),COUNT($U$3:U1150)+1,"  ")</f>
        <v xml:space="preserve">  </v>
      </c>
      <c r="Y1151" s="4" t="str">
        <f>IF(AND($Z$2=$D1151,$Z$2&lt;&gt;"",$Z$2&lt;&gt;0,$Y$2=$Y$1),COUNT($Y$3:Y1150)+1,"  ")</f>
        <v xml:space="preserve">  </v>
      </c>
    </row>
    <row r="1152" spans="2:25" ht="15.75">
      <c r="B1152" s="5" t="str">
        <f>IF(C1152&lt;&gt;"",COUNT($B$3:B1151)+1,"")</f>
        <v/>
      </c>
      <c r="C1152" s="86"/>
      <c r="D1152" s="12"/>
      <c r="E1152" s="12"/>
      <c r="F1152" s="5" t="str">
        <f>IFERROR(IF(E1152&lt;&gt;"",VLOOKUP(E1152,STORE!$C$6:$D$500,2,FALSE),""),"تأكد من الكود")</f>
        <v/>
      </c>
      <c r="G1152" s="12"/>
      <c r="H1152" s="20"/>
      <c r="I1152" s="12"/>
      <c r="U1152" s="4" t="str">
        <f>IF(AND($V$2=$E1152,$V$2&lt;&gt;"",$V$2&lt;&gt;0,F1152&lt;&gt;"تأكد من الكود"),COUNT($U$3:U1151)+1,"  ")</f>
        <v xml:space="preserve">  </v>
      </c>
      <c r="Y1152" s="4" t="str">
        <f>IF(AND($Z$2=$D1152,$Z$2&lt;&gt;"",$Z$2&lt;&gt;0,$Y$2=$Y$1),COUNT($Y$3:Y1151)+1,"  ")</f>
        <v xml:space="preserve">  </v>
      </c>
    </row>
    <row r="1153" spans="2:25" ht="15.75">
      <c r="B1153" s="5" t="str">
        <f>IF(C1153&lt;&gt;"",COUNT($B$3:B1152)+1,"")</f>
        <v/>
      </c>
      <c r="C1153" s="86"/>
      <c r="D1153" s="12"/>
      <c r="E1153" s="12"/>
      <c r="F1153" s="5" t="str">
        <f>IFERROR(IF(E1153&lt;&gt;"",VLOOKUP(E1153,STORE!$C$6:$D$500,2,FALSE),""),"تأكد من الكود")</f>
        <v/>
      </c>
      <c r="G1153" s="12"/>
      <c r="H1153" s="20"/>
      <c r="I1153" s="12"/>
      <c r="U1153" s="4" t="str">
        <f>IF(AND($V$2=$E1153,$V$2&lt;&gt;"",$V$2&lt;&gt;0,F1153&lt;&gt;"تأكد من الكود"),COUNT($U$3:U1152)+1,"  ")</f>
        <v xml:space="preserve">  </v>
      </c>
      <c r="Y1153" s="4" t="str">
        <f>IF(AND($Z$2=$D1153,$Z$2&lt;&gt;"",$Z$2&lt;&gt;0,$Y$2=$Y$1),COUNT($Y$3:Y1152)+1,"  ")</f>
        <v xml:space="preserve">  </v>
      </c>
    </row>
    <row r="1154" spans="2:25" ht="15.75">
      <c r="B1154" s="5" t="str">
        <f>IF(C1154&lt;&gt;"",COUNT($B$3:B1153)+1,"")</f>
        <v/>
      </c>
      <c r="C1154" s="86"/>
      <c r="D1154" s="12"/>
      <c r="E1154" s="12"/>
      <c r="F1154" s="5" t="str">
        <f>IFERROR(IF(E1154&lt;&gt;"",VLOOKUP(E1154,STORE!$C$6:$D$500,2,FALSE),""),"تأكد من الكود")</f>
        <v/>
      </c>
      <c r="G1154" s="12"/>
      <c r="H1154" s="20"/>
      <c r="I1154" s="12"/>
      <c r="U1154" s="4" t="str">
        <f>IF(AND($V$2=$E1154,$V$2&lt;&gt;"",$V$2&lt;&gt;0,F1154&lt;&gt;"تأكد من الكود"),COUNT($U$3:U1153)+1,"  ")</f>
        <v xml:space="preserve">  </v>
      </c>
      <c r="Y1154" s="4" t="str">
        <f>IF(AND($Z$2=$D1154,$Z$2&lt;&gt;"",$Z$2&lt;&gt;0,$Y$2=$Y$1),COUNT($Y$3:Y1153)+1,"  ")</f>
        <v xml:space="preserve">  </v>
      </c>
    </row>
    <row r="1155" spans="2:25" ht="15.75">
      <c r="B1155" s="5" t="str">
        <f>IF(C1155&lt;&gt;"",COUNT($B$3:B1154)+1,"")</f>
        <v/>
      </c>
      <c r="C1155" s="86"/>
      <c r="D1155" s="12"/>
      <c r="E1155" s="12"/>
      <c r="F1155" s="5" t="str">
        <f>IFERROR(IF(E1155&lt;&gt;"",VLOOKUP(E1155,STORE!$C$6:$D$500,2,FALSE),""),"تأكد من الكود")</f>
        <v/>
      </c>
      <c r="G1155" s="12"/>
      <c r="H1155" s="20"/>
      <c r="I1155" s="12"/>
      <c r="U1155" s="4" t="str">
        <f>IF(AND($V$2=$E1155,$V$2&lt;&gt;"",$V$2&lt;&gt;0,F1155&lt;&gt;"تأكد من الكود"),COUNT($U$3:U1154)+1,"  ")</f>
        <v xml:space="preserve">  </v>
      </c>
      <c r="Y1155" s="4" t="str">
        <f>IF(AND($Z$2=$D1155,$Z$2&lt;&gt;"",$Z$2&lt;&gt;0,$Y$2=$Y$1),COUNT($Y$3:Y1154)+1,"  ")</f>
        <v xml:space="preserve">  </v>
      </c>
    </row>
    <row r="1156" spans="2:25" ht="15.75">
      <c r="B1156" s="5" t="str">
        <f>IF(C1156&lt;&gt;"",COUNT($B$3:B1155)+1,"")</f>
        <v/>
      </c>
      <c r="C1156" s="86"/>
      <c r="D1156" s="12"/>
      <c r="E1156" s="12"/>
      <c r="F1156" s="5" t="str">
        <f>IFERROR(IF(E1156&lt;&gt;"",VLOOKUP(E1156,STORE!$C$6:$D$500,2,FALSE),""),"تأكد من الكود")</f>
        <v/>
      </c>
      <c r="G1156" s="12"/>
      <c r="H1156" s="20"/>
      <c r="I1156" s="12"/>
      <c r="U1156" s="4" t="str">
        <f>IF(AND($V$2=$E1156,$V$2&lt;&gt;"",$V$2&lt;&gt;0,F1156&lt;&gt;"تأكد من الكود"),COUNT($U$3:U1155)+1,"  ")</f>
        <v xml:space="preserve">  </v>
      </c>
      <c r="Y1156" s="4" t="str">
        <f>IF(AND($Z$2=$D1156,$Z$2&lt;&gt;"",$Z$2&lt;&gt;0,$Y$2=$Y$1),COUNT($Y$3:Y1155)+1,"  ")</f>
        <v xml:space="preserve">  </v>
      </c>
    </row>
    <row r="1157" spans="2:25" ht="15.75">
      <c r="B1157" s="5" t="str">
        <f>IF(C1157&lt;&gt;"",COUNT($B$3:B1156)+1,"")</f>
        <v/>
      </c>
      <c r="C1157" s="86"/>
      <c r="D1157" s="12"/>
      <c r="E1157" s="12"/>
      <c r="F1157" s="5" t="str">
        <f>IFERROR(IF(E1157&lt;&gt;"",VLOOKUP(E1157,STORE!$C$6:$D$500,2,FALSE),""),"تأكد من الكود")</f>
        <v/>
      </c>
      <c r="G1157" s="12"/>
      <c r="H1157" s="20"/>
      <c r="I1157" s="12"/>
      <c r="U1157" s="4" t="str">
        <f>IF(AND($V$2=$E1157,$V$2&lt;&gt;"",$V$2&lt;&gt;0,F1157&lt;&gt;"تأكد من الكود"),COUNT($U$3:U1156)+1,"  ")</f>
        <v xml:space="preserve">  </v>
      </c>
      <c r="Y1157" s="4" t="str">
        <f>IF(AND($Z$2=$D1157,$Z$2&lt;&gt;"",$Z$2&lt;&gt;0,$Y$2=$Y$1),COUNT($Y$3:Y1156)+1,"  ")</f>
        <v xml:space="preserve">  </v>
      </c>
    </row>
    <row r="1158" spans="2:25" ht="15.75">
      <c r="B1158" s="5" t="str">
        <f>IF(C1158&lt;&gt;"",COUNT($B$3:B1157)+1,"")</f>
        <v/>
      </c>
      <c r="C1158" s="86"/>
      <c r="D1158" s="12"/>
      <c r="E1158" s="12"/>
      <c r="F1158" s="5" t="str">
        <f>IFERROR(IF(E1158&lt;&gt;"",VLOOKUP(E1158,STORE!$C$6:$D$500,2,FALSE),""),"تأكد من الكود")</f>
        <v/>
      </c>
      <c r="G1158" s="12"/>
      <c r="H1158" s="20"/>
      <c r="I1158" s="12"/>
      <c r="U1158" s="4" t="str">
        <f>IF(AND($V$2=$E1158,$V$2&lt;&gt;"",$V$2&lt;&gt;0,F1158&lt;&gt;"تأكد من الكود"),COUNT($U$3:U1157)+1,"  ")</f>
        <v xml:space="preserve">  </v>
      </c>
      <c r="Y1158" s="4" t="str">
        <f>IF(AND($Z$2=$D1158,$Z$2&lt;&gt;"",$Z$2&lt;&gt;0,$Y$2=$Y$1),COUNT($Y$3:Y1157)+1,"  ")</f>
        <v xml:space="preserve">  </v>
      </c>
    </row>
    <row r="1159" spans="2:25" ht="15.75">
      <c r="B1159" s="5" t="str">
        <f>IF(C1159&lt;&gt;"",COUNT($B$3:B1158)+1,"")</f>
        <v/>
      </c>
      <c r="C1159" s="86"/>
      <c r="D1159" s="12"/>
      <c r="E1159" s="12"/>
      <c r="F1159" s="5" t="str">
        <f>IFERROR(IF(E1159&lt;&gt;"",VLOOKUP(E1159,STORE!$C$6:$D$500,2,FALSE),""),"تأكد من الكود")</f>
        <v/>
      </c>
      <c r="G1159" s="12"/>
      <c r="H1159" s="20"/>
      <c r="I1159" s="12"/>
      <c r="U1159" s="4" t="str">
        <f>IF(AND($V$2=$E1159,$V$2&lt;&gt;"",$V$2&lt;&gt;0,F1159&lt;&gt;"تأكد من الكود"),COUNT($U$3:U1158)+1,"  ")</f>
        <v xml:space="preserve">  </v>
      </c>
      <c r="Y1159" s="4" t="str">
        <f>IF(AND($Z$2=$D1159,$Z$2&lt;&gt;"",$Z$2&lt;&gt;0,$Y$2=$Y$1),COUNT($Y$3:Y1158)+1,"  ")</f>
        <v xml:space="preserve">  </v>
      </c>
    </row>
    <row r="1160" spans="2:25" ht="15.75">
      <c r="B1160" s="5" t="str">
        <f>IF(C1160&lt;&gt;"",COUNT($B$3:B1159)+1,"")</f>
        <v/>
      </c>
      <c r="C1160" s="86"/>
      <c r="D1160" s="12"/>
      <c r="E1160" s="12"/>
      <c r="F1160" s="5" t="str">
        <f>IFERROR(IF(E1160&lt;&gt;"",VLOOKUP(E1160,STORE!$C$6:$D$500,2,FALSE),""),"تأكد من الكود")</f>
        <v/>
      </c>
      <c r="G1160" s="12"/>
      <c r="H1160" s="20"/>
      <c r="I1160" s="12"/>
      <c r="U1160" s="4" t="str">
        <f>IF(AND($V$2=$E1160,$V$2&lt;&gt;"",$V$2&lt;&gt;0,F1160&lt;&gt;"تأكد من الكود"),COUNT($U$3:U1159)+1,"  ")</f>
        <v xml:space="preserve">  </v>
      </c>
      <c r="Y1160" s="4" t="str">
        <f>IF(AND($Z$2=$D1160,$Z$2&lt;&gt;"",$Z$2&lt;&gt;0,$Y$2=$Y$1),COUNT($Y$3:Y1159)+1,"  ")</f>
        <v xml:space="preserve">  </v>
      </c>
    </row>
    <row r="1161" spans="2:25" ht="15.75">
      <c r="B1161" s="5" t="str">
        <f>IF(C1161&lt;&gt;"",COUNT($B$3:B1160)+1,"")</f>
        <v/>
      </c>
      <c r="C1161" s="86"/>
      <c r="D1161" s="12"/>
      <c r="E1161" s="12"/>
      <c r="F1161" s="5" t="str">
        <f>IFERROR(IF(E1161&lt;&gt;"",VLOOKUP(E1161,STORE!$C$6:$D$500,2,FALSE),""),"تأكد من الكود")</f>
        <v/>
      </c>
      <c r="G1161" s="12"/>
      <c r="H1161" s="20"/>
      <c r="I1161" s="12"/>
      <c r="U1161" s="4" t="str">
        <f>IF(AND($V$2=$E1161,$V$2&lt;&gt;"",$V$2&lt;&gt;0,F1161&lt;&gt;"تأكد من الكود"),COUNT($U$3:U1160)+1,"  ")</f>
        <v xml:space="preserve">  </v>
      </c>
      <c r="Y1161" s="4" t="str">
        <f>IF(AND($Z$2=$D1161,$Z$2&lt;&gt;"",$Z$2&lt;&gt;0,$Y$2=$Y$1),COUNT($Y$3:Y1160)+1,"  ")</f>
        <v xml:space="preserve">  </v>
      </c>
    </row>
    <row r="1162" spans="2:25" ht="15.75">
      <c r="B1162" s="5" t="str">
        <f>IF(C1162&lt;&gt;"",COUNT($B$3:B1161)+1,"")</f>
        <v/>
      </c>
      <c r="C1162" s="86"/>
      <c r="D1162" s="12"/>
      <c r="E1162" s="12"/>
      <c r="F1162" s="5" t="str">
        <f>IFERROR(IF(E1162&lt;&gt;"",VLOOKUP(E1162,STORE!$C$6:$D$500,2,FALSE),""),"تأكد من الكود")</f>
        <v/>
      </c>
      <c r="G1162" s="12"/>
      <c r="H1162" s="20"/>
      <c r="I1162" s="12"/>
      <c r="U1162" s="4" t="str">
        <f>IF(AND($V$2=$E1162,$V$2&lt;&gt;"",$V$2&lt;&gt;0,F1162&lt;&gt;"تأكد من الكود"),COUNT($U$3:U1161)+1,"  ")</f>
        <v xml:space="preserve">  </v>
      </c>
      <c r="Y1162" s="4" t="str">
        <f>IF(AND($Z$2=$D1162,$Z$2&lt;&gt;"",$Z$2&lt;&gt;0,$Y$2=$Y$1),COUNT($Y$3:Y1161)+1,"  ")</f>
        <v xml:space="preserve">  </v>
      </c>
    </row>
    <row r="1163" spans="2:25" ht="15.75">
      <c r="B1163" s="5" t="str">
        <f>IF(C1163&lt;&gt;"",COUNT($B$3:B1162)+1,"")</f>
        <v/>
      </c>
      <c r="C1163" s="86"/>
      <c r="D1163" s="12"/>
      <c r="E1163" s="12"/>
      <c r="F1163" s="5" t="str">
        <f>IFERROR(IF(E1163&lt;&gt;"",VLOOKUP(E1163,STORE!$C$6:$D$500,2,FALSE),""),"تأكد من الكود")</f>
        <v/>
      </c>
      <c r="G1163" s="12"/>
      <c r="H1163" s="20"/>
      <c r="I1163" s="12"/>
      <c r="U1163" s="4" t="str">
        <f>IF(AND($V$2=$E1163,$V$2&lt;&gt;"",$V$2&lt;&gt;0,F1163&lt;&gt;"تأكد من الكود"),COUNT($U$3:U1162)+1,"  ")</f>
        <v xml:space="preserve">  </v>
      </c>
      <c r="Y1163" s="4" t="str">
        <f>IF(AND($Z$2=$D1163,$Z$2&lt;&gt;"",$Z$2&lt;&gt;0,$Y$2=$Y$1),COUNT($Y$3:Y1162)+1,"  ")</f>
        <v xml:space="preserve">  </v>
      </c>
    </row>
    <row r="1164" spans="2:25" ht="15.75">
      <c r="B1164" s="5" t="str">
        <f>IF(C1164&lt;&gt;"",COUNT($B$3:B1163)+1,"")</f>
        <v/>
      </c>
      <c r="C1164" s="86"/>
      <c r="D1164" s="12"/>
      <c r="E1164" s="12"/>
      <c r="F1164" s="5" t="str">
        <f>IFERROR(IF(E1164&lt;&gt;"",VLOOKUP(E1164,STORE!$C$6:$D$500,2,FALSE),""),"تأكد من الكود")</f>
        <v/>
      </c>
      <c r="G1164" s="12"/>
      <c r="H1164" s="20"/>
      <c r="I1164" s="12"/>
      <c r="U1164" s="4" t="str">
        <f>IF(AND($V$2=$E1164,$V$2&lt;&gt;"",$V$2&lt;&gt;0,F1164&lt;&gt;"تأكد من الكود"),COUNT($U$3:U1163)+1,"  ")</f>
        <v xml:space="preserve">  </v>
      </c>
      <c r="Y1164" s="4" t="str">
        <f>IF(AND($Z$2=$D1164,$Z$2&lt;&gt;"",$Z$2&lt;&gt;0,$Y$2=$Y$1),COUNT($Y$3:Y1163)+1,"  ")</f>
        <v xml:space="preserve">  </v>
      </c>
    </row>
    <row r="1165" spans="2:25" ht="15.75">
      <c r="B1165" s="5" t="str">
        <f>IF(C1165&lt;&gt;"",COUNT($B$3:B1164)+1,"")</f>
        <v/>
      </c>
      <c r="C1165" s="86"/>
      <c r="D1165" s="12"/>
      <c r="E1165" s="12"/>
      <c r="F1165" s="5" t="str">
        <f>IFERROR(IF(E1165&lt;&gt;"",VLOOKUP(E1165,STORE!$C$6:$D$500,2,FALSE),""),"تأكد من الكود")</f>
        <v/>
      </c>
      <c r="G1165" s="12"/>
      <c r="H1165" s="20"/>
      <c r="I1165" s="12"/>
      <c r="U1165" s="4" t="str">
        <f>IF(AND($V$2=$E1165,$V$2&lt;&gt;"",$V$2&lt;&gt;0,F1165&lt;&gt;"تأكد من الكود"),COUNT($U$3:U1164)+1,"  ")</f>
        <v xml:space="preserve">  </v>
      </c>
      <c r="Y1165" s="4" t="str">
        <f>IF(AND($Z$2=$D1165,$Z$2&lt;&gt;"",$Z$2&lt;&gt;0,$Y$2=$Y$1),COUNT($Y$3:Y1164)+1,"  ")</f>
        <v xml:space="preserve">  </v>
      </c>
    </row>
    <row r="1166" spans="2:25" ht="15.75">
      <c r="B1166" s="5" t="str">
        <f>IF(C1166&lt;&gt;"",COUNT($B$3:B1165)+1,"")</f>
        <v/>
      </c>
      <c r="C1166" s="86"/>
      <c r="D1166" s="12"/>
      <c r="E1166" s="12"/>
      <c r="F1166" s="5" t="str">
        <f>IFERROR(IF(E1166&lt;&gt;"",VLOOKUP(E1166,STORE!$C$6:$D$500,2,FALSE),""),"تأكد من الكود")</f>
        <v/>
      </c>
      <c r="G1166" s="12"/>
      <c r="H1166" s="20"/>
      <c r="I1166" s="12"/>
      <c r="U1166" s="4" t="str">
        <f>IF(AND($V$2=$E1166,$V$2&lt;&gt;"",$V$2&lt;&gt;0,F1166&lt;&gt;"تأكد من الكود"),COUNT($U$3:U1165)+1,"  ")</f>
        <v xml:space="preserve">  </v>
      </c>
      <c r="Y1166" s="4" t="str">
        <f>IF(AND($Z$2=$D1166,$Z$2&lt;&gt;"",$Z$2&lt;&gt;0,$Y$2=$Y$1),COUNT($Y$3:Y1165)+1,"  ")</f>
        <v xml:space="preserve">  </v>
      </c>
    </row>
    <row r="1167" spans="2:25" ht="15.75">
      <c r="B1167" s="5" t="str">
        <f>IF(C1167&lt;&gt;"",COUNT($B$3:B1166)+1,"")</f>
        <v/>
      </c>
      <c r="C1167" s="86"/>
      <c r="D1167" s="12"/>
      <c r="E1167" s="12"/>
      <c r="F1167" s="5" t="str">
        <f>IFERROR(IF(E1167&lt;&gt;"",VLOOKUP(E1167,STORE!$C$6:$D$500,2,FALSE),""),"تأكد من الكود")</f>
        <v/>
      </c>
      <c r="G1167" s="12"/>
      <c r="H1167" s="20"/>
      <c r="I1167" s="12"/>
      <c r="U1167" s="4" t="str">
        <f>IF(AND($V$2=$E1167,$V$2&lt;&gt;"",$V$2&lt;&gt;0,F1167&lt;&gt;"تأكد من الكود"),COUNT($U$3:U1166)+1,"  ")</f>
        <v xml:space="preserve">  </v>
      </c>
      <c r="Y1167" s="4" t="str">
        <f>IF(AND($Z$2=$D1167,$Z$2&lt;&gt;"",$Z$2&lt;&gt;0,$Y$2=$Y$1),COUNT($Y$3:Y1166)+1,"  ")</f>
        <v xml:space="preserve">  </v>
      </c>
    </row>
    <row r="1168" spans="2:25" ht="15.75">
      <c r="B1168" s="5" t="str">
        <f>IF(C1168&lt;&gt;"",COUNT($B$3:B1167)+1,"")</f>
        <v/>
      </c>
      <c r="C1168" s="86"/>
      <c r="D1168" s="12"/>
      <c r="E1168" s="12"/>
      <c r="F1168" s="5" t="str">
        <f>IFERROR(IF(E1168&lt;&gt;"",VLOOKUP(E1168,STORE!$C$6:$D$500,2,FALSE),""),"تأكد من الكود")</f>
        <v/>
      </c>
      <c r="G1168" s="12"/>
      <c r="H1168" s="20"/>
      <c r="I1168" s="12"/>
      <c r="U1168" s="4" t="str">
        <f>IF(AND($V$2=$E1168,$V$2&lt;&gt;"",$V$2&lt;&gt;0,F1168&lt;&gt;"تأكد من الكود"),COUNT($U$3:U1167)+1,"  ")</f>
        <v xml:space="preserve">  </v>
      </c>
      <c r="Y1168" s="4" t="str">
        <f>IF(AND($Z$2=$D1168,$Z$2&lt;&gt;"",$Z$2&lt;&gt;0,$Y$2=$Y$1),COUNT($Y$3:Y1167)+1,"  ")</f>
        <v xml:space="preserve">  </v>
      </c>
    </row>
    <row r="1169" spans="2:25" ht="15.75">
      <c r="B1169" s="5" t="str">
        <f>IF(C1169&lt;&gt;"",COUNT($B$3:B1168)+1,"")</f>
        <v/>
      </c>
      <c r="C1169" s="86"/>
      <c r="D1169" s="12"/>
      <c r="E1169" s="12"/>
      <c r="F1169" s="5" t="str">
        <f>IFERROR(IF(E1169&lt;&gt;"",VLOOKUP(E1169,STORE!$C$6:$D$500,2,FALSE),""),"تأكد من الكود")</f>
        <v/>
      </c>
      <c r="G1169" s="12"/>
      <c r="H1169" s="20"/>
      <c r="I1169" s="12"/>
      <c r="U1169" s="4" t="str">
        <f>IF(AND($V$2=$E1169,$V$2&lt;&gt;"",$V$2&lt;&gt;0,F1169&lt;&gt;"تأكد من الكود"),COUNT($U$3:U1168)+1,"  ")</f>
        <v xml:space="preserve">  </v>
      </c>
      <c r="Y1169" s="4" t="str">
        <f>IF(AND($Z$2=$D1169,$Z$2&lt;&gt;"",$Z$2&lt;&gt;0,$Y$2=$Y$1),COUNT($Y$3:Y1168)+1,"  ")</f>
        <v xml:space="preserve">  </v>
      </c>
    </row>
    <row r="1170" spans="2:25" ht="15.75">
      <c r="B1170" s="5" t="str">
        <f>IF(C1170&lt;&gt;"",COUNT($B$3:B1169)+1,"")</f>
        <v/>
      </c>
      <c r="C1170" s="86"/>
      <c r="D1170" s="12"/>
      <c r="E1170" s="12"/>
      <c r="F1170" s="5" t="str">
        <f>IFERROR(IF(E1170&lt;&gt;"",VLOOKUP(E1170,STORE!$C$6:$D$500,2,FALSE),""),"تأكد من الكود")</f>
        <v/>
      </c>
      <c r="G1170" s="12"/>
      <c r="H1170" s="20"/>
      <c r="I1170" s="12"/>
      <c r="U1170" s="4" t="str">
        <f>IF(AND($V$2=$E1170,$V$2&lt;&gt;"",$V$2&lt;&gt;0,F1170&lt;&gt;"تأكد من الكود"),COUNT($U$3:U1169)+1,"  ")</f>
        <v xml:space="preserve">  </v>
      </c>
      <c r="Y1170" s="4" t="str">
        <f>IF(AND($Z$2=$D1170,$Z$2&lt;&gt;"",$Z$2&lt;&gt;0,$Y$2=$Y$1),COUNT($Y$3:Y1169)+1,"  ")</f>
        <v xml:space="preserve">  </v>
      </c>
    </row>
    <row r="1171" spans="2:25" ht="15.75">
      <c r="B1171" s="5" t="str">
        <f>IF(C1171&lt;&gt;"",COUNT($B$3:B1170)+1,"")</f>
        <v/>
      </c>
      <c r="C1171" s="86"/>
      <c r="D1171" s="12"/>
      <c r="E1171" s="12"/>
      <c r="F1171" s="5" t="str">
        <f>IFERROR(IF(E1171&lt;&gt;"",VLOOKUP(E1171,STORE!$C$6:$D$500,2,FALSE),""),"تأكد من الكود")</f>
        <v/>
      </c>
      <c r="G1171" s="12"/>
      <c r="H1171" s="20"/>
      <c r="I1171" s="12"/>
      <c r="U1171" s="4" t="str">
        <f>IF(AND($V$2=$E1171,$V$2&lt;&gt;"",$V$2&lt;&gt;0,F1171&lt;&gt;"تأكد من الكود"),COUNT($U$3:U1170)+1,"  ")</f>
        <v xml:space="preserve">  </v>
      </c>
      <c r="Y1171" s="4" t="str">
        <f>IF(AND($Z$2=$D1171,$Z$2&lt;&gt;"",$Z$2&lt;&gt;0,$Y$2=$Y$1),COUNT($Y$3:Y1170)+1,"  ")</f>
        <v xml:space="preserve">  </v>
      </c>
    </row>
    <row r="1172" spans="2:25" ht="15.75">
      <c r="B1172" s="5" t="str">
        <f>IF(C1172&lt;&gt;"",COUNT($B$3:B1171)+1,"")</f>
        <v/>
      </c>
      <c r="C1172" s="86"/>
      <c r="D1172" s="12"/>
      <c r="E1172" s="12"/>
      <c r="F1172" s="5" t="str">
        <f>IFERROR(IF(E1172&lt;&gt;"",VLOOKUP(E1172,STORE!$C$6:$D$500,2,FALSE),""),"تأكد من الكود")</f>
        <v/>
      </c>
      <c r="G1172" s="12"/>
      <c r="H1172" s="20"/>
      <c r="I1172" s="12"/>
      <c r="U1172" s="4" t="str">
        <f>IF(AND($V$2=$E1172,$V$2&lt;&gt;"",$V$2&lt;&gt;0,F1172&lt;&gt;"تأكد من الكود"),COUNT($U$3:U1171)+1,"  ")</f>
        <v xml:space="preserve">  </v>
      </c>
      <c r="Y1172" s="4" t="str">
        <f>IF(AND($Z$2=$D1172,$Z$2&lt;&gt;"",$Z$2&lt;&gt;0,$Y$2=$Y$1),COUNT($Y$3:Y1171)+1,"  ")</f>
        <v xml:space="preserve">  </v>
      </c>
    </row>
    <row r="1173" spans="2:25" ht="15.75">
      <c r="B1173" s="5" t="str">
        <f>IF(C1173&lt;&gt;"",COUNT($B$3:B1172)+1,"")</f>
        <v/>
      </c>
      <c r="C1173" s="86"/>
      <c r="D1173" s="12"/>
      <c r="E1173" s="12"/>
      <c r="F1173" s="5" t="str">
        <f>IFERROR(IF(E1173&lt;&gt;"",VLOOKUP(E1173,STORE!$C$6:$D$500,2,FALSE),""),"تأكد من الكود")</f>
        <v/>
      </c>
      <c r="G1173" s="12"/>
      <c r="H1173" s="20"/>
      <c r="I1173" s="12"/>
      <c r="U1173" s="4" t="str">
        <f>IF(AND($V$2=$E1173,$V$2&lt;&gt;"",$V$2&lt;&gt;0,F1173&lt;&gt;"تأكد من الكود"),COUNT($U$3:U1172)+1,"  ")</f>
        <v xml:space="preserve">  </v>
      </c>
      <c r="Y1173" s="4" t="str">
        <f>IF(AND($Z$2=$D1173,$Z$2&lt;&gt;"",$Z$2&lt;&gt;0,$Y$2=$Y$1),COUNT($Y$3:Y1172)+1,"  ")</f>
        <v xml:space="preserve">  </v>
      </c>
    </row>
    <row r="1174" spans="2:25" ht="15.75">
      <c r="B1174" s="5" t="str">
        <f>IF(C1174&lt;&gt;"",COUNT($B$3:B1173)+1,"")</f>
        <v/>
      </c>
      <c r="C1174" s="86"/>
      <c r="D1174" s="12"/>
      <c r="E1174" s="12"/>
      <c r="F1174" s="5" t="str">
        <f>IFERROR(IF(E1174&lt;&gt;"",VLOOKUP(E1174,STORE!$C$6:$D$500,2,FALSE),""),"تأكد من الكود")</f>
        <v/>
      </c>
      <c r="G1174" s="12"/>
      <c r="H1174" s="20"/>
      <c r="I1174" s="12"/>
      <c r="U1174" s="4" t="str">
        <f>IF(AND($V$2=$E1174,$V$2&lt;&gt;"",$V$2&lt;&gt;0,F1174&lt;&gt;"تأكد من الكود"),COUNT($U$3:U1173)+1,"  ")</f>
        <v xml:space="preserve">  </v>
      </c>
      <c r="Y1174" s="4" t="str">
        <f>IF(AND($Z$2=$D1174,$Z$2&lt;&gt;"",$Z$2&lt;&gt;0,$Y$2=$Y$1),COUNT($Y$3:Y1173)+1,"  ")</f>
        <v xml:space="preserve">  </v>
      </c>
    </row>
    <row r="1175" spans="2:25" ht="15.75">
      <c r="B1175" s="5" t="str">
        <f>IF(C1175&lt;&gt;"",COUNT($B$3:B1174)+1,"")</f>
        <v/>
      </c>
      <c r="C1175" s="86"/>
      <c r="D1175" s="12"/>
      <c r="E1175" s="12"/>
      <c r="F1175" s="5" t="str">
        <f>IFERROR(IF(E1175&lt;&gt;"",VLOOKUP(E1175,STORE!$C$6:$D$500,2,FALSE),""),"تأكد من الكود")</f>
        <v/>
      </c>
      <c r="G1175" s="12"/>
      <c r="H1175" s="20"/>
      <c r="I1175" s="12"/>
      <c r="U1175" s="4" t="str">
        <f>IF(AND($V$2=$E1175,$V$2&lt;&gt;"",$V$2&lt;&gt;0,F1175&lt;&gt;"تأكد من الكود"),COUNT($U$3:U1174)+1,"  ")</f>
        <v xml:space="preserve">  </v>
      </c>
      <c r="Y1175" s="4" t="str">
        <f>IF(AND($Z$2=$D1175,$Z$2&lt;&gt;"",$Z$2&lt;&gt;0,$Y$2=$Y$1),COUNT($Y$3:Y1174)+1,"  ")</f>
        <v xml:space="preserve">  </v>
      </c>
    </row>
    <row r="1176" spans="2:25" ht="15.75">
      <c r="B1176" s="5" t="str">
        <f>IF(C1176&lt;&gt;"",COUNT($B$3:B1175)+1,"")</f>
        <v/>
      </c>
      <c r="C1176" s="86"/>
      <c r="D1176" s="12"/>
      <c r="E1176" s="12"/>
      <c r="F1176" s="5" t="str">
        <f>IFERROR(IF(E1176&lt;&gt;"",VLOOKUP(E1176,STORE!$C$6:$D$500,2,FALSE),""),"تأكد من الكود")</f>
        <v/>
      </c>
      <c r="G1176" s="12"/>
      <c r="H1176" s="20"/>
      <c r="I1176" s="12"/>
      <c r="U1176" s="4" t="str">
        <f>IF(AND($V$2=$E1176,$V$2&lt;&gt;"",$V$2&lt;&gt;0,F1176&lt;&gt;"تأكد من الكود"),COUNT($U$3:U1175)+1,"  ")</f>
        <v xml:space="preserve">  </v>
      </c>
      <c r="Y1176" s="4" t="str">
        <f>IF(AND($Z$2=$D1176,$Z$2&lt;&gt;"",$Z$2&lt;&gt;0,$Y$2=$Y$1),COUNT($Y$3:Y1175)+1,"  ")</f>
        <v xml:space="preserve">  </v>
      </c>
    </row>
    <row r="1177" spans="2:25" ht="15.75">
      <c r="B1177" s="5" t="str">
        <f>IF(C1177&lt;&gt;"",COUNT($B$3:B1176)+1,"")</f>
        <v/>
      </c>
      <c r="C1177" s="86"/>
      <c r="D1177" s="12"/>
      <c r="E1177" s="12"/>
      <c r="F1177" s="5" t="str">
        <f>IFERROR(IF(E1177&lt;&gt;"",VLOOKUP(E1177,STORE!$C$6:$D$500,2,FALSE),""),"تأكد من الكود")</f>
        <v/>
      </c>
      <c r="G1177" s="12"/>
      <c r="H1177" s="20"/>
      <c r="I1177" s="12"/>
      <c r="U1177" s="4" t="str">
        <f>IF(AND($V$2=$E1177,$V$2&lt;&gt;"",$V$2&lt;&gt;0,F1177&lt;&gt;"تأكد من الكود"),COUNT($U$3:U1176)+1,"  ")</f>
        <v xml:space="preserve">  </v>
      </c>
      <c r="Y1177" s="4" t="str">
        <f>IF(AND($Z$2=$D1177,$Z$2&lt;&gt;"",$Z$2&lt;&gt;0,$Y$2=$Y$1),COUNT($Y$3:Y1176)+1,"  ")</f>
        <v xml:space="preserve">  </v>
      </c>
    </row>
    <row r="1178" spans="2:25" ht="15.75">
      <c r="B1178" s="5" t="str">
        <f>IF(C1178&lt;&gt;"",COUNT($B$3:B1177)+1,"")</f>
        <v/>
      </c>
      <c r="C1178" s="86"/>
      <c r="D1178" s="12"/>
      <c r="E1178" s="12"/>
      <c r="F1178" s="5" t="str">
        <f>IFERROR(IF(E1178&lt;&gt;"",VLOOKUP(E1178,STORE!$C$6:$D$500,2,FALSE),""),"تأكد من الكود")</f>
        <v/>
      </c>
      <c r="G1178" s="12"/>
      <c r="H1178" s="20"/>
      <c r="I1178" s="12"/>
      <c r="U1178" s="4" t="str">
        <f>IF(AND($V$2=$E1178,$V$2&lt;&gt;"",$V$2&lt;&gt;0,F1178&lt;&gt;"تأكد من الكود"),COUNT($U$3:U1177)+1,"  ")</f>
        <v xml:space="preserve">  </v>
      </c>
      <c r="Y1178" s="4" t="str">
        <f>IF(AND($Z$2=$D1178,$Z$2&lt;&gt;"",$Z$2&lt;&gt;0,$Y$2=$Y$1),COUNT($Y$3:Y1177)+1,"  ")</f>
        <v xml:space="preserve">  </v>
      </c>
    </row>
    <row r="1179" spans="2:25" ht="15.75">
      <c r="B1179" s="5" t="str">
        <f>IF(C1179&lt;&gt;"",COUNT($B$3:B1178)+1,"")</f>
        <v/>
      </c>
      <c r="C1179" s="86"/>
      <c r="D1179" s="12"/>
      <c r="E1179" s="12"/>
      <c r="F1179" s="5" t="str">
        <f>IFERROR(IF(E1179&lt;&gt;"",VLOOKUP(E1179,STORE!$C$6:$D$500,2,FALSE),""),"تأكد من الكود")</f>
        <v/>
      </c>
      <c r="G1179" s="12"/>
      <c r="H1179" s="20"/>
      <c r="I1179" s="12"/>
      <c r="U1179" s="4" t="str">
        <f>IF(AND($V$2=$E1179,$V$2&lt;&gt;"",$V$2&lt;&gt;0,F1179&lt;&gt;"تأكد من الكود"),COUNT($U$3:U1178)+1,"  ")</f>
        <v xml:space="preserve">  </v>
      </c>
      <c r="Y1179" s="4" t="str">
        <f>IF(AND($Z$2=$D1179,$Z$2&lt;&gt;"",$Z$2&lt;&gt;0,$Y$2=$Y$1),COUNT($Y$3:Y1178)+1,"  ")</f>
        <v xml:space="preserve">  </v>
      </c>
    </row>
    <row r="1180" spans="2:25" ht="15.75">
      <c r="B1180" s="5" t="str">
        <f>IF(C1180&lt;&gt;"",COUNT($B$3:B1179)+1,"")</f>
        <v/>
      </c>
      <c r="C1180" s="86"/>
      <c r="D1180" s="12"/>
      <c r="E1180" s="12"/>
      <c r="F1180" s="5" t="str">
        <f>IFERROR(IF(E1180&lt;&gt;"",VLOOKUP(E1180,STORE!$C$6:$D$500,2,FALSE),""),"تأكد من الكود")</f>
        <v/>
      </c>
      <c r="G1180" s="12"/>
      <c r="H1180" s="20"/>
      <c r="I1180" s="12"/>
      <c r="U1180" s="4" t="str">
        <f>IF(AND($V$2=$E1180,$V$2&lt;&gt;"",$V$2&lt;&gt;0,F1180&lt;&gt;"تأكد من الكود"),COUNT($U$3:U1179)+1,"  ")</f>
        <v xml:space="preserve">  </v>
      </c>
      <c r="Y1180" s="4" t="str">
        <f>IF(AND($Z$2=$D1180,$Z$2&lt;&gt;"",$Z$2&lt;&gt;0,$Y$2=$Y$1),COUNT($Y$3:Y1179)+1,"  ")</f>
        <v xml:space="preserve">  </v>
      </c>
    </row>
    <row r="1181" spans="2:25" ht="15.75">
      <c r="B1181" s="5" t="str">
        <f>IF(C1181&lt;&gt;"",COUNT($B$3:B1180)+1,"")</f>
        <v/>
      </c>
      <c r="C1181" s="86"/>
      <c r="D1181" s="12"/>
      <c r="E1181" s="12"/>
      <c r="F1181" s="5" t="str">
        <f>IFERROR(IF(E1181&lt;&gt;"",VLOOKUP(E1181,STORE!$C$6:$D$500,2,FALSE),""),"تأكد من الكود")</f>
        <v/>
      </c>
      <c r="G1181" s="12"/>
      <c r="H1181" s="20"/>
      <c r="I1181" s="12"/>
      <c r="U1181" s="4" t="str">
        <f>IF(AND($V$2=$E1181,$V$2&lt;&gt;"",$V$2&lt;&gt;0,F1181&lt;&gt;"تأكد من الكود"),COUNT($U$3:U1180)+1,"  ")</f>
        <v xml:space="preserve">  </v>
      </c>
      <c r="Y1181" s="4" t="str">
        <f>IF(AND($Z$2=$D1181,$Z$2&lt;&gt;"",$Z$2&lt;&gt;0,$Y$2=$Y$1),COUNT($Y$3:Y1180)+1,"  ")</f>
        <v xml:space="preserve">  </v>
      </c>
    </row>
    <row r="1182" spans="2:25" ht="15.75">
      <c r="B1182" s="5" t="str">
        <f>IF(C1182&lt;&gt;"",COUNT($B$3:B1181)+1,"")</f>
        <v/>
      </c>
      <c r="C1182" s="86"/>
      <c r="D1182" s="12"/>
      <c r="E1182" s="12"/>
      <c r="F1182" s="5" t="str">
        <f>IFERROR(IF(E1182&lt;&gt;"",VLOOKUP(E1182,STORE!$C$6:$D$500,2,FALSE),""),"تأكد من الكود")</f>
        <v/>
      </c>
      <c r="G1182" s="12"/>
      <c r="H1182" s="20"/>
      <c r="I1182" s="12"/>
      <c r="U1182" s="4" t="str">
        <f>IF(AND($V$2=$E1182,$V$2&lt;&gt;"",$V$2&lt;&gt;0,F1182&lt;&gt;"تأكد من الكود"),COUNT($U$3:U1181)+1,"  ")</f>
        <v xml:space="preserve">  </v>
      </c>
      <c r="Y1182" s="4" t="str">
        <f>IF(AND($Z$2=$D1182,$Z$2&lt;&gt;"",$Z$2&lt;&gt;0,$Y$2=$Y$1),COUNT($Y$3:Y1181)+1,"  ")</f>
        <v xml:space="preserve">  </v>
      </c>
    </row>
    <row r="1183" spans="2:25" ht="15.75">
      <c r="B1183" s="5" t="str">
        <f>IF(C1183&lt;&gt;"",COUNT($B$3:B1182)+1,"")</f>
        <v/>
      </c>
      <c r="C1183" s="86"/>
      <c r="D1183" s="12"/>
      <c r="E1183" s="12"/>
      <c r="F1183" s="5" t="str">
        <f>IFERROR(IF(E1183&lt;&gt;"",VLOOKUP(E1183,STORE!$C$6:$D$500,2,FALSE),""),"تأكد من الكود")</f>
        <v/>
      </c>
      <c r="G1183" s="12"/>
      <c r="H1183" s="20"/>
      <c r="I1183" s="12"/>
      <c r="U1183" s="4" t="str">
        <f>IF(AND($V$2=$E1183,$V$2&lt;&gt;"",$V$2&lt;&gt;0,F1183&lt;&gt;"تأكد من الكود"),COUNT($U$3:U1182)+1,"  ")</f>
        <v xml:space="preserve">  </v>
      </c>
      <c r="Y1183" s="4" t="str">
        <f>IF(AND($Z$2=$D1183,$Z$2&lt;&gt;"",$Z$2&lt;&gt;0,$Y$2=$Y$1),COUNT($Y$3:Y1182)+1,"  ")</f>
        <v xml:space="preserve">  </v>
      </c>
    </row>
    <row r="1184" spans="2:25" ht="15.75">
      <c r="B1184" s="5" t="str">
        <f>IF(C1184&lt;&gt;"",COUNT($B$3:B1183)+1,"")</f>
        <v/>
      </c>
      <c r="C1184" s="86"/>
      <c r="D1184" s="12"/>
      <c r="E1184" s="12"/>
      <c r="F1184" s="5" t="str">
        <f>IFERROR(IF(E1184&lt;&gt;"",VLOOKUP(E1184,STORE!$C$6:$D$500,2,FALSE),""),"تأكد من الكود")</f>
        <v/>
      </c>
      <c r="G1184" s="12"/>
      <c r="H1184" s="20"/>
      <c r="I1184" s="12"/>
      <c r="U1184" s="4" t="str">
        <f>IF(AND($V$2=$E1184,$V$2&lt;&gt;"",$V$2&lt;&gt;0,F1184&lt;&gt;"تأكد من الكود"),COUNT($U$3:U1183)+1,"  ")</f>
        <v xml:space="preserve">  </v>
      </c>
      <c r="Y1184" s="4" t="str">
        <f>IF(AND($Z$2=$D1184,$Z$2&lt;&gt;"",$Z$2&lt;&gt;0,$Y$2=$Y$1),COUNT($Y$3:Y1183)+1,"  ")</f>
        <v xml:space="preserve">  </v>
      </c>
    </row>
    <row r="1185" spans="2:25" ht="15.75">
      <c r="B1185" s="5" t="str">
        <f>IF(C1185&lt;&gt;"",COUNT($B$3:B1184)+1,"")</f>
        <v/>
      </c>
      <c r="C1185" s="86"/>
      <c r="D1185" s="12"/>
      <c r="E1185" s="12"/>
      <c r="F1185" s="5" t="str">
        <f>IFERROR(IF(E1185&lt;&gt;"",VLOOKUP(E1185,STORE!$C$6:$D$500,2,FALSE),""),"تأكد من الكود")</f>
        <v/>
      </c>
      <c r="G1185" s="12"/>
      <c r="H1185" s="20"/>
      <c r="I1185" s="12"/>
      <c r="U1185" s="4" t="str">
        <f>IF(AND($V$2=$E1185,$V$2&lt;&gt;"",$V$2&lt;&gt;0,F1185&lt;&gt;"تأكد من الكود"),COUNT($U$3:U1184)+1,"  ")</f>
        <v xml:space="preserve">  </v>
      </c>
      <c r="Y1185" s="4" t="str">
        <f>IF(AND($Z$2=$D1185,$Z$2&lt;&gt;"",$Z$2&lt;&gt;0,$Y$2=$Y$1),COUNT($Y$3:Y1184)+1,"  ")</f>
        <v xml:space="preserve">  </v>
      </c>
    </row>
    <row r="1186" spans="2:25" ht="15.75">
      <c r="B1186" s="5" t="str">
        <f>IF(C1186&lt;&gt;"",COUNT($B$3:B1185)+1,"")</f>
        <v/>
      </c>
      <c r="C1186" s="86"/>
      <c r="D1186" s="12"/>
      <c r="E1186" s="12"/>
      <c r="F1186" s="5" t="str">
        <f>IFERROR(IF(E1186&lt;&gt;"",VLOOKUP(E1186,STORE!$C$6:$D$500,2,FALSE),""),"تأكد من الكود")</f>
        <v/>
      </c>
      <c r="G1186" s="12"/>
      <c r="H1186" s="20"/>
      <c r="I1186" s="12"/>
      <c r="U1186" s="4" t="str">
        <f>IF(AND($V$2=$E1186,$V$2&lt;&gt;"",$V$2&lt;&gt;0,F1186&lt;&gt;"تأكد من الكود"),COUNT($U$3:U1185)+1,"  ")</f>
        <v xml:space="preserve">  </v>
      </c>
      <c r="Y1186" s="4" t="str">
        <f>IF(AND($Z$2=$D1186,$Z$2&lt;&gt;"",$Z$2&lt;&gt;0,$Y$2=$Y$1),COUNT($Y$3:Y1185)+1,"  ")</f>
        <v xml:space="preserve">  </v>
      </c>
    </row>
    <row r="1187" spans="2:25" ht="15.75">
      <c r="B1187" s="5" t="str">
        <f>IF(C1187&lt;&gt;"",COUNT($B$3:B1186)+1,"")</f>
        <v/>
      </c>
      <c r="C1187" s="86"/>
      <c r="D1187" s="12"/>
      <c r="E1187" s="12"/>
      <c r="F1187" s="5" t="str">
        <f>IFERROR(IF(E1187&lt;&gt;"",VLOOKUP(E1187,STORE!$C$6:$D$500,2,FALSE),""),"تأكد من الكود")</f>
        <v/>
      </c>
      <c r="G1187" s="12"/>
      <c r="H1187" s="20"/>
      <c r="I1187" s="12"/>
      <c r="U1187" s="4" t="str">
        <f>IF(AND($V$2=$E1187,$V$2&lt;&gt;"",$V$2&lt;&gt;0,F1187&lt;&gt;"تأكد من الكود"),COUNT($U$3:U1186)+1,"  ")</f>
        <v xml:space="preserve">  </v>
      </c>
      <c r="Y1187" s="4" t="str">
        <f>IF(AND($Z$2=$D1187,$Z$2&lt;&gt;"",$Z$2&lt;&gt;0,$Y$2=$Y$1),COUNT($Y$3:Y1186)+1,"  ")</f>
        <v xml:space="preserve">  </v>
      </c>
    </row>
    <row r="1188" spans="2:25" ht="15.75">
      <c r="B1188" s="5" t="str">
        <f>IF(C1188&lt;&gt;"",COUNT($B$3:B1187)+1,"")</f>
        <v/>
      </c>
      <c r="C1188" s="86"/>
      <c r="D1188" s="12"/>
      <c r="E1188" s="12"/>
      <c r="F1188" s="5" t="str">
        <f>IFERROR(IF(E1188&lt;&gt;"",VLOOKUP(E1188,STORE!$C$6:$D$500,2,FALSE),""),"تأكد من الكود")</f>
        <v/>
      </c>
      <c r="G1188" s="12"/>
      <c r="H1188" s="20"/>
      <c r="I1188" s="12"/>
      <c r="U1188" s="4" t="str">
        <f>IF(AND($V$2=$E1188,$V$2&lt;&gt;"",$V$2&lt;&gt;0,F1188&lt;&gt;"تأكد من الكود"),COUNT($U$3:U1187)+1,"  ")</f>
        <v xml:space="preserve">  </v>
      </c>
      <c r="Y1188" s="4" t="str">
        <f>IF(AND($Z$2=$D1188,$Z$2&lt;&gt;"",$Z$2&lt;&gt;0,$Y$2=$Y$1),COUNT($Y$3:Y1187)+1,"  ")</f>
        <v xml:space="preserve">  </v>
      </c>
    </row>
    <row r="1189" spans="2:25" ht="15.75">
      <c r="B1189" s="5" t="str">
        <f>IF(C1189&lt;&gt;"",COUNT($B$3:B1188)+1,"")</f>
        <v/>
      </c>
      <c r="C1189" s="86"/>
      <c r="D1189" s="12"/>
      <c r="E1189" s="12"/>
      <c r="F1189" s="5" t="str">
        <f>IFERROR(IF(E1189&lt;&gt;"",VLOOKUP(E1189,STORE!$C$6:$D$500,2,FALSE),""),"تأكد من الكود")</f>
        <v/>
      </c>
      <c r="G1189" s="12"/>
      <c r="H1189" s="20"/>
      <c r="I1189" s="12"/>
      <c r="U1189" s="4" t="str">
        <f>IF(AND($V$2=$E1189,$V$2&lt;&gt;"",$V$2&lt;&gt;0,F1189&lt;&gt;"تأكد من الكود"),COUNT($U$3:U1188)+1,"  ")</f>
        <v xml:space="preserve">  </v>
      </c>
      <c r="Y1189" s="4" t="str">
        <f>IF(AND($Z$2=$D1189,$Z$2&lt;&gt;"",$Z$2&lt;&gt;0,$Y$2=$Y$1),COUNT($Y$3:Y1188)+1,"  ")</f>
        <v xml:space="preserve">  </v>
      </c>
    </row>
    <row r="1190" spans="2:25" ht="15.75">
      <c r="B1190" s="5" t="str">
        <f>IF(C1190&lt;&gt;"",COUNT($B$3:B1189)+1,"")</f>
        <v/>
      </c>
      <c r="C1190" s="86"/>
      <c r="D1190" s="12"/>
      <c r="E1190" s="12"/>
      <c r="F1190" s="5" t="str">
        <f>IFERROR(IF(E1190&lt;&gt;"",VLOOKUP(E1190,STORE!$C$6:$D$500,2,FALSE),""),"تأكد من الكود")</f>
        <v/>
      </c>
      <c r="G1190" s="12"/>
      <c r="H1190" s="20"/>
      <c r="I1190" s="12"/>
      <c r="U1190" s="4" t="str">
        <f>IF(AND($V$2=$E1190,$V$2&lt;&gt;"",$V$2&lt;&gt;0,F1190&lt;&gt;"تأكد من الكود"),COUNT($U$3:U1189)+1,"  ")</f>
        <v xml:space="preserve">  </v>
      </c>
      <c r="Y1190" s="4" t="str">
        <f>IF(AND($Z$2=$D1190,$Z$2&lt;&gt;"",$Z$2&lt;&gt;0,$Y$2=$Y$1),COUNT($Y$3:Y1189)+1,"  ")</f>
        <v xml:space="preserve">  </v>
      </c>
    </row>
    <row r="1191" spans="2:25" ht="15.75">
      <c r="B1191" s="5" t="str">
        <f>IF(C1191&lt;&gt;"",COUNT($B$3:B1190)+1,"")</f>
        <v/>
      </c>
      <c r="C1191" s="86"/>
      <c r="D1191" s="12"/>
      <c r="E1191" s="12"/>
      <c r="F1191" s="5" t="str">
        <f>IFERROR(IF(E1191&lt;&gt;"",VLOOKUP(E1191,STORE!$C$6:$D$500,2,FALSE),""),"تأكد من الكود")</f>
        <v/>
      </c>
      <c r="G1191" s="12"/>
      <c r="H1191" s="20"/>
      <c r="I1191" s="12"/>
      <c r="U1191" s="4" t="str">
        <f>IF(AND($V$2=$E1191,$V$2&lt;&gt;"",$V$2&lt;&gt;0,F1191&lt;&gt;"تأكد من الكود"),COUNT($U$3:U1190)+1,"  ")</f>
        <v xml:space="preserve">  </v>
      </c>
      <c r="Y1191" s="4" t="str">
        <f>IF(AND($Z$2=$D1191,$Z$2&lt;&gt;"",$Z$2&lt;&gt;0,$Y$2=$Y$1),COUNT($Y$3:Y1190)+1,"  ")</f>
        <v xml:space="preserve">  </v>
      </c>
    </row>
    <row r="1192" spans="2:25" ht="15.75">
      <c r="B1192" s="5" t="str">
        <f>IF(C1192&lt;&gt;"",COUNT($B$3:B1191)+1,"")</f>
        <v/>
      </c>
      <c r="C1192" s="86"/>
      <c r="D1192" s="12"/>
      <c r="E1192" s="12"/>
      <c r="F1192" s="5" t="str">
        <f>IFERROR(IF(E1192&lt;&gt;"",VLOOKUP(E1192,STORE!$C$6:$D$500,2,FALSE),""),"تأكد من الكود")</f>
        <v/>
      </c>
      <c r="G1192" s="12"/>
      <c r="H1192" s="20"/>
      <c r="I1192" s="12"/>
      <c r="U1192" s="4" t="str">
        <f>IF(AND($V$2=$E1192,$V$2&lt;&gt;"",$V$2&lt;&gt;0,F1192&lt;&gt;"تأكد من الكود"),COUNT($U$3:U1191)+1,"  ")</f>
        <v xml:space="preserve">  </v>
      </c>
      <c r="Y1192" s="4" t="str">
        <f>IF(AND($Z$2=$D1192,$Z$2&lt;&gt;"",$Z$2&lt;&gt;0,$Y$2=$Y$1),COUNT($Y$3:Y1191)+1,"  ")</f>
        <v xml:space="preserve">  </v>
      </c>
    </row>
    <row r="1193" spans="2:25" ht="15.75">
      <c r="B1193" s="5" t="str">
        <f>IF(C1193&lt;&gt;"",COUNT($B$3:B1192)+1,"")</f>
        <v/>
      </c>
      <c r="C1193" s="86"/>
      <c r="D1193" s="12"/>
      <c r="E1193" s="12"/>
      <c r="F1193" s="5" t="str">
        <f>IFERROR(IF(E1193&lt;&gt;"",VLOOKUP(E1193,STORE!$C$6:$D$500,2,FALSE),""),"تأكد من الكود")</f>
        <v/>
      </c>
      <c r="G1193" s="12"/>
      <c r="H1193" s="20"/>
      <c r="I1193" s="12"/>
      <c r="U1193" s="4" t="str">
        <f>IF(AND($V$2=$E1193,$V$2&lt;&gt;"",$V$2&lt;&gt;0,F1193&lt;&gt;"تأكد من الكود"),COUNT($U$3:U1192)+1,"  ")</f>
        <v xml:space="preserve">  </v>
      </c>
      <c r="Y1193" s="4" t="str">
        <f>IF(AND($Z$2=$D1193,$Z$2&lt;&gt;"",$Z$2&lt;&gt;0,$Y$2=$Y$1),COUNT($Y$3:Y1192)+1,"  ")</f>
        <v xml:space="preserve">  </v>
      </c>
    </row>
    <row r="1194" spans="2:25" ht="15.75">
      <c r="B1194" s="5" t="str">
        <f>IF(C1194&lt;&gt;"",COUNT($B$3:B1193)+1,"")</f>
        <v/>
      </c>
      <c r="C1194" s="86"/>
      <c r="D1194" s="12"/>
      <c r="E1194" s="12"/>
      <c r="F1194" s="5" t="str">
        <f>IFERROR(IF(E1194&lt;&gt;"",VLOOKUP(E1194,STORE!$C$6:$D$500,2,FALSE),""),"تأكد من الكود")</f>
        <v/>
      </c>
      <c r="G1194" s="12"/>
      <c r="H1194" s="20"/>
      <c r="I1194" s="12"/>
      <c r="U1194" s="4" t="str">
        <f>IF(AND($V$2=$E1194,$V$2&lt;&gt;"",$V$2&lt;&gt;0,F1194&lt;&gt;"تأكد من الكود"),COUNT($U$3:U1193)+1,"  ")</f>
        <v xml:space="preserve">  </v>
      </c>
      <c r="Y1194" s="4" t="str">
        <f>IF(AND($Z$2=$D1194,$Z$2&lt;&gt;"",$Z$2&lt;&gt;0,$Y$2=$Y$1),COUNT($Y$3:Y1193)+1,"  ")</f>
        <v xml:space="preserve">  </v>
      </c>
    </row>
    <row r="1195" spans="2:25" ht="15.75">
      <c r="B1195" s="5" t="str">
        <f>IF(C1195&lt;&gt;"",COUNT($B$3:B1194)+1,"")</f>
        <v/>
      </c>
      <c r="C1195" s="86"/>
      <c r="D1195" s="12"/>
      <c r="E1195" s="12"/>
      <c r="F1195" s="5" t="str">
        <f>IFERROR(IF(E1195&lt;&gt;"",VLOOKUP(E1195,STORE!$C$6:$D$500,2,FALSE),""),"تأكد من الكود")</f>
        <v/>
      </c>
      <c r="G1195" s="12"/>
      <c r="H1195" s="20"/>
      <c r="I1195" s="12"/>
      <c r="U1195" s="4" t="str">
        <f>IF(AND($V$2=$E1195,$V$2&lt;&gt;"",$V$2&lt;&gt;0,F1195&lt;&gt;"تأكد من الكود"),COUNT($U$3:U1194)+1,"  ")</f>
        <v xml:space="preserve">  </v>
      </c>
      <c r="Y1195" s="4" t="str">
        <f>IF(AND($Z$2=$D1195,$Z$2&lt;&gt;"",$Z$2&lt;&gt;0,$Y$2=$Y$1),COUNT($Y$3:Y1194)+1,"  ")</f>
        <v xml:space="preserve">  </v>
      </c>
    </row>
    <row r="1196" spans="2:25" ht="15.75">
      <c r="B1196" s="5" t="str">
        <f>IF(C1196&lt;&gt;"",COUNT($B$3:B1195)+1,"")</f>
        <v/>
      </c>
      <c r="C1196" s="86"/>
      <c r="D1196" s="12"/>
      <c r="E1196" s="12"/>
      <c r="F1196" s="5" t="str">
        <f>IFERROR(IF(E1196&lt;&gt;"",VLOOKUP(E1196,STORE!$C$6:$D$500,2,FALSE),""),"تأكد من الكود")</f>
        <v/>
      </c>
      <c r="G1196" s="12"/>
      <c r="H1196" s="20"/>
      <c r="I1196" s="12"/>
      <c r="U1196" s="4" t="str">
        <f>IF(AND($V$2=$E1196,$V$2&lt;&gt;"",$V$2&lt;&gt;0,F1196&lt;&gt;"تأكد من الكود"),COUNT($U$3:U1195)+1,"  ")</f>
        <v xml:space="preserve">  </v>
      </c>
      <c r="Y1196" s="4" t="str">
        <f>IF(AND($Z$2=$D1196,$Z$2&lt;&gt;"",$Z$2&lt;&gt;0,$Y$2=$Y$1),COUNT($Y$3:Y1195)+1,"  ")</f>
        <v xml:space="preserve">  </v>
      </c>
    </row>
    <row r="1197" spans="2:25" ht="15.75">
      <c r="B1197" s="5" t="str">
        <f>IF(C1197&lt;&gt;"",COUNT($B$3:B1196)+1,"")</f>
        <v/>
      </c>
      <c r="C1197" s="86"/>
      <c r="D1197" s="12"/>
      <c r="E1197" s="12"/>
      <c r="F1197" s="5" t="str">
        <f>IFERROR(IF(E1197&lt;&gt;"",VLOOKUP(E1197,STORE!$C$6:$D$500,2,FALSE),""),"تأكد من الكود")</f>
        <v/>
      </c>
      <c r="G1197" s="12"/>
      <c r="H1197" s="20"/>
      <c r="I1197" s="12"/>
      <c r="U1197" s="4" t="str">
        <f>IF(AND($V$2=$E1197,$V$2&lt;&gt;"",$V$2&lt;&gt;0,F1197&lt;&gt;"تأكد من الكود"),COUNT($U$3:U1196)+1,"  ")</f>
        <v xml:space="preserve">  </v>
      </c>
      <c r="Y1197" s="4" t="str">
        <f>IF(AND($Z$2=$D1197,$Z$2&lt;&gt;"",$Z$2&lt;&gt;0,$Y$2=$Y$1),COUNT($Y$3:Y1196)+1,"  ")</f>
        <v xml:space="preserve">  </v>
      </c>
    </row>
    <row r="1198" spans="2:25" ht="15.75">
      <c r="B1198" s="5" t="str">
        <f>IF(C1198&lt;&gt;"",COUNT($B$3:B1197)+1,"")</f>
        <v/>
      </c>
      <c r="C1198" s="86"/>
      <c r="D1198" s="12"/>
      <c r="E1198" s="12"/>
      <c r="F1198" s="5" t="str">
        <f>IFERROR(IF(E1198&lt;&gt;"",VLOOKUP(E1198,STORE!$C$6:$D$500,2,FALSE),""),"تأكد من الكود")</f>
        <v/>
      </c>
      <c r="G1198" s="12"/>
      <c r="H1198" s="20"/>
      <c r="I1198" s="12"/>
      <c r="U1198" s="4" t="str">
        <f>IF(AND($V$2=$E1198,$V$2&lt;&gt;"",$V$2&lt;&gt;0,F1198&lt;&gt;"تأكد من الكود"),COUNT($U$3:U1197)+1,"  ")</f>
        <v xml:space="preserve">  </v>
      </c>
      <c r="Y1198" s="4" t="str">
        <f>IF(AND($Z$2=$D1198,$Z$2&lt;&gt;"",$Z$2&lt;&gt;0,$Y$2=$Y$1),COUNT($Y$3:Y1197)+1,"  ")</f>
        <v xml:space="preserve">  </v>
      </c>
    </row>
    <row r="1199" spans="2:25" ht="15.75">
      <c r="B1199" s="5" t="str">
        <f>IF(C1199&lt;&gt;"",COUNT($B$3:B1198)+1,"")</f>
        <v/>
      </c>
      <c r="C1199" s="86"/>
      <c r="D1199" s="12"/>
      <c r="E1199" s="12"/>
      <c r="F1199" s="5" t="str">
        <f>IFERROR(IF(E1199&lt;&gt;"",VLOOKUP(E1199,STORE!$C$6:$D$500,2,FALSE),""),"تأكد من الكود")</f>
        <v/>
      </c>
      <c r="G1199" s="12"/>
      <c r="H1199" s="20"/>
      <c r="I1199" s="12"/>
      <c r="U1199" s="4" t="str">
        <f>IF(AND($V$2=$E1199,$V$2&lt;&gt;"",$V$2&lt;&gt;0,F1199&lt;&gt;"تأكد من الكود"),COUNT($U$3:U1198)+1,"  ")</f>
        <v xml:space="preserve">  </v>
      </c>
      <c r="Y1199" s="4" t="str">
        <f>IF(AND($Z$2=$D1199,$Z$2&lt;&gt;"",$Z$2&lt;&gt;0,$Y$2=$Y$1),COUNT($Y$3:Y1198)+1,"  ")</f>
        <v xml:space="preserve">  </v>
      </c>
    </row>
    <row r="1200" spans="2:25" ht="15.75">
      <c r="B1200" s="5" t="str">
        <f>IF(C1200&lt;&gt;"",COUNT($B$3:B1199)+1,"")</f>
        <v/>
      </c>
      <c r="C1200" s="86"/>
      <c r="D1200" s="12"/>
      <c r="E1200" s="12"/>
      <c r="F1200" s="5" t="str">
        <f>IFERROR(IF(E1200&lt;&gt;"",VLOOKUP(E1200,STORE!$C$6:$D$500,2,FALSE),""),"تأكد من الكود")</f>
        <v/>
      </c>
      <c r="G1200" s="12"/>
      <c r="H1200" s="20"/>
      <c r="I1200" s="12"/>
      <c r="U1200" s="4" t="str">
        <f>IF(AND($V$2=$E1200,$V$2&lt;&gt;"",$V$2&lt;&gt;0,F1200&lt;&gt;"تأكد من الكود"),COUNT($U$3:U1199)+1,"  ")</f>
        <v xml:space="preserve">  </v>
      </c>
      <c r="Y1200" s="4" t="str">
        <f>IF(AND($Z$2=$D1200,$Z$2&lt;&gt;"",$Z$2&lt;&gt;0,$Y$2=$Y$1),COUNT($Y$3:Y1199)+1,"  ")</f>
        <v xml:space="preserve">  </v>
      </c>
    </row>
    <row r="1201" spans="2:25" ht="15.75">
      <c r="B1201" s="5" t="str">
        <f>IF(C1201&lt;&gt;"",COUNT($B$3:B1200)+1,"")</f>
        <v/>
      </c>
      <c r="C1201" s="86"/>
      <c r="D1201" s="12"/>
      <c r="E1201" s="12"/>
      <c r="F1201" s="5" t="str">
        <f>IFERROR(IF(E1201&lt;&gt;"",VLOOKUP(E1201,STORE!$C$6:$D$500,2,FALSE),""),"تأكد من الكود")</f>
        <v/>
      </c>
      <c r="G1201" s="12"/>
      <c r="H1201" s="20"/>
      <c r="I1201" s="12"/>
      <c r="U1201" s="4" t="str">
        <f>IF(AND($V$2=$E1201,$V$2&lt;&gt;"",$V$2&lt;&gt;0,F1201&lt;&gt;"تأكد من الكود"),COUNT($U$3:U1200)+1,"  ")</f>
        <v xml:space="preserve">  </v>
      </c>
      <c r="Y1201" s="4" t="str">
        <f>IF(AND($Z$2=$D1201,$Z$2&lt;&gt;"",$Z$2&lt;&gt;0,$Y$2=$Y$1),COUNT($Y$3:Y1200)+1,"  ")</f>
        <v xml:space="preserve">  </v>
      </c>
    </row>
    <row r="1202" spans="2:25" ht="15.75">
      <c r="B1202" s="5" t="str">
        <f>IF(C1202&lt;&gt;"",COUNT($B$3:B1201)+1,"")</f>
        <v/>
      </c>
      <c r="C1202" s="86"/>
      <c r="D1202" s="12"/>
      <c r="E1202" s="12"/>
      <c r="F1202" s="5" t="str">
        <f>IFERROR(IF(E1202&lt;&gt;"",VLOOKUP(E1202,STORE!$C$6:$D$500,2,FALSE),""),"تأكد من الكود")</f>
        <v/>
      </c>
      <c r="G1202" s="12"/>
      <c r="H1202" s="20"/>
      <c r="I1202" s="12"/>
      <c r="U1202" s="4" t="str">
        <f>IF(AND($V$2=$E1202,$V$2&lt;&gt;"",$V$2&lt;&gt;0,F1202&lt;&gt;"تأكد من الكود"),COUNT($U$3:U1201)+1,"  ")</f>
        <v xml:space="preserve">  </v>
      </c>
      <c r="Y1202" s="4" t="str">
        <f>IF(AND($Z$2=$D1202,$Z$2&lt;&gt;"",$Z$2&lt;&gt;0,$Y$2=$Y$1),COUNT($Y$3:Y1201)+1,"  ")</f>
        <v xml:space="preserve">  </v>
      </c>
    </row>
    <row r="1203" spans="2:25" ht="15.75">
      <c r="B1203" s="5" t="str">
        <f>IF(C1203&lt;&gt;"",COUNT($B$3:B1202)+1,"")</f>
        <v/>
      </c>
      <c r="C1203" s="86"/>
      <c r="D1203" s="12"/>
      <c r="E1203" s="12"/>
      <c r="F1203" s="5" t="str">
        <f>IFERROR(IF(E1203&lt;&gt;"",VLOOKUP(E1203,STORE!$C$6:$D$500,2,FALSE),""),"تأكد من الكود")</f>
        <v/>
      </c>
      <c r="G1203" s="12"/>
      <c r="H1203" s="20"/>
      <c r="I1203" s="12"/>
      <c r="U1203" s="4" t="str">
        <f>IF(AND($V$2=$E1203,$V$2&lt;&gt;"",$V$2&lt;&gt;0,F1203&lt;&gt;"تأكد من الكود"),COUNT($U$3:U1202)+1,"  ")</f>
        <v xml:space="preserve">  </v>
      </c>
      <c r="Y1203" s="4" t="str">
        <f>IF(AND($Z$2=$D1203,$Z$2&lt;&gt;"",$Z$2&lt;&gt;0,$Y$2=$Y$1),COUNT($Y$3:Y1202)+1,"  ")</f>
        <v xml:space="preserve">  </v>
      </c>
    </row>
    <row r="1204" spans="2:25" ht="15.75">
      <c r="B1204" s="5" t="str">
        <f>IF(C1204&lt;&gt;"",COUNT($B$3:B1203)+1,"")</f>
        <v/>
      </c>
      <c r="C1204" s="86"/>
      <c r="D1204" s="12"/>
      <c r="E1204" s="12"/>
      <c r="F1204" s="5" t="str">
        <f>IFERROR(IF(E1204&lt;&gt;"",VLOOKUP(E1204,STORE!$C$6:$D$500,2,FALSE),""),"تأكد من الكود")</f>
        <v/>
      </c>
      <c r="G1204" s="12"/>
      <c r="H1204" s="20"/>
      <c r="I1204" s="12"/>
      <c r="U1204" s="4" t="str">
        <f>IF(AND($V$2=$E1204,$V$2&lt;&gt;"",$V$2&lt;&gt;0,F1204&lt;&gt;"تأكد من الكود"),COUNT($U$3:U1203)+1,"  ")</f>
        <v xml:space="preserve">  </v>
      </c>
      <c r="Y1204" s="4" t="str">
        <f>IF(AND($Z$2=$D1204,$Z$2&lt;&gt;"",$Z$2&lt;&gt;0,$Y$2=$Y$1),COUNT($Y$3:Y1203)+1,"  ")</f>
        <v xml:space="preserve">  </v>
      </c>
    </row>
    <row r="1205" spans="2:25" ht="15.75">
      <c r="B1205" s="5" t="str">
        <f>IF(C1205&lt;&gt;"",COUNT($B$3:B1204)+1,"")</f>
        <v/>
      </c>
      <c r="C1205" s="86"/>
      <c r="D1205" s="12"/>
      <c r="E1205" s="12"/>
      <c r="F1205" s="5" t="str">
        <f>IFERROR(IF(E1205&lt;&gt;"",VLOOKUP(E1205,STORE!$C$6:$D$500,2,FALSE),""),"تأكد من الكود")</f>
        <v/>
      </c>
      <c r="G1205" s="12"/>
      <c r="H1205" s="20"/>
      <c r="I1205" s="12"/>
      <c r="U1205" s="4" t="str">
        <f>IF(AND($V$2=$E1205,$V$2&lt;&gt;"",$V$2&lt;&gt;0,F1205&lt;&gt;"تأكد من الكود"),COUNT($U$3:U1204)+1,"  ")</f>
        <v xml:space="preserve">  </v>
      </c>
      <c r="Y1205" s="4" t="str">
        <f>IF(AND($Z$2=$D1205,$Z$2&lt;&gt;"",$Z$2&lt;&gt;0,$Y$2=$Y$1),COUNT($Y$3:Y1204)+1,"  ")</f>
        <v xml:space="preserve">  </v>
      </c>
    </row>
    <row r="1206" spans="2:25" ht="15.75">
      <c r="B1206" s="5" t="str">
        <f>IF(C1206&lt;&gt;"",COUNT($B$3:B1205)+1,"")</f>
        <v/>
      </c>
      <c r="C1206" s="86"/>
      <c r="D1206" s="12"/>
      <c r="E1206" s="12"/>
      <c r="F1206" s="5" t="str">
        <f>IFERROR(IF(E1206&lt;&gt;"",VLOOKUP(E1206,STORE!$C$6:$D$500,2,FALSE),""),"تأكد من الكود")</f>
        <v/>
      </c>
      <c r="G1206" s="12"/>
      <c r="H1206" s="20"/>
      <c r="I1206" s="12"/>
      <c r="U1206" s="4" t="str">
        <f>IF(AND($V$2=$E1206,$V$2&lt;&gt;"",$V$2&lt;&gt;0,F1206&lt;&gt;"تأكد من الكود"),COUNT($U$3:U1205)+1,"  ")</f>
        <v xml:space="preserve">  </v>
      </c>
      <c r="Y1206" s="4" t="str">
        <f>IF(AND($Z$2=$D1206,$Z$2&lt;&gt;"",$Z$2&lt;&gt;0,$Y$2=$Y$1),COUNT($Y$3:Y1205)+1,"  ")</f>
        <v xml:space="preserve">  </v>
      </c>
    </row>
    <row r="1207" spans="2:25" ht="15.75">
      <c r="B1207" s="5" t="str">
        <f>IF(C1207&lt;&gt;"",COUNT($B$3:B1206)+1,"")</f>
        <v/>
      </c>
      <c r="C1207" s="86"/>
      <c r="D1207" s="12"/>
      <c r="E1207" s="12"/>
      <c r="F1207" s="5" t="str">
        <f>IFERROR(IF(E1207&lt;&gt;"",VLOOKUP(E1207,STORE!$C$6:$D$500,2,FALSE),""),"تأكد من الكود")</f>
        <v/>
      </c>
      <c r="G1207" s="12"/>
      <c r="H1207" s="20"/>
      <c r="I1207" s="12"/>
      <c r="U1207" s="4" t="str">
        <f>IF(AND($V$2=$E1207,$V$2&lt;&gt;"",$V$2&lt;&gt;0,F1207&lt;&gt;"تأكد من الكود"),COUNT($U$3:U1206)+1,"  ")</f>
        <v xml:space="preserve">  </v>
      </c>
      <c r="Y1207" s="4" t="str">
        <f>IF(AND($Z$2=$D1207,$Z$2&lt;&gt;"",$Z$2&lt;&gt;0,$Y$2=$Y$1),COUNT($Y$3:Y1206)+1,"  ")</f>
        <v xml:space="preserve">  </v>
      </c>
    </row>
    <row r="1208" spans="2:25" ht="15.75">
      <c r="B1208" s="5" t="str">
        <f>IF(C1208&lt;&gt;"",COUNT($B$3:B1207)+1,"")</f>
        <v/>
      </c>
      <c r="C1208" s="86"/>
      <c r="D1208" s="12"/>
      <c r="E1208" s="12"/>
      <c r="F1208" s="5" t="str">
        <f>IFERROR(IF(E1208&lt;&gt;"",VLOOKUP(E1208,STORE!$C$6:$D$500,2,FALSE),""),"تأكد من الكود")</f>
        <v/>
      </c>
      <c r="G1208" s="12"/>
      <c r="H1208" s="20"/>
      <c r="I1208" s="12"/>
      <c r="U1208" s="4" t="str">
        <f>IF(AND($V$2=$E1208,$V$2&lt;&gt;"",$V$2&lt;&gt;0,F1208&lt;&gt;"تأكد من الكود"),COUNT($U$3:U1207)+1,"  ")</f>
        <v xml:space="preserve">  </v>
      </c>
      <c r="Y1208" s="4" t="str">
        <f>IF(AND($Z$2=$D1208,$Z$2&lt;&gt;"",$Z$2&lt;&gt;0,$Y$2=$Y$1),COUNT($Y$3:Y1207)+1,"  ")</f>
        <v xml:space="preserve">  </v>
      </c>
    </row>
    <row r="1209" spans="2:25" ht="15.75">
      <c r="B1209" s="5" t="str">
        <f>IF(C1209&lt;&gt;"",COUNT($B$3:B1208)+1,"")</f>
        <v/>
      </c>
      <c r="C1209" s="86"/>
      <c r="D1209" s="12"/>
      <c r="E1209" s="12"/>
      <c r="F1209" s="5" t="str">
        <f>IFERROR(IF(E1209&lt;&gt;"",VLOOKUP(E1209,STORE!$C$6:$D$500,2,FALSE),""),"تأكد من الكود")</f>
        <v/>
      </c>
      <c r="G1209" s="12"/>
      <c r="H1209" s="20"/>
      <c r="I1209" s="12"/>
      <c r="U1209" s="4" t="str">
        <f>IF(AND($V$2=$E1209,$V$2&lt;&gt;"",$V$2&lt;&gt;0,F1209&lt;&gt;"تأكد من الكود"),COUNT($U$3:U1208)+1,"  ")</f>
        <v xml:space="preserve">  </v>
      </c>
      <c r="Y1209" s="4" t="str">
        <f>IF(AND($Z$2=$D1209,$Z$2&lt;&gt;"",$Z$2&lt;&gt;0,$Y$2=$Y$1),COUNT($Y$3:Y1208)+1,"  ")</f>
        <v xml:space="preserve">  </v>
      </c>
    </row>
    <row r="1210" spans="2:25" ht="15.75">
      <c r="B1210" s="5" t="str">
        <f>IF(C1210&lt;&gt;"",COUNT($B$3:B1209)+1,"")</f>
        <v/>
      </c>
      <c r="C1210" s="86"/>
      <c r="D1210" s="12"/>
      <c r="E1210" s="12"/>
      <c r="F1210" s="5" t="str">
        <f>IFERROR(IF(E1210&lt;&gt;"",VLOOKUP(E1210,STORE!$C$6:$D$500,2,FALSE),""),"تأكد من الكود")</f>
        <v/>
      </c>
      <c r="G1210" s="12"/>
      <c r="H1210" s="20"/>
      <c r="I1210" s="12"/>
      <c r="U1210" s="4" t="str">
        <f>IF(AND($V$2=$E1210,$V$2&lt;&gt;"",$V$2&lt;&gt;0,F1210&lt;&gt;"تأكد من الكود"),COUNT($U$3:U1209)+1,"  ")</f>
        <v xml:space="preserve">  </v>
      </c>
      <c r="Y1210" s="4" t="str">
        <f>IF(AND($Z$2=$D1210,$Z$2&lt;&gt;"",$Z$2&lt;&gt;0,$Y$2=$Y$1),COUNT($Y$3:Y1209)+1,"  ")</f>
        <v xml:space="preserve">  </v>
      </c>
    </row>
    <row r="1211" spans="2:25" ht="15.75">
      <c r="B1211" s="5" t="str">
        <f>IF(C1211&lt;&gt;"",COUNT($B$3:B1210)+1,"")</f>
        <v/>
      </c>
      <c r="C1211" s="86"/>
      <c r="D1211" s="12"/>
      <c r="E1211" s="12"/>
      <c r="F1211" s="5" t="str">
        <f>IFERROR(IF(E1211&lt;&gt;"",VLOOKUP(E1211,STORE!$C$6:$D$500,2,FALSE),""),"تأكد من الكود")</f>
        <v/>
      </c>
      <c r="G1211" s="12"/>
      <c r="H1211" s="20"/>
      <c r="I1211" s="12"/>
      <c r="U1211" s="4" t="str">
        <f>IF(AND($V$2=$E1211,$V$2&lt;&gt;"",$V$2&lt;&gt;0,F1211&lt;&gt;"تأكد من الكود"),COUNT($U$3:U1210)+1,"  ")</f>
        <v xml:space="preserve">  </v>
      </c>
      <c r="Y1211" s="4" t="str">
        <f>IF(AND($Z$2=$D1211,$Z$2&lt;&gt;"",$Z$2&lt;&gt;0,$Y$2=$Y$1),COUNT($Y$3:Y1210)+1,"  ")</f>
        <v xml:space="preserve">  </v>
      </c>
    </row>
    <row r="1212" spans="2:25" ht="15.75">
      <c r="B1212" s="5" t="str">
        <f>IF(C1212&lt;&gt;"",COUNT($B$3:B1211)+1,"")</f>
        <v/>
      </c>
      <c r="C1212" s="86"/>
      <c r="D1212" s="12"/>
      <c r="E1212" s="12"/>
      <c r="F1212" s="5" t="str">
        <f>IFERROR(IF(E1212&lt;&gt;"",VLOOKUP(E1212,STORE!$C$6:$D$500,2,FALSE),""),"تأكد من الكود")</f>
        <v/>
      </c>
      <c r="G1212" s="12"/>
      <c r="H1212" s="20"/>
      <c r="I1212" s="12"/>
      <c r="U1212" s="4" t="str">
        <f>IF(AND($V$2=$E1212,$V$2&lt;&gt;"",$V$2&lt;&gt;0,F1212&lt;&gt;"تأكد من الكود"),COUNT($U$3:U1211)+1,"  ")</f>
        <v xml:space="preserve">  </v>
      </c>
      <c r="Y1212" s="4" t="str">
        <f>IF(AND($Z$2=$D1212,$Z$2&lt;&gt;"",$Z$2&lt;&gt;0,$Y$2=$Y$1),COUNT($Y$3:Y1211)+1,"  ")</f>
        <v xml:space="preserve">  </v>
      </c>
    </row>
    <row r="1213" spans="2:25" ht="15.75">
      <c r="B1213" s="5" t="str">
        <f>IF(C1213&lt;&gt;"",COUNT($B$3:B1212)+1,"")</f>
        <v/>
      </c>
      <c r="C1213" s="86"/>
      <c r="D1213" s="12"/>
      <c r="E1213" s="12"/>
      <c r="F1213" s="5" t="str">
        <f>IFERROR(IF(E1213&lt;&gt;"",VLOOKUP(E1213,STORE!$C$6:$D$500,2,FALSE),""),"تأكد من الكود")</f>
        <v/>
      </c>
      <c r="G1213" s="12"/>
      <c r="H1213" s="20"/>
      <c r="I1213" s="12"/>
      <c r="U1213" s="4" t="str">
        <f>IF(AND($V$2=$E1213,$V$2&lt;&gt;"",$V$2&lt;&gt;0,F1213&lt;&gt;"تأكد من الكود"),COUNT($U$3:U1212)+1,"  ")</f>
        <v xml:space="preserve">  </v>
      </c>
      <c r="Y1213" s="4" t="str">
        <f>IF(AND($Z$2=$D1213,$Z$2&lt;&gt;"",$Z$2&lt;&gt;0,$Y$2=$Y$1),COUNT($Y$3:Y1212)+1,"  ")</f>
        <v xml:space="preserve">  </v>
      </c>
    </row>
    <row r="1214" spans="2:25" ht="15.75">
      <c r="B1214" s="5" t="str">
        <f>IF(C1214&lt;&gt;"",COUNT($B$3:B1213)+1,"")</f>
        <v/>
      </c>
      <c r="C1214" s="86"/>
      <c r="D1214" s="12"/>
      <c r="E1214" s="12"/>
      <c r="F1214" s="5" t="str">
        <f>IFERROR(IF(E1214&lt;&gt;"",VLOOKUP(E1214,STORE!$C$6:$D$500,2,FALSE),""),"تأكد من الكود")</f>
        <v/>
      </c>
      <c r="G1214" s="12"/>
      <c r="H1214" s="20"/>
      <c r="I1214" s="12"/>
      <c r="U1214" s="4" t="str">
        <f>IF(AND($V$2=$E1214,$V$2&lt;&gt;"",$V$2&lt;&gt;0,F1214&lt;&gt;"تأكد من الكود"),COUNT($U$3:U1213)+1,"  ")</f>
        <v xml:space="preserve">  </v>
      </c>
      <c r="Y1214" s="4" t="str">
        <f>IF(AND($Z$2=$D1214,$Z$2&lt;&gt;"",$Z$2&lt;&gt;0,$Y$2=$Y$1),COUNT($Y$3:Y1213)+1,"  ")</f>
        <v xml:space="preserve">  </v>
      </c>
    </row>
    <row r="1215" spans="2:25" ht="15.75">
      <c r="B1215" s="5" t="str">
        <f>IF(C1215&lt;&gt;"",COUNT($B$3:B1214)+1,"")</f>
        <v/>
      </c>
      <c r="C1215" s="86"/>
      <c r="D1215" s="12"/>
      <c r="E1215" s="12"/>
      <c r="F1215" s="5" t="str">
        <f>IFERROR(IF(E1215&lt;&gt;"",VLOOKUP(E1215,STORE!$C$6:$D$500,2,FALSE),""),"تأكد من الكود")</f>
        <v/>
      </c>
      <c r="G1215" s="12"/>
      <c r="H1215" s="20"/>
      <c r="I1215" s="12"/>
      <c r="U1215" s="4" t="str">
        <f>IF(AND($V$2=$E1215,$V$2&lt;&gt;"",$V$2&lt;&gt;0,F1215&lt;&gt;"تأكد من الكود"),COUNT($U$3:U1214)+1,"  ")</f>
        <v xml:space="preserve">  </v>
      </c>
      <c r="Y1215" s="4" t="str">
        <f>IF(AND($Z$2=$D1215,$Z$2&lt;&gt;"",$Z$2&lt;&gt;0,$Y$2=$Y$1),COUNT($Y$3:Y1214)+1,"  ")</f>
        <v xml:space="preserve">  </v>
      </c>
    </row>
    <row r="1216" spans="2:25" ht="15.75">
      <c r="B1216" s="5" t="str">
        <f>IF(C1216&lt;&gt;"",COUNT($B$3:B1215)+1,"")</f>
        <v/>
      </c>
      <c r="C1216" s="86"/>
      <c r="D1216" s="12"/>
      <c r="E1216" s="12"/>
      <c r="F1216" s="5" t="str">
        <f>IFERROR(IF(E1216&lt;&gt;"",VLOOKUP(E1216,STORE!$C$6:$D$500,2,FALSE),""),"تأكد من الكود")</f>
        <v/>
      </c>
      <c r="G1216" s="12"/>
      <c r="H1216" s="20"/>
      <c r="I1216" s="12"/>
      <c r="U1216" s="4" t="str">
        <f>IF(AND($V$2=$E1216,$V$2&lt;&gt;"",$V$2&lt;&gt;0,F1216&lt;&gt;"تأكد من الكود"),COUNT($U$3:U1215)+1,"  ")</f>
        <v xml:space="preserve">  </v>
      </c>
      <c r="Y1216" s="4" t="str">
        <f>IF(AND($Z$2=$D1216,$Z$2&lt;&gt;"",$Z$2&lt;&gt;0,$Y$2=$Y$1),COUNT($Y$3:Y1215)+1,"  ")</f>
        <v xml:space="preserve">  </v>
      </c>
    </row>
    <row r="1217" spans="2:25" ht="15.75">
      <c r="B1217" s="5" t="str">
        <f>IF(C1217&lt;&gt;"",COUNT($B$3:B1216)+1,"")</f>
        <v/>
      </c>
      <c r="C1217" s="86"/>
      <c r="D1217" s="12"/>
      <c r="E1217" s="12"/>
      <c r="F1217" s="5" t="str">
        <f>IFERROR(IF(E1217&lt;&gt;"",VLOOKUP(E1217,STORE!$C$6:$D$500,2,FALSE),""),"تأكد من الكود")</f>
        <v/>
      </c>
      <c r="G1217" s="12"/>
      <c r="H1217" s="20"/>
      <c r="I1217" s="12"/>
      <c r="U1217" s="4" t="str">
        <f>IF(AND($V$2=$E1217,$V$2&lt;&gt;"",$V$2&lt;&gt;0,F1217&lt;&gt;"تأكد من الكود"),COUNT($U$3:U1216)+1,"  ")</f>
        <v xml:space="preserve">  </v>
      </c>
      <c r="Y1217" s="4" t="str">
        <f>IF(AND($Z$2=$D1217,$Z$2&lt;&gt;"",$Z$2&lt;&gt;0,$Y$2=$Y$1),COUNT($Y$3:Y1216)+1,"  ")</f>
        <v xml:space="preserve">  </v>
      </c>
    </row>
    <row r="1218" spans="2:25" ht="15.75">
      <c r="B1218" s="5" t="str">
        <f>IF(C1218&lt;&gt;"",COUNT($B$3:B1217)+1,"")</f>
        <v/>
      </c>
      <c r="C1218" s="86"/>
      <c r="D1218" s="12"/>
      <c r="E1218" s="12"/>
      <c r="F1218" s="5" t="str">
        <f>IFERROR(IF(E1218&lt;&gt;"",VLOOKUP(E1218,STORE!$C$6:$D$500,2,FALSE),""),"تأكد من الكود")</f>
        <v/>
      </c>
      <c r="G1218" s="12"/>
      <c r="H1218" s="20"/>
      <c r="I1218" s="12"/>
      <c r="U1218" s="4" t="str">
        <f>IF(AND($V$2=$E1218,$V$2&lt;&gt;"",$V$2&lt;&gt;0,F1218&lt;&gt;"تأكد من الكود"),COUNT($U$3:U1217)+1,"  ")</f>
        <v xml:space="preserve">  </v>
      </c>
      <c r="Y1218" s="4" t="str">
        <f>IF(AND($Z$2=$D1218,$Z$2&lt;&gt;"",$Z$2&lt;&gt;0,$Y$2=$Y$1),COUNT($Y$3:Y1217)+1,"  ")</f>
        <v xml:space="preserve">  </v>
      </c>
    </row>
    <row r="1219" spans="2:25" ht="15.75">
      <c r="B1219" s="5" t="str">
        <f>IF(C1219&lt;&gt;"",COUNT($B$3:B1218)+1,"")</f>
        <v/>
      </c>
      <c r="C1219" s="86"/>
      <c r="D1219" s="12"/>
      <c r="E1219" s="12"/>
      <c r="F1219" s="5" t="str">
        <f>IFERROR(IF(E1219&lt;&gt;"",VLOOKUP(E1219,STORE!$C$6:$D$500,2,FALSE),""),"تأكد من الكود")</f>
        <v/>
      </c>
      <c r="G1219" s="12"/>
      <c r="H1219" s="20"/>
      <c r="I1219" s="12"/>
      <c r="U1219" s="4" t="str">
        <f>IF(AND($V$2=$E1219,$V$2&lt;&gt;"",$V$2&lt;&gt;0,F1219&lt;&gt;"تأكد من الكود"),COUNT($U$3:U1218)+1,"  ")</f>
        <v xml:space="preserve">  </v>
      </c>
      <c r="Y1219" s="4" t="str">
        <f>IF(AND($Z$2=$D1219,$Z$2&lt;&gt;"",$Z$2&lt;&gt;0,$Y$2=$Y$1),COUNT($Y$3:Y1218)+1,"  ")</f>
        <v xml:space="preserve">  </v>
      </c>
    </row>
    <row r="1220" spans="2:25" ht="15.75">
      <c r="B1220" s="5" t="str">
        <f>IF(C1220&lt;&gt;"",COUNT($B$3:B1219)+1,"")</f>
        <v/>
      </c>
      <c r="C1220" s="86"/>
      <c r="D1220" s="12"/>
      <c r="E1220" s="12"/>
      <c r="F1220" s="5" t="str">
        <f>IFERROR(IF(E1220&lt;&gt;"",VLOOKUP(E1220,STORE!$C$6:$D$500,2,FALSE),""),"تأكد من الكود")</f>
        <v/>
      </c>
      <c r="G1220" s="12"/>
      <c r="H1220" s="20"/>
      <c r="I1220" s="12"/>
      <c r="U1220" s="4" t="str">
        <f>IF(AND($V$2=$E1220,$V$2&lt;&gt;"",$V$2&lt;&gt;0,F1220&lt;&gt;"تأكد من الكود"),COUNT($U$3:U1219)+1,"  ")</f>
        <v xml:space="preserve">  </v>
      </c>
      <c r="Y1220" s="4" t="str">
        <f>IF(AND($Z$2=$D1220,$Z$2&lt;&gt;"",$Z$2&lt;&gt;0,$Y$2=$Y$1),COUNT($Y$3:Y1219)+1,"  ")</f>
        <v xml:space="preserve">  </v>
      </c>
    </row>
    <row r="1221" spans="2:25" ht="15.75">
      <c r="B1221" s="5" t="str">
        <f>IF(C1221&lt;&gt;"",COUNT($B$3:B1220)+1,"")</f>
        <v/>
      </c>
      <c r="C1221" s="86"/>
      <c r="D1221" s="12"/>
      <c r="E1221" s="12"/>
      <c r="F1221" s="5" t="str">
        <f>IFERROR(IF(E1221&lt;&gt;"",VLOOKUP(E1221,STORE!$C$6:$D$500,2,FALSE),""),"تأكد من الكود")</f>
        <v/>
      </c>
      <c r="G1221" s="12"/>
      <c r="H1221" s="20"/>
      <c r="I1221" s="12"/>
      <c r="U1221" s="4" t="str">
        <f>IF(AND($V$2=$E1221,$V$2&lt;&gt;"",$V$2&lt;&gt;0,F1221&lt;&gt;"تأكد من الكود"),COUNT($U$3:U1220)+1,"  ")</f>
        <v xml:space="preserve">  </v>
      </c>
      <c r="Y1221" s="4" t="str">
        <f>IF(AND($Z$2=$D1221,$Z$2&lt;&gt;"",$Z$2&lt;&gt;0,$Y$2=$Y$1),COUNT($Y$3:Y1220)+1,"  ")</f>
        <v xml:space="preserve">  </v>
      </c>
    </row>
    <row r="1222" spans="2:25" ht="15.75">
      <c r="B1222" s="5" t="str">
        <f>IF(C1222&lt;&gt;"",COUNT($B$3:B1221)+1,"")</f>
        <v/>
      </c>
      <c r="C1222" s="86"/>
      <c r="D1222" s="12"/>
      <c r="E1222" s="12"/>
      <c r="F1222" s="5" t="str">
        <f>IFERROR(IF(E1222&lt;&gt;"",VLOOKUP(E1222,STORE!$C$6:$D$500,2,FALSE),""),"تأكد من الكود")</f>
        <v/>
      </c>
      <c r="G1222" s="12"/>
      <c r="H1222" s="20"/>
      <c r="I1222" s="12"/>
      <c r="U1222" s="4" t="str">
        <f>IF(AND($V$2=$E1222,$V$2&lt;&gt;"",$V$2&lt;&gt;0,F1222&lt;&gt;"تأكد من الكود"),COUNT($U$3:U1221)+1,"  ")</f>
        <v xml:space="preserve">  </v>
      </c>
      <c r="Y1222" s="4" t="str">
        <f>IF(AND($Z$2=$D1222,$Z$2&lt;&gt;"",$Z$2&lt;&gt;0,$Y$2=$Y$1),COUNT($Y$3:Y1221)+1,"  ")</f>
        <v xml:space="preserve">  </v>
      </c>
    </row>
    <row r="1223" spans="2:25" ht="15.75">
      <c r="B1223" s="5" t="str">
        <f>IF(C1223&lt;&gt;"",COUNT($B$3:B1222)+1,"")</f>
        <v/>
      </c>
      <c r="C1223" s="86"/>
      <c r="D1223" s="12"/>
      <c r="E1223" s="12"/>
      <c r="F1223" s="5" t="str">
        <f>IFERROR(IF(E1223&lt;&gt;"",VLOOKUP(E1223,STORE!$C$6:$D$500,2,FALSE),""),"تأكد من الكود")</f>
        <v/>
      </c>
      <c r="G1223" s="12"/>
      <c r="H1223" s="20"/>
      <c r="I1223" s="12"/>
      <c r="U1223" s="4" t="str">
        <f>IF(AND($V$2=$E1223,$V$2&lt;&gt;"",$V$2&lt;&gt;0,F1223&lt;&gt;"تأكد من الكود"),COUNT($U$3:U1222)+1,"  ")</f>
        <v xml:space="preserve">  </v>
      </c>
      <c r="Y1223" s="4" t="str">
        <f>IF(AND($Z$2=$D1223,$Z$2&lt;&gt;"",$Z$2&lt;&gt;0,$Y$2=$Y$1),COUNT($Y$3:Y1222)+1,"  ")</f>
        <v xml:space="preserve">  </v>
      </c>
    </row>
    <row r="1224" spans="2:25" ht="15.75">
      <c r="B1224" s="5" t="str">
        <f>IF(C1224&lt;&gt;"",COUNT($B$3:B1223)+1,"")</f>
        <v/>
      </c>
      <c r="C1224" s="86"/>
      <c r="D1224" s="12"/>
      <c r="E1224" s="12"/>
      <c r="F1224" s="5" t="str">
        <f>IFERROR(IF(E1224&lt;&gt;"",VLOOKUP(E1224,STORE!$C$6:$D$500,2,FALSE),""),"تأكد من الكود")</f>
        <v/>
      </c>
      <c r="G1224" s="12"/>
      <c r="H1224" s="20"/>
      <c r="I1224" s="12"/>
      <c r="U1224" s="4" t="str">
        <f>IF(AND($V$2=$E1224,$V$2&lt;&gt;"",$V$2&lt;&gt;0,F1224&lt;&gt;"تأكد من الكود"),COUNT($U$3:U1223)+1,"  ")</f>
        <v xml:space="preserve">  </v>
      </c>
      <c r="Y1224" s="4" t="str">
        <f>IF(AND($Z$2=$D1224,$Z$2&lt;&gt;"",$Z$2&lt;&gt;0,$Y$2=$Y$1),COUNT($Y$3:Y1223)+1,"  ")</f>
        <v xml:space="preserve">  </v>
      </c>
    </row>
    <row r="1225" spans="2:25" ht="15.75">
      <c r="B1225" s="5" t="str">
        <f>IF(C1225&lt;&gt;"",COUNT($B$3:B1224)+1,"")</f>
        <v/>
      </c>
      <c r="C1225" s="86"/>
      <c r="D1225" s="12"/>
      <c r="E1225" s="12"/>
      <c r="F1225" s="5" t="str">
        <f>IFERROR(IF(E1225&lt;&gt;"",VLOOKUP(E1225,STORE!$C$6:$D$500,2,FALSE),""),"تأكد من الكود")</f>
        <v/>
      </c>
      <c r="G1225" s="12"/>
      <c r="H1225" s="20"/>
      <c r="I1225" s="12"/>
      <c r="U1225" s="4" t="str">
        <f>IF(AND($V$2=$E1225,$V$2&lt;&gt;"",$V$2&lt;&gt;0,F1225&lt;&gt;"تأكد من الكود"),COUNT($U$3:U1224)+1,"  ")</f>
        <v xml:space="preserve">  </v>
      </c>
      <c r="Y1225" s="4" t="str">
        <f>IF(AND($Z$2=$D1225,$Z$2&lt;&gt;"",$Z$2&lt;&gt;0,$Y$2=$Y$1),COUNT($Y$3:Y1224)+1,"  ")</f>
        <v xml:space="preserve">  </v>
      </c>
    </row>
    <row r="1226" spans="2:25" ht="15.75">
      <c r="B1226" s="5" t="str">
        <f>IF(C1226&lt;&gt;"",COUNT($B$3:B1225)+1,"")</f>
        <v/>
      </c>
      <c r="C1226" s="86"/>
      <c r="D1226" s="12"/>
      <c r="E1226" s="12"/>
      <c r="F1226" s="5" t="str">
        <f>IFERROR(IF(E1226&lt;&gt;"",VLOOKUP(E1226,STORE!$C$6:$D$500,2,FALSE),""),"تأكد من الكود")</f>
        <v/>
      </c>
      <c r="G1226" s="12"/>
      <c r="H1226" s="20"/>
      <c r="I1226" s="12"/>
      <c r="U1226" s="4" t="str">
        <f>IF(AND($V$2=$E1226,$V$2&lt;&gt;"",$V$2&lt;&gt;0,F1226&lt;&gt;"تأكد من الكود"),COUNT($U$3:U1225)+1,"  ")</f>
        <v xml:space="preserve">  </v>
      </c>
      <c r="Y1226" s="4" t="str">
        <f>IF(AND($Z$2=$D1226,$Z$2&lt;&gt;"",$Z$2&lt;&gt;0,$Y$2=$Y$1),COUNT($Y$3:Y1225)+1,"  ")</f>
        <v xml:space="preserve">  </v>
      </c>
    </row>
    <row r="1227" spans="2:25" ht="15.75">
      <c r="B1227" s="5" t="str">
        <f>IF(C1227&lt;&gt;"",COUNT($B$3:B1226)+1,"")</f>
        <v/>
      </c>
      <c r="C1227" s="86"/>
      <c r="D1227" s="12"/>
      <c r="E1227" s="12"/>
      <c r="F1227" s="5" t="str">
        <f>IFERROR(IF(E1227&lt;&gt;"",VLOOKUP(E1227,STORE!$C$6:$D$500,2,FALSE),""),"تأكد من الكود")</f>
        <v/>
      </c>
      <c r="G1227" s="12"/>
      <c r="H1227" s="20"/>
      <c r="I1227" s="12"/>
      <c r="U1227" s="4" t="str">
        <f>IF(AND($V$2=$E1227,$V$2&lt;&gt;"",$V$2&lt;&gt;0,F1227&lt;&gt;"تأكد من الكود"),COUNT($U$3:U1226)+1,"  ")</f>
        <v xml:space="preserve">  </v>
      </c>
      <c r="Y1227" s="4" t="str">
        <f>IF(AND($Z$2=$D1227,$Z$2&lt;&gt;"",$Z$2&lt;&gt;0,$Y$2=$Y$1),COUNT($Y$3:Y1226)+1,"  ")</f>
        <v xml:space="preserve">  </v>
      </c>
    </row>
    <row r="1228" spans="2:25" ht="15.75">
      <c r="B1228" s="5" t="str">
        <f>IF(C1228&lt;&gt;"",COUNT($B$3:B1227)+1,"")</f>
        <v/>
      </c>
      <c r="C1228" s="86"/>
      <c r="D1228" s="12"/>
      <c r="E1228" s="12"/>
      <c r="F1228" s="5" t="str">
        <f>IFERROR(IF(E1228&lt;&gt;"",VLOOKUP(E1228,STORE!$C$6:$D$500,2,FALSE),""),"تأكد من الكود")</f>
        <v/>
      </c>
      <c r="G1228" s="12"/>
      <c r="H1228" s="20"/>
      <c r="I1228" s="12"/>
      <c r="U1228" s="4" t="str">
        <f>IF(AND($V$2=$E1228,$V$2&lt;&gt;"",$V$2&lt;&gt;0,F1228&lt;&gt;"تأكد من الكود"),COUNT($U$3:U1227)+1,"  ")</f>
        <v xml:space="preserve">  </v>
      </c>
      <c r="Y1228" s="4" t="str">
        <f>IF(AND($Z$2=$D1228,$Z$2&lt;&gt;"",$Z$2&lt;&gt;0,$Y$2=$Y$1),COUNT($Y$3:Y1227)+1,"  ")</f>
        <v xml:space="preserve">  </v>
      </c>
    </row>
    <row r="1229" spans="2:25" ht="15.75">
      <c r="B1229" s="5" t="str">
        <f>IF(C1229&lt;&gt;"",COUNT($B$3:B1228)+1,"")</f>
        <v/>
      </c>
      <c r="C1229" s="86"/>
      <c r="D1229" s="12"/>
      <c r="E1229" s="12"/>
      <c r="F1229" s="5" t="str">
        <f>IFERROR(IF(E1229&lt;&gt;"",VLOOKUP(E1229,STORE!$C$6:$D$500,2,FALSE),""),"تأكد من الكود")</f>
        <v/>
      </c>
      <c r="G1229" s="12"/>
      <c r="H1229" s="20"/>
      <c r="I1229" s="12"/>
      <c r="U1229" s="4" t="str">
        <f>IF(AND($V$2=$E1229,$V$2&lt;&gt;"",$V$2&lt;&gt;0,F1229&lt;&gt;"تأكد من الكود"),COUNT($U$3:U1228)+1,"  ")</f>
        <v xml:space="preserve">  </v>
      </c>
      <c r="Y1229" s="4" t="str">
        <f>IF(AND($Z$2=$D1229,$Z$2&lt;&gt;"",$Z$2&lt;&gt;0,$Y$2=$Y$1),COUNT($Y$3:Y1228)+1,"  ")</f>
        <v xml:space="preserve">  </v>
      </c>
    </row>
    <row r="1230" spans="2:25" ht="15.75">
      <c r="B1230" s="5" t="str">
        <f>IF(C1230&lt;&gt;"",COUNT($B$3:B1229)+1,"")</f>
        <v/>
      </c>
      <c r="C1230" s="86"/>
      <c r="D1230" s="12"/>
      <c r="E1230" s="12"/>
      <c r="F1230" s="5" t="str">
        <f>IFERROR(IF(E1230&lt;&gt;"",VLOOKUP(E1230,STORE!$C$6:$D$500,2,FALSE),""),"تأكد من الكود")</f>
        <v/>
      </c>
      <c r="G1230" s="12"/>
      <c r="H1230" s="20"/>
      <c r="I1230" s="12"/>
      <c r="U1230" s="4" t="str">
        <f>IF(AND($V$2=$E1230,$V$2&lt;&gt;"",$V$2&lt;&gt;0,F1230&lt;&gt;"تأكد من الكود"),COUNT($U$3:U1229)+1,"  ")</f>
        <v xml:space="preserve">  </v>
      </c>
      <c r="Y1230" s="4" t="str">
        <f>IF(AND($Z$2=$D1230,$Z$2&lt;&gt;"",$Z$2&lt;&gt;0,$Y$2=$Y$1),COUNT($Y$3:Y1229)+1,"  ")</f>
        <v xml:space="preserve">  </v>
      </c>
    </row>
    <row r="1231" spans="2:25" ht="15.75">
      <c r="B1231" s="5" t="str">
        <f>IF(C1231&lt;&gt;"",COUNT($B$3:B1230)+1,"")</f>
        <v/>
      </c>
      <c r="C1231" s="86"/>
      <c r="D1231" s="12"/>
      <c r="E1231" s="12"/>
      <c r="F1231" s="5" t="str">
        <f>IFERROR(IF(E1231&lt;&gt;"",VLOOKUP(E1231,STORE!$C$6:$D$500,2,FALSE),""),"تأكد من الكود")</f>
        <v/>
      </c>
      <c r="G1231" s="12"/>
      <c r="H1231" s="20"/>
      <c r="I1231" s="12"/>
      <c r="U1231" s="4" t="str">
        <f>IF(AND($V$2=$E1231,$V$2&lt;&gt;"",$V$2&lt;&gt;0,F1231&lt;&gt;"تأكد من الكود"),COUNT($U$3:U1230)+1,"  ")</f>
        <v xml:space="preserve">  </v>
      </c>
      <c r="Y1231" s="4" t="str">
        <f>IF(AND($Z$2=$D1231,$Z$2&lt;&gt;"",$Z$2&lt;&gt;0,$Y$2=$Y$1),COUNT($Y$3:Y1230)+1,"  ")</f>
        <v xml:space="preserve">  </v>
      </c>
    </row>
    <row r="1232" spans="2:25" ht="15.75">
      <c r="B1232" s="5" t="str">
        <f>IF(C1232&lt;&gt;"",COUNT($B$3:B1231)+1,"")</f>
        <v/>
      </c>
      <c r="C1232" s="86"/>
      <c r="D1232" s="12"/>
      <c r="E1232" s="12"/>
      <c r="F1232" s="5" t="str">
        <f>IFERROR(IF(E1232&lt;&gt;"",VLOOKUP(E1232,STORE!$C$6:$D$500,2,FALSE),""),"تأكد من الكود")</f>
        <v/>
      </c>
      <c r="G1232" s="12"/>
      <c r="H1232" s="20"/>
      <c r="I1232" s="12"/>
      <c r="U1232" s="4" t="str">
        <f>IF(AND($V$2=$E1232,$V$2&lt;&gt;"",$V$2&lt;&gt;0,F1232&lt;&gt;"تأكد من الكود"),COUNT($U$3:U1231)+1,"  ")</f>
        <v xml:space="preserve">  </v>
      </c>
      <c r="Y1232" s="4" t="str">
        <f>IF(AND($Z$2=$D1232,$Z$2&lt;&gt;"",$Z$2&lt;&gt;0,$Y$2=$Y$1),COUNT($Y$3:Y1231)+1,"  ")</f>
        <v xml:space="preserve">  </v>
      </c>
    </row>
    <row r="1233" spans="2:25" ht="15.75">
      <c r="B1233" s="5" t="str">
        <f>IF(C1233&lt;&gt;"",COUNT($B$3:B1232)+1,"")</f>
        <v/>
      </c>
      <c r="C1233" s="86"/>
      <c r="D1233" s="12"/>
      <c r="E1233" s="12"/>
      <c r="F1233" s="5" t="str">
        <f>IFERROR(IF(E1233&lt;&gt;"",VLOOKUP(E1233,STORE!$C$6:$D$500,2,FALSE),""),"تأكد من الكود")</f>
        <v/>
      </c>
      <c r="G1233" s="12"/>
      <c r="H1233" s="20"/>
      <c r="I1233" s="12"/>
      <c r="U1233" s="4" t="str">
        <f>IF(AND($V$2=$E1233,$V$2&lt;&gt;"",$V$2&lt;&gt;0,F1233&lt;&gt;"تأكد من الكود"),COUNT($U$3:U1232)+1,"  ")</f>
        <v xml:space="preserve">  </v>
      </c>
      <c r="Y1233" s="4" t="str">
        <f>IF(AND($Z$2=$D1233,$Z$2&lt;&gt;"",$Z$2&lt;&gt;0,$Y$2=$Y$1),COUNT($Y$3:Y1232)+1,"  ")</f>
        <v xml:space="preserve">  </v>
      </c>
    </row>
    <row r="1234" spans="2:25" ht="15.75">
      <c r="B1234" s="5" t="str">
        <f>IF(C1234&lt;&gt;"",COUNT($B$3:B1233)+1,"")</f>
        <v/>
      </c>
      <c r="C1234" s="86"/>
      <c r="D1234" s="12"/>
      <c r="E1234" s="12"/>
      <c r="F1234" s="5" t="str">
        <f>IFERROR(IF(E1234&lt;&gt;"",VLOOKUP(E1234,STORE!$C$6:$D$500,2,FALSE),""),"تأكد من الكود")</f>
        <v/>
      </c>
      <c r="G1234" s="12"/>
      <c r="H1234" s="20"/>
      <c r="I1234" s="12"/>
      <c r="U1234" s="4" t="str">
        <f>IF(AND($V$2=$E1234,$V$2&lt;&gt;"",$V$2&lt;&gt;0,F1234&lt;&gt;"تأكد من الكود"),COUNT($U$3:U1233)+1,"  ")</f>
        <v xml:space="preserve">  </v>
      </c>
      <c r="Y1234" s="4" t="str">
        <f>IF(AND($Z$2=$D1234,$Z$2&lt;&gt;"",$Z$2&lt;&gt;0,$Y$2=$Y$1),COUNT($Y$3:Y1233)+1,"  ")</f>
        <v xml:space="preserve">  </v>
      </c>
    </row>
    <row r="1235" spans="2:25" ht="15.75">
      <c r="B1235" s="5" t="str">
        <f>IF(C1235&lt;&gt;"",COUNT($B$3:B1234)+1,"")</f>
        <v/>
      </c>
      <c r="C1235" s="86"/>
      <c r="D1235" s="12"/>
      <c r="E1235" s="12"/>
      <c r="F1235" s="5" t="str">
        <f>IFERROR(IF(E1235&lt;&gt;"",VLOOKUP(E1235,STORE!$C$6:$D$500,2,FALSE),""),"تأكد من الكود")</f>
        <v/>
      </c>
      <c r="G1235" s="12"/>
      <c r="H1235" s="20"/>
      <c r="I1235" s="12"/>
      <c r="U1235" s="4" t="str">
        <f>IF(AND($V$2=$E1235,$V$2&lt;&gt;"",$V$2&lt;&gt;0,F1235&lt;&gt;"تأكد من الكود"),COUNT($U$3:U1234)+1,"  ")</f>
        <v xml:space="preserve">  </v>
      </c>
      <c r="Y1235" s="4" t="str">
        <f>IF(AND($Z$2=$D1235,$Z$2&lt;&gt;"",$Z$2&lt;&gt;0,$Y$2=$Y$1),COUNT($Y$3:Y1234)+1,"  ")</f>
        <v xml:space="preserve">  </v>
      </c>
    </row>
    <row r="1236" spans="2:25" ht="15.75">
      <c r="B1236" s="5" t="str">
        <f>IF(C1236&lt;&gt;"",COUNT($B$3:B1235)+1,"")</f>
        <v/>
      </c>
      <c r="C1236" s="86"/>
      <c r="D1236" s="12"/>
      <c r="E1236" s="12"/>
      <c r="F1236" s="5" t="str">
        <f>IFERROR(IF(E1236&lt;&gt;"",VLOOKUP(E1236,STORE!$C$6:$D$500,2,FALSE),""),"تأكد من الكود")</f>
        <v/>
      </c>
      <c r="G1236" s="12"/>
      <c r="H1236" s="20"/>
      <c r="I1236" s="12"/>
      <c r="U1236" s="4" t="str">
        <f>IF(AND($V$2=$E1236,$V$2&lt;&gt;"",$V$2&lt;&gt;0,F1236&lt;&gt;"تأكد من الكود"),COUNT($U$3:U1235)+1,"  ")</f>
        <v xml:space="preserve">  </v>
      </c>
      <c r="Y1236" s="4" t="str">
        <f>IF(AND($Z$2=$D1236,$Z$2&lt;&gt;"",$Z$2&lt;&gt;0,$Y$2=$Y$1),COUNT($Y$3:Y1235)+1,"  ")</f>
        <v xml:space="preserve">  </v>
      </c>
    </row>
    <row r="1237" spans="2:25" ht="15.75">
      <c r="B1237" s="5" t="str">
        <f>IF(C1237&lt;&gt;"",COUNT($B$3:B1236)+1,"")</f>
        <v/>
      </c>
      <c r="C1237" s="86"/>
      <c r="D1237" s="12"/>
      <c r="E1237" s="12"/>
      <c r="F1237" s="5" t="str">
        <f>IFERROR(IF(E1237&lt;&gt;"",VLOOKUP(E1237,STORE!$C$6:$D$500,2,FALSE),""),"تأكد من الكود")</f>
        <v/>
      </c>
      <c r="G1237" s="12"/>
      <c r="H1237" s="20"/>
      <c r="I1237" s="12"/>
      <c r="U1237" s="4" t="str">
        <f>IF(AND($V$2=$E1237,$V$2&lt;&gt;"",$V$2&lt;&gt;0,F1237&lt;&gt;"تأكد من الكود"),COUNT($U$3:U1236)+1,"  ")</f>
        <v xml:space="preserve">  </v>
      </c>
      <c r="Y1237" s="4" t="str">
        <f>IF(AND($Z$2=$D1237,$Z$2&lt;&gt;"",$Z$2&lt;&gt;0,$Y$2=$Y$1),COUNT($Y$3:Y1236)+1,"  ")</f>
        <v xml:space="preserve">  </v>
      </c>
    </row>
    <row r="1238" spans="2:25" ht="15.75">
      <c r="B1238" s="5" t="str">
        <f>IF(C1238&lt;&gt;"",COUNT($B$3:B1237)+1,"")</f>
        <v/>
      </c>
      <c r="C1238" s="86"/>
      <c r="D1238" s="12"/>
      <c r="E1238" s="12"/>
      <c r="F1238" s="5" t="str">
        <f>IFERROR(IF(E1238&lt;&gt;"",VLOOKUP(E1238,STORE!$C$6:$D$500,2,FALSE),""),"تأكد من الكود")</f>
        <v/>
      </c>
      <c r="G1238" s="12"/>
      <c r="H1238" s="20"/>
      <c r="I1238" s="12"/>
      <c r="U1238" s="4" t="str">
        <f>IF(AND($V$2=$E1238,$V$2&lt;&gt;"",$V$2&lt;&gt;0,F1238&lt;&gt;"تأكد من الكود"),COUNT($U$3:U1237)+1,"  ")</f>
        <v xml:space="preserve">  </v>
      </c>
      <c r="Y1238" s="4" t="str">
        <f>IF(AND($Z$2=$D1238,$Z$2&lt;&gt;"",$Z$2&lt;&gt;0,$Y$2=$Y$1),COUNT($Y$3:Y1237)+1,"  ")</f>
        <v xml:space="preserve">  </v>
      </c>
    </row>
    <row r="1239" spans="2:25" ht="15.75">
      <c r="B1239" s="5" t="str">
        <f>IF(C1239&lt;&gt;"",COUNT($B$3:B1238)+1,"")</f>
        <v/>
      </c>
      <c r="C1239" s="86"/>
      <c r="D1239" s="12"/>
      <c r="E1239" s="12"/>
      <c r="F1239" s="5" t="str">
        <f>IFERROR(IF(E1239&lt;&gt;"",VLOOKUP(E1239,STORE!$C$6:$D$500,2,FALSE),""),"تأكد من الكود")</f>
        <v/>
      </c>
      <c r="G1239" s="12"/>
      <c r="H1239" s="20"/>
      <c r="I1239" s="12"/>
      <c r="U1239" s="4" t="str">
        <f>IF(AND($V$2=$E1239,$V$2&lt;&gt;"",$V$2&lt;&gt;0,F1239&lt;&gt;"تأكد من الكود"),COUNT($U$3:U1238)+1,"  ")</f>
        <v xml:space="preserve">  </v>
      </c>
      <c r="Y1239" s="4" t="str">
        <f>IF(AND($Z$2=$D1239,$Z$2&lt;&gt;"",$Z$2&lt;&gt;0,$Y$2=$Y$1),COUNT($Y$3:Y1238)+1,"  ")</f>
        <v xml:space="preserve">  </v>
      </c>
    </row>
    <row r="1240" spans="2:25" ht="15.75">
      <c r="B1240" s="5" t="str">
        <f>IF(C1240&lt;&gt;"",COUNT($B$3:B1239)+1,"")</f>
        <v/>
      </c>
      <c r="C1240" s="86"/>
      <c r="D1240" s="12"/>
      <c r="E1240" s="12"/>
      <c r="F1240" s="5" t="str">
        <f>IFERROR(IF(E1240&lt;&gt;"",VLOOKUP(E1240,STORE!$C$6:$D$500,2,FALSE),""),"تأكد من الكود")</f>
        <v/>
      </c>
      <c r="G1240" s="12"/>
      <c r="H1240" s="20"/>
      <c r="I1240" s="12"/>
      <c r="U1240" s="4" t="str">
        <f>IF(AND($V$2=$E1240,$V$2&lt;&gt;"",$V$2&lt;&gt;0,F1240&lt;&gt;"تأكد من الكود"),COUNT($U$3:U1239)+1,"  ")</f>
        <v xml:space="preserve">  </v>
      </c>
      <c r="Y1240" s="4" t="str">
        <f>IF(AND($Z$2=$D1240,$Z$2&lt;&gt;"",$Z$2&lt;&gt;0,$Y$2=$Y$1),COUNT($Y$3:Y1239)+1,"  ")</f>
        <v xml:space="preserve">  </v>
      </c>
    </row>
    <row r="1241" spans="2:25" ht="15.75">
      <c r="B1241" s="5" t="str">
        <f>IF(C1241&lt;&gt;"",COUNT($B$3:B1240)+1,"")</f>
        <v/>
      </c>
      <c r="C1241" s="86"/>
      <c r="D1241" s="12"/>
      <c r="E1241" s="12"/>
      <c r="F1241" s="5" t="str">
        <f>IFERROR(IF(E1241&lt;&gt;"",VLOOKUP(E1241,STORE!$C$6:$D$500,2,FALSE),""),"تأكد من الكود")</f>
        <v/>
      </c>
      <c r="G1241" s="12"/>
      <c r="H1241" s="20"/>
      <c r="I1241" s="12"/>
      <c r="U1241" s="4" t="str">
        <f>IF(AND($V$2=$E1241,$V$2&lt;&gt;"",$V$2&lt;&gt;0,F1241&lt;&gt;"تأكد من الكود"),COUNT($U$3:U1240)+1,"  ")</f>
        <v xml:space="preserve">  </v>
      </c>
      <c r="Y1241" s="4" t="str">
        <f>IF(AND($Z$2=$D1241,$Z$2&lt;&gt;"",$Z$2&lt;&gt;0,$Y$2=$Y$1),COUNT($Y$3:Y1240)+1,"  ")</f>
        <v xml:space="preserve">  </v>
      </c>
    </row>
    <row r="1242" spans="2:25" ht="15.75">
      <c r="B1242" s="5" t="str">
        <f>IF(C1242&lt;&gt;"",COUNT($B$3:B1241)+1,"")</f>
        <v/>
      </c>
      <c r="C1242" s="86"/>
      <c r="D1242" s="12"/>
      <c r="E1242" s="12"/>
      <c r="F1242" s="5" t="str">
        <f>IFERROR(IF(E1242&lt;&gt;"",VLOOKUP(E1242,STORE!$C$6:$D$500,2,FALSE),""),"تأكد من الكود")</f>
        <v/>
      </c>
      <c r="G1242" s="12"/>
      <c r="H1242" s="20"/>
      <c r="I1242" s="12"/>
      <c r="U1242" s="4" t="str">
        <f>IF(AND($V$2=$E1242,$V$2&lt;&gt;"",$V$2&lt;&gt;0,F1242&lt;&gt;"تأكد من الكود"),COUNT($U$3:U1241)+1,"  ")</f>
        <v xml:space="preserve">  </v>
      </c>
      <c r="Y1242" s="4" t="str">
        <f>IF(AND($Z$2=$D1242,$Z$2&lt;&gt;"",$Z$2&lt;&gt;0,$Y$2=$Y$1),COUNT($Y$3:Y1241)+1,"  ")</f>
        <v xml:space="preserve">  </v>
      </c>
    </row>
    <row r="1243" spans="2:25" ht="15.75">
      <c r="B1243" s="5" t="str">
        <f>IF(C1243&lt;&gt;"",COUNT($B$3:B1242)+1,"")</f>
        <v/>
      </c>
      <c r="C1243" s="86"/>
      <c r="D1243" s="12"/>
      <c r="E1243" s="12"/>
      <c r="F1243" s="5" t="str">
        <f>IFERROR(IF(E1243&lt;&gt;"",VLOOKUP(E1243,STORE!$C$6:$D$500,2,FALSE),""),"تأكد من الكود")</f>
        <v/>
      </c>
      <c r="G1243" s="12"/>
      <c r="H1243" s="20"/>
      <c r="I1243" s="12"/>
      <c r="U1243" s="4" t="str">
        <f>IF(AND($V$2=$E1243,$V$2&lt;&gt;"",$V$2&lt;&gt;0,F1243&lt;&gt;"تأكد من الكود"),COUNT($U$3:U1242)+1,"  ")</f>
        <v xml:space="preserve">  </v>
      </c>
      <c r="Y1243" s="4" t="str">
        <f>IF(AND($Z$2=$D1243,$Z$2&lt;&gt;"",$Z$2&lt;&gt;0,$Y$2=$Y$1),COUNT($Y$3:Y1242)+1,"  ")</f>
        <v xml:space="preserve">  </v>
      </c>
    </row>
    <row r="1244" spans="2:25" ht="15.75">
      <c r="B1244" s="5" t="str">
        <f>IF(C1244&lt;&gt;"",COUNT($B$3:B1243)+1,"")</f>
        <v/>
      </c>
      <c r="C1244" s="86"/>
      <c r="D1244" s="12"/>
      <c r="E1244" s="12"/>
      <c r="F1244" s="5" t="str">
        <f>IFERROR(IF(E1244&lt;&gt;"",VLOOKUP(E1244,STORE!$C$6:$D$500,2,FALSE),""),"تأكد من الكود")</f>
        <v/>
      </c>
      <c r="G1244" s="12"/>
      <c r="H1244" s="20"/>
      <c r="I1244" s="12"/>
      <c r="U1244" s="4" t="str">
        <f>IF(AND($V$2=$E1244,$V$2&lt;&gt;"",$V$2&lt;&gt;0,F1244&lt;&gt;"تأكد من الكود"),COUNT($U$3:U1243)+1,"  ")</f>
        <v xml:space="preserve">  </v>
      </c>
      <c r="Y1244" s="4" t="str">
        <f>IF(AND($Z$2=$D1244,$Z$2&lt;&gt;"",$Z$2&lt;&gt;0,$Y$2=$Y$1),COUNT($Y$3:Y1243)+1,"  ")</f>
        <v xml:space="preserve">  </v>
      </c>
    </row>
    <row r="1245" spans="2:25" ht="15.75">
      <c r="B1245" s="5" t="str">
        <f>IF(C1245&lt;&gt;"",COUNT($B$3:B1244)+1,"")</f>
        <v/>
      </c>
      <c r="C1245" s="86"/>
      <c r="D1245" s="12"/>
      <c r="E1245" s="12"/>
      <c r="F1245" s="5" t="str">
        <f>IFERROR(IF(E1245&lt;&gt;"",VLOOKUP(E1245,STORE!$C$6:$D$500,2,FALSE),""),"تأكد من الكود")</f>
        <v/>
      </c>
      <c r="G1245" s="12"/>
      <c r="H1245" s="20"/>
      <c r="I1245" s="12"/>
      <c r="U1245" s="4" t="str">
        <f>IF(AND($V$2=$E1245,$V$2&lt;&gt;"",$V$2&lt;&gt;0,F1245&lt;&gt;"تأكد من الكود"),COUNT($U$3:U1244)+1,"  ")</f>
        <v xml:space="preserve">  </v>
      </c>
      <c r="Y1245" s="4" t="str">
        <f>IF(AND($Z$2=$D1245,$Z$2&lt;&gt;"",$Z$2&lt;&gt;0,$Y$2=$Y$1),COUNT($Y$3:Y1244)+1,"  ")</f>
        <v xml:space="preserve">  </v>
      </c>
    </row>
    <row r="1246" spans="2:25" ht="15.75">
      <c r="B1246" s="5" t="str">
        <f>IF(C1246&lt;&gt;"",COUNT($B$3:B1245)+1,"")</f>
        <v/>
      </c>
      <c r="C1246" s="86"/>
      <c r="D1246" s="12"/>
      <c r="E1246" s="12"/>
      <c r="F1246" s="5" t="str">
        <f>IFERROR(IF(E1246&lt;&gt;"",VLOOKUP(E1246,STORE!$C$6:$D$500,2,FALSE),""),"تأكد من الكود")</f>
        <v/>
      </c>
      <c r="G1246" s="12"/>
      <c r="H1246" s="20"/>
      <c r="I1246" s="12"/>
      <c r="U1246" s="4" t="str">
        <f>IF(AND($V$2=$E1246,$V$2&lt;&gt;"",$V$2&lt;&gt;0,F1246&lt;&gt;"تأكد من الكود"),COUNT($U$3:U1245)+1,"  ")</f>
        <v xml:space="preserve">  </v>
      </c>
      <c r="Y1246" s="4" t="str">
        <f>IF(AND($Z$2=$D1246,$Z$2&lt;&gt;"",$Z$2&lt;&gt;0,$Y$2=$Y$1),COUNT($Y$3:Y1245)+1,"  ")</f>
        <v xml:space="preserve">  </v>
      </c>
    </row>
    <row r="1247" spans="2:25" ht="15.75">
      <c r="B1247" s="5" t="str">
        <f>IF(C1247&lt;&gt;"",COUNT($B$3:B1246)+1,"")</f>
        <v/>
      </c>
      <c r="C1247" s="86"/>
      <c r="D1247" s="12"/>
      <c r="E1247" s="12"/>
      <c r="F1247" s="5" t="str">
        <f>IFERROR(IF(E1247&lt;&gt;"",VLOOKUP(E1247,STORE!$C$6:$D$500,2,FALSE),""),"تأكد من الكود")</f>
        <v/>
      </c>
      <c r="G1247" s="12"/>
      <c r="H1247" s="20"/>
      <c r="I1247" s="12"/>
      <c r="U1247" s="4" t="str">
        <f>IF(AND($V$2=$E1247,$V$2&lt;&gt;"",$V$2&lt;&gt;0,F1247&lt;&gt;"تأكد من الكود"),COUNT($U$3:U1246)+1,"  ")</f>
        <v xml:space="preserve">  </v>
      </c>
      <c r="Y1247" s="4" t="str">
        <f>IF(AND($Z$2=$D1247,$Z$2&lt;&gt;"",$Z$2&lt;&gt;0,$Y$2=$Y$1),COUNT($Y$3:Y1246)+1,"  ")</f>
        <v xml:space="preserve">  </v>
      </c>
    </row>
    <row r="1248" spans="2:25" ht="15.75">
      <c r="B1248" s="5" t="str">
        <f>IF(C1248&lt;&gt;"",COUNT($B$3:B1247)+1,"")</f>
        <v/>
      </c>
      <c r="C1248" s="86"/>
      <c r="D1248" s="12"/>
      <c r="E1248" s="12"/>
      <c r="F1248" s="5" t="str">
        <f>IFERROR(IF(E1248&lt;&gt;"",VLOOKUP(E1248,STORE!$C$6:$D$500,2,FALSE),""),"تأكد من الكود")</f>
        <v/>
      </c>
      <c r="G1248" s="12"/>
      <c r="H1248" s="20"/>
      <c r="I1248" s="12"/>
      <c r="U1248" s="4" t="str">
        <f>IF(AND($V$2=$E1248,$V$2&lt;&gt;"",$V$2&lt;&gt;0,F1248&lt;&gt;"تأكد من الكود"),COUNT($U$3:U1247)+1,"  ")</f>
        <v xml:space="preserve">  </v>
      </c>
      <c r="Y1248" s="4" t="str">
        <f>IF(AND($Z$2=$D1248,$Z$2&lt;&gt;"",$Z$2&lt;&gt;0,$Y$2=$Y$1),COUNT($Y$3:Y1247)+1,"  ")</f>
        <v xml:space="preserve">  </v>
      </c>
    </row>
    <row r="1249" spans="2:25" ht="15.75">
      <c r="B1249" s="5" t="str">
        <f>IF(C1249&lt;&gt;"",COUNT($B$3:B1248)+1,"")</f>
        <v/>
      </c>
      <c r="C1249" s="86"/>
      <c r="D1249" s="12"/>
      <c r="E1249" s="12"/>
      <c r="F1249" s="5" t="str">
        <f>IFERROR(IF(E1249&lt;&gt;"",VLOOKUP(E1249,STORE!$C$6:$D$500,2,FALSE),""),"تأكد من الكود")</f>
        <v/>
      </c>
      <c r="G1249" s="12"/>
      <c r="H1249" s="20"/>
      <c r="I1249" s="12"/>
      <c r="U1249" s="4" t="str">
        <f>IF(AND($V$2=$E1249,$V$2&lt;&gt;"",$V$2&lt;&gt;0,F1249&lt;&gt;"تأكد من الكود"),COUNT($U$3:U1248)+1,"  ")</f>
        <v xml:space="preserve">  </v>
      </c>
      <c r="Y1249" s="4" t="str">
        <f>IF(AND($Z$2=$D1249,$Z$2&lt;&gt;"",$Z$2&lt;&gt;0,$Y$2=$Y$1),COUNT($Y$3:Y1248)+1,"  ")</f>
        <v xml:space="preserve">  </v>
      </c>
    </row>
    <row r="1250" spans="2:25" ht="15.75">
      <c r="B1250" s="5" t="str">
        <f>IF(C1250&lt;&gt;"",COUNT($B$3:B1249)+1,"")</f>
        <v/>
      </c>
      <c r="C1250" s="86"/>
      <c r="D1250" s="12"/>
      <c r="E1250" s="12"/>
      <c r="F1250" s="5" t="str">
        <f>IFERROR(IF(E1250&lt;&gt;"",VLOOKUP(E1250,STORE!$C$6:$D$500,2,FALSE),""),"تأكد من الكود")</f>
        <v/>
      </c>
      <c r="G1250" s="12"/>
      <c r="H1250" s="20"/>
      <c r="I1250" s="12"/>
      <c r="U1250" s="4" t="str">
        <f>IF(AND($V$2=$E1250,$V$2&lt;&gt;"",$V$2&lt;&gt;0,F1250&lt;&gt;"تأكد من الكود"),COUNT($U$3:U1249)+1,"  ")</f>
        <v xml:space="preserve">  </v>
      </c>
      <c r="Y1250" s="4" t="str">
        <f>IF(AND($Z$2=$D1250,$Z$2&lt;&gt;"",$Z$2&lt;&gt;0,$Y$2=$Y$1),COUNT($Y$3:Y1249)+1,"  ")</f>
        <v xml:space="preserve">  </v>
      </c>
    </row>
    <row r="1251" spans="2:25" ht="15.75">
      <c r="B1251" s="5" t="str">
        <f>IF(C1251&lt;&gt;"",COUNT($B$3:B1250)+1,"")</f>
        <v/>
      </c>
      <c r="C1251" s="86"/>
      <c r="D1251" s="12"/>
      <c r="E1251" s="12"/>
      <c r="F1251" s="5" t="str">
        <f>IFERROR(IF(E1251&lt;&gt;"",VLOOKUP(E1251,STORE!$C$6:$D$500,2,FALSE),""),"تأكد من الكود")</f>
        <v/>
      </c>
      <c r="G1251" s="12"/>
      <c r="H1251" s="20"/>
      <c r="I1251" s="12"/>
      <c r="U1251" s="4" t="str">
        <f>IF(AND($V$2=$E1251,$V$2&lt;&gt;"",$V$2&lt;&gt;0,F1251&lt;&gt;"تأكد من الكود"),COUNT($U$3:U1250)+1,"  ")</f>
        <v xml:space="preserve">  </v>
      </c>
      <c r="Y1251" s="4" t="str">
        <f>IF(AND($Z$2=$D1251,$Z$2&lt;&gt;"",$Z$2&lt;&gt;0,$Y$2=$Y$1),COUNT($Y$3:Y1250)+1,"  ")</f>
        <v xml:space="preserve">  </v>
      </c>
    </row>
    <row r="1252" spans="2:25" ht="15.75">
      <c r="B1252" s="5" t="str">
        <f>IF(C1252&lt;&gt;"",COUNT($B$3:B1251)+1,"")</f>
        <v/>
      </c>
      <c r="C1252" s="86"/>
      <c r="D1252" s="12"/>
      <c r="E1252" s="12"/>
      <c r="F1252" s="5" t="str">
        <f>IFERROR(IF(E1252&lt;&gt;"",VLOOKUP(E1252,STORE!$C$6:$D$500,2,FALSE),""),"تأكد من الكود")</f>
        <v/>
      </c>
      <c r="G1252" s="12"/>
      <c r="H1252" s="20"/>
      <c r="I1252" s="12"/>
      <c r="U1252" s="4" t="str">
        <f>IF(AND($V$2=$E1252,$V$2&lt;&gt;"",$V$2&lt;&gt;0,F1252&lt;&gt;"تأكد من الكود"),COUNT($U$3:U1251)+1,"  ")</f>
        <v xml:space="preserve">  </v>
      </c>
      <c r="Y1252" s="4" t="str">
        <f>IF(AND($Z$2=$D1252,$Z$2&lt;&gt;"",$Z$2&lt;&gt;0,$Y$2=$Y$1),COUNT($Y$3:Y1251)+1,"  ")</f>
        <v xml:space="preserve">  </v>
      </c>
    </row>
    <row r="1253" spans="2:25" ht="15.75">
      <c r="B1253" s="5" t="str">
        <f>IF(C1253&lt;&gt;"",COUNT($B$3:B1252)+1,"")</f>
        <v/>
      </c>
      <c r="C1253" s="86"/>
      <c r="D1253" s="12"/>
      <c r="E1253" s="12"/>
      <c r="F1253" s="5" t="str">
        <f>IFERROR(IF(E1253&lt;&gt;"",VLOOKUP(E1253,STORE!$C$6:$D$500,2,FALSE),""),"تأكد من الكود")</f>
        <v/>
      </c>
      <c r="G1253" s="12"/>
      <c r="H1253" s="20"/>
      <c r="I1253" s="12"/>
      <c r="U1253" s="4" t="str">
        <f>IF(AND($V$2=$E1253,$V$2&lt;&gt;"",$V$2&lt;&gt;0,F1253&lt;&gt;"تأكد من الكود"),COUNT($U$3:U1252)+1,"  ")</f>
        <v xml:space="preserve">  </v>
      </c>
      <c r="Y1253" s="4" t="str">
        <f>IF(AND($Z$2=$D1253,$Z$2&lt;&gt;"",$Z$2&lt;&gt;0,$Y$2=$Y$1),COUNT($Y$3:Y1252)+1,"  ")</f>
        <v xml:space="preserve">  </v>
      </c>
    </row>
    <row r="1254" spans="2:25" ht="15.75">
      <c r="B1254" s="5" t="str">
        <f>IF(C1254&lt;&gt;"",COUNT($B$3:B1253)+1,"")</f>
        <v/>
      </c>
      <c r="C1254" s="86"/>
      <c r="D1254" s="12"/>
      <c r="E1254" s="12"/>
      <c r="F1254" s="5" t="str">
        <f>IFERROR(IF(E1254&lt;&gt;"",VLOOKUP(E1254,STORE!$C$6:$D$500,2,FALSE),""),"تأكد من الكود")</f>
        <v/>
      </c>
      <c r="G1254" s="12"/>
      <c r="H1254" s="20"/>
      <c r="I1254" s="12"/>
      <c r="U1254" s="4" t="str">
        <f>IF(AND($V$2=$E1254,$V$2&lt;&gt;"",$V$2&lt;&gt;0,F1254&lt;&gt;"تأكد من الكود"),COUNT($U$3:U1253)+1,"  ")</f>
        <v xml:space="preserve">  </v>
      </c>
      <c r="Y1254" s="4" t="str">
        <f>IF(AND($Z$2=$D1254,$Z$2&lt;&gt;"",$Z$2&lt;&gt;0,$Y$2=$Y$1),COUNT($Y$3:Y1253)+1,"  ")</f>
        <v xml:space="preserve">  </v>
      </c>
    </row>
    <row r="1255" spans="2:25" ht="15.75">
      <c r="B1255" s="5" t="str">
        <f>IF(C1255&lt;&gt;"",COUNT($B$3:B1254)+1,"")</f>
        <v/>
      </c>
      <c r="C1255" s="86"/>
      <c r="D1255" s="12"/>
      <c r="E1255" s="12"/>
      <c r="F1255" s="5" t="str">
        <f>IFERROR(IF(E1255&lt;&gt;"",VLOOKUP(E1255,STORE!$C$6:$D$500,2,FALSE),""),"تأكد من الكود")</f>
        <v/>
      </c>
      <c r="G1255" s="12"/>
      <c r="H1255" s="20"/>
      <c r="I1255" s="12"/>
      <c r="U1255" s="4" t="str">
        <f>IF(AND($V$2=$E1255,$V$2&lt;&gt;"",$V$2&lt;&gt;0,F1255&lt;&gt;"تأكد من الكود"),COUNT($U$3:U1254)+1,"  ")</f>
        <v xml:space="preserve">  </v>
      </c>
      <c r="Y1255" s="4" t="str">
        <f>IF(AND($Z$2=$D1255,$Z$2&lt;&gt;"",$Z$2&lt;&gt;0,$Y$2=$Y$1),COUNT($Y$3:Y1254)+1,"  ")</f>
        <v xml:space="preserve">  </v>
      </c>
    </row>
    <row r="1256" spans="2:25" ht="15.75">
      <c r="B1256" s="5" t="str">
        <f>IF(C1256&lt;&gt;"",COUNT($B$3:B1255)+1,"")</f>
        <v/>
      </c>
      <c r="C1256" s="86"/>
      <c r="D1256" s="12"/>
      <c r="E1256" s="12"/>
      <c r="F1256" s="5" t="str">
        <f>IFERROR(IF(E1256&lt;&gt;"",VLOOKUP(E1256,STORE!$C$6:$D$500,2,FALSE),""),"تأكد من الكود")</f>
        <v/>
      </c>
      <c r="G1256" s="12"/>
      <c r="H1256" s="20"/>
      <c r="I1256" s="12"/>
      <c r="U1256" s="4" t="str">
        <f>IF(AND($V$2=$E1256,$V$2&lt;&gt;"",$V$2&lt;&gt;0,F1256&lt;&gt;"تأكد من الكود"),COUNT($U$3:U1255)+1,"  ")</f>
        <v xml:space="preserve">  </v>
      </c>
      <c r="Y1256" s="4" t="str">
        <f>IF(AND($Z$2=$D1256,$Z$2&lt;&gt;"",$Z$2&lt;&gt;0,$Y$2=$Y$1),COUNT($Y$3:Y1255)+1,"  ")</f>
        <v xml:space="preserve">  </v>
      </c>
    </row>
    <row r="1257" spans="2:25" ht="15.75">
      <c r="B1257" s="5" t="str">
        <f>IF(C1257&lt;&gt;"",COUNT($B$3:B1256)+1,"")</f>
        <v/>
      </c>
      <c r="C1257" s="86"/>
      <c r="D1257" s="12"/>
      <c r="E1257" s="12"/>
      <c r="F1257" s="5" t="str">
        <f>IFERROR(IF(E1257&lt;&gt;"",VLOOKUP(E1257,STORE!$C$6:$D$500,2,FALSE),""),"تأكد من الكود")</f>
        <v/>
      </c>
      <c r="G1257" s="12"/>
      <c r="H1257" s="20"/>
      <c r="I1257" s="12"/>
      <c r="U1257" s="4" t="str">
        <f>IF(AND($V$2=$E1257,$V$2&lt;&gt;"",$V$2&lt;&gt;0,F1257&lt;&gt;"تأكد من الكود"),COUNT($U$3:U1256)+1,"  ")</f>
        <v xml:space="preserve">  </v>
      </c>
      <c r="Y1257" s="4" t="str">
        <f>IF(AND($Z$2=$D1257,$Z$2&lt;&gt;"",$Z$2&lt;&gt;0,$Y$2=$Y$1),COUNT($Y$3:Y1256)+1,"  ")</f>
        <v xml:space="preserve">  </v>
      </c>
    </row>
    <row r="1258" spans="2:25" ht="15.75">
      <c r="B1258" s="5" t="str">
        <f>IF(C1258&lt;&gt;"",COUNT($B$3:B1257)+1,"")</f>
        <v/>
      </c>
      <c r="C1258" s="86"/>
      <c r="D1258" s="12"/>
      <c r="E1258" s="12"/>
      <c r="F1258" s="5" t="str">
        <f>IFERROR(IF(E1258&lt;&gt;"",VLOOKUP(E1258,STORE!$C$6:$D$500,2,FALSE),""),"تأكد من الكود")</f>
        <v/>
      </c>
      <c r="G1258" s="12"/>
      <c r="H1258" s="20"/>
      <c r="I1258" s="12"/>
      <c r="U1258" s="4" t="str">
        <f>IF(AND($V$2=$E1258,$V$2&lt;&gt;"",$V$2&lt;&gt;0,F1258&lt;&gt;"تأكد من الكود"),COUNT($U$3:U1257)+1,"  ")</f>
        <v xml:space="preserve">  </v>
      </c>
      <c r="Y1258" s="4" t="str">
        <f>IF(AND($Z$2=$D1258,$Z$2&lt;&gt;"",$Z$2&lt;&gt;0,$Y$2=$Y$1),COUNT($Y$3:Y1257)+1,"  ")</f>
        <v xml:space="preserve">  </v>
      </c>
    </row>
    <row r="1259" spans="2:25" ht="15.75">
      <c r="B1259" s="5" t="str">
        <f>IF(C1259&lt;&gt;"",COUNT($B$3:B1258)+1,"")</f>
        <v/>
      </c>
      <c r="C1259" s="86"/>
      <c r="D1259" s="12"/>
      <c r="E1259" s="12"/>
      <c r="F1259" s="5" t="str">
        <f>IFERROR(IF(E1259&lt;&gt;"",VLOOKUP(E1259,STORE!$C$6:$D$500,2,FALSE),""),"تأكد من الكود")</f>
        <v/>
      </c>
      <c r="G1259" s="12"/>
      <c r="H1259" s="20"/>
      <c r="I1259" s="12"/>
      <c r="U1259" s="4" t="str">
        <f>IF(AND($V$2=$E1259,$V$2&lt;&gt;"",$V$2&lt;&gt;0,F1259&lt;&gt;"تأكد من الكود"),COUNT($U$3:U1258)+1,"  ")</f>
        <v xml:space="preserve">  </v>
      </c>
      <c r="Y1259" s="4" t="str">
        <f>IF(AND($Z$2=$D1259,$Z$2&lt;&gt;"",$Z$2&lt;&gt;0,$Y$2=$Y$1),COUNT($Y$3:Y1258)+1,"  ")</f>
        <v xml:space="preserve">  </v>
      </c>
    </row>
    <row r="1260" spans="2:25" ht="15.75">
      <c r="B1260" s="5" t="str">
        <f>IF(C1260&lt;&gt;"",COUNT($B$3:B1259)+1,"")</f>
        <v/>
      </c>
      <c r="C1260" s="86"/>
      <c r="D1260" s="12"/>
      <c r="E1260" s="12"/>
      <c r="F1260" s="5" t="str">
        <f>IFERROR(IF(E1260&lt;&gt;"",VLOOKUP(E1260,STORE!$C$6:$D$500,2,FALSE),""),"تأكد من الكود")</f>
        <v/>
      </c>
      <c r="G1260" s="12"/>
      <c r="H1260" s="20"/>
      <c r="I1260" s="12"/>
      <c r="U1260" s="4" t="str">
        <f>IF(AND($V$2=$E1260,$V$2&lt;&gt;"",$V$2&lt;&gt;0,F1260&lt;&gt;"تأكد من الكود"),COUNT($U$3:U1259)+1,"  ")</f>
        <v xml:space="preserve">  </v>
      </c>
      <c r="Y1260" s="4" t="str">
        <f>IF(AND($Z$2=$D1260,$Z$2&lt;&gt;"",$Z$2&lt;&gt;0,$Y$2=$Y$1),COUNT($Y$3:Y1259)+1,"  ")</f>
        <v xml:space="preserve">  </v>
      </c>
    </row>
    <row r="1261" spans="2:25" ht="15.75">
      <c r="B1261" s="5" t="str">
        <f>IF(C1261&lt;&gt;"",COUNT($B$3:B1260)+1,"")</f>
        <v/>
      </c>
      <c r="C1261" s="86"/>
      <c r="D1261" s="12"/>
      <c r="E1261" s="12"/>
      <c r="F1261" s="5" t="str">
        <f>IFERROR(IF(E1261&lt;&gt;"",VLOOKUP(E1261,STORE!$C$6:$D$500,2,FALSE),""),"تأكد من الكود")</f>
        <v/>
      </c>
      <c r="G1261" s="12"/>
      <c r="H1261" s="20"/>
      <c r="I1261" s="12"/>
      <c r="U1261" s="4" t="str">
        <f>IF(AND($V$2=$E1261,$V$2&lt;&gt;"",$V$2&lt;&gt;0,F1261&lt;&gt;"تأكد من الكود"),COUNT($U$3:U1260)+1,"  ")</f>
        <v xml:space="preserve">  </v>
      </c>
      <c r="Y1261" s="4" t="str">
        <f>IF(AND($Z$2=$D1261,$Z$2&lt;&gt;"",$Z$2&lt;&gt;0,$Y$2=$Y$1),COUNT($Y$3:Y1260)+1,"  ")</f>
        <v xml:space="preserve">  </v>
      </c>
    </row>
    <row r="1262" spans="2:25" ht="15.75">
      <c r="B1262" s="5" t="str">
        <f>IF(C1262&lt;&gt;"",COUNT($B$3:B1261)+1,"")</f>
        <v/>
      </c>
      <c r="C1262" s="86"/>
      <c r="D1262" s="12"/>
      <c r="E1262" s="12"/>
      <c r="F1262" s="5" t="str">
        <f>IFERROR(IF(E1262&lt;&gt;"",VLOOKUP(E1262,STORE!$C$6:$D$500,2,FALSE),""),"تأكد من الكود")</f>
        <v/>
      </c>
      <c r="G1262" s="12"/>
      <c r="H1262" s="20"/>
      <c r="I1262" s="12"/>
      <c r="U1262" s="4" t="str">
        <f>IF(AND($V$2=$E1262,$V$2&lt;&gt;"",$V$2&lt;&gt;0,F1262&lt;&gt;"تأكد من الكود"),COUNT($U$3:U1261)+1,"  ")</f>
        <v xml:space="preserve">  </v>
      </c>
      <c r="Y1262" s="4" t="str">
        <f>IF(AND($Z$2=$D1262,$Z$2&lt;&gt;"",$Z$2&lt;&gt;0,$Y$2=$Y$1),COUNT($Y$3:Y1261)+1,"  ")</f>
        <v xml:space="preserve">  </v>
      </c>
    </row>
    <row r="1263" spans="2:25" ht="15.75">
      <c r="B1263" s="5" t="str">
        <f>IF(C1263&lt;&gt;"",COUNT($B$3:B1262)+1,"")</f>
        <v/>
      </c>
      <c r="C1263" s="86"/>
      <c r="D1263" s="12"/>
      <c r="E1263" s="12"/>
      <c r="F1263" s="5" t="str">
        <f>IFERROR(IF(E1263&lt;&gt;"",VLOOKUP(E1263,STORE!$C$6:$D$500,2,FALSE),""),"تأكد من الكود")</f>
        <v/>
      </c>
      <c r="G1263" s="12"/>
      <c r="H1263" s="20"/>
      <c r="I1263" s="12"/>
      <c r="U1263" s="4" t="str">
        <f>IF(AND($V$2=$E1263,$V$2&lt;&gt;"",$V$2&lt;&gt;0,F1263&lt;&gt;"تأكد من الكود"),COUNT($U$3:U1262)+1,"  ")</f>
        <v xml:space="preserve">  </v>
      </c>
      <c r="Y1263" s="4" t="str">
        <f>IF(AND($Z$2=$D1263,$Z$2&lt;&gt;"",$Z$2&lt;&gt;0,$Y$2=$Y$1),COUNT($Y$3:Y1262)+1,"  ")</f>
        <v xml:space="preserve">  </v>
      </c>
    </row>
    <row r="1264" spans="2:25" ht="15.75">
      <c r="B1264" s="5" t="str">
        <f>IF(C1264&lt;&gt;"",COUNT($B$3:B1263)+1,"")</f>
        <v/>
      </c>
      <c r="C1264" s="86"/>
      <c r="D1264" s="12"/>
      <c r="E1264" s="12"/>
      <c r="F1264" s="5" t="str">
        <f>IFERROR(IF(E1264&lt;&gt;"",VLOOKUP(E1264,STORE!$C$6:$D$500,2,FALSE),""),"تأكد من الكود")</f>
        <v/>
      </c>
      <c r="G1264" s="12"/>
      <c r="H1264" s="20"/>
      <c r="I1264" s="12"/>
      <c r="U1264" s="4" t="str">
        <f>IF(AND($V$2=$E1264,$V$2&lt;&gt;"",$V$2&lt;&gt;0,F1264&lt;&gt;"تأكد من الكود"),COUNT($U$3:U1263)+1,"  ")</f>
        <v xml:space="preserve">  </v>
      </c>
      <c r="Y1264" s="4" t="str">
        <f>IF(AND($Z$2=$D1264,$Z$2&lt;&gt;"",$Z$2&lt;&gt;0,$Y$2=$Y$1),COUNT($Y$3:Y1263)+1,"  ")</f>
        <v xml:space="preserve">  </v>
      </c>
    </row>
    <row r="1265" spans="2:25" ht="15.75">
      <c r="B1265" s="5" t="str">
        <f>IF(C1265&lt;&gt;"",COUNT($B$3:B1264)+1,"")</f>
        <v/>
      </c>
      <c r="C1265" s="86"/>
      <c r="D1265" s="12"/>
      <c r="E1265" s="12"/>
      <c r="F1265" s="5" t="str">
        <f>IFERROR(IF(E1265&lt;&gt;"",VLOOKUP(E1265,STORE!$C$6:$D$500,2,FALSE),""),"تأكد من الكود")</f>
        <v/>
      </c>
      <c r="G1265" s="12"/>
      <c r="H1265" s="20"/>
      <c r="I1265" s="12"/>
      <c r="U1265" s="4" t="str">
        <f>IF(AND($V$2=$E1265,$V$2&lt;&gt;"",$V$2&lt;&gt;0,F1265&lt;&gt;"تأكد من الكود"),COUNT($U$3:U1264)+1,"  ")</f>
        <v xml:space="preserve">  </v>
      </c>
      <c r="Y1265" s="4" t="str">
        <f>IF(AND($Z$2=$D1265,$Z$2&lt;&gt;"",$Z$2&lt;&gt;0,$Y$2=$Y$1),COUNT($Y$3:Y1264)+1,"  ")</f>
        <v xml:space="preserve">  </v>
      </c>
    </row>
    <row r="1266" spans="2:25" ht="15.75">
      <c r="B1266" s="5" t="str">
        <f>IF(C1266&lt;&gt;"",COUNT($B$3:B1265)+1,"")</f>
        <v/>
      </c>
      <c r="C1266" s="86"/>
      <c r="D1266" s="12"/>
      <c r="E1266" s="12"/>
      <c r="F1266" s="5" t="str">
        <f>IFERROR(IF(E1266&lt;&gt;"",VLOOKUP(E1266,STORE!$C$6:$D$500,2,FALSE),""),"تأكد من الكود")</f>
        <v/>
      </c>
      <c r="G1266" s="12"/>
      <c r="H1266" s="20"/>
      <c r="I1266" s="12"/>
      <c r="U1266" s="4" t="str">
        <f>IF(AND($V$2=$E1266,$V$2&lt;&gt;"",$V$2&lt;&gt;0,F1266&lt;&gt;"تأكد من الكود"),COUNT($U$3:U1265)+1,"  ")</f>
        <v xml:space="preserve">  </v>
      </c>
      <c r="Y1266" s="4" t="str">
        <f>IF(AND($Z$2=$D1266,$Z$2&lt;&gt;"",$Z$2&lt;&gt;0,$Y$2=$Y$1),COUNT($Y$3:Y1265)+1,"  ")</f>
        <v xml:space="preserve">  </v>
      </c>
    </row>
    <row r="1267" spans="2:25" ht="15.75">
      <c r="B1267" s="5" t="str">
        <f>IF(C1267&lt;&gt;"",COUNT($B$3:B1266)+1,"")</f>
        <v/>
      </c>
      <c r="C1267" s="86"/>
      <c r="D1267" s="12"/>
      <c r="E1267" s="12"/>
      <c r="F1267" s="5" t="str">
        <f>IFERROR(IF(E1267&lt;&gt;"",VLOOKUP(E1267,STORE!$C$6:$D$500,2,FALSE),""),"تأكد من الكود")</f>
        <v/>
      </c>
      <c r="G1267" s="12"/>
      <c r="H1267" s="20"/>
      <c r="I1267" s="12"/>
      <c r="U1267" s="4" t="str">
        <f>IF(AND($V$2=$E1267,$V$2&lt;&gt;"",$V$2&lt;&gt;0,F1267&lt;&gt;"تأكد من الكود"),COUNT($U$3:U1266)+1,"  ")</f>
        <v xml:space="preserve">  </v>
      </c>
      <c r="Y1267" s="4" t="str">
        <f>IF(AND($Z$2=$D1267,$Z$2&lt;&gt;"",$Z$2&lt;&gt;0,$Y$2=$Y$1),COUNT($Y$3:Y1266)+1,"  ")</f>
        <v xml:space="preserve">  </v>
      </c>
    </row>
    <row r="1268" spans="2:25" ht="15.75">
      <c r="B1268" s="5" t="str">
        <f>IF(C1268&lt;&gt;"",COUNT($B$3:B1267)+1,"")</f>
        <v/>
      </c>
      <c r="C1268" s="86"/>
      <c r="D1268" s="12"/>
      <c r="E1268" s="12"/>
      <c r="F1268" s="5" t="str">
        <f>IFERROR(IF(E1268&lt;&gt;"",VLOOKUP(E1268,STORE!$C$6:$D$500,2,FALSE),""),"تأكد من الكود")</f>
        <v/>
      </c>
      <c r="G1268" s="12"/>
      <c r="H1268" s="20"/>
      <c r="I1268" s="12"/>
      <c r="U1268" s="4" t="str">
        <f>IF(AND($V$2=$E1268,$V$2&lt;&gt;"",$V$2&lt;&gt;0,F1268&lt;&gt;"تأكد من الكود"),COUNT($U$3:U1267)+1,"  ")</f>
        <v xml:space="preserve">  </v>
      </c>
      <c r="Y1268" s="4" t="str">
        <f>IF(AND($Z$2=$D1268,$Z$2&lt;&gt;"",$Z$2&lt;&gt;0,$Y$2=$Y$1),COUNT($Y$3:Y1267)+1,"  ")</f>
        <v xml:space="preserve">  </v>
      </c>
    </row>
    <row r="1269" spans="2:25" ht="15.75">
      <c r="B1269" s="5" t="str">
        <f>IF(C1269&lt;&gt;"",COUNT($B$3:B1268)+1,"")</f>
        <v/>
      </c>
      <c r="C1269" s="86"/>
      <c r="D1269" s="12"/>
      <c r="E1269" s="12"/>
      <c r="F1269" s="5" t="str">
        <f>IFERROR(IF(E1269&lt;&gt;"",VLOOKUP(E1269,STORE!$C$6:$D$500,2,FALSE),""),"تأكد من الكود")</f>
        <v/>
      </c>
      <c r="G1269" s="12"/>
      <c r="H1269" s="20"/>
      <c r="I1269" s="12"/>
      <c r="U1269" s="4" t="str">
        <f>IF(AND($V$2=$E1269,$V$2&lt;&gt;"",$V$2&lt;&gt;0,F1269&lt;&gt;"تأكد من الكود"),COUNT($U$3:U1268)+1,"  ")</f>
        <v xml:space="preserve">  </v>
      </c>
      <c r="Y1269" s="4" t="str">
        <f>IF(AND($Z$2=$D1269,$Z$2&lt;&gt;"",$Z$2&lt;&gt;0,$Y$2=$Y$1),COUNT($Y$3:Y1268)+1,"  ")</f>
        <v xml:space="preserve">  </v>
      </c>
    </row>
    <row r="1270" spans="2:25" ht="15.75">
      <c r="B1270" s="5" t="str">
        <f>IF(C1270&lt;&gt;"",COUNT($B$3:B1269)+1,"")</f>
        <v/>
      </c>
      <c r="C1270" s="86"/>
      <c r="D1270" s="12"/>
      <c r="E1270" s="12"/>
      <c r="F1270" s="5" t="str">
        <f>IFERROR(IF(E1270&lt;&gt;"",VLOOKUP(E1270,STORE!$C$6:$D$500,2,FALSE),""),"تأكد من الكود")</f>
        <v/>
      </c>
      <c r="G1270" s="12"/>
      <c r="H1270" s="20"/>
      <c r="I1270" s="12"/>
      <c r="U1270" s="4" t="str">
        <f>IF(AND($V$2=$E1270,$V$2&lt;&gt;"",$V$2&lt;&gt;0,F1270&lt;&gt;"تأكد من الكود"),COUNT($U$3:U1269)+1,"  ")</f>
        <v xml:space="preserve">  </v>
      </c>
      <c r="Y1270" s="4" t="str">
        <f>IF(AND($Z$2=$D1270,$Z$2&lt;&gt;"",$Z$2&lt;&gt;0,$Y$2=$Y$1),COUNT($Y$3:Y1269)+1,"  ")</f>
        <v xml:space="preserve">  </v>
      </c>
    </row>
    <row r="1271" spans="2:25" ht="15.75">
      <c r="B1271" s="5" t="str">
        <f>IF(C1271&lt;&gt;"",COUNT($B$3:B1270)+1,"")</f>
        <v/>
      </c>
      <c r="C1271" s="86"/>
      <c r="D1271" s="12"/>
      <c r="E1271" s="12"/>
      <c r="F1271" s="5" t="str">
        <f>IFERROR(IF(E1271&lt;&gt;"",VLOOKUP(E1271,STORE!$C$6:$D$500,2,FALSE),""),"تأكد من الكود")</f>
        <v/>
      </c>
      <c r="G1271" s="12"/>
      <c r="H1271" s="20"/>
      <c r="I1271" s="12"/>
      <c r="U1271" s="4" t="str">
        <f>IF(AND($V$2=$E1271,$V$2&lt;&gt;"",$V$2&lt;&gt;0,F1271&lt;&gt;"تأكد من الكود"),COUNT($U$3:U1270)+1,"  ")</f>
        <v xml:space="preserve">  </v>
      </c>
      <c r="Y1271" s="4" t="str">
        <f>IF(AND($Z$2=$D1271,$Z$2&lt;&gt;"",$Z$2&lt;&gt;0,$Y$2=$Y$1),COUNT($Y$3:Y1270)+1,"  ")</f>
        <v xml:space="preserve">  </v>
      </c>
    </row>
    <row r="1272" spans="2:25" ht="15.75">
      <c r="B1272" s="5" t="str">
        <f>IF(C1272&lt;&gt;"",COUNT($B$3:B1271)+1,"")</f>
        <v/>
      </c>
      <c r="C1272" s="86"/>
      <c r="D1272" s="12"/>
      <c r="E1272" s="12"/>
      <c r="F1272" s="5" t="str">
        <f>IFERROR(IF(E1272&lt;&gt;"",VLOOKUP(E1272,STORE!$C$6:$D$500,2,FALSE),""),"تأكد من الكود")</f>
        <v/>
      </c>
      <c r="G1272" s="12"/>
      <c r="H1272" s="20"/>
      <c r="I1272" s="12"/>
      <c r="U1272" s="4" t="str">
        <f>IF(AND($V$2=$E1272,$V$2&lt;&gt;"",$V$2&lt;&gt;0,F1272&lt;&gt;"تأكد من الكود"),COUNT($U$3:U1271)+1,"  ")</f>
        <v xml:space="preserve">  </v>
      </c>
      <c r="Y1272" s="4" t="str">
        <f>IF(AND($Z$2=$D1272,$Z$2&lt;&gt;"",$Z$2&lt;&gt;0,$Y$2=$Y$1),COUNT($Y$3:Y1271)+1,"  ")</f>
        <v xml:space="preserve">  </v>
      </c>
    </row>
    <row r="1273" spans="2:25" ht="15.75">
      <c r="B1273" s="5" t="str">
        <f>IF(C1273&lt;&gt;"",COUNT($B$3:B1272)+1,"")</f>
        <v/>
      </c>
      <c r="C1273" s="86"/>
      <c r="D1273" s="12"/>
      <c r="E1273" s="12"/>
      <c r="F1273" s="5" t="str">
        <f>IFERROR(IF(E1273&lt;&gt;"",VLOOKUP(E1273,STORE!$C$6:$D$500,2,FALSE),""),"تأكد من الكود")</f>
        <v/>
      </c>
      <c r="G1273" s="12"/>
      <c r="H1273" s="20"/>
      <c r="I1273" s="12"/>
      <c r="U1273" s="4" t="str">
        <f>IF(AND($V$2=$E1273,$V$2&lt;&gt;"",$V$2&lt;&gt;0,F1273&lt;&gt;"تأكد من الكود"),COUNT($U$3:U1272)+1,"  ")</f>
        <v xml:space="preserve">  </v>
      </c>
      <c r="Y1273" s="4" t="str">
        <f>IF(AND($Z$2=$D1273,$Z$2&lt;&gt;"",$Z$2&lt;&gt;0,$Y$2=$Y$1),COUNT($Y$3:Y1272)+1,"  ")</f>
        <v xml:space="preserve">  </v>
      </c>
    </row>
    <row r="1274" spans="2:25" ht="15.75">
      <c r="B1274" s="5" t="str">
        <f>IF(C1274&lt;&gt;"",COUNT($B$3:B1273)+1,"")</f>
        <v/>
      </c>
      <c r="C1274" s="86"/>
      <c r="D1274" s="12"/>
      <c r="E1274" s="12"/>
      <c r="F1274" s="5" t="str">
        <f>IFERROR(IF(E1274&lt;&gt;"",VLOOKUP(E1274,STORE!$C$6:$D$500,2,FALSE),""),"تأكد من الكود")</f>
        <v/>
      </c>
      <c r="G1274" s="12"/>
      <c r="H1274" s="20"/>
      <c r="I1274" s="12"/>
      <c r="U1274" s="4" t="str">
        <f>IF(AND($V$2=$E1274,$V$2&lt;&gt;"",$V$2&lt;&gt;0,F1274&lt;&gt;"تأكد من الكود"),COUNT($U$3:U1273)+1,"  ")</f>
        <v xml:space="preserve">  </v>
      </c>
      <c r="Y1274" s="4" t="str">
        <f>IF(AND($Z$2=$D1274,$Z$2&lt;&gt;"",$Z$2&lt;&gt;0,$Y$2=$Y$1),COUNT($Y$3:Y1273)+1,"  ")</f>
        <v xml:space="preserve">  </v>
      </c>
    </row>
    <row r="1275" spans="2:25" ht="15.75">
      <c r="B1275" s="5" t="str">
        <f>IF(C1275&lt;&gt;"",COUNT($B$3:B1274)+1,"")</f>
        <v/>
      </c>
      <c r="C1275" s="86"/>
      <c r="D1275" s="12"/>
      <c r="E1275" s="12"/>
      <c r="F1275" s="5" t="str">
        <f>IFERROR(IF(E1275&lt;&gt;"",VLOOKUP(E1275,STORE!$C$6:$D$500,2,FALSE),""),"تأكد من الكود")</f>
        <v/>
      </c>
      <c r="G1275" s="12"/>
      <c r="H1275" s="20"/>
      <c r="I1275" s="12"/>
      <c r="U1275" s="4" t="str">
        <f>IF(AND($V$2=$E1275,$V$2&lt;&gt;"",$V$2&lt;&gt;0,F1275&lt;&gt;"تأكد من الكود"),COUNT($U$3:U1274)+1,"  ")</f>
        <v xml:space="preserve">  </v>
      </c>
      <c r="Y1275" s="4" t="str">
        <f>IF(AND($Z$2=$D1275,$Z$2&lt;&gt;"",$Z$2&lt;&gt;0,$Y$2=$Y$1),COUNT($Y$3:Y1274)+1,"  ")</f>
        <v xml:space="preserve">  </v>
      </c>
    </row>
    <row r="1276" spans="2:25" ht="15.75">
      <c r="B1276" s="5" t="str">
        <f>IF(C1276&lt;&gt;"",COUNT($B$3:B1275)+1,"")</f>
        <v/>
      </c>
      <c r="C1276" s="86"/>
      <c r="D1276" s="12"/>
      <c r="E1276" s="12"/>
      <c r="F1276" s="5" t="str">
        <f>IFERROR(IF(E1276&lt;&gt;"",VLOOKUP(E1276,STORE!$C$6:$D$500,2,FALSE),""),"تأكد من الكود")</f>
        <v/>
      </c>
      <c r="G1276" s="12"/>
      <c r="H1276" s="20"/>
      <c r="I1276" s="12"/>
      <c r="U1276" s="4" t="str">
        <f>IF(AND($V$2=$E1276,$V$2&lt;&gt;"",$V$2&lt;&gt;0,F1276&lt;&gt;"تأكد من الكود"),COUNT($U$3:U1275)+1,"  ")</f>
        <v xml:space="preserve">  </v>
      </c>
      <c r="Y1276" s="4" t="str">
        <f>IF(AND($Z$2=$D1276,$Z$2&lt;&gt;"",$Z$2&lt;&gt;0,$Y$2=$Y$1),COUNT($Y$3:Y1275)+1,"  ")</f>
        <v xml:space="preserve">  </v>
      </c>
    </row>
    <row r="1277" spans="2:25" ht="15.75">
      <c r="B1277" s="5" t="str">
        <f>IF(C1277&lt;&gt;"",COUNT($B$3:B1276)+1,"")</f>
        <v/>
      </c>
      <c r="C1277" s="86"/>
      <c r="D1277" s="12"/>
      <c r="E1277" s="12"/>
      <c r="F1277" s="5" t="str">
        <f>IFERROR(IF(E1277&lt;&gt;"",VLOOKUP(E1277,STORE!$C$6:$D$500,2,FALSE),""),"تأكد من الكود")</f>
        <v/>
      </c>
      <c r="G1277" s="12"/>
      <c r="H1277" s="20"/>
      <c r="I1277" s="12"/>
      <c r="U1277" s="4" t="str">
        <f>IF(AND($V$2=$E1277,$V$2&lt;&gt;"",$V$2&lt;&gt;0,F1277&lt;&gt;"تأكد من الكود"),COUNT($U$3:U1276)+1,"  ")</f>
        <v xml:space="preserve">  </v>
      </c>
      <c r="Y1277" s="4" t="str">
        <f>IF(AND($Z$2=$D1277,$Z$2&lt;&gt;"",$Z$2&lt;&gt;0,$Y$2=$Y$1),COUNT($Y$3:Y1276)+1,"  ")</f>
        <v xml:space="preserve">  </v>
      </c>
    </row>
    <row r="1278" spans="2:25" ht="15.75">
      <c r="B1278" s="5" t="str">
        <f>IF(C1278&lt;&gt;"",COUNT($B$3:B1277)+1,"")</f>
        <v/>
      </c>
      <c r="C1278" s="86"/>
      <c r="D1278" s="12"/>
      <c r="E1278" s="12"/>
      <c r="F1278" s="5" t="str">
        <f>IFERROR(IF(E1278&lt;&gt;"",VLOOKUP(E1278,STORE!$C$6:$D$500,2,FALSE),""),"تأكد من الكود")</f>
        <v/>
      </c>
      <c r="G1278" s="12"/>
      <c r="H1278" s="20"/>
      <c r="I1278" s="12"/>
      <c r="U1278" s="4" t="str">
        <f>IF(AND($V$2=$E1278,$V$2&lt;&gt;"",$V$2&lt;&gt;0,F1278&lt;&gt;"تأكد من الكود"),COUNT($U$3:U1277)+1,"  ")</f>
        <v xml:space="preserve">  </v>
      </c>
      <c r="Y1278" s="4" t="str">
        <f>IF(AND($Z$2=$D1278,$Z$2&lt;&gt;"",$Z$2&lt;&gt;0,$Y$2=$Y$1),COUNT($Y$3:Y1277)+1,"  ")</f>
        <v xml:space="preserve">  </v>
      </c>
    </row>
    <row r="1279" spans="2:25" ht="15.75">
      <c r="B1279" s="5" t="str">
        <f>IF(C1279&lt;&gt;"",COUNT($B$3:B1278)+1,"")</f>
        <v/>
      </c>
      <c r="C1279" s="86"/>
      <c r="D1279" s="12"/>
      <c r="E1279" s="12"/>
      <c r="F1279" s="5" t="str">
        <f>IFERROR(IF(E1279&lt;&gt;"",VLOOKUP(E1279,STORE!$C$6:$D$500,2,FALSE),""),"تأكد من الكود")</f>
        <v/>
      </c>
      <c r="G1279" s="12"/>
      <c r="H1279" s="20"/>
      <c r="I1279" s="12"/>
      <c r="U1279" s="4" t="str">
        <f>IF(AND($V$2=$E1279,$V$2&lt;&gt;"",$V$2&lt;&gt;0,F1279&lt;&gt;"تأكد من الكود"),COUNT($U$3:U1278)+1,"  ")</f>
        <v xml:space="preserve">  </v>
      </c>
      <c r="Y1279" s="4" t="str">
        <f>IF(AND($Z$2=$D1279,$Z$2&lt;&gt;"",$Z$2&lt;&gt;0,$Y$2=$Y$1),COUNT($Y$3:Y1278)+1,"  ")</f>
        <v xml:space="preserve">  </v>
      </c>
    </row>
    <row r="1280" spans="2:25" ht="15.75">
      <c r="B1280" s="5" t="str">
        <f>IF(C1280&lt;&gt;"",COUNT($B$3:B1279)+1,"")</f>
        <v/>
      </c>
      <c r="C1280" s="86"/>
      <c r="D1280" s="12"/>
      <c r="E1280" s="12"/>
      <c r="F1280" s="5" t="str">
        <f>IFERROR(IF(E1280&lt;&gt;"",VLOOKUP(E1280,STORE!$C$6:$D$500,2,FALSE),""),"تأكد من الكود")</f>
        <v/>
      </c>
      <c r="G1280" s="12"/>
      <c r="H1280" s="20"/>
      <c r="I1280" s="12"/>
      <c r="U1280" s="4" t="str">
        <f>IF(AND($V$2=$E1280,$V$2&lt;&gt;"",$V$2&lt;&gt;0,F1280&lt;&gt;"تأكد من الكود"),COUNT($U$3:U1279)+1,"  ")</f>
        <v xml:space="preserve">  </v>
      </c>
      <c r="Y1280" s="4" t="str">
        <f>IF(AND($Z$2=$D1280,$Z$2&lt;&gt;"",$Z$2&lt;&gt;0,$Y$2=$Y$1),COUNT($Y$3:Y1279)+1,"  ")</f>
        <v xml:space="preserve">  </v>
      </c>
    </row>
    <row r="1281" spans="2:25" ht="15.75">
      <c r="B1281" s="5" t="str">
        <f>IF(C1281&lt;&gt;"",COUNT($B$3:B1280)+1,"")</f>
        <v/>
      </c>
      <c r="C1281" s="86"/>
      <c r="D1281" s="12"/>
      <c r="E1281" s="12"/>
      <c r="F1281" s="5" t="str">
        <f>IFERROR(IF(E1281&lt;&gt;"",VLOOKUP(E1281,STORE!$C$6:$D$500,2,FALSE),""),"تأكد من الكود")</f>
        <v/>
      </c>
      <c r="G1281" s="12"/>
      <c r="H1281" s="20"/>
      <c r="I1281" s="12"/>
      <c r="U1281" s="4" t="str">
        <f>IF(AND($V$2=$E1281,$V$2&lt;&gt;"",$V$2&lt;&gt;0,F1281&lt;&gt;"تأكد من الكود"),COUNT($U$3:U1280)+1,"  ")</f>
        <v xml:space="preserve">  </v>
      </c>
      <c r="Y1281" s="4" t="str">
        <f>IF(AND($Z$2=$D1281,$Z$2&lt;&gt;"",$Z$2&lt;&gt;0,$Y$2=$Y$1),COUNT($Y$3:Y1280)+1,"  ")</f>
        <v xml:space="preserve">  </v>
      </c>
    </row>
    <row r="1282" spans="2:25" ht="15.75">
      <c r="B1282" s="5" t="str">
        <f>IF(C1282&lt;&gt;"",COUNT($B$3:B1281)+1,"")</f>
        <v/>
      </c>
      <c r="C1282" s="86"/>
      <c r="D1282" s="12"/>
      <c r="E1282" s="12"/>
      <c r="F1282" s="5" t="str">
        <f>IFERROR(IF(E1282&lt;&gt;"",VLOOKUP(E1282,STORE!$C$6:$D$500,2,FALSE),""),"تأكد من الكود")</f>
        <v/>
      </c>
      <c r="G1282" s="12"/>
      <c r="H1282" s="20"/>
      <c r="I1282" s="12"/>
      <c r="U1282" s="4" t="str">
        <f>IF(AND($V$2=$E1282,$V$2&lt;&gt;"",$V$2&lt;&gt;0,F1282&lt;&gt;"تأكد من الكود"),COUNT($U$3:U1281)+1,"  ")</f>
        <v xml:space="preserve">  </v>
      </c>
      <c r="Y1282" s="4" t="str">
        <f>IF(AND($Z$2=$D1282,$Z$2&lt;&gt;"",$Z$2&lt;&gt;0,$Y$2=$Y$1),COUNT($Y$3:Y1281)+1,"  ")</f>
        <v xml:space="preserve">  </v>
      </c>
    </row>
    <row r="1283" spans="2:25" ht="15.75">
      <c r="B1283" s="5" t="str">
        <f>IF(C1283&lt;&gt;"",COUNT($B$3:B1282)+1,"")</f>
        <v/>
      </c>
      <c r="C1283" s="86"/>
      <c r="D1283" s="12"/>
      <c r="E1283" s="12"/>
      <c r="F1283" s="5" t="str">
        <f>IFERROR(IF(E1283&lt;&gt;"",VLOOKUP(E1283,STORE!$C$6:$D$500,2,FALSE),""),"تأكد من الكود")</f>
        <v/>
      </c>
      <c r="G1283" s="12"/>
      <c r="H1283" s="20"/>
      <c r="I1283" s="12"/>
      <c r="U1283" s="4" t="str">
        <f>IF(AND($V$2=$E1283,$V$2&lt;&gt;"",$V$2&lt;&gt;0,F1283&lt;&gt;"تأكد من الكود"),COUNT($U$3:U1282)+1,"  ")</f>
        <v xml:space="preserve">  </v>
      </c>
      <c r="Y1283" s="4" t="str">
        <f>IF(AND($Z$2=$D1283,$Z$2&lt;&gt;"",$Z$2&lt;&gt;0,$Y$2=$Y$1),COUNT($Y$3:Y1282)+1,"  ")</f>
        <v xml:space="preserve">  </v>
      </c>
    </row>
    <row r="1284" spans="2:25" ht="15.75">
      <c r="B1284" s="5" t="str">
        <f>IF(C1284&lt;&gt;"",COUNT($B$3:B1283)+1,"")</f>
        <v/>
      </c>
      <c r="C1284" s="86"/>
      <c r="D1284" s="12"/>
      <c r="E1284" s="12"/>
      <c r="F1284" s="5" t="str">
        <f>IFERROR(IF(E1284&lt;&gt;"",VLOOKUP(E1284,STORE!$C$6:$D$500,2,FALSE),""),"تأكد من الكود")</f>
        <v/>
      </c>
      <c r="G1284" s="12"/>
      <c r="H1284" s="20"/>
      <c r="I1284" s="12"/>
      <c r="U1284" s="4" t="str">
        <f>IF(AND($V$2=$E1284,$V$2&lt;&gt;"",$V$2&lt;&gt;0,F1284&lt;&gt;"تأكد من الكود"),COUNT($U$3:U1283)+1,"  ")</f>
        <v xml:space="preserve">  </v>
      </c>
      <c r="Y1284" s="4" t="str">
        <f>IF(AND($Z$2=$D1284,$Z$2&lt;&gt;"",$Z$2&lt;&gt;0,$Y$2=$Y$1),COUNT($Y$3:Y1283)+1,"  ")</f>
        <v xml:space="preserve">  </v>
      </c>
    </row>
    <row r="1285" spans="2:25" ht="15.75">
      <c r="B1285" s="5" t="str">
        <f>IF(C1285&lt;&gt;"",COUNT($B$3:B1284)+1,"")</f>
        <v/>
      </c>
      <c r="C1285" s="86"/>
      <c r="D1285" s="12"/>
      <c r="E1285" s="12"/>
      <c r="F1285" s="5" t="str">
        <f>IFERROR(IF(E1285&lt;&gt;"",VLOOKUP(E1285,STORE!$C$6:$D$500,2,FALSE),""),"تأكد من الكود")</f>
        <v/>
      </c>
      <c r="G1285" s="12"/>
      <c r="H1285" s="20"/>
      <c r="I1285" s="12"/>
      <c r="U1285" s="4" t="str">
        <f>IF(AND($V$2=$E1285,$V$2&lt;&gt;"",$V$2&lt;&gt;0,F1285&lt;&gt;"تأكد من الكود"),COUNT($U$3:U1284)+1,"  ")</f>
        <v xml:space="preserve">  </v>
      </c>
      <c r="Y1285" s="4" t="str">
        <f>IF(AND($Z$2=$D1285,$Z$2&lt;&gt;"",$Z$2&lt;&gt;0,$Y$2=$Y$1),COUNT($Y$3:Y1284)+1,"  ")</f>
        <v xml:space="preserve">  </v>
      </c>
    </row>
    <row r="1286" spans="2:25" ht="15.75">
      <c r="B1286" s="5" t="str">
        <f>IF(C1286&lt;&gt;"",COUNT($B$3:B1285)+1,"")</f>
        <v/>
      </c>
      <c r="C1286" s="86"/>
      <c r="D1286" s="12"/>
      <c r="E1286" s="12"/>
      <c r="F1286" s="5" t="str">
        <f>IFERROR(IF(E1286&lt;&gt;"",VLOOKUP(E1286,STORE!$C$6:$D$500,2,FALSE),""),"تأكد من الكود")</f>
        <v/>
      </c>
      <c r="G1286" s="12"/>
      <c r="H1286" s="20"/>
      <c r="I1286" s="12"/>
      <c r="U1286" s="4" t="str">
        <f>IF(AND($V$2=$E1286,$V$2&lt;&gt;"",$V$2&lt;&gt;0,F1286&lt;&gt;"تأكد من الكود"),COUNT($U$3:U1285)+1,"  ")</f>
        <v xml:space="preserve">  </v>
      </c>
      <c r="Y1286" s="4" t="str">
        <f>IF(AND($Z$2=$D1286,$Z$2&lt;&gt;"",$Z$2&lt;&gt;0,$Y$2=$Y$1),COUNT($Y$3:Y1285)+1,"  ")</f>
        <v xml:space="preserve">  </v>
      </c>
    </row>
    <row r="1287" spans="2:25" ht="15.75">
      <c r="B1287" s="5" t="str">
        <f>IF(C1287&lt;&gt;"",COUNT($B$3:B1286)+1,"")</f>
        <v/>
      </c>
      <c r="C1287" s="86"/>
      <c r="D1287" s="12"/>
      <c r="E1287" s="12"/>
      <c r="F1287" s="5" t="str">
        <f>IFERROR(IF(E1287&lt;&gt;"",VLOOKUP(E1287,STORE!$C$6:$D$500,2,FALSE),""),"تأكد من الكود")</f>
        <v/>
      </c>
      <c r="G1287" s="12"/>
      <c r="H1287" s="20"/>
      <c r="I1287" s="12"/>
      <c r="U1287" s="4" t="str">
        <f>IF(AND($V$2=$E1287,$V$2&lt;&gt;"",$V$2&lt;&gt;0,F1287&lt;&gt;"تأكد من الكود"),COUNT($U$3:U1286)+1,"  ")</f>
        <v xml:space="preserve">  </v>
      </c>
      <c r="Y1287" s="4" t="str">
        <f>IF(AND($Z$2=$D1287,$Z$2&lt;&gt;"",$Z$2&lt;&gt;0,$Y$2=$Y$1),COUNT($Y$3:Y1286)+1,"  ")</f>
        <v xml:space="preserve">  </v>
      </c>
    </row>
    <row r="1288" spans="2:25" ht="15.75">
      <c r="B1288" s="5" t="str">
        <f>IF(C1288&lt;&gt;"",COUNT($B$3:B1287)+1,"")</f>
        <v/>
      </c>
      <c r="C1288" s="86"/>
      <c r="D1288" s="12"/>
      <c r="E1288" s="12"/>
      <c r="F1288" s="5" t="str">
        <f>IFERROR(IF(E1288&lt;&gt;"",VLOOKUP(E1288,STORE!$C$6:$D$500,2,FALSE),""),"تأكد من الكود")</f>
        <v/>
      </c>
      <c r="G1288" s="12"/>
      <c r="H1288" s="20"/>
      <c r="I1288" s="12"/>
      <c r="U1288" s="4" t="str">
        <f>IF(AND($V$2=$E1288,$V$2&lt;&gt;"",$V$2&lt;&gt;0,F1288&lt;&gt;"تأكد من الكود"),COUNT($U$3:U1287)+1,"  ")</f>
        <v xml:space="preserve">  </v>
      </c>
      <c r="Y1288" s="4" t="str">
        <f>IF(AND($Z$2=$D1288,$Z$2&lt;&gt;"",$Z$2&lt;&gt;0,$Y$2=$Y$1),COUNT($Y$3:Y1287)+1,"  ")</f>
        <v xml:space="preserve">  </v>
      </c>
    </row>
    <row r="1289" spans="2:25" ht="15.75">
      <c r="B1289" s="5" t="str">
        <f>IF(C1289&lt;&gt;"",COUNT($B$3:B1288)+1,"")</f>
        <v/>
      </c>
      <c r="C1289" s="86"/>
      <c r="D1289" s="12"/>
      <c r="E1289" s="12"/>
      <c r="F1289" s="5" t="str">
        <f>IFERROR(IF(E1289&lt;&gt;"",VLOOKUP(E1289,STORE!$C$6:$D$500,2,FALSE),""),"تأكد من الكود")</f>
        <v/>
      </c>
      <c r="G1289" s="12"/>
      <c r="H1289" s="20"/>
      <c r="I1289" s="12"/>
      <c r="U1289" s="4" t="str">
        <f>IF(AND($V$2=$E1289,$V$2&lt;&gt;"",$V$2&lt;&gt;0,F1289&lt;&gt;"تأكد من الكود"),COUNT($U$3:U1288)+1,"  ")</f>
        <v xml:space="preserve">  </v>
      </c>
      <c r="Y1289" s="4" t="str">
        <f>IF(AND($Z$2=$D1289,$Z$2&lt;&gt;"",$Z$2&lt;&gt;0,$Y$2=$Y$1),COUNT($Y$3:Y1288)+1,"  ")</f>
        <v xml:space="preserve">  </v>
      </c>
    </row>
    <row r="1290" spans="2:25" ht="15.75">
      <c r="B1290" s="5" t="str">
        <f>IF(C1290&lt;&gt;"",COUNT($B$3:B1289)+1,"")</f>
        <v/>
      </c>
      <c r="C1290" s="86"/>
      <c r="D1290" s="12"/>
      <c r="E1290" s="12"/>
      <c r="F1290" s="5" t="str">
        <f>IFERROR(IF(E1290&lt;&gt;"",VLOOKUP(E1290,STORE!$C$6:$D$500,2,FALSE),""),"تأكد من الكود")</f>
        <v/>
      </c>
      <c r="G1290" s="12"/>
      <c r="H1290" s="20"/>
      <c r="I1290" s="12"/>
      <c r="U1290" s="4" t="str">
        <f>IF(AND($V$2=$E1290,$V$2&lt;&gt;"",$V$2&lt;&gt;0,F1290&lt;&gt;"تأكد من الكود"),COUNT($U$3:U1289)+1,"  ")</f>
        <v xml:space="preserve">  </v>
      </c>
      <c r="Y1290" s="4" t="str">
        <f>IF(AND($Z$2=$D1290,$Z$2&lt;&gt;"",$Z$2&lt;&gt;0,$Y$2=$Y$1),COUNT($Y$3:Y1289)+1,"  ")</f>
        <v xml:space="preserve">  </v>
      </c>
    </row>
    <row r="1291" spans="2:25" ht="15.75">
      <c r="B1291" s="5" t="str">
        <f>IF(C1291&lt;&gt;"",COUNT($B$3:B1290)+1,"")</f>
        <v/>
      </c>
      <c r="C1291" s="86"/>
      <c r="D1291" s="12"/>
      <c r="E1291" s="12"/>
      <c r="F1291" s="5" t="str">
        <f>IFERROR(IF(E1291&lt;&gt;"",VLOOKUP(E1291,STORE!$C$6:$D$500,2,FALSE),""),"تأكد من الكود")</f>
        <v/>
      </c>
      <c r="G1291" s="12"/>
      <c r="H1291" s="20"/>
      <c r="I1291" s="12"/>
      <c r="U1291" s="4" t="str">
        <f>IF(AND($V$2=$E1291,$V$2&lt;&gt;"",$V$2&lt;&gt;0,F1291&lt;&gt;"تأكد من الكود"),COUNT($U$3:U1290)+1,"  ")</f>
        <v xml:space="preserve">  </v>
      </c>
      <c r="Y1291" s="4" t="str">
        <f>IF(AND($Z$2=$D1291,$Z$2&lt;&gt;"",$Z$2&lt;&gt;0,$Y$2=$Y$1),COUNT($Y$3:Y1290)+1,"  ")</f>
        <v xml:space="preserve">  </v>
      </c>
    </row>
    <row r="1292" spans="2:25" ht="15.75">
      <c r="B1292" s="5" t="str">
        <f>IF(C1292&lt;&gt;"",COUNT($B$3:B1291)+1,"")</f>
        <v/>
      </c>
      <c r="C1292" s="86"/>
      <c r="D1292" s="12"/>
      <c r="E1292" s="12"/>
      <c r="F1292" s="5" t="str">
        <f>IFERROR(IF(E1292&lt;&gt;"",VLOOKUP(E1292,STORE!$C$6:$D$500,2,FALSE),""),"تأكد من الكود")</f>
        <v/>
      </c>
      <c r="G1292" s="12"/>
      <c r="H1292" s="20"/>
      <c r="I1292" s="12"/>
      <c r="U1292" s="4" t="str">
        <f>IF(AND($V$2=$E1292,$V$2&lt;&gt;"",$V$2&lt;&gt;0,F1292&lt;&gt;"تأكد من الكود"),COUNT($U$3:U1291)+1,"  ")</f>
        <v xml:space="preserve">  </v>
      </c>
      <c r="Y1292" s="4" t="str">
        <f>IF(AND($Z$2=$D1292,$Z$2&lt;&gt;"",$Z$2&lt;&gt;0,$Y$2=$Y$1),COUNT($Y$3:Y1291)+1,"  ")</f>
        <v xml:space="preserve">  </v>
      </c>
    </row>
    <row r="1293" spans="2:25" ht="15.75">
      <c r="B1293" s="5" t="str">
        <f>IF(C1293&lt;&gt;"",COUNT($B$3:B1292)+1,"")</f>
        <v/>
      </c>
      <c r="C1293" s="86"/>
      <c r="D1293" s="12"/>
      <c r="E1293" s="12"/>
      <c r="F1293" s="5" t="str">
        <f>IFERROR(IF(E1293&lt;&gt;"",VLOOKUP(E1293,STORE!$C$6:$D$500,2,FALSE),""),"تأكد من الكود")</f>
        <v/>
      </c>
      <c r="G1293" s="12"/>
      <c r="H1293" s="20"/>
      <c r="I1293" s="12"/>
      <c r="U1293" s="4" t="str">
        <f>IF(AND($V$2=$E1293,$V$2&lt;&gt;"",$V$2&lt;&gt;0,F1293&lt;&gt;"تأكد من الكود"),COUNT($U$3:U1292)+1,"  ")</f>
        <v xml:space="preserve">  </v>
      </c>
      <c r="Y1293" s="4" t="str">
        <f>IF(AND($Z$2=$D1293,$Z$2&lt;&gt;"",$Z$2&lt;&gt;0,$Y$2=$Y$1),COUNT($Y$3:Y1292)+1,"  ")</f>
        <v xml:space="preserve">  </v>
      </c>
    </row>
    <row r="1294" spans="2:25" ht="15.75">
      <c r="B1294" s="5" t="str">
        <f>IF(C1294&lt;&gt;"",COUNT($B$3:B1293)+1,"")</f>
        <v/>
      </c>
      <c r="C1294" s="86"/>
      <c r="D1294" s="12"/>
      <c r="E1294" s="12"/>
      <c r="F1294" s="5" t="str">
        <f>IFERROR(IF(E1294&lt;&gt;"",VLOOKUP(E1294,STORE!$C$6:$D$500,2,FALSE),""),"تأكد من الكود")</f>
        <v/>
      </c>
      <c r="G1294" s="12"/>
      <c r="H1294" s="20"/>
      <c r="I1294" s="12"/>
      <c r="U1294" s="4" t="str">
        <f>IF(AND($V$2=$E1294,$V$2&lt;&gt;"",$V$2&lt;&gt;0,F1294&lt;&gt;"تأكد من الكود"),COUNT($U$3:U1293)+1,"  ")</f>
        <v xml:space="preserve">  </v>
      </c>
      <c r="Y1294" s="4" t="str">
        <f>IF(AND($Z$2=$D1294,$Z$2&lt;&gt;"",$Z$2&lt;&gt;0,$Y$2=$Y$1),COUNT($Y$3:Y1293)+1,"  ")</f>
        <v xml:space="preserve">  </v>
      </c>
    </row>
    <row r="1295" spans="2:25" ht="15.75">
      <c r="B1295" s="5" t="str">
        <f>IF(C1295&lt;&gt;"",COUNT($B$3:B1294)+1,"")</f>
        <v/>
      </c>
      <c r="C1295" s="86"/>
      <c r="D1295" s="12"/>
      <c r="E1295" s="12"/>
      <c r="F1295" s="5" t="str">
        <f>IFERROR(IF(E1295&lt;&gt;"",VLOOKUP(E1295,STORE!$C$6:$D$500,2,FALSE),""),"تأكد من الكود")</f>
        <v/>
      </c>
      <c r="G1295" s="12"/>
      <c r="H1295" s="20"/>
      <c r="I1295" s="12"/>
      <c r="U1295" s="4" t="str">
        <f>IF(AND($V$2=$E1295,$V$2&lt;&gt;"",$V$2&lt;&gt;0,F1295&lt;&gt;"تأكد من الكود"),COUNT($U$3:U1294)+1,"  ")</f>
        <v xml:space="preserve">  </v>
      </c>
      <c r="Y1295" s="4" t="str">
        <f>IF(AND($Z$2=$D1295,$Z$2&lt;&gt;"",$Z$2&lt;&gt;0,$Y$2=$Y$1),COUNT($Y$3:Y1294)+1,"  ")</f>
        <v xml:space="preserve">  </v>
      </c>
    </row>
    <row r="1296" spans="2:25" ht="15.75">
      <c r="B1296" s="5" t="str">
        <f>IF(C1296&lt;&gt;"",COUNT($B$3:B1295)+1,"")</f>
        <v/>
      </c>
      <c r="C1296" s="86"/>
      <c r="D1296" s="12"/>
      <c r="E1296" s="12"/>
      <c r="F1296" s="5" t="str">
        <f>IFERROR(IF(E1296&lt;&gt;"",VLOOKUP(E1296,STORE!$C$6:$D$500,2,FALSE),""),"تأكد من الكود")</f>
        <v/>
      </c>
      <c r="G1296" s="12"/>
      <c r="H1296" s="20"/>
      <c r="I1296" s="12"/>
      <c r="U1296" s="4" t="str">
        <f>IF(AND($V$2=$E1296,$V$2&lt;&gt;"",$V$2&lt;&gt;0,F1296&lt;&gt;"تأكد من الكود"),COUNT($U$3:U1295)+1,"  ")</f>
        <v xml:space="preserve">  </v>
      </c>
      <c r="Y1296" s="4" t="str">
        <f>IF(AND($Z$2=$D1296,$Z$2&lt;&gt;"",$Z$2&lt;&gt;0,$Y$2=$Y$1),COUNT($Y$3:Y1295)+1,"  ")</f>
        <v xml:space="preserve">  </v>
      </c>
    </row>
    <row r="1297" spans="2:25" ht="15.75">
      <c r="B1297" s="5" t="str">
        <f>IF(C1297&lt;&gt;"",COUNT($B$3:B1296)+1,"")</f>
        <v/>
      </c>
      <c r="C1297" s="86"/>
      <c r="D1297" s="12"/>
      <c r="E1297" s="12"/>
      <c r="F1297" s="5" t="str">
        <f>IFERROR(IF(E1297&lt;&gt;"",VLOOKUP(E1297,STORE!$C$6:$D$500,2,FALSE),""),"تأكد من الكود")</f>
        <v/>
      </c>
      <c r="G1297" s="12"/>
      <c r="H1297" s="20"/>
      <c r="I1297" s="12"/>
      <c r="U1297" s="4" t="str">
        <f>IF(AND($V$2=$E1297,$V$2&lt;&gt;"",$V$2&lt;&gt;0,F1297&lt;&gt;"تأكد من الكود"),COUNT($U$3:U1296)+1,"  ")</f>
        <v xml:space="preserve">  </v>
      </c>
      <c r="Y1297" s="4" t="str">
        <f>IF(AND($Z$2=$D1297,$Z$2&lt;&gt;"",$Z$2&lt;&gt;0,$Y$2=$Y$1),COUNT($Y$3:Y1296)+1,"  ")</f>
        <v xml:space="preserve">  </v>
      </c>
    </row>
    <row r="1298" spans="2:25" ht="15.75">
      <c r="B1298" s="5" t="str">
        <f>IF(C1298&lt;&gt;"",COUNT($B$3:B1297)+1,"")</f>
        <v/>
      </c>
      <c r="C1298" s="86"/>
      <c r="D1298" s="12"/>
      <c r="E1298" s="12"/>
      <c r="F1298" s="5" t="str">
        <f>IFERROR(IF(E1298&lt;&gt;"",VLOOKUP(E1298,STORE!$C$6:$D$500,2,FALSE),""),"تأكد من الكود")</f>
        <v/>
      </c>
      <c r="G1298" s="12"/>
      <c r="H1298" s="20"/>
      <c r="I1298" s="12"/>
      <c r="U1298" s="4" t="str">
        <f>IF(AND($V$2=$E1298,$V$2&lt;&gt;"",$V$2&lt;&gt;0,F1298&lt;&gt;"تأكد من الكود"),COUNT($U$3:U1297)+1,"  ")</f>
        <v xml:space="preserve">  </v>
      </c>
      <c r="Y1298" s="4" t="str">
        <f>IF(AND($Z$2=$D1298,$Z$2&lt;&gt;"",$Z$2&lt;&gt;0,$Y$2=$Y$1),COUNT($Y$3:Y1297)+1,"  ")</f>
        <v xml:space="preserve">  </v>
      </c>
    </row>
    <row r="1299" spans="2:25" ht="15.75">
      <c r="B1299" s="5" t="str">
        <f>IF(C1299&lt;&gt;"",COUNT($B$3:B1298)+1,"")</f>
        <v/>
      </c>
      <c r="C1299" s="86"/>
      <c r="D1299" s="12"/>
      <c r="E1299" s="12"/>
      <c r="F1299" s="5" t="str">
        <f>IFERROR(IF(E1299&lt;&gt;"",VLOOKUP(E1299,STORE!$C$6:$D$500,2,FALSE),""),"تأكد من الكود")</f>
        <v/>
      </c>
      <c r="G1299" s="12"/>
      <c r="H1299" s="20"/>
      <c r="I1299" s="12"/>
      <c r="U1299" s="4" t="str">
        <f>IF(AND($V$2=$E1299,$V$2&lt;&gt;"",$V$2&lt;&gt;0,F1299&lt;&gt;"تأكد من الكود"),COUNT($U$3:U1298)+1,"  ")</f>
        <v xml:space="preserve">  </v>
      </c>
      <c r="Y1299" s="4" t="str">
        <f>IF(AND($Z$2=$D1299,$Z$2&lt;&gt;"",$Z$2&lt;&gt;0,$Y$2=$Y$1),COUNT($Y$3:Y1298)+1,"  ")</f>
        <v xml:space="preserve">  </v>
      </c>
    </row>
    <row r="1300" spans="2:25" ht="15.75">
      <c r="B1300" s="5" t="str">
        <f>IF(C1300&lt;&gt;"",COUNT($B$3:B1299)+1,"")</f>
        <v/>
      </c>
      <c r="C1300" s="86"/>
      <c r="D1300" s="12"/>
      <c r="E1300" s="12"/>
      <c r="F1300" s="5" t="str">
        <f>IFERROR(IF(E1300&lt;&gt;"",VLOOKUP(E1300,STORE!$C$6:$D$500,2,FALSE),""),"تأكد من الكود")</f>
        <v/>
      </c>
      <c r="G1300" s="12"/>
      <c r="H1300" s="20"/>
      <c r="I1300" s="12"/>
      <c r="U1300" s="4" t="str">
        <f>IF(AND($V$2=$E1300,$V$2&lt;&gt;"",$V$2&lt;&gt;0,F1300&lt;&gt;"تأكد من الكود"),COUNT($U$3:U1299)+1,"  ")</f>
        <v xml:space="preserve">  </v>
      </c>
      <c r="Y1300" s="4" t="str">
        <f>IF(AND($Z$2=$D1300,$Z$2&lt;&gt;"",$Z$2&lt;&gt;0,$Y$2=$Y$1),COUNT($Y$3:Y1299)+1,"  ")</f>
        <v xml:space="preserve">  </v>
      </c>
    </row>
    <row r="1301" spans="2:25" ht="15.75">
      <c r="B1301" s="5" t="str">
        <f>IF(C1301&lt;&gt;"",COUNT($B$3:B1300)+1,"")</f>
        <v/>
      </c>
      <c r="C1301" s="86"/>
      <c r="D1301" s="12"/>
      <c r="E1301" s="12"/>
      <c r="F1301" s="5" t="str">
        <f>IFERROR(IF(E1301&lt;&gt;"",VLOOKUP(E1301,STORE!$C$6:$D$500,2,FALSE),""),"تأكد من الكود")</f>
        <v/>
      </c>
      <c r="G1301" s="12"/>
      <c r="H1301" s="20"/>
      <c r="I1301" s="12"/>
      <c r="U1301" s="4" t="str">
        <f>IF(AND($V$2=$E1301,$V$2&lt;&gt;"",$V$2&lt;&gt;0,F1301&lt;&gt;"تأكد من الكود"),COUNT($U$3:U1300)+1,"  ")</f>
        <v xml:space="preserve">  </v>
      </c>
      <c r="Y1301" s="4" t="str">
        <f>IF(AND($Z$2=$D1301,$Z$2&lt;&gt;"",$Z$2&lt;&gt;0,$Y$2=$Y$1),COUNT($Y$3:Y1300)+1,"  ")</f>
        <v xml:space="preserve">  </v>
      </c>
    </row>
    <row r="1302" spans="2:25" ht="15.75">
      <c r="B1302" s="5" t="str">
        <f>IF(C1302&lt;&gt;"",COUNT($B$3:B1301)+1,"")</f>
        <v/>
      </c>
      <c r="C1302" s="86"/>
      <c r="D1302" s="12"/>
      <c r="E1302" s="12"/>
      <c r="F1302" s="5" t="str">
        <f>IFERROR(IF(E1302&lt;&gt;"",VLOOKUP(E1302,STORE!$C$6:$D$500,2,FALSE),""),"تأكد من الكود")</f>
        <v/>
      </c>
      <c r="G1302" s="12"/>
      <c r="H1302" s="20"/>
      <c r="I1302" s="12"/>
      <c r="U1302" s="4" t="str">
        <f>IF(AND($V$2=$E1302,$V$2&lt;&gt;"",$V$2&lt;&gt;0,F1302&lt;&gt;"تأكد من الكود"),COUNT($U$3:U1301)+1,"  ")</f>
        <v xml:space="preserve">  </v>
      </c>
      <c r="Y1302" s="4" t="str">
        <f>IF(AND($Z$2=$D1302,$Z$2&lt;&gt;"",$Z$2&lt;&gt;0,$Y$2=$Y$1),COUNT($Y$3:Y1301)+1,"  ")</f>
        <v xml:space="preserve">  </v>
      </c>
    </row>
    <row r="1303" spans="2:25" ht="15.75">
      <c r="B1303" s="5" t="str">
        <f>IF(C1303&lt;&gt;"",COUNT($B$3:B1302)+1,"")</f>
        <v/>
      </c>
      <c r="C1303" s="86"/>
      <c r="D1303" s="12"/>
      <c r="E1303" s="12"/>
      <c r="F1303" s="5" t="str">
        <f>IFERROR(IF(E1303&lt;&gt;"",VLOOKUP(E1303,STORE!$C$6:$D$500,2,FALSE),""),"تأكد من الكود")</f>
        <v/>
      </c>
      <c r="G1303" s="12"/>
      <c r="H1303" s="20"/>
      <c r="I1303" s="12"/>
      <c r="U1303" s="4" t="str">
        <f>IF(AND($V$2=$E1303,$V$2&lt;&gt;"",$V$2&lt;&gt;0,F1303&lt;&gt;"تأكد من الكود"),COUNT($U$3:U1302)+1,"  ")</f>
        <v xml:space="preserve">  </v>
      </c>
      <c r="Y1303" s="4" t="str">
        <f>IF(AND($Z$2=$D1303,$Z$2&lt;&gt;"",$Z$2&lt;&gt;0,$Y$2=$Y$1),COUNT($Y$3:Y1302)+1,"  ")</f>
        <v xml:space="preserve">  </v>
      </c>
    </row>
    <row r="1304" spans="2:25" ht="15.75">
      <c r="B1304" s="5" t="str">
        <f>IF(C1304&lt;&gt;"",COUNT($B$3:B1303)+1,"")</f>
        <v/>
      </c>
      <c r="C1304" s="86"/>
      <c r="D1304" s="12"/>
      <c r="E1304" s="12"/>
      <c r="F1304" s="5" t="str">
        <f>IFERROR(IF(E1304&lt;&gt;"",VLOOKUP(E1304,STORE!$C$6:$D$500,2,FALSE),""),"تأكد من الكود")</f>
        <v/>
      </c>
      <c r="G1304" s="12"/>
      <c r="H1304" s="20"/>
      <c r="I1304" s="12"/>
      <c r="U1304" s="4" t="str">
        <f>IF(AND($V$2=$E1304,$V$2&lt;&gt;"",$V$2&lt;&gt;0,F1304&lt;&gt;"تأكد من الكود"),COUNT($U$3:U1303)+1,"  ")</f>
        <v xml:space="preserve">  </v>
      </c>
      <c r="Y1304" s="4" t="str">
        <f>IF(AND($Z$2=$D1304,$Z$2&lt;&gt;"",$Z$2&lt;&gt;0,$Y$2=$Y$1),COUNT($Y$3:Y1303)+1,"  ")</f>
        <v xml:space="preserve">  </v>
      </c>
    </row>
    <row r="1305" spans="2:25" ht="15.75">
      <c r="B1305" s="5" t="str">
        <f>IF(C1305&lt;&gt;"",COUNT($B$3:B1304)+1,"")</f>
        <v/>
      </c>
      <c r="C1305" s="86"/>
      <c r="D1305" s="12"/>
      <c r="E1305" s="12"/>
      <c r="F1305" s="5" t="str">
        <f>IFERROR(IF(E1305&lt;&gt;"",VLOOKUP(E1305,STORE!$C$6:$D$500,2,FALSE),""),"تأكد من الكود")</f>
        <v/>
      </c>
      <c r="G1305" s="12"/>
      <c r="H1305" s="20"/>
      <c r="I1305" s="12"/>
      <c r="U1305" s="4" t="str">
        <f>IF(AND($V$2=$E1305,$V$2&lt;&gt;"",$V$2&lt;&gt;0,F1305&lt;&gt;"تأكد من الكود"),COUNT($U$3:U1304)+1,"  ")</f>
        <v xml:space="preserve">  </v>
      </c>
      <c r="Y1305" s="4" t="str">
        <f>IF(AND($Z$2=$D1305,$Z$2&lt;&gt;"",$Z$2&lt;&gt;0,$Y$2=$Y$1),COUNT($Y$3:Y1304)+1,"  ")</f>
        <v xml:space="preserve">  </v>
      </c>
    </row>
    <row r="1306" spans="2:25" ht="15.75">
      <c r="B1306" s="5" t="str">
        <f>IF(C1306&lt;&gt;"",COUNT($B$3:B1305)+1,"")</f>
        <v/>
      </c>
      <c r="C1306" s="86"/>
      <c r="D1306" s="12"/>
      <c r="E1306" s="12"/>
      <c r="F1306" s="5" t="str">
        <f>IFERROR(IF(E1306&lt;&gt;"",VLOOKUP(E1306,STORE!$C$6:$D$500,2,FALSE),""),"تأكد من الكود")</f>
        <v/>
      </c>
      <c r="G1306" s="12"/>
      <c r="H1306" s="20"/>
      <c r="I1306" s="12"/>
      <c r="U1306" s="4" t="str">
        <f>IF(AND($V$2=$E1306,$V$2&lt;&gt;"",$V$2&lt;&gt;0,F1306&lt;&gt;"تأكد من الكود"),COUNT($U$3:U1305)+1,"  ")</f>
        <v xml:space="preserve">  </v>
      </c>
      <c r="Y1306" s="4" t="str">
        <f>IF(AND($Z$2=$D1306,$Z$2&lt;&gt;"",$Z$2&lt;&gt;0,$Y$2=$Y$1),COUNT($Y$3:Y1305)+1,"  ")</f>
        <v xml:space="preserve">  </v>
      </c>
    </row>
    <row r="1307" spans="2:25" ht="15.75">
      <c r="B1307" s="5" t="str">
        <f>IF(C1307&lt;&gt;"",COUNT($B$3:B1306)+1,"")</f>
        <v/>
      </c>
      <c r="C1307" s="86"/>
      <c r="D1307" s="12"/>
      <c r="E1307" s="12"/>
      <c r="F1307" s="5" t="str">
        <f>IFERROR(IF(E1307&lt;&gt;"",VLOOKUP(E1307,STORE!$C$6:$D$500,2,FALSE),""),"تأكد من الكود")</f>
        <v/>
      </c>
      <c r="G1307" s="12"/>
      <c r="H1307" s="20"/>
      <c r="I1307" s="12"/>
      <c r="U1307" s="4" t="str">
        <f>IF(AND($V$2=$E1307,$V$2&lt;&gt;"",$V$2&lt;&gt;0,F1307&lt;&gt;"تأكد من الكود"),COUNT($U$3:U1306)+1,"  ")</f>
        <v xml:space="preserve">  </v>
      </c>
      <c r="Y1307" s="4" t="str">
        <f>IF(AND($Z$2=$D1307,$Z$2&lt;&gt;"",$Z$2&lt;&gt;0,$Y$2=$Y$1),COUNT($Y$3:Y1306)+1,"  ")</f>
        <v xml:space="preserve">  </v>
      </c>
    </row>
    <row r="1308" spans="2:25" ht="15.75">
      <c r="B1308" s="5" t="str">
        <f>IF(C1308&lt;&gt;"",COUNT($B$3:B1307)+1,"")</f>
        <v/>
      </c>
      <c r="C1308" s="86"/>
      <c r="D1308" s="12"/>
      <c r="E1308" s="12"/>
      <c r="F1308" s="5" t="str">
        <f>IFERROR(IF(E1308&lt;&gt;"",VLOOKUP(E1308,STORE!$C$6:$D$500,2,FALSE),""),"تأكد من الكود")</f>
        <v/>
      </c>
      <c r="G1308" s="12"/>
      <c r="H1308" s="20"/>
      <c r="I1308" s="12"/>
      <c r="U1308" s="4" t="str">
        <f>IF(AND($V$2=$E1308,$V$2&lt;&gt;"",$V$2&lt;&gt;0,F1308&lt;&gt;"تأكد من الكود"),COUNT($U$3:U1307)+1,"  ")</f>
        <v xml:space="preserve">  </v>
      </c>
      <c r="Y1308" s="4" t="str">
        <f>IF(AND($Z$2=$D1308,$Z$2&lt;&gt;"",$Z$2&lt;&gt;0,$Y$2=$Y$1),COUNT($Y$3:Y1307)+1,"  ")</f>
        <v xml:space="preserve">  </v>
      </c>
    </row>
    <row r="1309" spans="2:25" ht="15.75">
      <c r="B1309" s="5" t="str">
        <f>IF(C1309&lt;&gt;"",COUNT($B$3:B1308)+1,"")</f>
        <v/>
      </c>
      <c r="C1309" s="86"/>
      <c r="D1309" s="12"/>
      <c r="E1309" s="12"/>
      <c r="F1309" s="5" t="str">
        <f>IFERROR(IF(E1309&lt;&gt;"",VLOOKUP(E1309,STORE!$C$6:$D$500,2,FALSE),""),"تأكد من الكود")</f>
        <v/>
      </c>
      <c r="G1309" s="12"/>
      <c r="H1309" s="20"/>
      <c r="I1309" s="12"/>
      <c r="U1309" s="4" t="str">
        <f>IF(AND($V$2=$E1309,$V$2&lt;&gt;"",$V$2&lt;&gt;0,F1309&lt;&gt;"تأكد من الكود"),COUNT($U$3:U1308)+1,"  ")</f>
        <v xml:space="preserve">  </v>
      </c>
      <c r="Y1309" s="4" t="str">
        <f>IF(AND($Z$2=$D1309,$Z$2&lt;&gt;"",$Z$2&lt;&gt;0,$Y$2=$Y$1),COUNT($Y$3:Y1308)+1,"  ")</f>
        <v xml:space="preserve">  </v>
      </c>
    </row>
    <row r="1310" spans="2:25" ht="15.75">
      <c r="B1310" s="5" t="str">
        <f>IF(C1310&lt;&gt;"",COUNT($B$3:B1309)+1,"")</f>
        <v/>
      </c>
      <c r="C1310" s="86"/>
      <c r="D1310" s="12"/>
      <c r="E1310" s="12"/>
      <c r="F1310" s="5" t="str">
        <f>IFERROR(IF(E1310&lt;&gt;"",VLOOKUP(E1310,STORE!$C$6:$D$500,2,FALSE),""),"تأكد من الكود")</f>
        <v/>
      </c>
      <c r="G1310" s="12"/>
      <c r="H1310" s="20"/>
      <c r="I1310" s="12"/>
      <c r="U1310" s="4" t="str">
        <f>IF(AND($V$2=$E1310,$V$2&lt;&gt;"",$V$2&lt;&gt;0,F1310&lt;&gt;"تأكد من الكود"),COUNT($U$3:U1309)+1,"  ")</f>
        <v xml:space="preserve">  </v>
      </c>
      <c r="Y1310" s="4" t="str">
        <f>IF(AND($Z$2=$D1310,$Z$2&lt;&gt;"",$Z$2&lt;&gt;0,$Y$2=$Y$1),COUNT($Y$3:Y1309)+1,"  ")</f>
        <v xml:space="preserve">  </v>
      </c>
    </row>
    <row r="1311" spans="2:25" ht="15.75">
      <c r="B1311" s="5" t="str">
        <f>IF(C1311&lt;&gt;"",COUNT($B$3:B1310)+1,"")</f>
        <v/>
      </c>
      <c r="C1311" s="86"/>
      <c r="D1311" s="12"/>
      <c r="E1311" s="12"/>
      <c r="F1311" s="5" t="str">
        <f>IFERROR(IF(E1311&lt;&gt;"",VLOOKUP(E1311,STORE!$C$6:$D$500,2,FALSE),""),"تأكد من الكود")</f>
        <v/>
      </c>
      <c r="G1311" s="12"/>
      <c r="H1311" s="20"/>
      <c r="I1311" s="12"/>
      <c r="U1311" s="4" t="str">
        <f>IF(AND($V$2=$E1311,$V$2&lt;&gt;"",$V$2&lt;&gt;0,F1311&lt;&gt;"تأكد من الكود"),COUNT($U$3:U1310)+1,"  ")</f>
        <v xml:space="preserve">  </v>
      </c>
      <c r="Y1311" s="4" t="str">
        <f>IF(AND($Z$2=$D1311,$Z$2&lt;&gt;"",$Z$2&lt;&gt;0,$Y$2=$Y$1),COUNT($Y$3:Y1310)+1,"  ")</f>
        <v xml:space="preserve">  </v>
      </c>
    </row>
    <row r="1312" spans="2:25" ht="15.75">
      <c r="B1312" s="5" t="str">
        <f>IF(C1312&lt;&gt;"",COUNT($B$3:B1311)+1,"")</f>
        <v/>
      </c>
      <c r="C1312" s="86"/>
      <c r="D1312" s="12"/>
      <c r="E1312" s="12"/>
      <c r="F1312" s="5" t="str">
        <f>IFERROR(IF(E1312&lt;&gt;"",VLOOKUP(E1312,STORE!$C$6:$D$500,2,FALSE),""),"تأكد من الكود")</f>
        <v/>
      </c>
      <c r="G1312" s="12"/>
      <c r="H1312" s="20"/>
      <c r="I1312" s="12"/>
      <c r="U1312" s="4" t="str">
        <f>IF(AND($V$2=$E1312,$V$2&lt;&gt;"",$V$2&lt;&gt;0,F1312&lt;&gt;"تأكد من الكود"),COUNT($U$3:U1311)+1,"  ")</f>
        <v xml:space="preserve">  </v>
      </c>
      <c r="Y1312" s="4" t="str">
        <f>IF(AND($Z$2=$D1312,$Z$2&lt;&gt;"",$Z$2&lt;&gt;0,$Y$2=$Y$1),COUNT($Y$3:Y1311)+1,"  ")</f>
        <v xml:space="preserve">  </v>
      </c>
    </row>
    <row r="1313" spans="2:25" ht="15.75">
      <c r="B1313" s="5" t="str">
        <f>IF(C1313&lt;&gt;"",COUNT($B$3:B1312)+1,"")</f>
        <v/>
      </c>
      <c r="C1313" s="86"/>
      <c r="D1313" s="12"/>
      <c r="E1313" s="12"/>
      <c r="F1313" s="5" t="str">
        <f>IFERROR(IF(E1313&lt;&gt;"",VLOOKUP(E1313,STORE!$C$6:$D$500,2,FALSE),""),"تأكد من الكود")</f>
        <v/>
      </c>
      <c r="G1313" s="12"/>
      <c r="H1313" s="20"/>
      <c r="I1313" s="12"/>
      <c r="U1313" s="4" t="str">
        <f>IF(AND($V$2=$E1313,$V$2&lt;&gt;"",$V$2&lt;&gt;0,F1313&lt;&gt;"تأكد من الكود"),COUNT($U$3:U1312)+1,"  ")</f>
        <v xml:space="preserve">  </v>
      </c>
      <c r="Y1313" s="4" t="str">
        <f>IF(AND($Z$2=$D1313,$Z$2&lt;&gt;"",$Z$2&lt;&gt;0,$Y$2=$Y$1),COUNT($Y$3:Y1312)+1,"  ")</f>
        <v xml:space="preserve">  </v>
      </c>
    </row>
    <row r="1314" spans="2:25" ht="15.75">
      <c r="B1314" s="5" t="str">
        <f>IF(C1314&lt;&gt;"",COUNT($B$3:B1313)+1,"")</f>
        <v/>
      </c>
      <c r="C1314" s="86"/>
      <c r="D1314" s="12"/>
      <c r="E1314" s="12"/>
      <c r="F1314" s="5" t="str">
        <f>IFERROR(IF(E1314&lt;&gt;"",VLOOKUP(E1314,STORE!$C$6:$D$500,2,FALSE),""),"تأكد من الكود")</f>
        <v/>
      </c>
      <c r="G1314" s="12"/>
      <c r="H1314" s="20"/>
      <c r="I1314" s="12"/>
      <c r="U1314" s="4" t="str">
        <f>IF(AND($V$2=$E1314,$V$2&lt;&gt;"",$V$2&lt;&gt;0,F1314&lt;&gt;"تأكد من الكود"),COUNT($U$3:U1313)+1,"  ")</f>
        <v xml:space="preserve">  </v>
      </c>
      <c r="Y1314" s="4" t="str">
        <f>IF(AND($Z$2=$D1314,$Z$2&lt;&gt;"",$Z$2&lt;&gt;0,$Y$2=$Y$1),COUNT($Y$3:Y1313)+1,"  ")</f>
        <v xml:space="preserve">  </v>
      </c>
    </row>
    <row r="1315" spans="2:25" ht="15.75">
      <c r="B1315" s="5" t="str">
        <f>IF(C1315&lt;&gt;"",COUNT($B$3:B1314)+1,"")</f>
        <v/>
      </c>
      <c r="C1315" s="86"/>
      <c r="D1315" s="12"/>
      <c r="E1315" s="12"/>
      <c r="F1315" s="5" t="str">
        <f>IFERROR(IF(E1315&lt;&gt;"",VLOOKUP(E1315,STORE!$C$6:$D$500,2,FALSE),""),"تأكد من الكود")</f>
        <v/>
      </c>
      <c r="G1315" s="12"/>
      <c r="H1315" s="20"/>
      <c r="I1315" s="12"/>
      <c r="U1315" s="4" t="str">
        <f>IF(AND($V$2=$E1315,$V$2&lt;&gt;"",$V$2&lt;&gt;0,F1315&lt;&gt;"تأكد من الكود"),COUNT($U$3:U1314)+1,"  ")</f>
        <v xml:space="preserve">  </v>
      </c>
      <c r="Y1315" s="4" t="str">
        <f>IF(AND($Z$2=$D1315,$Z$2&lt;&gt;"",$Z$2&lt;&gt;0,$Y$2=$Y$1),COUNT($Y$3:Y1314)+1,"  ")</f>
        <v xml:space="preserve">  </v>
      </c>
    </row>
    <row r="1316" spans="2:25" ht="15.75">
      <c r="B1316" s="5" t="str">
        <f>IF(C1316&lt;&gt;"",COUNT($B$3:B1315)+1,"")</f>
        <v/>
      </c>
      <c r="C1316" s="86"/>
      <c r="D1316" s="12"/>
      <c r="E1316" s="12"/>
      <c r="F1316" s="5" t="str">
        <f>IFERROR(IF(E1316&lt;&gt;"",VLOOKUP(E1316,STORE!$C$6:$D$500,2,FALSE),""),"تأكد من الكود")</f>
        <v/>
      </c>
      <c r="G1316" s="12"/>
      <c r="H1316" s="20"/>
      <c r="I1316" s="12"/>
      <c r="U1316" s="4" t="str">
        <f>IF(AND($V$2=$E1316,$V$2&lt;&gt;"",$V$2&lt;&gt;0,F1316&lt;&gt;"تأكد من الكود"),COUNT($U$3:U1315)+1,"  ")</f>
        <v xml:space="preserve">  </v>
      </c>
      <c r="Y1316" s="4" t="str">
        <f>IF(AND($Z$2=$D1316,$Z$2&lt;&gt;"",$Z$2&lt;&gt;0,$Y$2=$Y$1),COUNT($Y$3:Y1315)+1,"  ")</f>
        <v xml:space="preserve">  </v>
      </c>
    </row>
    <row r="1317" spans="2:25" ht="15.75">
      <c r="B1317" s="5" t="str">
        <f>IF(C1317&lt;&gt;"",COUNT($B$3:B1316)+1,"")</f>
        <v/>
      </c>
      <c r="C1317" s="86"/>
      <c r="D1317" s="12"/>
      <c r="E1317" s="12"/>
      <c r="F1317" s="5" t="str">
        <f>IFERROR(IF(E1317&lt;&gt;"",VLOOKUP(E1317,STORE!$C$6:$D$500,2,FALSE),""),"تأكد من الكود")</f>
        <v/>
      </c>
      <c r="G1317" s="12"/>
      <c r="H1317" s="20"/>
      <c r="I1317" s="12"/>
      <c r="U1317" s="4" t="str">
        <f>IF(AND($V$2=$E1317,$V$2&lt;&gt;"",$V$2&lt;&gt;0,F1317&lt;&gt;"تأكد من الكود"),COUNT($U$3:U1316)+1,"  ")</f>
        <v xml:space="preserve">  </v>
      </c>
      <c r="Y1317" s="4" t="str">
        <f>IF(AND($Z$2=$D1317,$Z$2&lt;&gt;"",$Z$2&lt;&gt;0,$Y$2=$Y$1),COUNT($Y$3:Y1316)+1,"  ")</f>
        <v xml:space="preserve">  </v>
      </c>
    </row>
    <row r="1318" spans="2:25" ht="15.75">
      <c r="B1318" s="5" t="str">
        <f>IF(C1318&lt;&gt;"",COUNT($B$3:B1317)+1,"")</f>
        <v/>
      </c>
      <c r="C1318" s="86"/>
      <c r="D1318" s="12"/>
      <c r="E1318" s="12"/>
      <c r="F1318" s="5" t="str">
        <f>IFERROR(IF(E1318&lt;&gt;"",VLOOKUP(E1318,STORE!$C$6:$D$500,2,FALSE),""),"تأكد من الكود")</f>
        <v/>
      </c>
      <c r="G1318" s="12"/>
      <c r="H1318" s="20"/>
      <c r="I1318" s="12"/>
      <c r="U1318" s="4" t="str">
        <f>IF(AND($V$2=$E1318,$V$2&lt;&gt;"",$V$2&lt;&gt;0,F1318&lt;&gt;"تأكد من الكود"),COUNT($U$3:U1317)+1,"  ")</f>
        <v xml:space="preserve">  </v>
      </c>
      <c r="Y1318" s="4" t="str">
        <f>IF(AND($Z$2=$D1318,$Z$2&lt;&gt;"",$Z$2&lt;&gt;0,$Y$2=$Y$1),COUNT($Y$3:Y1317)+1,"  ")</f>
        <v xml:space="preserve">  </v>
      </c>
    </row>
    <row r="1319" spans="2:25" ht="15.75">
      <c r="B1319" s="5" t="str">
        <f>IF(C1319&lt;&gt;"",COUNT($B$3:B1318)+1,"")</f>
        <v/>
      </c>
      <c r="C1319" s="86"/>
      <c r="D1319" s="12"/>
      <c r="E1319" s="12"/>
      <c r="F1319" s="5" t="str">
        <f>IFERROR(IF(E1319&lt;&gt;"",VLOOKUP(E1319,STORE!$C$6:$D$500,2,FALSE),""),"تأكد من الكود")</f>
        <v/>
      </c>
      <c r="G1319" s="12"/>
      <c r="H1319" s="20"/>
      <c r="I1319" s="12"/>
      <c r="U1319" s="4" t="str">
        <f>IF(AND($V$2=$E1319,$V$2&lt;&gt;"",$V$2&lt;&gt;0,F1319&lt;&gt;"تأكد من الكود"),COUNT($U$3:U1318)+1,"  ")</f>
        <v xml:space="preserve">  </v>
      </c>
      <c r="Y1319" s="4" t="str">
        <f>IF(AND($Z$2=$D1319,$Z$2&lt;&gt;"",$Z$2&lt;&gt;0,$Y$2=$Y$1),COUNT($Y$3:Y1318)+1,"  ")</f>
        <v xml:space="preserve">  </v>
      </c>
    </row>
    <row r="1320" spans="2:25" ht="15.75">
      <c r="B1320" s="5" t="str">
        <f>IF(C1320&lt;&gt;"",COUNT($B$3:B1319)+1,"")</f>
        <v/>
      </c>
      <c r="C1320" s="86"/>
      <c r="D1320" s="12"/>
      <c r="E1320" s="12"/>
      <c r="F1320" s="5" t="str">
        <f>IFERROR(IF(E1320&lt;&gt;"",VLOOKUP(E1320,STORE!$C$6:$D$500,2,FALSE),""),"تأكد من الكود")</f>
        <v/>
      </c>
      <c r="G1320" s="12"/>
      <c r="H1320" s="20"/>
      <c r="I1320" s="12"/>
      <c r="U1320" s="4" t="str">
        <f>IF(AND($V$2=$E1320,$V$2&lt;&gt;"",$V$2&lt;&gt;0,F1320&lt;&gt;"تأكد من الكود"),COUNT($U$3:U1319)+1,"  ")</f>
        <v xml:space="preserve">  </v>
      </c>
      <c r="Y1320" s="4" t="str">
        <f>IF(AND($Z$2=$D1320,$Z$2&lt;&gt;"",$Z$2&lt;&gt;0,$Y$2=$Y$1),COUNT($Y$3:Y1319)+1,"  ")</f>
        <v xml:space="preserve">  </v>
      </c>
    </row>
    <row r="1321" spans="2:25" ht="15.75">
      <c r="B1321" s="5" t="str">
        <f>IF(C1321&lt;&gt;"",COUNT($B$3:B1320)+1,"")</f>
        <v/>
      </c>
      <c r="C1321" s="86"/>
      <c r="D1321" s="12"/>
      <c r="E1321" s="12"/>
      <c r="F1321" s="5" t="str">
        <f>IFERROR(IF(E1321&lt;&gt;"",VLOOKUP(E1321,STORE!$C$6:$D$500,2,FALSE),""),"تأكد من الكود")</f>
        <v/>
      </c>
      <c r="G1321" s="12"/>
      <c r="H1321" s="20"/>
      <c r="I1321" s="12"/>
      <c r="U1321" s="4" t="str">
        <f>IF(AND($V$2=$E1321,$V$2&lt;&gt;"",$V$2&lt;&gt;0,F1321&lt;&gt;"تأكد من الكود"),COUNT($U$3:U1320)+1,"  ")</f>
        <v xml:space="preserve">  </v>
      </c>
      <c r="Y1321" s="4" t="str">
        <f>IF(AND($Z$2=$D1321,$Z$2&lt;&gt;"",$Z$2&lt;&gt;0,$Y$2=$Y$1),COUNT($Y$3:Y1320)+1,"  ")</f>
        <v xml:space="preserve">  </v>
      </c>
    </row>
    <row r="1322" spans="2:25" ht="15.75">
      <c r="B1322" s="5" t="str">
        <f>IF(C1322&lt;&gt;"",COUNT($B$3:B1321)+1,"")</f>
        <v/>
      </c>
      <c r="C1322" s="86"/>
      <c r="D1322" s="12"/>
      <c r="E1322" s="12"/>
      <c r="F1322" s="5" t="str">
        <f>IFERROR(IF(E1322&lt;&gt;"",VLOOKUP(E1322,STORE!$C$6:$D$500,2,FALSE),""),"تأكد من الكود")</f>
        <v/>
      </c>
      <c r="G1322" s="12"/>
      <c r="H1322" s="20"/>
      <c r="I1322" s="12"/>
      <c r="U1322" s="4" t="str">
        <f>IF(AND($V$2=$E1322,$V$2&lt;&gt;"",$V$2&lt;&gt;0,F1322&lt;&gt;"تأكد من الكود"),COUNT($U$3:U1321)+1,"  ")</f>
        <v xml:space="preserve">  </v>
      </c>
      <c r="Y1322" s="4" t="str">
        <f>IF(AND($Z$2=$D1322,$Z$2&lt;&gt;"",$Z$2&lt;&gt;0,$Y$2=$Y$1),COUNT($Y$3:Y1321)+1,"  ")</f>
        <v xml:space="preserve">  </v>
      </c>
    </row>
    <row r="1323" spans="2:25" ht="15.75">
      <c r="B1323" s="5" t="str">
        <f>IF(C1323&lt;&gt;"",COUNT($B$3:B1322)+1,"")</f>
        <v/>
      </c>
      <c r="C1323" s="86"/>
      <c r="D1323" s="12"/>
      <c r="E1323" s="12"/>
      <c r="F1323" s="5" t="str">
        <f>IFERROR(IF(E1323&lt;&gt;"",VLOOKUP(E1323,STORE!$C$6:$D$500,2,FALSE),""),"تأكد من الكود")</f>
        <v/>
      </c>
      <c r="G1323" s="12"/>
      <c r="H1323" s="20"/>
      <c r="I1323" s="12"/>
      <c r="U1323" s="4" t="str">
        <f>IF(AND($V$2=$E1323,$V$2&lt;&gt;"",$V$2&lt;&gt;0,F1323&lt;&gt;"تأكد من الكود"),COUNT($U$3:U1322)+1,"  ")</f>
        <v xml:space="preserve">  </v>
      </c>
      <c r="Y1323" s="4" t="str">
        <f>IF(AND($Z$2=$D1323,$Z$2&lt;&gt;"",$Z$2&lt;&gt;0,$Y$2=$Y$1),COUNT($Y$3:Y1322)+1,"  ")</f>
        <v xml:space="preserve">  </v>
      </c>
    </row>
    <row r="1324" spans="2:25" ht="15.75">
      <c r="B1324" s="5" t="str">
        <f>IF(C1324&lt;&gt;"",COUNT($B$3:B1323)+1,"")</f>
        <v/>
      </c>
      <c r="C1324" s="86"/>
      <c r="D1324" s="12"/>
      <c r="E1324" s="12"/>
      <c r="F1324" s="5" t="str">
        <f>IFERROR(IF(E1324&lt;&gt;"",VLOOKUP(E1324,STORE!$C$6:$D$500,2,FALSE),""),"تأكد من الكود")</f>
        <v/>
      </c>
      <c r="G1324" s="12"/>
      <c r="H1324" s="20"/>
      <c r="I1324" s="12"/>
      <c r="U1324" s="4" t="str">
        <f>IF(AND($V$2=$E1324,$V$2&lt;&gt;"",$V$2&lt;&gt;0,F1324&lt;&gt;"تأكد من الكود"),COUNT($U$3:U1323)+1,"  ")</f>
        <v xml:space="preserve">  </v>
      </c>
      <c r="Y1324" s="4" t="str">
        <f>IF(AND($Z$2=$D1324,$Z$2&lt;&gt;"",$Z$2&lt;&gt;0,$Y$2=$Y$1),COUNT($Y$3:Y1323)+1,"  ")</f>
        <v xml:space="preserve">  </v>
      </c>
    </row>
    <row r="1325" spans="2:25" ht="15.75">
      <c r="B1325" s="5" t="str">
        <f>IF(C1325&lt;&gt;"",COUNT($B$3:B1324)+1,"")</f>
        <v/>
      </c>
      <c r="C1325" s="86"/>
      <c r="D1325" s="12"/>
      <c r="E1325" s="12"/>
      <c r="F1325" s="5" t="str">
        <f>IFERROR(IF(E1325&lt;&gt;"",VLOOKUP(E1325,STORE!$C$6:$D$500,2,FALSE),""),"تأكد من الكود")</f>
        <v/>
      </c>
      <c r="G1325" s="12"/>
      <c r="H1325" s="20"/>
      <c r="I1325" s="12"/>
      <c r="U1325" s="4" t="str">
        <f>IF(AND($V$2=$E1325,$V$2&lt;&gt;"",$V$2&lt;&gt;0,F1325&lt;&gt;"تأكد من الكود"),COUNT($U$3:U1324)+1,"  ")</f>
        <v xml:space="preserve">  </v>
      </c>
      <c r="Y1325" s="4" t="str">
        <f>IF(AND($Z$2=$D1325,$Z$2&lt;&gt;"",$Z$2&lt;&gt;0,$Y$2=$Y$1),COUNT($Y$3:Y1324)+1,"  ")</f>
        <v xml:space="preserve">  </v>
      </c>
    </row>
    <row r="1326" spans="2:25" ht="15.75">
      <c r="B1326" s="5" t="str">
        <f>IF(C1326&lt;&gt;"",COUNT($B$3:B1325)+1,"")</f>
        <v/>
      </c>
      <c r="C1326" s="86"/>
      <c r="D1326" s="12"/>
      <c r="E1326" s="12"/>
      <c r="F1326" s="5" t="str">
        <f>IFERROR(IF(E1326&lt;&gt;"",VLOOKUP(E1326,STORE!$C$6:$D$500,2,FALSE),""),"تأكد من الكود")</f>
        <v/>
      </c>
      <c r="G1326" s="12"/>
      <c r="H1326" s="20"/>
      <c r="I1326" s="12"/>
      <c r="U1326" s="4" t="str">
        <f>IF(AND($V$2=$E1326,$V$2&lt;&gt;"",$V$2&lt;&gt;0,F1326&lt;&gt;"تأكد من الكود"),COUNT($U$3:U1325)+1,"  ")</f>
        <v xml:space="preserve">  </v>
      </c>
      <c r="Y1326" s="4" t="str">
        <f>IF(AND($Z$2=$D1326,$Z$2&lt;&gt;"",$Z$2&lt;&gt;0,$Y$2=$Y$1),COUNT($Y$3:Y1325)+1,"  ")</f>
        <v xml:space="preserve">  </v>
      </c>
    </row>
    <row r="1327" spans="2:25" ht="15.75">
      <c r="B1327" s="5" t="str">
        <f>IF(C1327&lt;&gt;"",COUNT($B$3:B1326)+1,"")</f>
        <v/>
      </c>
      <c r="C1327" s="86"/>
      <c r="D1327" s="12"/>
      <c r="E1327" s="12"/>
      <c r="F1327" s="5" t="str">
        <f>IFERROR(IF(E1327&lt;&gt;"",VLOOKUP(E1327,STORE!$C$6:$D$500,2,FALSE),""),"تأكد من الكود")</f>
        <v/>
      </c>
      <c r="G1327" s="12"/>
      <c r="H1327" s="20"/>
      <c r="I1327" s="12"/>
      <c r="U1327" s="4" t="str">
        <f>IF(AND($V$2=$E1327,$V$2&lt;&gt;"",$V$2&lt;&gt;0,F1327&lt;&gt;"تأكد من الكود"),COUNT($U$3:U1326)+1,"  ")</f>
        <v xml:space="preserve">  </v>
      </c>
      <c r="Y1327" s="4" t="str">
        <f>IF(AND($Z$2=$D1327,$Z$2&lt;&gt;"",$Z$2&lt;&gt;0,$Y$2=$Y$1),COUNT($Y$3:Y1326)+1,"  ")</f>
        <v xml:space="preserve">  </v>
      </c>
    </row>
    <row r="1328" spans="2:25" ht="15.75">
      <c r="B1328" s="5" t="str">
        <f>IF(C1328&lt;&gt;"",COUNT($B$3:B1327)+1,"")</f>
        <v/>
      </c>
      <c r="C1328" s="86"/>
      <c r="D1328" s="12"/>
      <c r="E1328" s="12"/>
      <c r="F1328" s="5" t="str">
        <f>IFERROR(IF(E1328&lt;&gt;"",VLOOKUP(E1328,STORE!$C$6:$D$500,2,FALSE),""),"تأكد من الكود")</f>
        <v/>
      </c>
      <c r="G1328" s="12"/>
      <c r="H1328" s="20"/>
      <c r="I1328" s="12"/>
      <c r="U1328" s="4" t="str">
        <f>IF(AND($V$2=$E1328,$V$2&lt;&gt;"",$V$2&lt;&gt;0,F1328&lt;&gt;"تأكد من الكود"),COUNT($U$3:U1327)+1,"  ")</f>
        <v xml:space="preserve">  </v>
      </c>
      <c r="Y1328" s="4" t="str">
        <f>IF(AND($Z$2=$D1328,$Z$2&lt;&gt;"",$Z$2&lt;&gt;0,$Y$2=$Y$1),COUNT($Y$3:Y1327)+1,"  ")</f>
        <v xml:space="preserve">  </v>
      </c>
    </row>
    <row r="1329" spans="2:25" ht="15.75">
      <c r="B1329" s="5" t="str">
        <f>IF(C1329&lt;&gt;"",COUNT($B$3:B1328)+1,"")</f>
        <v/>
      </c>
      <c r="C1329" s="86"/>
      <c r="D1329" s="12"/>
      <c r="E1329" s="12"/>
      <c r="F1329" s="5" t="str">
        <f>IFERROR(IF(E1329&lt;&gt;"",VLOOKUP(E1329,STORE!$C$6:$D$500,2,FALSE),""),"تأكد من الكود")</f>
        <v/>
      </c>
      <c r="G1329" s="12"/>
      <c r="H1329" s="20"/>
      <c r="I1329" s="12"/>
      <c r="U1329" s="4" t="str">
        <f>IF(AND($V$2=$E1329,$V$2&lt;&gt;"",$V$2&lt;&gt;0,F1329&lt;&gt;"تأكد من الكود"),COUNT($U$3:U1328)+1,"  ")</f>
        <v xml:space="preserve">  </v>
      </c>
      <c r="Y1329" s="4" t="str">
        <f>IF(AND($Z$2=$D1329,$Z$2&lt;&gt;"",$Z$2&lt;&gt;0,$Y$2=$Y$1),COUNT($Y$3:Y1328)+1,"  ")</f>
        <v xml:space="preserve">  </v>
      </c>
    </row>
    <row r="1330" spans="2:25" ht="15.75">
      <c r="B1330" s="5" t="str">
        <f>IF(C1330&lt;&gt;"",COUNT($B$3:B1329)+1,"")</f>
        <v/>
      </c>
      <c r="C1330" s="86"/>
      <c r="D1330" s="12"/>
      <c r="E1330" s="12"/>
      <c r="F1330" s="5" t="str">
        <f>IFERROR(IF(E1330&lt;&gt;"",VLOOKUP(E1330,STORE!$C$6:$D$500,2,FALSE),""),"تأكد من الكود")</f>
        <v/>
      </c>
      <c r="G1330" s="12"/>
      <c r="H1330" s="20"/>
      <c r="I1330" s="12"/>
      <c r="U1330" s="4" t="str">
        <f>IF(AND($V$2=$E1330,$V$2&lt;&gt;"",$V$2&lt;&gt;0,F1330&lt;&gt;"تأكد من الكود"),COUNT($U$3:U1329)+1,"  ")</f>
        <v xml:space="preserve">  </v>
      </c>
      <c r="Y1330" s="4" t="str">
        <f>IF(AND($Z$2=$D1330,$Z$2&lt;&gt;"",$Z$2&lt;&gt;0,$Y$2=$Y$1),COUNT($Y$3:Y1329)+1,"  ")</f>
        <v xml:space="preserve">  </v>
      </c>
    </row>
    <row r="1331" spans="2:25" ht="15.75">
      <c r="B1331" s="5" t="str">
        <f>IF(C1331&lt;&gt;"",COUNT($B$3:B1330)+1,"")</f>
        <v/>
      </c>
      <c r="C1331" s="86"/>
      <c r="D1331" s="12"/>
      <c r="E1331" s="12"/>
      <c r="F1331" s="5" t="str">
        <f>IFERROR(IF(E1331&lt;&gt;"",VLOOKUP(E1331,STORE!$C$6:$D$500,2,FALSE),""),"تأكد من الكود")</f>
        <v/>
      </c>
      <c r="G1331" s="12"/>
      <c r="H1331" s="20"/>
      <c r="I1331" s="12"/>
      <c r="U1331" s="4" t="str">
        <f>IF(AND($V$2=$E1331,$V$2&lt;&gt;"",$V$2&lt;&gt;0,F1331&lt;&gt;"تأكد من الكود"),COUNT($U$3:U1330)+1,"  ")</f>
        <v xml:space="preserve">  </v>
      </c>
    </row>
    <row r="1332" spans="2:25" ht="15.75">
      <c r="B1332" s="5" t="str">
        <f>IF(C1332&lt;&gt;"",COUNT($B$3:B1331)+1,"")</f>
        <v/>
      </c>
      <c r="C1332" s="86"/>
      <c r="D1332" s="12"/>
      <c r="E1332" s="12"/>
      <c r="F1332" s="5" t="str">
        <f>IFERROR(IF(E1332&lt;&gt;"",VLOOKUP(E1332,STORE!$C$6:$D$500,2,FALSE),""),"تأكد من الكود")</f>
        <v/>
      </c>
      <c r="G1332" s="12"/>
      <c r="H1332" s="20"/>
      <c r="I1332" s="12"/>
      <c r="U1332" s="4" t="str">
        <f>IF(AND($V$2=$E1332,$V$2&lt;&gt;"",$V$2&lt;&gt;0,F1332&lt;&gt;"تأكد من الكود"),COUNT($U$3:U1331)+1,"  ")</f>
        <v xml:space="preserve">  </v>
      </c>
    </row>
    <row r="1333" spans="2:25" ht="15.75">
      <c r="B1333" s="5" t="str">
        <f>IF(C1333&lt;&gt;"",COUNT($B$3:B1332)+1,"")</f>
        <v/>
      </c>
      <c r="C1333" s="86"/>
      <c r="D1333" s="12"/>
      <c r="E1333" s="12"/>
      <c r="F1333" s="5" t="str">
        <f>IFERROR(IF(E1333&lt;&gt;"",VLOOKUP(E1333,STORE!$C$6:$D$500,2,FALSE),""),"تأكد من الكود")</f>
        <v/>
      </c>
      <c r="G1333" s="12"/>
      <c r="H1333" s="20"/>
      <c r="I1333" s="12"/>
      <c r="U1333" s="4" t="str">
        <f>IF(AND($V$2=$E1333,$V$2&lt;&gt;"",$V$2&lt;&gt;0,F1333&lt;&gt;"تأكد من الكود"),COUNT($U$3:U1332)+1,"  ")</f>
        <v xml:space="preserve">  </v>
      </c>
    </row>
    <row r="1334" spans="2:25" ht="15.75">
      <c r="B1334" s="5" t="str">
        <f>IF(C1334&lt;&gt;"",COUNT($B$3:B1333)+1,"")</f>
        <v/>
      </c>
      <c r="C1334" s="86"/>
      <c r="D1334" s="12"/>
      <c r="E1334" s="12"/>
      <c r="F1334" s="5" t="str">
        <f>IFERROR(IF(E1334&lt;&gt;"",VLOOKUP(E1334,STORE!$C$6:$D$500,2,FALSE),""),"تأكد من الكود")</f>
        <v/>
      </c>
      <c r="G1334" s="12"/>
      <c r="H1334" s="20"/>
      <c r="I1334" s="12"/>
      <c r="U1334" s="4" t="str">
        <f>IF(AND($V$2=$E1334,$V$2&lt;&gt;"",$V$2&lt;&gt;0,F1334&lt;&gt;"تأكد من الكود"),COUNT($U$3:U1333)+1,"  ")</f>
        <v xml:space="preserve">  </v>
      </c>
    </row>
    <row r="1335" spans="2:25" ht="15.75">
      <c r="B1335" s="5" t="str">
        <f>IF(C1335&lt;&gt;"",COUNT($B$3:B1334)+1,"")</f>
        <v/>
      </c>
      <c r="C1335" s="86"/>
      <c r="D1335" s="12"/>
      <c r="E1335" s="12"/>
      <c r="F1335" s="5" t="str">
        <f>IFERROR(IF(E1335&lt;&gt;"",VLOOKUP(E1335,STORE!$C$6:$D$500,2,FALSE),""),"تأكد من الكود")</f>
        <v/>
      </c>
      <c r="G1335" s="12"/>
      <c r="H1335" s="20"/>
      <c r="I1335" s="12"/>
      <c r="U1335" s="4" t="str">
        <f>IF(AND($V$2=$E1335,$V$2&lt;&gt;"",$V$2&lt;&gt;0,F1335&lt;&gt;"تأكد من الكود"),COUNT($U$3:U1334)+1,"  ")</f>
        <v xml:space="preserve">  </v>
      </c>
    </row>
    <row r="1336" spans="2:25" ht="15.75">
      <c r="B1336" s="5" t="str">
        <f>IF(C1336&lt;&gt;"",COUNT($B$3:B1335)+1,"")</f>
        <v/>
      </c>
      <c r="C1336" s="86"/>
      <c r="D1336" s="12"/>
      <c r="E1336" s="12"/>
      <c r="F1336" s="5" t="str">
        <f>IFERROR(IF(E1336&lt;&gt;"",VLOOKUP(E1336,STORE!$C$6:$D$500,2,FALSE),""),"تأكد من الكود")</f>
        <v/>
      </c>
      <c r="G1336" s="12"/>
      <c r="H1336" s="20"/>
      <c r="I1336" s="12"/>
      <c r="U1336" s="4" t="str">
        <f>IF(AND($V$2=$E1336,$V$2&lt;&gt;"",$V$2&lt;&gt;0,F1336&lt;&gt;"تأكد من الكود"),COUNT($U$3:U1335)+1,"  ")</f>
        <v xml:space="preserve">  </v>
      </c>
    </row>
    <row r="1337" spans="2:25" ht="15.75">
      <c r="B1337" s="5" t="str">
        <f>IF(C1337&lt;&gt;"",COUNT($B$3:B1336)+1,"")</f>
        <v/>
      </c>
      <c r="C1337" s="86"/>
      <c r="D1337" s="12"/>
      <c r="E1337" s="12"/>
      <c r="F1337" s="5" t="str">
        <f>IFERROR(IF(E1337&lt;&gt;"",VLOOKUP(E1337,STORE!$C$6:$D$500,2,FALSE),""),"تأكد من الكود")</f>
        <v/>
      </c>
      <c r="G1337" s="12"/>
      <c r="H1337" s="20"/>
      <c r="I1337" s="12"/>
      <c r="U1337" s="4" t="str">
        <f>IF(AND($V$2=$E1337,$V$2&lt;&gt;"",$V$2&lt;&gt;0,F1337&lt;&gt;"تأكد من الكود"),COUNT($U$3:U1336)+1,"  ")</f>
        <v xml:space="preserve">  </v>
      </c>
    </row>
    <row r="1338" spans="2:25" ht="15.75">
      <c r="B1338" s="5" t="str">
        <f>IF(C1338&lt;&gt;"",COUNT($B$3:B1337)+1,"")</f>
        <v/>
      </c>
      <c r="C1338" s="86"/>
      <c r="D1338" s="12"/>
      <c r="E1338" s="12"/>
      <c r="F1338" s="5" t="str">
        <f>IFERROR(IF(E1338&lt;&gt;"",VLOOKUP(E1338,STORE!$C$6:$D$500,2,FALSE),""),"تأكد من الكود")</f>
        <v/>
      </c>
      <c r="G1338" s="12"/>
      <c r="H1338" s="20"/>
      <c r="I1338" s="12"/>
      <c r="U1338" s="4" t="str">
        <f>IF(AND($V$2=$E1338,$V$2&lt;&gt;"",$V$2&lt;&gt;0,F1338&lt;&gt;"تأكد من الكود"),COUNT($U$3:U1337)+1,"  ")</f>
        <v xml:space="preserve">  </v>
      </c>
    </row>
    <row r="1339" spans="2:25" ht="15.75">
      <c r="B1339" s="5" t="str">
        <f>IF(C1339&lt;&gt;"",COUNT($B$3:B1338)+1,"")</f>
        <v/>
      </c>
      <c r="C1339" s="86"/>
      <c r="D1339" s="12"/>
      <c r="E1339" s="12"/>
      <c r="F1339" s="5" t="str">
        <f>IFERROR(IF(E1339&lt;&gt;"",VLOOKUP(E1339,STORE!$C$6:$D$500,2,FALSE),""),"تأكد من الكود")</f>
        <v/>
      </c>
      <c r="G1339" s="12"/>
      <c r="H1339" s="20"/>
      <c r="I1339" s="12"/>
      <c r="U1339" s="4" t="str">
        <f>IF(AND($V$2=$E1339,$V$2&lt;&gt;"",$V$2&lt;&gt;0,F1339&lt;&gt;"تأكد من الكود"),COUNT($U$3:U1338)+1,"  ")</f>
        <v xml:space="preserve">  </v>
      </c>
    </row>
    <row r="1340" spans="2:25" ht="15.75">
      <c r="B1340" s="5" t="str">
        <f>IF(C1340&lt;&gt;"",COUNT($B$3:B1339)+1,"")</f>
        <v/>
      </c>
      <c r="C1340" s="86"/>
      <c r="D1340" s="12"/>
      <c r="E1340" s="12"/>
      <c r="F1340" s="5" t="str">
        <f>IFERROR(IF(E1340&lt;&gt;"",VLOOKUP(E1340,STORE!$C$6:$D$500,2,FALSE),""),"تأكد من الكود")</f>
        <v/>
      </c>
      <c r="G1340" s="12"/>
      <c r="H1340" s="20"/>
      <c r="I1340" s="12"/>
      <c r="U1340" s="4" t="str">
        <f>IF(AND($V$2=$E1340,$V$2&lt;&gt;"",$V$2&lt;&gt;0,F1340&lt;&gt;"تأكد من الكود"),COUNT($U$3:U1339)+1,"  ")</f>
        <v xml:space="preserve">  </v>
      </c>
    </row>
    <row r="1341" spans="2:25" ht="15.75">
      <c r="B1341" s="5" t="str">
        <f>IF(C1341&lt;&gt;"",COUNT($B$3:B1340)+1,"")</f>
        <v/>
      </c>
      <c r="C1341" s="86"/>
      <c r="D1341" s="12"/>
      <c r="E1341" s="12"/>
      <c r="F1341" s="5" t="str">
        <f>IFERROR(IF(E1341&lt;&gt;"",VLOOKUP(E1341,STORE!$C$6:$D$500,2,FALSE),""),"تأكد من الكود")</f>
        <v/>
      </c>
      <c r="G1341" s="12"/>
      <c r="H1341" s="20"/>
      <c r="I1341" s="12"/>
      <c r="U1341" s="4" t="str">
        <f>IF(AND($V$2=$E1341,$V$2&lt;&gt;"",$V$2&lt;&gt;0,F1341&lt;&gt;"تأكد من الكود"),COUNT($U$3:U1340)+1,"  ")</f>
        <v xml:space="preserve">  </v>
      </c>
    </row>
    <row r="1342" spans="2:25" ht="15.75">
      <c r="B1342" s="5" t="str">
        <f>IF(C1342&lt;&gt;"",COUNT($B$3:B1341)+1,"")</f>
        <v/>
      </c>
      <c r="C1342" s="86"/>
      <c r="D1342" s="12"/>
      <c r="E1342" s="12"/>
      <c r="F1342" s="5" t="str">
        <f>IFERROR(IF(E1342&lt;&gt;"",VLOOKUP(E1342,STORE!$C$6:$D$500,2,FALSE),""),"تأكد من الكود")</f>
        <v/>
      </c>
      <c r="G1342" s="12"/>
      <c r="H1342" s="20"/>
      <c r="I1342" s="12"/>
      <c r="U1342" s="4" t="str">
        <f>IF(AND($V$2=$E1342,$V$2&lt;&gt;"",$V$2&lt;&gt;0,F1342&lt;&gt;"تأكد من الكود"),COUNT($U$3:U1341)+1,"  ")</f>
        <v xml:space="preserve">  </v>
      </c>
    </row>
    <row r="1343" spans="2:25" ht="15.75">
      <c r="B1343" s="5" t="str">
        <f>IF(C1343&lt;&gt;"",COUNT($B$3:B1342)+1,"")</f>
        <v/>
      </c>
      <c r="C1343" s="86"/>
      <c r="D1343" s="12"/>
      <c r="E1343" s="12"/>
      <c r="F1343" s="5" t="str">
        <f>IFERROR(IF(E1343&lt;&gt;"",VLOOKUP(E1343,STORE!$C$6:$D$500,2,FALSE),""),"تأكد من الكود")</f>
        <v/>
      </c>
      <c r="G1343" s="12"/>
      <c r="H1343" s="20"/>
      <c r="I1343" s="12"/>
      <c r="U1343" s="4" t="str">
        <f>IF(AND($V$2=$E1343,$V$2&lt;&gt;"",$V$2&lt;&gt;0,F1343&lt;&gt;"تأكد من الكود"),COUNT($U$3:U1342)+1,"  ")</f>
        <v xml:space="preserve">  </v>
      </c>
    </row>
    <row r="1344" spans="2:25" ht="15.75">
      <c r="B1344" s="5" t="str">
        <f>IF(C1344&lt;&gt;"",COUNT($B$3:B1343)+1,"")</f>
        <v/>
      </c>
      <c r="C1344" s="86"/>
      <c r="D1344" s="12"/>
      <c r="E1344" s="12"/>
      <c r="F1344" s="5" t="str">
        <f>IFERROR(IF(E1344&lt;&gt;"",VLOOKUP(E1344,STORE!$C$6:$D$500,2,FALSE),""),"تأكد من الكود")</f>
        <v/>
      </c>
      <c r="G1344" s="12"/>
      <c r="H1344" s="20"/>
      <c r="I1344" s="12"/>
      <c r="U1344" s="4" t="str">
        <f>IF(AND($V$2=$E1344,$V$2&lt;&gt;"",$V$2&lt;&gt;0,F1344&lt;&gt;"تأكد من الكود"),COUNT($U$3:U1343)+1,"  ")</f>
        <v xml:space="preserve">  </v>
      </c>
    </row>
    <row r="1345" spans="2:21" ht="15.75">
      <c r="B1345" s="5" t="str">
        <f>IF(C1345&lt;&gt;"",COUNT($B$3:B1344)+1,"")</f>
        <v/>
      </c>
      <c r="C1345" s="86"/>
      <c r="D1345" s="12"/>
      <c r="E1345" s="12"/>
      <c r="F1345" s="5" t="str">
        <f>IFERROR(IF(E1345&lt;&gt;"",VLOOKUP(E1345,STORE!$C$6:$D$500,2,FALSE),""),"تأكد من الكود")</f>
        <v/>
      </c>
      <c r="G1345" s="12"/>
      <c r="H1345" s="20"/>
      <c r="I1345" s="12"/>
      <c r="U1345" s="4" t="str">
        <f>IF(AND($V$2=$E1345,$V$2&lt;&gt;"",$V$2&lt;&gt;0,F1345&lt;&gt;"تأكد من الكود"),COUNT($U$3:U1344)+1,"  ")</f>
        <v xml:space="preserve">  </v>
      </c>
    </row>
    <row r="1346" spans="2:21" ht="15.75">
      <c r="B1346" s="5" t="str">
        <f>IF(C1346&lt;&gt;"",COUNT($B$3:B1345)+1,"")</f>
        <v/>
      </c>
      <c r="C1346" s="86"/>
      <c r="D1346" s="12"/>
      <c r="E1346" s="12"/>
      <c r="F1346" s="5" t="str">
        <f>IFERROR(IF(E1346&lt;&gt;"",VLOOKUP(E1346,STORE!$C$6:$D$500,2,FALSE),""),"تأكد من الكود")</f>
        <v/>
      </c>
      <c r="G1346" s="12"/>
      <c r="H1346" s="20"/>
      <c r="I1346" s="12"/>
      <c r="U1346" s="4" t="str">
        <f>IF(AND($V$2=$E1346,$V$2&lt;&gt;"",$V$2&lt;&gt;0,F1346&lt;&gt;"تأكد من الكود"),COUNT($U$3:U1345)+1,"  ")</f>
        <v xml:space="preserve">  </v>
      </c>
    </row>
    <row r="1347" spans="2:21" ht="15.75">
      <c r="B1347" s="5" t="str">
        <f>IF(C1347&lt;&gt;"",COUNT($B$3:B1346)+1,"")</f>
        <v/>
      </c>
      <c r="C1347" s="86"/>
      <c r="D1347" s="12"/>
      <c r="E1347" s="12"/>
      <c r="F1347" s="5" t="str">
        <f>IFERROR(IF(E1347&lt;&gt;"",VLOOKUP(E1347,STORE!$C$6:$D$500,2,FALSE),""),"تأكد من الكود")</f>
        <v/>
      </c>
      <c r="G1347" s="12"/>
      <c r="H1347" s="20"/>
      <c r="I1347" s="12"/>
      <c r="U1347" s="4" t="str">
        <f>IF(AND($V$2=$E1347,$V$2&lt;&gt;"",$V$2&lt;&gt;0,F1347&lt;&gt;"تأكد من الكود"),COUNT($U$3:U1346)+1,"  ")</f>
        <v xml:space="preserve">  </v>
      </c>
    </row>
    <row r="1348" spans="2:21" ht="15.75">
      <c r="B1348" s="5" t="str">
        <f>IF(C1348&lt;&gt;"",COUNT($B$3:B1347)+1,"")</f>
        <v/>
      </c>
      <c r="C1348" s="86"/>
      <c r="D1348" s="12"/>
      <c r="E1348" s="12"/>
      <c r="F1348" s="5" t="str">
        <f>IFERROR(IF(E1348&lt;&gt;"",VLOOKUP(E1348,STORE!$C$6:$D$500,2,FALSE),""),"تأكد من الكود")</f>
        <v/>
      </c>
      <c r="G1348" s="12"/>
      <c r="H1348" s="20"/>
      <c r="I1348" s="12"/>
      <c r="U1348" s="4" t="str">
        <f>IF(AND($V$2=$E1348,$V$2&lt;&gt;"",$V$2&lt;&gt;0,F1348&lt;&gt;"تأكد من الكود"),COUNT($U$3:U1347)+1,"  ")</f>
        <v xml:space="preserve">  </v>
      </c>
    </row>
    <row r="1349" spans="2:21" ht="15.75">
      <c r="B1349" s="5" t="str">
        <f>IF(C1349&lt;&gt;"",COUNT($B$3:B1348)+1,"")</f>
        <v/>
      </c>
      <c r="C1349" s="86"/>
      <c r="D1349" s="12"/>
      <c r="E1349" s="12"/>
      <c r="F1349" s="5" t="str">
        <f>IFERROR(IF(E1349&lt;&gt;"",VLOOKUP(E1349,STORE!$C$6:$D$500,2,FALSE),""),"تأكد من الكود")</f>
        <v/>
      </c>
      <c r="G1349" s="12"/>
      <c r="H1349" s="20"/>
      <c r="I1349" s="12"/>
      <c r="U1349" s="4" t="str">
        <f>IF(AND($V$2=$E1349,$V$2&lt;&gt;"",$V$2&lt;&gt;0,F1349&lt;&gt;"تأكد من الكود"),COUNT($U$3:U1348)+1,"  ")</f>
        <v xml:space="preserve">  </v>
      </c>
    </row>
    <row r="1350" spans="2:21" ht="15.75">
      <c r="B1350" s="5" t="str">
        <f>IF(C1350&lt;&gt;"",COUNT($B$3:B1349)+1,"")</f>
        <v/>
      </c>
      <c r="C1350" s="86"/>
      <c r="D1350" s="12"/>
      <c r="E1350" s="12"/>
      <c r="F1350" s="5" t="str">
        <f>IFERROR(IF(E1350&lt;&gt;"",VLOOKUP(E1350,STORE!$C$6:$D$500,2,FALSE),""),"تأكد من الكود")</f>
        <v/>
      </c>
      <c r="G1350" s="12"/>
      <c r="H1350" s="20"/>
      <c r="I1350" s="12"/>
      <c r="U1350" s="4" t="str">
        <f>IF(AND($V$2=$E1350,$V$2&lt;&gt;"",$V$2&lt;&gt;0,F1350&lt;&gt;"تأكد من الكود"),COUNT($U$3:U1349)+1,"  ")</f>
        <v xml:space="preserve">  </v>
      </c>
    </row>
    <row r="1351" spans="2:21" ht="15.75">
      <c r="B1351" s="5" t="str">
        <f>IF(C1351&lt;&gt;"",COUNT($B$3:B1350)+1,"")</f>
        <v/>
      </c>
      <c r="C1351" s="86"/>
      <c r="D1351" s="12"/>
      <c r="E1351" s="12"/>
      <c r="F1351" s="5" t="str">
        <f>IFERROR(IF(E1351&lt;&gt;"",VLOOKUP(E1351,STORE!$C$6:$D$500,2,FALSE),""),"تأكد من الكود")</f>
        <v/>
      </c>
      <c r="G1351" s="12"/>
      <c r="H1351" s="20"/>
      <c r="I1351" s="12"/>
      <c r="U1351" s="4" t="str">
        <f>IF(AND($V$2=$E1351,$V$2&lt;&gt;"",$V$2&lt;&gt;0,F1351&lt;&gt;"تأكد من الكود"),COUNT($U$3:U1350)+1,"  ")</f>
        <v xml:space="preserve">  </v>
      </c>
    </row>
    <row r="1352" spans="2:21" ht="15.75">
      <c r="B1352" s="5" t="str">
        <f>IF(C1352&lt;&gt;"",COUNT($B$3:B1351)+1,"")</f>
        <v/>
      </c>
      <c r="C1352" s="86"/>
      <c r="D1352" s="12"/>
      <c r="E1352" s="12"/>
      <c r="F1352" s="5" t="str">
        <f>IFERROR(IF(E1352&lt;&gt;"",VLOOKUP(E1352,STORE!$C$6:$D$500,2,FALSE),""),"تأكد من الكود")</f>
        <v/>
      </c>
      <c r="G1352" s="12"/>
      <c r="H1352" s="20"/>
      <c r="I1352" s="12"/>
      <c r="U1352" s="4" t="str">
        <f>IF(AND($V$2=$E1352,$V$2&lt;&gt;"",$V$2&lt;&gt;0,F1352&lt;&gt;"تأكد من الكود"),COUNT($U$3:U1351)+1,"  ")</f>
        <v xml:space="preserve">  </v>
      </c>
    </row>
    <row r="1353" spans="2:21" ht="15.75">
      <c r="B1353" s="5" t="str">
        <f>IF(C1353&lt;&gt;"",COUNT($B$3:B1352)+1,"")</f>
        <v/>
      </c>
      <c r="C1353" s="86"/>
      <c r="D1353" s="12"/>
      <c r="E1353" s="12"/>
      <c r="F1353" s="5" t="str">
        <f>IFERROR(IF(E1353&lt;&gt;"",VLOOKUP(E1353,STORE!$C$6:$D$500,2,FALSE),""),"تأكد من الكود")</f>
        <v/>
      </c>
      <c r="G1353" s="12"/>
      <c r="H1353" s="20"/>
      <c r="I1353" s="12"/>
      <c r="U1353" s="4" t="str">
        <f>IF(AND($V$2=$E1353,$V$2&lt;&gt;"",$V$2&lt;&gt;0,F1353&lt;&gt;"تأكد من الكود"),COUNT($U$3:U1352)+1,"  ")</f>
        <v xml:space="preserve">  </v>
      </c>
    </row>
    <row r="1354" spans="2:21" ht="15.75">
      <c r="B1354" s="5" t="str">
        <f>IF(C1354&lt;&gt;"",COUNT($B$3:B1353)+1,"")</f>
        <v/>
      </c>
      <c r="C1354" s="86"/>
      <c r="D1354" s="12"/>
      <c r="E1354" s="12"/>
      <c r="F1354" s="5" t="str">
        <f>IFERROR(IF(E1354&lt;&gt;"",VLOOKUP(E1354,STORE!$C$6:$D$500,2,FALSE),""),"تأكد من الكود")</f>
        <v/>
      </c>
      <c r="G1354" s="12"/>
      <c r="H1354" s="20"/>
      <c r="I1354" s="12"/>
      <c r="U1354" s="4" t="str">
        <f>IF(AND($V$2=$E1354,$V$2&lt;&gt;"",$V$2&lt;&gt;0,F1354&lt;&gt;"تأكد من الكود"),COUNT($U$3:U1353)+1,"  ")</f>
        <v xml:space="preserve">  </v>
      </c>
    </row>
    <row r="1355" spans="2:21" ht="15.75">
      <c r="B1355" s="5" t="str">
        <f>IF(C1355&lt;&gt;"",COUNT($B$3:B1354)+1,"")</f>
        <v/>
      </c>
      <c r="C1355" s="86"/>
      <c r="D1355" s="12"/>
      <c r="E1355" s="12"/>
      <c r="F1355" s="5" t="str">
        <f>IFERROR(IF(E1355&lt;&gt;"",VLOOKUP(E1355,STORE!$C$6:$D$500,2,FALSE),""),"تأكد من الكود")</f>
        <v/>
      </c>
      <c r="G1355" s="12"/>
      <c r="H1355" s="20"/>
      <c r="I1355" s="12"/>
      <c r="U1355" s="4" t="str">
        <f>IF(AND($V$2=$E1355,$V$2&lt;&gt;"",$V$2&lt;&gt;0,F1355&lt;&gt;"تأكد من الكود"),COUNT($U$3:U1354)+1,"  ")</f>
        <v xml:space="preserve">  </v>
      </c>
    </row>
    <row r="1356" spans="2:21" ht="15.75">
      <c r="B1356" s="5" t="str">
        <f>IF(C1356&lt;&gt;"",COUNT($B$3:B1355)+1,"")</f>
        <v/>
      </c>
      <c r="C1356" s="86"/>
      <c r="D1356" s="12"/>
      <c r="E1356" s="12"/>
      <c r="F1356" s="5" t="str">
        <f>IFERROR(IF(E1356&lt;&gt;"",VLOOKUP(E1356,STORE!$C$6:$D$500,2,FALSE),""),"تأكد من الكود")</f>
        <v/>
      </c>
      <c r="G1356" s="12"/>
      <c r="H1356" s="20"/>
      <c r="I1356" s="12"/>
      <c r="U1356" s="4" t="str">
        <f>IF(AND($V$2=$E1356,$V$2&lt;&gt;"",$V$2&lt;&gt;0,F1356&lt;&gt;"تأكد من الكود"),COUNT($U$3:U1355)+1,"  ")</f>
        <v xml:space="preserve">  </v>
      </c>
    </row>
    <row r="1357" spans="2:21" ht="15.75">
      <c r="B1357" s="5" t="str">
        <f>IF(C1357&lt;&gt;"",COUNT($B$3:B1356)+1,"")</f>
        <v/>
      </c>
      <c r="C1357" s="86"/>
      <c r="D1357" s="12"/>
      <c r="E1357" s="12"/>
      <c r="F1357" s="5" t="str">
        <f>IFERROR(IF(E1357&lt;&gt;"",VLOOKUP(E1357,STORE!$C$6:$D$500,2,FALSE),""),"تأكد من الكود")</f>
        <v/>
      </c>
      <c r="G1357" s="12"/>
      <c r="H1357" s="20"/>
      <c r="I1357" s="12"/>
      <c r="U1357" s="4" t="str">
        <f>IF(AND($V$2=$E1357,$V$2&lt;&gt;"",$V$2&lt;&gt;0,F1357&lt;&gt;"تأكد من الكود"),COUNT($U$3:U1356)+1,"  ")</f>
        <v xml:space="preserve">  </v>
      </c>
    </row>
    <row r="1358" spans="2:21" ht="15.75">
      <c r="B1358" s="5" t="str">
        <f>IF(C1358&lt;&gt;"",COUNT($B$3:B1357)+1,"")</f>
        <v/>
      </c>
      <c r="C1358" s="86"/>
      <c r="D1358" s="12"/>
      <c r="E1358" s="12"/>
      <c r="F1358" s="5" t="str">
        <f>IFERROR(IF(E1358&lt;&gt;"",VLOOKUP(E1358,STORE!$C$6:$D$500,2,FALSE),""),"تأكد من الكود")</f>
        <v/>
      </c>
      <c r="G1358" s="12"/>
      <c r="H1358" s="20"/>
      <c r="I1358" s="12"/>
      <c r="U1358" s="4" t="str">
        <f>IF(AND($V$2=$E1358,$V$2&lt;&gt;"",$V$2&lt;&gt;0,F1358&lt;&gt;"تأكد من الكود"),COUNT($U$3:U1357)+1,"  ")</f>
        <v xml:space="preserve">  </v>
      </c>
    </row>
    <row r="1359" spans="2:21" ht="15.75">
      <c r="B1359" s="5" t="str">
        <f>IF(C1359&lt;&gt;"",COUNT($B$3:B1358)+1,"")</f>
        <v/>
      </c>
      <c r="C1359" s="86"/>
      <c r="D1359" s="12"/>
      <c r="E1359" s="12"/>
      <c r="F1359" s="5" t="str">
        <f>IFERROR(IF(E1359&lt;&gt;"",VLOOKUP(E1359,STORE!$C$6:$D$500,2,FALSE),""),"تأكد من الكود")</f>
        <v/>
      </c>
      <c r="G1359" s="12"/>
      <c r="H1359" s="20"/>
      <c r="I1359" s="12"/>
      <c r="U1359" s="4" t="str">
        <f>IF(AND($V$2=$E1359,$V$2&lt;&gt;"",$V$2&lt;&gt;0,F1359&lt;&gt;"تأكد من الكود"),COUNT($U$3:U1358)+1,"  ")</f>
        <v xml:space="preserve">  </v>
      </c>
    </row>
    <row r="1360" spans="2:21" ht="15.75">
      <c r="B1360" s="5" t="str">
        <f>IF(C1360&lt;&gt;"",COUNT($B$3:B1359)+1,"")</f>
        <v/>
      </c>
      <c r="C1360" s="86"/>
      <c r="D1360" s="12"/>
      <c r="E1360" s="12"/>
      <c r="F1360" s="5" t="str">
        <f>IFERROR(IF(E1360&lt;&gt;"",VLOOKUP(E1360,STORE!$C$6:$D$500,2,FALSE),""),"تأكد من الكود")</f>
        <v/>
      </c>
      <c r="G1360" s="12"/>
      <c r="H1360" s="20"/>
      <c r="I1360" s="12"/>
      <c r="U1360" s="4" t="str">
        <f>IF(AND($V$2=$E1360,$V$2&lt;&gt;"",$V$2&lt;&gt;0,F1360&lt;&gt;"تأكد من الكود"),COUNT($U$3:U1359)+1,"  ")</f>
        <v xml:space="preserve">  </v>
      </c>
    </row>
    <row r="1361" spans="2:21" ht="15.75">
      <c r="B1361" s="5" t="str">
        <f>IF(C1361&lt;&gt;"",COUNT($B$3:B1360)+1,"")</f>
        <v/>
      </c>
      <c r="C1361" s="86"/>
      <c r="D1361" s="12"/>
      <c r="E1361" s="12"/>
      <c r="F1361" s="5" t="str">
        <f>IFERROR(IF(E1361&lt;&gt;"",VLOOKUP(E1361,STORE!$C$6:$D$500,2,FALSE),""),"تأكد من الكود")</f>
        <v/>
      </c>
      <c r="G1361" s="12"/>
      <c r="H1361" s="20"/>
      <c r="I1361" s="12"/>
      <c r="U1361" s="4" t="str">
        <f>IF(AND($V$2=$E1361,$V$2&lt;&gt;"",$V$2&lt;&gt;0,F1361&lt;&gt;"تأكد من الكود"),COUNT($U$3:U1360)+1,"  ")</f>
        <v xml:space="preserve">  </v>
      </c>
    </row>
    <row r="1362" spans="2:21" ht="15.75">
      <c r="B1362" s="5" t="str">
        <f>IF(C1362&lt;&gt;"",COUNT($B$3:B1361)+1,"")</f>
        <v/>
      </c>
      <c r="C1362" s="86"/>
      <c r="D1362" s="12"/>
      <c r="E1362" s="12"/>
      <c r="F1362" s="5" t="str">
        <f>IFERROR(IF(E1362&lt;&gt;"",VLOOKUP(E1362,STORE!$C$6:$D$500,2,FALSE),""),"تأكد من الكود")</f>
        <v/>
      </c>
      <c r="G1362" s="12"/>
      <c r="H1362" s="20"/>
      <c r="I1362" s="12"/>
      <c r="U1362" s="4" t="str">
        <f>IF(AND($V$2=$E1362,$V$2&lt;&gt;"",$V$2&lt;&gt;0,F1362&lt;&gt;"تأكد من الكود"),COUNT($U$3:U1361)+1,"  ")</f>
        <v xml:space="preserve">  </v>
      </c>
    </row>
    <row r="1363" spans="2:21" ht="15.75">
      <c r="B1363" s="5" t="str">
        <f>IF(C1363&lt;&gt;"",COUNT($B$3:B1362)+1,"")</f>
        <v/>
      </c>
      <c r="C1363" s="86"/>
      <c r="D1363" s="12"/>
      <c r="E1363" s="12"/>
      <c r="F1363" s="5" t="str">
        <f>IFERROR(IF(E1363&lt;&gt;"",VLOOKUP(E1363,STORE!$C$6:$D$500,2,FALSE),""),"تأكد من الكود")</f>
        <v/>
      </c>
      <c r="G1363" s="12"/>
      <c r="H1363" s="20"/>
      <c r="I1363" s="12"/>
      <c r="U1363" s="4" t="str">
        <f>IF(AND($V$2=$E1363,$V$2&lt;&gt;"",$V$2&lt;&gt;0,F1363&lt;&gt;"تأكد من الكود"),COUNT($U$3:U1362)+1,"  ")</f>
        <v xml:space="preserve">  </v>
      </c>
    </row>
    <row r="1364" spans="2:21" ht="15.75">
      <c r="B1364" s="5" t="str">
        <f>IF(C1364&lt;&gt;"",COUNT($B$3:B1363)+1,"")</f>
        <v/>
      </c>
      <c r="C1364" s="86"/>
      <c r="D1364" s="12"/>
      <c r="E1364" s="12"/>
      <c r="F1364" s="5" t="str">
        <f>IFERROR(IF(E1364&lt;&gt;"",VLOOKUP(E1364,STORE!$C$6:$D$500,2,FALSE),""),"تأكد من الكود")</f>
        <v/>
      </c>
      <c r="G1364" s="12"/>
      <c r="H1364" s="20"/>
      <c r="I1364" s="12"/>
      <c r="U1364" s="4" t="str">
        <f>IF(AND($V$2=$E1364,$V$2&lt;&gt;"",$V$2&lt;&gt;0,F1364&lt;&gt;"تأكد من الكود"),COUNT($U$3:U1363)+1,"  ")</f>
        <v xml:space="preserve">  </v>
      </c>
    </row>
    <row r="1365" spans="2:21" ht="15.75">
      <c r="B1365" s="5" t="str">
        <f>IF(C1365&lt;&gt;"",COUNT($B$3:B1364)+1,"")</f>
        <v/>
      </c>
      <c r="C1365" s="86"/>
      <c r="D1365" s="12"/>
      <c r="E1365" s="12"/>
      <c r="F1365" s="5" t="str">
        <f>IFERROR(IF(E1365&lt;&gt;"",VLOOKUP(E1365,STORE!$C$6:$D$500,2,FALSE),""),"تأكد من الكود")</f>
        <v/>
      </c>
      <c r="G1365" s="12"/>
      <c r="H1365" s="20"/>
      <c r="I1365" s="12"/>
      <c r="U1365" s="4" t="str">
        <f>IF(AND($V$2=$E1365,$V$2&lt;&gt;"",$V$2&lt;&gt;0,F1365&lt;&gt;"تأكد من الكود"),COUNT($U$3:U1364)+1,"  ")</f>
        <v xml:space="preserve">  </v>
      </c>
    </row>
    <row r="1366" spans="2:21" ht="15.75">
      <c r="B1366" s="5" t="str">
        <f>IF(C1366&lt;&gt;"",COUNT($B$3:B1365)+1,"")</f>
        <v/>
      </c>
      <c r="C1366" s="86"/>
      <c r="D1366" s="12"/>
      <c r="E1366" s="12"/>
      <c r="F1366" s="5" t="str">
        <f>IFERROR(IF(E1366&lt;&gt;"",VLOOKUP(E1366,STORE!$C$6:$D$500,2,FALSE),""),"تأكد من الكود")</f>
        <v/>
      </c>
      <c r="G1366" s="12"/>
      <c r="H1366" s="20"/>
      <c r="I1366" s="12"/>
      <c r="U1366" s="4" t="str">
        <f>IF(AND($V$2=$E1366,$V$2&lt;&gt;"",$V$2&lt;&gt;0,F1366&lt;&gt;"تأكد من الكود"),COUNT($U$3:U1365)+1,"  ")</f>
        <v xml:space="preserve">  </v>
      </c>
    </row>
    <row r="1367" spans="2:21" ht="15.75">
      <c r="B1367" s="5" t="str">
        <f>IF(C1367&lt;&gt;"",COUNT($B$3:B1366)+1,"")</f>
        <v/>
      </c>
      <c r="C1367" s="86"/>
      <c r="D1367" s="12"/>
      <c r="E1367" s="12"/>
      <c r="F1367" s="5" t="str">
        <f>IFERROR(IF(E1367&lt;&gt;"",VLOOKUP(E1367,STORE!$C$6:$D$500,2,FALSE),""),"تأكد من الكود")</f>
        <v/>
      </c>
      <c r="G1367" s="12"/>
      <c r="H1367" s="20"/>
      <c r="I1367" s="12"/>
      <c r="U1367" s="4" t="str">
        <f>IF(AND($V$2=$E1367,$V$2&lt;&gt;"",$V$2&lt;&gt;0,F1367&lt;&gt;"تأكد من الكود"),COUNT($U$3:U1366)+1,"  ")</f>
        <v xml:space="preserve">  </v>
      </c>
    </row>
    <row r="1368" spans="2:21" ht="15.75">
      <c r="B1368" s="5" t="str">
        <f>IF(C1368&lt;&gt;"",COUNT($B$3:B1367)+1,"")</f>
        <v/>
      </c>
      <c r="C1368" s="86"/>
      <c r="D1368" s="12"/>
      <c r="E1368" s="12"/>
      <c r="F1368" s="5" t="str">
        <f>IFERROR(IF(E1368&lt;&gt;"",VLOOKUP(E1368,STORE!$C$6:$D$500,2,FALSE),""),"تأكد من الكود")</f>
        <v/>
      </c>
      <c r="G1368" s="12"/>
      <c r="H1368" s="20"/>
      <c r="I1368" s="12"/>
      <c r="U1368" s="4" t="str">
        <f>IF(AND($V$2=$E1368,$V$2&lt;&gt;"",$V$2&lt;&gt;0,F1368&lt;&gt;"تأكد من الكود"),COUNT($U$3:U1367)+1,"  ")</f>
        <v xml:space="preserve">  </v>
      </c>
    </row>
    <row r="1369" spans="2:21" ht="15.75">
      <c r="B1369" s="5" t="str">
        <f>IF(C1369&lt;&gt;"",COUNT($B$3:B1368)+1,"")</f>
        <v/>
      </c>
      <c r="C1369" s="86"/>
      <c r="D1369" s="12"/>
      <c r="E1369" s="12"/>
      <c r="F1369" s="5" t="str">
        <f>IFERROR(IF(E1369&lt;&gt;"",VLOOKUP(E1369,STORE!$C$6:$D$500,2,FALSE),""),"تأكد من الكود")</f>
        <v/>
      </c>
      <c r="G1369" s="12"/>
      <c r="H1369" s="20"/>
      <c r="I1369" s="12"/>
      <c r="U1369" s="4" t="str">
        <f>IF(AND($V$2=$E1369,$V$2&lt;&gt;"",$V$2&lt;&gt;0,F1369&lt;&gt;"تأكد من الكود"),COUNT($U$3:U1368)+1,"  ")</f>
        <v xml:space="preserve">  </v>
      </c>
    </row>
    <row r="1370" spans="2:21" ht="15.75">
      <c r="B1370" s="5" t="str">
        <f>IF(C1370&lt;&gt;"",COUNT($B$3:B1369)+1,"")</f>
        <v/>
      </c>
      <c r="C1370" s="86"/>
      <c r="D1370" s="12"/>
      <c r="E1370" s="12"/>
      <c r="F1370" s="5" t="str">
        <f>IFERROR(IF(E1370&lt;&gt;"",VLOOKUP(E1370,STORE!$C$6:$D$500,2,FALSE),""),"تأكد من الكود")</f>
        <v/>
      </c>
      <c r="G1370" s="12"/>
      <c r="H1370" s="20"/>
      <c r="I1370" s="12"/>
      <c r="U1370" s="4" t="str">
        <f>IF(AND($V$2=$E1370,$V$2&lt;&gt;"",$V$2&lt;&gt;0,F1370&lt;&gt;"تأكد من الكود"),COUNT($U$3:U1369)+1,"  ")</f>
        <v xml:space="preserve">  </v>
      </c>
    </row>
    <row r="1371" spans="2:21" ht="15.75">
      <c r="B1371" s="5" t="str">
        <f>IF(C1371&lt;&gt;"",COUNT($B$3:B1370)+1,"")</f>
        <v/>
      </c>
      <c r="C1371" s="86"/>
      <c r="D1371" s="12"/>
      <c r="E1371" s="12"/>
      <c r="F1371" s="5" t="str">
        <f>IFERROR(IF(E1371&lt;&gt;"",VLOOKUP(E1371,STORE!$C$6:$D$500,2,FALSE),""),"تأكد من الكود")</f>
        <v/>
      </c>
      <c r="G1371" s="12"/>
      <c r="H1371" s="20"/>
      <c r="I1371" s="12"/>
      <c r="U1371" s="4" t="str">
        <f>IF(AND($V$2=$E1371,$V$2&lt;&gt;"",$V$2&lt;&gt;0,F1371&lt;&gt;"تأكد من الكود"),COUNT($U$3:U1370)+1,"  ")</f>
        <v xml:space="preserve">  </v>
      </c>
    </row>
    <row r="1372" spans="2:21" ht="15.75">
      <c r="B1372" s="5" t="str">
        <f>IF(C1372&lt;&gt;"",COUNT($B$3:B1371)+1,"")</f>
        <v/>
      </c>
      <c r="C1372" s="86"/>
      <c r="D1372" s="12"/>
      <c r="E1372" s="12"/>
      <c r="F1372" s="5" t="str">
        <f>IFERROR(IF(E1372&lt;&gt;"",VLOOKUP(E1372,STORE!$C$6:$D$500,2,FALSE),""),"تأكد من الكود")</f>
        <v/>
      </c>
      <c r="G1372" s="12"/>
      <c r="H1372" s="20"/>
      <c r="I1372" s="12"/>
      <c r="U1372" s="4" t="str">
        <f>IF(AND($V$2=$E1372,$V$2&lt;&gt;"",$V$2&lt;&gt;0,F1372&lt;&gt;"تأكد من الكود"),COUNT($U$3:U1371)+1,"  ")</f>
        <v xml:space="preserve">  </v>
      </c>
    </row>
    <row r="1373" spans="2:21" ht="15.75">
      <c r="B1373" s="5" t="str">
        <f>IF(C1373&lt;&gt;"",COUNT($B$3:B1372)+1,"")</f>
        <v/>
      </c>
      <c r="C1373" s="86"/>
      <c r="D1373" s="12"/>
      <c r="E1373" s="12"/>
      <c r="F1373" s="5" t="str">
        <f>IFERROR(IF(E1373&lt;&gt;"",VLOOKUP(E1373,STORE!$C$6:$D$500,2,FALSE),""),"تأكد من الكود")</f>
        <v/>
      </c>
      <c r="G1373" s="12"/>
      <c r="H1373" s="20"/>
      <c r="I1373" s="12"/>
      <c r="U1373" s="4" t="str">
        <f>IF(AND($V$2=$E1373,$V$2&lt;&gt;"",$V$2&lt;&gt;0,F1373&lt;&gt;"تأكد من الكود"),COUNT($U$3:U1372)+1,"  ")</f>
        <v xml:space="preserve">  </v>
      </c>
    </row>
    <row r="1374" spans="2:21" ht="15.75">
      <c r="B1374" s="5" t="str">
        <f>IF(C1374&lt;&gt;"",COUNT($B$3:B1373)+1,"")</f>
        <v/>
      </c>
      <c r="C1374" s="86"/>
      <c r="D1374" s="12"/>
      <c r="E1374" s="12"/>
      <c r="F1374" s="5" t="str">
        <f>IFERROR(IF(E1374&lt;&gt;"",VLOOKUP(E1374,STORE!$C$6:$D$500,2,FALSE),""),"تأكد من الكود")</f>
        <v/>
      </c>
      <c r="G1374" s="12"/>
      <c r="H1374" s="20"/>
      <c r="I1374" s="12"/>
      <c r="U1374" s="4" t="str">
        <f>IF(AND($V$2=$E1374,$V$2&lt;&gt;"",$V$2&lt;&gt;0,F1374&lt;&gt;"تأكد من الكود"),COUNT($U$3:U1373)+1,"  ")</f>
        <v xml:space="preserve">  </v>
      </c>
    </row>
    <row r="1375" spans="2:21" ht="15.75">
      <c r="B1375" s="5" t="str">
        <f>IF(C1375&lt;&gt;"",COUNT($B$3:B1374)+1,"")</f>
        <v/>
      </c>
      <c r="C1375" s="86"/>
      <c r="D1375" s="12"/>
      <c r="E1375" s="12"/>
      <c r="F1375" s="5" t="str">
        <f>IFERROR(IF(E1375&lt;&gt;"",VLOOKUP(E1375,STORE!$C$6:$D$500,2,FALSE),""),"تأكد من الكود")</f>
        <v/>
      </c>
      <c r="G1375" s="12"/>
      <c r="H1375" s="20"/>
      <c r="I1375" s="12"/>
      <c r="U1375" s="4" t="str">
        <f>IF(AND($V$2=$E1375,$V$2&lt;&gt;"",$V$2&lt;&gt;0,F1375&lt;&gt;"تأكد من الكود"),COUNT($U$3:U1374)+1,"  ")</f>
        <v xml:space="preserve">  </v>
      </c>
    </row>
    <row r="1376" spans="2:21" ht="15.75">
      <c r="B1376" s="5" t="str">
        <f>IF(C1376&lt;&gt;"",COUNT($B$3:B1375)+1,"")</f>
        <v/>
      </c>
      <c r="C1376" s="86"/>
      <c r="D1376" s="12"/>
      <c r="E1376" s="12"/>
      <c r="F1376" s="5" t="str">
        <f>IFERROR(IF(E1376&lt;&gt;"",VLOOKUP(E1376,STORE!$C$6:$D$500,2,FALSE),""),"تأكد من الكود")</f>
        <v/>
      </c>
      <c r="G1376" s="12"/>
      <c r="H1376" s="20"/>
      <c r="I1376" s="12"/>
      <c r="U1376" s="4" t="str">
        <f>IF(AND($V$2=$E1376,$V$2&lt;&gt;"",$V$2&lt;&gt;0,F1376&lt;&gt;"تأكد من الكود"),COUNT($U$3:U1375)+1,"  ")</f>
        <v xml:space="preserve">  </v>
      </c>
    </row>
    <row r="1377" spans="2:21" ht="15.75">
      <c r="B1377" s="5" t="str">
        <f>IF(C1377&lt;&gt;"",COUNT($B$3:B1376)+1,"")</f>
        <v/>
      </c>
      <c r="C1377" s="86"/>
      <c r="D1377" s="12"/>
      <c r="E1377" s="12"/>
      <c r="F1377" s="5" t="str">
        <f>IFERROR(IF(E1377&lt;&gt;"",VLOOKUP(E1377,STORE!$C$6:$D$500,2,FALSE),""),"تأكد من الكود")</f>
        <v/>
      </c>
      <c r="G1377" s="12"/>
      <c r="H1377" s="20"/>
      <c r="I1377" s="12"/>
      <c r="U1377" s="4" t="str">
        <f>IF(AND($V$2=$E1377,$V$2&lt;&gt;"",$V$2&lt;&gt;0,F1377&lt;&gt;"تأكد من الكود"),COUNT($U$3:U1376)+1,"  ")</f>
        <v xml:space="preserve">  </v>
      </c>
    </row>
    <row r="1378" spans="2:21" ht="15.75">
      <c r="B1378" s="5" t="str">
        <f>IF(C1378&lt;&gt;"",COUNT($B$3:B1377)+1,"")</f>
        <v/>
      </c>
      <c r="C1378" s="86"/>
      <c r="D1378" s="12"/>
      <c r="E1378" s="12"/>
      <c r="F1378" s="5" t="str">
        <f>IFERROR(IF(E1378&lt;&gt;"",VLOOKUP(E1378,STORE!$C$6:$D$500,2,FALSE),""),"تأكد من الكود")</f>
        <v/>
      </c>
      <c r="G1378" s="12"/>
      <c r="H1378" s="20"/>
      <c r="I1378" s="12"/>
      <c r="U1378" s="4" t="str">
        <f>IF(AND($V$2=$E1378,$V$2&lt;&gt;"",$V$2&lt;&gt;0,F1378&lt;&gt;"تأكد من الكود"),COUNT($U$3:U1377)+1,"  ")</f>
        <v xml:space="preserve">  </v>
      </c>
    </row>
    <row r="1379" spans="2:21" ht="15.75">
      <c r="B1379" s="5" t="str">
        <f>IF(C1379&lt;&gt;"",COUNT($B$3:B1378)+1,"")</f>
        <v/>
      </c>
      <c r="C1379" s="86"/>
      <c r="D1379" s="12"/>
      <c r="E1379" s="12"/>
      <c r="F1379" s="5" t="str">
        <f>IFERROR(IF(E1379&lt;&gt;"",VLOOKUP(E1379,STORE!$C$6:$D$500,2,FALSE),""),"تأكد من الكود")</f>
        <v/>
      </c>
      <c r="G1379" s="12"/>
      <c r="H1379" s="20"/>
      <c r="I1379" s="12"/>
      <c r="U1379" s="4" t="str">
        <f>IF(AND($V$2=$E1379,$V$2&lt;&gt;"",$V$2&lt;&gt;0,F1379&lt;&gt;"تأكد من الكود"),COUNT($U$3:U1378)+1,"  ")</f>
        <v xml:space="preserve">  </v>
      </c>
    </row>
    <row r="1380" spans="2:21" ht="15.75">
      <c r="B1380" s="5" t="str">
        <f>IF(C1380&lt;&gt;"",COUNT($B$3:B1379)+1,"")</f>
        <v/>
      </c>
      <c r="C1380" s="86"/>
      <c r="D1380" s="12"/>
      <c r="E1380" s="12"/>
      <c r="F1380" s="5" t="str">
        <f>IFERROR(IF(E1380&lt;&gt;"",VLOOKUP(E1380,STORE!$C$6:$D$500,2,FALSE),""),"تأكد من الكود")</f>
        <v/>
      </c>
      <c r="G1380" s="12"/>
      <c r="H1380" s="20"/>
      <c r="I1380" s="12"/>
      <c r="U1380" s="4" t="str">
        <f>IF(AND($V$2=$E1380,$V$2&lt;&gt;"",$V$2&lt;&gt;0,F1380&lt;&gt;"تأكد من الكود"),COUNT($U$3:U1379)+1,"  ")</f>
        <v xml:space="preserve">  </v>
      </c>
    </row>
    <row r="1381" spans="2:21" ht="15.75">
      <c r="B1381" s="5" t="str">
        <f>IF(C1381&lt;&gt;"",COUNT($B$3:B1380)+1,"")</f>
        <v/>
      </c>
      <c r="C1381" s="86"/>
      <c r="D1381" s="12"/>
      <c r="E1381" s="12"/>
      <c r="F1381" s="5" t="str">
        <f>IFERROR(IF(E1381&lt;&gt;"",VLOOKUP(E1381,STORE!$C$6:$D$500,2,FALSE),""),"تأكد من الكود")</f>
        <v/>
      </c>
      <c r="G1381" s="12"/>
      <c r="H1381" s="20"/>
      <c r="I1381" s="12"/>
      <c r="U1381" s="4" t="str">
        <f>IF(AND($V$2=$E1381,$V$2&lt;&gt;"",$V$2&lt;&gt;0,F1381&lt;&gt;"تأكد من الكود"),COUNT($U$3:U1380)+1,"  ")</f>
        <v xml:space="preserve">  </v>
      </c>
    </row>
    <row r="1382" spans="2:21" ht="15.75">
      <c r="B1382" s="5" t="str">
        <f>IF(C1382&lt;&gt;"",COUNT($B$3:B1381)+1,"")</f>
        <v/>
      </c>
      <c r="C1382" s="86"/>
      <c r="D1382" s="12"/>
      <c r="E1382" s="12"/>
      <c r="F1382" s="5" t="str">
        <f>IFERROR(IF(E1382&lt;&gt;"",VLOOKUP(E1382,STORE!$C$6:$D$500,2,FALSE),""),"تأكد من الكود")</f>
        <v/>
      </c>
      <c r="G1382" s="12"/>
      <c r="H1382" s="20"/>
      <c r="I1382" s="12"/>
      <c r="U1382" s="4" t="str">
        <f>IF(AND($V$2=$E1382,$V$2&lt;&gt;"",$V$2&lt;&gt;0,F1382&lt;&gt;"تأكد من الكود"),COUNT($U$3:U1381)+1,"  ")</f>
        <v xml:space="preserve">  </v>
      </c>
    </row>
    <row r="1383" spans="2:21" ht="15.75">
      <c r="B1383" s="5" t="str">
        <f>IF(C1383&lt;&gt;"",COUNT($B$3:B1382)+1,"")</f>
        <v/>
      </c>
      <c r="C1383" s="86"/>
      <c r="D1383" s="12"/>
      <c r="E1383" s="12"/>
      <c r="F1383" s="5" t="str">
        <f>IFERROR(IF(E1383&lt;&gt;"",VLOOKUP(E1383,STORE!$C$6:$D$500,2,FALSE),""),"تأكد من الكود")</f>
        <v/>
      </c>
      <c r="G1383" s="12"/>
      <c r="H1383" s="20"/>
      <c r="I1383" s="12"/>
      <c r="U1383" s="4" t="str">
        <f>IF(AND($V$2=$E1383,$V$2&lt;&gt;"",$V$2&lt;&gt;0,F1383&lt;&gt;"تأكد من الكود"),COUNT($U$3:U1382)+1,"  ")</f>
        <v xml:space="preserve">  </v>
      </c>
    </row>
    <row r="1384" spans="2:21" ht="15.75">
      <c r="B1384" s="5" t="str">
        <f>IF(C1384&lt;&gt;"",COUNT($B$3:B1383)+1,"")</f>
        <v/>
      </c>
      <c r="C1384" s="86"/>
      <c r="D1384" s="12"/>
      <c r="E1384" s="12"/>
      <c r="F1384" s="5" t="str">
        <f>IFERROR(IF(E1384&lt;&gt;"",VLOOKUP(E1384,STORE!$C$6:$D$500,2,FALSE),""),"تأكد من الكود")</f>
        <v/>
      </c>
      <c r="G1384" s="12"/>
      <c r="H1384" s="20"/>
      <c r="I1384" s="12"/>
      <c r="U1384" s="4" t="str">
        <f>IF(AND($V$2=$E1384,$V$2&lt;&gt;"",$V$2&lt;&gt;0,F1384&lt;&gt;"تأكد من الكود"),COUNT($U$3:U1383)+1,"  ")</f>
        <v xml:space="preserve">  </v>
      </c>
    </row>
    <row r="1385" spans="2:21" ht="15.75">
      <c r="B1385" s="5" t="str">
        <f>IF(C1385&lt;&gt;"",COUNT($B$3:B1384)+1,"")</f>
        <v/>
      </c>
      <c r="C1385" s="86"/>
      <c r="D1385" s="12"/>
      <c r="E1385" s="12"/>
      <c r="F1385" s="5" t="str">
        <f>IFERROR(IF(E1385&lt;&gt;"",VLOOKUP(E1385,STORE!$C$6:$D$500,2,FALSE),""),"تأكد من الكود")</f>
        <v/>
      </c>
      <c r="G1385" s="12"/>
      <c r="H1385" s="20"/>
      <c r="I1385" s="12"/>
      <c r="U1385" s="4" t="str">
        <f>IF(AND($V$2=$E1385,$V$2&lt;&gt;"",$V$2&lt;&gt;0,F1385&lt;&gt;"تأكد من الكود"),COUNT($U$3:U1384)+1,"  ")</f>
        <v xml:space="preserve">  </v>
      </c>
    </row>
    <row r="1386" spans="2:21" ht="15.75">
      <c r="B1386" s="5" t="str">
        <f>IF(C1386&lt;&gt;"",COUNT($B$3:B1385)+1,"")</f>
        <v/>
      </c>
      <c r="C1386" s="86"/>
      <c r="D1386" s="12"/>
      <c r="E1386" s="12"/>
      <c r="F1386" s="5" t="str">
        <f>IFERROR(IF(E1386&lt;&gt;"",VLOOKUP(E1386,STORE!$C$6:$D$500,2,FALSE),""),"تأكد من الكود")</f>
        <v/>
      </c>
      <c r="G1386" s="12"/>
      <c r="H1386" s="20"/>
      <c r="I1386" s="12"/>
      <c r="U1386" s="4" t="str">
        <f>IF(AND($V$2=$E1386,$V$2&lt;&gt;"",$V$2&lt;&gt;0,F1386&lt;&gt;"تأكد من الكود"),COUNT($U$3:U1385)+1,"  ")</f>
        <v xml:space="preserve">  </v>
      </c>
    </row>
    <row r="1387" spans="2:21" ht="15.75">
      <c r="B1387" s="5" t="str">
        <f>IF(C1387&lt;&gt;"",COUNT($B$3:B1386)+1,"")</f>
        <v/>
      </c>
      <c r="C1387" s="86"/>
      <c r="D1387" s="12"/>
      <c r="E1387" s="12"/>
      <c r="F1387" s="5" t="str">
        <f>IFERROR(IF(E1387&lt;&gt;"",VLOOKUP(E1387,STORE!$C$6:$D$500,2,FALSE),""),"تأكد من الكود")</f>
        <v/>
      </c>
      <c r="G1387" s="12"/>
      <c r="H1387" s="20"/>
      <c r="I1387" s="12"/>
      <c r="U1387" s="4" t="str">
        <f>IF(AND($V$2=$E1387,$V$2&lt;&gt;"",$V$2&lt;&gt;0,F1387&lt;&gt;"تأكد من الكود"),COUNT($U$3:U1386)+1,"  ")</f>
        <v xml:space="preserve">  </v>
      </c>
    </row>
    <row r="1388" spans="2:21" ht="15.75">
      <c r="B1388" s="5" t="str">
        <f>IF(C1388&lt;&gt;"",COUNT($B$3:B1387)+1,"")</f>
        <v/>
      </c>
      <c r="C1388" s="86"/>
      <c r="D1388" s="12"/>
      <c r="E1388" s="12"/>
      <c r="F1388" s="5" t="str">
        <f>IFERROR(IF(E1388&lt;&gt;"",VLOOKUP(E1388,STORE!$C$6:$D$500,2,FALSE),""),"تأكد من الكود")</f>
        <v/>
      </c>
      <c r="G1388" s="12"/>
      <c r="H1388" s="20"/>
      <c r="I1388" s="12"/>
      <c r="U1388" s="4" t="str">
        <f>IF(AND($V$2=$E1388,$V$2&lt;&gt;"",$V$2&lt;&gt;0,F1388&lt;&gt;"تأكد من الكود"),COUNT($U$3:U1387)+1,"  ")</f>
        <v xml:space="preserve">  </v>
      </c>
    </row>
    <row r="1389" spans="2:21" ht="15.75">
      <c r="B1389" s="5" t="str">
        <f>IF(C1389&lt;&gt;"",COUNT($B$3:B1388)+1,"")</f>
        <v/>
      </c>
      <c r="C1389" s="86"/>
      <c r="D1389" s="12"/>
      <c r="E1389" s="12"/>
      <c r="F1389" s="5" t="str">
        <f>IFERROR(IF(E1389&lt;&gt;"",VLOOKUP(E1389,STORE!$C$6:$D$500,2,FALSE),""),"تأكد من الكود")</f>
        <v/>
      </c>
      <c r="G1389" s="12"/>
      <c r="H1389" s="20"/>
      <c r="I1389" s="12"/>
      <c r="U1389" s="4" t="str">
        <f>IF(AND($V$2=$E1389,$V$2&lt;&gt;"",$V$2&lt;&gt;0,F1389&lt;&gt;"تأكد من الكود"),COUNT($U$3:U1388)+1,"  ")</f>
        <v xml:space="preserve">  </v>
      </c>
    </row>
    <row r="1390" spans="2:21" ht="15.75">
      <c r="B1390" s="5" t="str">
        <f>IF(C1390&lt;&gt;"",COUNT($B$3:B1389)+1,"")</f>
        <v/>
      </c>
      <c r="C1390" s="86"/>
      <c r="D1390" s="12"/>
      <c r="E1390" s="12"/>
      <c r="F1390" s="5" t="str">
        <f>IFERROR(IF(E1390&lt;&gt;"",VLOOKUP(E1390,STORE!$C$6:$D$500,2,FALSE),""),"تأكد من الكود")</f>
        <v/>
      </c>
      <c r="G1390" s="12"/>
      <c r="H1390" s="20"/>
      <c r="I1390" s="12"/>
      <c r="U1390" s="4" t="str">
        <f>IF(AND($V$2=$E1390,$V$2&lt;&gt;"",$V$2&lt;&gt;0,F1390&lt;&gt;"تأكد من الكود"),COUNT($U$3:U1389)+1,"  ")</f>
        <v xml:space="preserve">  </v>
      </c>
    </row>
    <row r="1391" spans="2:21" ht="15.75">
      <c r="B1391" s="5" t="str">
        <f>IF(C1391&lt;&gt;"",COUNT($B$3:B1390)+1,"")</f>
        <v/>
      </c>
      <c r="C1391" s="86"/>
      <c r="D1391" s="12"/>
      <c r="E1391" s="12"/>
      <c r="F1391" s="5" t="str">
        <f>IFERROR(IF(E1391&lt;&gt;"",VLOOKUP(E1391,STORE!$C$6:$D$500,2,FALSE),""),"تأكد من الكود")</f>
        <v/>
      </c>
      <c r="G1391" s="12"/>
      <c r="H1391" s="20"/>
      <c r="I1391" s="12"/>
      <c r="U1391" s="4" t="str">
        <f>IF(AND($V$2=$E1391,$V$2&lt;&gt;"",$V$2&lt;&gt;0,F1391&lt;&gt;"تأكد من الكود"),COUNT($U$3:U1390)+1,"  ")</f>
        <v xml:space="preserve">  </v>
      </c>
    </row>
    <row r="1392" spans="2:21" ht="15.75">
      <c r="B1392" s="5" t="str">
        <f>IF(C1392&lt;&gt;"",COUNT($B$3:B1391)+1,"")</f>
        <v/>
      </c>
      <c r="C1392" s="86"/>
      <c r="D1392" s="12"/>
      <c r="E1392" s="12"/>
      <c r="F1392" s="5" t="str">
        <f>IFERROR(IF(E1392&lt;&gt;"",VLOOKUP(E1392,STORE!$C$6:$D$500,2,FALSE),""),"تأكد من الكود")</f>
        <v/>
      </c>
      <c r="G1392" s="12"/>
      <c r="H1392" s="20"/>
      <c r="I1392" s="12"/>
      <c r="U1392" s="4" t="str">
        <f>IF(AND($V$2=$E1392,$V$2&lt;&gt;"",$V$2&lt;&gt;0,F1392&lt;&gt;"تأكد من الكود"),COUNT($U$3:U1391)+1,"  ")</f>
        <v xml:space="preserve">  </v>
      </c>
    </row>
    <row r="1393" spans="2:21" ht="15.75">
      <c r="B1393" s="5" t="str">
        <f>IF(C1393&lt;&gt;"",COUNT($B$3:B1392)+1,"")</f>
        <v/>
      </c>
      <c r="C1393" s="86"/>
      <c r="D1393" s="12"/>
      <c r="E1393" s="12"/>
      <c r="F1393" s="5" t="str">
        <f>IFERROR(IF(E1393&lt;&gt;"",VLOOKUP(E1393,STORE!$C$6:$D$500,2,FALSE),""),"تأكد من الكود")</f>
        <v/>
      </c>
      <c r="G1393" s="12"/>
      <c r="H1393" s="20"/>
      <c r="I1393" s="12"/>
      <c r="U1393" s="4" t="str">
        <f>IF(AND($V$2=$E1393,$V$2&lt;&gt;"",$V$2&lt;&gt;0,F1393&lt;&gt;"تأكد من الكود"),COUNT($U$3:U1392)+1,"  ")</f>
        <v xml:space="preserve">  </v>
      </c>
    </row>
    <row r="1394" spans="2:21" ht="15.75">
      <c r="B1394" s="5" t="str">
        <f>IF(C1394&lt;&gt;"",COUNT($B$3:B1393)+1,"")</f>
        <v/>
      </c>
      <c r="C1394" s="86"/>
      <c r="D1394" s="12"/>
      <c r="E1394" s="12"/>
      <c r="F1394" s="5" t="str">
        <f>IFERROR(IF(E1394&lt;&gt;"",VLOOKUP(E1394,STORE!$C$6:$D$500,2,FALSE),""),"تأكد من الكود")</f>
        <v/>
      </c>
      <c r="G1394" s="12"/>
      <c r="H1394" s="20"/>
      <c r="I1394" s="12"/>
      <c r="U1394" s="4" t="str">
        <f>IF(AND($V$2=$E1394,$V$2&lt;&gt;"",$V$2&lt;&gt;0,F1394&lt;&gt;"تأكد من الكود"),COUNT($U$3:U1393)+1,"  ")</f>
        <v xml:space="preserve">  </v>
      </c>
    </row>
    <row r="1395" spans="2:21" ht="15.75">
      <c r="B1395" s="5" t="str">
        <f>IF(C1395&lt;&gt;"",COUNT($B$3:B1394)+1,"")</f>
        <v/>
      </c>
      <c r="C1395" s="86"/>
      <c r="D1395" s="12"/>
      <c r="E1395" s="12"/>
      <c r="F1395" s="5" t="str">
        <f>IFERROR(IF(E1395&lt;&gt;"",VLOOKUP(E1395,STORE!$C$6:$D$500,2,FALSE),""),"تأكد من الكود")</f>
        <v/>
      </c>
      <c r="G1395" s="12"/>
      <c r="H1395" s="20"/>
      <c r="I1395" s="12"/>
      <c r="U1395" s="4" t="str">
        <f>IF(AND($V$2=$E1395,$V$2&lt;&gt;"",$V$2&lt;&gt;0,F1395&lt;&gt;"تأكد من الكود"),COUNT($U$3:U1394)+1,"  ")</f>
        <v xml:space="preserve">  </v>
      </c>
    </row>
    <row r="1396" spans="2:21" ht="15.75">
      <c r="B1396" s="5" t="str">
        <f>IF(C1396&lt;&gt;"",COUNT($B$3:B1395)+1,"")</f>
        <v/>
      </c>
      <c r="C1396" s="86"/>
      <c r="D1396" s="12"/>
      <c r="E1396" s="12"/>
      <c r="F1396" s="5" t="str">
        <f>IFERROR(IF(E1396&lt;&gt;"",VLOOKUP(E1396,STORE!$C$6:$D$500,2,FALSE),""),"تأكد من الكود")</f>
        <v/>
      </c>
      <c r="G1396" s="12"/>
      <c r="H1396" s="20"/>
      <c r="I1396" s="12"/>
      <c r="U1396" s="4" t="str">
        <f>IF(AND($V$2=$E1396,$V$2&lt;&gt;"",$V$2&lt;&gt;0,F1396&lt;&gt;"تأكد من الكود"),COUNT($U$3:U1395)+1,"  ")</f>
        <v xml:space="preserve">  </v>
      </c>
    </row>
    <row r="1397" spans="2:21" ht="15.75">
      <c r="B1397" s="5" t="str">
        <f>IF(C1397&lt;&gt;"",COUNT($B$3:B1396)+1,"")</f>
        <v/>
      </c>
      <c r="C1397" s="86"/>
      <c r="D1397" s="12"/>
      <c r="E1397" s="12"/>
      <c r="F1397" s="5" t="str">
        <f>IFERROR(IF(E1397&lt;&gt;"",VLOOKUP(E1397,STORE!$C$6:$D$500,2,FALSE),""),"تأكد من الكود")</f>
        <v/>
      </c>
      <c r="G1397" s="12"/>
      <c r="H1397" s="20"/>
      <c r="I1397" s="12"/>
      <c r="U1397" s="4" t="str">
        <f>IF(AND($V$2=$E1397,$V$2&lt;&gt;"",$V$2&lt;&gt;0,F1397&lt;&gt;"تأكد من الكود"),COUNT($U$3:U1396)+1,"  ")</f>
        <v xml:space="preserve">  </v>
      </c>
    </row>
    <row r="1398" spans="2:21" ht="15.75">
      <c r="B1398" s="5" t="str">
        <f>IF(C1398&lt;&gt;"",COUNT($B$3:B1397)+1,"")</f>
        <v/>
      </c>
      <c r="C1398" s="86"/>
      <c r="D1398" s="12"/>
      <c r="E1398" s="12"/>
      <c r="F1398" s="5" t="str">
        <f>IFERROR(IF(E1398&lt;&gt;"",VLOOKUP(E1398,STORE!$C$6:$D$500,2,FALSE),""),"تأكد من الكود")</f>
        <v/>
      </c>
      <c r="G1398" s="12"/>
      <c r="H1398" s="20"/>
      <c r="I1398" s="12"/>
      <c r="U1398" s="4" t="str">
        <f>IF(AND($V$2=$E1398,$V$2&lt;&gt;"",$V$2&lt;&gt;0,F1398&lt;&gt;"تأكد من الكود"),COUNT($U$3:U1397)+1,"  ")</f>
        <v xml:space="preserve">  </v>
      </c>
    </row>
    <row r="1399" spans="2:21" ht="15.75">
      <c r="B1399" s="5" t="str">
        <f>IF(C1399&lt;&gt;"",COUNT($B$3:B1398)+1,"")</f>
        <v/>
      </c>
      <c r="C1399" s="86"/>
      <c r="D1399" s="12"/>
      <c r="E1399" s="12"/>
      <c r="F1399" s="5" t="str">
        <f>IFERROR(IF(E1399&lt;&gt;"",VLOOKUP(E1399,STORE!$C$6:$D$500,2,FALSE),""),"تأكد من الكود")</f>
        <v/>
      </c>
      <c r="G1399" s="12"/>
      <c r="H1399" s="20"/>
      <c r="I1399" s="12"/>
      <c r="U1399" s="4" t="str">
        <f>IF(AND($V$2=$E1399,$V$2&lt;&gt;"",$V$2&lt;&gt;0,F1399&lt;&gt;"تأكد من الكود"),COUNT($U$3:U1398)+1,"  ")</f>
        <v xml:space="preserve">  </v>
      </c>
    </row>
    <row r="1400" spans="2:21" ht="15.75">
      <c r="B1400" s="5" t="str">
        <f>IF(C1400&lt;&gt;"",COUNT($B$3:B1399)+1,"")</f>
        <v/>
      </c>
      <c r="C1400" s="86"/>
      <c r="D1400" s="12"/>
      <c r="E1400" s="12"/>
      <c r="F1400" s="5" t="str">
        <f>IFERROR(IF(E1400&lt;&gt;"",VLOOKUP(E1400,STORE!$C$6:$D$500,2,FALSE),""),"تأكد من الكود")</f>
        <v/>
      </c>
      <c r="G1400" s="12"/>
      <c r="H1400" s="20"/>
      <c r="I1400" s="12"/>
      <c r="U1400" s="4" t="str">
        <f>IF(AND($V$2=$E1400,$V$2&lt;&gt;"",$V$2&lt;&gt;0,F1400&lt;&gt;"تأكد من الكود"),COUNT($U$3:U1399)+1,"  ")</f>
        <v xml:space="preserve">  </v>
      </c>
    </row>
    <row r="1401" spans="2:21" ht="15.75">
      <c r="B1401" s="5" t="str">
        <f>IF(C1401&lt;&gt;"",COUNT($B$3:B1400)+1,"")</f>
        <v/>
      </c>
      <c r="C1401" s="86"/>
      <c r="D1401" s="12"/>
      <c r="E1401" s="12"/>
      <c r="F1401" s="5" t="str">
        <f>IFERROR(IF(E1401&lt;&gt;"",VLOOKUP(E1401,STORE!$C$6:$D$500,2,FALSE),""),"تأكد من الكود")</f>
        <v/>
      </c>
      <c r="G1401" s="12"/>
      <c r="H1401" s="20"/>
      <c r="I1401" s="12"/>
      <c r="U1401" s="4" t="str">
        <f>IF(AND($V$2=$E1401,$V$2&lt;&gt;"",$V$2&lt;&gt;0,F1401&lt;&gt;"تأكد من الكود"),COUNT($U$3:U1400)+1,"  ")</f>
        <v xml:space="preserve">  </v>
      </c>
    </row>
    <row r="1402" spans="2:21" ht="15.75">
      <c r="B1402" s="5" t="str">
        <f>IF(C1402&lt;&gt;"",COUNT($B$3:B1401)+1,"")</f>
        <v/>
      </c>
      <c r="C1402" s="86"/>
      <c r="D1402" s="12"/>
      <c r="E1402" s="12"/>
      <c r="F1402" s="5" t="str">
        <f>IFERROR(IF(E1402&lt;&gt;"",VLOOKUP(E1402,STORE!$C$6:$D$500,2,FALSE),""),"تأكد من الكود")</f>
        <v/>
      </c>
      <c r="G1402" s="12"/>
      <c r="H1402" s="20"/>
      <c r="I1402" s="12"/>
      <c r="U1402" s="4" t="str">
        <f>IF(AND($V$2=$E1402,$V$2&lt;&gt;"",$V$2&lt;&gt;0,F1402&lt;&gt;"تأكد من الكود"),COUNT($U$3:U1401)+1,"  ")</f>
        <v xml:space="preserve">  </v>
      </c>
    </row>
    <row r="1403" spans="2:21" ht="15.75">
      <c r="B1403" s="5" t="str">
        <f>IF(C1403&lt;&gt;"",COUNT($B$3:B1402)+1,"")</f>
        <v/>
      </c>
      <c r="C1403" s="86"/>
      <c r="D1403" s="12"/>
      <c r="E1403" s="12"/>
      <c r="F1403" s="5" t="str">
        <f>IFERROR(IF(E1403&lt;&gt;"",VLOOKUP(E1403,STORE!$C$6:$D$500,2,FALSE),""),"تأكد من الكود")</f>
        <v/>
      </c>
      <c r="G1403" s="12"/>
      <c r="H1403" s="20"/>
      <c r="I1403" s="12"/>
      <c r="U1403" s="4" t="str">
        <f>IF(AND($V$2=$E1403,$V$2&lt;&gt;"",$V$2&lt;&gt;0,F1403&lt;&gt;"تأكد من الكود"),COUNT($U$3:U1402)+1,"  ")</f>
        <v xml:space="preserve">  </v>
      </c>
    </row>
    <row r="1404" spans="2:21" ht="15.75">
      <c r="B1404" s="5" t="str">
        <f>IF(C1404&lt;&gt;"",COUNT($B$3:B1403)+1,"")</f>
        <v/>
      </c>
      <c r="C1404" s="86"/>
      <c r="D1404" s="12"/>
      <c r="E1404" s="12"/>
      <c r="F1404" s="5" t="str">
        <f>IFERROR(IF(E1404&lt;&gt;"",VLOOKUP(E1404,STORE!$C$6:$D$500,2,FALSE),""),"تأكد من الكود")</f>
        <v/>
      </c>
      <c r="G1404" s="12"/>
      <c r="H1404" s="20"/>
      <c r="I1404" s="12"/>
      <c r="U1404" s="4" t="str">
        <f>IF(AND($V$2=$E1404,$V$2&lt;&gt;"",$V$2&lt;&gt;0,F1404&lt;&gt;"تأكد من الكود"),COUNT($U$3:U1403)+1,"  ")</f>
        <v xml:space="preserve">  </v>
      </c>
    </row>
    <row r="1405" spans="2:21" ht="15.75">
      <c r="B1405" s="5" t="str">
        <f>IF(C1405&lt;&gt;"",COUNT($B$3:B1404)+1,"")</f>
        <v/>
      </c>
      <c r="C1405" s="86"/>
      <c r="D1405" s="12"/>
      <c r="E1405" s="12"/>
      <c r="F1405" s="5" t="str">
        <f>IFERROR(IF(E1405&lt;&gt;"",VLOOKUP(E1405,STORE!$C$6:$D$500,2,FALSE),""),"تأكد من الكود")</f>
        <v/>
      </c>
      <c r="G1405" s="12"/>
      <c r="H1405" s="20"/>
      <c r="I1405" s="12"/>
      <c r="U1405" s="4" t="str">
        <f>IF(AND($V$2=$E1405,$V$2&lt;&gt;"",$V$2&lt;&gt;0,F1405&lt;&gt;"تأكد من الكود"),COUNT($U$3:U1404)+1,"  ")</f>
        <v xml:space="preserve">  </v>
      </c>
    </row>
    <row r="1406" spans="2:21" ht="15.75">
      <c r="B1406" s="5" t="str">
        <f>IF(C1406&lt;&gt;"",COUNT($B$3:B1405)+1,"")</f>
        <v/>
      </c>
      <c r="C1406" s="86"/>
      <c r="D1406" s="12"/>
      <c r="E1406" s="12"/>
      <c r="F1406" s="5" t="str">
        <f>IFERROR(IF(E1406&lt;&gt;"",VLOOKUP(E1406,STORE!$C$6:$D$500,2,FALSE),""),"تأكد من الكود")</f>
        <v/>
      </c>
      <c r="G1406" s="12"/>
      <c r="H1406" s="20"/>
      <c r="I1406" s="12"/>
      <c r="U1406" s="4" t="str">
        <f>IF(AND($V$2=$E1406,$V$2&lt;&gt;"",$V$2&lt;&gt;0,F1406&lt;&gt;"تأكد من الكود"),COUNT($U$3:U1405)+1,"  ")</f>
        <v xml:space="preserve">  </v>
      </c>
    </row>
    <row r="1407" spans="2:21" ht="15.75">
      <c r="B1407" s="5" t="str">
        <f>IF(C1407&lt;&gt;"",COUNT($B$3:B1406)+1,"")</f>
        <v/>
      </c>
      <c r="C1407" s="86"/>
      <c r="D1407" s="12"/>
      <c r="E1407" s="12"/>
      <c r="F1407" s="5" t="str">
        <f>IFERROR(IF(E1407&lt;&gt;"",VLOOKUP(E1407,STORE!$C$6:$D$500,2,FALSE),""),"تأكد من الكود")</f>
        <v/>
      </c>
      <c r="G1407" s="12"/>
      <c r="H1407" s="20"/>
      <c r="I1407" s="12"/>
      <c r="U1407" s="4" t="str">
        <f>IF(AND($V$2=$E1407,$V$2&lt;&gt;"",$V$2&lt;&gt;0,F1407&lt;&gt;"تأكد من الكود"),COUNT($U$3:U1406)+1,"  ")</f>
        <v xml:space="preserve">  </v>
      </c>
    </row>
    <row r="1408" spans="2:21" ht="15.75">
      <c r="B1408" s="5" t="str">
        <f>IF(C1408&lt;&gt;"",COUNT($B$3:B1407)+1,"")</f>
        <v/>
      </c>
      <c r="C1408" s="86"/>
      <c r="D1408" s="12"/>
      <c r="E1408" s="12"/>
      <c r="F1408" s="5" t="str">
        <f>IFERROR(IF(E1408&lt;&gt;"",VLOOKUP(E1408,STORE!$C$6:$D$500,2,FALSE),""),"تأكد من الكود")</f>
        <v/>
      </c>
      <c r="G1408" s="12"/>
      <c r="H1408" s="20"/>
      <c r="I1408" s="12"/>
      <c r="U1408" s="4" t="str">
        <f>IF(AND($V$2=$E1408,$V$2&lt;&gt;"",$V$2&lt;&gt;0,F1408&lt;&gt;"تأكد من الكود"),COUNT($U$3:U1407)+1,"  ")</f>
        <v xml:space="preserve">  </v>
      </c>
    </row>
    <row r="1409" spans="2:21" ht="15.75">
      <c r="B1409" s="5" t="str">
        <f>IF(C1409&lt;&gt;"",COUNT($B$3:B1408)+1,"")</f>
        <v/>
      </c>
      <c r="C1409" s="86"/>
      <c r="D1409" s="12"/>
      <c r="E1409" s="12"/>
      <c r="F1409" s="5" t="str">
        <f>IFERROR(IF(E1409&lt;&gt;"",VLOOKUP(E1409,STORE!$C$6:$D$500,2,FALSE),""),"تأكد من الكود")</f>
        <v/>
      </c>
      <c r="G1409" s="12"/>
      <c r="H1409" s="20"/>
      <c r="I1409" s="12"/>
      <c r="U1409" s="4" t="str">
        <f>IF(AND($V$2=$E1409,$V$2&lt;&gt;"",$V$2&lt;&gt;0,F1409&lt;&gt;"تأكد من الكود"),COUNT($U$3:U1408)+1,"  ")</f>
        <v xml:space="preserve">  </v>
      </c>
    </row>
    <row r="1410" spans="2:21" ht="15.75">
      <c r="B1410" s="5" t="str">
        <f>IF(C1410&lt;&gt;"",COUNT($B$3:B1409)+1,"")</f>
        <v/>
      </c>
      <c r="C1410" s="86"/>
      <c r="D1410" s="12"/>
      <c r="E1410" s="12"/>
      <c r="F1410" s="5" t="str">
        <f>IFERROR(IF(E1410&lt;&gt;"",VLOOKUP(E1410,STORE!$C$6:$D$500,2,FALSE),""),"تأكد من الكود")</f>
        <v/>
      </c>
      <c r="G1410" s="12"/>
      <c r="H1410" s="20"/>
      <c r="I1410" s="12"/>
      <c r="U1410" s="4" t="str">
        <f>IF(AND($V$2=$E1410,$V$2&lt;&gt;"",$V$2&lt;&gt;0,F1410&lt;&gt;"تأكد من الكود"),COUNT($U$3:U1409)+1,"  ")</f>
        <v xml:space="preserve">  </v>
      </c>
    </row>
    <row r="1411" spans="2:21" ht="15.75">
      <c r="B1411" s="5" t="str">
        <f>IF(C1411&lt;&gt;"",COUNT($B$3:B1410)+1,"")</f>
        <v/>
      </c>
      <c r="C1411" s="86"/>
      <c r="D1411" s="12"/>
      <c r="E1411" s="12"/>
      <c r="F1411" s="5" t="str">
        <f>IFERROR(IF(E1411&lt;&gt;"",VLOOKUP(E1411,STORE!$C$6:$D$500,2,FALSE),""),"تأكد من الكود")</f>
        <v/>
      </c>
      <c r="G1411" s="12"/>
      <c r="H1411" s="20"/>
      <c r="I1411" s="12"/>
      <c r="U1411" s="4" t="str">
        <f>IF(AND($V$2=$E1411,$V$2&lt;&gt;"",$V$2&lt;&gt;0,F1411&lt;&gt;"تأكد من الكود"),COUNT($U$3:U1410)+1,"  ")</f>
        <v xml:space="preserve">  </v>
      </c>
    </row>
    <row r="1412" spans="2:21" ht="15.75">
      <c r="B1412" s="5" t="str">
        <f>IF(C1412&lt;&gt;"",COUNT($B$3:B1411)+1,"")</f>
        <v/>
      </c>
      <c r="C1412" s="86"/>
      <c r="D1412" s="12"/>
      <c r="E1412" s="12"/>
      <c r="F1412" s="5" t="str">
        <f>IFERROR(IF(E1412&lt;&gt;"",VLOOKUP(E1412,STORE!$C$6:$D$500,2,FALSE),""),"تأكد من الكود")</f>
        <v/>
      </c>
      <c r="G1412" s="12"/>
      <c r="H1412" s="20"/>
      <c r="I1412" s="12"/>
      <c r="U1412" s="4" t="str">
        <f>IF(AND($V$2=$E1412,$V$2&lt;&gt;"",$V$2&lt;&gt;0,F1412&lt;&gt;"تأكد من الكود"),COUNT($U$3:U1411)+1,"  ")</f>
        <v xml:space="preserve">  </v>
      </c>
    </row>
    <row r="1413" spans="2:21" ht="15.75">
      <c r="B1413" s="5" t="str">
        <f>IF(C1413&lt;&gt;"",COUNT($B$3:B1412)+1,"")</f>
        <v/>
      </c>
      <c r="C1413" s="86"/>
      <c r="D1413" s="12"/>
      <c r="E1413" s="12"/>
      <c r="F1413" s="5" t="str">
        <f>IFERROR(IF(E1413&lt;&gt;"",VLOOKUP(E1413,STORE!$C$6:$D$500,2,FALSE),""),"تأكد من الكود")</f>
        <v/>
      </c>
      <c r="G1413" s="12"/>
      <c r="H1413" s="20"/>
      <c r="I1413" s="12"/>
      <c r="U1413" s="4" t="str">
        <f>IF(AND($V$2=$E1413,$V$2&lt;&gt;"",$V$2&lt;&gt;0,F1413&lt;&gt;"تأكد من الكود"),COUNT($U$3:U1412)+1,"  ")</f>
        <v xml:space="preserve">  </v>
      </c>
    </row>
    <row r="1414" spans="2:21" ht="15.75">
      <c r="B1414" s="5" t="str">
        <f>IF(C1414&lt;&gt;"",COUNT($B$3:B1413)+1,"")</f>
        <v/>
      </c>
      <c r="C1414" s="86"/>
      <c r="D1414" s="12"/>
      <c r="E1414" s="12"/>
      <c r="F1414" s="5" t="str">
        <f>IFERROR(IF(E1414&lt;&gt;"",VLOOKUP(E1414,STORE!$C$6:$D$500,2,FALSE),""),"تأكد من الكود")</f>
        <v/>
      </c>
      <c r="G1414" s="12"/>
      <c r="H1414" s="20"/>
      <c r="I1414" s="12"/>
      <c r="U1414" s="4" t="str">
        <f>IF(AND($V$2=$E1414,$V$2&lt;&gt;"",$V$2&lt;&gt;0,F1414&lt;&gt;"تأكد من الكود"),COUNT($U$3:U1413)+1,"  ")</f>
        <v xml:space="preserve">  </v>
      </c>
    </row>
    <row r="1415" spans="2:21" ht="15.75">
      <c r="B1415" s="5" t="str">
        <f>IF(C1415&lt;&gt;"",COUNT($B$3:B1414)+1,"")</f>
        <v/>
      </c>
      <c r="C1415" s="86"/>
      <c r="D1415" s="12"/>
      <c r="E1415" s="12"/>
      <c r="F1415" s="5" t="str">
        <f>IFERROR(IF(E1415&lt;&gt;"",VLOOKUP(E1415,STORE!$C$6:$D$500,2,FALSE),""),"تأكد من الكود")</f>
        <v/>
      </c>
      <c r="G1415" s="12"/>
      <c r="H1415" s="20"/>
      <c r="I1415" s="12"/>
      <c r="U1415" s="4" t="str">
        <f>IF(AND($V$2=$E1415,$V$2&lt;&gt;"",$V$2&lt;&gt;0,F1415&lt;&gt;"تأكد من الكود"),COUNT($U$3:U1414)+1,"  ")</f>
        <v xml:space="preserve">  </v>
      </c>
    </row>
    <row r="1416" spans="2:21" ht="15.75">
      <c r="B1416" s="5" t="str">
        <f>IF(C1416&lt;&gt;"",COUNT($B$3:B1415)+1,"")</f>
        <v/>
      </c>
      <c r="C1416" s="86"/>
      <c r="D1416" s="12"/>
      <c r="E1416" s="12"/>
      <c r="F1416" s="5" t="str">
        <f>IFERROR(IF(E1416&lt;&gt;"",VLOOKUP(E1416,STORE!$C$6:$D$500,2,FALSE),""),"تأكد من الكود")</f>
        <v/>
      </c>
      <c r="G1416" s="12"/>
      <c r="H1416" s="20"/>
      <c r="I1416" s="12"/>
      <c r="U1416" s="4" t="str">
        <f>IF(AND($V$2=$E1416,$V$2&lt;&gt;"",$V$2&lt;&gt;0,F1416&lt;&gt;"تأكد من الكود"),COUNT($U$3:U1415)+1,"  ")</f>
        <v xml:space="preserve">  </v>
      </c>
    </row>
    <row r="1417" spans="2:21" ht="15.75">
      <c r="B1417" s="5" t="str">
        <f>IF(C1417&lt;&gt;"",COUNT($B$3:B1416)+1,"")</f>
        <v/>
      </c>
      <c r="C1417" s="86"/>
      <c r="D1417" s="12"/>
      <c r="E1417" s="12"/>
      <c r="F1417" s="5" t="str">
        <f>IFERROR(IF(E1417&lt;&gt;"",VLOOKUP(E1417,STORE!$C$6:$D$500,2,FALSE),""),"تأكد من الكود")</f>
        <v/>
      </c>
      <c r="G1417" s="12"/>
      <c r="H1417" s="20"/>
      <c r="I1417" s="12"/>
      <c r="U1417" s="4" t="str">
        <f>IF(AND($V$2=$E1417,$V$2&lt;&gt;"",$V$2&lt;&gt;0,F1417&lt;&gt;"تأكد من الكود"),COUNT($U$3:U1416)+1,"  ")</f>
        <v xml:space="preserve">  </v>
      </c>
    </row>
    <row r="1418" spans="2:21" ht="15.75">
      <c r="B1418" s="5" t="str">
        <f>IF(C1418&lt;&gt;"",COUNT($B$3:B1417)+1,"")</f>
        <v/>
      </c>
      <c r="C1418" s="86"/>
      <c r="D1418" s="12"/>
      <c r="E1418" s="12"/>
      <c r="F1418" s="5" t="str">
        <f>IFERROR(IF(E1418&lt;&gt;"",VLOOKUP(E1418,STORE!$C$6:$D$500,2,FALSE),""),"تأكد من الكود")</f>
        <v/>
      </c>
      <c r="G1418" s="12"/>
      <c r="H1418" s="20"/>
      <c r="I1418" s="12"/>
      <c r="U1418" s="4" t="str">
        <f>IF(AND($V$2=$E1418,$V$2&lt;&gt;"",$V$2&lt;&gt;0,F1418&lt;&gt;"تأكد من الكود"),COUNT($U$3:U1417)+1,"  ")</f>
        <v xml:space="preserve">  </v>
      </c>
    </row>
    <row r="1419" spans="2:21" ht="15.75">
      <c r="B1419" s="5" t="str">
        <f>IF(C1419&lt;&gt;"",COUNT($B$3:B1418)+1,"")</f>
        <v/>
      </c>
      <c r="C1419" s="86"/>
      <c r="D1419" s="12"/>
      <c r="E1419" s="12"/>
      <c r="F1419" s="5" t="str">
        <f>IFERROR(IF(E1419&lt;&gt;"",VLOOKUP(E1419,STORE!$C$6:$D$500,2,FALSE),""),"تأكد من الكود")</f>
        <v/>
      </c>
      <c r="G1419" s="12"/>
      <c r="H1419" s="20"/>
      <c r="I1419" s="12"/>
      <c r="U1419" s="4" t="str">
        <f>IF(AND($V$2=$E1419,$V$2&lt;&gt;"",$V$2&lt;&gt;0,F1419&lt;&gt;"تأكد من الكود"),COUNT($U$3:U1418)+1,"  ")</f>
        <v xml:space="preserve">  </v>
      </c>
    </row>
    <row r="1420" spans="2:21" ht="15.75">
      <c r="B1420" s="5" t="str">
        <f>IF(C1420&lt;&gt;"",COUNT($B$3:B1419)+1,"")</f>
        <v/>
      </c>
      <c r="C1420" s="86"/>
      <c r="D1420" s="12"/>
      <c r="E1420" s="12"/>
      <c r="F1420" s="5" t="str">
        <f>IFERROR(IF(E1420&lt;&gt;"",VLOOKUP(E1420,STORE!$C$6:$D$500,2,FALSE),""),"تأكد من الكود")</f>
        <v/>
      </c>
      <c r="G1420" s="12"/>
      <c r="H1420" s="20"/>
      <c r="I1420" s="12"/>
      <c r="U1420" s="4" t="str">
        <f>IF(AND($V$2=$E1420,$V$2&lt;&gt;"",$V$2&lt;&gt;0,F1420&lt;&gt;"تأكد من الكود"),COUNT($U$3:U1419)+1,"  ")</f>
        <v xml:space="preserve">  </v>
      </c>
    </row>
    <row r="1421" spans="2:21" ht="15.75">
      <c r="B1421" s="5" t="str">
        <f>IF(C1421&lt;&gt;"",COUNT($B$3:B1420)+1,"")</f>
        <v/>
      </c>
      <c r="C1421" s="86"/>
      <c r="D1421" s="12"/>
      <c r="E1421" s="12"/>
      <c r="F1421" s="5" t="str">
        <f>IFERROR(IF(E1421&lt;&gt;"",VLOOKUP(E1421,STORE!$C$6:$D$500,2,FALSE),""),"تأكد من الكود")</f>
        <v/>
      </c>
      <c r="G1421" s="12"/>
      <c r="H1421" s="20"/>
      <c r="I1421" s="12"/>
      <c r="U1421" s="4" t="str">
        <f>IF(AND($V$2=$E1421,$V$2&lt;&gt;"",$V$2&lt;&gt;0,F1421&lt;&gt;"تأكد من الكود"),COUNT($U$3:U1420)+1,"  ")</f>
        <v xml:space="preserve">  </v>
      </c>
    </row>
    <row r="1422" spans="2:21" ht="15.75">
      <c r="B1422" s="5" t="str">
        <f>IF(C1422&lt;&gt;"",COUNT($B$3:B1421)+1,"")</f>
        <v/>
      </c>
      <c r="C1422" s="86"/>
      <c r="D1422" s="12"/>
      <c r="E1422" s="12"/>
      <c r="F1422" s="5" t="str">
        <f>IFERROR(IF(E1422&lt;&gt;"",VLOOKUP(E1422,STORE!$C$6:$D$500,2,FALSE),""),"تأكد من الكود")</f>
        <v/>
      </c>
      <c r="G1422" s="12"/>
      <c r="H1422" s="20"/>
      <c r="I1422" s="12"/>
      <c r="U1422" s="4" t="str">
        <f>IF(AND($V$2=$E1422,$V$2&lt;&gt;"",$V$2&lt;&gt;0,F1422&lt;&gt;"تأكد من الكود"),COUNT($U$3:U1421)+1,"  ")</f>
        <v xml:space="preserve">  </v>
      </c>
    </row>
    <row r="1423" spans="2:21" ht="15.75">
      <c r="B1423" s="5" t="str">
        <f>IF(C1423&lt;&gt;"",COUNT($B$3:B1422)+1,"")</f>
        <v/>
      </c>
      <c r="C1423" s="86"/>
      <c r="D1423" s="12"/>
      <c r="E1423" s="12"/>
      <c r="F1423" s="5" t="str">
        <f>IFERROR(IF(E1423&lt;&gt;"",VLOOKUP(E1423,STORE!$C$6:$D$500,2,FALSE),""),"تأكد من الكود")</f>
        <v/>
      </c>
      <c r="G1423" s="12"/>
      <c r="H1423" s="20"/>
      <c r="I1423" s="12"/>
      <c r="U1423" s="4" t="str">
        <f>IF(AND($V$2=$E1423,$V$2&lt;&gt;"",$V$2&lt;&gt;0,F1423&lt;&gt;"تأكد من الكود"),COUNT($U$3:U1422)+1,"  ")</f>
        <v xml:space="preserve">  </v>
      </c>
    </row>
    <row r="1424" spans="2:21" ht="15.75">
      <c r="B1424" s="5" t="str">
        <f>IF(C1424&lt;&gt;"",COUNT($B$3:B1423)+1,"")</f>
        <v/>
      </c>
      <c r="C1424" s="86"/>
      <c r="D1424" s="12"/>
      <c r="E1424" s="12"/>
      <c r="F1424" s="5" t="str">
        <f>IFERROR(IF(E1424&lt;&gt;"",VLOOKUP(E1424,STORE!$C$6:$D$500,2,FALSE),""),"تأكد من الكود")</f>
        <v/>
      </c>
      <c r="G1424" s="12"/>
      <c r="H1424" s="20"/>
      <c r="I1424" s="12"/>
      <c r="U1424" s="4" t="str">
        <f>IF(AND($V$2=$E1424,$V$2&lt;&gt;"",$V$2&lt;&gt;0,F1424&lt;&gt;"تأكد من الكود"),COUNT($U$3:U1423)+1,"  ")</f>
        <v xml:space="preserve">  </v>
      </c>
    </row>
    <row r="1425" spans="2:21" ht="15.75">
      <c r="B1425" s="5" t="str">
        <f>IF(C1425&lt;&gt;"",COUNT($B$3:B1424)+1,"")</f>
        <v/>
      </c>
      <c r="C1425" s="86"/>
      <c r="D1425" s="12"/>
      <c r="E1425" s="12"/>
      <c r="F1425" s="5" t="str">
        <f>IFERROR(IF(E1425&lt;&gt;"",VLOOKUP(E1425,STORE!$C$6:$D$500,2,FALSE),""),"تأكد من الكود")</f>
        <v/>
      </c>
      <c r="G1425" s="12"/>
      <c r="H1425" s="20"/>
      <c r="I1425" s="12"/>
      <c r="U1425" s="4" t="str">
        <f>IF(AND($V$2=$E1425,$V$2&lt;&gt;"",$V$2&lt;&gt;0,F1425&lt;&gt;"تأكد من الكود"),COUNT($U$3:U1424)+1,"  ")</f>
        <v xml:space="preserve">  </v>
      </c>
    </row>
    <row r="1426" spans="2:21" ht="15.75">
      <c r="B1426" s="5" t="str">
        <f>IF(C1426&lt;&gt;"",COUNT($B$3:B1425)+1,"")</f>
        <v/>
      </c>
      <c r="C1426" s="86"/>
      <c r="D1426" s="12"/>
      <c r="E1426" s="12"/>
      <c r="F1426" s="5" t="str">
        <f>IFERROR(IF(E1426&lt;&gt;"",VLOOKUP(E1426,STORE!$C$6:$D$500,2,FALSE),""),"تأكد من الكود")</f>
        <v/>
      </c>
      <c r="G1426" s="12"/>
      <c r="H1426" s="20"/>
      <c r="I1426" s="12"/>
      <c r="U1426" s="4" t="str">
        <f>IF(AND($V$2=$E1426,$V$2&lt;&gt;"",$V$2&lt;&gt;0,F1426&lt;&gt;"تأكد من الكود"),COUNT($U$3:U1425)+1,"  ")</f>
        <v xml:space="preserve">  </v>
      </c>
    </row>
    <row r="1427" spans="2:21" ht="15.75">
      <c r="B1427" s="5" t="str">
        <f>IF(C1427&lt;&gt;"",COUNT($B$3:B1426)+1,"")</f>
        <v/>
      </c>
      <c r="C1427" s="86"/>
      <c r="D1427" s="12"/>
      <c r="E1427" s="12"/>
      <c r="F1427" s="5" t="str">
        <f>IFERROR(IF(E1427&lt;&gt;"",VLOOKUP(E1427,STORE!$C$6:$D$500,2,FALSE),""),"تأكد من الكود")</f>
        <v/>
      </c>
      <c r="G1427" s="12"/>
      <c r="H1427" s="20"/>
      <c r="I1427" s="12"/>
      <c r="U1427" s="4" t="str">
        <f>IF(AND($V$2=$E1427,$V$2&lt;&gt;"",$V$2&lt;&gt;0,F1427&lt;&gt;"تأكد من الكود"),COUNT($U$3:U1426)+1,"  ")</f>
        <v xml:space="preserve">  </v>
      </c>
    </row>
    <row r="1428" spans="2:21" ht="15.75">
      <c r="B1428" s="5" t="str">
        <f>IF(C1428&lt;&gt;"",COUNT($B$3:B1427)+1,"")</f>
        <v/>
      </c>
      <c r="C1428" s="86"/>
      <c r="D1428" s="12"/>
      <c r="E1428" s="12"/>
      <c r="F1428" s="5" t="str">
        <f>IFERROR(IF(E1428&lt;&gt;"",VLOOKUP(E1428,STORE!$C$6:$D$500,2,FALSE),""),"تأكد من الكود")</f>
        <v/>
      </c>
      <c r="G1428" s="12"/>
      <c r="H1428" s="20"/>
      <c r="I1428" s="12"/>
      <c r="U1428" s="4" t="str">
        <f>IF(AND($V$2=$E1428,$V$2&lt;&gt;"",$V$2&lt;&gt;0,F1428&lt;&gt;"تأكد من الكود"),COUNT($U$3:U1427)+1,"  ")</f>
        <v xml:space="preserve">  </v>
      </c>
    </row>
    <row r="1429" spans="2:21" ht="15.75">
      <c r="B1429" s="5" t="str">
        <f>IF(C1429&lt;&gt;"",COUNT($B$3:B1428)+1,"")</f>
        <v/>
      </c>
      <c r="C1429" s="86"/>
      <c r="D1429" s="12"/>
      <c r="E1429" s="12"/>
      <c r="F1429" s="5" t="str">
        <f>IFERROR(IF(E1429&lt;&gt;"",VLOOKUP(E1429,STORE!$C$6:$D$500,2,FALSE),""),"تأكد من الكود")</f>
        <v/>
      </c>
      <c r="G1429" s="12"/>
      <c r="H1429" s="20"/>
      <c r="I1429" s="12"/>
      <c r="U1429" s="4" t="str">
        <f>IF(AND($V$2=$E1429,$V$2&lt;&gt;"",$V$2&lt;&gt;0,F1429&lt;&gt;"تأكد من الكود"),COUNT($U$3:U1428)+1,"  ")</f>
        <v xml:space="preserve">  </v>
      </c>
    </row>
    <row r="1430" spans="2:21" ht="15.75">
      <c r="B1430" s="5" t="str">
        <f>IF(C1430&lt;&gt;"",COUNT($B$3:B1429)+1,"")</f>
        <v/>
      </c>
      <c r="C1430" s="86"/>
      <c r="D1430" s="12"/>
      <c r="E1430" s="12"/>
      <c r="F1430" s="5" t="str">
        <f>IFERROR(IF(E1430&lt;&gt;"",VLOOKUP(E1430,STORE!$C$6:$D$500,2,FALSE),""),"تأكد من الكود")</f>
        <v/>
      </c>
      <c r="G1430" s="12"/>
      <c r="H1430" s="20"/>
      <c r="I1430" s="12"/>
      <c r="U1430" s="4" t="str">
        <f>IF(AND($V$2=$E1430,$V$2&lt;&gt;"",$V$2&lt;&gt;0,F1430&lt;&gt;"تأكد من الكود"),COUNT($U$3:U1429)+1,"  ")</f>
        <v xml:space="preserve">  </v>
      </c>
    </row>
    <row r="1431" spans="2:21" ht="15.75">
      <c r="B1431" s="5" t="str">
        <f>IF(C1431&lt;&gt;"",COUNT($B$3:B1430)+1,"")</f>
        <v/>
      </c>
      <c r="C1431" s="86"/>
      <c r="D1431" s="12"/>
      <c r="E1431" s="12"/>
      <c r="F1431" s="5" t="str">
        <f>IFERROR(IF(E1431&lt;&gt;"",VLOOKUP(E1431,STORE!$C$6:$D$500,2,FALSE),""),"تأكد من الكود")</f>
        <v/>
      </c>
      <c r="G1431" s="12"/>
      <c r="H1431" s="20"/>
      <c r="I1431" s="12"/>
      <c r="U1431" s="4" t="str">
        <f>IF(AND($V$2=$E1431,$V$2&lt;&gt;"",$V$2&lt;&gt;0,F1431&lt;&gt;"تأكد من الكود"),COUNT($U$3:U1430)+1,"  ")</f>
        <v xml:space="preserve">  </v>
      </c>
    </row>
    <row r="1432" spans="2:21" ht="15.75">
      <c r="B1432" s="5" t="str">
        <f>IF(C1432&lt;&gt;"",COUNT($B$3:B1431)+1,"")</f>
        <v/>
      </c>
      <c r="C1432" s="86"/>
      <c r="D1432" s="12"/>
      <c r="E1432" s="12"/>
      <c r="F1432" s="5" t="str">
        <f>IFERROR(IF(E1432&lt;&gt;"",VLOOKUP(E1432,STORE!$C$6:$D$500,2,FALSE),""),"تأكد من الكود")</f>
        <v/>
      </c>
      <c r="G1432" s="12"/>
      <c r="H1432" s="20"/>
      <c r="I1432" s="12"/>
      <c r="U1432" s="4" t="str">
        <f>IF(AND($V$2=$E1432,$V$2&lt;&gt;"",$V$2&lt;&gt;0,F1432&lt;&gt;"تأكد من الكود"),COUNT($U$3:U1431)+1,"  ")</f>
        <v xml:space="preserve">  </v>
      </c>
    </row>
    <row r="1433" spans="2:21" ht="15.75">
      <c r="B1433" s="5" t="str">
        <f>IF(C1433&lt;&gt;"",COUNT($B$3:B1432)+1,"")</f>
        <v/>
      </c>
      <c r="C1433" s="86"/>
      <c r="D1433" s="12"/>
      <c r="E1433" s="12"/>
      <c r="F1433" s="5" t="str">
        <f>IFERROR(IF(E1433&lt;&gt;"",VLOOKUP(E1433,STORE!$C$6:$D$500,2,FALSE),""),"تأكد من الكود")</f>
        <v/>
      </c>
      <c r="G1433" s="12"/>
      <c r="H1433" s="20"/>
      <c r="I1433" s="12"/>
      <c r="U1433" s="4" t="str">
        <f>IF(AND($V$2=$E1433,$V$2&lt;&gt;"",$V$2&lt;&gt;0,F1433&lt;&gt;"تأكد من الكود"),COUNT($U$3:U1432)+1,"  ")</f>
        <v xml:space="preserve">  </v>
      </c>
    </row>
    <row r="1434" spans="2:21" ht="15.75">
      <c r="B1434" s="5" t="str">
        <f>IF(C1434&lt;&gt;"",COUNT($B$3:B1433)+1,"")</f>
        <v/>
      </c>
      <c r="C1434" s="86"/>
      <c r="D1434" s="12"/>
      <c r="E1434" s="12"/>
      <c r="F1434" s="5" t="str">
        <f>IFERROR(IF(E1434&lt;&gt;"",VLOOKUP(E1434,STORE!$C$6:$D$500,2,FALSE),""),"تأكد من الكود")</f>
        <v/>
      </c>
      <c r="G1434" s="12"/>
      <c r="H1434" s="20"/>
      <c r="I1434" s="12"/>
      <c r="U1434" s="4" t="str">
        <f>IF(AND($V$2=$E1434,$V$2&lt;&gt;"",$V$2&lt;&gt;0,F1434&lt;&gt;"تأكد من الكود"),COUNT($U$3:U1433)+1,"  ")</f>
        <v xml:space="preserve">  </v>
      </c>
    </row>
    <row r="1435" spans="2:21" ht="15.75">
      <c r="B1435" s="5" t="str">
        <f>IF(C1435&lt;&gt;"",COUNT($B$3:B1434)+1,"")</f>
        <v/>
      </c>
      <c r="C1435" s="86"/>
      <c r="D1435" s="12"/>
      <c r="E1435" s="12"/>
      <c r="F1435" s="5" t="str">
        <f>IFERROR(IF(E1435&lt;&gt;"",VLOOKUP(E1435,STORE!$C$6:$D$500,2,FALSE),""),"تأكد من الكود")</f>
        <v/>
      </c>
      <c r="G1435" s="12"/>
      <c r="H1435" s="20"/>
      <c r="I1435" s="12"/>
      <c r="U1435" s="4" t="str">
        <f>IF(AND($V$2=$E1435,$V$2&lt;&gt;"",$V$2&lt;&gt;0,F1435&lt;&gt;"تأكد من الكود"),COUNT($U$3:U1434)+1,"  ")</f>
        <v xml:space="preserve">  </v>
      </c>
    </row>
    <row r="1436" spans="2:21" ht="15.75">
      <c r="B1436" s="5" t="str">
        <f>IF(C1436&lt;&gt;"",COUNT($B$3:B1435)+1,"")</f>
        <v/>
      </c>
      <c r="C1436" s="86"/>
      <c r="D1436" s="12"/>
      <c r="E1436" s="12"/>
      <c r="F1436" s="5" t="str">
        <f>IFERROR(IF(E1436&lt;&gt;"",VLOOKUP(E1436,STORE!$C$6:$D$500,2,FALSE),""),"تأكد من الكود")</f>
        <v/>
      </c>
      <c r="G1436" s="12"/>
      <c r="H1436" s="20"/>
      <c r="I1436" s="12"/>
      <c r="U1436" s="4" t="str">
        <f>IF(AND($V$2=$E1436,$V$2&lt;&gt;"",$V$2&lt;&gt;0,F1436&lt;&gt;"تأكد من الكود"),COUNT($U$3:U1435)+1,"  ")</f>
        <v xml:space="preserve">  </v>
      </c>
    </row>
    <row r="1437" spans="2:21" ht="15.75">
      <c r="B1437" s="5" t="str">
        <f>IF(C1437&lt;&gt;"",COUNT($B$3:B1436)+1,"")</f>
        <v/>
      </c>
      <c r="C1437" s="86"/>
      <c r="D1437" s="12"/>
      <c r="E1437" s="12"/>
      <c r="F1437" s="5" t="str">
        <f>IFERROR(IF(E1437&lt;&gt;"",VLOOKUP(E1437,STORE!$C$6:$D$500,2,FALSE),""),"تأكد من الكود")</f>
        <v/>
      </c>
      <c r="G1437" s="12"/>
      <c r="H1437" s="20"/>
      <c r="I1437" s="12"/>
      <c r="U1437" s="4" t="str">
        <f>IF(AND($V$2=$E1437,$V$2&lt;&gt;"",$V$2&lt;&gt;0,F1437&lt;&gt;"تأكد من الكود"),COUNT($U$3:U1436)+1,"  ")</f>
        <v xml:space="preserve">  </v>
      </c>
    </row>
    <row r="1438" spans="2:21" ht="15.75">
      <c r="B1438" s="5" t="str">
        <f>IF(C1438&lt;&gt;"",COUNT($B$3:B1437)+1,"")</f>
        <v/>
      </c>
      <c r="C1438" s="86"/>
      <c r="D1438" s="12"/>
      <c r="E1438" s="12"/>
      <c r="F1438" s="5" t="str">
        <f>IFERROR(IF(E1438&lt;&gt;"",VLOOKUP(E1438,STORE!$C$6:$D$500,2,FALSE),""),"تأكد من الكود")</f>
        <v/>
      </c>
      <c r="G1438" s="12"/>
      <c r="H1438" s="20"/>
      <c r="I1438" s="12"/>
      <c r="U1438" s="4" t="str">
        <f>IF(AND($V$2=$E1438,$V$2&lt;&gt;"",$V$2&lt;&gt;0,F1438&lt;&gt;"تأكد من الكود"),COUNT($U$3:U1437)+1,"  ")</f>
        <v xml:space="preserve">  </v>
      </c>
    </row>
    <row r="1439" spans="2:21" ht="15.75">
      <c r="B1439" s="5" t="str">
        <f>IF(C1439&lt;&gt;"",COUNT($B$3:B1438)+1,"")</f>
        <v/>
      </c>
      <c r="C1439" s="86"/>
      <c r="D1439" s="12"/>
      <c r="E1439" s="12"/>
      <c r="F1439" s="5" t="str">
        <f>IFERROR(IF(E1439&lt;&gt;"",VLOOKUP(E1439,STORE!$C$6:$D$500,2,FALSE),""),"تأكد من الكود")</f>
        <v/>
      </c>
      <c r="G1439" s="12"/>
      <c r="H1439" s="20"/>
      <c r="I1439" s="12"/>
      <c r="U1439" s="4" t="str">
        <f>IF(AND($V$2=$E1439,$V$2&lt;&gt;"",$V$2&lt;&gt;0,F1439&lt;&gt;"تأكد من الكود"),COUNT($U$3:U1438)+1,"  ")</f>
        <v xml:space="preserve">  </v>
      </c>
    </row>
    <row r="1440" spans="2:21" ht="15.75">
      <c r="B1440" s="5" t="str">
        <f>IF(C1440&lt;&gt;"",COUNT($B$3:B1439)+1,"")</f>
        <v/>
      </c>
      <c r="C1440" s="86"/>
      <c r="D1440" s="12"/>
      <c r="E1440" s="12"/>
      <c r="F1440" s="5" t="str">
        <f>IFERROR(IF(E1440&lt;&gt;"",VLOOKUP(E1440,STORE!$C$6:$D$500,2,FALSE),""),"تأكد من الكود")</f>
        <v/>
      </c>
      <c r="G1440" s="12"/>
      <c r="H1440" s="20"/>
      <c r="I1440" s="12"/>
      <c r="U1440" s="4" t="str">
        <f>IF(AND($V$2=$E1440,$V$2&lt;&gt;"",$V$2&lt;&gt;0,F1440&lt;&gt;"تأكد من الكود"),COUNT($U$3:U1439)+1,"  ")</f>
        <v xml:space="preserve">  </v>
      </c>
    </row>
    <row r="1441" spans="2:21" ht="15.75">
      <c r="B1441" s="5" t="str">
        <f>IF(C1441&lt;&gt;"",COUNT($B$3:B1440)+1,"")</f>
        <v/>
      </c>
      <c r="C1441" s="86"/>
      <c r="D1441" s="12"/>
      <c r="E1441" s="12"/>
      <c r="F1441" s="5" t="str">
        <f>IFERROR(IF(E1441&lt;&gt;"",VLOOKUP(E1441,STORE!$C$6:$D$500,2,FALSE),""),"تأكد من الكود")</f>
        <v/>
      </c>
      <c r="G1441" s="12"/>
      <c r="H1441" s="20"/>
      <c r="I1441" s="12"/>
      <c r="U1441" s="4" t="str">
        <f>IF(AND($V$2=$E1441,$V$2&lt;&gt;"",$V$2&lt;&gt;0,F1441&lt;&gt;"تأكد من الكود"),COUNT($U$3:U1440)+1,"  ")</f>
        <v xml:space="preserve">  </v>
      </c>
    </row>
    <row r="1442" spans="2:21" ht="15.75">
      <c r="B1442" s="5" t="str">
        <f>IF(C1442&lt;&gt;"",COUNT($B$3:B1441)+1,"")</f>
        <v/>
      </c>
      <c r="C1442" s="86"/>
      <c r="D1442" s="12"/>
      <c r="E1442" s="12"/>
      <c r="F1442" s="5" t="str">
        <f>IFERROR(IF(E1442&lt;&gt;"",VLOOKUP(E1442,STORE!$C$6:$D$500,2,FALSE),""),"تأكد من الكود")</f>
        <v/>
      </c>
      <c r="G1442" s="12"/>
      <c r="H1442" s="20"/>
      <c r="I1442" s="12"/>
      <c r="U1442" s="4" t="str">
        <f>IF(AND($V$2=$E1442,$V$2&lt;&gt;"",$V$2&lt;&gt;0,F1442&lt;&gt;"تأكد من الكود"),COUNT($U$3:U1441)+1,"  ")</f>
        <v xml:space="preserve">  </v>
      </c>
    </row>
    <row r="1443" spans="2:21" ht="15.75">
      <c r="B1443" s="5" t="str">
        <f>IF(C1443&lt;&gt;"",COUNT($B$3:B1442)+1,"")</f>
        <v/>
      </c>
      <c r="C1443" s="86"/>
      <c r="D1443" s="12"/>
      <c r="E1443" s="12"/>
      <c r="F1443" s="5" t="str">
        <f>IFERROR(IF(E1443&lt;&gt;"",VLOOKUP(E1443,STORE!$C$6:$D$500,2,FALSE),""),"تأكد من الكود")</f>
        <v/>
      </c>
      <c r="G1443" s="12"/>
      <c r="H1443" s="20"/>
      <c r="I1443" s="12"/>
      <c r="U1443" s="4" t="str">
        <f>IF(AND($V$2=$E1443,$V$2&lt;&gt;"",$V$2&lt;&gt;0,F1443&lt;&gt;"تأكد من الكود"),COUNT($U$3:U1442)+1,"  ")</f>
        <v xml:space="preserve">  </v>
      </c>
    </row>
    <row r="1444" spans="2:21" ht="15.75">
      <c r="B1444" s="5" t="str">
        <f>IF(C1444&lt;&gt;"",COUNT($B$3:B1443)+1,"")</f>
        <v/>
      </c>
      <c r="C1444" s="86"/>
      <c r="D1444" s="12"/>
      <c r="E1444" s="12"/>
      <c r="F1444" s="5" t="str">
        <f>IFERROR(IF(E1444&lt;&gt;"",VLOOKUP(E1444,STORE!$C$6:$D$500,2,FALSE),""),"تأكد من الكود")</f>
        <v/>
      </c>
      <c r="G1444" s="12"/>
      <c r="H1444" s="20"/>
      <c r="I1444" s="12"/>
      <c r="U1444" s="4" t="str">
        <f>IF(AND($V$2=$E1444,$V$2&lt;&gt;"",$V$2&lt;&gt;0,F1444&lt;&gt;"تأكد من الكود"),COUNT($U$3:U1443)+1,"  ")</f>
        <v xml:space="preserve">  </v>
      </c>
    </row>
    <row r="1445" spans="2:21" ht="15.75">
      <c r="B1445" s="5" t="str">
        <f>IF(C1445&lt;&gt;"",COUNT($B$3:B1444)+1,"")</f>
        <v/>
      </c>
      <c r="C1445" s="86"/>
      <c r="D1445" s="12"/>
      <c r="E1445" s="12"/>
      <c r="F1445" s="5" t="str">
        <f>IFERROR(IF(E1445&lt;&gt;"",VLOOKUP(E1445,STORE!$C$6:$D$500,2,FALSE),""),"تأكد من الكود")</f>
        <v/>
      </c>
      <c r="G1445" s="12"/>
      <c r="H1445" s="20"/>
      <c r="I1445" s="12"/>
      <c r="U1445" s="4" t="str">
        <f>IF(AND($V$2=$E1445,$V$2&lt;&gt;"",$V$2&lt;&gt;0,F1445&lt;&gt;"تأكد من الكود"),COUNT($U$3:U1444)+1,"  ")</f>
        <v xml:space="preserve">  </v>
      </c>
    </row>
    <row r="1446" spans="2:21" ht="15.75">
      <c r="B1446" s="5" t="str">
        <f>IF(C1446&lt;&gt;"",COUNT($B$3:B1445)+1,"")</f>
        <v/>
      </c>
      <c r="C1446" s="86"/>
      <c r="D1446" s="12"/>
      <c r="E1446" s="12"/>
      <c r="F1446" s="5" t="str">
        <f>IFERROR(IF(E1446&lt;&gt;"",VLOOKUP(E1446,STORE!$C$6:$D$500,2,FALSE),""),"تأكد من الكود")</f>
        <v/>
      </c>
      <c r="G1446" s="12"/>
      <c r="H1446" s="20"/>
      <c r="I1446" s="12"/>
      <c r="U1446" s="4" t="str">
        <f>IF(AND($V$2=$E1446,$V$2&lt;&gt;"",$V$2&lt;&gt;0,F1446&lt;&gt;"تأكد من الكود"),COUNT($U$3:U1445)+1,"  ")</f>
        <v xml:space="preserve">  </v>
      </c>
    </row>
    <row r="1447" spans="2:21" ht="15.75">
      <c r="B1447" s="5" t="str">
        <f>IF(C1447&lt;&gt;"",COUNT($B$3:B1446)+1,"")</f>
        <v/>
      </c>
      <c r="C1447" s="86"/>
      <c r="D1447" s="12"/>
      <c r="E1447" s="12"/>
      <c r="F1447" s="5" t="str">
        <f>IFERROR(IF(E1447&lt;&gt;"",VLOOKUP(E1447,STORE!$C$6:$D$500,2,FALSE),""),"تأكد من الكود")</f>
        <v/>
      </c>
      <c r="G1447" s="12"/>
      <c r="H1447" s="20"/>
      <c r="I1447" s="12"/>
      <c r="U1447" s="4" t="str">
        <f>IF(AND($V$2=$E1447,$V$2&lt;&gt;"",$V$2&lt;&gt;0,F1447&lt;&gt;"تأكد من الكود"),COUNT($U$3:U1446)+1,"  ")</f>
        <v xml:space="preserve">  </v>
      </c>
    </row>
    <row r="1448" spans="2:21" ht="15.75">
      <c r="B1448" s="5" t="str">
        <f>IF(C1448&lt;&gt;"",COUNT($B$3:B1447)+1,"")</f>
        <v/>
      </c>
      <c r="C1448" s="86"/>
      <c r="D1448" s="12"/>
      <c r="E1448" s="12"/>
      <c r="F1448" s="5" t="str">
        <f>IFERROR(IF(E1448&lt;&gt;"",VLOOKUP(E1448,STORE!$C$6:$D$500,2,FALSE),""),"تأكد من الكود")</f>
        <v/>
      </c>
      <c r="G1448" s="12"/>
      <c r="H1448" s="20"/>
      <c r="I1448" s="12"/>
      <c r="U1448" s="4" t="str">
        <f>IF(AND($V$2=$E1448,$V$2&lt;&gt;"",$V$2&lt;&gt;0,F1448&lt;&gt;"تأكد من الكود"),COUNT($U$3:U1447)+1,"  ")</f>
        <v xml:space="preserve">  </v>
      </c>
    </row>
    <row r="1449" spans="2:21" ht="15.75">
      <c r="B1449" s="5" t="str">
        <f>IF(C1449&lt;&gt;"",COUNT($B$3:B1448)+1,"")</f>
        <v/>
      </c>
      <c r="C1449" s="86"/>
      <c r="D1449" s="12"/>
      <c r="E1449" s="12"/>
      <c r="F1449" s="5" t="str">
        <f>IFERROR(IF(E1449&lt;&gt;"",VLOOKUP(E1449,STORE!$C$6:$D$500,2,FALSE),""),"تأكد من الكود")</f>
        <v/>
      </c>
      <c r="G1449" s="12"/>
      <c r="H1449" s="20"/>
      <c r="I1449" s="12"/>
      <c r="U1449" s="4" t="str">
        <f>IF(AND($V$2=$E1449,$V$2&lt;&gt;"",$V$2&lt;&gt;0,F1449&lt;&gt;"تأكد من الكود"),COUNT($U$3:U1448)+1,"  ")</f>
        <v xml:space="preserve">  </v>
      </c>
    </row>
    <row r="1450" spans="2:21" ht="15.75">
      <c r="B1450" s="5" t="str">
        <f>IF(C1450&lt;&gt;"",COUNT($B$3:B1449)+1,"")</f>
        <v/>
      </c>
      <c r="C1450" s="86"/>
      <c r="D1450" s="12"/>
      <c r="E1450" s="12"/>
      <c r="F1450" s="5" t="str">
        <f>IFERROR(IF(E1450&lt;&gt;"",VLOOKUP(E1450,STORE!$C$6:$D$500,2,FALSE),""),"تأكد من الكود")</f>
        <v/>
      </c>
      <c r="G1450" s="12"/>
      <c r="H1450" s="20"/>
      <c r="I1450" s="12"/>
      <c r="U1450" s="4" t="str">
        <f>IF(AND($V$2=$E1450,$V$2&lt;&gt;"",$V$2&lt;&gt;0,F1450&lt;&gt;"تأكد من الكود"),COUNT($U$3:U1449)+1,"  ")</f>
        <v xml:space="preserve">  </v>
      </c>
    </row>
    <row r="1451" spans="2:21" ht="15.75">
      <c r="B1451" s="5" t="str">
        <f>IF(C1451&lt;&gt;"",COUNT($B$3:B1450)+1,"")</f>
        <v/>
      </c>
      <c r="C1451" s="86"/>
      <c r="D1451" s="12"/>
      <c r="E1451" s="12"/>
      <c r="F1451" s="5" t="str">
        <f>IFERROR(IF(E1451&lt;&gt;"",VLOOKUP(E1451,STORE!$C$6:$D$500,2,FALSE),""),"تأكد من الكود")</f>
        <v/>
      </c>
      <c r="G1451" s="12"/>
      <c r="H1451" s="20"/>
      <c r="I1451" s="12"/>
      <c r="U1451" s="4" t="str">
        <f>IF(AND($V$2=$E1451,$V$2&lt;&gt;"",$V$2&lt;&gt;0,F1451&lt;&gt;"تأكد من الكود"),COUNT($U$3:U1450)+1,"  ")</f>
        <v xml:space="preserve">  </v>
      </c>
    </row>
    <row r="1452" spans="2:21" ht="15.75">
      <c r="B1452" s="5" t="str">
        <f>IF(C1452&lt;&gt;"",COUNT($B$3:B1451)+1,"")</f>
        <v/>
      </c>
      <c r="C1452" s="86"/>
      <c r="D1452" s="12"/>
      <c r="E1452" s="12"/>
      <c r="F1452" s="5" t="str">
        <f>IFERROR(IF(E1452&lt;&gt;"",VLOOKUP(E1452,STORE!$C$6:$D$500,2,FALSE),""),"تأكد من الكود")</f>
        <v/>
      </c>
      <c r="G1452" s="12"/>
      <c r="H1452" s="20"/>
      <c r="I1452" s="12"/>
      <c r="U1452" s="4" t="str">
        <f>IF(AND($V$2=$E1452,$V$2&lt;&gt;"",$V$2&lt;&gt;0,F1452&lt;&gt;"تأكد من الكود"),COUNT($U$3:U1451)+1,"  ")</f>
        <v xml:space="preserve">  </v>
      </c>
    </row>
    <row r="1453" spans="2:21" ht="15.75">
      <c r="B1453" s="5" t="str">
        <f>IF(C1453&lt;&gt;"",COUNT($B$3:B1452)+1,"")</f>
        <v/>
      </c>
      <c r="C1453" s="86"/>
      <c r="D1453" s="12"/>
      <c r="E1453" s="12"/>
      <c r="F1453" s="5" t="str">
        <f>IFERROR(IF(E1453&lt;&gt;"",VLOOKUP(E1453,STORE!$C$6:$D$500,2,FALSE),""),"تأكد من الكود")</f>
        <v/>
      </c>
      <c r="G1453" s="12"/>
      <c r="H1453" s="20"/>
      <c r="I1453" s="12"/>
      <c r="U1453" s="4" t="str">
        <f>IF(AND($V$2=$E1453,$V$2&lt;&gt;"",$V$2&lt;&gt;0,F1453&lt;&gt;"تأكد من الكود"),COUNT($U$3:U1452)+1,"  ")</f>
        <v xml:space="preserve">  </v>
      </c>
    </row>
    <row r="1454" spans="2:21" ht="15.75">
      <c r="B1454" s="5" t="str">
        <f>IF(C1454&lt;&gt;"",COUNT($B$3:B1453)+1,"")</f>
        <v/>
      </c>
      <c r="C1454" s="86"/>
      <c r="D1454" s="12"/>
      <c r="E1454" s="12"/>
      <c r="F1454" s="5" t="str">
        <f>IFERROR(IF(E1454&lt;&gt;"",VLOOKUP(E1454,STORE!$C$6:$D$500,2,FALSE),""),"تأكد من الكود")</f>
        <v/>
      </c>
      <c r="G1454" s="12"/>
      <c r="H1454" s="20"/>
      <c r="I1454" s="12"/>
      <c r="U1454" s="4" t="str">
        <f>IF(AND($V$2=$E1454,$V$2&lt;&gt;"",$V$2&lt;&gt;0,F1454&lt;&gt;"تأكد من الكود"),COUNT($U$3:U1453)+1,"  ")</f>
        <v xml:space="preserve">  </v>
      </c>
    </row>
    <row r="1455" spans="2:21" ht="15.75">
      <c r="B1455" s="5" t="str">
        <f>IF(C1455&lt;&gt;"",COUNT($B$3:B1454)+1,"")</f>
        <v/>
      </c>
      <c r="C1455" s="86"/>
      <c r="D1455" s="12"/>
      <c r="E1455" s="12"/>
      <c r="F1455" s="5" t="str">
        <f>IFERROR(IF(E1455&lt;&gt;"",VLOOKUP(E1455,STORE!$C$6:$D$500,2,FALSE),""),"تأكد من الكود")</f>
        <v/>
      </c>
      <c r="G1455" s="12"/>
      <c r="H1455" s="20"/>
      <c r="I1455" s="12"/>
      <c r="U1455" s="4" t="str">
        <f>IF(AND($V$2=$E1455,$V$2&lt;&gt;"",$V$2&lt;&gt;0,F1455&lt;&gt;"تأكد من الكود"),COUNT($U$3:U1454)+1,"  ")</f>
        <v xml:space="preserve">  </v>
      </c>
    </row>
    <row r="1456" spans="2:21" ht="15.75">
      <c r="B1456" s="5" t="str">
        <f>IF(C1456&lt;&gt;"",COUNT($B$3:B1455)+1,"")</f>
        <v/>
      </c>
      <c r="C1456" s="86"/>
      <c r="D1456" s="12"/>
      <c r="E1456" s="12"/>
      <c r="F1456" s="5" t="str">
        <f>IFERROR(IF(E1456&lt;&gt;"",VLOOKUP(E1456,STORE!$C$6:$D$500,2,FALSE),""),"تأكد من الكود")</f>
        <v/>
      </c>
      <c r="G1456" s="12"/>
      <c r="H1456" s="20"/>
      <c r="I1456" s="12"/>
      <c r="U1456" s="4" t="str">
        <f>IF(AND($V$2=$E1456,$V$2&lt;&gt;"",$V$2&lt;&gt;0,F1456&lt;&gt;"تأكد من الكود"),COUNT($U$3:U1455)+1,"  ")</f>
        <v xml:space="preserve">  </v>
      </c>
    </row>
    <row r="1457" spans="2:21" ht="15.75">
      <c r="B1457" s="5" t="str">
        <f>IF(C1457&lt;&gt;"",COUNT($B$3:B1456)+1,"")</f>
        <v/>
      </c>
      <c r="C1457" s="86"/>
      <c r="D1457" s="12"/>
      <c r="E1457" s="12"/>
      <c r="F1457" s="5" t="str">
        <f>IFERROR(IF(E1457&lt;&gt;"",VLOOKUP(E1457,STORE!$C$6:$D$500,2,FALSE),""),"تأكد من الكود")</f>
        <v/>
      </c>
      <c r="G1457" s="12"/>
      <c r="H1457" s="20"/>
      <c r="I1457" s="12"/>
      <c r="U1457" s="4" t="str">
        <f>IF(AND($V$2=$E1457,$V$2&lt;&gt;"",$V$2&lt;&gt;0,F1457&lt;&gt;"تأكد من الكود"),COUNT($U$3:U1456)+1,"  ")</f>
        <v xml:space="preserve">  </v>
      </c>
    </row>
    <row r="1458" spans="2:21" ht="15.75">
      <c r="B1458" s="5" t="str">
        <f>IF(C1458&lt;&gt;"",COUNT($B$3:B1457)+1,"")</f>
        <v/>
      </c>
      <c r="C1458" s="86"/>
      <c r="D1458" s="12"/>
      <c r="E1458" s="12"/>
      <c r="F1458" s="5" t="str">
        <f>IFERROR(IF(E1458&lt;&gt;"",VLOOKUP(E1458,STORE!$C$6:$D$500,2,FALSE),""),"تأكد من الكود")</f>
        <v/>
      </c>
      <c r="G1458" s="12"/>
      <c r="H1458" s="20"/>
      <c r="I1458" s="12"/>
      <c r="U1458" s="4" t="str">
        <f>IF(AND($V$2=$E1458,$V$2&lt;&gt;"",$V$2&lt;&gt;0,F1458&lt;&gt;"تأكد من الكود"),COUNT($U$3:U1457)+1,"  ")</f>
        <v xml:space="preserve">  </v>
      </c>
    </row>
    <row r="1459" spans="2:21" ht="15.75">
      <c r="B1459" s="5" t="str">
        <f>IF(C1459&lt;&gt;"",COUNT($B$3:B1458)+1,"")</f>
        <v/>
      </c>
      <c r="C1459" s="86"/>
      <c r="D1459" s="12"/>
      <c r="E1459" s="12"/>
      <c r="F1459" s="5" t="str">
        <f>IFERROR(IF(E1459&lt;&gt;"",VLOOKUP(E1459,STORE!$C$6:$D$500,2,FALSE),""),"تأكد من الكود")</f>
        <v/>
      </c>
      <c r="G1459" s="12"/>
      <c r="H1459" s="20"/>
      <c r="I1459" s="12"/>
      <c r="U1459" s="4" t="str">
        <f>IF(AND($V$2=$E1459,$V$2&lt;&gt;"",$V$2&lt;&gt;0,F1459&lt;&gt;"تأكد من الكود"),COUNT($U$3:U1458)+1,"  ")</f>
        <v xml:space="preserve">  </v>
      </c>
    </row>
    <row r="1460" spans="2:21" ht="15.75">
      <c r="B1460" s="5" t="str">
        <f>IF(C1460&lt;&gt;"",COUNT($B$3:B1459)+1,"")</f>
        <v/>
      </c>
      <c r="C1460" s="86"/>
      <c r="D1460" s="12"/>
      <c r="E1460" s="12"/>
      <c r="F1460" s="5" t="str">
        <f>IFERROR(IF(E1460&lt;&gt;"",VLOOKUP(E1460,STORE!$C$6:$D$500,2,FALSE),""),"تأكد من الكود")</f>
        <v/>
      </c>
      <c r="G1460" s="12"/>
      <c r="H1460" s="20"/>
      <c r="I1460" s="12"/>
      <c r="U1460" s="4" t="str">
        <f>IF(AND($V$2=$E1460,$V$2&lt;&gt;"",$V$2&lt;&gt;0,F1460&lt;&gt;"تأكد من الكود"),COUNT($U$3:U1459)+1,"  ")</f>
        <v xml:space="preserve">  </v>
      </c>
    </row>
    <row r="1461" spans="2:21" ht="15.75">
      <c r="B1461" s="5" t="str">
        <f>IF(C1461&lt;&gt;"",COUNT($B$3:B1460)+1,"")</f>
        <v/>
      </c>
      <c r="C1461" s="86"/>
      <c r="D1461" s="12"/>
      <c r="E1461" s="12"/>
      <c r="F1461" s="5" t="str">
        <f>IFERROR(IF(E1461&lt;&gt;"",VLOOKUP(E1461,STORE!$C$6:$D$500,2,FALSE),""),"تأكد من الكود")</f>
        <v/>
      </c>
      <c r="G1461" s="12"/>
      <c r="H1461" s="20"/>
      <c r="I1461" s="12"/>
      <c r="U1461" s="4" t="str">
        <f>IF(AND($V$2=$E1461,$V$2&lt;&gt;"",$V$2&lt;&gt;0,F1461&lt;&gt;"تأكد من الكود"),COUNT($U$3:U1460)+1,"  ")</f>
        <v xml:space="preserve">  </v>
      </c>
    </row>
    <row r="1462" spans="2:21" ht="15.75">
      <c r="B1462" s="5" t="str">
        <f>IF(C1462&lt;&gt;"",COUNT($B$3:B1461)+1,"")</f>
        <v/>
      </c>
      <c r="C1462" s="86"/>
      <c r="D1462" s="12"/>
      <c r="E1462" s="12"/>
      <c r="F1462" s="5" t="str">
        <f>IFERROR(IF(E1462&lt;&gt;"",VLOOKUP(E1462,STORE!$C$6:$D$500,2,FALSE),""),"تأكد من الكود")</f>
        <v/>
      </c>
      <c r="G1462" s="12"/>
      <c r="H1462" s="20"/>
      <c r="I1462" s="12"/>
      <c r="U1462" s="4" t="str">
        <f>IF(AND($V$2=$E1462,$V$2&lt;&gt;"",$V$2&lt;&gt;0,F1462&lt;&gt;"تأكد من الكود"),COUNT($U$3:U1461)+1,"  ")</f>
        <v xml:space="preserve">  </v>
      </c>
    </row>
    <row r="1463" spans="2:21" ht="15.75">
      <c r="B1463" s="5" t="str">
        <f>IF(C1463&lt;&gt;"",COUNT($B$3:B1462)+1,"")</f>
        <v/>
      </c>
      <c r="C1463" s="86"/>
      <c r="D1463" s="12"/>
      <c r="E1463" s="12"/>
      <c r="F1463" s="5" t="str">
        <f>IFERROR(IF(E1463&lt;&gt;"",VLOOKUP(E1463,STORE!$C$6:$D$500,2,FALSE),""),"تأكد من الكود")</f>
        <v/>
      </c>
      <c r="G1463" s="12"/>
      <c r="H1463" s="20"/>
      <c r="I1463" s="12"/>
      <c r="U1463" s="4" t="str">
        <f>IF(AND($V$2=$E1463,$V$2&lt;&gt;"",$V$2&lt;&gt;0,F1463&lt;&gt;"تأكد من الكود"),COUNT($U$3:U1462)+1,"  ")</f>
        <v xml:space="preserve">  </v>
      </c>
    </row>
    <row r="1464" spans="2:21" ht="15.75">
      <c r="B1464" s="5" t="str">
        <f>IF(C1464&lt;&gt;"",COUNT($B$3:B1463)+1,"")</f>
        <v/>
      </c>
      <c r="C1464" s="86"/>
      <c r="D1464" s="12"/>
      <c r="E1464" s="12"/>
      <c r="F1464" s="5" t="str">
        <f>IFERROR(IF(E1464&lt;&gt;"",VLOOKUP(E1464,STORE!$C$6:$D$500,2,FALSE),""),"تأكد من الكود")</f>
        <v/>
      </c>
      <c r="G1464" s="12"/>
      <c r="H1464" s="20"/>
      <c r="I1464" s="12"/>
      <c r="U1464" s="4" t="str">
        <f>IF(AND($V$2=$E1464,$V$2&lt;&gt;"",$V$2&lt;&gt;0,F1464&lt;&gt;"تأكد من الكود"),COUNT($U$3:U1463)+1,"  ")</f>
        <v xml:space="preserve">  </v>
      </c>
    </row>
    <row r="1465" spans="2:21" ht="15.75">
      <c r="B1465" s="5" t="str">
        <f>IF(C1465&lt;&gt;"",COUNT($B$3:B1464)+1,"")</f>
        <v/>
      </c>
      <c r="C1465" s="86"/>
      <c r="D1465" s="12"/>
      <c r="E1465" s="12"/>
      <c r="F1465" s="5" t="str">
        <f>IFERROR(IF(E1465&lt;&gt;"",VLOOKUP(E1465,STORE!$C$6:$D$500,2,FALSE),""),"تأكد من الكود")</f>
        <v/>
      </c>
      <c r="G1465" s="12"/>
      <c r="H1465" s="20"/>
      <c r="I1465" s="12"/>
      <c r="U1465" s="4" t="str">
        <f>IF(AND($V$2=$E1465,$V$2&lt;&gt;"",$V$2&lt;&gt;0,F1465&lt;&gt;"تأكد من الكود"),COUNT($U$3:U1464)+1,"  ")</f>
        <v xml:space="preserve">  </v>
      </c>
    </row>
    <row r="1466" spans="2:21" ht="15.75">
      <c r="B1466" s="5" t="str">
        <f>IF(C1466&lt;&gt;"",COUNT($B$3:B1465)+1,"")</f>
        <v/>
      </c>
      <c r="C1466" s="86"/>
      <c r="D1466" s="12"/>
      <c r="E1466" s="12"/>
      <c r="F1466" s="5" t="str">
        <f>IFERROR(IF(E1466&lt;&gt;"",VLOOKUP(E1466,STORE!$C$6:$D$500,2,FALSE),""),"تأكد من الكود")</f>
        <v/>
      </c>
      <c r="G1466" s="12"/>
      <c r="H1466" s="20"/>
      <c r="I1466" s="12"/>
      <c r="U1466" s="4" t="str">
        <f>IF(AND($V$2=$E1466,$V$2&lt;&gt;"",$V$2&lt;&gt;0,F1466&lt;&gt;"تأكد من الكود"),COUNT($U$3:U1465)+1,"  ")</f>
        <v xml:space="preserve">  </v>
      </c>
    </row>
    <row r="1467" spans="2:21" ht="15.75">
      <c r="B1467" s="5" t="str">
        <f>IF(C1467&lt;&gt;"",COUNT($B$3:B1466)+1,"")</f>
        <v/>
      </c>
      <c r="C1467" s="86"/>
      <c r="D1467" s="12"/>
      <c r="E1467" s="12"/>
      <c r="F1467" s="5" t="str">
        <f>IFERROR(IF(E1467&lt;&gt;"",VLOOKUP(E1467,STORE!$C$6:$D$500,2,FALSE),""),"تأكد من الكود")</f>
        <v/>
      </c>
      <c r="G1467" s="12"/>
      <c r="H1467" s="20"/>
      <c r="I1467" s="12"/>
      <c r="U1467" s="4" t="str">
        <f>IF(AND($V$2=$E1467,$V$2&lt;&gt;"",$V$2&lt;&gt;0,F1467&lt;&gt;"تأكد من الكود"),COUNT($U$3:U1466)+1,"  ")</f>
        <v xml:space="preserve">  </v>
      </c>
    </row>
    <row r="1468" spans="2:21" ht="15.75">
      <c r="B1468" s="5" t="str">
        <f>IF(C1468&lt;&gt;"",COUNT($B$3:B1467)+1,"")</f>
        <v/>
      </c>
      <c r="C1468" s="86"/>
      <c r="D1468" s="12"/>
      <c r="E1468" s="12"/>
      <c r="F1468" s="5" t="str">
        <f>IFERROR(IF(E1468&lt;&gt;"",VLOOKUP(E1468,STORE!$C$6:$D$500,2,FALSE),""),"تأكد من الكود")</f>
        <v/>
      </c>
      <c r="G1468" s="12"/>
      <c r="H1468" s="20"/>
      <c r="I1468" s="12"/>
      <c r="U1468" s="4" t="str">
        <f>IF(AND($V$2=$E1468,$V$2&lt;&gt;"",$V$2&lt;&gt;0,F1468&lt;&gt;"تأكد من الكود"),COUNT($U$3:U1467)+1,"  ")</f>
        <v xml:space="preserve">  </v>
      </c>
    </row>
    <row r="1469" spans="2:21" ht="15.75">
      <c r="B1469" s="5" t="str">
        <f>IF(C1469&lt;&gt;"",COUNT($B$3:B1468)+1,"")</f>
        <v/>
      </c>
      <c r="C1469" s="86"/>
      <c r="D1469" s="12"/>
      <c r="E1469" s="12"/>
      <c r="F1469" s="5" t="str">
        <f>IFERROR(IF(E1469&lt;&gt;"",VLOOKUP(E1469,STORE!$C$6:$D$500,2,FALSE),""),"تأكد من الكود")</f>
        <v/>
      </c>
      <c r="G1469" s="12"/>
      <c r="H1469" s="20"/>
      <c r="I1469" s="12"/>
      <c r="U1469" s="4" t="str">
        <f>IF(AND($V$2=$E1469,$V$2&lt;&gt;"",$V$2&lt;&gt;0,F1469&lt;&gt;"تأكد من الكود"),COUNT($U$3:U1468)+1,"  ")</f>
        <v xml:space="preserve">  </v>
      </c>
    </row>
    <row r="1470" spans="2:21" ht="15.75">
      <c r="B1470" s="5" t="str">
        <f>IF(C1470&lt;&gt;"",COUNT($B$3:B1469)+1,"")</f>
        <v/>
      </c>
      <c r="C1470" s="86"/>
      <c r="D1470" s="12"/>
      <c r="E1470" s="12"/>
      <c r="F1470" s="5" t="str">
        <f>IFERROR(IF(E1470&lt;&gt;"",VLOOKUP(E1470,STORE!$C$6:$D$500,2,FALSE),""),"تأكد من الكود")</f>
        <v/>
      </c>
      <c r="G1470" s="12"/>
      <c r="H1470" s="20"/>
      <c r="I1470" s="12"/>
      <c r="U1470" s="4" t="str">
        <f>IF(AND($V$2=$E1470,$V$2&lt;&gt;"",$V$2&lt;&gt;0,F1470&lt;&gt;"تأكد من الكود"),COUNT($U$3:U1469)+1,"  ")</f>
        <v xml:space="preserve">  </v>
      </c>
    </row>
    <row r="1471" spans="2:21" ht="15.75">
      <c r="B1471" s="5" t="str">
        <f>IF(C1471&lt;&gt;"",COUNT($B$3:B1470)+1,"")</f>
        <v/>
      </c>
      <c r="C1471" s="86"/>
      <c r="D1471" s="12"/>
      <c r="E1471" s="12"/>
      <c r="F1471" s="5" t="str">
        <f>IFERROR(IF(E1471&lt;&gt;"",VLOOKUP(E1471,STORE!$C$6:$D$500,2,FALSE),""),"تأكد من الكود")</f>
        <v/>
      </c>
      <c r="G1471" s="12"/>
      <c r="H1471" s="20"/>
      <c r="I1471" s="12"/>
      <c r="U1471" s="4" t="str">
        <f>IF(AND($V$2=$E1471,$V$2&lt;&gt;"",$V$2&lt;&gt;0,F1471&lt;&gt;"تأكد من الكود"),COUNT($U$3:U1470)+1,"  ")</f>
        <v xml:space="preserve">  </v>
      </c>
    </row>
    <row r="1472" spans="2:21" ht="15.75">
      <c r="B1472" s="5" t="str">
        <f>IF(C1472&lt;&gt;"",COUNT($B$3:B1471)+1,"")</f>
        <v/>
      </c>
      <c r="C1472" s="86"/>
      <c r="D1472" s="12"/>
      <c r="E1472" s="12"/>
      <c r="F1472" s="5" t="str">
        <f>IFERROR(IF(E1472&lt;&gt;"",VLOOKUP(E1472,STORE!$C$6:$D$500,2,FALSE),""),"تأكد من الكود")</f>
        <v/>
      </c>
      <c r="G1472" s="12"/>
      <c r="H1472" s="20"/>
      <c r="I1472" s="12"/>
      <c r="U1472" s="4" t="str">
        <f>IF(AND($V$2=$E1472,$V$2&lt;&gt;"",$V$2&lt;&gt;0,F1472&lt;&gt;"تأكد من الكود"),COUNT($U$3:U1471)+1,"  ")</f>
        <v xml:space="preserve">  </v>
      </c>
    </row>
    <row r="1473" spans="2:21" ht="15.75">
      <c r="B1473" s="5" t="str">
        <f>IF(C1473&lt;&gt;"",COUNT($B$3:B1472)+1,"")</f>
        <v/>
      </c>
      <c r="C1473" s="86"/>
      <c r="D1473" s="12"/>
      <c r="E1473" s="12"/>
      <c r="F1473" s="5" t="str">
        <f>IFERROR(IF(E1473&lt;&gt;"",VLOOKUP(E1473,STORE!$C$6:$D$500,2,FALSE),""),"تأكد من الكود")</f>
        <v/>
      </c>
      <c r="G1473" s="12"/>
      <c r="H1473" s="20"/>
      <c r="I1473" s="12"/>
      <c r="U1473" s="4" t="str">
        <f>IF(AND($V$2=$E1473,$V$2&lt;&gt;"",$V$2&lt;&gt;0,F1473&lt;&gt;"تأكد من الكود"),COUNT($U$3:U1472)+1,"  ")</f>
        <v xml:space="preserve">  </v>
      </c>
    </row>
    <row r="1474" spans="2:21" ht="15.75">
      <c r="B1474" s="5" t="str">
        <f>IF(C1474&lt;&gt;"",COUNT($B$3:B1473)+1,"")</f>
        <v/>
      </c>
      <c r="C1474" s="86"/>
      <c r="D1474" s="12"/>
      <c r="E1474" s="12"/>
      <c r="F1474" s="5" t="str">
        <f>IFERROR(IF(E1474&lt;&gt;"",VLOOKUP(E1474,STORE!$C$6:$D$500,2,FALSE),""),"تأكد من الكود")</f>
        <v/>
      </c>
      <c r="G1474" s="12"/>
      <c r="H1474" s="20"/>
      <c r="I1474" s="12"/>
      <c r="U1474" s="4" t="str">
        <f>IF(AND($V$2=$E1474,$V$2&lt;&gt;"",$V$2&lt;&gt;0,F1474&lt;&gt;"تأكد من الكود"),COUNT($U$3:U1473)+1,"  ")</f>
        <v xml:space="preserve">  </v>
      </c>
    </row>
    <row r="1475" spans="2:21" ht="15.75">
      <c r="B1475" s="5" t="str">
        <f>IF(C1475&lt;&gt;"",COUNT($B$3:B1474)+1,"")</f>
        <v/>
      </c>
      <c r="C1475" s="86"/>
      <c r="D1475" s="12"/>
      <c r="E1475" s="12"/>
      <c r="F1475" s="5" t="str">
        <f>IFERROR(IF(E1475&lt;&gt;"",VLOOKUP(E1475,STORE!$C$6:$D$500,2,FALSE),""),"تأكد من الكود")</f>
        <v/>
      </c>
      <c r="G1475" s="12"/>
      <c r="H1475" s="20"/>
      <c r="I1475" s="12"/>
      <c r="U1475" s="4" t="str">
        <f>IF(AND($V$2=$E1475,$V$2&lt;&gt;"",$V$2&lt;&gt;0,F1475&lt;&gt;"تأكد من الكود"),COUNT($U$3:U1474)+1,"  ")</f>
        <v xml:space="preserve">  </v>
      </c>
    </row>
    <row r="1476" spans="2:21" ht="15.75">
      <c r="B1476" s="5" t="str">
        <f>IF(C1476&lt;&gt;"",COUNT($B$3:B1475)+1,"")</f>
        <v/>
      </c>
      <c r="C1476" s="86"/>
      <c r="D1476" s="12"/>
      <c r="E1476" s="12"/>
      <c r="F1476" s="5" t="str">
        <f>IFERROR(IF(E1476&lt;&gt;"",VLOOKUP(E1476,STORE!$C$6:$D$500,2,FALSE),""),"تأكد من الكود")</f>
        <v/>
      </c>
      <c r="G1476" s="12"/>
      <c r="H1476" s="20"/>
      <c r="I1476" s="12"/>
      <c r="U1476" s="4" t="str">
        <f>IF(AND($V$2=$E1476,$V$2&lt;&gt;"",$V$2&lt;&gt;0,F1476&lt;&gt;"تأكد من الكود"),COUNT($U$3:U1475)+1,"  ")</f>
        <v xml:space="preserve">  </v>
      </c>
    </row>
    <row r="1477" spans="2:21" ht="15.75">
      <c r="B1477" s="5" t="str">
        <f>IF(C1477&lt;&gt;"",COUNT($B$3:B1476)+1,"")</f>
        <v/>
      </c>
      <c r="C1477" s="86"/>
      <c r="D1477" s="12"/>
      <c r="E1477" s="12"/>
      <c r="F1477" s="5" t="str">
        <f>IFERROR(IF(E1477&lt;&gt;"",VLOOKUP(E1477,STORE!$C$6:$D$500,2,FALSE),""),"تأكد من الكود")</f>
        <v/>
      </c>
      <c r="G1477" s="12"/>
      <c r="H1477" s="20"/>
      <c r="I1477" s="12"/>
      <c r="U1477" s="4" t="str">
        <f>IF(AND($V$2=$E1477,$V$2&lt;&gt;"",$V$2&lt;&gt;0,F1477&lt;&gt;"تأكد من الكود"),COUNT($U$3:U1476)+1,"  ")</f>
        <v xml:space="preserve">  </v>
      </c>
    </row>
    <row r="1478" spans="2:21" ht="15.75">
      <c r="B1478" s="5" t="str">
        <f>IF(C1478&lt;&gt;"",COUNT($B$3:B1477)+1,"")</f>
        <v/>
      </c>
      <c r="C1478" s="86"/>
      <c r="D1478" s="12"/>
      <c r="E1478" s="12"/>
      <c r="F1478" s="5" t="str">
        <f>IFERROR(IF(E1478&lt;&gt;"",VLOOKUP(E1478,STORE!$C$6:$D$500,2,FALSE),""),"تأكد من الكود")</f>
        <v/>
      </c>
      <c r="G1478" s="12"/>
      <c r="H1478" s="20"/>
      <c r="I1478" s="12"/>
      <c r="U1478" s="4" t="str">
        <f>IF(AND($V$2=$E1478,$V$2&lt;&gt;"",$V$2&lt;&gt;0,F1478&lt;&gt;"تأكد من الكود"),COUNT($U$3:U1477)+1,"  ")</f>
        <v xml:space="preserve">  </v>
      </c>
    </row>
    <row r="1479" spans="2:21" ht="15.75">
      <c r="B1479" s="5" t="str">
        <f>IF(C1479&lt;&gt;"",COUNT($B$3:B1478)+1,"")</f>
        <v/>
      </c>
      <c r="C1479" s="86"/>
      <c r="D1479" s="12"/>
      <c r="E1479" s="12"/>
      <c r="F1479" s="5" t="str">
        <f>IFERROR(IF(E1479&lt;&gt;"",VLOOKUP(E1479,STORE!$C$6:$D$500,2,FALSE),""),"تأكد من الكود")</f>
        <v/>
      </c>
      <c r="G1479" s="12"/>
      <c r="H1479" s="20"/>
      <c r="I1479" s="12"/>
      <c r="U1479" s="4" t="str">
        <f>IF(AND($V$2=$E1479,$V$2&lt;&gt;"",$V$2&lt;&gt;0,F1479&lt;&gt;"تأكد من الكود"),COUNT($U$3:U1478)+1,"  ")</f>
        <v xml:space="preserve">  </v>
      </c>
    </row>
    <row r="1480" spans="2:21" ht="15.75">
      <c r="B1480" s="5" t="str">
        <f>IF(C1480&lt;&gt;"",COUNT($B$3:B1479)+1,"")</f>
        <v/>
      </c>
      <c r="C1480" s="86"/>
      <c r="D1480" s="12"/>
      <c r="E1480" s="12"/>
      <c r="F1480" s="5" t="str">
        <f>IFERROR(IF(E1480&lt;&gt;"",VLOOKUP(E1480,STORE!$C$6:$D$500,2,FALSE),""),"تأكد من الكود")</f>
        <v/>
      </c>
      <c r="G1480" s="12"/>
      <c r="H1480" s="20"/>
      <c r="I1480" s="12"/>
      <c r="U1480" s="4" t="str">
        <f>IF(AND($V$2=$E1480,$V$2&lt;&gt;"",$V$2&lt;&gt;0,F1480&lt;&gt;"تأكد من الكود"),COUNT($U$3:U1479)+1,"  ")</f>
        <v xml:space="preserve">  </v>
      </c>
    </row>
    <row r="1481" spans="2:21" ht="15.75">
      <c r="B1481" s="5" t="str">
        <f>IF(C1481&lt;&gt;"",COUNT($B$3:B1480)+1,"")</f>
        <v/>
      </c>
      <c r="C1481" s="86"/>
      <c r="D1481" s="12"/>
      <c r="E1481" s="12"/>
      <c r="F1481" s="5" t="str">
        <f>IFERROR(IF(E1481&lt;&gt;"",VLOOKUP(E1481,STORE!$C$6:$D$500,2,FALSE),""),"تأكد من الكود")</f>
        <v/>
      </c>
      <c r="G1481" s="12"/>
      <c r="H1481" s="20"/>
      <c r="I1481" s="12"/>
      <c r="U1481" s="4" t="str">
        <f>IF(AND($V$2=$E1481,$V$2&lt;&gt;"",$V$2&lt;&gt;0,F1481&lt;&gt;"تأكد من الكود"),COUNT($U$3:U1480)+1,"  ")</f>
        <v xml:space="preserve">  </v>
      </c>
    </row>
    <row r="1482" spans="2:21" ht="15.75">
      <c r="B1482" s="5" t="str">
        <f>IF(C1482&lt;&gt;"",COUNT($B$3:B1481)+1,"")</f>
        <v/>
      </c>
      <c r="C1482" s="86"/>
      <c r="D1482" s="12"/>
      <c r="E1482" s="12"/>
      <c r="F1482" s="5" t="str">
        <f>IFERROR(IF(E1482&lt;&gt;"",VLOOKUP(E1482,STORE!$C$6:$D$500,2,FALSE),""),"تأكد من الكود")</f>
        <v/>
      </c>
      <c r="G1482" s="12"/>
      <c r="H1482" s="20"/>
      <c r="I1482" s="12"/>
      <c r="U1482" s="4" t="str">
        <f>IF(AND($V$2=$E1482,$V$2&lt;&gt;"",$V$2&lt;&gt;0,F1482&lt;&gt;"تأكد من الكود"),COUNT($U$3:U1481)+1,"  ")</f>
        <v xml:space="preserve">  </v>
      </c>
    </row>
    <row r="1483" spans="2:21" ht="15.75">
      <c r="B1483" s="5" t="str">
        <f>IF(C1483&lt;&gt;"",COUNT($B$3:B1482)+1,"")</f>
        <v/>
      </c>
      <c r="C1483" s="86"/>
      <c r="D1483" s="12"/>
      <c r="E1483" s="12"/>
      <c r="F1483" s="5" t="str">
        <f>IFERROR(IF(E1483&lt;&gt;"",VLOOKUP(E1483,STORE!$C$6:$D$500,2,FALSE),""),"تأكد من الكود")</f>
        <v/>
      </c>
      <c r="G1483" s="12"/>
      <c r="H1483" s="20"/>
      <c r="I1483" s="12"/>
      <c r="U1483" s="4" t="str">
        <f>IF(AND($V$2=$E1483,$V$2&lt;&gt;"",$V$2&lt;&gt;0,F1483&lt;&gt;"تأكد من الكود"),COUNT($U$3:U1482)+1,"  ")</f>
        <v xml:space="preserve">  </v>
      </c>
    </row>
    <row r="1484" spans="2:21" ht="15.75">
      <c r="B1484" s="5" t="str">
        <f>IF(C1484&lt;&gt;"",COUNT($B$3:B1483)+1,"")</f>
        <v/>
      </c>
      <c r="C1484" s="86"/>
      <c r="D1484" s="12"/>
      <c r="E1484" s="12"/>
      <c r="F1484" s="5" t="str">
        <f>IFERROR(IF(E1484&lt;&gt;"",VLOOKUP(E1484,STORE!$C$6:$D$500,2,FALSE),""),"تأكد من الكود")</f>
        <v/>
      </c>
      <c r="G1484" s="12"/>
      <c r="H1484" s="20"/>
      <c r="I1484" s="12"/>
      <c r="U1484" s="4" t="str">
        <f>IF(AND($V$2=$E1484,$V$2&lt;&gt;"",$V$2&lt;&gt;0,F1484&lt;&gt;"تأكد من الكود"),COUNT($U$3:U1483)+1,"  ")</f>
        <v xml:space="preserve">  </v>
      </c>
    </row>
    <row r="1485" spans="2:21" ht="15.75">
      <c r="B1485" s="5" t="str">
        <f>IF(C1485&lt;&gt;"",COUNT($B$3:B1484)+1,"")</f>
        <v/>
      </c>
      <c r="C1485" s="86"/>
      <c r="D1485" s="12"/>
      <c r="E1485" s="12"/>
      <c r="F1485" s="5" t="str">
        <f>IFERROR(IF(E1485&lt;&gt;"",VLOOKUP(E1485,STORE!$C$6:$D$500,2,FALSE),""),"تأكد من الكود")</f>
        <v/>
      </c>
      <c r="G1485" s="12"/>
      <c r="H1485" s="20"/>
      <c r="I1485" s="12"/>
      <c r="U1485" s="4" t="str">
        <f>IF(AND($V$2=$E1485,$V$2&lt;&gt;"",$V$2&lt;&gt;0,F1485&lt;&gt;"تأكد من الكود"),COUNT($U$3:U1484)+1,"  ")</f>
        <v xml:space="preserve">  </v>
      </c>
    </row>
    <row r="1486" spans="2:21" ht="15.75">
      <c r="B1486" s="5" t="str">
        <f>IF(C1486&lt;&gt;"",COUNT($B$3:B1485)+1,"")</f>
        <v/>
      </c>
      <c r="C1486" s="86"/>
      <c r="D1486" s="12"/>
      <c r="E1486" s="12"/>
      <c r="F1486" s="5" t="str">
        <f>IFERROR(IF(E1486&lt;&gt;"",VLOOKUP(E1486,STORE!$C$6:$D$500,2,FALSE),""),"تأكد من الكود")</f>
        <v/>
      </c>
      <c r="G1486" s="12"/>
      <c r="H1486" s="20"/>
      <c r="I1486" s="12"/>
      <c r="U1486" s="4" t="str">
        <f>IF(AND($V$2=$E1486,$V$2&lt;&gt;"",$V$2&lt;&gt;0,F1486&lt;&gt;"تأكد من الكود"),COUNT($U$3:U1485)+1,"  ")</f>
        <v xml:space="preserve">  </v>
      </c>
    </row>
    <row r="1487" spans="2:21" ht="15.75">
      <c r="B1487" s="5" t="str">
        <f>IF(C1487&lt;&gt;"",COUNT($B$3:B1486)+1,"")</f>
        <v/>
      </c>
      <c r="C1487" s="86"/>
      <c r="D1487" s="12"/>
      <c r="E1487" s="12"/>
      <c r="F1487" s="5" t="str">
        <f>IFERROR(IF(E1487&lt;&gt;"",VLOOKUP(E1487,STORE!$C$6:$D$500,2,FALSE),""),"تأكد من الكود")</f>
        <v/>
      </c>
      <c r="G1487" s="12"/>
      <c r="H1487" s="20"/>
      <c r="I1487" s="12"/>
      <c r="U1487" s="4" t="str">
        <f>IF(AND($V$2=$E1487,$V$2&lt;&gt;"",$V$2&lt;&gt;0,F1487&lt;&gt;"تأكد من الكود"),COUNT($U$3:U1486)+1,"  ")</f>
        <v xml:space="preserve">  </v>
      </c>
    </row>
    <row r="1488" spans="2:21" ht="15.75">
      <c r="B1488" s="5" t="str">
        <f>IF(C1488&lt;&gt;"",COUNT($B$3:B1487)+1,"")</f>
        <v/>
      </c>
      <c r="C1488" s="86"/>
      <c r="D1488" s="12"/>
      <c r="E1488" s="12"/>
      <c r="F1488" s="5" t="str">
        <f>IFERROR(IF(E1488&lt;&gt;"",VLOOKUP(E1488,STORE!$C$6:$D$500,2,FALSE),""),"تأكد من الكود")</f>
        <v/>
      </c>
      <c r="G1488" s="12"/>
      <c r="H1488" s="20"/>
      <c r="I1488" s="12"/>
      <c r="U1488" s="4" t="str">
        <f>IF(AND($V$2=$E1488,$V$2&lt;&gt;"",$V$2&lt;&gt;0,F1488&lt;&gt;"تأكد من الكود"),COUNT($U$3:U1487)+1,"  ")</f>
        <v xml:space="preserve">  </v>
      </c>
    </row>
    <row r="1489" spans="2:21" ht="15.75">
      <c r="B1489" s="5" t="str">
        <f>IF(C1489&lt;&gt;"",COUNT($B$3:B1488)+1,"")</f>
        <v/>
      </c>
      <c r="C1489" s="86"/>
      <c r="D1489" s="12"/>
      <c r="E1489" s="12"/>
      <c r="F1489" s="5" t="str">
        <f>IFERROR(IF(E1489&lt;&gt;"",VLOOKUP(E1489,STORE!$C$6:$D$500,2,FALSE),""),"تأكد من الكود")</f>
        <v/>
      </c>
      <c r="G1489" s="12"/>
      <c r="H1489" s="20"/>
      <c r="I1489" s="12"/>
      <c r="U1489" s="4" t="str">
        <f>IF(AND($V$2=$E1489,$V$2&lt;&gt;"",$V$2&lt;&gt;0,F1489&lt;&gt;"تأكد من الكود"),COUNT($U$3:U1488)+1,"  ")</f>
        <v xml:space="preserve">  </v>
      </c>
    </row>
    <row r="1490" spans="2:21" ht="15.75">
      <c r="B1490" s="5" t="str">
        <f>IF(C1490&lt;&gt;"",COUNT($B$3:B1489)+1,"")</f>
        <v/>
      </c>
      <c r="C1490" s="86"/>
      <c r="D1490" s="12"/>
      <c r="E1490" s="12"/>
      <c r="F1490" s="5" t="str">
        <f>IFERROR(IF(E1490&lt;&gt;"",VLOOKUP(E1490,STORE!$C$6:$D$500,2,FALSE),""),"تأكد من الكود")</f>
        <v/>
      </c>
      <c r="G1490" s="12"/>
      <c r="H1490" s="20"/>
      <c r="I1490" s="12"/>
      <c r="U1490" s="4" t="str">
        <f>IF(AND($V$2=$E1490,$V$2&lt;&gt;"",$V$2&lt;&gt;0,F1490&lt;&gt;"تأكد من الكود"),COUNT($U$3:U1489)+1,"  ")</f>
        <v xml:space="preserve">  </v>
      </c>
    </row>
    <row r="1491" spans="2:21" ht="15.75">
      <c r="B1491" s="5" t="str">
        <f>IF(C1491&lt;&gt;"",COUNT($B$3:B1490)+1,"")</f>
        <v/>
      </c>
      <c r="C1491" s="86"/>
      <c r="D1491" s="12"/>
      <c r="E1491" s="12"/>
      <c r="F1491" s="5" t="str">
        <f>IFERROR(IF(E1491&lt;&gt;"",VLOOKUP(E1491,STORE!$C$6:$D$500,2,FALSE),""),"تأكد من الكود")</f>
        <v/>
      </c>
      <c r="G1491" s="12"/>
      <c r="H1491" s="20"/>
      <c r="I1491" s="12"/>
      <c r="U1491" s="4" t="str">
        <f>IF(AND($V$2=$E1491,$V$2&lt;&gt;"",$V$2&lt;&gt;0,F1491&lt;&gt;"تأكد من الكود"),COUNT($U$3:U1490)+1,"  ")</f>
        <v xml:space="preserve">  </v>
      </c>
    </row>
    <row r="1492" spans="2:21" ht="15.75">
      <c r="B1492" s="5" t="str">
        <f>IF(C1492&lt;&gt;"",COUNT($B$3:B1491)+1,"")</f>
        <v/>
      </c>
      <c r="C1492" s="86"/>
      <c r="D1492" s="12"/>
      <c r="E1492" s="12"/>
      <c r="F1492" s="5" t="str">
        <f>IFERROR(IF(E1492&lt;&gt;"",VLOOKUP(E1492,STORE!$C$6:$D$500,2,FALSE),""),"تأكد من الكود")</f>
        <v/>
      </c>
      <c r="G1492" s="12"/>
      <c r="H1492" s="20"/>
      <c r="I1492" s="12"/>
      <c r="U1492" s="4" t="str">
        <f>IF(AND($V$2=$E1492,$V$2&lt;&gt;"",$V$2&lt;&gt;0,F1492&lt;&gt;"تأكد من الكود"),COUNT($U$3:U1491)+1,"  ")</f>
        <v xml:space="preserve">  </v>
      </c>
    </row>
    <row r="1493" spans="2:21" ht="15.75">
      <c r="B1493" s="5" t="str">
        <f>IF(C1493&lt;&gt;"",COUNT($B$3:B1492)+1,"")</f>
        <v/>
      </c>
      <c r="C1493" s="86"/>
      <c r="D1493" s="12"/>
      <c r="E1493" s="12"/>
      <c r="F1493" s="5" t="str">
        <f>IFERROR(IF(E1493&lt;&gt;"",VLOOKUP(E1493,STORE!$C$6:$D$500,2,FALSE),""),"تأكد من الكود")</f>
        <v/>
      </c>
      <c r="G1493" s="12"/>
      <c r="H1493" s="20"/>
      <c r="I1493" s="12"/>
      <c r="U1493" s="4" t="str">
        <f>IF(AND($V$2=$E1493,$V$2&lt;&gt;"",$V$2&lt;&gt;0,F1493&lt;&gt;"تأكد من الكود"),COUNT($U$3:U1492)+1,"  ")</f>
        <v xml:space="preserve">  </v>
      </c>
    </row>
    <row r="1494" spans="2:21" ht="15.75">
      <c r="B1494" s="5" t="str">
        <f>IF(C1494&lt;&gt;"",COUNT($B$3:B1493)+1,"")</f>
        <v/>
      </c>
      <c r="C1494" s="86"/>
      <c r="D1494" s="12"/>
      <c r="E1494" s="12"/>
      <c r="F1494" s="5" t="str">
        <f>IFERROR(IF(E1494&lt;&gt;"",VLOOKUP(E1494,STORE!$C$6:$D$500,2,FALSE),""),"تأكد من الكود")</f>
        <v/>
      </c>
      <c r="G1494" s="12"/>
      <c r="H1494" s="20"/>
      <c r="I1494" s="12"/>
      <c r="U1494" s="4" t="str">
        <f>IF(AND($V$2=$E1494,$V$2&lt;&gt;"",$V$2&lt;&gt;0,F1494&lt;&gt;"تأكد من الكود"),COUNT($U$3:U1493)+1,"  ")</f>
        <v xml:space="preserve">  </v>
      </c>
    </row>
    <row r="1495" spans="2:21" ht="15.75">
      <c r="B1495" s="5" t="str">
        <f>IF(C1495&lt;&gt;"",COUNT($B$3:B1494)+1,"")</f>
        <v/>
      </c>
      <c r="C1495" s="86"/>
      <c r="D1495" s="12"/>
      <c r="E1495" s="12"/>
      <c r="F1495" s="5" t="str">
        <f>IFERROR(IF(E1495&lt;&gt;"",VLOOKUP(E1495,STORE!$C$6:$D$500,2,FALSE),""),"تأكد من الكود")</f>
        <v/>
      </c>
      <c r="G1495" s="12"/>
      <c r="H1495" s="20"/>
      <c r="I1495" s="12"/>
      <c r="U1495" s="4" t="str">
        <f>IF(AND($V$2=$E1495,$V$2&lt;&gt;"",$V$2&lt;&gt;0,F1495&lt;&gt;"تأكد من الكود"),COUNT($U$3:U1494)+1,"  ")</f>
        <v xml:space="preserve">  </v>
      </c>
    </row>
    <row r="1496" spans="2:21" ht="15.75">
      <c r="B1496" s="5" t="str">
        <f>IF(C1496&lt;&gt;"",COUNT($B$3:B1495)+1,"")</f>
        <v/>
      </c>
      <c r="C1496" s="86"/>
      <c r="D1496" s="12"/>
      <c r="E1496" s="12"/>
      <c r="F1496" s="5" t="str">
        <f>IFERROR(IF(E1496&lt;&gt;"",VLOOKUP(E1496,STORE!$C$6:$D$500,2,FALSE),""),"تأكد من الكود")</f>
        <v/>
      </c>
      <c r="G1496" s="12"/>
      <c r="H1496" s="20"/>
      <c r="I1496" s="12"/>
      <c r="U1496" s="4" t="str">
        <f>IF(AND($V$2=$E1496,$V$2&lt;&gt;"",$V$2&lt;&gt;0,F1496&lt;&gt;"تأكد من الكود"),COUNT($U$3:U1495)+1,"  ")</f>
        <v xml:space="preserve">  </v>
      </c>
    </row>
    <row r="1497" spans="2:21" ht="15.75">
      <c r="B1497" s="5" t="str">
        <f>IF(C1497&lt;&gt;"",COUNT($B$3:B1496)+1,"")</f>
        <v/>
      </c>
      <c r="C1497" s="86"/>
      <c r="D1497" s="12"/>
      <c r="E1497" s="12"/>
      <c r="F1497" s="5" t="str">
        <f>IFERROR(IF(E1497&lt;&gt;"",VLOOKUP(E1497,STORE!$C$6:$D$500,2,FALSE),""),"تأكد من الكود")</f>
        <v/>
      </c>
      <c r="G1497" s="12"/>
      <c r="H1497" s="20"/>
      <c r="I1497" s="12"/>
      <c r="U1497" s="4" t="str">
        <f>IF(AND($V$2=$E1497,$V$2&lt;&gt;"",$V$2&lt;&gt;0,F1497&lt;&gt;"تأكد من الكود"),COUNT($U$3:U1496)+1,"  ")</f>
        <v xml:space="preserve">  </v>
      </c>
    </row>
    <row r="1498" spans="2:21" ht="15.75">
      <c r="B1498" s="5" t="str">
        <f>IF(C1498&lt;&gt;"",COUNT($B$3:B1497)+1,"")</f>
        <v/>
      </c>
      <c r="C1498" s="86"/>
      <c r="D1498" s="12"/>
      <c r="E1498" s="12"/>
      <c r="F1498" s="5" t="str">
        <f>IFERROR(IF(E1498&lt;&gt;"",VLOOKUP(E1498,STORE!$C$6:$D$500,2,FALSE),""),"تأكد من الكود")</f>
        <v/>
      </c>
      <c r="G1498" s="12"/>
      <c r="H1498" s="20"/>
      <c r="I1498" s="12"/>
      <c r="U1498" s="4" t="str">
        <f>IF(AND($V$2=$E1498,$V$2&lt;&gt;"",$V$2&lt;&gt;0,F1498&lt;&gt;"تأكد من الكود"),COUNT($U$3:U1497)+1,"  ")</f>
        <v xml:space="preserve">  </v>
      </c>
    </row>
    <row r="1499" spans="2:21" ht="15.75">
      <c r="B1499" s="5" t="str">
        <f>IF(C1499&lt;&gt;"",COUNT($B$3:B1498)+1,"")</f>
        <v/>
      </c>
      <c r="C1499" s="86"/>
      <c r="D1499" s="12"/>
      <c r="E1499" s="12"/>
      <c r="F1499" s="5" t="str">
        <f>IFERROR(IF(E1499&lt;&gt;"",VLOOKUP(E1499,STORE!$C$6:$D$500,2,FALSE),""),"تأكد من الكود")</f>
        <v/>
      </c>
      <c r="G1499" s="12"/>
      <c r="H1499" s="20"/>
      <c r="I1499" s="12"/>
      <c r="U1499" s="4" t="str">
        <f>IF(AND($V$2=$E1499,$V$2&lt;&gt;"",$V$2&lt;&gt;0,F1499&lt;&gt;"تأكد من الكود"),COUNT($U$3:U1498)+1,"  ")</f>
        <v xml:space="preserve">  </v>
      </c>
    </row>
    <row r="1500" spans="2:21" ht="15.75">
      <c r="B1500" s="5" t="str">
        <f>IF(C1500&lt;&gt;"",COUNT($B$3:B1499)+1,"")</f>
        <v/>
      </c>
      <c r="C1500" s="86"/>
      <c r="D1500" s="12"/>
      <c r="E1500" s="12"/>
      <c r="F1500" s="5" t="str">
        <f>IFERROR(IF(E1500&lt;&gt;"",VLOOKUP(E1500,STORE!$C$6:$D$500,2,FALSE),""),"تأكد من الكود")</f>
        <v/>
      </c>
      <c r="G1500" s="12"/>
      <c r="H1500" s="20"/>
      <c r="I1500" s="12"/>
      <c r="U1500" s="4" t="str">
        <f>IF(AND($V$2=$E1500,$V$2&lt;&gt;"",$V$2&lt;&gt;0,F1500&lt;&gt;"تأكد من الكود"),COUNT($U$3:U1499)+1,"  ")</f>
        <v xml:space="preserve">  </v>
      </c>
    </row>
    <row r="1501" spans="2:21" ht="15.75">
      <c r="B1501" s="5" t="str">
        <f>IF(C1501&lt;&gt;"",COUNT($B$3:B1500)+1,"")</f>
        <v/>
      </c>
      <c r="C1501" s="86"/>
      <c r="D1501" s="12"/>
      <c r="E1501" s="12"/>
      <c r="F1501" s="5" t="str">
        <f>IFERROR(IF(E1501&lt;&gt;"",VLOOKUP(E1501,STORE!$C$6:$D$500,2,FALSE),""),"تأكد من الكود")</f>
        <v/>
      </c>
      <c r="G1501" s="12"/>
      <c r="H1501" s="20"/>
      <c r="I1501" s="12"/>
      <c r="U1501" s="4" t="str">
        <f>IF(AND($V$2=$E1501,$V$2&lt;&gt;"",$V$2&lt;&gt;0,F1501&lt;&gt;"تأكد من الكود"),COUNT($U$3:U1500)+1,"  ")</f>
        <v xml:space="preserve">  </v>
      </c>
    </row>
    <row r="1502" spans="2:21" ht="15.75">
      <c r="B1502" s="5" t="str">
        <f>IF(C1502&lt;&gt;"",COUNT($B$3:B1501)+1,"")</f>
        <v/>
      </c>
      <c r="C1502" s="86"/>
      <c r="D1502" s="12"/>
      <c r="E1502" s="12"/>
      <c r="F1502" s="5" t="str">
        <f>IFERROR(IF(E1502&lt;&gt;"",VLOOKUP(E1502,STORE!$C$6:$D$500,2,FALSE),""),"تأكد من الكود")</f>
        <v/>
      </c>
      <c r="G1502" s="12"/>
      <c r="H1502" s="20"/>
      <c r="I1502" s="12"/>
      <c r="U1502" s="4" t="str">
        <f>IF(AND($V$2=$E1502,$V$2&lt;&gt;"",$V$2&lt;&gt;0,F1502&lt;&gt;"تأكد من الكود"),COUNT($U$3:U1501)+1,"  ")</f>
        <v xml:space="preserve">  </v>
      </c>
    </row>
    <row r="1503" spans="2:21" ht="15.75">
      <c r="B1503" s="5" t="str">
        <f>IF(C1503&lt;&gt;"",COUNT($B$3:B1502)+1,"")</f>
        <v/>
      </c>
      <c r="C1503" s="86"/>
      <c r="D1503" s="12"/>
      <c r="E1503" s="12"/>
      <c r="F1503" s="5" t="str">
        <f>IFERROR(IF(E1503&lt;&gt;"",VLOOKUP(E1503,STORE!$C$6:$D$500,2,FALSE),""),"تأكد من الكود")</f>
        <v/>
      </c>
      <c r="G1503" s="12"/>
      <c r="H1503" s="20"/>
      <c r="I1503" s="12"/>
      <c r="U1503" s="4" t="str">
        <f>IF(AND($V$2=$E1503,$V$2&lt;&gt;"",$V$2&lt;&gt;0,F1503&lt;&gt;"تأكد من الكود"),COUNT($U$3:U1502)+1,"  ")</f>
        <v xml:space="preserve">  </v>
      </c>
    </row>
    <row r="1504" spans="2:21" ht="15.75">
      <c r="B1504" s="5" t="str">
        <f>IF(C1504&lt;&gt;"",COUNT($B$3:B1503)+1,"")</f>
        <v/>
      </c>
      <c r="C1504" s="86"/>
      <c r="D1504" s="12"/>
      <c r="E1504" s="12"/>
      <c r="F1504" s="5" t="str">
        <f>IFERROR(IF(E1504&lt;&gt;"",VLOOKUP(E1504,STORE!$C$6:$D$500,2,FALSE),""),"تأكد من الكود")</f>
        <v/>
      </c>
      <c r="G1504" s="12"/>
      <c r="H1504" s="20"/>
      <c r="I1504" s="12"/>
      <c r="U1504" s="4" t="str">
        <f>IF(AND($V$2=$E1504,$V$2&lt;&gt;"",$V$2&lt;&gt;0,F1504&lt;&gt;"تأكد من الكود"),COUNT($U$3:U1503)+1,"  ")</f>
        <v xml:space="preserve">  </v>
      </c>
    </row>
    <row r="1505" spans="2:21" ht="15.75">
      <c r="B1505" s="5" t="str">
        <f>IF(C1505&lt;&gt;"",COUNT($B$3:B1504)+1,"")</f>
        <v/>
      </c>
      <c r="C1505" s="86"/>
      <c r="D1505" s="12"/>
      <c r="E1505" s="12"/>
      <c r="F1505" s="5" t="str">
        <f>IFERROR(IF(E1505&lt;&gt;"",VLOOKUP(E1505,STORE!$C$6:$D$500,2,FALSE),""),"تأكد من الكود")</f>
        <v/>
      </c>
      <c r="G1505" s="12"/>
      <c r="H1505" s="20"/>
      <c r="I1505" s="12"/>
      <c r="U1505" s="4" t="str">
        <f>IF(AND($V$2=$E1505,$V$2&lt;&gt;"",$V$2&lt;&gt;0,F1505&lt;&gt;"تأكد من الكود"),COUNT($U$3:U1504)+1,"  ")</f>
        <v xml:space="preserve">  </v>
      </c>
    </row>
    <row r="1506" spans="2:21" ht="15.75">
      <c r="B1506" s="5" t="str">
        <f>IF(C1506&lt;&gt;"",COUNT($B$3:B1505)+1,"")</f>
        <v/>
      </c>
      <c r="C1506" s="86"/>
      <c r="D1506" s="12"/>
      <c r="E1506" s="12"/>
      <c r="F1506" s="5" t="str">
        <f>IFERROR(IF(E1506&lt;&gt;"",VLOOKUP(E1506,STORE!$C$6:$D$500,2,FALSE),""),"تأكد من الكود")</f>
        <v/>
      </c>
      <c r="G1506" s="12"/>
      <c r="H1506" s="20"/>
      <c r="I1506" s="12"/>
      <c r="U1506" s="4" t="str">
        <f>IF(AND($V$2=$E1506,$V$2&lt;&gt;"",$V$2&lt;&gt;0,F1506&lt;&gt;"تأكد من الكود"),COUNT($U$3:U1505)+1,"  ")</f>
        <v xml:space="preserve">  </v>
      </c>
    </row>
    <row r="1507" spans="2:21" ht="15.75">
      <c r="B1507" s="5" t="str">
        <f>IF(C1507&lt;&gt;"",COUNT($B$3:B1506)+1,"")</f>
        <v/>
      </c>
      <c r="C1507" s="86"/>
      <c r="D1507" s="12"/>
      <c r="E1507" s="12"/>
      <c r="F1507" s="5" t="str">
        <f>IFERROR(IF(E1507&lt;&gt;"",VLOOKUP(E1507,STORE!$C$6:$D$500,2,FALSE),""),"تأكد من الكود")</f>
        <v/>
      </c>
      <c r="G1507" s="12"/>
      <c r="H1507" s="20"/>
      <c r="I1507" s="12"/>
      <c r="U1507" s="4" t="str">
        <f>IF(AND($V$2=$E1507,$V$2&lt;&gt;"",$V$2&lt;&gt;0,F1507&lt;&gt;"تأكد من الكود"),COUNT($U$3:U1506)+1,"  ")</f>
        <v xml:space="preserve">  </v>
      </c>
    </row>
    <row r="1508" spans="2:21" ht="15.75">
      <c r="B1508" s="5" t="str">
        <f>IF(C1508&lt;&gt;"",COUNT($B$3:B1507)+1,"")</f>
        <v/>
      </c>
      <c r="C1508" s="86"/>
      <c r="D1508" s="12"/>
      <c r="E1508" s="12"/>
      <c r="F1508" s="5" t="str">
        <f>IFERROR(IF(E1508&lt;&gt;"",VLOOKUP(E1508,STORE!$C$6:$D$500,2,FALSE),""),"تأكد من الكود")</f>
        <v/>
      </c>
      <c r="G1508" s="12"/>
      <c r="H1508" s="20"/>
      <c r="I1508" s="12"/>
      <c r="U1508" s="4" t="str">
        <f>IF(AND($V$2=$E1508,$V$2&lt;&gt;"",$V$2&lt;&gt;0,F1508&lt;&gt;"تأكد من الكود"),COUNT($U$3:U1507)+1,"  ")</f>
        <v xml:space="preserve">  </v>
      </c>
    </row>
    <row r="1509" spans="2:21" ht="15.75">
      <c r="B1509" s="5" t="str">
        <f>IF(C1509&lt;&gt;"",COUNT($B$3:B1508)+1,"")</f>
        <v/>
      </c>
      <c r="C1509" s="86"/>
      <c r="D1509" s="12"/>
      <c r="E1509" s="12"/>
      <c r="F1509" s="5" t="str">
        <f>IFERROR(IF(E1509&lt;&gt;"",VLOOKUP(E1509,STORE!$C$6:$D$500,2,FALSE),""),"تأكد من الكود")</f>
        <v/>
      </c>
      <c r="G1509" s="12"/>
      <c r="H1509" s="20"/>
      <c r="I1509" s="12"/>
      <c r="U1509" s="4" t="str">
        <f>IF(AND($V$2=$E1509,$V$2&lt;&gt;"",$V$2&lt;&gt;0,F1509&lt;&gt;"تأكد من الكود"),COUNT($U$3:U1508)+1,"  ")</f>
        <v xml:space="preserve">  </v>
      </c>
    </row>
    <row r="1510" spans="2:21" ht="15.75">
      <c r="B1510" s="5" t="str">
        <f>IF(C1510&lt;&gt;"",COUNT($B$3:B1509)+1,"")</f>
        <v/>
      </c>
      <c r="C1510" s="86"/>
      <c r="D1510" s="12"/>
      <c r="E1510" s="12"/>
      <c r="F1510" s="5" t="str">
        <f>IFERROR(IF(E1510&lt;&gt;"",VLOOKUP(E1510,STORE!$C$6:$D$500,2,FALSE),""),"تأكد من الكود")</f>
        <v/>
      </c>
      <c r="G1510" s="12"/>
      <c r="H1510" s="20"/>
      <c r="I1510" s="12"/>
      <c r="U1510" s="4" t="str">
        <f>IF(AND($V$2=$E1510,$V$2&lt;&gt;"",$V$2&lt;&gt;0,F1510&lt;&gt;"تأكد من الكود"),COUNT($U$3:U1509)+1,"  ")</f>
        <v xml:space="preserve">  </v>
      </c>
    </row>
    <row r="1511" spans="2:21" ht="15.75">
      <c r="B1511" s="5" t="str">
        <f>IF(C1511&lt;&gt;"",COUNT($B$3:B1510)+1,"")</f>
        <v/>
      </c>
      <c r="C1511" s="86"/>
      <c r="D1511" s="12"/>
      <c r="E1511" s="12"/>
      <c r="F1511" s="5" t="str">
        <f>IFERROR(IF(E1511&lt;&gt;"",VLOOKUP(E1511,STORE!$C$6:$D$500,2,FALSE),""),"تأكد من الكود")</f>
        <v/>
      </c>
      <c r="G1511" s="12"/>
      <c r="H1511" s="20"/>
      <c r="I1511" s="12"/>
      <c r="U1511" s="4" t="str">
        <f>IF(AND($V$2=$E1511,$V$2&lt;&gt;"",$V$2&lt;&gt;0,F1511&lt;&gt;"تأكد من الكود"),COUNT($U$3:U1510)+1,"  ")</f>
        <v xml:space="preserve">  </v>
      </c>
    </row>
    <row r="1512" spans="2:21" ht="15.75">
      <c r="B1512" s="5" t="str">
        <f>IF(C1512&lt;&gt;"",COUNT($B$3:B1511)+1,"")</f>
        <v/>
      </c>
      <c r="C1512" s="86"/>
      <c r="D1512" s="12"/>
      <c r="E1512" s="12"/>
      <c r="F1512" s="5" t="str">
        <f>IFERROR(IF(E1512&lt;&gt;"",VLOOKUP(E1512,STORE!$C$6:$D$500,2,FALSE),""),"تأكد من الكود")</f>
        <v/>
      </c>
      <c r="G1512" s="12"/>
      <c r="H1512" s="20"/>
      <c r="I1512" s="12"/>
      <c r="U1512" s="4" t="str">
        <f>IF(AND($V$2=$E1512,$V$2&lt;&gt;"",$V$2&lt;&gt;0,F1512&lt;&gt;"تأكد من الكود"),COUNT($U$3:U1511)+1,"  ")</f>
        <v xml:space="preserve">  </v>
      </c>
    </row>
    <row r="1513" spans="2:21" ht="15.75">
      <c r="B1513" s="5" t="str">
        <f>IF(C1513&lt;&gt;"",COUNT($B$3:B1512)+1,"")</f>
        <v/>
      </c>
      <c r="C1513" s="86"/>
      <c r="D1513" s="12"/>
      <c r="E1513" s="12"/>
      <c r="F1513" s="5" t="str">
        <f>IFERROR(IF(E1513&lt;&gt;"",VLOOKUP(E1513,STORE!$C$6:$D$500,2,FALSE),""),"تأكد من الكود")</f>
        <v/>
      </c>
      <c r="G1513" s="12"/>
      <c r="H1513" s="20"/>
      <c r="I1513" s="12"/>
      <c r="U1513" s="4" t="str">
        <f>IF(AND($V$2=$E1513,$V$2&lt;&gt;"",$V$2&lt;&gt;0,F1513&lt;&gt;"تأكد من الكود"),COUNT($U$3:U1512)+1,"  ")</f>
        <v xml:space="preserve">  </v>
      </c>
    </row>
    <row r="1514" spans="2:21" ht="15.75">
      <c r="B1514" s="5" t="str">
        <f>IF(C1514&lt;&gt;"",COUNT($B$3:B1513)+1,"")</f>
        <v/>
      </c>
      <c r="C1514" s="86"/>
      <c r="D1514" s="12"/>
      <c r="E1514" s="12"/>
      <c r="F1514" s="5" t="str">
        <f>IFERROR(IF(E1514&lt;&gt;"",VLOOKUP(E1514,STORE!$C$6:$D$500,2,FALSE),""),"تأكد من الكود")</f>
        <v/>
      </c>
      <c r="G1514" s="12"/>
      <c r="H1514" s="20"/>
      <c r="I1514" s="12"/>
      <c r="U1514" s="4" t="str">
        <f>IF(AND($V$2=$E1514,$V$2&lt;&gt;"",$V$2&lt;&gt;0,F1514&lt;&gt;"تأكد من الكود"),COUNT($U$3:U1513)+1,"  ")</f>
        <v xml:space="preserve">  </v>
      </c>
    </row>
    <row r="1515" spans="2:21" ht="15.75">
      <c r="B1515" s="5" t="str">
        <f>IF(C1515&lt;&gt;"",COUNT($B$3:B1514)+1,"")</f>
        <v/>
      </c>
      <c r="C1515" s="86"/>
      <c r="D1515" s="12"/>
      <c r="E1515" s="12"/>
      <c r="F1515" s="5" t="str">
        <f>IFERROR(IF(E1515&lt;&gt;"",VLOOKUP(E1515,STORE!$C$6:$D$500,2,FALSE),""),"تأكد من الكود")</f>
        <v/>
      </c>
      <c r="G1515" s="12"/>
      <c r="H1515" s="20"/>
      <c r="I1515" s="12"/>
      <c r="U1515" s="4" t="str">
        <f>IF(AND($V$2=$E1515,$V$2&lt;&gt;"",$V$2&lt;&gt;0,F1515&lt;&gt;"تأكد من الكود"),COUNT($U$3:U1514)+1,"  ")</f>
        <v xml:space="preserve">  </v>
      </c>
    </row>
    <row r="1516" spans="2:21" ht="15.75">
      <c r="B1516" s="5" t="str">
        <f>IF(C1516&lt;&gt;"",COUNT($B$3:B1515)+1,"")</f>
        <v/>
      </c>
      <c r="C1516" s="86"/>
      <c r="D1516" s="12"/>
      <c r="E1516" s="12"/>
      <c r="F1516" s="5" t="str">
        <f>IFERROR(IF(E1516&lt;&gt;"",VLOOKUP(E1516,STORE!$C$6:$D$500,2,FALSE),""),"تأكد من الكود")</f>
        <v/>
      </c>
      <c r="G1516" s="12"/>
      <c r="H1516" s="20"/>
      <c r="I1516" s="12"/>
      <c r="U1516" s="4" t="str">
        <f>IF(AND($V$2=$E1516,$V$2&lt;&gt;"",$V$2&lt;&gt;0,F1516&lt;&gt;"تأكد من الكود"),COUNT($U$3:U1515)+1,"  ")</f>
        <v xml:space="preserve">  </v>
      </c>
    </row>
    <row r="1517" spans="2:21" ht="15.75">
      <c r="B1517" s="5" t="str">
        <f>IF(C1517&lt;&gt;"",COUNT($B$3:B1516)+1,"")</f>
        <v/>
      </c>
      <c r="C1517" s="86"/>
      <c r="D1517" s="12"/>
      <c r="E1517" s="12"/>
      <c r="F1517" s="5" t="str">
        <f>IFERROR(IF(E1517&lt;&gt;"",VLOOKUP(E1517,STORE!$C$6:$D$500,2,FALSE),""),"تأكد من الكود")</f>
        <v/>
      </c>
      <c r="G1517" s="12"/>
      <c r="H1517" s="20"/>
      <c r="I1517" s="12"/>
      <c r="U1517" s="4" t="str">
        <f>IF(AND($V$2=$E1517,$V$2&lt;&gt;"",$V$2&lt;&gt;0,F1517&lt;&gt;"تأكد من الكود"),COUNT($U$3:U1516)+1,"  ")</f>
        <v xml:space="preserve">  </v>
      </c>
    </row>
    <row r="1518" spans="2:21" ht="15.75">
      <c r="B1518" s="5" t="str">
        <f>IF(C1518&lt;&gt;"",COUNT($B$3:B1517)+1,"")</f>
        <v/>
      </c>
      <c r="C1518" s="86"/>
      <c r="D1518" s="12"/>
      <c r="E1518" s="12"/>
      <c r="F1518" s="5" t="str">
        <f>IFERROR(IF(E1518&lt;&gt;"",VLOOKUP(E1518,STORE!$C$6:$D$500,2,FALSE),""),"تأكد من الكود")</f>
        <v/>
      </c>
      <c r="G1518" s="12"/>
      <c r="H1518" s="20"/>
      <c r="I1518" s="12"/>
      <c r="U1518" s="4" t="str">
        <f>IF(AND($V$2=$E1518,$V$2&lt;&gt;"",$V$2&lt;&gt;0,F1518&lt;&gt;"تأكد من الكود"),COUNT($U$3:U1517)+1,"  ")</f>
        <v xml:space="preserve">  </v>
      </c>
    </row>
    <row r="1519" spans="2:21" ht="15.75">
      <c r="B1519" s="5" t="str">
        <f>IF(C1519&lt;&gt;"",COUNT($B$3:B1518)+1,"")</f>
        <v/>
      </c>
      <c r="C1519" s="86"/>
      <c r="D1519" s="12"/>
      <c r="E1519" s="12"/>
      <c r="F1519" s="5" t="str">
        <f>IFERROR(IF(E1519&lt;&gt;"",VLOOKUP(E1519,STORE!$C$6:$D$500,2,FALSE),""),"تأكد من الكود")</f>
        <v/>
      </c>
      <c r="G1519" s="12"/>
      <c r="H1519" s="20"/>
      <c r="I1519" s="12"/>
      <c r="U1519" s="4" t="str">
        <f>IF(AND($V$2=$E1519,$V$2&lt;&gt;"",$V$2&lt;&gt;0,F1519&lt;&gt;"تأكد من الكود"),COUNT($U$3:U1518)+1,"  ")</f>
        <v xml:space="preserve">  </v>
      </c>
    </row>
    <row r="1520" spans="2:21" ht="15.75">
      <c r="B1520" s="5" t="str">
        <f>IF(C1520&lt;&gt;"",COUNT($B$3:B1519)+1,"")</f>
        <v/>
      </c>
      <c r="C1520" s="86"/>
      <c r="D1520" s="12"/>
      <c r="E1520" s="12"/>
      <c r="F1520" s="5" t="str">
        <f>IFERROR(IF(E1520&lt;&gt;"",VLOOKUP(E1520,STORE!$C$6:$D$500,2,FALSE),""),"تأكد من الكود")</f>
        <v/>
      </c>
      <c r="G1520" s="12"/>
      <c r="H1520" s="20"/>
      <c r="I1520" s="12"/>
      <c r="U1520" s="4" t="str">
        <f>IF(AND($V$2=$E1520,$V$2&lt;&gt;"",$V$2&lt;&gt;0,F1520&lt;&gt;"تأكد من الكود"),COUNT($U$3:U1519)+1,"  ")</f>
        <v xml:space="preserve">  </v>
      </c>
    </row>
    <row r="1521" spans="2:21" ht="15.75">
      <c r="B1521" s="5" t="str">
        <f>IF(C1521&lt;&gt;"",COUNT($B$3:B1520)+1,"")</f>
        <v/>
      </c>
      <c r="C1521" s="86"/>
      <c r="D1521" s="12"/>
      <c r="E1521" s="12"/>
      <c r="F1521" s="5" t="str">
        <f>IFERROR(IF(E1521&lt;&gt;"",VLOOKUP(E1521,STORE!$C$6:$D$500,2,FALSE),""),"تأكد من الكود")</f>
        <v/>
      </c>
      <c r="G1521" s="12"/>
      <c r="H1521" s="20"/>
      <c r="I1521" s="12"/>
      <c r="U1521" s="4" t="str">
        <f>IF(AND($V$2=$E1521,$V$2&lt;&gt;"",$V$2&lt;&gt;0,F1521&lt;&gt;"تأكد من الكود"),COUNT($U$3:U1520)+1,"  ")</f>
        <v xml:space="preserve">  </v>
      </c>
    </row>
    <row r="1522" spans="2:21" ht="15.75">
      <c r="B1522" s="5" t="str">
        <f>IF(C1522&lt;&gt;"",COUNT($B$3:B1521)+1,"")</f>
        <v/>
      </c>
      <c r="C1522" s="86"/>
      <c r="D1522" s="12"/>
      <c r="E1522" s="12"/>
      <c r="F1522" s="5" t="str">
        <f>IFERROR(IF(E1522&lt;&gt;"",VLOOKUP(E1522,STORE!$C$6:$D$500,2,FALSE),""),"تأكد من الكود")</f>
        <v/>
      </c>
      <c r="G1522" s="12"/>
      <c r="H1522" s="20"/>
      <c r="I1522" s="12"/>
      <c r="U1522" s="4" t="str">
        <f>IF(AND($V$2=$E1522,$V$2&lt;&gt;"",$V$2&lt;&gt;0,F1522&lt;&gt;"تأكد من الكود"),COUNT($U$3:U1521)+1,"  ")</f>
        <v xml:space="preserve">  </v>
      </c>
    </row>
    <row r="1523" spans="2:21" ht="15.75">
      <c r="B1523" s="5" t="str">
        <f>IF(C1523&lt;&gt;"",COUNT($B$3:B1522)+1,"")</f>
        <v/>
      </c>
      <c r="C1523" s="86"/>
      <c r="D1523" s="12"/>
      <c r="E1523" s="12"/>
      <c r="F1523" s="5" t="str">
        <f>IFERROR(IF(E1523&lt;&gt;"",VLOOKUP(E1523,STORE!$C$6:$D$500,2,FALSE),""),"تأكد من الكود")</f>
        <v/>
      </c>
      <c r="G1523" s="12"/>
      <c r="H1523" s="20"/>
      <c r="I1523" s="12"/>
      <c r="U1523" s="4" t="str">
        <f>IF(AND($V$2=$E1523,$V$2&lt;&gt;"",$V$2&lt;&gt;0,F1523&lt;&gt;"تأكد من الكود"),COUNT($U$3:U1522)+1,"  ")</f>
        <v xml:space="preserve">  </v>
      </c>
    </row>
    <row r="1524" spans="2:21" ht="15.75">
      <c r="B1524" s="5" t="str">
        <f>IF(C1524&lt;&gt;"",COUNT($B$3:B1523)+1,"")</f>
        <v/>
      </c>
      <c r="C1524" s="86"/>
      <c r="D1524" s="12"/>
      <c r="E1524" s="12"/>
      <c r="F1524" s="5" t="str">
        <f>IFERROR(IF(E1524&lt;&gt;"",VLOOKUP(E1524,STORE!$C$6:$D$500,2,FALSE),""),"تأكد من الكود")</f>
        <v/>
      </c>
      <c r="G1524" s="12"/>
      <c r="H1524" s="20"/>
      <c r="I1524" s="12"/>
      <c r="U1524" s="4" t="str">
        <f>IF(AND($V$2=$E1524,$V$2&lt;&gt;"",$V$2&lt;&gt;0,F1524&lt;&gt;"تأكد من الكود"),COUNT($U$3:U1523)+1,"  ")</f>
        <v xml:space="preserve">  </v>
      </c>
    </row>
    <row r="1525" spans="2:21" ht="15.75">
      <c r="B1525" s="5" t="str">
        <f>IF(C1525&lt;&gt;"",COUNT($B$3:B1524)+1,"")</f>
        <v/>
      </c>
      <c r="C1525" s="86"/>
      <c r="D1525" s="12"/>
      <c r="E1525" s="12"/>
      <c r="F1525" s="5" t="str">
        <f>IFERROR(IF(E1525&lt;&gt;"",VLOOKUP(E1525,STORE!$C$6:$D$500,2,FALSE),""),"تأكد من الكود")</f>
        <v/>
      </c>
      <c r="G1525" s="12"/>
      <c r="H1525" s="20"/>
      <c r="I1525" s="12"/>
      <c r="U1525" s="4" t="str">
        <f>IF(AND($V$2=$E1525,$V$2&lt;&gt;"",$V$2&lt;&gt;0,F1525&lt;&gt;"تأكد من الكود"),COUNT($U$3:U1524)+1,"  ")</f>
        <v xml:space="preserve">  </v>
      </c>
    </row>
    <row r="1526" spans="2:21" ht="15.75">
      <c r="B1526" s="5" t="str">
        <f>IF(C1526&lt;&gt;"",COUNT($B$3:B1525)+1,"")</f>
        <v/>
      </c>
      <c r="C1526" s="86"/>
      <c r="D1526" s="12"/>
      <c r="E1526" s="12"/>
      <c r="F1526" s="5" t="str">
        <f>IFERROR(IF(E1526&lt;&gt;"",VLOOKUP(E1526,STORE!$C$6:$D$500,2,FALSE),""),"تأكد من الكود")</f>
        <v/>
      </c>
      <c r="G1526" s="12"/>
      <c r="H1526" s="20"/>
      <c r="I1526" s="12"/>
      <c r="U1526" s="4" t="str">
        <f>IF(AND($V$2=$E1526,$V$2&lt;&gt;"",$V$2&lt;&gt;0,F1526&lt;&gt;"تأكد من الكود"),COUNT($U$3:U1525)+1,"  ")</f>
        <v xml:space="preserve">  </v>
      </c>
    </row>
    <row r="1527" spans="2:21" ht="15.75">
      <c r="B1527" s="5" t="str">
        <f>IF(C1527&lt;&gt;"",COUNT($B$3:B1526)+1,"")</f>
        <v/>
      </c>
      <c r="C1527" s="86"/>
      <c r="D1527" s="12"/>
      <c r="E1527" s="12"/>
      <c r="F1527" s="5" t="str">
        <f>IFERROR(IF(E1527&lt;&gt;"",VLOOKUP(E1527,STORE!$C$6:$D$500,2,FALSE),""),"تأكد من الكود")</f>
        <v/>
      </c>
      <c r="G1527" s="12"/>
      <c r="H1527" s="20"/>
      <c r="I1527" s="12"/>
      <c r="U1527" s="4" t="str">
        <f>IF(AND($V$2=$E1527,$V$2&lt;&gt;"",$V$2&lt;&gt;0,F1527&lt;&gt;"تأكد من الكود"),COUNT($U$3:U1526)+1,"  ")</f>
        <v xml:space="preserve">  </v>
      </c>
    </row>
    <row r="1528" spans="2:21" ht="15.75">
      <c r="B1528" s="5" t="str">
        <f>IF(C1528&lt;&gt;"",COUNT($B$3:B1527)+1,"")</f>
        <v/>
      </c>
      <c r="C1528" s="86"/>
      <c r="D1528" s="12"/>
      <c r="E1528" s="12"/>
      <c r="F1528" s="5" t="str">
        <f>IFERROR(IF(E1528&lt;&gt;"",VLOOKUP(E1528,STORE!$C$6:$D$500,2,FALSE),""),"تأكد من الكود")</f>
        <v/>
      </c>
      <c r="G1528" s="12"/>
      <c r="H1528" s="20"/>
      <c r="I1528" s="12"/>
      <c r="U1528" s="4" t="str">
        <f>IF(AND($V$2=$E1528,$V$2&lt;&gt;"",$V$2&lt;&gt;0,F1528&lt;&gt;"تأكد من الكود"),COUNT($U$3:U1527)+1,"  ")</f>
        <v xml:space="preserve">  </v>
      </c>
    </row>
    <row r="1529" spans="2:21" ht="15.75">
      <c r="B1529" s="5" t="str">
        <f>IF(C1529&lt;&gt;"",COUNT($B$3:B1528)+1,"")</f>
        <v/>
      </c>
      <c r="C1529" s="86"/>
      <c r="D1529" s="12"/>
      <c r="E1529" s="12"/>
      <c r="F1529" s="5" t="str">
        <f>IFERROR(IF(E1529&lt;&gt;"",VLOOKUP(E1529,STORE!$C$6:$D$500,2,FALSE),""),"تأكد من الكود")</f>
        <v/>
      </c>
      <c r="G1529" s="12"/>
      <c r="H1529" s="20"/>
      <c r="I1529" s="12"/>
      <c r="U1529" s="4" t="str">
        <f>IF(AND($V$2=$E1529,$V$2&lt;&gt;"",$V$2&lt;&gt;0,F1529&lt;&gt;"تأكد من الكود"),COUNT($U$3:U1528)+1,"  ")</f>
        <v xml:space="preserve">  </v>
      </c>
    </row>
    <row r="1530" spans="2:21" ht="15.75">
      <c r="B1530" s="5" t="str">
        <f>IF(C1530&lt;&gt;"",COUNT($B$3:B1529)+1,"")</f>
        <v/>
      </c>
      <c r="C1530" s="86"/>
      <c r="D1530" s="12"/>
      <c r="E1530" s="12"/>
      <c r="F1530" s="5" t="str">
        <f>IFERROR(IF(E1530&lt;&gt;"",VLOOKUP(E1530,STORE!$C$6:$D$500,2,FALSE),""),"تأكد من الكود")</f>
        <v/>
      </c>
      <c r="G1530" s="12"/>
      <c r="H1530" s="20"/>
      <c r="I1530" s="12"/>
      <c r="U1530" s="4" t="str">
        <f>IF(AND($V$2=$E1530,$V$2&lt;&gt;"",$V$2&lt;&gt;0,F1530&lt;&gt;"تأكد من الكود"),COUNT($U$3:U1529)+1,"  ")</f>
        <v xml:space="preserve">  </v>
      </c>
    </row>
    <row r="1531" spans="2:21" ht="15.75">
      <c r="B1531" s="5" t="str">
        <f>IF(C1531&lt;&gt;"",COUNT($B$3:B1530)+1,"")</f>
        <v/>
      </c>
      <c r="C1531" s="86"/>
      <c r="D1531" s="12"/>
      <c r="E1531" s="12"/>
      <c r="F1531" s="5" t="str">
        <f>IFERROR(IF(E1531&lt;&gt;"",VLOOKUP(E1531,STORE!$C$6:$D$500,2,FALSE),""),"تأكد من الكود")</f>
        <v/>
      </c>
      <c r="G1531" s="12"/>
      <c r="H1531" s="20"/>
      <c r="I1531" s="12"/>
      <c r="U1531" s="4" t="str">
        <f>IF(AND($V$2=$E1531,$V$2&lt;&gt;"",$V$2&lt;&gt;0,F1531&lt;&gt;"تأكد من الكود"),COUNT($U$3:U1530)+1,"  ")</f>
        <v xml:space="preserve">  </v>
      </c>
    </row>
    <row r="1532" spans="2:21" ht="15.75">
      <c r="B1532" s="5" t="str">
        <f>IF(C1532&lt;&gt;"",COUNT($B$3:B1531)+1,"")</f>
        <v/>
      </c>
      <c r="C1532" s="86"/>
      <c r="D1532" s="12"/>
      <c r="E1532" s="12"/>
      <c r="F1532" s="5" t="str">
        <f>IFERROR(IF(E1532&lt;&gt;"",VLOOKUP(E1532,STORE!$C$6:$D$500,2,FALSE),""),"تأكد من الكود")</f>
        <v/>
      </c>
      <c r="G1532" s="12"/>
      <c r="H1532" s="20"/>
      <c r="I1532" s="12"/>
      <c r="U1532" s="4" t="str">
        <f>IF(AND($V$2=$E1532,$V$2&lt;&gt;"",$V$2&lt;&gt;0,F1532&lt;&gt;"تأكد من الكود"),COUNT($U$3:U1531)+1,"  ")</f>
        <v xml:space="preserve">  </v>
      </c>
    </row>
    <row r="1533" spans="2:21" ht="15.75">
      <c r="B1533" s="5" t="str">
        <f>IF(C1533&lt;&gt;"",COUNT($B$3:B1532)+1,"")</f>
        <v/>
      </c>
      <c r="C1533" s="86"/>
      <c r="D1533" s="12"/>
      <c r="E1533" s="12"/>
      <c r="F1533" s="5" t="str">
        <f>IFERROR(IF(E1533&lt;&gt;"",VLOOKUP(E1533,STORE!$C$6:$D$500,2,FALSE),""),"تأكد من الكود")</f>
        <v/>
      </c>
      <c r="G1533" s="12"/>
      <c r="H1533" s="20"/>
      <c r="I1533" s="12"/>
      <c r="U1533" s="4" t="str">
        <f>IF(AND($V$2=$E1533,$V$2&lt;&gt;"",$V$2&lt;&gt;0,F1533&lt;&gt;"تأكد من الكود"),COUNT($U$3:U1532)+1,"  ")</f>
        <v xml:space="preserve">  </v>
      </c>
    </row>
    <row r="1534" spans="2:21" ht="15.75">
      <c r="B1534" s="5" t="str">
        <f>IF(C1534&lt;&gt;"",COUNT($B$3:B1533)+1,"")</f>
        <v/>
      </c>
      <c r="C1534" s="86"/>
      <c r="D1534" s="12"/>
      <c r="E1534" s="12"/>
      <c r="F1534" s="5" t="str">
        <f>IFERROR(IF(E1534&lt;&gt;"",VLOOKUP(E1534,STORE!$C$6:$D$500,2,FALSE),""),"تأكد من الكود")</f>
        <v/>
      </c>
      <c r="G1534" s="12"/>
      <c r="H1534" s="20"/>
      <c r="I1534" s="12"/>
      <c r="U1534" s="4" t="str">
        <f>IF(AND($V$2=$E1534,$V$2&lt;&gt;"",$V$2&lt;&gt;0,F1534&lt;&gt;"تأكد من الكود"),COUNT($U$3:U1533)+1,"  ")</f>
        <v xml:space="preserve">  </v>
      </c>
    </row>
    <row r="1535" spans="2:21" ht="15.75">
      <c r="B1535" s="5" t="str">
        <f>IF(C1535&lt;&gt;"",COUNT($B$3:B1534)+1,"")</f>
        <v/>
      </c>
      <c r="C1535" s="86"/>
      <c r="D1535" s="12"/>
      <c r="E1535" s="12"/>
      <c r="F1535" s="5" t="str">
        <f>IFERROR(IF(E1535&lt;&gt;"",VLOOKUP(E1535,STORE!$C$6:$D$500,2,FALSE),""),"تأكد من الكود")</f>
        <v/>
      </c>
      <c r="G1535" s="12"/>
      <c r="H1535" s="20"/>
      <c r="I1535" s="12"/>
      <c r="U1535" s="4" t="str">
        <f>IF(AND($V$2=$E1535,$V$2&lt;&gt;"",$V$2&lt;&gt;0,F1535&lt;&gt;"تأكد من الكود"),COUNT($U$3:U1534)+1,"  ")</f>
        <v xml:space="preserve">  </v>
      </c>
    </row>
    <row r="1536" spans="2:21" ht="15.75">
      <c r="B1536" s="5" t="str">
        <f>IF(C1536&lt;&gt;"",COUNT($B$3:B1535)+1,"")</f>
        <v/>
      </c>
      <c r="C1536" s="86"/>
      <c r="D1536" s="12"/>
      <c r="E1536" s="12"/>
      <c r="F1536" s="5" t="str">
        <f>IFERROR(IF(E1536&lt;&gt;"",VLOOKUP(E1536,STORE!$C$6:$D$500,2,FALSE),""),"تأكد من الكود")</f>
        <v/>
      </c>
      <c r="G1536" s="12"/>
      <c r="H1536" s="20"/>
      <c r="I1536" s="12"/>
      <c r="U1536" s="4" t="str">
        <f>IF(AND($V$2=$E1536,$V$2&lt;&gt;"",$V$2&lt;&gt;0,F1536&lt;&gt;"تأكد من الكود"),COUNT($U$3:U1535)+1,"  ")</f>
        <v xml:space="preserve">  </v>
      </c>
    </row>
    <row r="1537" spans="2:21" ht="15.75">
      <c r="B1537" s="5" t="str">
        <f>IF(C1537&lt;&gt;"",COUNT($B$3:B1536)+1,"")</f>
        <v/>
      </c>
      <c r="C1537" s="86"/>
      <c r="D1537" s="12"/>
      <c r="E1537" s="12"/>
      <c r="F1537" s="5" t="str">
        <f>IFERROR(IF(E1537&lt;&gt;"",VLOOKUP(E1537,STORE!$C$6:$D$500,2,FALSE),""),"تأكد من الكود")</f>
        <v/>
      </c>
      <c r="G1537" s="12"/>
      <c r="H1537" s="20"/>
      <c r="I1537" s="12"/>
      <c r="U1537" s="4" t="str">
        <f>IF(AND($V$2=$E1537,$V$2&lt;&gt;"",$V$2&lt;&gt;0,F1537&lt;&gt;"تأكد من الكود"),COUNT($U$3:U1536)+1,"  ")</f>
        <v xml:space="preserve">  </v>
      </c>
    </row>
    <row r="1538" spans="2:21" ht="15.75">
      <c r="B1538" s="5" t="str">
        <f>IF(C1538&lt;&gt;"",COUNT($B$3:B1537)+1,"")</f>
        <v/>
      </c>
      <c r="C1538" s="86"/>
      <c r="D1538" s="12"/>
      <c r="E1538" s="12"/>
      <c r="F1538" s="5" t="str">
        <f>IFERROR(IF(E1538&lt;&gt;"",VLOOKUP(E1538,STORE!$C$6:$D$500,2,FALSE),""),"تأكد من الكود")</f>
        <v/>
      </c>
      <c r="G1538" s="12"/>
      <c r="H1538" s="20"/>
      <c r="I1538" s="12"/>
      <c r="U1538" s="4" t="str">
        <f>IF(AND($V$2=$E1538,$V$2&lt;&gt;"",$V$2&lt;&gt;0,F1538&lt;&gt;"تأكد من الكود"),COUNT($U$3:U1537)+1,"  ")</f>
        <v xml:space="preserve">  </v>
      </c>
    </row>
    <row r="1539" spans="2:21" ht="15.75">
      <c r="B1539" s="5" t="str">
        <f>IF(C1539&lt;&gt;"",COUNT($B$3:B1538)+1,"")</f>
        <v/>
      </c>
      <c r="C1539" s="86"/>
      <c r="D1539" s="12"/>
      <c r="E1539" s="12"/>
      <c r="F1539" s="5" t="str">
        <f>IFERROR(IF(E1539&lt;&gt;"",VLOOKUP(E1539,STORE!$C$6:$D$500,2,FALSE),""),"تأكد من الكود")</f>
        <v/>
      </c>
      <c r="G1539" s="12"/>
      <c r="H1539" s="20"/>
      <c r="I1539" s="12"/>
      <c r="U1539" s="4" t="str">
        <f>IF(AND($V$2=$E1539,$V$2&lt;&gt;"",$V$2&lt;&gt;0,F1539&lt;&gt;"تأكد من الكود"),COUNT($U$3:U1538)+1,"  ")</f>
        <v xml:space="preserve">  </v>
      </c>
    </row>
    <row r="1540" spans="2:21" ht="15.75">
      <c r="B1540" s="5" t="str">
        <f>IF(C1540&lt;&gt;"",COUNT($B$3:B1539)+1,"")</f>
        <v/>
      </c>
      <c r="C1540" s="86"/>
      <c r="D1540" s="12"/>
      <c r="E1540" s="12"/>
      <c r="F1540" s="5" t="str">
        <f>IFERROR(IF(E1540&lt;&gt;"",VLOOKUP(E1540,STORE!$C$6:$D$500,2,FALSE),""),"تأكد من الكود")</f>
        <v/>
      </c>
      <c r="G1540" s="12"/>
      <c r="H1540" s="20"/>
      <c r="I1540" s="12"/>
      <c r="U1540" s="4" t="str">
        <f>IF(AND($V$2=$E1540,$V$2&lt;&gt;"",$V$2&lt;&gt;0,F1540&lt;&gt;"تأكد من الكود"),COUNT($U$3:U1539)+1,"  ")</f>
        <v xml:space="preserve">  </v>
      </c>
    </row>
    <row r="1541" spans="2:21" ht="15.75">
      <c r="B1541" s="5" t="str">
        <f>IF(C1541&lt;&gt;"",COUNT($B$3:B1540)+1,"")</f>
        <v/>
      </c>
      <c r="C1541" s="86"/>
      <c r="D1541" s="12"/>
      <c r="E1541" s="12"/>
      <c r="F1541" s="5" t="str">
        <f>IFERROR(IF(E1541&lt;&gt;"",VLOOKUP(E1541,STORE!$C$6:$D$500,2,FALSE),""),"تأكد من الكود")</f>
        <v/>
      </c>
      <c r="G1541" s="12"/>
      <c r="H1541" s="20"/>
      <c r="I1541" s="12"/>
      <c r="U1541" s="4" t="str">
        <f>IF(AND($V$2=$E1541,$V$2&lt;&gt;"",$V$2&lt;&gt;0,F1541&lt;&gt;"تأكد من الكود"),COUNT($U$3:U1540)+1,"  ")</f>
        <v xml:space="preserve">  </v>
      </c>
    </row>
    <row r="1542" spans="2:21" ht="15.75">
      <c r="B1542" s="5" t="str">
        <f>IF(C1542&lt;&gt;"",COUNT($B$3:B1541)+1,"")</f>
        <v/>
      </c>
      <c r="C1542" s="86"/>
      <c r="D1542" s="12"/>
      <c r="E1542" s="12"/>
      <c r="F1542" s="5" t="str">
        <f>IFERROR(IF(E1542&lt;&gt;"",VLOOKUP(E1542,STORE!$C$6:$D$500,2,FALSE),""),"تأكد من الكود")</f>
        <v/>
      </c>
      <c r="G1542" s="12"/>
      <c r="H1542" s="20"/>
      <c r="I1542" s="12"/>
      <c r="U1542" s="4" t="str">
        <f>IF(AND($V$2=$E1542,$V$2&lt;&gt;"",$V$2&lt;&gt;0,F1542&lt;&gt;"تأكد من الكود"),COUNT($U$3:U1541)+1,"  ")</f>
        <v xml:space="preserve">  </v>
      </c>
    </row>
    <row r="1543" spans="2:21" ht="15.75">
      <c r="B1543" s="5" t="str">
        <f>IF(C1543&lt;&gt;"",COUNT($B$3:B1542)+1,"")</f>
        <v/>
      </c>
      <c r="C1543" s="86"/>
      <c r="D1543" s="12"/>
      <c r="E1543" s="12"/>
      <c r="F1543" s="5" t="str">
        <f>IFERROR(IF(E1543&lt;&gt;"",VLOOKUP(E1543,STORE!$C$6:$D$500,2,FALSE),""),"تأكد من الكود")</f>
        <v/>
      </c>
      <c r="G1543" s="12"/>
      <c r="H1543" s="20"/>
      <c r="I1543" s="12"/>
      <c r="U1543" s="4" t="str">
        <f>IF(AND($V$2=$E1543,$V$2&lt;&gt;"",$V$2&lt;&gt;0,F1543&lt;&gt;"تأكد من الكود"),COUNT($U$3:U1542)+1,"  ")</f>
        <v xml:space="preserve">  </v>
      </c>
    </row>
    <row r="1544" spans="2:21" ht="15.75">
      <c r="B1544" s="5" t="str">
        <f>IF(C1544&lt;&gt;"",COUNT($B$3:B1543)+1,"")</f>
        <v/>
      </c>
      <c r="C1544" s="86"/>
      <c r="D1544" s="12"/>
      <c r="E1544" s="12"/>
      <c r="F1544" s="5" t="str">
        <f>IFERROR(IF(E1544&lt;&gt;"",VLOOKUP(E1544,STORE!$C$6:$D$500,2,FALSE),""),"تأكد من الكود")</f>
        <v/>
      </c>
      <c r="G1544" s="12"/>
      <c r="H1544" s="20"/>
      <c r="I1544" s="12"/>
      <c r="U1544" s="4" t="str">
        <f>IF(AND($V$2=$E1544,$V$2&lt;&gt;"",$V$2&lt;&gt;0,F1544&lt;&gt;"تأكد من الكود"),COUNT($U$3:U1543)+1,"  ")</f>
        <v xml:space="preserve">  </v>
      </c>
    </row>
    <row r="1545" spans="2:21" ht="15.75">
      <c r="B1545" s="5" t="str">
        <f>IF(C1545&lt;&gt;"",COUNT($B$3:B1544)+1,"")</f>
        <v/>
      </c>
      <c r="C1545" s="86"/>
      <c r="D1545" s="12"/>
      <c r="E1545" s="12"/>
      <c r="F1545" s="5" t="str">
        <f>IFERROR(IF(E1545&lt;&gt;"",VLOOKUP(E1545,STORE!$C$6:$D$500,2,FALSE),""),"تأكد من الكود")</f>
        <v/>
      </c>
      <c r="G1545" s="12"/>
      <c r="H1545" s="20"/>
      <c r="I1545" s="12"/>
      <c r="U1545" s="4" t="str">
        <f>IF(AND($V$2=$E1545,$V$2&lt;&gt;"",$V$2&lt;&gt;0,F1545&lt;&gt;"تأكد من الكود"),COUNT($U$3:U1544)+1,"  ")</f>
        <v xml:space="preserve">  </v>
      </c>
    </row>
    <row r="1546" spans="2:21" ht="15.75">
      <c r="B1546" s="5" t="str">
        <f>IF(C1546&lt;&gt;"",COUNT($B$3:B1545)+1,"")</f>
        <v/>
      </c>
      <c r="C1546" s="86"/>
      <c r="D1546" s="12"/>
      <c r="E1546" s="12"/>
      <c r="F1546" s="5" t="str">
        <f>IFERROR(IF(E1546&lt;&gt;"",VLOOKUP(E1546,STORE!$C$6:$D$500,2,FALSE),""),"تأكد من الكود")</f>
        <v/>
      </c>
      <c r="G1546" s="12"/>
      <c r="H1546" s="20"/>
      <c r="I1546" s="12"/>
      <c r="U1546" s="4" t="str">
        <f>IF(AND($V$2=$E1546,$V$2&lt;&gt;"",$V$2&lt;&gt;0,F1546&lt;&gt;"تأكد من الكود"),COUNT($U$3:U1545)+1,"  ")</f>
        <v xml:space="preserve">  </v>
      </c>
    </row>
    <row r="1547" spans="2:21" ht="15.75">
      <c r="B1547" s="5" t="str">
        <f>IF(C1547&lt;&gt;"",COUNT($B$3:B1546)+1,"")</f>
        <v/>
      </c>
      <c r="C1547" s="86"/>
      <c r="D1547" s="12"/>
      <c r="E1547" s="12"/>
      <c r="F1547" s="5" t="str">
        <f>IFERROR(IF(E1547&lt;&gt;"",VLOOKUP(E1547,STORE!$C$6:$D$500,2,FALSE),""),"تأكد من الكود")</f>
        <v/>
      </c>
      <c r="G1547" s="12"/>
      <c r="H1547" s="20"/>
      <c r="I1547" s="12"/>
      <c r="U1547" s="4" t="str">
        <f>IF(AND($V$2=$E1547,$V$2&lt;&gt;"",$V$2&lt;&gt;0,F1547&lt;&gt;"تأكد من الكود"),COUNT($U$3:U1546)+1,"  ")</f>
        <v xml:space="preserve">  </v>
      </c>
    </row>
    <row r="1548" spans="2:21" ht="15.75">
      <c r="B1548" s="5" t="str">
        <f>IF(C1548&lt;&gt;"",COUNT($B$3:B1547)+1,"")</f>
        <v/>
      </c>
      <c r="C1548" s="86"/>
      <c r="D1548" s="12"/>
      <c r="E1548" s="12"/>
      <c r="F1548" s="5" t="str">
        <f>IFERROR(IF(E1548&lt;&gt;"",VLOOKUP(E1548,STORE!$C$6:$D$500,2,FALSE),""),"تأكد من الكود")</f>
        <v/>
      </c>
      <c r="G1548" s="12"/>
      <c r="H1548" s="20"/>
      <c r="I1548" s="12"/>
      <c r="U1548" s="4" t="str">
        <f>IF(AND($V$2=$E1548,$V$2&lt;&gt;"",$V$2&lt;&gt;0,F1548&lt;&gt;"تأكد من الكود"),COUNT($U$3:U1547)+1,"  ")</f>
        <v xml:space="preserve">  </v>
      </c>
    </row>
    <row r="1549" spans="2:21" ht="15.75">
      <c r="B1549" s="5" t="str">
        <f>IF(C1549&lt;&gt;"",COUNT($B$3:B1548)+1,"")</f>
        <v/>
      </c>
      <c r="C1549" s="86"/>
      <c r="D1549" s="12"/>
      <c r="E1549" s="12"/>
      <c r="F1549" s="5" t="str">
        <f>IFERROR(IF(E1549&lt;&gt;"",VLOOKUP(E1549,STORE!$C$6:$D$500,2,FALSE),""),"تأكد من الكود")</f>
        <v/>
      </c>
      <c r="G1549" s="12"/>
      <c r="H1549" s="20"/>
      <c r="I1549" s="12"/>
      <c r="U1549" s="4" t="str">
        <f>IF(AND($V$2=$E1549,$V$2&lt;&gt;"",$V$2&lt;&gt;0,F1549&lt;&gt;"تأكد من الكود"),COUNT($U$3:U1548)+1,"  ")</f>
        <v xml:space="preserve">  </v>
      </c>
    </row>
    <row r="1550" spans="2:21" ht="15.75">
      <c r="B1550" s="5" t="str">
        <f>IF(C1550&lt;&gt;"",COUNT($B$3:B1549)+1,"")</f>
        <v/>
      </c>
      <c r="C1550" s="86"/>
      <c r="D1550" s="12"/>
      <c r="E1550" s="12"/>
      <c r="F1550" s="5" t="str">
        <f>IFERROR(IF(E1550&lt;&gt;"",VLOOKUP(E1550,STORE!$C$6:$D$500,2,FALSE),""),"تأكد من الكود")</f>
        <v/>
      </c>
      <c r="G1550" s="12"/>
      <c r="H1550" s="20"/>
      <c r="I1550" s="12"/>
      <c r="U1550" s="4" t="str">
        <f>IF(AND($V$2=$E1550,$V$2&lt;&gt;"",$V$2&lt;&gt;0,F1550&lt;&gt;"تأكد من الكود"),COUNT($U$3:U1549)+1,"  ")</f>
        <v xml:space="preserve">  </v>
      </c>
    </row>
    <row r="1551" spans="2:21" ht="15.75">
      <c r="B1551" s="5" t="str">
        <f>IF(C1551&lt;&gt;"",COUNT($B$3:B1550)+1,"")</f>
        <v/>
      </c>
      <c r="C1551" s="86"/>
      <c r="D1551" s="12"/>
      <c r="E1551" s="12"/>
      <c r="F1551" s="5" t="str">
        <f>IFERROR(IF(E1551&lt;&gt;"",VLOOKUP(E1551,STORE!$C$6:$D$500,2,FALSE),""),"تأكد من الكود")</f>
        <v/>
      </c>
      <c r="G1551" s="12"/>
      <c r="H1551" s="20"/>
      <c r="I1551" s="12"/>
      <c r="U1551" s="4" t="str">
        <f>IF(AND($V$2=$E1551,$V$2&lt;&gt;"",$V$2&lt;&gt;0,F1551&lt;&gt;"تأكد من الكود"),COUNT($U$3:U1550)+1,"  ")</f>
        <v xml:space="preserve">  </v>
      </c>
    </row>
    <row r="1552" spans="2:21" ht="15.75">
      <c r="B1552" s="5" t="str">
        <f>IF(C1552&lt;&gt;"",COUNT($B$3:B1551)+1,"")</f>
        <v/>
      </c>
      <c r="C1552" s="86"/>
      <c r="D1552" s="12"/>
      <c r="E1552" s="12"/>
      <c r="F1552" s="5" t="str">
        <f>IFERROR(IF(E1552&lt;&gt;"",VLOOKUP(E1552,STORE!$C$6:$D$500,2,FALSE),""),"تأكد من الكود")</f>
        <v/>
      </c>
      <c r="G1552" s="12"/>
      <c r="H1552" s="20"/>
      <c r="I1552" s="12"/>
      <c r="U1552" s="4" t="str">
        <f>IF(AND($V$2=$E1552,$V$2&lt;&gt;"",$V$2&lt;&gt;0,F1552&lt;&gt;"تأكد من الكود"),COUNT($U$3:U1551)+1,"  ")</f>
        <v xml:space="preserve">  </v>
      </c>
    </row>
    <row r="1553" spans="2:21" ht="15.75">
      <c r="B1553" s="5" t="str">
        <f>IF(C1553&lt;&gt;"",COUNT($B$3:B1552)+1,"")</f>
        <v/>
      </c>
      <c r="C1553" s="86"/>
      <c r="D1553" s="12"/>
      <c r="E1553" s="12"/>
      <c r="F1553" s="5" t="str">
        <f>IFERROR(IF(E1553&lt;&gt;"",VLOOKUP(E1553,STORE!$C$6:$D$500,2,FALSE),""),"تأكد من الكود")</f>
        <v/>
      </c>
      <c r="G1553" s="12"/>
      <c r="H1553" s="20"/>
      <c r="I1553" s="12"/>
      <c r="U1553" s="4" t="str">
        <f>IF(AND($V$2=$E1553,$V$2&lt;&gt;"",$V$2&lt;&gt;0,F1553&lt;&gt;"تأكد من الكود"),COUNT($U$3:U1552)+1,"  ")</f>
        <v xml:space="preserve">  </v>
      </c>
    </row>
    <row r="1554" spans="2:21" ht="15.75">
      <c r="B1554" s="5" t="str">
        <f>IF(C1554&lt;&gt;"",COUNT($B$3:B1553)+1,"")</f>
        <v/>
      </c>
      <c r="C1554" s="86"/>
      <c r="D1554" s="12"/>
      <c r="E1554" s="12"/>
      <c r="F1554" s="5" t="str">
        <f>IFERROR(IF(E1554&lt;&gt;"",VLOOKUP(E1554,STORE!$C$6:$D$500,2,FALSE),""),"تأكد من الكود")</f>
        <v/>
      </c>
      <c r="G1554" s="12"/>
      <c r="H1554" s="20"/>
      <c r="I1554" s="12"/>
      <c r="U1554" s="4" t="str">
        <f>IF(AND($V$2=$E1554,$V$2&lt;&gt;"",$V$2&lt;&gt;0,F1554&lt;&gt;"تأكد من الكود"),COUNT($U$3:U1553)+1,"  ")</f>
        <v xml:space="preserve">  </v>
      </c>
    </row>
    <row r="1555" spans="2:21" ht="15.75">
      <c r="B1555" s="5" t="str">
        <f>IF(C1555&lt;&gt;"",COUNT($B$3:B1554)+1,"")</f>
        <v/>
      </c>
      <c r="C1555" s="86"/>
      <c r="D1555" s="12"/>
      <c r="E1555" s="12"/>
      <c r="F1555" s="5" t="str">
        <f>IFERROR(IF(E1555&lt;&gt;"",VLOOKUP(E1555,STORE!$C$6:$D$500,2,FALSE),""),"تأكد من الكود")</f>
        <v/>
      </c>
      <c r="G1555" s="12"/>
      <c r="H1555" s="20"/>
      <c r="I1555" s="12"/>
      <c r="U1555" s="4" t="str">
        <f>IF(AND($V$2=$E1555,$V$2&lt;&gt;"",$V$2&lt;&gt;0,F1555&lt;&gt;"تأكد من الكود"),COUNT($U$3:U1554)+1,"  ")</f>
        <v xml:space="preserve">  </v>
      </c>
    </row>
    <row r="1556" spans="2:21" ht="15.75">
      <c r="B1556" s="5" t="str">
        <f>IF(C1556&lt;&gt;"",COUNT($B$3:B1555)+1,"")</f>
        <v/>
      </c>
      <c r="C1556" s="86"/>
      <c r="D1556" s="12"/>
      <c r="E1556" s="12"/>
      <c r="F1556" s="5" t="str">
        <f>IFERROR(IF(E1556&lt;&gt;"",VLOOKUP(E1556,STORE!$C$6:$D$500,2,FALSE),""),"تأكد من الكود")</f>
        <v/>
      </c>
      <c r="G1556" s="12"/>
      <c r="H1556" s="20"/>
      <c r="I1556" s="12"/>
      <c r="U1556" s="4" t="str">
        <f>IF(AND($V$2=$E1556,$V$2&lt;&gt;"",$V$2&lt;&gt;0,F1556&lt;&gt;"تأكد من الكود"),COUNT($U$3:U1555)+1,"  ")</f>
        <v xml:space="preserve">  </v>
      </c>
    </row>
    <row r="1557" spans="2:21" ht="15.75">
      <c r="B1557" s="5" t="str">
        <f>IF(C1557&lt;&gt;"",COUNT($B$3:B1556)+1,"")</f>
        <v/>
      </c>
      <c r="C1557" s="86"/>
      <c r="D1557" s="12"/>
      <c r="E1557" s="12"/>
      <c r="F1557" s="5" t="str">
        <f>IFERROR(IF(E1557&lt;&gt;"",VLOOKUP(E1557,STORE!$C$6:$D$500,2,FALSE),""),"تأكد من الكود")</f>
        <v/>
      </c>
      <c r="G1557" s="12"/>
      <c r="H1557" s="20"/>
      <c r="I1557" s="12"/>
      <c r="U1557" s="4" t="str">
        <f>IF(AND($V$2=$E1557,$V$2&lt;&gt;"",$V$2&lt;&gt;0,F1557&lt;&gt;"تأكد من الكود"),COUNT($U$3:U1556)+1,"  ")</f>
        <v xml:space="preserve">  </v>
      </c>
    </row>
    <row r="1558" spans="2:21" ht="15.75">
      <c r="B1558" s="5" t="str">
        <f>IF(C1558&lt;&gt;"",COUNT($B$3:B1557)+1,"")</f>
        <v/>
      </c>
      <c r="C1558" s="86"/>
      <c r="D1558" s="12"/>
      <c r="E1558" s="12"/>
      <c r="F1558" s="5" t="str">
        <f>IFERROR(IF(E1558&lt;&gt;"",VLOOKUP(E1558,STORE!$C$6:$D$500,2,FALSE),""),"تأكد من الكود")</f>
        <v/>
      </c>
      <c r="G1558" s="12"/>
      <c r="H1558" s="20"/>
      <c r="I1558" s="12"/>
      <c r="U1558" s="4" t="str">
        <f>IF(AND($V$2=$E1558,$V$2&lt;&gt;"",$V$2&lt;&gt;0,F1558&lt;&gt;"تأكد من الكود"),COUNT($U$3:U1557)+1,"  ")</f>
        <v xml:space="preserve">  </v>
      </c>
    </row>
    <row r="1559" spans="2:21" ht="15.75">
      <c r="B1559" s="5" t="str">
        <f>IF(C1559&lt;&gt;"",COUNT($B$3:B1558)+1,"")</f>
        <v/>
      </c>
      <c r="C1559" s="86"/>
      <c r="D1559" s="12"/>
      <c r="E1559" s="12"/>
      <c r="F1559" s="5" t="str">
        <f>IFERROR(IF(E1559&lt;&gt;"",VLOOKUP(E1559,STORE!$C$6:$D$500,2,FALSE),""),"تأكد من الكود")</f>
        <v/>
      </c>
      <c r="G1559" s="12"/>
      <c r="H1559" s="20"/>
      <c r="I1559" s="12"/>
      <c r="U1559" s="4" t="str">
        <f>IF(AND($V$2=$E1559,$V$2&lt;&gt;"",$V$2&lt;&gt;0,F1559&lt;&gt;"تأكد من الكود"),COUNT($U$3:U1558)+1,"  ")</f>
        <v xml:space="preserve">  </v>
      </c>
    </row>
    <row r="1560" spans="2:21" ht="15.75">
      <c r="B1560" s="5" t="str">
        <f>IF(C1560&lt;&gt;"",COUNT($B$3:B1559)+1,"")</f>
        <v/>
      </c>
      <c r="C1560" s="86"/>
      <c r="D1560" s="12"/>
      <c r="E1560" s="12"/>
      <c r="F1560" s="5" t="str">
        <f>IFERROR(IF(E1560&lt;&gt;"",VLOOKUP(E1560,STORE!$C$6:$D$500,2,FALSE),""),"تأكد من الكود")</f>
        <v/>
      </c>
      <c r="G1560" s="12"/>
      <c r="H1560" s="20"/>
      <c r="I1560" s="12"/>
      <c r="U1560" s="4" t="str">
        <f>IF(AND($V$2=$E1560,$V$2&lt;&gt;"",$V$2&lt;&gt;0,F1560&lt;&gt;"تأكد من الكود"),COUNT($U$3:U1559)+1,"  ")</f>
        <v xml:space="preserve">  </v>
      </c>
    </row>
    <row r="1561" spans="2:21" ht="15.75">
      <c r="B1561" s="5" t="str">
        <f>IF(C1561&lt;&gt;"",COUNT($B$3:B1560)+1,"")</f>
        <v/>
      </c>
      <c r="C1561" s="86"/>
      <c r="D1561" s="12"/>
      <c r="E1561" s="12"/>
      <c r="F1561" s="5" t="str">
        <f>IFERROR(IF(E1561&lt;&gt;"",VLOOKUP(E1561,STORE!$C$6:$D$500,2,FALSE),""),"تأكد من الكود")</f>
        <v/>
      </c>
      <c r="G1561" s="12"/>
      <c r="H1561" s="20"/>
      <c r="I1561" s="12"/>
      <c r="U1561" s="4" t="str">
        <f>IF(AND($V$2=$E1561,$V$2&lt;&gt;"",$V$2&lt;&gt;0,F1561&lt;&gt;"تأكد من الكود"),COUNT($U$3:U1560)+1,"  ")</f>
        <v xml:space="preserve">  </v>
      </c>
    </row>
    <row r="1562" spans="2:21" ht="15.75">
      <c r="B1562" s="5" t="str">
        <f>IF(C1562&lt;&gt;"",COUNT($B$3:B1561)+1,"")</f>
        <v/>
      </c>
      <c r="C1562" s="86"/>
      <c r="D1562" s="12"/>
      <c r="E1562" s="12"/>
      <c r="F1562" s="5" t="str">
        <f>IFERROR(IF(E1562&lt;&gt;"",VLOOKUP(E1562,STORE!$C$6:$D$500,2,FALSE),""),"تأكد من الكود")</f>
        <v/>
      </c>
      <c r="G1562" s="12"/>
      <c r="H1562" s="20"/>
      <c r="I1562" s="12"/>
      <c r="U1562" s="4" t="str">
        <f>IF(AND($V$2=$E1562,$V$2&lt;&gt;"",$V$2&lt;&gt;0,F1562&lt;&gt;"تأكد من الكود"),COUNT($U$3:U1561)+1,"  ")</f>
        <v xml:space="preserve">  </v>
      </c>
    </row>
    <row r="1563" spans="2:21" ht="15.75">
      <c r="B1563" s="5" t="str">
        <f>IF(C1563&lt;&gt;"",COUNT($B$3:B1562)+1,"")</f>
        <v/>
      </c>
      <c r="C1563" s="86"/>
      <c r="D1563" s="12"/>
      <c r="E1563" s="12"/>
      <c r="F1563" s="5" t="str">
        <f>IFERROR(IF(E1563&lt;&gt;"",VLOOKUP(E1563,STORE!$C$6:$D$500,2,FALSE),""),"تأكد من الكود")</f>
        <v/>
      </c>
      <c r="G1563" s="12"/>
      <c r="H1563" s="20"/>
      <c r="I1563" s="12"/>
      <c r="U1563" s="4" t="str">
        <f>IF(AND($V$2=$E1563,$V$2&lt;&gt;"",$V$2&lt;&gt;0,F1563&lt;&gt;"تأكد من الكود"),COUNT($U$3:U1562)+1,"  ")</f>
        <v xml:space="preserve">  </v>
      </c>
    </row>
    <row r="1564" spans="2:21" ht="15.75">
      <c r="B1564" s="5" t="str">
        <f>IF(C1564&lt;&gt;"",COUNT($B$3:B1563)+1,"")</f>
        <v/>
      </c>
      <c r="C1564" s="86"/>
      <c r="D1564" s="12"/>
      <c r="E1564" s="12"/>
      <c r="F1564" s="5" t="str">
        <f>IFERROR(IF(E1564&lt;&gt;"",VLOOKUP(E1564,STORE!$C$6:$D$500,2,FALSE),""),"تأكد من الكود")</f>
        <v/>
      </c>
      <c r="G1564" s="12"/>
      <c r="H1564" s="20"/>
      <c r="I1564" s="12"/>
      <c r="U1564" s="4" t="str">
        <f>IF(AND($V$2=$E1564,$V$2&lt;&gt;"",$V$2&lt;&gt;0,F1564&lt;&gt;"تأكد من الكود"),COUNT($U$3:U1563)+1,"  ")</f>
        <v xml:space="preserve">  </v>
      </c>
    </row>
    <row r="1565" spans="2:21" ht="15.75">
      <c r="B1565" s="5" t="str">
        <f>IF(C1565&lt;&gt;"",COUNT($B$3:B1564)+1,"")</f>
        <v/>
      </c>
      <c r="C1565" s="86"/>
      <c r="D1565" s="12"/>
      <c r="E1565" s="12"/>
      <c r="F1565" s="5" t="str">
        <f>IFERROR(IF(E1565&lt;&gt;"",VLOOKUP(E1565,STORE!$C$6:$D$500,2,FALSE),""),"تأكد من الكود")</f>
        <v/>
      </c>
      <c r="G1565" s="12"/>
      <c r="H1565" s="20"/>
      <c r="I1565" s="12"/>
      <c r="U1565" s="4" t="str">
        <f>IF(AND($V$2=$E1565,$V$2&lt;&gt;"",$V$2&lt;&gt;0,F1565&lt;&gt;"تأكد من الكود"),COUNT($U$3:U1564)+1,"  ")</f>
        <v xml:space="preserve">  </v>
      </c>
    </row>
    <row r="1566" spans="2:21" ht="15.75">
      <c r="B1566" s="5" t="str">
        <f>IF(C1566&lt;&gt;"",COUNT($B$3:B1565)+1,"")</f>
        <v/>
      </c>
      <c r="C1566" s="86"/>
      <c r="D1566" s="12"/>
      <c r="E1566" s="12"/>
      <c r="F1566" s="5" t="str">
        <f>IFERROR(IF(E1566&lt;&gt;"",VLOOKUP(E1566,STORE!$C$6:$D$500,2,FALSE),""),"تأكد من الكود")</f>
        <v/>
      </c>
      <c r="G1566" s="12"/>
      <c r="H1566" s="20"/>
      <c r="I1566" s="12"/>
      <c r="U1566" s="4" t="str">
        <f>IF(AND($V$2=$E1566,$V$2&lt;&gt;"",$V$2&lt;&gt;0,F1566&lt;&gt;"تأكد من الكود"),COUNT($U$3:U1565)+1,"  ")</f>
        <v xml:space="preserve">  </v>
      </c>
    </row>
    <row r="1567" spans="2:21" ht="15.75">
      <c r="B1567" s="5" t="str">
        <f>IF(C1567&lt;&gt;"",COUNT($B$3:B1566)+1,"")</f>
        <v/>
      </c>
      <c r="C1567" s="86"/>
      <c r="D1567" s="12"/>
      <c r="E1567" s="12"/>
      <c r="F1567" s="5" t="str">
        <f>IFERROR(IF(E1567&lt;&gt;"",VLOOKUP(E1567,STORE!$C$6:$D$500,2,FALSE),""),"تأكد من الكود")</f>
        <v/>
      </c>
      <c r="G1567" s="12"/>
      <c r="H1567" s="20"/>
      <c r="I1567" s="12"/>
      <c r="U1567" s="4" t="str">
        <f>IF(AND($V$2=$E1567,$V$2&lt;&gt;"",$V$2&lt;&gt;0,F1567&lt;&gt;"تأكد من الكود"),COUNT($U$3:U1566)+1,"  ")</f>
        <v xml:space="preserve">  </v>
      </c>
    </row>
    <row r="1568" spans="2:21" ht="15.75">
      <c r="B1568" s="5" t="str">
        <f>IF(C1568&lt;&gt;"",COUNT($B$3:B1567)+1,"")</f>
        <v/>
      </c>
      <c r="C1568" s="86"/>
      <c r="D1568" s="12"/>
      <c r="E1568" s="12"/>
      <c r="F1568" s="5" t="str">
        <f>IFERROR(IF(E1568&lt;&gt;"",VLOOKUP(E1568,STORE!$C$6:$D$500,2,FALSE),""),"تأكد من الكود")</f>
        <v/>
      </c>
      <c r="G1568" s="12"/>
      <c r="H1568" s="20"/>
      <c r="I1568" s="12"/>
      <c r="U1568" s="4" t="str">
        <f>IF(AND($V$2=$E1568,$V$2&lt;&gt;"",$V$2&lt;&gt;0,F1568&lt;&gt;"تأكد من الكود"),COUNT($U$3:U1567)+1,"  ")</f>
        <v xml:space="preserve">  </v>
      </c>
    </row>
    <row r="1569" spans="2:21" ht="15.75">
      <c r="B1569" s="5" t="str">
        <f>IF(C1569&lt;&gt;"",COUNT($B$3:B1568)+1,"")</f>
        <v/>
      </c>
      <c r="C1569" s="86"/>
      <c r="D1569" s="12"/>
      <c r="E1569" s="12"/>
      <c r="F1569" s="5" t="str">
        <f>IFERROR(IF(E1569&lt;&gt;"",VLOOKUP(E1569,STORE!$C$6:$D$500,2,FALSE),""),"تأكد من الكود")</f>
        <v/>
      </c>
      <c r="G1569" s="12"/>
      <c r="H1569" s="20"/>
      <c r="I1569" s="12"/>
      <c r="U1569" s="4" t="str">
        <f>IF(AND($V$2=$E1569,$V$2&lt;&gt;"",$V$2&lt;&gt;0,F1569&lt;&gt;"تأكد من الكود"),COUNT($U$3:U1568)+1,"  ")</f>
        <v xml:space="preserve">  </v>
      </c>
    </row>
    <row r="1570" spans="2:21" ht="15.75">
      <c r="B1570" s="5" t="str">
        <f>IF(C1570&lt;&gt;"",COUNT($B$3:B1569)+1,"")</f>
        <v/>
      </c>
      <c r="C1570" s="86"/>
      <c r="D1570" s="12"/>
      <c r="E1570" s="12"/>
      <c r="F1570" s="5" t="str">
        <f>IFERROR(IF(E1570&lt;&gt;"",VLOOKUP(E1570,STORE!$C$6:$D$500,2,FALSE),""),"تأكد من الكود")</f>
        <v/>
      </c>
      <c r="G1570" s="12"/>
      <c r="H1570" s="20"/>
      <c r="I1570" s="12"/>
      <c r="U1570" s="4" t="str">
        <f>IF(AND($V$2=$E1570,$V$2&lt;&gt;"",$V$2&lt;&gt;0,F1570&lt;&gt;"تأكد من الكود"),COUNT($U$3:U1569)+1,"  ")</f>
        <v xml:space="preserve">  </v>
      </c>
    </row>
    <row r="1571" spans="2:21" ht="15.75">
      <c r="B1571" s="5" t="str">
        <f>IF(C1571&lt;&gt;"",COUNT($B$3:B1570)+1,"")</f>
        <v/>
      </c>
      <c r="C1571" s="86"/>
      <c r="D1571" s="12"/>
      <c r="E1571" s="12"/>
      <c r="F1571" s="5" t="str">
        <f>IFERROR(IF(E1571&lt;&gt;"",VLOOKUP(E1571,STORE!$C$6:$D$500,2,FALSE),""),"تأكد من الكود")</f>
        <v/>
      </c>
      <c r="G1571" s="12"/>
      <c r="H1571" s="20"/>
      <c r="I1571" s="12"/>
      <c r="U1571" s="4" t="str">
        <f>IF(AND($V$2=$E1571,$V$2&lt;&gt;"",$V$2&lt;&gt;0,F1571&lt;&gt;"تأكد من الكود"),COUNT($U$3:U1570)+1,"  ")</f>
        <v xml:space="preserve">  </v>
      </c>
    </row>
    <row r="1572" spans="2:21" ht="15.75">
      <c r="B1572" s="5" t="str">
        <f>IF(C1572&lt;&gt;"",COUNT($B$3:B1571)+1,"")</f>
        <v/>
      </c>
      <c r="C1572" s="86"/>
      <c r="D1572" s="12"/>
      <c r="E1572" s="12"/>
      <c r="F1572" s="5" t="str">
        <f>IFERROR(IF(E1572&lt;&gt;"",VLOOKUP(E1572,STORE!$C$6:$D$500,2,FALSE),""),"تأكد من الكود")</f>
        <v/>
      </c>
      <c r="G1572" s="12"/>
      <c r="H1572" s="20"/>
      <c r="I1572" s="12"/>
      <c r="U1572" s="4" t="str">
        <f>IF(AND($V$2=$E1572,$V$2&lt;&gt;"",$V$2&lt;&gt;0,F1572&lt;&gt;"تأكد من الكود"),COUNT($U$3:U1571)+1,"  ")</f>
        <v xml:space="preserve">  </v>
      </c>
    </row>
    <row r="1573" spans="2:21" ht="15.75">
      <c r="B1573" s="5" t="str">
        <f>IF(C1573&lt;&gt;"",COUNT($B$3:B1572)+1,"")</f>
        <v/>
      </c>
      <c r="C1573" s="86"/>
      <c r="D1573" s="12"/>
      <c r="E1573" s="12"/>
      <c r="F1573" s="5" t="str">
        <f>IFERROR(IF(E1573&lt;&gt;"",VLOOKUP(E1573,STORE!$C$6:$D$500,2,FALSE),""),"تأكد من الكود")</f>
        <v/>
      </c>
      <c r="G1573" s="12"/>
      <c r="H1573" s="20"/>
      <c r="I1573" s="12"/>
      <c r="U1573" s="4" t="str">
        <f>IF(AND($V$2=$E1573,$V$2&lt;&gt;"",$V$2&lt;&gt;0,F1573&lt;&gt;"تأكد من الكود"),COUNT($U$3:U1572)+1,"  ")</f>
        <v xml:space="preserve">  </v>
      </c>
    </row>
    <row r="1574" spans="2:21" ht="15.75">
      <c r="B1574" s="5" t="str">
        <f>IF(C1574&lt;&gt;"",COUNT($B$3:B1573)+1,"")</f>
        <v/>
      </c>
      <c r="C1574" s="86"/>
      <c r="D1574" s="12"/>
      <c r="E1574" s="12"/>
      <c r="F1574" s="5" t="str">
        <f>IFERROR(IF(E1574&lt;&gt;"",VLOOKUP(E1574,STORE!$C$6:$D$500,2,FALSE),""),"تأكد من الكود")</f>
        <v/>
      </c>
      <c r="G1574" s="12"/>
      <c r="H1574" s="20"/>
      <c r="I1574" s="12"/>
      <c r="U1574" s="4" t="str">
        <f>IF(AND($V$2=$E1574,$V$2&lt;&gt;"",$V$2&lt;&gt;0,F1574&lt;&gt;"تأكد من الكود"),COUNT($U$3:U1573)+1,"  ")</f>
        <v xml:space="preserve">  </v>
      </c>
    </row>
    <row r="1575" spans="2:21" ht="15.75">
      <c r="B1575" s="5" t="str">
        <f>IF(C1575&lt;&gt;"",COUNT($B$3:B1574)+1,"")</f>
        <v/>
      </c>
      <c r="C1575" s="86"/>
      <c r="D1575" s="12"/>
      <c r="E1575" s="12"/>
      <c r="F1575" s="5" t="str">
        <f>IFERROR(IF(E1575&lt;&gt;"",VLOOKUP(E1575,STORE!$C$6:$D$500,2,FALSE),""),"تأكد من الكود")</f>
        <v/>
      </c>
      <c r="G1575" s="12"/>
      <c r="H1575" s="20"/>
      <c r="I1575" s="12"/>
      <c r="U1575" s="4" t="str">
        <f>IF(AND($V$2=$E1575,$V$2&lt;&gt;"",$V$2&lt;&gt;0,F1575&lt;&gt;"تأكد من الكود"),COUNT($U$3:U1574)+1,"  ")</f>
        <v xml:space="preserve">  </v>
      </c>
    </row>
    <row r="1576" spans="2:21" ht="15.75">
      <c r="B1576" s="5" t="str">
        <f>IF(C1576&lt;&gt;"",COUNT($B$3:B1575)+1,"")</f>
        <v/>
      </c>
      <c r="C1576" s="86"/>
      <c r="D1576" s="12"/>
      <c r="E1576" s="12"/>
      <c r="F1576" s="5" t="str">
        <f>IFERROR(IF(E1576&lt;&gt;"",VLOOKUP(E1576,STORE!$C$6:$D$500,2,FALSE),""),"تأكد من الكود")</f>
        <v/>
      </c>
      <c r="G1576" s="12"/>
      <c r="H1576" s="20"/>
      <c r="I1576" s="12"/>
      <c r="U1576" s="4" t="str">
        <f>IF(AND($V$2=$E1576,$V$2&lt;&gt;"",$V$2&lt;&gt;0,F1576&lt;&gt;"تأكد من الكود"),COUNT($U$3:U1575)+1,"  ")</f>
        <v xml:space="preserve">  </v>
      </c>
    </row>
    <row r="1577" spans="2:21" ht="15.75">
      <c r="B1577" s="5" t="str">
        <f>IF(C1577&lt;&gt;"",COUNT($B$3:B1576)+1,"")</f>
        <v/>
      </c>
      <c r="C1577" s="86"/>
      <c r="D1577" s="12"/>
      <c r="E1577" s="12"/>
      <c r="F1577" s="5" t="str">
        <f>IFERROR(IF(E1577&lt;&gt;"",VLOOKUP(E1577,STORE!$C$6:$D$500,2,FALSE),""),"تأكد من الكود")</f>
        <v/>
      </c>
      <c r="G1577" s="12"/>
      <c r="H1577" s="20"/>
      <c r="I1577" s="12"/>
      <c r="U1577" s="4" t="str">
        <f>IF(AND($V$2=$E1577,$V$2&lt;&gt;"",$V$2&lt;&gt;0,F1577&lt;&gt;"تأكد من الكود"),COUNT($U$3:U1576)+1,"  ")</f>
        <v xml:space="preserve">  </v>
      </c>
    </row>
    <row r="1578" spans="2:21" ht="15.75">
      <c r="B1578" s="5" t="str">
        <f>IF(C1578&lt;&gt;"",COUNT($B$3:B1577)+1,"")</f>
        <v/>
      </c>
      <c r="C1578" s="86"/>
      <c r="D1578" s="12"/>
      <c r="E1578" s="12"/>
      <c r="F1578" s="5" t="str">
        <f>IFERROR(IF(E1578&lt;&gt;"",VLOOKUP(E1578,STORE!$C$6:$D$500,2,FALSE),""),"تأكد من الكود")</f>
        <v/>
      </c>
      <c r="G1578" s="12"/>
      <c r="H1578" s="20"/>
      <c r="I1578" s="12"/>
      <c r="U1578" s="4" t="str">
        <f>IF(AND($V$2=$E1578,$V$2&lt;&gt;"",$V$2&lt;&gt;0,F1578&lt;&gt;"تأكد من الكود"),COUNT($U$3:U1577)+1,"  ")</f>
        <v xml:space="preserve">  </v>
      </c>
    </row>
    <row r="1579" spans="2:21" ht="15.75">
      <c r="B1579" s="5" t="str">
        <f>IF(C1579&lt;&gt;"",COUNT($B$3:B1578)+1,"")</f>
        <v/>
      </c>
      <c r="C1579" s="86"/>
      <c r="D1579" s="12"/>
      <c r="E1579" s="12"/>
      <c r="F1579" s="5" t="str">
        <f>IFERROR(IF(E1579&lt;&gt;"",VLOOKUP(E1579,STORE!$C$6:$D$500,2,FALSE),""),"تأكد من الكود")</f>
        <v/>
      </c>
      <c r="G1579" s="12"/>
      <c r="H1579" s="20"/>
      <c r="I1579" s="12"/>
      <c r="U1579" s="4" t="str">
        <f>IF(AND($V$2=$E1579,$V$2&lt;&gt;"",$V$2&lt;&gt;0,F1579&lt;&gt;"تأكد من الكود"),COUNT($U$3:U1578)+1,"  ")</f>
        <v xml:space="preserve">  </v>
      </c>
    </row>
    <row r="1580" spans="2:21" ht="15.75">
      <c r="B1580" s="5" t="str">
        <f>IF(C1580&lt;&gt;"",COUNT($B$3:B1579)+1,"")</f>
        <v/>
      </c>
      <c r="C1580" s="86"/>
      <c r="D1580" s="12"/>
      <c r="E1580" s="12"/>
      <c r="F1580" s="5" t="str">
        <f>IFERROR(IF(E1580&lt;&gt;"",VLOOKUP(E1580,STORE!$C$6:$D$500,2,FALSE),""),"تأكد من الكود")</f>
        <v/>
      </c>
      <c r="G1580" s="12"/>
      <c r="H1580" s="20"/>
      <c r="I1580" s="12"/>
      <c r="U1580" s="4" t="str">
        <f>IF(AND($V$2=$E1580,$V$2&lt;&gt;"",$V$2&lt;&gt;0,F1580&lt;&gt;"تأكد من الكود"),COUNT($U$3:U1579)+1,"  ")</f>
        <v xml:space="preserve">  </v>
      </c>
    </row>
    <row r="1581" spans="2:21" ht="15.75">
      <c r="B1581" s="5" t="str">
        <f>IF(C1581&lt;&gt;"",COUNT($B$3:B1580)+1,"")</f>
        <v/>
      </c>
      <c r="C1581" s="86"/>
      <c r="D1581" s="12"/>
      <c r="E1581" s="12"/>
      <c r="F1581" s="5" t="str">
        <f>IFERROR(IF(E1581&lt;&gt;"",VLOOKUP(E1581,STORE!$C$6:$D$500,2,FALSE),""),"تأكد من الكود")</f>
        <v/>
      </c>
      <c r="G1581" s="12"/>
      <c r="H1581" s="20"/>
      <c r="I1581" s="12"/>
      <c r="U1581" s="4" t="str">
        <f>IF(AND($V$2=$E1581,$V$2&lt;&gt;"",$V$2&lt;&gt;0,F1581&lt;&gt;"تأكد من الكود"),COUNT($U$3:U1580)+1,"  ")</f>
        <v xml:space="preserve">  </v>
      </c>
    </row>
    <row r="1582" spans="2:21" ht="15.75">
      <c r="B1582" s="5" t="str">
        <f>IF(C1582&lt;&gt;"",COUNT($B$3:B1581)+1,"")</f>
        <v/>
      </c>
      <c r="C1582" s="86"/>
      <c r="D1582" s="12"/>
      <c r="E1582" s="12"/>
      <c r="F1582" s="5" t="str">
        <f>IFERROR(IF(E1582&lt;&gt;"",VLOOKUP(E1582,STORE!$C$6:$D$500,2,FALSE),""),"تأكد من الكود")</f>
        <v/>
      </c>
      <c r="G1582" s="12"/>
      <c r="H1582" s="20"/>
      <c r="I1582" s="12"/>
      <c r="U1582" s="4" t="str">
        <f>IF(AND($V$2=$E1582,$V$2&lt;&gt;"",$V$2&lt;&gt;0,F1582&lt;&gt;"تأكد من الكود"),COUNT($U$3:U1581)+1,"  ")</f>
        <v xml:space="preserve">  </v>
      </c>
    </row>
    <row r="1583" spans="2:21" ht="15.75">
      <c r="B1583" s="5" t="str">
        <f>IF(C1583&lt;&gt;"",COUNT($B$3:B1582)+1,"")</f>
        <v/>
      </c>
      <c r="C1583" s="86"/>
      <c r="D1583" s="12"/>
      <c r="E1583" s="12"/>
      <c r="F1583" s="5" t="str">
        <f>IFERROR(IF(E1583&lt;&gt;"",VLOOKUP(E1583,STORE!$C$6:$D$500,2,FALSE),""),"تأكد من الكود")</f>
        <v/>
      </c>
      <c r="G1583" s="12"/>
      <c r="H1583" s="20"/>
      <c r="I1583" s="12"/>
      <c r="U1583" s="4" t="str">
        <f>IF(AND($V$2=$E1583,$V$2&lt;&gt;"",$V$2&lt;&gt;0,F1583&lt;&gt;"تأكد من الكود"),COUNT($U$3:U1582)+1,"  ")</f>
        <v xml:space="preserve">  </v>
      </c>
    </row>
    <row r="1584" spans="2:21" ht="15.75">
      <c r="B1584" s="5" t="str">
        <f>IF(C1584&lt;&gt;"",COUNT($B$3:B1583)+1,"")</f>
        <v/>
      </c>
      <c r="C1584" s="86"/>
      <c r="D1584" s="12"/>
      <c r="E1584" s="12"/>
      <c r="F1584" s="5" t="str">
        <f>IFERROR(IF(E1584&lt;&gt;"",VLOOKUP(E1584,STORE!$C$6:$D$500,2,FALSE),""),"تأكد من الكود")</f>
        <v/>
      </c>
      <c r="G1584" s="12"/>
      <c r="H1584" s="20"/>
      <c r="I1584" s="12"/>
      <c r="U1584" s="4" t="str">
        <f>IF(AND($V$2=$E1584,$V$2&lt;&gt;"",$V$2&lt;&gt;0,F1584&lt;&gt;"تأكد من الكود"),COUNT($U$3:U1583)+1,"  ")</f>
        <v xml:space="preserve">  </v>
      </c>
    </row>
    <row r="1585" spans="2:21" ht="15.75">
      <c r="B1585" s="5" t="str">
        <f>IF(C1585&lt;&gt;"",COUNT($B$3:B1584)+1,"")</f>
        <v/>
      </c>
      <c r="C1585" s="86"/>
      <c r="D1585" s="12"/>
      <c r="E1585" s="12"/>
      <c r="F1585" s="5" t="str">
        <f>IFERROR(IF(E1585&lt;&gt;"",VLOOKUP(E1585,STORE!$C$6:$D$500,2,FALSE),""),"تأكد من الكود")</f>
        <v/>
      </c>
      <c r="G1585" s="12"/>
      <c r="H1585" s="20"/>
      <c r="I1585" s="12"/>
      <c r="U1585" s="4" t="str">
        <f>IF(AND($V$2=$E1585,$V$2&lt;&gt;"",$V$2&lt;&gt;0,F1585&lt;&gt;"تأكد من الكود"),COUNT($U$3:U1584)+1,"  ")</f>
        <v xml:space="preserve">  </v>
      </c>
    </row>
    <row r="1586" spans="2:21" ht="15.75">
      <c r="B1586" s="5" t="str">
        <f>IF(C1586&lt;&gt;"",COUNT($B$3:B1585)+1,"")</f>
        <v/>
      </c>
      <c r="C1586" s="86"/>
      <c r="D1586" s="12"/>
      <c r="E1586" s="12"/>
      <c r="F1586" s="5" t="str">
        <f>IFERROR(IF(E1586&lt;&gt;"",VLOOKUP(E1586,STORE!$C$6:$D$500,2,FALSE),""),"تأكد من الكود")</f>
        <v/>
      </c>
      <c r="G1586" s="12"/>
      <c r="H1586" s="20"/>
      <c r="I1586" s="12"/>
      <c r="U1586" s="4" t="str">
        <f>IF(AND($V$2=$E1586,$V$2&lt;&gt;"",$V$2&lt;&gt;0,F1586&lt;&gt;"تأكد من الكود"),COUNT($U$3:U1585)+1,"  ")</f>
        <v xml:space="preserve">  </v>
      </c>
    </row>
    <row r="1587" spans="2:21" ht="15.75">
      <c r="B1587" s="5" t="str">
        <f>IF(C1587&lt;&gt;"",COUNT($B$3:B1586)+1,"")</f>
        <v/>
      </c>
      <c r="C1587" s="86"/>
      <c r="D1587" s="12"/>
      <c r="E1587" s="12"/>
      <c r="F1587" s="5" t="str">
        <f>IFERROR(IF(E1587&lt;&gt;"",VLOOKUP(E1587,STORE!$C$6:$D$500,2,FALSE),""),"تأكد من الكود")</f>
        <v/>
      </c>
      <c r="G1587" s="12"/>
      <c r="H1587" s="20"/>
      <c r="I1587" s="12"/>
      <c r="U1587" s="4" t="str">
        <f>IF(AND($V$2=$E1587,$V$2&lt;&gt;"",$V$2&lt;&gt;0,F1587&lt;&gt;"تأكد من الكود"),COUNT($U$3:U1586)+1,"  ")</f>
        <v xml:space="preserve">  </v>
      </c>
    </row>
    <row r="1588" spans="2:21" ht="15.75">
      <c r="B1588" s="5" t="str">
        <f>IF(C1588&lt;&gt;"",COUNT($B$3:B1587)+1,"")</f>
        <v/>
      </c>
      <c r="C1588" s="86"/>
      <c r="D1588" s="12"/>
      <c r="E1588" s="12"/>
      <c r="F1588" s="5" t="str">
        <f>IFERROR(IF(E1588&lt;&gt;"",VLOOKUP(E1588,STORE!$C$6:$D$500,2,FALSE),""),"تأكد من الكود")</f>
        <v/>
      </c>
      <c r="G1588" s="12"/>
      <c r="H1588" s="20"/>
      <c r="I1588" s="12"/>
      <c r="U1588" s="4" t="str">
        <f>IF(AND($V$2=$E1588,$V$2&lt;&gt;"",$V$2&lt;&gt;0,F1588&lt;&gt;"تأكد من الكود"),COUNT($U$3:U1587)+1,"  ")</f>
        <v xml:space="preserve">  </v>
      </c>
    </row>
    <row r="1589" spans="2:21" ht="15.75">
      <c r="B1589" s="5" t="str">
        <f>IF(C1589&lt;&gt;"",COUNT($B$3:B1588)+1,"")</f>
        <v/>
      </c>
      <c r="C1589" s="86"/>
      <c r="D1589" s="12"/>
      <c r="E1589" s="12"/>
      <c r="F1589" s="5" t="str">
        <f>IFERROR(IF(E1589&lt;&gt;"",VLOOKUP(E1589,STORE!$C$6:$D$500,2,FALSE),""),"تأكد من الكود")</f>
        <v/>
      </c>
      <c r="G1589" s="12"/>
      <c r="H1589" s="20"/>
      <c r="I1589" s="12"/>
      <c r="U1589" s="4" t="str">
        <f>IF(AND($V$2=$E1589,$V$2&lt;&gt;"",$V$2&lt;&gt;0,F1589&lt;&gt;"تأكد من الكود"),COUNT($U$3:U1588)+1,"  ")</f>
        <v xml:space="preserve">  </v>
      </c>
    </row>
    <row r="1590" spans="2:21" ht="15.75">
      <c r="B1590" s="5" t="str">
        <f>IF(C1590&lt;&gt;"",COUNT($B$3:B1589)+1,"")</f>
        <v/>
      </c>
      <c r="C1590" s="86"/>
      <c r="D1590" s="12"/>
      <c r="E1590" s="12"/>
      <c r="F1590" s="5" t="str">
        <f>IFERROR(IF(E1590&lt;&gt;"",VLOOKUP(E1590,STORE!$C$6:$D$500,2,FALSE),""),"تأكد من الكود")</f>
        <v/>
      </c>
      <c r="G1590" s="12"/>
      <c r="H1590" s="20"/>
      <c r="I1590" s="12"/>
      <c r="U1590" s="4" t="str">
        <f>IF(AND($V$2=$E1590,$V$2&lt;&gt;"",$V$2&lt;&gt;0,F1590&lt;&gt;"تأكد من الكود"),COUNT($U$3:U1589)+1,"  ")</f>
        <v xml:space="preserve">  </v>
      </c>
    </row>
    <row r="1591" spans="2:21" ht="15.75">
      <c r="B1591" s="5" t="str">
        <f>IF(C1591&lt;&gt;"",COUNT($B$3:B1590)+1,"")</f>
        <v/>
      </c>
      <c r="C1591" s="86"/>
      <c r="D1591" s="12"/>
      <c r="E1591" s="12"/>
      <c r="F1591" s="5" t="str">
        <f>IFERROR(IF(E1591&lt;&gt;"",VLOOKUP(E1591,STORE!$C$6:$D$500,2,FALSE),""),"تأكد من الكود")</f>
        <v/>
      </c>
      <c r="G1591" s="12"/>
      <c r="H1591" s="20"/>
      <c r="I1591" s="12"/>
      <c r="U1591" s="4" t="str">
        <f>IF(AND($V$2=$E1591,$V$2&lt;&gt;"",$V$2&lt;&gt;0,F1591&lt;&gt;"تأكد من الكود"),COUNT($U$3:U1590)+1,"  ")</f>
        <v xml:space="preserve">  </v>
      </c>
    </row>
    <row r="1592" spans="2:21" ht="15.75">
      <c r="B1592" s="5" t="str">
        <f>IF(C1592&lt;&gt;"",COUNT($B$3:B1591)+1,"")</f>
        <v/>
      </c>
      <c r="C1592" s="86"/>
      <c r="D1592" s="12"/>
      <c r="E1592" s="12"/>
      <c r="F1592" s="5" t="str">
        <f>IFERROR(IF(E1592&lt;&gt;"",VLOOKUP(E1592,STORE!$C$6:$D$500,2,FALSE),""),"تأكد من الكود")</f>
        <v/>
      </c>
      <c r="G1592" s="12"/>
      <c r="H1592" s="20"/>
      <c r="I1592" s="12"/>
      <c r="U1592" s="4" t="str">
        <f>IF(AND($V$2=$E1592,$V$2&lt;&gt;"",$V$2&lt;&gt;0,F1592&lt;&gt;"تأكد من الكود"),COUNT($U$3:U1591)+1,"  ")</f>
        <v xml:space="preserve">  </v>
      </c>
    </row>
    <row r="1593" spans="2:21" ht="15.75">
      <c r="B1593" s="5" t="str">
        <f>IF(C1593&lt;&gt;"",COUNT($B$3:B1592)+1,"")</f>
        <v/>
      </c>
      <c r="C1593" s="86"/>
      <c r="D1593" s="12"/>
      <c r="E1593" s="12"/>
      <c r="F1593" s="5" t="str">
        <f>IFERROR(IF(E1593&lt;&gt;"",VLOOKUP(E1593,STORE!$C$6:$D$500,2,FALSE),""),"تأكد من الكود")</f>
        <v/>
      </c>
      <c r="G1593" s="12"/>
      <c r="H1593" s="20"/>
      <c r="I1593" s="12"/>
      <c r="U1593" s="4" t="str">
        <f>IF(AND($V$2=$E1593,$V$2&lt;&gt;"",$V$2&lt;&gt;0,F1593&lt;&gt;"تأكد من الكود"),COUNT($U$3:U1592)+1,"  ")</f>
        <v xml:space="preserve">  </v>
      </c>
    </row>
    <row r="1594" spans="2:21" ht="15.75">
      <c r="B1594" s="5" t="str">
        <f>IF(C1594&lt;&gt;"",COUNT($B$3:B1593)+1,"")</f>
        <v/>
      </c>
      <c r="C1594" s="86"/>
      <c r="D1594" s="12"/>
      <c r="E1594" s="12"/>
      <c r="F1594" s="5" t="str">
        <f>IFERROR(IF(E1594&lt;&gt;"",VLOOKUP(E1594,STORE!$C$6:$D$500,2,FALSE),""),"تأكد من الكود")</f>
        <v/>
      </c>
      <c r="G1594" s="12"/>
      <c r="H1594" s="20"/>
      <c r="I1594" s="12"/>
      <c r="U1594" s="4" t="str">
        <f>IF(AND($V$2=$E1594,$V$2&lt;&gt;"",$V$2&lt;&gt;0,F1594&lt;&gt;"تأكد من الكود"),COUNT($U$3:U1593)+1,"  ")</f>
        <v xml:space="preserve">  </v>
      </c>
    </row>
    <row r="1595" spans="2:21" ht="15.75">
      <c r="B1595" s="5" t="str">
        <f>IF(C1595&lt;&gt;"",COUNT($B$3:B1594)+1,"")</f>
        <v/>
      </c>
      <c r="C1595" s="86"/>
      <c r="D1595" s="12"/>
      <c r="E1595" s="12"/>
      <c r="F1595" s="5" t="str">
        <f>IFERROR(IF(E1595&lt;&gt;"",VLOOKUP(E1595,STORE!$C$6:$D$500,2,FALSE),""),"تأكد من الكود")</f>
        <v/>
      </c>
      <c r="G1595" s="12"/>
      <c r="H1595" s="20"/>
      <c r="I1595" s="12"/>
      <c r="U1595" s="4" t="str">
        <f>IF(AND($V$2=$E1595,$V$2&lt;&gt;"",$V$2&lt;&gt;0,F1595&lt;&gt;"تأكد من الكود"),COUNT($U$3:U1594)+1,"  ")</f>
        <v xml:space="preserve">  </v>
      </c>
    </row>
    <row r="1596" spans="2:21" ht="15.75">
      <c r="B1596" s="5" t="str">
        <f>IF(C1596&lt;&gt;"",COUNT($B$3:B1595)+1,"")</f>
        <v/>
      </c>
      <c r="C1596" s="86"/>
      <c r="D1596" s="12"/>
      <c r="E1596" s="12"/>
      <c r="F1596" s="5" t="str">
        <f>IFERROR(IF(E1596&lt;&gt;"",VLOOKUP(E1596,STORE!$C$6:$D$500,2,FALSE),""),"تأكد من الكود")</f>
        <v/>
      </c>
      <c r="G1596" s="12"/>
      <c r="H1596" s="20"/>
      <c r="I1596" s="12"/>
      <c r="U1596" s="4" t="str">
        <f>IF(AND($V$2=$E1596,$V$2&lt;&gt;"",$V$2&lt;&gt;0,F1596&lt;&gt;"تأكد من الكود"),COUNT($U$3:U1595)+1,"  ")</f>
        <v xml:space="preserve">  </v>
      </c>
    </row>
    <row r="1597" spans="2:21" ht="15.75">
      <c r="B1597" s="5" t="str">
        <f>IF(C1597&lt;&gt;"",COUNT($B$3:B1596)+1,"")</f>
        <v/>
      </c>
      <c r="C1597" s="86"/>
      <c r="D1597" s="12"/>
      <c r="E1597" s="12"/>
      <c r="F1597" s="5" t="str">
        <f>IFERROR(IF(E1597&lt;&gt;"",VLOOKUP(E1597,STORE!$C$6:$D$500,2,FALSE),""),"تأكد من الكود")</f>
        <v/>
      </c>
      <c r="G1597" s="12"/>
      <c r="H1597" s="20"/>
      <c r="I1597" s="12"/>
      <c r="U1597" s="4" t="str">
        <f>IF(AND($V$2=$E1597,$V$2&lt;&gt;"",$V$2&lt;&gt;0,F1597&lt;&gt;"تأكد من الكود"),COUNT($U$3:U1596)+1,"  ")</f>
        <v xml:space="preserve">  </v>
      </c>
    </row>
    <row r="1598" spans="2:21" ht="15.75">
      <c r="B1598" s="5" t="str">
        <f>IF(C1598&lt;&gt;"",COUNT($B$3:B1597)+1,"")</f>
        <v/>
      </c>
      <c r="C1598" s="86"/>
      <c r="D1598" s="12"/>
      <c r="E1598" s="12"/>
      <c r="F1598" s="5" t="str">
        <f>IFERROR(IF(E1598&lt;&gt;"",VLOOKUP(E1598,STORE!$C$6:$D$500,2,FALSE),""),"تأكد من الكود")</f>
        <v/>
      </c>
      <c r="G1598" s="12"/>
      <c r="H1598" s="20"/>
      <c r="I1598" s="12"/>
      <c r="U1598" s="4" t="str">
        <f>IF(AND($V$2=$E1598,$V$2&lt;&gt;"",$V$2&lt;&gt;0,F1598&lt;&gt;"تأكد من الكود"),COUNT($U$3:U1597)+1,"  ")</f>
        <v xml:space="preserve">  </v>
      </c>
    </row>
    <row r="1599" spans="2:21" ht="15.75">
      <c r="B1599" s="5" t="str">
        <f>IF(C1599&lt;&gt;"",COUNT($B$3:B1598)+1,"")</f>
        <v/>
      </c>
      <c r="C1599" s="86"/>
      <c r="D1599" s="12"/>
      <c r="E1599" s="12"/>
      <c r="F1599" s="5" t="str">
        <f>IFERROR(IF(E1599&lt;&gt;"",VLOOKUP(E1599,STORE!$C$6:$D$500,2,FALSE),""),"تأكد من الكود")</f>
        <v/>
      </c>
      <c r="G1599" s="12"/>
      <c r="H1599" s="20"/>
      <c r="I1599" s="12"/>
      <c r="U1599" s="4" t="str">
        <f>IF(AND($V$2=$E1599,$V$2&lt;&gt;"",$V$2&lt;&gt;0,F1599&lt;&gt;"تأكد من الكود"),COUNT($U$3:U1598)+1,"  ")</f>
        <v xml:space="preserve">  </v>
      </c>
    </row>
    <row r="1600" spans="2:21" ht="15.75">
      <c r="B1600" s="5" t="str">
        <f>IF(C1600&lt;&gt;"",COUNT($B$3:B1599)+1,"")</f>
        <v/>
      </c>
      <c r="C1600" s="86"/>
      <c r="D1600" s="12"/>
      <c r="E1600" s="12"/>
      <c r="F1600" s="5" t="str">
        <f>IFERROR(IF(E1600&lt;&gt;"",VLOOKUP(E1600,STORE!$C$6:$D$500,2,FALSE),""),"تأكد من الكود")</f>
        <v/>
      </c>
      <c r="G1600" s="12"/>
      <c r="H1600" s="20"/>
      <c r="I1600" s="12"/>
      <c r="U1600" s="4" t="str">
        <f>IF(AND($V$2=$E1600,$V$2&lt;&gt;"",$V$2&lt;&gt;0,F1600&lt;&gt;"تأكد من الكود"),COUNT($U$3:U1599)+1,"  ")</f>
        <v xml:space="preserve">  </v>
      </c>
    </row>
    <row r="1601" spans="2:21" ht="15.75">
      <c r="B1601" s="5" t="str">
        <f>IF(C1601&lt;&gt;"",COUNT($B$3:B1600)+1,"")</f>
        <v/>
      </c>
      <c r="C1601" s="86"/>
      <c r="D1601" s="12"/>
      <c r="E1601" s="12"/>
      <c r="F1601" s="5" t="str">
        <f>IFERROR(IF(E1601&lt;&gt;"",VLOOKUP(E1601,STORE!$C$6:$D$500,2,FALSE),""),"تأكد من الكود")</f>
        <v/>
      </c>
      <c r="G1601" s="12"/>
      <c r="H1601" s="20"/>
      <c r="I1601" s="12"/>
      <c r="U1601" s="4" t="str">
        <f>IF(AND($V$2=$E1601,$V$2&lt;&gt;"",$V$2&lt;&gt;0,F1601&lt;&gt;"تأكد من الكود"),COUNT($U$3:U1600)+1,"  ")</f>
        <v xml:space="preserve">  </v>
      </c>
    </row>
    <row r="1602" spans="2:21" ht="15.75">
      <c r="B1602" s="5" t="str">
        <f>IF(C1602&lt;&gt;"",COUNT($B$3:B1601)+1,"")</f>
        <v/>
      </c>
      <c r="C1602" s="86"/>
      <c r="D1602" s="12"/>
      <c r="E1602" s="12"/>
      <c r="F1602" s="5" t="str">
        <f>IFERROR(IF(E1602&lt;&gt;"",VLOOKUP(E1602,STORE!$C$6:$D$500,2,FALSE),""),"تأكد من الكود")</f>
        <v/>
      </c>
      <c r="G1602" s="12"/>
      <c r="H1602" s="20"/>
      <c r="I1602" s="12"/>
      <c r="U1602" s="4" t="str">
        <f>IF(AND($V$2=$E1602,$V$2&lt;&gt;"",$V$2&lt;&gt;0,F1602&lt;&gt;"تأكد من الكود"),COUNT($U$3:U1601)+1,"  ")</f>
        <v xml:space="preserve">  </v>
      </c>
    </row>
    <row r="1603" spans="2:21" ht="15.75">
      <c r="B1603" s="5" t="str">
        <f>IF(C1603&lt;&gt;"",COUNT($B$3:B1602)+1,"")</f>
        <v/>
      </c>
      <c r="C1603" s="86"/>
      <c r="D1603" s="12"/>
      <c r="E1603" s="12"/>
      <c r="F1603" s="5" t="str">
        <f>IFERROR(IF(E1603&lt;&gt;"",VLOOKUP(E1603,STORE!$C$6:$D$500,2,FALSE),""),"تأكد من الكود")</f>
        <v/>
      </c>
      <c r="G1603" s="12"/>
      <c r="H1603" s="20"/>
      <c r="I1603" s="12"/>
      <c r="U1603" s="4" t="str">
        <f>IF(AND($V$2=$E1603,$V$2&lt;&gt;"",$V$2&lt;&gt;0,F1603&lt;&gt;"تأكد من الكود"),COUNT($U$3:U1602)+1,"  ")</f>
        <v xml:space="preserve">  </v>
      </c>
    </row>
    <row r="1604" spans="2:21" ht="15.75">
      <c r="B1604" s="5" t="str">
        <f>IF(C1604&lt;&gt;"",COUNT($B$3:B1603)+1,"")</f>
        <v/>
      </c>
      <c r="C1604" s="86"/>
      <c r="D1604" s="12"/>
      <c r="E1604" s="12"/>
      <c r="F1604" s="5" t="str">
        <f>IFERROR(IF(E1604&lt;&gt;"",VLOOKUP(E1604,STORE!$C$6:$D$500,2,FALSE),""),"تأكد من الكود")</f>
        <v/>
      </c>
      <c r="G1604" s="12"/>
      <c r="H1604" s="20"/>
      <c r="I1604" s="12"/>
      <c r="U1604" s="4" t="str">
        <f>IF(AND($V$2=$E1604,$V$2&lt;&gt;"",$V$2&lt;&gt;0,F1604&lt;&gt;"تأكد من الكود"),COUNT($U$3:U1603)+1,"  ")</f>
        <v xml:space="preserve">  </v>
      </c>
    </row>
    <row r="1605" spans="2:21" ht="15.75">
      <c r="B1605" s="5" t="str">
        <f>IF(C1605&lt;&gt;"",COUNT($B$3:B1604)+1,"")</f>
        <v/>
      </c>
      <c r="C1605" s="86"/>
      <c r="D1605" s="12"/>
      <c r="E1605" s="12"/>
      <c r="F1605" s="5" t="str">
        <f>IFERROR(IF(E1605&lt;&gt;"",VLOOKUP(E1605,STORE!$C$6:$D$500,2,FALSE),""),"تأكد من الكود")</f>
        <v/>
      </c>
      <c r="G1605" s="12"/>
      <c r="H1605" s="20"/>
      <c r="I1605" s="12"/>
      <c r="U1605" s="4" t="str">
        <f>IF(AND($V$2=$E1605,$V$2&lt;&gt;"",$V$2&lt;&gt;0,F1605&lt;&gt;"تأكد من الكود"),COUNT($U$3:U1604)+1,"  ")</f>
        <v xml:space="preserve">  </v>
      </c>
    </row>
    <row r="1606" spans="2:21" ht="15.75">
      <c r="B1606" s="5" t="str">
        <f>IF(C1606&lt;&gt;"",COUNT($B$3:B1605)+1,"")</f>
        <v/>
      </c>
      <c r="C1606" s="86"/>
      <c r="D1606" s="12"/>
      <c r="E1606" s="12"/>
      <c r="F1606" s="5" t="str">
        <f>IFERROR(IF(E1606&lt;&gt;"",VLOOKUP(E1606,STORE!$C$6:$D$500,2,FALSE),""),"تأكد من الكود")</f>
        <v/>
      </c>
      <c r="G1606" s="12"/>
      <c r="H1606" s="20"/>
      <c r="I1606" s="12"/>
      <c r="U1606" s="4" t="str">
        <f>IF(AND($V$2=$E1606,$V$2&lt;&gt;"",$V$2&lt;&gt;0,F1606&lt;&gt;"تأكد من الكود"),COUNT($U$3:U1605)+1,"  ")</f>
        <v xml:space="preserve">  </v>
      </c>
    </row>
    <row r="1607" spans="2:21" ht="15.75">
      <c r="B1607" s="5" t="str">
        <f>IF(C1607&lt;&gt;"",COUNT($B$3:B1606)+1,"")</f>
        <v/>
      </c>
      <c r="C1607" s="86"/>
      <c r="D1607" s="12"/>
      <c r="E1607" s="12"/>
      <c r="F1607" s="5" t="str">
        <f>IFERROR(IF(E1607&lt;&gt;"",VLOOKUP(E1607,STORE!$C$6:$D$500,2,FALSE),""),"تأكد من الكود")</f>
        <v/>
      </c>
      <c r="G1607" s="12"/>
      <c r="H1607" s="20"/>
      <c r="I1607" s="12"/>
      <c r="U1607" s="4" t="str">
        <f>IF(AND($V$2=$E1607,$V$2&lt;&gt;"",$V$2&lt;&gt;0,F1607&lt;&gt;"تأكد من الكود"),COUNT($U$3:U1606)+1,"  ")</f>
        <v xml:space="preserve">  </v>
      </c>
    </row>
    <row r="1608" spans="2:21" ht="15.75">
      <c r="B1608" s="5" t="str">
        <f>IF(C1608&lt;&gt;"",COUNT($B$3:B1607)+1,"")</f>
        <v/>
      </c>
      <c r="C1608" s="86"/>
      <c r="D1608" s="12"/>
      <c r="E1608" s="12"/>
      <c r="F1608" s="5" t="str">
        <f>IFERROR(IF(E1608&lt;&gt;"",VLOOKUP(E1608,STORE!$C$6:$D$500,2,FALSE),""),"تأكد من الكود")</f>
        <v/>
      </c>
      <c r="G1608" s="12"/>
      <c r="H1608" s="20"/>
      <c r="I1608" s="12"/>
      <c r="U1608" s="4" t="str">
        <f>IF(AND($V$2=$E1608,$V$2&lt;&gt;"",$V$2&lt;&gt;0,F1608&lt;&gt;"تأكد من الكود"),COUNT($U$3:U1607)+1,"  ")</f>
        <v xml:space="preserve">  </v>
      </c>
    </row>
    <row r="1609" spans="2:21" ht="15.75">
      <c r="B1609" s="5" t="str">
        <f>IF(C1609&lt;&gt;"",COUNT($B$3:B1608)+1,"")</f>
        <v/>
      </c>
      <c r="C1609" s="86"/>
      <c r="D1609" s="12"/>
      <c r="E1609" s="12"/>
      <c r="F1609" s="5" t="str">
        <f>IFERROR(IF(E1609&lt;&gt;"",VLOOKUP(E1609,STORE!$C$6:$D$500,2,FALSE),""),"تأكد من الكود")</f>
        <v/>
      </c>
      <c r="G1609" s="12"/>
      <c r="H1609" s="20"/>
      <c r="I1609" s="12"/>
      <c r="U1609" s="4" t="str">
        <f>IF(AND($V$2=$E1609,$V$2&lt;&gt;"",$V$2&lt;&gt;0,F1609&lt;&gt;"تأكد من الكود"),COUNT($U$3:U1608)+1,"  ")</f>
        <v xml:space="preserve">  </v>
      </c>
    </row>
    <row r="1610" spans="2:21" ht="15.75">
      <c r="B1610" s="5" t="str">
        <f>IF(C1610&lt;&gt;"",COUNT($B$3:B1609)+1,"")</f>
        <v/>
      </c>
      <c r="C1610" s="86"/>
      <c r="D1610" s="12"/>
      <c r="E1610" s="12"/>
      <c r="F1610" s="5" t="str">
        <f>IFERROR(IF(E1610&lt;&gt;"",VLOOKUP(E1610,STORE!$C$6:$D$500,2,FALSE),""),"تأكد من الكود")</f>
        <v/>
      </c>
      <c r="G1610" s="12"/>
      <c r="H1610" s="20"/>
      <c r="I1610" s="12"/>
      <c r="U1610" s="4" t="str">
        <f>IF(AND($V$2=$E1610,$V$2&lt;&gt;"",$V$2&lt;&gt;0,F1610&lt;&gt;"تأكد من الكود"),COUNT($U$3:U1609)+1,"  ")</f>
        <v xml:space="preserve">  </v>
      </c>
    </row>
    <row r="1611" spans="2:21" ht="15.75">
      <c r="B1611" s="5" t="str">
        <f>IF(C1611&lt;&gt;"",COUNT($B$3:B1610)+1,"")</f>
        <v/>
      </c>
      <c r="C1611" s="86"/>
      <c r="D1611" s="12"/>
      <c r="E1611" s="12"/>
      <c r="F1611" s="5" t="str">
        <f>IFERROR(IF(E1611&lt;&gt;"",VLOOKUP(E1611,STORE!$C$6:$D$500,2,FALSE),""),"تأكد من الكود")</f>
        <v/>
      </c>
      <c r="G1611" s="12"/>
      <c r="H1611" s="20"/>
      <c r="I1611" s="12"/>
      <c r="U1611" s="4" t="str">
        <f>IF(AND($V$2=$E1611,$V$2&lt;&gt;"",$V$2&lt;&gt;0,F1611&lt;&gt;"تأكد من الكود"),COUNT($U$3:U1610)+1,"  ")</f>
        <v xml:space="preserve">  </v>
      </c>
    </row>
    <row r="1612" spans="2:21" ht="15.75">
      <c r="B1612" s="5" t="str">
        <f>IF(C1612&lt;&gt;"",COUNT($B$3:B1611)+1,"")</f>
        <v/>
      </c>
      <c r="C1612" s="86"/>
      <c r="D1612" s="12"/>
      <c r="E1612" s="12"/>
      <c r="F1612" s="5" t="str">
        <f>IFERROR(IF(E1612&lt;&gt;"",VLOOKUP(E1612,STORE!$C$6:$D$500,2,FALSE),""),"تأكد من الكود")</f>
        <v/>
      </c>
      <c r="G1612" s="12"/>
      <c r="H1612" s="20"/>
      <c r="I1612" s="12"/>
      <c r="U1612" s="4" t="str">
        <f>IF(AND($V$2=$E1612,$V$2&lt;&gt;"",$V$2&lt;&gt;0,F1612&lt;&gt;"تأكد من الكود"),COUNT($U$3:U1611)+1,"  ")</f>
        <v xml:space="preserve">  </v>
      </c>
    </row>
    <row r="1613" spans="2:21" ht="15.75">
      <c r="B1613" s="5" t="str">
        <f>IF(C1613&lt;&gt;"",COUNT($B$3:B1612)+1,"")</f>
        <v/>
      </c>
      <c r="C1613" s="86"/>
      <c r="D1613" s="12"/>
      <c r="E1613" s="12"/>
      <c r="F1613" s="5" t="str">
        <f>IFERROR(IF(E1613&lt;&gt;"",VLOOKUP(E1613,STORE!$C$6:$D$500,2,FALSE),""),"تأكد من الكود")</f>
        <v/>
      </c>
      <c r="G1613" s="12"/>
      <c r="H1613" s="20"/>
      <c r="I1613" s="12"/>
      <c r="U1613" s="4" t="str">
        <f>IF(AND($V$2=$E1613,$V$2&lt;&gt;"",$V$2&lt;&gt;0,F1613&lt;&gt;"تأكد من الكود"),COUNT($U$3:U1612)+1,"  ")</f>
        <v xml:space="preserve">  </v>
      </c>
    </row>
    <row r="1614" spans="2:21" ht="15.75">
      <c r="B1614" s="5" t="str">
        <f>IF(C1614&lt;&gt;"",COUNT($B$3:B1613)+1,"")</f>
        <v/>
      </c>
      <c r="C1614" s="86"/>
      <c r="D1614" s="12"/>
      <c r="E1614" s="12"/>
      <c r="F1614" s="5" t="str">
        <f>IFERROR(IF(E1614&lt;&gt;"",VLOOKUP(E1614,STORE!$C$6:$D$500,2,FALSE),""),"تأكد من الكود")</f>
        <v/>
      </c>
      <c r="G1614" s="12"/>
      <c r="H1614" s="20"/>
      <c r="I1614" s="12"/>
      <c r="U1614" s="4" t="str">
        <f>IF(AND($V$2=$E1614,$V$2&lt;&gt;"",$V$2&lt;&gt;0,F1614&lt;&gt;"تأكد من الكود"),COUNT($U$3:U1613)+1,"  ")</f>
        <v xml:space="preserve">  </v>
      </c>
    </row>
    <row r="1615" spans="2:21" ht="15.75">
      <c r="B1615" s="5" t="str">
        <f>IF(C1615&lt;&gt;"",COUNT($B$3:B1614)+1,"")</f>
        <v/>
      </c>
      <c r="C1615" s="86"/>
      <c r="D1615" s="12"/>
      <c r="E1615" s="12"/>
      <c r="F1615" s="5" t="str">
        <f>IFERROR(IF(E1615&lt;&gt;"",VLOOKUP(E1615,STORE!$C$6:$D$500,2,FALSE),""),"تأكد من الكود")</f>
        <v/>
      </c>
      <c r="G1615" s="12"/>
      <c r="H1615" s="20"/>
      <c r="I1615" s="12"/>
      <c r="U1615" s="4" t="str">
        <f>IF(AND($V$2=$E1615,$V$2&lt;&gt;"",$V$2&lt;&gt;0,F1615&lt;&gt;"تأكد من الكود"),COUNT($U$3:U1614)+1,"  ")</f>
        <v xml:space="preserve">  </v>
      </c>
    </row>
    <row r="1616" spans="2:21" ht="15.75">
      <c r="B1616" s="5" t="str">
        <f>IF(C1616&lt;&gt;"",COUNT($B$3:B1615)+1,"")</f>
        <v/>
      </c>
      <c r="C1616" s="86"/>
      <c r="D1616" s="12"/>
      <c r="E1616" s="12"/>
      <c r="F1616" s="5" t="str">
        <f>IFERROR(IF(E1616&lt;&gt;"",VLOOKUP(E1616,STORE!$C$6:$D$500,2,FALSE),""),"تأكد من الكود")</f>
        <v/>
      </c>
      <c r="G1616" s="12"/>
      <c r="H1616" s="20"/>
      <c r="I1616" s="12"/>
      <c r="U1616" s="4" t="str">
        <f>IF(AND($V$2=$E1616,$V$2&lt;&gt;"",$V$2&lt;&gt;0,F1616&lt;&gt;"تأكد من الكود"),COUNT($U$3:U1615)+1,"  ")</f>
        <v xml:space="preserve">  </v>
      </c>
    </row>
    <row r="1617" spans="2:21" ht="15.75">
      <c r="B1617" s="5" t="str">
        <f>IF(C1617&lt;&gt;"",COUNT($B$3:B1616)+1,"")</f>
        <v/>
      </c>
      <c r="C1617" s="86"/>
      <c r="D1617" s="12"/>
      <c r="E1617" s="12"/>
      <c r="F1617" s="5" t="str">
        <f>IFERROR(IF(E1617&lt;&gt;"",VLOOKUP(E1617,STORE!$C$6:$D$500,2,FALSE),""),"تأكد من الكود")</f>
        <v/>
      </c>
      <c r="G1617" s="12"/>
      <c r="H1617" s="20"/>
      <c r="I1617" s="12"/>
      <c r="U1617" s="4" t="str">
        <f>IF(AND($V$2=$E1617,$V$2&lt;&gt;"",$V$2&lt;&gt;0,F1617&lt;&gt;"تأكد من الكود"),COUNT($U$3:U1616)+1,"  ")</f>
        <v xml:space="preserve">  </v>
      </c>
    </row>
    <row r="1618" spans="2:21" ht="15.75">
      <c r="B1618" s="5" t="str">
        <f>IF(C1618&lt;&gt;"",COUNT($B$3:B1617)+1,"")</f>
        <v/>
      </c>
      <c r="C1618" s="86"/>
      <c r="D1618" s="12"/>
      <c r="E1618" s="12"/>
      <c r="F1618" s="5" t="str">
        <f>IFERROR(IF(E1618&lt;&gt;"",VLOOKUP(E1618,STORE!$C$6:$D$500,2,FALSE),""),"تأكد من الكود")</f>
        <v/>
      </c>
      <c r="G1618" s="12"/>
      <c r="H1618" s="20"/>
      <c r="I1618" s="12"/>
      <c r="U1618" s="4" t="str">
        <f>IF(AND($V$2=$E1618,$V$2&lt;&gt;"",$V$2&lt;&gt;0,F1618&lt;&gt;"تأكد من الكود"),COUNT($U$3:U1617)+1,"  ")</f>
        <v xml:space="preserve">  </v>
      </c>
    </row>
    <row r="1619" spans="2:21" ht="15.75">
      <c r="B1619" s="5" t="str">
        <f>IF(C1619&lt;&gt;"",COUNT($B$3:B1618)+1,"")</f>
        <v/>
      </c>
      <c r="C1619" s="86"/>
      <c r="D1619" s="12"/>
      <c r="E1619" s="12"/>
      <c r="F1619" s="5" t="str">
        <f>IFERROR(IF(E1619&lt;&gt;"",VLOOKUP(E1619,STORE!$C$6:$D$500,2,FALSE),""),"تأكد من الكود")</f>
        <v/>
      </c>
      <c r="G1619" s="12"/>
      <c r="H1619" s="20"/>
      <c r="I1619" s="12"/>
      <c r="U1619" s="4" t="str">
        <f>IF(AND($V$2=$E1619,$V$2&lt;&gt;"",$V$2&lt;&gt;0,F1619&lt;&gt;"تأكد من الكود"),COUNT($U$3:U1618)+1,"  ")</f>
        <v xml:space="preserve">  </v>
      </c>
    </row>
    <row r="1620" spans="2:21" ht="15.75">
      <c r="B1620" s="5" t="str">
        <f>IF(C1620&lt;&gt;"",COUNT($B$3:B1619)+1,"")</f>
        <v/>
      </c>
      <c r="C1620" s="86"/>
      <c r="D1620" s="12"/>
      <c r="E1620" s="12"/>
      <c r="F1620" s="5" t="str">
        <f>IFERROR(IF(E1620&lt;&gt;"",VLOOKUP(E1620,STORE!$C$6:$D$500,2,FALSE),""),"تأكد من الكود")</f>
        <v/>
      </c>
      <c r="G1620" s="12"/>
      <c r="H1620" s="20"/>
      <c r="I1620" s="12"/>
      <c r="U1620" s="4" t="str">
        <f>IF(AND($V$2=$E1620,$V$2&lt;&gt;"",$V$2&lt;&gt;0,F1620&lt;&gt;"تأكد من الكود"),COUNT($U$3:U1619)+1,"  ")</f>
        <v xml:space="preserve">  </v>
      </c>
    </row>
    <row r="1621" spans="2:21" ht="15.75">
      <c r="B1621" s="5" t="str">
        <f>IF(C1621&lt;&gt;"",COUNT($B$3:B1620)+1,"")</f>
        <v/>
      </c>
      <c r="C1621" s="86"/>
      <c r="D1621" s="12"/>
      <c r="E1621" s="12"/>
      <c r="F1621" s="5" t="str">
        <f>IFERROR(IF(E1621&lt;&gt;"",VLOOKUP(E1621,STORE!$C$6:$D$500,2,FALSE),""),"تأكد من الكود")</f>
        <v/>
      </c>
      <c r="G1621" s="12"/>
      <c r="H1621" s="20"/>
      <c r="I1621" s="12"/>
      <c r="U1621" s="4" t="str">
        <f>IF(AND($V$2=$E1621,$V$2&lt;&gt;"",$V$2&lt;&gt;0,F1621&lt;&gt;"تأكد من الكود"),COUNT($U$3:U1620)+1,"  ")</f>
        <v xml:space="preserve">  </v>
      </c>
    </row>
    <row r="1622" spans="2:21" ht="15.75">
      <c r="B1622" s="5" t="str">
        <f>IF(C1622&lt;&gt;"",COUNT($B$3:B1621)+1,"")</f>
        <v/>
      </c>
      <c r="C1622" s="86"/>
      <c r="D1622" s="12"/>
      <c r="E1622" s="12"/>
      <c r="F1622" s="5" t="str">
        <f>IFERROR(IF(E1622&lt;&gt;"",VLOOKUP(E1622,STORE!$C$6:$D$500,2,FALSE),""),"تأكد من الكود")</f>
        <v/>
      </c>
      <c r="G1622" s="12"/>
      <c r="H1622" s="20"/>
      <c r="I1622" s="12"/>
      <c r="U1622" s="4" t="str">
        <f>IF(AND($V$2=$E1622,$V$2&lt;&gt;"",$V$2&lt;&gt;0,F1622&lt;&gt;"تأكد من الكود"),COUNT($U$3:U1621)+1,"  ")</f>
        <v xml:space="preserve">  </v>
      </c>
    </row>
    <row r="1623" spans="2:21" ht="15.75">
      <c r="B1623" s="5" t="str">
        <f>IF(C1623&lt;&gt;"",COUNT($B$3:B1622)+1,"")</f>
        <v/>
      </c>
      <c r="C1623" s="86"/>
      <c r="D1623" s="12"/>
      <c r="E1623" s="12"/>
      <c r="F1623" s="5" t="str">
        <f>IFERROR(IF(E1623&lt;&gt;"",VLOOKUP(E1623,STORE!$C$6:$D$500,2,FALSE),""),"تأكد من الكود")</f>
        <v/>
      </c>
      <c r="G1623" s="12"/>
      <c r="H1623" s="20"/>
      <c r="I1623" s="12"/>
      <c r="U1623" s="4" t="str">
        <f>IF(AND($V$2=$E1623,$V$2&lt;&gt;"",$V$2&lt;&gt;0,F1623&lt;&gt;"تأكد من الكود"),COUNT($U$3:U1622)+1,"  ")</f>
        <v xml:space="preserve">  </v>
      </c>
    </row>
    <row r="1624" spans="2:21" ht="15.75">
      <c r="B1624" s="5" t="str">
        <f>IF(C1624&lt;&gt;"",COUNT($B$3:B1623)+1,"")</f>
        <v/>
      </c>
      <c r="C1624" s="86"/>
      <c r="D1624" s="12"/>
      <c r="E1624" s="12"/>
      <c r="F1624" s="5" t="str">
        <f>IFERROR(IF(E1624&lt;&gt;"",VLOOKUP(E1624,STORE!$C$6:$D$500,2,FALSE),""),"تأكد من الكود")</f>
        <v/>
      </c>
      <c r="G1624" s="12"/>
      <c r="H1624" s="20"/>
      <c r="I1624" s="12"/>
      <c r="U1624" s="4" t="str">
        <f>IF(AND($V$2=$E1624,$V$2&lt;&gt;"",$V$2&lt;&gt;0,F1624&lt;&gt;"تأكد من الكود"),COUNT($U$3:U1623)+1,"  ")</f>
        <v xml:space="preserve">  </v>
      </c>
    </row>
    <row r="1625" spans="2:21" ht="15.75">
      <c r="B1625" s="5" t="str">
        <f>IF(C1625&lt;&gt;"",COUNT($B$3:B1624)+1,"")</f>
        <v/>
      </c>
      <c r="C1625" s="86"/>
      <c r="D1625" s="12"/>
      <c r="E1625" s="12"/>
      <c r="F1625" s="5" t="str">
        <f>IFERROR(IF(E1625&lt;&gt;"",VLOOKUP(E1625,STORE!$C$6:$D$500,2,FALSE),""),"تأكد من الكود")</f>
        <v/>
      </c>
      <c r="G1625" s="12"/>
      <c r="H1625" s="20"/>
      <c r="I1625" s="12"/>
      <c r="U1625" s="4" t="str">
        <f>IF(AND($V$2=$E1625,$V$2&lt;&gt;"",$V$2&lt;&gt;0,F1625&lt;&gt;"تأكد من الكود"),COUNT($U$3:U1624)+1,"  ")</f>
        <v xml:space="preserve">  </v>
      </c>
    </row>
    <row r="1626" spans="2:21" ht="15.75">
      <c r="B1626" s="5" t="str">
        <f>IF(C1626&lt;&gt;"",COUNT($B$3:B1625)+1,"")</f>
        <v/>
      </c>
      <c r="C1626" s="86"/>
      <c r="D1626" s="12"/>
      <c r="E1626" s="12"/>
      <c r="F1626" s="5" t="str">
        <f>IFERROR(IF(E1626&lt;&gt;"",VLOOKUP(E1626,STORE!$C$6:$D$500,2,FALSE),""),"تأكد من الكود")</f>
        <v/>
      </c>
      <c r="G1626" s="12"/>
      <c r="H1626" s="20"/>
      <c r="I1626" s="12"/>
      <c r="U1626" s="4" t="str">
        <f>IF(AND($V$2=$E1626,$V$2&lt;&gt;"",$V$2&lt;&gt;0,F1626&lt;&gt;"تأكد من الكود"),COUNT($U$3:U1625)+1,"  ")</f>
        <v xml:space="preserve">  </v>
      </c>
    </row>
    <row r="1627" spans="2:21" ht="15.75">
      <c r="B1627" s="5" t="str">
        <f>IF(C1627&lt;&gt;"",COUNT($B$3:B1626)+1,"")</f>
        <v/>
      </c>
      <c r="C1627" s="86"/>
      <c r="D1627" s="12"/>
      <c r="E1627" s="12"/>
      <c r="F1627" s="5" t="str">
        <f>IFERROR(IF(E1627&lt;&gt;"",VLOOKUP(E1627,STORE!$C$6:$D$500,2,FALSE),""),"تأكد من الكود")</f>
        <v/>
      </c>
      <c r="G1627" s="12"/>
      <c r="H1627" s="20"/>
      <c r="I1627" s="12"/>
      <c r="U1627" s="4" t="str">
        <f>IF(AND($V$2=$E1627,$V$2&lt;&gt;"",$V$2&lt;&gt;0,F1627&lt;&gt;"تأكد من الكود"),COUNT($U$3:U1626)+1,"  ")</f>
        <v xml:space="preserve">  </v>
      </c>
    </row>
    <row r="1628" spans="2:21" ht="15.75">
      <c r="B1628" s="5" t="str">
        <f>IF(C1628&lt;&gt;"",COUNT($B$3:B1627)+1,"")</f>
        <v/>
      </c>
      <c r="C1628" s="86"/>
      <c r="D1628" s="12"/>
      <c r="E1628" s="12"/>
      <c r="F1628" s="5" t="str">
        <f>IFERROR(IF(E1628&lt;&gt;"",VLOOKUP(E1628,STORE!$C$6:$D$500,2,FALSE),""),"تأكد من الكود")</f>
        <v/>
      </c>
      <c r="G1628" s="12"/>
      <c r="H1628" s="20"/>
      <c r="I1628" s="12"/>
      <c r="U1628" s="4" t="str">
        <f>IF(AND($V$2=$E1628,$V$2&lt;&gt;"",$V$2&lt;&gt;0,F1628&lt;&gt;"تأكد من الكود"),COUNT($U$3:U1627)+1,"  ")</f>
        <v xml:space="preserve">  </v>
      </c>
    </row>
    <row r="1629" spans="2:21" ht="15.75">
      <c r="B1629" s="5" t="str">
        <f>IF(C1629&lt;&gt;"",COUNT($B$3:B1628)+1,"")</f>
        <v/>
      </c>
      <c r="C1629" s="86"/>
      <c r="D1629" s="12"/>
      <c r="E1629" s="12"/>
      <c r="F1629" s="5" t="str">
        <f>IFERROR(IF(E1629&lt;&gt;"",VLOOKUP(E1629,STORE!$C$6:$D$500,2,FALSE),""),"تأكد من الكود")</f>
        <v/>
      </c>
      <c r="G1629" s="12"/>
      <c r="H1629" s="20"/>
      <c r="I1629" s="12"/>
      <c r="U1629" s="4" t="str">
        <f>IF(AND($V$2=$E1629,$V$2&lt;&gt;"",$V$2&lt;&gt;0,F1629&lt;&gt;"تأكد من الكود"),COUNT($U$3:U1628)+1,"  ")</f>
        <v xml:space="preserve">  </v>
      </c>
    </row>
    <row r="1630" spans="2:21" ht="15.75">
      <c r="B1630" s="5" t="str">
        <f>IF(C1630&lt;&gt;"",COUNT($B$3:B1629)+1,"")</f>
        <v/>
      </c>
      <c r="C1630" s="86"/>
      <c r="D1630" s="12"/>
      <c r="E1630" s="12"/>
      <c r="F1630" s="5" t="str">
        <f>IFERROR(IF(E1630&lt;&gt;"",VLOOKUP(E1630,STORE!$C$6:$D$500,2,FALSE),""),"تأكد من الكود")</f>
        <v/>
      </c>
      <c r="G1630" s="12"/>
      <c r="H1630" s="20"/>
      <c r="I1630" s="12"/>
      <c r="U1630" s="4" t="str">
        <f>IF(AND($V$2=$E1630,$V$2&lt;&gt;"",$V$2&lt;&gt;0,F1630&lt;&gt;"تأكد من الكود"),COUNT($U$3:U1629)+1,"  ")</f>
        <v xml:space="preserve">  </v>
      </c>
    </row>
    <row r="1631" spans="2:21" ht="15.75">
      <c r="B1631" s="5" t="str">
        <f>IF(C1631&lt;&gt;"",COUNT($B$3:B1630)+1,"")</f>
        <v/>
      </c>
      <c r="C1631" s="86"/>
      <c r="D1631" s="12"/>
      <c r="E1631" s="12"/>
      <c r="F1631" s="5" t="str">
        <f>IFERROR(IF(E1631&lt;&gt;"",VLOOKUP(E1631,STORE!$C$6:$D$500,2,FALSE),""),"تأكد من الكود")</f>
        <v/>
      </c>
      <c r="G1631" s="12"/>
      <c r="H1631" s="20"/>
      <c r="I1631" s="12"/>
      <c r="U1631" s="4" t="str">
        <f>IF(AND($V$2=$E1631,$V$2&lt;&gt;"",$V$2&lt;&gt;0,F1631&lt;&gt;"تأكد من الكود"),COUNT($U$3:U1630)+1,"  ")</f>
        <v xml:space="preserve">  </v>
      </c>
    </row>
    <row r="1632" spans="2:21" ht="15.75">
      <c r="B1632" s="5" t="str">
        <f>IF(C1632&lt;&gt;"",COUNT($B$3:B1631)+1,"")</f>
        <v/>
      </c>
      <c r="C1632" s="86"/>
      <c r="D1632" s="12"/>
      <c r="E1632" s="12"/>
      <c r="F1632" s="5" t="str">
        <f>IFERROR(IF(E1632&lt;&gt;"",VLOOKUP(E1632,STORE!$C$6:$D$500,2,FALSE),""),"تأكد من الكود")</f>
        <v/>
      </c>
      <c r="G1632" s="12"/>
      <c r="H1632" s="20"/>
      <c r="I1632" s="12"/>
      <c r="U1632" s="4" t="str">
        <f>IF(AND($V$2=$E1632,$V$2&lt;&gt;"",$V$2&lt;&gt;0,F1632&lt;&gt;"تأكد من الكود"),COUNT($U$3:U1631)+1,"  ")</f>
        <v xml:space="preserve">  </v>
      </c>
    </row>
    <row r="1633" spans="2:21" ht="15.75">
      <c r="B1633" s="5" t="str">
        <f>IF(C1633&lt;&gt;"",COUNT($B$3:B1632)+1,"")</f>
        <v/>
      </c>
      <c r="C1633" s="86"/>
      <c r="D1633" s="12"/>
      <c r="E1633" s="12"/>
      <c r="F1633" s="5" t="str">
        <f>IFERROR(IF(E1633&lt;&gt;"",VLOOKUP(E1633,STORE!$C$6:$D$500,2,FALSE),""),"تأكد من الكود")</f>
        <v/>
      </c>
      <c r="G1633" s="12"/>
      <c r="H1633" s="20"/>
      <c r="I1633" s="12"/>
      <c r="U1633" s="4" t="str">
        <f>IF(AND($V$2=$E1633,$V$2&lt;&gt;"",$V$2&lt;&gt;0,F1633&lt;&gt;"تأكد من الكود"),COUNT($U$3:U1632)+1,"  ")</f>
        <v xml:space="preserve">  </v>
      </c>
    </row>
    <row r="1634" spans="2:21" ht="15.75">
      <c r="B1634" s="5" t="str">
        <f>IF(C1634&lt;&gt;"",COUNT($B$3:B1633)+1,"")</f>
        <v/>
      </c>
      <c r="C1634" s="86"/>
      <c r="D1634" s="12"/>
      <c r="E1634" s="12"/>
      <c r="F1634" s="5" t="str">
        <f>IFERROR(IF(E1634&lt;&gt;"",VLOOKUP(E1634,STORE!$C$6:$D$500,2,FALSE),""),"تأكد من الكود")</f>
        <v/>
      </c>
      <c r="G1634" s="12"/>
      <c r="H1634" s="20"/>
      <c r="I1634" s="12"/>
      <c r="U1634" s="4" t="str">
        <f>IF(AND($V$2=$E1634,$V$2&lt;&gt;"",$V$2&lt;&gt;0,F1634&lt;&gt;"تأكد من الكود"),COUNT($U$3:U1633)+1,"  ")</f>
        <v xml:space="preserve">  </v>
      </c>
    </row>
    <row r="1635" spans="2:21" ht="15.75">
      <c r="B1635" s="5" t="str">
        <f>IF(C1635&lt;&gt;"",COUNT($B$3:B1634)+1,"")</f>
        <v/>
      </c>
      <c r="C1635" s="86"/>
      <c r="D1635" s="12"/>
      <c r="E1635" s="12"/>
      <c r="F1635" s="5" t="str">
        <f>IFERROR(IF(E1635&lt;&gt;"",VLOOKUP(E1635,STORE!$C$6:$D$500,2,FALSE),""),"تأكد من الكود")</f>
        <v/>
      </c>
      <c r="G1635" s="12"/>
      <c r="H1635" s="20"/>
      <c r="I1635" s="12"/>
      <c r="U1635" s="4" t="str">
        <f>IF(AND($V$2=$E1635,$V$2&lt;&gt;"",$V$2&lt;&gt;0,F1635&lt;&gt;"تأكد من الكود"),COUNT($U$3:U1634)+1,"  ")</f>
        <v xml:space="preserve">  </v>
      </c>
    </row>
    <row r="1636" spans="2:21" ht="15.75">
      <c r="B1636" s="5" t="str">
        <f>IF(C1636&lt;&gt;"",COUNT($B$3:B1635)+1,"")</f>
        <v/>
      </c>
      <c r="C1636" s="86"/>
      <c r="D1636" s="12"/>
      <c r="E1636" s="12"/>
      <c r="F1636" s="5" t="str">
        <f>IFERROR(IF(E1636&lt;&gt;"",VLOOKUP(E1636,STORE!$C$6:$D$500,2,FALSE),""),"تأكد من الكود")</f>
        <v/>
      </c>
      <c r="G1636" s="12"/>
      <c r="H1636" s="20"/>
      <c r="I1636" s="12"/>
      <c r="U1636" s="4" t="str">
        <f>IF(AND($V$2=$E1636,$V$2&lt;&gt;"",$V$2&lt;&gt;0,F1636&lt;&gt;"تأكد من الكود"),COUNT($U$3:U1635)+1,"  ")</f>
        <v xml:space="preserve">  </v>
      </c>
    </row>
    <row r="1637" spans="2:21" ht="15.75">
      <c r="B1637" s="5" t="str">
        <f>IF(C1637&lt;&gt;"",COUNT($B$3:B1636)+1,"")</f>
        <v/>
      </c>
      <c r="C1637" s="86"/>
      <c r="D1637" s="12"/>
      <c r="E1637" s="12"/>
      <c r="F1637" s="5" t="str">
        <f>IFERROR(IF(E1637&lt;&gt;"",VLOOKUP(E1637,STORE!$C$6:$D$500,2,FALSE),""),"تأكد من الكود")</f>
        <v/>
      </c>
      <c r="G1637" s="12"/>
      <c r="H1637" s="20"/>
      <c r="I1637" s="12"/>
      <c r="U1637" s="4" t="str">
        <f>IF(AND($V$2=$E1637,$V$2&lt;&gt;"",$V$2&lt;&gt;0,F1637&lt;&gt;"تأكد من الكود"),COUNT($U$3:U1636)+1,"  ")</f>
        <v xml:space="preserve">  </v>
      </c>
    </row>
    <row r="1638" spans="2:21" ht="15.75">
      <c r="B1638" s="5" t="str">
        <f>IF(C1638&lt;&gt;"",COUNT($B$3:B1637)+1,"")</f>
        <v/>
      </c>
      <c r="C1638" s="86"/>
      <c r="D1638" s="12"/>
      <c r="E1638" s="12"/>
      <c r="F1638" s="5" t="str">
        <f>IFERROR(IF(E1638&lt;&gt;"",VLOOKUP(E1638,STORE!$C$6:$D$500,2,FALSE),""),"تأكد من الكود")</f>
        <v/>
      </c>
      <c r="G1638" s="12"/>
      <c r="H1638" s="20"/>
      <c r="I1638" s="12"/>
      <c r="U1638" s="4" t="str">
        <f>IF(AND($V$2=$E1638,$V$2&lt;&gt;"",$V$2&lt;&gt;0,F1638&lt;&gt;"تأكد من الكود"),COUNT($U$3:U1637)+1,"  ")</f>
        <v xml:space="preserve">  </v>
      </c>
    </row>
    <row r="1639" spans="2:21" ht="15.75">
      <c r="B1639" s="5" t="str">
        <f>IF(C1639&lt;&gt;"",COUNT($B$3:B1638)+1,"")</f>
        <v/>
      </c>
      <c r="C1639" s="86"/>
      <c r="D1639" s="12"/>
      <c r="E1639" s="12"/>
      <c r="F1639" s="5" t="str">
        <f>IFERROR(IF(E1639&lt;&gt;"",VLOOKUP(E1639,STORE!$C$6:$D$500,2,FALSE),""),"تأكد من الكود")</f>
        <v/>
      </c>
      <c r="G1639" s="12"/>
      <c r="H1639" s="20"/>
      <c r="I1639" s="12"/>
      <c r="U1639" s="4" t="str">
        <f>IF(AND($V$2=$E1639,$V$2&lt;&gt;"",$V$2&lt;&gt;0,F1639&lt;&gt;"تأكد من الكود"),COUNT($U$3:U1638)+1,"  ")</f>
        <v xml:space="preserve">  </v>
      </c>
    </row>
    <row r="1640" spans="2:21" ht="15.75">
      <c r="B1640" s="5" t="str">
        <f>IF(C1640&lt;&gt;"",COUNT($B$3:B1639)+1,"")</f>
        <v/>
      </c>
      <c r="C1640" s="86"/>
      <c r="D1640" s="12"/>
      <c r="E1640" s="12"/>
      <c r="F1640" s="5" t="str">
        <f>IFERROR(IF(E1640&lt;&gt;"",VLOOKUP(E1640,STORE!$C$6:$D$500,2,FALSE),""),"تأكد من الكود")</f>
        <v/>
      </c>
      <c r="G1640" s="12"/>
      <c r="H1640" s="20"/>
      <c r="I1640" s="12"/>
      <c r="U1640" s="4" t="str">
        <f>IF(AND($V$2=$E1640,$V$2&lt;&gt;"",$V$2&lt;&gt;0,F1640&lt;&gt;"تأكد من الكود"),COUNT($U$3:U1639)+1,"  ")</f>
        <v xml:space="preserve">  </v>
      </c>
    </row>
    <row r="1641" spans="2:21" ht="15.75">
      <c r="B1641" s="5" t="str">
        <f>IF(C1641&lt;&gt;"",COUNT($B$3:B1640)+1,"")</f>
        <v/>
      </c>
      <c r="C1641" s="86"/>
      <c r="D1641" s="12"/>
      <c r="E1641" s="12"/>
      <c r="F1641" s="5" t="str">
        <f>IFERROR(IF(E1641&lt;&gt;"",VLOOKUP(E1641,STORE!$C$6:$D$500,2,FALSE),""),"تأكد من الكود")</f>
        <v/>
      </c>
      <c r="G1641" s="12"/>
      <c r="H1641" s="20"/>
      <c r="I1641" s="12"/>
      <c r="U1641" s="4" t="str">
        <f>IF(AND($V$2=$E1641,$V$2&lt;&gt;"",$V$2&lt;&gt;0,F1641&lt;&gt;"تأكد من الكود"),COUNT($U$3:U1640)+1,"  ")</f>
        <v xml:space="preserve">  </v>
      </c>
    </row>
    <row r="1642" spans="2:21" ht="15.75">
      <c r="B1642" s="5" t="str">
        <f>IF(C1642&lt;&gt;"",COUNT($B$3:B1641)+1,"")</f>
        <v/>
      </c>
      <c r="C1642" s="86"/>
      <c r="D1642" s="12"/>
      <c r="E1642" s="12"/>
      <c r="F1642" s="5" t="str">
        <f>IFERROR(IF(E1642&lt;&gt;"",VLOOKUP(E1642,STORE!$C$6:$D$500,2,FALSE),""),"تأكد من الكود")</f>
        <v/>
      </c>
      <c r="G1642" s="12"/>
      <c r="H1642" s="20"/>
      <c r="I1642" s="12"/>
      <c r="U1642" s="4" t="str">
        <f>IF(AND($V$2=$E1642,$V$2&lt;&gt;"",$V$2&lt;&gt;0,F1642&lt;&gt;"تأكد من الكود"),COUNT($U$3:U1641)+1,"  ")</f>
        <v xml:space="preserve">  </v>
      </c>
    </row>
    <row r="1643" spans="2:21" ht="15.75">
      <c r="B1643" s="5" t="str">
        <f>IF(C1643&lt;&gt;"",COUNT($B$3:B1642)+1,"")</f>
        <v/>
      </c>
      <c r="C1643" s="86"/>
      <c r="D1643" s="12"/>
      <c r="E1643" s="12"/>
      <c r="F1643" s="5" t="str">
        <f>IFERROR(IF(E1643&lt;&gt;"",VLOOKUP(E1643,STORE!$C$6:$D$500,2,FALSE),""),"تأكد من الكود")</f>
        <v/>
      </c>
      <c r="G1643" s="12"/>
      <c r="H1643" s="20"/>
      <c r="I1643" s="12"/>
      <c r="U1643" s="4" t="str">
        <f>IF(AND($V$2=$E1643,$V$2&lt;&gt;"",$V$2&lt;&gt;0,F1643&lt;&gt;"تأكد من الكود"),COUNT($U$3:U1642)+1,"  ")</f>
        <v xml:space="preserve">  </v>
      </c>
    </row>
    <row r="1644" spans="2:21" ht="15.75">
      <c r="B1644" s="5" t="str">
        <f>IF(C1644&lt;&gt;"",COUNT($B$3:B1643)+1,"")</f>
        <v/>
      </c>
      <c r="C1644" s="86"/>
      <c r="D1644" s="12"/>
      <c r="E1644" s="12"/>
      <c r="F1644" s="5" t="str">
        <f>IFERROR(IF(E1644&lt;&gt;"",VLOOKUP(E1644,STORE!$C$6:$D$500,2,FALSE),""),"تأكد من الكود")</f>
        <v/>
      </c>
      <c r="G1644" s="12"/>
      <c r="H1644" s="20"/>
      <c r="I1644" s="12"/>
      <c r="U1644" s="4" t="str">
        <f>IF(AND($V$2=$E1644,$V$2&lt;&gt;"",$V$2&lt;&gt;0,F1644&lt;&gt;"تأكد من الكود"),COUNT($U$3:U1643)+1,"  ")</f>
        <v xml:space="preserve">  </v>
      </c>
    </row>
    <row r="1645" spans="2:21" ht="15.75">
      <c r="B1645" s="5" t="str">
        <f>IF(C1645&lt;&gt;"",COUNT($B$3:B1644)+1,"")</f>
        <v/>
      </c>
      <c r="C1645" s="86"/>
      <c r="D1645" s="12"/>
      <c r="E1645" s="12"/>
      <c r="F1645" s="5" t="str">
        <f>IFERROR(IF(E1645&lt;&gt;"",VLOOKUP(E1645,STORE!$C$6:$D$500,2,FALSE),""),"تأكد من الكود")</f>
        <v/>
      </c>
      <c r="G1645" s="12"/>
      <c r="H1645" s="20"/>
      <c r="I1645" s="12"/>
      <c r="U1645" s="4" t="str">
        <f>IF(AND($V$2=$E1645,$V$2&lt;&gt;"",$V$2&lt;&gt;0,F1645&lt;&gt;"تأكد من الكود"),COUNT($U$3:U1644)+1,"  ")</f>
        <v xml:space="preserve">  </v>
      </c>
    </row>
    <row r="1646" spans="2:21" ht="15.75">
      <c r="B1646" s="5" t="str">
        <f>IF(C1646&lt;&gt;"",COUNT($B$3:B1645)+1,"")</f>
        <v/>
      </c>
      <c r="C1646" s="86"/>
      <c r="D1646" s="12"/>
      <c r="E1646" s="12"/>
      <c r="F1646" s="5" t="str">
        <f>IFERROR(IF(E1646&lt;&gt;"",VLOOKUP(E1646,STORE!$C$6:$D$500,2,FALSE),""),"تأكد من الكود")</f>
        <v/>
      </c>
      <c r="G1646" s="12"/>
      <c r="H1646" s="20"/>
      <c r="I1646" s="12"/>
      <c r="U1646" s="4" t="str">
        <f>IF(AND($V$2=$E1646,$V$2&lt;&gt;"",$V$2&lt;&gt;0,F1646&lt;&gt;"تأكد من الكود"),COUNT($U$3:U1645)+1,"  ")</f>
        <v xml:space="preserve">  </v>
      </c>
    </row>
    <row r="1647" spans="2:21" ht="15.75">
      <c r="B1647" s="5" t="str">
        <f>IF(C1647&lt;&gt;"",COUNT($B$3:B1646)+1,"")</f>
        <v/>
      </c>
      <c r="C1647" s="86"/>
      <c r="D1647" s="12"/>
      <c r="E1647" s="12"/>
      <c r="F1647" s="5" t="str">
        <f>IFERROR(IF(E1647&lt;&gt;"",VLOOKUP(E1647,STORE!$C$6:$D$500,2,FALSE),""),"تأكد من الكود")</f>
        <v/>
      </c>
      <c r="G1647" s="12"/>
      <c r="H1647" s="20"/>
      <c r="I1647" s="12"/>
      <c r="U1647" s="4" t="str">
        <f>IF(AND($V$2=$E1647,$V$2&lt;&gt;"",$V$2&lt;&gt;0,F1647&lt;&gt;"تأكد من الكود"),COUNT($U$3:U1646)+1,"  ")</f>
        <v xml:space="preserve">  </v>
      </c>
    </row>
    <row r="1648" spans="2:21" ht="15.75">
      <c r="B1648" s="5" t="str">
        <f>IF(C1648&lt;&gt;"",COUNT($B$3:B1647)+1,"")</f>
        <v/>
      </c>
      <c r="C1648" s="86"/>
      <c r="D1648" s="12"/>
      <c r="E1648" s="12"/>
      <c r="F1648" s="5" t="str">
        <f>IFERROR(IF(E1648&lt;&gt;"",VLOOKUP(E1648,STORE!$C$6:$D$500,2,FALSE),""),"تأكد من الكود")</f>
        <v/>
      </c>
      <c r="G1648" s="12"/>
      <c r="H1648" s="20"/>
      <c r="I1648" s="12"/>
      <c r="U1648" s="4" t="str">
        <f>IF(AND($V$2=$E1648,$V$2&lt;&gt;"",$V$2&lt;&gt;0,F1648&lt;&gt;"تأكد من الكود"),COUNT($U$3:U1647)+1,"  ")</f>
        <v xml:space="preserve">  </v>
      </c>
    </row>
    <row r="1649" spans="2:21" ht="15.75">
      <c r="B1649" s="5" t="str">
        <f>IF(C1649&lt;&gt;"",COUNT($B$3:B1648)+1,"")</f>
        <v/>
      </c>
      <c r="C1649" s="86"/>
      <c r="D1649" s="12"/>
      <c r="E1649" s="12"/>
      <c r="F1649" s="5" t="str">
        <f>IFERROR(IF(E1649&lt;&gt;"",VLOOKUP(E1649,STORE!$C$6:$D$500,2,FALSE),""),"تأكد من الكود")</f>
        <v/>
      </c>
      <c r="G1649" s="12"/>
      <c r="H1649" s="20"/>
      <c r="I1649" s="12"/>
      <c r="U1649" s="4" t="str">
        <f>IF(AND($V$2=$E1649,$V$2&lt;&gt;"",$V$2&lt;&gt;0,F1649&lt;&gt;"تأكد من الكود"),COUNT($U$3:U1648)+1,"  ")</f>
        <v xml:space="preserve">  </v>
      </c>
    </row>
    <row r="1650" spans="2:21" ht="15.75">
      <c r="B1650" s="5" t="str">
        <f>IF(C1650&lt;&gt;"",COUNT($B$3:B1649)+1,"")</f>
        <v/>
      </c>
      <c r="C1650" s="86"/>
      <c r="D1650" s="12"/>
      <c r="E1650" s="12"/>
      <c r="F1650" s="5" t="str">
        <f>IFERROR(IF(E1650&lt;&gt;"",VLOOKUP(E1650,STORE!$C$6:$D$500,2,FALSE),""),"تأكد من الكود")</f>
        <v/>
      </c>
      <c r="G1650" s="12"/>
      <c r="H1650" s="20"/>
      <c r="I1650" s="12"/>
      <c r="U1650" s="4" t="str">
        <f>IF(AND($V$2=$E1650,$V$2&lt;&gt;"",$V$2&lt;&gt;0,F1650&lt;&gt;"تأكد من الكود"),COUNT($U$3:U1649)+1,"  ")</f>
        <v xml:space="preserve">  </v>
      </c>
    </row>
    <row r="1651" spans="2:21" ht="15.75">
      <c r="B1651" s="5" t="str">
        <f>IF(C1651&lt;&gt;"",COUNT($B$3:B1650)+1,"")</f>
        <v/>
      </c>
      <c r="C1651" s="86"/>
      <c r="D1651" s="12"/>
      <c r="E1651" s="12"/>
      <c r="F1651" s="5" t="str">
        <f>IFERROR(IF(E1651&lt;&gt;"",VLOOKUP(E1651,STORE!$C$6:$D$500,2,FALSE),""),"تأكد من الكود")</f>
        <v/>
      </c>
      <c r="G1651" s="12"/>
      <c r="H1651" s="20"/>
      <c r="I1651" s="12"/>
      <c r="U1651" s="4" t="str">
        <f>IF(AND($V$2=$E1651,$V$2&lt;&gt;"",$V$2&lt;&gt;0,F1651&lt;&gt;"تأكد من الكود"),COUNT($U$3:U1650)+1,"  ")</f>
        <v xml:space="preserve">  </v>
      </c>
    </row>
    <row r="1652" spans="2:21" ht="15.75">
      <c r="B1652" s="5" t="str">
        <f>IF(C1652&lt;&gt;"",COUNT($B$3:B1651)+1,"")</f>
        <v/>
      </c>
      <c r="C1652" s="86"/>
      <c r="D1652" s="12"/>
      <c r="E1652" s="12"/>
      <c r="F1652" s="5" t="str">
        <f>IFERROR(IF(E1652&lt;&gt;"",VLOOKUP(E1652,STORE!$C$6:$D$500,2,FALSE),""),"تأكد من الكود")</f>
        <v/>
      </c>
      <c r="G1652" s="12"/>
      <c r="H1652" s="20"/>
      <c r="I1652" s="12"/>
      <c r="U1652" s="4" t="str">
        <f>IF(AND($V$2=$E1652,$V$2&lt;&gt;"",$V$2&lt;&gt;0,F1652&lt;&gt;"تأكد من الكود"),COUNT($U$3:U1651)+1,"  ")</f>
        <v xml:space="preserve">  </v>
      </c>
    </row>
    <row r="1653" spans="2:21" ht="15.75">
      <c r="B1653" s="5" t="str">
        <f>IF(C1653&lt;&gt;"",COUNT($B$3:B1652)+1,"")</f>
        <v/>
      </c>
      <c r="C1653" s="86"/>
      <c r="D1653" s="12"/>
      <c r="E1653" s="12"/>
      <c r="F1653" s="5" t="str">
        <f>IFERROR(IF(E1653&lt;&gt;"",VLOOKUP(E1653,STORE!$C$6:$D$500,2,FALSE),""),"تأكد من الكود")</f>
        <v/>
      </c>
      <c r="G1653" s="12"/>
      <c r="H1653" s="20"/>
      <c r="I1653" s="12"/>
      <c r="U1653" s="4" t="str">
        <f>IF(AND($V$2=$E1653,$V$2&lt;&gt;"",$V$2&lt;&gt;0,F1653&lt;&gt;"تأكد من الكود"),COUNT($U$3:U1652)+1,"  ")</f>
        <v xml:space="preserve">  </v>
      </c>
    </row>
    <row r="1654" spans="2:21" ht="15.75">
      <c r="B1654" s="5" t="str">
        <f>IF(C1654&lt;&gt;"",COUNT($B$3:B1653)+1,"")</f>
        <v/>
      </c>
      <c r="C1654" s="86"/>
      <c r="D1654" s="12"/>
      <c r="E1654" s="12"/>
      <c r="F1654" s="5" t="str">
        <f>IFERROR(IF(E1654&lt;&gt;"",VLOOKUP(E1654,STORE!$C$6:$D$500,2,FALSE),""),"تأكد من الكود")</f>
        <v/>
      </c>
      <c r="G1654" s="12"/>
      <c r="H1654" s="20"/>
      <c r="I1654" s="12"/>
      <c r="U1654" s="4" t="str">
        <f>IF(AND($V$2=$E1654,$V$2&lt;&gt;"",$V$2&lt;&gt;0,F1654&lt;&gt;"تأكد من الكود"),COUNT($U$3:U1653)+1,"  ")</f>
        <v xml:space="preserve">  </v>
      </c>
    </row>
    <row r="1655" spans="2:21" ht="15.75">
      <c r="B1655" s="5" t="str">
        <f>IF(C1655&lt;&gt;"",COUNT($B$3:B1654)+1,"")</f>
        <v/>
      </c>
      <c r="C1655" s="86"/>
      <c r="D1655" s="12"/>
      <c r="E1655" s="12"/>
      <c r="F1655" s="5" t="str">
        <f>IFERROR(IF(E1655&lt;&gt;"",VLOOKUP(E1655,STORE!$C$6:$D$500,2,FALSE),""),"تأكد من الكود")</f>
        <v/>
      </c>
      <c r="G1655" s="12"/>
      <c r="H1655" s="20"/>
      <c r="I1655" s="12"/>
      <c r="U1655" s="4" t="str">
        <f>IF(AND($V$2=$E1655,$V$2&lt;&gt;"",$V$2&lt;&gt;0,F1655&lt;&gt;"تأكد من الكود"),COUNT($U$3:U1654)+1,"  ")</f>
        <v xml:space="preserve">  </v>
      </c>
    </row>
    <row r="1656" spans="2:21" ht="15.75">
      <c r="B1656" s="5" t="str">
        <f>IF(C1656&lt;&gt;"",COUNT($B$3:B1655)+1,"")</f>
        <v/>
      </c>
      <c r="C1656" s="86"/>
      <c r="D1656" s="12"/>
      <c r="E1656" s="12"/>
      <c r="F1656" s="5" t="str">
        <f>IFERROR(IF(E1656&lt;&gt;"",VLOOKUP(E1656,STORE!$C$6:$D$500,2,FALSE),""),"تأكد من الكود")</f>
        <v/>
      </c>
      <c r="G1656" s="12"/>
      <c r="H1656" s="20"/>
      <c r="I1656" s="12"/>
      <c r="U1656" s="4" t="str">
        <f>IF(AND($V$2=$E1656,$V$2&lt;&gt;"",$V$2&lt;&gt;0,F1656&lt;&gt;"تأكد من الكود"),COUNT($U$3:U1655)+1,"  ")</f>
        <v xml:space="preserve">  </v>
      </c>
    </row>
    <row r="1657" spans="2:21" ht="15.75">
      <c r="B1657" s="5" t="str">
        <f>IF(C1657&lt;&gt;"",COUNT($B$3:B1656)+1,"")</f>
        <v/>
      </c>
      <c r="C1657" s="86"/>
      <c r="D1657" s="12"/>
      <c r="E1657" s="12"/>
      <c r="F1657" s="5" t="str">
        <f>IFERROR(IF(E1657&lt;&gt;"",VLOOKUP(E1657,STORE!$C$6:$D$500,2,FALSE),""),"تأكد من الكود")</f>
        <v/>
      </c>
      <c r="G1657" s="12"/>
      <c r="H1657" s="20"/>
      <c r="I1657" s="12"/>
      <c r="U1657" s="4" t="str">
        <f>IF(AND($V$2=$E1657,$V$2&lt;&gt;"",$V$2&lt;&gt;0,F1657&lt;&gt;"تأكد من الكود"),COUNT($U$3:U1656)+1,"  ")</f>
        <v xml:space="preserve">  </v>
      </c>
    </row>
    <row r="1658" spans="2:21" ht="15.75">
      <c r="B1658" s="5" t="str">
        <f>IF(C1658&lt;&gt;"",COUNT($B$3:B1657)+1,"")</f>
        <v/>
      </c>
      <c r="C1658" s="86"/>
      <c r="D1658" s="12"/>
      <c r="E1658" s="12"/>
      <c r="F1658" s="5" t="str">
        <f>IFERROR(IF(E1658&lt;&gt;"",VLOOKUP(E1658,STORE!$C$6:$D$500,2,FALSE),""),"تأكد من الكود")</f>
        <v/>
      </c>
      <c r="G1658" s="12"/>
      <c r="H1658" s="20"/>
      <c r="I1658" s="12"/>
      <c r="U1658" s="4" t="str">
        <f>IF(AND($V$2=$E1658,$V$2&lt;&gt;"",$V$2&lt;&gt;0,F1658&lt;&gt;"تأكد من الكود"),COUNT($U$3:U1657)+1,"  ")</f>
        <v xml:space="preserve">  </v>
      </c>
    </row>
    <row r="1659" spans="2:21" ht="15.75">
      <c r="B1659" s="5" t="str">
        <f>IF(C1659&lt;&gt;"",COUNT($B$3:B1658)+1,"")</f>
        <v/>
      </c>
      <c r="C1659" s="86"/>
      <c r="D1659" s="12"/>
      <c r="E1659" s="12"/>
      <c r="F1659" s="5" t="str">
        <f>IFERROR(IF(E1659&lt;&gt;"",VLOOKUP(E1659,STORE!$C$6:$D$500,2,FALSE),""),"تأكد من الكود")</f>
        <v/>
      </c>
      <c r="G1659" s="12"/>
      <c r="H1659" s="20"/>
      <c r="I1659" s="12"/>
      <c r="U1659" s="4" t="str">
        <f>IF(AND($V$2=$E1659,$V$2&lt;&gt;"",$V$2&lt;&gt;0,F1659&lt;&gt;"تأكد من الكود"),COUNT($U$3:U1658)+1,"  ")</f>
        <v xml:space="preserve">  </v>
      </c>
    </row>
    <row r="1660" spans="2:21" ht="15.75">
      <c r="B1660" s="5" t="str">
        <f>IF(C1660&lt;&gt;"",COUNT($B$3:B1659)+1,"")</f>
        <v/>
      </c>
      <c r="C1660" s="86"/>
      <c r="D1660" s="12"/>
      <c r="E1660" s="12"/>
      <c r="F1660" s="5" t="str">
        <f>IFERROR(IF(E1660&lt;&gt;"",VLOOKUP(E1660,STORE!$C$6:$D$500,2,FALSE),""),"تأكد من الكود")</f>
        <v/>
      </c>
      <c r="G1660" s="12"/>
      <c r="H1660" s="20"/>
      <c r="I1660" s="12"/>
      <c r="U1660" s="4" t="str">
        <f>IF(AND($V$2=$E1660,$V$2&lt;&gt;"",$V$2&lt;&gt;0,F1660&lt;&gt;"تأكد من الكود"),COUNT($U$3:U1659)+1,"  ")</f>
        <v xml:space="preserve">  </v>
      </c>
    </row>
    <row r="1661" spans="2:21" ht="15.75">
      <c r="B1661" s="5" t="str">
        <f>IF(C1661&lt;&gt;"",COUNT($B$3:B1660)+1,"")</f>
        <v/>
      </c>
      <c r="C1661" s="86"/>
      <c r="D1661" s="12"/>
      <c r="E1661" s="12"/>
      <c r="F1661" s="5" t="str">
        <f>IFERROR(IF(E1661&lt;&gt;"",VLOOKUP(E1661,STORE!$C$6:$D$500,2,FALSE),""),"تأكد من الكود")</f>
        <v/>
      </c>
      <c r="G1661" s="12"/>
      <c r="H1661" s="20"/>
      <c r="I1661" s="12"/>
      <c r="U1661" s="4" t="str">
        <f>IF(AND($V$2=$E1661,$V$2&lt;&gt;"",$V$2&lt;&gt;0,F1661&lt;&gt;"تأكد من الكود"),COUNT($U$3:U1660)+1,"  ")</f>
        <v xml:space="preserve">  </v>
      </c>
    </row>
    <row r="1662" spans="2:21" ht="15.75">
      <c r="B1662" s="5" t="str">
        <f>IF(C1662&lt;&gt;"",COUNT($B$3:B1661)+1,"")</f>
        <v/>
      </c>
      <c r="C1662" s="86"/>
      <c r="D1662" s="12"/>
      <c r="E1662" s="12"/>
      <c r="F1662" s="5" t="str">
        <f>IFERROR(IF(E1662&lt;&gt;"",VLOOKUP(E1662,STORE!$C$6:$D$500,2,FALSE),""),"تأكد من الكود")</f>
        <v/>
      </c>
      <c r="G1662" s="12"/>
      <c r="H1662" s="20"/>
      <c r="I1662" s="12"/>
      <c r="U1662" s="4" t="str">
        <f>IF(AND($V$2=$E1662,$V$2&lt;&gt;"",$V$2&lt;&gt;0,F1662&lt;&gt;"تأكد من الكود"),COUNT($U$3:U1661)+1,"  ")</f>
        <v xml:space="preserve">  </v>
      </c>
    </row>
    <row r="1663" spans="2:21" ht="15.75">
      <c r="B1663" s="5" t="str">
        <f>IF(C1663&lt;&gt;"",COUNT($B$3:B1662)+1,"")</f>
        <v/>
      </c>
      <c r="C1663" s="86"/>
      <c r="D1663" s="12"/>
      <c r="E1663" s="12"/>
      <c r="F1663" s="5" t="str">
        <f>IFERROR(IF(E1663&lt;&gt;"",VLOOKUP(E1663,STORE!$C$6:$D$500,2,FALSE),""),"تأكد من الكود")</f>
        <v/>
      </c>
      <c r="G1663" s="12"/>
      <c r="H1663" s="20"/>
      <c r="I1663" s="12"/>
      <c r="U1663" s="4" t="str">
        <f>IF(AND($V$2=$E1663,$V$2&lt;&gt;"",$V$2&lt;&gt;0,F1663&lt;&gt;"تأكد من الكود"),COUNT($U$3:U1662)+1,"  ")</f>
        <v xml:space="preserve">  </v>
      </c>
    </row>
    <row r="1664" spans="2:21" ht="15.75">
      <c r="B1664" s="5" t="str">
        <f>IF(C1664&lt;&gt;"",COUNT($B$3:B1663)+1,"")</f>
        <v/>
      </c>
      <c r="C1664" s="86"/>
      <c r="D1664" s="12"/>
      <c r="E1664" s="12"/>
      <c r="F1664" s="5" t="str">
        <f>IFERROR(IF(E1664&lt;&gt;"",VLOOKUP(E1664,STORE!$C$6:$D$500,2,FALSE),""),"تأكد من الكود")</f>
        <v/>
      </c>
      <c r="G1664" s="12"/>
      <c r="H1664" s="20"/>
      <c r="I1664" s="12"/>
      <c r="U1664" s="4" t="str">
        <f>IF(AND($V$2=$E1664,$V$2&lt;&gt;"",$V$2&lt;&gt;0,F1664&lt;&gt;"تأكد من الكود"),COUNT($U$3:U1663)+1,"  ")</f>
        <v xml:space="preserve">  </v>
      </c>
    </row>
    <row r="1665" spans="2:21" ht="15.75">
      <c r="B1665" s="5" t="str">
        <f>IF(C1665&lt;&gt;"",COUNT($B$3:B1664)+1,"")</f>
        <v/>
      </c>
      <c r="C1665" s="86"/>
      <c r="D1665" s="12"/>
      <c r="E1665" s="12"/>
      <c r="F1665" s="5" t="str">
        <f>IFERROR(IF(E1665&lt;&gt;"",VLOOKUP(E1665,STORE!$C$6:$D$500,2,FALSE),""),"تأكد من الكود")</f>
        <v/>
      </c>
      <c r="G1665" s="12"/>
      <c r="H1665" s="20"/>
      <c r="I1665" s="12"/>
      <c r="U1665" s="4" t="str">
        <f>IF(AND($V$2=$E1665,$V$2&lt;&gt;"",$V$2&lt;&gt;0,F1665&lt;&gt;"تأكد من الكود"),COUNT($U$3:U1664)+1,"  ")</f>
        <v xml:space="preserve">  </v>
      </c>
    </row>
    <row r="1666" spans="2:21" ht="15.75">
      <c r="B1666" s="5" t="str">
        <f>IF(C1666&lt;&gt;"",COUNT($B$3:B1665)+1,"")</f>
        <v/>
      </c>
      <c r="C1666" s="86"/>
      <c r="D1666" s="12"/>
      <c r="E1666" s="12"/>
      <c r="F1666" s="5" t="str">
        <f>IFERROR(IF(E1666&lt;&gt;"",VLOOKUP(E1666,STORE!$C$6:$D$500,2,FALSE),""),"تأكد من الكود")</f>
        <v/>
      </c>
      <c r="G1666" s="12"/>
      <c r="H1666" s="20"/>
      <c r="I1666" s="12"/>
      <c r="U1666" s="4" t="str">
        <f>IF(AND($V$2=$E1666,$V$2&lt;&gt;"",$V$2&lt;&gt;0,F1666&lt;&gt;"تأكد من الكود"),COUNT($U$3:U1665)+1,"  ")</f>
        <v xml:space="preserve">  </v>
      </c>
    </row>
    <row r="1667" spans="2:21" ht="15.75">
      <c r="B1667" s="5" t="str">
        <f>IF(C1667&lt;&gt;"",COUNT($B$3:B1666)+1,"")</f>
        <v/>
      </c>
      <c r="C1667" s="86"/>
      <c r="D1667" s="12"/>
      <c r="E1667" s="12"/>
      <c r="F1667" s="5" t="str">
        <f>IFERROR(IF(E1667&lt;&gt;"",VLOOKUP(E1667,STORE!$C$6:$D$500,2,FALSE),""),"تأكد من الكود")</f>
        <v/>
      </c>
      <c r="G1667" s="12"/>
      <c r="H1667" s="20"/>
      <c r="I1667" s="12"/>
      <c r="U1667" s="4" t="str">
        <f>IF(AND($V$2=$E1667,$V$2&lt;&gt;"",$V$2&lt;&gt;0,F1667&lt;&gt;"تأكد من الكود"),COUNT($U$3:U1666)+1,"  ")</f>
        <v xml:space="preserve">  </v>
      </c>
    </row>
    <row r="1668" spans="2:21" ht="15.75">
      <c r="B1668" s="5" t="str">
        <f>IF(C1668&lt;&gt;"",COUNT($B$3:B1667)+1,"")</f>
        <v/>
      </c>
      <c r="C1668" s="86"/>
      <c r="D1668" s="12"/>
      <c r="E1668" s="12"/>
      <c r="F1668" s="5" t="str">
        <f>IFERROR(IF(E1668&lt;&gt;"",VLOOKUP(E1668,STORE!$C$6:$D$500,2,FALSE),""),"تأكد من الكود")</f>
        <v/>
      </c>
      <c r="G1668" s="12"/>
      <c r="H1668" s="20"/>
      <c r="I1668" s="12"/>
      <c r="U1668" s="4" t="str">
        <f>IF(AND($V$2=$E1668,$V$2&lt;&gt;"",$V$2&lt;&gt;0,F1668&lt;&gt;"تأكد من الكود"),COUNT($U$3:U1667)+1,"  ")</f>
        <v xml:space="preserve">  </v>
      </c>
    </row>
    <row r="1669" spans="2:21" ht="15.75">
      <c r="B1669" s="5" t="str">
        <f>IF(C1669&lt;&gt;"",COUNT($B$3:B1668)+1,"")</f>
        <v/>
      </c>
      <c r="C1669" s="86"/>
      <c r="D1669" s="12"/>
      <c r="E1669" s="12"/>
      <c r="F1669" s="5" t="str">
        <f>IFERROR(IF(E1669&lt;&gt;"",VLOOKUP(E1669,STORE!$C$6:$D$500,2,FALSE),""),"تأكد من الكود")</f>
        <v/>
      </c>
      <c r="G1669" s="12"/>
      <c r="H1669" s="20"/>
      <c r="I1669" s="12"/>
      <c r="U1669" s="4" t="str">
        <f>IF(AND($V$2=$E1669,$V$2&lt;&gt;"",$V$2&lt;&gt;0,F1669&lt;&gt;"تأكد من الكود"),COUNT($U$3:U1668)+1,"  ")</f>
        <v xml:space="preserve">  </v>
      </c>
    </row>
    <row r="1670" spans="2:21" ht="15.75">
      <c r="B1670" s="5" t="str">
        <f>IF(C1670&lt;&gt;"",COUNT($B$3:B1669)+1,"")</f>
        <v/>
      </c>
      <c r="C1670" s="86"/>
      <c r="D1670" s="12"/>
      <c r="E1670" s="12"/>
      <c r="F1670" s="5" t="str">
        <f>IFERROR(IF(E1670&lt;&gt;"",VLOOKUP(E1670,STORE!$C$6:$D$500,2,FALSE),""),"تأكد من الكود")</f>
        <v/>
      </c>
      <c r="G1670" s="12"/>
      <c r="H1670" s="20"/>
      <c r="I1670" s="12"/>
      <c r="U1670" s="4" t="str">
        <f>IF(AND($V$2=$E1670,$V$2&lt;&gt;"",$V$2&lt;&gt;0,F1670&lt;&gt;"تأكد من الكود"),COUNT($U$3:U1669)+1,"  ")</f>
        <v xml:space="preserve">  </v>
      </c>
    </row>
    <row r="1671" spans="2:21" ht="15.75">
      <c r="B1671" s="5" t="str">
        <f>IF(C1671&lt;&gt;"",COUNT($B$3:B1670)+1,"")</f>
        <v/>
      </c>
      <c r="C1671" s="86"/>
      <c r="D1671" s="12"/>
      <c r="E1671" s="12"/>
      <c r="F1671" s="5" t="str">
        <f>IFERROR(IF(E1671&lt;&gt;"",VLOOKUP(E1671,STORE!$C$6:$D$500,2,FALSE),""),"تأكد من الكود")</f>
        <v/>
      </c>
      <c r="G1671" s="12"/>
      <c r="H1671" s="20"/>
      <c r="I1671" s="12"/>
      <c r="U1671" s="4" t="str">
        <f>IF(AND($V$2=$E1671,$V$2&lt;&gt;"",$V$2&lt;&gt;0,F1671&lt;&gt;"تأكد من الكود"),COUNT($U$3:U1670)+1,"  ")</f>
        <v xml:space="preserve">  </v>
      </c>
    </row>
    <row r="1672" spans="2:21" ht="15.75">
      <c r="B1672" s="5" t="str">
        <f>IF(C1672&lt;&gt;"",COUNT($B$3:B1671)+1,"")</f>
        <v/>
      </c>
      <c r="C1672" s="86"/>
      <c r="D1672" s="12"/>
      <c r="E1672" s="12"/>
      <c r="F1672" s="5" t="str">
        <f>IFERROR(IF(E1672&lt;&gt;"",VLOOKUP(E1672,STORE!$C$6:$D$500,2,FALSE),""),"تأكد من الكود")</f>
        <v/>
      </c>
      <c r="G1672" s="12"/>
      <c r="H1672" s="20"/>
      <c r="I1672" s="12"/>
      <c r="U1672" s="4" t="str">
        <f>IF(AND($V$2=$E1672,$V$2&lt;&gt;"",$V$2&lt;&gt;0,F1672&lt;&gt;"تأكد من الكود"),COUNT($U$3:U1671)+1,"  ")</f>
        <v xml:space="preserve">  </v>
      </c>
    </row>
    <row r="1673" spans="2:21" ht="15.75">
      <c r="B1673" s="5" t="str">
        <f>IF(C1673&lt;&gt;"",COUNT($B$3:B1672)+1,"")</f>
        <v/>
      </c>
      <c r="C1673" s="86"/>
      <c r="D1673" s="12"/>
      <c r="E1673" s="12"/>
      <c r="F1673" s="5" t="str">
        <f>IFERROR(IF(E1673&lt;&gt;"",VLOOKUP(E1673,STORE!$C$6:$D$500,2,FALSE),""),"تأكد من الكود")</f>
        <v/>
      </c>
      <c r="G1673" s="12"/>
      <c r="H1673" s="20"/>
      <c r="I1673" s="12"/>
      <c r="U1673" s="4" t="str">
        <f>IF(AND($V$2=$E1673,$V$2&lt;&gt;"",$V$2&lt;&gt;0,F1673&lt;&gt;"تأكد من الكود"),COUNT($U$3:U1672)+1,"  ")</f>
        <v xml:space="preserve">  </v>
      </c>
    </row>
    <row r="1674" spans="2:21" ht="15.75">
      <c r="B1674" s="5" t="str">
        <f>IF(C1674&lt;&gt;"",COUNT($B$3:B1673)+1,"")</f>
        <v/>
      </c>
      <c r="C1674" s="86"/>
      <c r="D1674" s="12"/>
      <c r="E1674" s="12"/>
      <c r="F1674" s="5" t="str">
        <f>IFERROR(IF(E1674&lt;&gt;"",VLOOKUP(E1674,STORE!$C$6:$D$500,2,FALSE),""),"تأكد من الكود")</f>
        <v/>
      </c>
      <c r="G1674" s="12"/>
      <c r="H1674" s="20"/>
      <c r="I1674" s="12"/>
      <c r="U1674" s="4" t="str">
        <f>IF(AND($V$2=$E1674,$V$2&lt;&gt;"",$V$2&lt;&gt;0,F1674&lt;&gt;"تأكد من الكود"),COUNT($U$3:U1673)+1,"  ")</f>
        <v xml:space="preserve">  </v>
      </c>
    </row>
    <row r="1675" spans="2:21" ht="15.75">
      <c r="B1675" s="5" t="str">
        <f>IF(C1675&lt;&gt;"",COUNT($B$3:B1674)+1,"")</f>
        <v/>
      </c>
      <c r="C1675" s="86"/>
      <c r="D1675" s="12"/>
      <c r="E1675" s="12"/>
      <c r="F1675" s="5" t="str">
        <f>IFERROR(IF(E1675&lt;&gt;"",VLOOKUP(E1675,STORE!$C$6:$D$500,2,FALSE),""),"تأكد من الكود")</f>
        <v/>
      </c>
      <c r="G1675" s="12"/>
      <c r="H1675" s="20"/>
      <c r="I1675" s="12"/>
      <c r="U1675" s="4" t="str">
        <f>IF(AND($V$2=$E1675,$V$2&lt;&gt;"",$V$2&lt;&gt;0,F1675&lt;&gt;"تأكد من الكود"),COUNT($U$3:U1674)+1,"  ")</f>
        <v xml:space="preserve">  </v>
      </c>
    </row>
    <row r="1676" spans="2:21" ht="15.75">
      <c r="B1676" s="5" t="str">
        <f>IF(C1676&lt;&gt;"",COUNT($B$3:B1675)+1,"")</f>
        <v/>
      </c>
      <c r="C1676" s="86"/>
      <c r="D1676" s="12"/>
      <c r="E1676" s="12"/>
      <c r="F1676" s="5" t="str">
        <f>IFERROR(IF(E1676&lt;&gt;"",VLOOKUP(E1676,STORE!$C$6:$D$500,2,FALSE),""),"تأكد من الكود")</f>
        <v/>
      </c>
      <c r="G1676" s="12"/>
      <c r="H1676" s="20"/>
      <c r="I1676" s="12"/>
      <c r="U1676" s="4" t="str">
        <f>IF(AND($V$2=$E1676,$V$2&lt;&gt;"",$V$2&lt;&gt;0,F1676&lt;&gt;"تأكد من الكود"),COUNT($U$3:U1675)+1,"  ")</f>
        <v xml:space="preserve">  </v>
      </c>
    </row>
    <row r="1677" spans="2:21" ht="15.75">
      <c r="B1677" s="5" t="str">
        <f>IF(C1677&lt;&gt;"",COUNT($B$3:B1676)+1,"")</f>
        <v/>
      </c>
      <c r="C1677" s="86"/>
      <c r="D1677" s="12"/>
      <c r="E1677" s="12"/>
      <c r="F1677" s="5" t="str">
        <f>IFERROR(IF(E1677&lt;&gt;"",VLOOKUP(E1677,STORE!$C$6:$D$500,2,FALSE),""),"تأكد من الكود")</f>
        <v/>
      </c>
      <c r="G1677" s="12"/>
      <c r="H1677" s="20"/>
      <c r="I1677" s="12"/>
      <c r="U1677" s="4" t="str">
        <f>IF(AND($V$2=$E1677,$V$2&lt;&gt;"",$V$2&lt;&gt;0,F1677&lt;&gt;"تأكد من الكود"),COUNT($U$3:U1676)+1,"  ")</f>
        <v xml:space="preserve">  </v>
      </c>
    </row>
    <row r="1678" spans="2:21" ht="15.75">
      <c r="B1678" s="5" t="str">
        <f>IF(C1678&lt;&gt;"",COUNT($B$3:B1677)+1,"")</f>
        <v/>
      </c>
      <c r="C1678" s="86"/>
      <c r="D1678" s="12"/>
      <c r="E1678" s="12"/>
      <c r="F1678" s="5" t="str">
        <f>IFERROR(IF(E1678&lt;&gt;"",VLOOKUP(E1678,STORE!$C$6:$D$500,2,FALSE),""),"تأكد من الكود")</f>
        <v/>
      </c>
      <c r="G1678" s="12"/>
      <c r="H1678" s="20"/>
      <c r="I1678" s="12"/>
      <c r="U1678" s="4" t="str">
        <f>IF(AND($V$2=$E1678,$V$2&lt;&gt;"",$V$2&lt;&gt;0,F1678&lt;&gt;"تأكد من الكود"),COUNT($U$3:U1677)+1,"  ")</f>
        <v xml:space="preserve">  </v>
      </c>
    </row>
    <row r="1679" spans="2:21" ht="15.75">
      <c r="B1679" s="5" t="str">
        <f>IF(C1679&lt;&gt;"",COUNT($B$3:B1678)+1,"")</f>
        <v/>
      </c>
      <c r="C1679" s="86"/>
      <c r="D1679" s="12"/>
      <c r="E1679" s="12"/>
      <c r="F1679" s="5" t="str">
        <f>IFERROR(IF(E1679&lt;&gt;"",VLOOKUP(E1679,STORE!$C$6:$D$500,2,FALSE),""),"تأكد من الكود")</f>
        <v/>
      </c>
      <c r="G1679" s="12"/>
      <c r="H1679" s="20"/>
      <c r="I1679" s="12"/>
      <c r="U1679" s="4" t="str">
        <f>IF(AND($V$2=$E1679,$V$2&lt;&gt;"",$V$2&lt;&gt;0,F1679&lt;&gt;"تأكد من الكود"),COUNT($U$3:U1678)+1,"  ")</f>
        <v xml:space="preserve">  </v>
      </c>
    </row>
    <row r="1680" spans="2:21" ht="15.75">
      <c r="B1680" s="5" t="str">
        <f>IF(C1680&lt;&gt;"",COUNT($B$3:B1679)+1,"")</f>
        <v/>
      </c>
      <c r="C1680" s="86"/>
      <c r="D1680" s="12"/>
      <c r="E1680" s="12"/>
      <c r="F1680" s="5" t="str">
        <f>IFERROR(IF(E1680&lt;&gt;"",VLOOKUP(E1680,STORE!$C$6:$D$500,2,FALSE),""),"تأكد من الكود")</f>
        <v/>
      </c>
      <c r="G1680" s="12"/>
      <c r="H1680" s="20"/>
      <c r="I1680" s="12"/>
      <c r="U1680" s="4" t="str">
        <f>IF(AND($V$2=$E1680,$V$2&lt;&gt;"",$V$2&lt;&gt;0,F1680&lt;&gt;"تأكد من الكود"),COUNT($U$3:U1679)+1,"  ")</f>
        <v xml:space="preserve">  </v>
      </c>
    </row>
    <row r="1681" spans="2:21" ht="15.75">
      <c r="B1681" s="5" t="str">
        <f>IF(C1681&lt;&gt;"",COUNT($B$3:B1680)+1,"")</f>
        <v/>
      </c>
      <c r="C1681" s="86"/>
      <c r="D1681" s="12"/>
      <c r="E1681" s="12"/>
      <c r="F1681" s="5" t="str">
        <f>IFERROR(IF(E1681&lt;&gt;"",VLOOKUP(E1681,STORE!$C$6:$D$500,2,FALSE),""),"تأكد من الكود")</f>
        <v/>
      </c>
      <c r="G1681" s="12"/>
      <c r="H1681" s="20"/>
      <c r="I1681" s="12"/>
      <c r="U1681" s="4" t="str">
        <f>IF(AND($V$2=$E1681,$V$2&lt;&gt;"",$V$2&lt;&gt;0,F1681&lt;&gt;"تأكد من الكود"),COUNT($U$3:U1680)+1,"  ")</f>
        <v xml:space="preserve">  </v>
      </c>
    </row>
    <row r="1682" spans="2:21" ht="15.75">
      <c r="B1682" s="5" t="str">
        <f>IF(C1682&lt;&gt;"",COUNT($B$3:B1681)+1,"")</f>
        <v/>
      </c>
      <c r="C1682" s="86"/>
      <c r="D1682" s="12"/>
      <c r="E1682" s="12"/>
      <c r="F1682" s="5" t="str">
        <f>IFERROR(IF(E1682&lt;&gt;"",VLOOKUP(E1682,STORE!$C$6:$D$500,2,FALSE),""),"تأكد من الكود")</f>
        <v/>
      </c>
      <c r="G1682" s="12"/>
      <c r="H1682" s="20"/>
      <c r="I1682" s="12"/>
      <c r="U1682" s="4" t="str">
        <f>IF(AND($V$2=$E1682,$V$2&lt;&gt;"",$V$2&lt;&gt;0,F1682&lt;&gt;"تأكد من الكود"),COUNT($U$3:U1681)+1,"  ")</f>
        <v xml:space="preserve">  </v>
      </c>
    </row>
    <row r="1683" spans="2:21" ht="15.75">
      <c r="B1683" s="5" t="str">
        <f>IF(C1683&lt;&gt;"",COUNT($B$3:B1682)+1,"")</f>
        <v/>
      </c>
      <c r="C1683" s="86"/>
      <c r="D1683" s="12"/>
      <c r="E1683" s="12"/>
      <c r="F1683" s="5" t="str">
        <f>IFERROR(IF(E1683&lt;&gt;"",VLOOKUP(E1683,STORE!$C$6:$D$500,2,FALSE),""),"تأكد من الكود")</f>
        <v/>
      </c>
      <c r="G1683" s="12"/>
      <c r="H1683" s="20"/>
      <c r="I1683" s="12"/>
      <c r="U1683" s="4" t="str">
        <f>IF(AND($V$2=$E1683,$V$2&lt;&gt;"",$V$2&lt;&gt;0,F1683&lt;&gt;"تأكد من الكود"),COUNT($U$3:U1682)+1,"  ")</f>
        <v xml:space="preserve">  </v>
      </c>
    </row>
    <row r="1684" spans="2:21" ht="15.75">
      <c r="B1684" s="5" t="str">
        <f>IF(C1684&lt;&gt;"",COUNT($B$3:B1683)+1,"")</f>
        <v/>
      </c>
      <c r="C1684" s="86"/>
      <c r="D1684" s="12"/>
      <c r="E1684" s="12"/>
      <c r="F1684" s="5" t="str">
        <f>IFERROR(IF(E1684&lt;&gt;"",VLOOKUP(E1684,STORE!$C$6:$D$500,2,FALSE),""),"تأكد من الكود")</f>
        <v/>
      </c>
      <c r="G1684" s="12"/>
      <c r="H1684" s="20"/>
      <c r="I1684" s="12"/>
      <c r="U1684" s="4" t="str">
        <f>IF(AND($V$2=$E1684,$V$2&lt;&gt;"",$V$2&lt;&gt;0,F1684&lt;&gt;"تأكد من الكود"),COUNT($U$3:U1683)+1,"  ")</f>
        <v xml:space="preserve">  </v>
      </c>
    </row>
    <row r="1685" spans="2:21" ht="15.75">
      <c r="B1685" s="5" t="str">
        <f>IF(C1685&lt;&gt;"",COUNT($B$3:B1684)+1,"")</f>
        <v/>
      </c>
      <c r="C1685" s="86"/>
      <c r="D1685" s="12"/>
      <c r="E1685" s="12"/>
      <c r="F1685" s="5" t="str">
        <f>IFERROR(IF(E1685&lt;&gt;"",VLOOKUP(E1685,STORE!$C$6:$D$500,2,FALSE),""),"تأكد من الكود")</f>
        <v/>
      </c>
      <c r="G1685" s="12"/>
      <c r="H1685" s="20"/>
      <c r="I1685" s="12"/>
      <c r="U1685" s="4" t="str">
        <f>IF(AND($V$2=$E1685,$V$2&lt;&gt;"",$V$2&lt;&gt;0,F1685&lt;&gt;"تأكد من الكود"),COUNT($U$3:U1684)+1,"  ")</f>
        <v xml:space="preserve">  </v>
      </c>
    </row>
    <row r="1686" spans="2:21" ht="15.75">
      <c r="B1686" s="5" t="str">
        <f>IF(C1686&lt;&gt;"",COUNT($B$3:B1685)+1,"")</f>
        <v/>
      </c>
      <c r="C1686" s="86"/>
      <c r="D1686" s="12"/>
      <c r="E1686" s="12"/>
      <c r="F1686" s="5" t="str">
        <f>IFERROR(IF(E1686&lt;&gt;"",VLOOKUP(E1686,STORE!$C$6:$D$500,2,FALSE),""),"تأكد من الكود")</f>
        <v/>
      </c>
      <c r="G1686" s="12"/>
      <c r="H1686" s="20"/>
      <c r="I1686" s="12"/>
      <c r="U1686" s="4" t="str">
        <f>IF(AND($V$2=$E1686,$V$2&lt;&gt;"",$V$2&lt;&gt;0,F1686&lt;&gt;"تأكد من الكود"),COUNT($U$3:U1685)+1,"  ")</f>
        <v xml:space="preserve">  </v>
      </c>
    </row>
    <row r="1687" spans="2:21" ht="15.75">
      <c r="B1687" s="5" t="str">
        <f>IF(C1687&lt;&gt;"",COUNT($B$3:B1686)+1,"")</f>
        <v/>
      </c>
      <c r="C1687" s="86"/>
      <c r="D1687" s="12"/>
      <c r="E1687" s="12"/>
      <c r="F1687" s="5" t="str">
        <f>IFERROR(IF(E1687&lt;&gt;"",VLOOKUP(E1687,STORE!$C$6:$D$500,2,FALSE),""),"تأكد من الكود")</f>
        <v/>
      </c>
      <c r="G1687" s="12"/>
      <c r="H1687" s="20"/>
      <c r="I1687" s="12"/>
      <c r="U1687" s="4" t="str">
        <f>IF(AND($V$2=$E1687,$V$2&lt;&gt;"",$V$2&lt;&gt;0,F1687&lt;&gt;"تأكد من الكود"),COUNT($U$3:U1686)+1,"  ")</f>
        <v xml:space="preserve">  </v>
      </c>
    </row>
    <row r="1688" spans="2:21" ht="15.75">
      <c r="B1688" s="5" t="str">
        <f>IF(C1688&lt;&gt;"",COUNT($B$3:B1687)+1,"")</f>
        <v/>
      </c>
      <c r="C1688" s="86"/>
      <c r="D1688" s="12"/>
      <c r="E1688" s="12"/>
      <c r="F1688" s="5" t="str">
        <f>IFERROR(IF(E1688&lt;&gt;"",VLOOKUP(E1688,STORE!$C$6:$D$500,2,FALSE),""),"تأكد من الكود")</f>
        <v/>
      </c>
      <c r="G1688" s="12"/>
      <c r="H1688" s="20"/>
      <c r="I1688" s="12"/>
      <c r="U1688" s="4" t="str">
        <f>IF(AND($V$2=$E1688,$V$2&lt;&gt;"",$V$2&lt;&gt;0,F1688&lt;&gt;"تأكد من الكود"),COUNT($U$3:U1687)+1,"  ")</f>
        <v xml:space="preserve">  </v>
      </c>
    </row>
    <row r="1689" spans="2:21" ht="15.75">
      <c r="B1689" s="5" t="str">
        <f>IF(C1689&lt;&gt;"",COUNT($B$3:B1688)+1,"")</f>
        <v/>
      </c>
      <c r="C1689" s="86"/>
      <c r="D1689" s="12"/>
      <c r="E1689" s="12"/>
      <c r="F1689" s="5" t="str">
        <f>IFERROR(IF(E1689&lt;&gt;"",VLOOKUP(E1689,STORE!$C$6:$D$500,2,FALSE),""),"تأكد من الكود")</f>
        <v/>
      </c>
      <c r="G1689" s="12"/>
      <c r="H1689" s="20"/>
      <c r="I1689" s="12"/>
      <c r="U1689" s="4" t="str">
        <f>IF(AND($V$2=$E1689,$V$2&lt;&gt;"",$V$2&lt;&gt;0,F1689&lt;&gt;"تأكد من الكود"),COUNT($U$3:U1688)+1,"  ")</f>
        <v xml:space="preserve">  </v>
      </c>
    </row>
    <row r="1690" spans="2:21" ht="15.75">
      <c r="B1690" s="5" t="str">
        <f>IF(C1690&lt;&gt;"",COUNT($B$3:B1689)+1,"")</f>
        <v/>
      </c>
      <c r="C1690" s="86"/>
      <c r="D1690" s="12"/>
      <c r="E1690" s="12"/>
      <c r="F1690" s="5" t="str">
        <f>IFERROR(IF(E1690&lt;&gt;"",VLOOKUP(E1690,STORE!$C$6:$D$500,2,FALSE),""),"تأكد من الكود")</f>
        <v/>
      </c>
      <c r="G1690" s="12"/>
      <c r="H1690" s="20"/>
      <c r="I1690" s="12"/>
      <c r="U1690" s="4" t="str">
        <f>IF(AND($V$2=$E1690,$V$2&lt;&gt;"",$V$2&lt;&gt;0,F1690&lt;&gt;"تأكد من الكود"),COUNT($U$3:U1689)+1,"  ")</f>
        <v xml:space="preserve">  </v>
      </c>
    </row>
    <row r="1691" spans="2:21" ht="15.75">
      <c r="B1691" s="5" t="str">
        <f>IF(C1691&lt;&gt;"",COUNT($B$3:B1690)+1,"")</f>
        <v/>
      </c>
      <c r="C1691" s="86"/>
      <c r="D1691" s="12"/>
      <c r="E1691" s="12"/>
      <c r="F1691" s="5" t="str">
        <f>IFERROR(IF(E1691&lt;&gt;"",VLOOKUP(E1691,STORE!$C$6:$D$500,2,FALSE),""),"تأكد من الكود")</f>
        <v/>
      </c>
      <c r="G1691" s="12"/>
      <c r="H1691" s="20"/>
      <c r="I1691" s="12"/>
      <c r="U1691" s="4" t="str">
        <f>IF(AND($V$2=$E1691,$V$2&lt;&gt;"",$V$2&lt;&gt;0,F1691&lt;&gt;"تأكد من الكود"),COUNT($U$3:U1690)+1,"  ")</f>
        <v xml:space="preserve">  </v>
      </c>
    </row>
    <row r="1692" spans="2:21" ht="15.75">
      <c r="B1692" s="5" t="str">
        <f>IF(C1692&lt;&gt;"",COUNT($B$3:B1691)+1,"")</f>
        <v/>
      </c>
      <c r="C1692" s="86"/>
      <c r="D1692" s="12"/>
      <c r="E1692" s="12"/>
      <c r="F1692" s="5" t="str">
        <f>IFERROR(IF(E1692&lt;&gt;"",VLOOKUP(E1692,STORE!$C$6:$D$500,2,FALSE),""),"تأكد من الكود")</f>
        <v/>
      </c>
      <c r="G1692" s="12"/>
      <c r="H1692" s="20"/>
      <c r="I1692" s="12"/>
      <c r="U1692" s="4" t="str">
        <f>IF(AND($V$2=$E1692,$V$2&lt;&gt;"",$V$2&lt;&gt;0,F1692&lt;&gt;"تأكد من الكود"),COUNT($U$3:U1691)+1,"  ")</f>
        <v xml:space="preserve">  </v>
      </c>
    </row>
    <row r="1693" spans="2:21" ht="15.75">
      <c r="B1693" s="5" t="str">
        <f>IF(C1693&lt;&gt;"",COUNT($B$3:B1692)+1,"")</f>
        <v/>
      </c>
      <c r="C1693" s="86"/>
      <c r="D1693" s="12"/>
      <c r="E1693" s="12"/>
      <c r="F1693" s="5" t="str">
        <f>IFERROR(IF(E1693&lt;&gt;"",VLOOKUP(E1693,STORE!$C$6:$D$500,2,FALSE),""),"تأكد من الكود")</f>
        <v/>
      </c>
      <c r="G1693" s="12"/>
      <c r="H1693" s="20"/>
      <c r="I1693" s="12"/>
      <c r="U1693" s="4" t="str">
        <f>IF(AND($V$2=$E1693,$V$2&lt;&gt;"",$V$2&lt;&gt;0,F1693&lt;&gt;"تأكد من الكود"),COUNT($U$3:U1692)+1,"  ")</f>
        <v xml:space="preserve">  </v>
      </c>
    </row>
    <row r="1694" spans="2:21" ht="15.75">
      <c r="B1694" s="5" t="str">
        <f>IF(C1694&lt;&gt;"",COUNT($B$3:B1693)+1,"")</f>
        <v/>
      </c>
      <c r="C1694" s="86"/>
      <c r="D1694" s="12"/>
      <c r="E1694" s="12"/>
      <c r="F1694" s="5" t="str">
        <f>IFERROR(IF(E1694&lt;&gt;"",VLOOKUP(E1694,STORE!$C$6:$D$500,2,FALSE),""),"تأكد من الكود")</f>
        <v/>
      </c>
      <c r="G1694" s="12"/>
      <c r="H1694" s="20"/>
      <c r="I1694" s="12"/>
      <c r="U1694" s="4" t="str">
        <f>IF(AND($V$2=$E1694,$V$2&lt;&gt;"",$V$2&lt;&gt;0,F1694&lt;&gt;"تأكد من الكود"),COUNT($U$3:U1693)+1,"  ")</f>
        <v xml:space="preserve">  </v>
      </c>
    </row>
    <row r="1695" spans="2:21" ht="15.75">
      <c r="B1695" s="5" t="str">
        <f>IF(C1695&lt;&gt;"",COUNT($B$3:B1694)+1,"")</f>
        <v/>
      </c>
      <c r="C1695" s="86"/>
      <c r="D1695" s="12"/>
      <c r="E1695" s="12"/>
      <c r="F1695" s="5" t="str">
        <f>IFERROR(IF(E1695&lt;&gt;"",VLOOKUP(E1695,STORE!$C$6:$D$500,2,FALSE),""),"تأكد من الكود")</f>
        <v/>
      </c>
      <c r="G1695" s="12"/>
      <c r="H1695" s="20"/>
      <c r="I1695" s="12"/>
      <c r="U1695" s="4" t="str">
        <f>IF(AND($V$2=$E1695,$V$2&lt;&gt;"",$V$2&lt;&gt;0,F1695&lt;&gt;"تأكد من الكود"),COUNT($U$3:U1694)+1,"  ")</f>
        <v xml:space="preserve">  </v>
      </c>
    </row>
    <row r="1696" spans="2:21" ht="15.75">
      <c r="B1696" s="5" t="str">
        <f>IF(C1696&lt;&gt;"",COUNT($B$3:B1695)+1,"")</f>
        <v/>
      </c>
      <c r="C1696" s="86"/>
      <c r="D1696" s="12"/>
      <c r="E1696" s="12"/>
      <c r="F1696" s="5" t="str">
        <f>IFERROR(IF(E1696&lt;&gt;"",VLOOKUP(E1696,STORE!$C$6:$D$500,2,FALSE),""),"تأكد من الكود")</f>
        <v/>
      </c>
      <c r="G1696" s="12"/>
      <c r="H1696" s="20"/>
      <c r="I1696" s="12"/>
      <c r="U1696" s="4" t="str">
        <f>IF(AND($V$2=$E1696,$V$2&lt;&gt;"",$V$2&lt;&gt;0,F1696&lt;&gt;"تأكد من الكود"),COUNT($U$3:U1695)+1,"  ")</f>
        <v xml:space="preserve">  </v>
      </c>
    </row>
    <row r="1697" spans="2:21" ht="15.75">
      <c r="B1697" s="5" t="str">
        <f>IF(C1697&lt;&gt;"",COUNT($B$3:B1696)+1,"")</f>
        <v/>
      </c>
      <c r="C1697" s="86"/>
      <c r="D1697" s="12"/>
      <c r="E1697" s="12"/>
      <c r="F1697" s="5" t="str">
        <f>IFERROR(IF(E1697&lt;&gt;"",VLOOKUP(E1697,STORE!$C$6:$D$500,2,FALSE),""),"تأكد من الكود")</f>
        <v/>
      </c>
      <c r="G1697" s="12"/>
      <c r="H1697" s="20"/>
      <c r="I1697" s="12"/>
      <c r="U1697" s="4" t="str">
        <f>IF(AND($V$2=$E1697,$V$2&lt;&gt;"",$V$2&lt;&gt;0,F1697&lt;&gt;"تأكد من الكود"),COUNT($U$3:U1696)+1,"  ")</f>
        <v xml:space="preserve">  </v>
      </c>
    </row>
    <row r="1698" spans="2:21" ht="15.75">
      <c r="B1698" s="5" t="str">
        <f>IF(C1698&lt;&gt;"",COUNT($B$3:B1697)+1,"")</f>
        <v/>
      </c>
      <c r="C1698" s="86"/>
      <c r="D1698" s="12"/>
      <c r="E1698" s="12"/>
      <c r="F1698" s="5" t="str">
        <f>IFERROR(IF(E1698&lt;&gt;"",VLOOKUP(E1698,STORE!$C$6:$D$500,2,FALSE),""),"تأكد من الكود")</f>
        <v/>
      </c>
      <c r="G1698" s="12"/>
      <c r="H1698" s="20"/>
      <c r="I1698" s="12"/>
      <c r="U1698" s="4" t="str">
        <f>IF(AND($V$2=$E1698,$V$2&lt;&gt;"",$V$2&lt;&gt;0,F1698&lt;&gt;"تأكد من الكود"),COUNT($U$3:U1697)+1,"  ")</f>
        <v xml:space="preserve">  </v>
      </c>
    </row>
    <row r="1699" spans="2:21" ht="15.75">
      <c r="B1699" s="5" t="str">
        <f>IF(C1699&lt;&gt;"",COUNT($B$3:B1698)+1,"")</f>
        <v/>
      </c>
      <c r="C1699" s="86"/>
      <c r="D1699" s="12"/>
      <c r="E1699" s="12"/>
      <c r="F1699" s="5" t="str">
        <f>IFERROR(IF(E1699&lt;&gt;"",VLOOKUP(E1699,STORE!$C$6:$D$500,2,FALSE),""),"تأكد من الكود")</f>
        <v/>
      </c>
      <c r="G1699" s="12"/>
      <c r="H1699" s="20"/>
      <c r="I1699" s="12"/>
      <c r="U1699" s="4" t="str">
        <f>IF(AND($V$2=$E1699,$V$2&lt;&gt;"",$V$2&lt;&gt;0,F1699&lt;&gt;"تأكد من الكود"),COUNT($U$3:U1698)+1,"  ")</f>
        <v xml:space="preserve">  </v>
      </c>
    </row>
    <row r="1700" spans="2:21" ht="15.75">
      <c r="B1700" s="5" t="str">
        <f>IF(C1700&lt;&gt;"",COUNT($B$3:B1699)+1,"")</f>
        <v/>
      </c>
      <c r="C1700" s="86"/>
      <c r="D1700" s="12"/>
      <c r="E1700" s="12"/>
      <c r="F1700" s="5" t="str">
        <f>IFERROR(IF(E1700&lt;&gt;"",VLOOKUP(E1700,STORE!$C$6:$D$500,2,FALSE),""),"تأكد من الكود")</f>
        <v/>
      </c>
      <c r="G1700" s="12"/>
      <c r="H1700" s="20"/>
      <c r="I1700" s="12"/>
      <c r="U1700" s="4" t="str">
        <f>IF(AND($V$2=$E1700,$V$2&lt;&gt;"",$V$2&lt;&gt;0,F1700&lt;&gt;"تأكد من الكود"),COUNT($U$3:U1699)+1,"  ")</f>
        <v xml:space="preserve">  </v>
      </c>
    </row>
    <row r="1701" spans="2:21" ht="15.75">
      <c r="B1701" s="5" t="str">
        <f>IF(C1701&lt;&gt;"",COUNT($B$3:B1700)+1,"")</f>
        <v/>
      </c>
      <c r="C1701" s="86"/>
      <c r="D1701" s="12"/>
      <c r="E1701" s="12"/>
      <c r="F1701" s="5" t="str">
        <f>IFERROR(IF(E1701&lt;&gt;"",VLOOKUP(E1701,STORE!$C$6:$D$500,2,FALSE),""),"تأكد من الكود")</f>
        <v/>
      </c>
      <c r="G1701" s="12"/>
      <c r="H1701" s="20"/>
      <c r="I1701" s="12"/>
      <c r="U1701" s="4" t="str">
        <f>IF(AND($V$2=$E1701,$V$2&lt;&gt;"",$V$2&lt;&gt;0,F1701&lt;&gt;"تأكد من الكود"),COUNT($U$3:U1700)+1,"  ")</f>
        <v xml:space="preserve">  </v>
      </c>
    </row>
    <row r="1702" spans="2:21" ht="15.75">
      <c r="B1702" s="5" t="str">
        <f>IF(C1702&lt;&gt;"",COUNT($B$3:B1701)+1,"")</f>
        <v/>
      </c>
      <c r="C1702" s="86"/>
      <c r="D1702" s="12"/>
      <c r="E1702" s="12"/>
      <c r="F1702" s="5" t="str">
        <f>IFERROR(IF(E1702&lt;&gt;"",VLOOKUP(E1702,STORE!$C$6:$D$500,2,FALSE),""),"تأكد من الكود")</f>
        <v/>
      </c>
      <c r="G1702" s="12"/>
      <c r="H1702" s="20"/>
      <c r="I1702" s="12"/>
      <c r="U1702" s="4" t="str">
        <f>IF(AND($V$2=$E1702,$V$2&lt;&gt;"",$V$2&lt;&gt;0,F1702&lt;&gt;"تأكد من الكود"),COUNT($U$3:U1701)+1,"  ")</f>
        <v xml:space="preserve">  </v>
      </c>
    </row>
    <row r="1703" spans="2:21" ht="15.75">
      <c r="B1703" s="5" t="str">
        <f>IF(C1703&lt;&gt;"",COUNT($B$3:B1702)+1,"")</f>
        <v/>
      </c>
      <c r="C1703" s="86"/>
      <c r="D1703" s="12"/>
      <c r="E1703" s="12"/>
      <c r="F1703" s="5" t="str">
        <f>IFERROR(IF(E1703&lt;&gt;"",VLOOKUP(E1703,STORE!$C$6:$D$500,2,FALSE),""),"تأكد من الكود")</f>
        <v/>
      </c>
      <c r="G1703" s="12"/>
      <c r="H1703" s="20"/>
      <c r="I1703" s="12"/>
      <c r="U1703" s="4" t="str">
        <f>IF(AND($V$2=$E1703,$V$2&lt;&gt;"",$V$2&lt;&gt;0,F1703&lt;&gt;"تأكد من الكود"),COUNT($U$3:U1702)+1,"  ")</f>
        <v xml:space="preserve">  </v>
      </c>
    </row>
    <row r="1704" spans="2:21" ht="15.75">
      <c r="B1704" s="5" t="str">
        <f>IF(C1704&lt;&gt;"",COUNT($B$3:B1703)+1,"")</f>
        <v/>
      </c>
      <c r="C1704" s="86"/>
      <c r="D1704" s="12"/>
      <c r="E1704" s="12"/>
      <c r="F1704" s="5" t="str">
        <f>IFERROR(IF(E1704&lt;&gt;"",VLOOKUP(E1704,STORE!$C$6:$D$500,2,FALSE),""),"تأكد من الكود")</f>
        <v/>
      </c>
      <c r="G1704" s="12"/>
      <c r="H1704" s="20"/>
      <c r="I1704" s="12"/>
      <c r="U1704" s="4" t="str">
        <f>IF(AND($V$2=$E1704,$V$2&lt;&gt;"",$V$2&lt;&gt;0,F1704&lt;&gt;"تأكد من الكود"),COUNT($U$3:U1703)+1,"  ")</f>
        <v xml:space="preserve">  </v>
      </c>
    </row>
    <row r="1705" spans="2:21" ht="15.75">
      <c r="B1705" s="5" t="str">
        <f>IF(C1705&lt;&gt;"",COUNT($B$3:B1704)+1,"")</f>
        <v/>
      </c>
      <c r="C1705" s="86"/>
      <c r="D1705" s="12"/>
      <c r="E1705" s="12"/>
      <c r="F1705" s="5" t="str">
        <f>IFERROR(IF(E1705&lt;&gt;"",VLOOKUP(E1705,STORE!$C$6:$D$500,2,FALSE),""),"تأكد من الكود")</f>
        <v/>
      </c>
      <c r="G1705" s="12"/>
      <c r="H1705" s="20"/>
      <c r="I1705" s="12"/>
      <c r="U1705" s="4" t="str">
        <f>IF(AND($V$2=$E1705,$V$2&lt;&gt;"",$V$2&lt;&gt;0,F1705&lt;&gt;"تأكد من الكود"),COUNT($U$3:U1704)+1,"  ")</f>
        <v xml:space="preserve">  </v>
      </c>
    </row>
    <row r="1706" spans="2:21" ht="15.75">
      <c r="B1706" s="5" t="str">
        <f>IF(C1706&lt;&gt;"",COUNT($B$3:B1705)+1,"")</f>
        <v/>
      </c>
      <c r="C1706" s="86"/>
      <c r="D1706" s="12"/>
      <c r="E1706" s="12"/>
      <c r="F1706" s="5" t="str">
        <f>IFERROR(IF(E1706&lt;&gt;"",VLOOKUP(E1706,STORE!$C$6:$D$500,2,FALSE),""),"تأكد من الكود")</f>
        <v/>
      </c>
      <c r="G1706" s="12"/>
      <c r="H1706" s="20"/>
      <c r="I1706" s="12"/>
      <c r="U1706" s="4" t="str">
        <f>IF(AND($V$2=$E1706,$V$2&lt;&gt;"",$V$2&lt;&gt;0,F1706&lt;&gt;"تأكد من الكود"),COUNT($U$3:U1705)+1,"  ")</f>
        <v xml:space="preserve">  </v>
      </c>
    </row>
    <row r="1707" spans="2:21" ht="15.75">
      <c r="B1707" s="5" t="str">
        <f>IF(C1707&lt;&gt;"",COUNT($B$3:B1706)+1,"")</f>
        <v/>
      </c>
      <c r="C1707" s="86"/>
      <c r="D1707" s="12"/>
      <c r="E1707" s="12"/>
      <c r="F1707" s="5" t="str">
        <f>IFERROR(IF(E1707&lt;&gt;"",VLOOKUP(E1707,STORE!$C$6:$D$500,2,FALSE),""),"تأكد من الكود")</f>
        <v/>
      </c>
      <c r="G1707" s="12"/>
      <c r="H1707" s="20"/>
      <c r="I1707" s="12"/>
      <c r="U1707" s="4" t="str">
        <f>IF(AND($V$2=$E1707,$V$2&lt;&gt;"",$V$2&lt;&gt;0,F1707&lt;&gt;"تأكد من الكود"),COUNT($U$3:U1706)+1,"  ")</f>
        <v xml:space="preserve">  </v>
      </c>
    </row>
    <row r="1708" spans="2:21" ht="15.75">
      <c r="B1708" s="5" t="str">
        <f>IF(C1708&lt;&gt;"",COUNT($B$3:B1707)+1,"")</f>
        <v/>
      </c>
      <c r="C1708" s="86"/>
      <c r="D1708" s="12"/>
      <c r="E1708" s="12"/>
      <c r="F1708" s="5" t="str">
        <f>IFERROR(IF(E1708&lt;&gt;"",VLOOKUP(E1708,STORE!$C$6:$D$500,2,FALSE),""),"تأكد من الكود")</f>
        <v/>
      </c>
      <c r="G1708" s="12"/>
      <c r="H1708" s="20"/>
      <c r="I1708" s="12"/>
      <c r="U1708" s="4" t="str">
        <f>IF(AND($V$2=$E1708,$V$2&lt;&gt;"",$V$2&lt;&gt;0,F1708&lt;&gt;"تأكد من الكود"),COUNT($U$3:U1707)+1,"  ")</f>
        <v xml:space="preserve">  </v>
      </c>
    </row>
    <row r="1709" spans="2:21" ht="15.75">
      <c r="B1709" s="5" t="str">
        <f>IF(C1709&lt;&gt;"",COUNT($B$3:B1708)+1,"")</f>
        <v/>
      </c>
      <c r="C1709" s="86"/>
      <c r="D1709" s="12"/>
      <c r="E1709" s="12"/>
      <c r="F1709" s="5" t="str">
        <f>IFERROR(IF(E1709&lt;&gt;"",VLOOKUP(E1709,STORE!$C$6:$D$500,2,FALSE),""),"تأكد من الكود")</f>
        <v/>
      </c>
      <c r="G1709" s="12"/>
      <c r="H1709" s="20"/>
      <c r="I1709" s="12"/>
      <c r="U1709" s="4" t="str">
        <f>IF(AND($V$2=$E1709,$V$2&lt;&gt;"",$V$2&lt;&gt;0,F1709&lt;&gt;"تأكد من الكود"),COUNT($U$3:U1708)+1,"  ")</f>
        <v xml:space="preserve">  </v>
      </c>
    </row>
    <row r="1710" spans="2:21" ht="15.75">
      <c r="B1710" s="5" t="str">
        <f>IF(C1710&lt;&gt;"",COUNT($B$3:B1709)+1,"")</f>
        <v/>
      </c>
      <c r="C1710" s="86"/>
      <c r="D1710" s="12"/>
      <c r="E1710" s="12"/>
      <c r="F1710" s="5" t="str">
        <f>IFERROR(IF(E1710&lt;&gt;"",VLOOKUP(E1710,STORE!$C$6:$D$500,2,FALSE),""),"تأكد من الكود")</f>
        <v/>
      </c>
      <c r="G1710" s="12"/>
      <c r="H1710" s="20"/>
      <c r="I1710" s="12"/>
      <c r="U1710" s="4" t="str">
        <f>IF(AND($V$2=$E1710,$V$2&lt;&gt;"",$V$2&lt;&gt;0,F1710&lt;&gt;"تأكد من الكود"),COUNT($U$3:U1709)+1,"  ")</f>
        <v xml:space="preserve">  </v>
      </c>
    </row>
    <row r="1711" spans="2:21" ht="15.75">
      <c r="B1711" s="5" t="str">
        <f>IF(C1711&lt;&gt;"",COUNT($B$3:B1710)+1,"")</f>
        <v/>
      </c>
      <c r="C1711" s="86"/>
      <c r="D1711" s="12"/>
      <c r="E1711" s="12"/>
      <c r="F1711" s="5" t="str">
        <f>IFERROR(IF(E1711&lt;&gt;"",VLOOKUP(E1711,STORE!$C$6:$D$500,2,FALSE),""),"تأكد من الكود")</f>
        <v/>
      </c>
      <c r="G1711" s="12"/>
      <c r="H1711" s="20"/>
      <c r="I1711" s="12"/>
      <c r="U1711" s="4" t="str">
        <f>IF(AND($V$2=$E1711,$V$2&lt;&gt;"",$V$2&lt;&gt;0,F1711&lt;&gt;"تأكد من الكود"),COUNT($U$3:U1710)+1,"  ")</f>
        <v xml:space="preserve">  </v>
      </c>
    </row>
    <row r="1712" spans="2:21" ht="15.75">
      <c r="B1712" s="5" t="str">
        <f>IF(C1712&lt;&gt;"",COUNT($B$3:B1711)+1,"")</f>
        <v/>
      </c>
      <c r="C1712" s="86"/>
      <c r="D1712" s="12"/>
      <c r="E1712" s="12"/>
      <c r="F1712" s="5" t="str">
        <f>IFERROR(IF(E1712&lt;&gt;"",VLOOKUP(E1712,STORE!$C$6:$D$500,2,FALSE),""),"تأكد من الكود")</f>
        <v/>
      </c>
      <c r="G1712" s="12"/>
      <c r="H1712" s="20"/>
      <c r="I1712" s="12"/>
      <c r="U1712" s="4" t="str">
        <f>IF(AND($V$2=$E1712,$V$2&lt;&gt;"",$V$2&lt;&gt;0,F1712&lt;&gt;"تأكد من الكود"),COUNT($U$3:U1711)+1,"  ")</f>
        <v xml:space="preserve">  </v>
      </c>
    </row>
    <row r="1713" spans="2:21" ht="15.75">
      <c r="B1713" s="5" t="str">
        <f>IF(C1713&lt;&gt;"",COUNT($B$3:B1712)+1,"")</f>
        <v/>
      </c>
      <c r="C1713" s="86"/>
      <c r="D1713" s="12"/>
      <c r="E1713" s="12"/>
      <c r="F1713" s="5" t="str">
        <f>IFERROR(IF(E1713&lt;&gt;"",VLOOKUP(E1713,STORE!$C$6:$D$500,2,FALSE),""),"تأكد من الكود")</f>
        <v/>
      </c>
      <c r="G1713" s="12"/>
      <c r="H1713" s="20"/>
      <c r="I1713" s="12"/>
      <c r="U1713" s="4" t="str">
        <f>IF(AND($V$2=$E1713,$V$2&lt;&gt;"",$V$2&lt;&gt;0,F1713&lt;&gt;"تأكد من الكود"),COUNT($U$3:U1712)+1,"  ")</f>
        <v xml:space="preserve">  </v>
      </c>
    </row>
    <row r="1714" spans="2:21" ht="15.75">
      <c r="B1714" s="5" t="str">
        <f>IF(C1714&lt;&gt;"",COUNT($B$3:B1713)+1,"")</f>
        <v/>
      </c>
      <c r="C1714" s="86"/>
      <c r="D1714" s="12"/>
      <c r="E1714" s="12"/>
      <c r="F1714" s="5" t="str">
        <f>IFERROR(IF(E1714&lt;&gt;"",VLOOKUP(E1714,STORE!$C$6:$D$500,2,FALSE),""),"تأكد من الكود")</f>
        <v/>
      </c>
      <c r="G1714" s="12"/>
      <c r="H1714" s="20"/>
      <c r="I1714" s="12"/>
      <c r="U1714" s="4" t="str">
        <f>IF(AND($V$2=$E1714,$V$2&lt;&gt;"",$V$2&lt;&gt;0,F1714&lt;&gt;"تأكد من الكود"),COUNT($U$3:U1713)+1,"  ")</f>
        <v xml:space="preserve">  </v>
      </c>
    </row>
    <row r="1715" spans="2:21" ht="15.75">
      <c r="B1715" s="5" t="str">
        <f>IF(C1715&lt;&gt;"",COUNT($B$3:B1714)+1,"")</f>
        <v/>
      </c>
      <c r="C1715" s="86"/>
      <c r="D1715" s="12"/>
      <c r="E1715" s="12"/>
      <c r="F1715" s="5" t="str">
        <f>IFERROR(IF(E1715&lt;&gt;"",VLOOKUP(E1715,STORE!$C$6:$D$500,2,FALSE),""),"تأكد من الكود")</f>
        <v/>
      </c>
      <c r="G1715" s="12"/>
      <c r="H1715" s="20"/>
      <c r="I1715" s="12"/>
      <c r="U1715" s="4" t="str">
        <f>IF(AND($V$2=$E1715,$V$2&lt;&gt;"",$V$2&lt;&gt;0,F1715&lt;&gt;"تأكد من الكود"),COUNT($U$3:U1714)+1,"  ")</f>
        <v xml:space="preserve">  </v>
      </c>
    </row>
    <row r="1716" spans="2:21" ht="15.75">
      <c r="B1716" s="5" t="str">
        <f>IF(C1716&lt;&gt;"",COUNT($B$3:B1715)+1,"")</f>
        <v/>
      </c>
      <c r="C1716" s="86"/>
      <c r="D1716" s="12"/>
      <c r="E1716" s="12"/>
      <c r="F1716" s="5" t="str">
        <f>IFERROR(IF(E1716&lt;&gt;"",VLOOKUP(E1716,STORE!$C$6:$D$500,2,FALSE),""),"تأكد من الكود")</f>
        <v/>
      </c>
      <c r="G1716" s="12"/>
      <c r="H1716" s="20"/>
      <c r="I1716" s="12"/>
      <c r="U1716" s="4" t="str">
        <f>IF(AND($V$2=$E1716,$V$2&lt;&gt;"",$V$2&lt;&gt;0,F1716&lt;&gt;"تأكد من الكود"),COUNT($U$3:U1715)+1,"  ")</f>
        <v xml:space="preserve">  </v>
      </c>
    </row>
    <row r="1717" spans="2:21" ht="15.75">
      <c r="B1717" s="5" t="str">
        <f>IF(C1717&lt;&gt;"",COUNT($B$3:B1716)+1,"")</f>
        <v/>
      </c>
      <c r="C1717" s="86"/>
      <c r="D1717" s="12"/>
      <c r="E1717" s="12"/>
      <c r="F1717" s="5" t="str">
        <f>IFERROR(IF(E1717&lt;&gt;"",VLOOKUP(E1717,STORE!$C$6:$D$500,2,FALSE),""),"تأكد من الكود")</f>
        <v/>
      </c>
      <c r="G1717" s="12"/>
      <c r="H1717" s="20"/>
      <c r="I1717" s="12"/>
      <c r="U1717" s="4" t="str">
        <f>IF(AND($V$2=$E1717,$V$2&lt;&gt;"",$V$2&lt;&gt;0,F1717&lt;&gt;"تأكد من الكود"),COUNT($U$3:U1716)+1,"  ")</f>
        <v xml:space="preserve">  </v>
      </c>
    </row>
    <row r="1718" spans="2:21" ht="15.75">
      <c r="B1718" s="5" t="str">
        <f>IF(C1718&lt;&gt;"",COUNT($B$3:B1717)+1,"")</f>
        <v/>
      </c>
      <c r="C1718" s="86"/>
      <c r="D1718" s="12"/>
      <c r="E1718" s="12"/>
      <c r="F1718" s="5" t="str">
        <f>IFERROR(IF(E1718&lt;&gt;"",VLOOKUP(E1718,STORE!$C$6:$D$500,2,FALSE),""),"تأكد من الكود")</f>
        <v/>
      </c>
      <c r="G1718" s="12"/>
      <c r="H1718" s="20"/>
      <c r="I1718" s="12"/>
      <c r="U1718" s="4" t="str">
        <f>IF(AND($V$2=$E1718,$V$2&lt;&gt;"",$V$2&lt;&gt;0,F1718&lt;&gt;"تأكد من الكود"),COUNT($U$3:U1717)+1,"  ")</f>
        <v xml:space="preserve">  </v>
      </c>
    </row>
    <row r="1719" spans="2:21" ht="15.75">
      <c r="B1719" s="5" t="str">
        <f>IF(C1719&lt;&gt;"",COUNT($B$3:B1718)+1,"")</f>
        <v/>
      </c>
      <c r="C1719" s="86"/>
      <c r="D1719" s="12"/>
      <c r="E1719" s="12"/>
      <c r="F1719" s="5" t="str">
        <f>IFERROR(IF(E1719&lt;&gt;"",VLOOKUP(E1719,STORE!$C$6:$D$500,2,FALSE),""),"تأكد من الكود")</f>
        <v/>
      </c>
      <c r="G1719" s="12"/>
      <c r="H1719" s="20"/>
      <c r="I1719" s="12"/>
      <c r="U1719" s="4" t="str">
        <f>IF(AND($V$2=$E1719,$V$2&lt;&gt;"",$V$2&lt;&gt;0,F1719&lt;&gt;"تأكد من الكود"),COUNT($U$3:U1718)+1,"  ")</f>
        <v xml:space="preserve">  </v>
      </c>
    </row>
    <row r="1720" spans="2:21" ht="15.75">
      <c r="B1720" s="5" t="str">
        <f>IF(C1720&lt;&gt;"",COUNT($B$3:B1719)+1,"")</f>
        <v/>
      </c>
      <c r="C1720" s="86"/>
      <c r="D1720" s="12"/>
      <c r="E1720" s="12"/>
      <c r="F1720" s="5" t="str">
        <f>IFERROR(IF(E1720&lt;&gt;"",VLOOKUP(E1720,STORE!$C$6:$D$500,2,FALSE),""),"تأكد من الكود")</f>
        <v/>
      </c>
      <c r="G1720" s="12"/>
      <c r="H1720" s="20"/>
      <c r="I1720" s="12"/>
      <c r="U1720" s="4" t="str">
        <f>IF(AND($V$2=$E1720,$V$2&lt;&gt;"",$V$2&lt;&gt;0,F1720&lt;&gt;"تأكد من الكود"),COUNT($U$3:U1719)+1,"  ")</f>
        <v xml:space="preserve">  </v>
      </c>
    </row>
    <row r="1721" spans="2:21" ht="15.75">
      <c r="B1721" s="5" t="str">
        <f>IF(C1721&lt;&gt;"",COUNT($B$3:B1720)+1,"")</f>
        <v/>
      </c>
      <c r="C1721" s="86"/>
      <c r="D1721" s="12"/>
      <c r="E1721" s="12"/>
      <c r="F1721" s="5" t="str">
        <f>IFERROR(IF(E1721&lt;&gt;"",VLOOKUP(E1721,STORE!$C$6:$D$500,2,FALSE),""),"تأكد من الكود")</f>
        <v/>
      </c>
      <c r="G1721" s="12"/>
      <c r="H1721" s="20"/>
      <c r="I1721" s="12"/>
      <c r="U1721" s="4" t="str">
        <f>IF(AND($V$2=$E1721,$V$2&lt;&gt;"",$V$2&lt;&gt;0,F1721&lt;&gt;"تأكد من الكود"),COUNT($U$3:U1720)+1,"  ")</f>
        <v xml:space="preserve">  </v>
      </c>
    </row>
    <row r="1722" spans="2:21" ht="15.75">
      <c r="B1722" s="5" t="str">
        <f>IF(C1722&lt;&gt;"",COUNT($B$3:B1721)+1,"")</f>
        <v/>
      </c>
      <c r="C1722" s="86"/>
      <c r="D1722" s="12"/>
      <c r="E1722" s="12"/>
      <c r="F1722" s="5" t="str">
        <f>IFERROR(IF(E1722&lt;&gt;"",VLOOKUP(E1722,STORE!$C$6:$D$500,2,FALSE),""),"تأكد من الكود")</f>
        <v/>
      </c>
      <c r="G1722" s="12"/>
      <c r="H1722" s="20"/>
      <c r="I1722" s="12"/>
      <c r="U1722" s="4" t="str">
        <f>IF(AND($V$2=$E1722,$V$2&lt;&gt;"",$V$2&lt;&gt;0,F1722&lt;&gt;"تأكد من الكود"),COUNT($U$3:U1721)+1,"  ")</f>
        <v xml:space="preserve">  </v>
      </c>
    </row>
    <row r="1723" spans="2:21" ht="15.75">
      <c r="B1723" s="5" t="str">
        <f>IF(C1723&lt;&gt;"",COUNT($B$3:B1722)+1,"")</f>
        <v/>
      </c>
      <c r="C1723" s="86"/>
      <c r="D1723" s="12"/>
      <c r="E1723" s="12"/>
      <c r="F1723" s="5" t="str">
        <f>IFERROR(IF(E1723&lt;&gt;"",VLOOKUP(E1723,STORE!$C$6:$D$500,2,FALSE),""),"تأكد من الكود")</f>
        <v/>
      </c>
      <c r="G1723" s="12"/>
      <c r="H1723" s="20"/>
      <c r="I1723" s="12"/>
      <c r="U1723" s="4" t="str">
        <f>IF(AND($V$2=$E1723,$V$2&lt;&gt;"",$V$2&lt;&gt;0,F1723&lt;&gt;"تأكد من الكود"),COUNT($U$3:U1722)+1,"  ")</f>
        <v xml:space="preserve">  </v>
      </c>
    </row>
    <row r="1724" spans="2:21" ht="15.75">
      <c r="B1724" s="5" t="str">
        <f>IF(C1724&lt;&gt;"",COUNT($B$3:B1723)+1,"")</f>
        <v/>
      </c>
      <c r="C1724" s="86"/>
      <c r="D1724" s="12"/>
      <c r="E1724" s="12"/>
      <c r="F1724" s="5" t="str">
        <f>IFERROR(IF(E1724&lt;&gt;"",VLOOKUP(E1724,STORE!$C$6:$D$500,2,FALSE),""),"تأكد من الكود")</f>
        <v/>
      </c>
      <c r="G1724" s="12"/>
      <c r="H1724" s="20"/>
      <c r="I1724" s="12"/>
      <c r="U1724" s="4" t="str">
        <f>IF(AND($V$2=$E1724,$V$2&lt;&gt;"",$V$2&lt;&gt;0,F1724&lt;&gt;"تأكد من الكود"),COUNT($U$3:U1723)+1,"  ")</f>
        <v xml:space="preserve">  </v>
      </c>
    </row>
    <row r="1725" spans="2:21" ht="15.75">
      <c r="B1725" s="5" t="str">
        <f>IF(C1725&lt;&gt;"",COUNT($B$3:B1724)+1,"")</f>
        <v/>
      </c>
      <c r="C1725" s="86"/>
      <c r="D1725" s="12"/>
      <c r="E1725" s="12"/>
      <c r="F1725" s="5" t="str">
        <f>IFERROR(IF(E1725&lt;&gt;"",VLOOKUP(E1725,STORE!$C$6:$D$500,2,FALSE),""),"تأكد من الكود")</f>
        <v/>
      </c>
      <c r="G1725" s="12"/>
      <c r="H1725" s="20"/>
      <c r="I1725" s="12"/>
      <c r="U1725" s="4" t="str">
        <f>IF(AND($V$2=$E1725,$V$2&lt;&gt;"",$V$2&lt;&gt;0,F1725&lt;&gt;"تأكد من الكود"),COUNT($U$3:U1724)+1,"  ")</f>
        <v xml:space="preserve">  </v>
      </c>
    </row>
    <row r="1726" spans="2:21" ht="15.75">
      <c r="B1726" s="5" t="str">
        <f>IF(C1726&lt;&gt;"",COUNT($B$3:B1725)+1,"")</f>
        <v/>
      </c>
      <c r="C1726" s="86"/>
      <c r="D1726" s="12"/>
      <c r="E1726" s="12"/>
      <c r="F1726" s="5" t="str">
        <f>IFERROR(IF(E1726&lt;&gt;"",VLOOKUP(E1726,STORE!$C$6:$D$500,2,FALSE),""),"تأكد من الكود")</f>
        <v/>
      </c>
      <c r="G1726" s="12"/>
      <c r="H1726" s="20"/>
      <c r="I1726" s="12"/>
      <c r="U1726" s="4" t="str">
        <f>IF(AND($V$2=$E1726,$V$2&lt;&gt;"",$V$2&lt;&gt;0,F1726&lt;&gt;"تأكد من الكود"),COUNT($U$3:U1725)+1,"  ")</f>
        <v xml:space="preserve">  </v>
      </c>
    </row>
    <row r="1727" spans="2:21" ht="15.75">
      <c r="B1727" s="5" t="str">
        <f>IF(C1727&lt;&gt;"",COUNT($B$3:B1726)+1,"")</f>
        <v/>
      </c>
      <c r="C1727" s="86"/>
      <c r="D1727" s="12"/>
      <c r="E1727" s="12"/>
      <c r="F1727" s="5" t="str">
        <f>IFERROR(IF(E1727&lt;&gt;"",VLOOKUP(E1727,STORE!$C$6:$D$500,2,FALSE),""),"تأكد من الكود")</f>
        <v/>
      </c>
      <c r="G1727" s="12"/>
      <c r="H1727" s="20"/>
      <c r="I1727" s="12"/>
      <c r="U1727" s="4" t="str">
        <f>IF(AND($V$2=$E1727,$V$2&lt;&gt;"",$V$2&lt;&gt;0,F1727&lt;&gt;"تأكد من الكود"),COUNT($U$3:U1726)+1,"  ")</f>
        <v xml:space="preserve">  </v>
      </c>
    </row>
    <row r="1728" spans="2:21" ht="15.75">
      <c r="B1728" s="5" t="str">
        <f>IF(C1728&lt;&gt;"",COUNT($B$3:B1727)+1,"")</f>
        <v/>
      </c>
      <c r="C1728" s="86"/>
      <c r="D1728" s="12"/>
      <c r="E1728" s="12"/>
      <c r="F1728" s="5" t="str">
        <f>IFERROR(IF(E1728&lt;&gt;"",VLOOKUP(E1728,STORE!$C$6:$D$500,2,FALSE),""),"تأكد من الكود")</f>
        <v/>
      </c>
      <c r="G1728" s="12"/>
      <c r="H1728" s="20"/>
      <c r="I1728" s="12"/>
      <c r="U1728" s="4" t="str">
        <f>IF(AND($V$2=$E1728,$V$2&lt;&gt;"",$V$2&lt;&gt;0,F1728&lt;&gt;"تأكد من الكود"),COUNT($U$3:U1727)+1,"  ")</f>
        <v xml:space="preserve">  </v>
      </c>
    </row>
    <row r="1729" spans="2:21" ht="15.75">
      <c r="B1729" s="5" t="str">
        <f>IF(C1729&lt;&gt;"",COUNT($B$3:B1728)+1,"")</f>
        <v/>
      </c>
      <c r="C1729" s="86"/>
      <c r="D1729" s="12"/>
      <c r="E1729" s="12"/>
      <c r="F1729" s="5" t="str">
        <f>IFERROR(IF(E1729&lt;&gt;"",VLOOKUP(E1729,STORE!$C$6:$D$500,2,FALSE),""),"تأكد من الكود")</f>
        <v/>
      </c>
      <c r="G1729" s="12"/>
      <c r="H1729" s="20"/>
      <c r="I1729" s="12"/>
      <c r="U1729" s="4" t="str">
        <f>IF(AND($V$2=$E1729,$V$2&lt;&gt;"",$V$2&lt;&gt;0,F1729&lt;&gt;"تأكد من الكود"),COUNT($U$3:U1728)+1,"  ")</f>
        <v xml:space="preserve">  </v>
      </c>
    </row>
    <row r="1730" spans="2:21" ht="15.75">
      <c r="B1730" s="5" t="str">
        <f>IF(C1730&lt;&gt;"",COUNT($B$3:B1729)+1,"")</f>
        <v/>
      </c>
      <c r="C1730" s="86"/>
      <c r="D1730" s="12"/>
      <c r="E1730" s="12"/>
      <c r="F1730" s="5" t="str">
        <f>IFERROR(IF(E1730&lt;&gt;"",VLOOKUP(E1730,STORE!$C$6:$D$500,2,FALSE),""),"تأكد من الكود")</f>
        <v/>
      </c>
      <c r="G1730" s="12"/>
      <c r="H1730" s="20"/>
      <c r="I1730" s="12"/>
      <c r="U1730" s="4" t="str">
        <f>IF(AND($V$2=$E1730,$V$2&lt;&gt;"",$V$2&lt;&gt;0,F1730&lt;&gt;"تأكد من الكود"),COUNT($U$3:U1729)+1,"  ")</f>
        <v xml:space="preserve">  </v>
      </c>
    </row>
    <row r="1731" spans="2:21" ht="15.75">
      <c r="B1731" s="5" t="str">
        <f>IF(C1731&lt;&gt;"",COUNT($B$3:B1730)+1,"")</f>
        <v/>
      </c>
      <c r="C1731" s="86"/>
      <c r="D1731" s="12"/>
      <c r="E1731" s="12"/>
      <c r="F1731" s="5" t="str">
        <f>IFERROR(IF(E1731&lt;&gt;"",VLOOKUP(E1731,STORE!$C$6:$D$500,2,FALSE),""),"تأكد من الكود")</f>
        <v/>
      </c>
      <c r="G1731" s="12"/>
      <c r="H1731" s="20"/>
      <c r="I1731" s="12"/>
      <c r="U1731" s="4" t="str">
        <f>IF(AND($V$2=$E1731,$V$2&lt;&gt;"",$V$2&lt;&gt;0,F1731&lt;&gt;"تأكد من الكود"),COUNT($U$3:U1730)+1,"  ")</f>
        <v xml:space="preserve">  </v>
      </c>
    </row>
    <row r="1732" spans="2:21" ht="15.75">
      <c r="B1732" s="5" t="str">
        <f>IF(C1732&lt;&gt;"",COUNT($B$3:B1731)+1,"")</f>
        <v/>
      </c>
      <c r="C1732" s="86"/>
      <c r="D1732" s="12"/>
      <c r="E1732" s="12"/>
      <c r="F1732" s="5" t="str">
        <f>IFERROR(IF(E1732&lt;&gt;"",VLOOKUP(E1732,STORE!$C$6:$D$500,2,FALSE),""),"تأكد من الكود")</f>
        <v/>
      </c>
      <c r="G1732" s="12"/>
      <c r="H1732" s="20"/>
      <c r="I1732" s="12"/>
      <c r="U1732" s="4" t="str">
        <f>IF(AND($V$2=$E1732,$V$2&lt;&gt;"",$V$2&lt;&gt;0,F1732&lt;&gt;"تأكد من الكود"),COUNT($U$3:U1731)+1,"  ")</f>
        <v xml:space="preserve">  </v>
      </c>
    </row>
    <row r="1733" spans="2:21" ht="15.75">
      <c r="B1733" s="5" t="str">
        <f>IF(C1733&lt;&gt;"",COUNT($B$3:B1732)+1,"")</f>
        <v/>
      </c>
      <c r="C1733" s="86"/>
      <c r="D1733" s="12"/>
      <c r="E1733" s="12"/>
      <c r="F1733" s="5" t="str">
        <f>IFERROR(IF(E1733&lt;&gt;"",VLOOKUP(E1733,STORE!$C$6:$D$500,2,FALSE),""),"تأكد من الكود")</f>
        <v/>
      </c>
      <c r="G1733" s="12"/>
      <c r="H1733" s="20"/>
      <c r="I1733" s="12"/>
      <c r="U1733" s="4" t="str">
        <f>IF(AND($V$2=$E1733,$V$2&lt;&gt;"",$V$2&lt;&gt;0,F1733&lt;&gt;"تأكد من الكود"),COUNT($U$3:U1732)+1,"  ")</f>
        <v xml:space="preserve">  </v>
      </c>
    </row>
    <row r="1734" spans="2:21" ht="15.75">
      <c r="B1734" s="5" t="str">
        <f>IF(C1734&lt;&gt;"",COUNT($B$3:B1733)+1,"")</f>
        <v/>
      </c>
      <c r="C1734" s="86"/>
      <c r="D1734" s="12"/>
      <c r="E1734" s="12"/>
      <c r="F1734" s="5" t="str">
        <f>IFERROR(IF(E1734&lt;&gt;"",VLOOKUP(E1734,STORE!$C$6:$D$500,2,FALSE),""),"تأكد من الكود")</f>
        <v/>
      </c>
      <c r="G1734" s="12"/>
      <c r="H1734" s="20"/>
      <c r="I1734" s="12"/>
      <c r="U1734" s="4" t="str">
        <f>IF(AND($V$2=$E1734,$V$2&lt;&gt;"",$V$2&lt;&gt;0,F1734&lt;&gt;"تأكد من الكود"),COUNT($U$3:U1733)+1,"  ")</f>
        <v xml:space="preserve">  </v>
      </c>
    </row>
    <row r="1735" spans="2:21" ht="15.75">
      <c r="B1735" s="5" t="str">
        <f>IF(C1735&lt;&gt;"",COUNT($B$3:B1734)+1,"")</f>
        <v/>
      </c>
      <c r="C1735" s="86"/>
      <c r="D1735" s="12"/>
      <c r="E1735" s="12"/>
      <c r="F1735" s="5" t="str">
        <f>IFERROR(IF(E1735&lt;&gt;"",VLOOKUP(E1735,STORE!$C$6:$D$500,2,FALSE),""),"تأكد من الكود")</f>
        <v/>
      </c>
      <c r="G1735" s="12"/>
      <c r="H1735" s="20"/>
      <c r="I1735" s="12"/>
      <c r="U1735" s="4" t="str">
        <f>IF(AND($V$2=$E1735,$V$2&lt;&gt;"",$V$2&lt;&gt;0,F1735&lt;&gt;"تأكد من الكود"),COUNT($U$3:U1734)+1,"  ")</f>
        <v xml:space="preserve">  </v>
      </c>
    </row>
    <row r="1736" spans="2:21" ht="15.75">
      <c r="B1736" s="5" t="str">
        <f>IF(C1736&lt;&gt;"",COUNT($B$3:B1735)+1,"")</f>
        <v/>
      </c>
      <c r="C1736" s="86"/>
      <c r="D1736" s="12"/>
      <c r="E1736" s="12"/>
      <c r="F1736" s="5" t="str">
        <f>IFERROR(IF(E1736&lt;&gt;"",VLOOKUP(E1736,STORE!$C$6:$D$500,2,FALSE),""),"تأكد من الكود")</f>
        <v/>
      </c>
      <c r="G1736" s="12"/>
      <c r="H1736" s="20"/>
      <c r="I1736" s="12"/>
      <c r="U1736" s="4" t="str">
        <f>IF(AND($V$2=$E1736,$V$2&lt;&gt;"",$V$2&lt;&gt;0,F1736&lt;&gt;"تأكد من الكود"),COUNT($U$3:U1735)+1,"  ")</f>
        <v xml:space="preserve">  </v>
      </c>
    </row>
    <row r="1737" spans="2:21" ht="15.75">
      <c r="B1737" s="5" t="str">
        <f>IF(C1737&lt;&gt;"",COUNT($B$3:B1736)+1,"")</f>
        <v/>
      </c>
      <c r="C1737" s="86"/>
      <c r="D1737" s="12"/>
      <c r="E1737" s="12"/>
      <c r="F1737" s="5" t="str">
        <f>IFERROR(IF(E1737&lt;&gt;"",VLOOKUP(E1737,STORE!$C$6:$D$500,2,FALSE),""),"تأكد من الكود")</f>
        <v/>
      </c>
      <c r="G1737" s="12"/>
      <c r="H1737" s="20"/>
      <c r="I1737" s="12"/>
      <c r="U1737" s="4" t="str">
        <f>IF(AND($V$2=$E1737,$V$2&lt;&gt;"",$V$2&lt;&gt;0,F1737&lt;&gt;"تأكد من الكود"),COUNT($U$3:U1736)+1,"  ")</f>
        <v xml:space="preserve">  </v>
      </c>
    </row>
    <row r="1738" spans="2:21" ht="15.75">
      <c r="B1738" s="5" t="str">
        <f>IF(C1738&lt;&gt;"",COUNT($B$3:B1737)+1,"")</f>
        <v/>
      </c>
      <c r="C1738" s="86"/>
      <c r="D1738" s="12"/>
      <c r="E1738" s="12"/>
      <c r="F1738" s="5" t="str">
        <f>IFERROR(IF(E1738&lt;&gt;"",VLOOKUP(E1738,STORE!$C$6:$D$500,2,FALSE),""),"تأكد من الكود")</f>
        <v/>
      </c>
      <c r="G1738" s="12"/>
      <c r="H1738" s="20"/>
      <c r="I1738" s="12"/>
      <c r="U1738" s="4" t="str">
        <f>IF(AND($V$2=$E1738,$V$2&lt;&gt;"",$V$2&lt;&gt;0,F1738&lt;&gt;"تأكد من الكود"),COUNT($U$3:U1737)+1,"  ")</f>
        <v xml:space="preserve">  </v>
      </c>
    </row>
    <row r="1739" spans="2:21" ht="15.75">
      <c r="B1739" s="5" t="str">
        <f>IF(C1739&lt;&gt;"",COUNT($B$3:B1738)+1,"")</f>
        <v/>
      </c>
      <c r="C1739" s="86"/>
      <c r="D1739" s="12"/>
      <c r="E1739" s="12"/>
      <c r="F1739" s="5" t="str">
        <f>IFERROR(IF(E1739&lt;&gt;"",VLOOKUP(E1739,STORE!$C$6:$D$500,2,FALSE),""),"تأكد من الكود")</f>
        <v/>
      </c>
      <c r="G1739" s="12"/>
      <c r="H1739" s="20"/>
      <c r="I1739" s="12"/>
      <c r="U1739" s="4" t="str">
        <f>IF(AND($V$2=$E1739,$V$2&lt;&gt;"",$V$2&lt;&gt;0,F1739&lt;&gt;"تأكد من الكود"),COUNT($U$3:U1738)+1,"  ")</f>
        <v xml:space="preserve">  </v>
      </c>
    </row>
    <row r="1740" spans="2:21" ht="15.75">
      <c r="B1740" s="5" t="str">
        <f>IF(C1740&lt;&gt;"",COUNT($B$3:B1739)+1,"")</f>
        <v/>
      </c>
      <c r="C1740" s="86"/>
      <c r="D1740" s="12"/>
      <c r="E1740" s="12"/>
      <c r="F1740" s="5" t="str">
        <f>IFERROR(IF(E1740&lt;&gt;"",VLOOKUP(E1740,STORE!$C$6:$D$500,2,FALSE),""),"تأكد من الكود")</f>
        <v/>
      </c>
      <c r="G1740" s="12"/>
      <c r="H1740" s="20"/>
      <c r="I1740" s="12"/>
      <c r="U1740" s="4" t="str">
        <f>IF(AND($V$2=$E1740,$V$2&lt;&gt;"",$V$2&lt;&gt;0,F1740&lt;&gt;"تأكد من الكود"),COUNT($U$3:U1739)+1,"  ")</f>
        <v xml:space="preserve">  </v>
      </c>
    </row>
    <row r="1741" spans="2:21" ht="15.75">
      <c r="B1741" s="5" t="str">
        <f>IF(C1741&lt;&gt;"",COUNT($B$3:B1740)+1,"")</f>
        <v/>
      </c>
      <c r="C1741" s="86"/>
      <c r="D1741" s="12"/>
      <c r="E1741" s="12"/>
      <c r="F1741" s="5" t="str">
        <f>IFERROR(IF(E1741&lt;&gt;"",VLOOKUP(E1741,STORE!$C$6:$D$500,2,FALSE),""),"تأكد من الكود")</f>
        <v/>
      </c>
      <c r="G1741" s="12"/>
      <c r="H1741" s="20"/>
      <c r="I1741" s="12"/>
      <c r="U1741" s="4" t="str">
        <f>IF(AND($V$2=$E1741,$V$2&lt;&gt;"",$V$2&lt;&gt;0,F1741&lt;&gt;"تأكد من الكود"),COUNT($U$3:U1740)+1,"  ")</f>
        <v xml:space="preserve">  </v>
      </c>
    </row>
    <row r="1742" spans="2:21" ht="15.75">
      <c r="B1742" s="5" t="str">
        <f>IF(C1742&lt;&gt;"",COUNT($B$3:B1741)+1,"")</f>
        <v/>
      </c>
      <c r="C1742" s="86"/>
      <c r="D1742" s="12"/>
      <c r="E1742" s="12"/>
      <c r="F1742" s="5" t="str">
        <f>IFERROR(IF(E1742&lt;&gt;"",VLOOKUP(E1742,STORE!$C$6:$D$500,2,FALSE),""),"تأكد من الكود")</f>
        <v/>
      </c>
      <c r="G1742" s="12"/>
      <c r="H1742" s="20"/>
      <c r="I1742" s="12"/>
      <c r="U1742" s="4" t="str">
        <f>IF(AND($V$2=$E1742,$V$2&lt;&gt;"",$V$2&lt;&gt;0,F1742&lt;&gt;"تأكد من الكود"),COUNT($U$3:U1741)+1,"  ")</f>
        <v xml:space="preserve">  </v>
      </c>
    </row>
    <row r="1743" spans="2:21" ht="15.75">
      <c r="B1743" s="5" t="str">
        <f>IF(C1743&lt;&gt;"",COUNT($B$3:B1742)+1,"")</f>
        <v/>
      </c>
      <c r="C1743" s="86"/>
      <c r="D1743" s="12"/>
      <c r="E1743" s="12"/>
      <c r="F1743" s="5" t="str">
        <f>IFERROR(IF(E1743&lt;&gt;"",VLOOKUP(E1743,STORE!$C$6:$D$500,2,FALSE),""),"تأكد من الكود")</f>
        <v/>
      </c>
      <c r="G1743" s="12"/>
      <c r="H1743" s="20"/>
      <c r="I1743" s="12"/>
      <c r="U1743" s="4" t="str">
        <f>IF(AND($V$2=$E1743,$V$2&lt;&gt;"",$V$2&lt;&gt;0,F1743&lt;&gt;"تأكد من الكود"),COUNT($U$3:U1742)+1,"  ")</f>
        <v xml:space="preserve">  </v>
      </c>
    </row>
    <row r="1744" spans="2:21" ht="15.75">
      <c r="B1744" s="5" t="str">
        <f>IF(C1744&lt;&gt;"",COUNT($B$3:B1743)+1,"")</f>
        <v/>
      </c>
      <c r="C1744" s="86"/>
      <c r="D1744" s="12"/>
      <c r="E1744" s="12"/>
      <c r="F1744" s="5" t="str">
        <f>IFERROR(IF(E1744&lt;&gt;"",VLOOKUP(E1744,STORE!$C$6:$D$500,2,FALSE),""),"تأكد من الكود")</f>
        <v/>
      </c>
      <c r="G1744" s="12"/>
      <c r="H1744" s="20"/>
      <c r="I1744" s="12"/>
      <c r="U1744" s="4" t="str">
        <f>IF(AND($V$2=$E1744,$V$2&lt;&gt;"",$V$2&lt;&gt;0,F1744&lt;&gt;"تأكد من الكود"),COUNT($U$3:U1743)+1,"  ")</f>
        <v xml:space="preserve">  </v>
      </c>
    </row>
    <row r="1745" spans="2:21" ht="15.75">
      <c r="B1745" s="5" t="str">
        <f>IF(C1745&lt;&gt;"",COUNT($B$3:B1744)+1,"")</f>
        <v/>
      </c>
      <c r="C1745" s="86"/>
      <c r="D1745" s="12"/>
      <c r="E1745" s="12"/>
      <c r="F1745" s="5" t="str">
        <f>IFERROR(IF(E1745&lt;&gt;"",VLOOKUP(E1745,STORE!$C$6:$D$500,2,FALSE),""),"تأكد من الكود")</f>
        <v/>
      </c>
      <c r="G1745" s="12"/>
      <c r="H1745" s="20"/>
      <c r="I1745" s="12"/>
      <c r="U1745" s="4" t="str">
        <f>IF(AND($V$2=$E1745,$V$2&lt;&gt;"",$V$2&lt;&gt;0,F1745&lt;&gt;"تأكد من الكود"),COUNT($U$3:U1744)+1,"  ")</f>
        <v xml:space="preserve">  </v>
      </c>
    </row>
    <row r="1746" spans="2:21" ht="15.75">
      <c r="B1746" s="5" t="str">
        <f>IF(C1746&lt;&gt;"",COUNT($B$3:B1745)+1,"")</f>
        <v/>
      </c>
      <c r="C1746" s="86"/>
      <c r="D1746" s="12"/>
      <c r="E1746" s="12"/>
      <c r="F1746" s="5" t="str">
        <f>IFERROR(IF(E1746&lt;&gt;"",VLOOKUP(E1746,STORE!$C$6:$D$500,2,FALSE),""),"تأكد من الكود")</f>
        <v/>
      </c>
      <c r="G1746" s="12"/>
      <c r="H1746" s="20"/>
      <c r="I1746" s="12"/>
      <c r="U1746" s="4" t="str">
        <f>IF(AND($V$2=$E1746,$V$2&lt;&gt;"",$V$2&lt;&gt;0,F1746&lt;&gt;"تأكد من الكود"),COUNT($U$3:U1745)+1,"  ")</f>
        <v xml:space="preserve">  </v>
      </c>
    </row>
    <row r="1747" spans="2:21" ht="15.75">
      <c r="B1747" s="5" t="str">
        <f>IF(C1747&lt;&gt;"",COUNT($B$3:B1746)+1,"")</f>
        <v/>
      </c>
      <c r="C1747" s="86"/>
      <c r="D1747" s="12"/>
      <c r="E1747" s="12"/>
      <c r="F1747" s="5" t="str">
        <f>IFERROR(IF(E1747&lt;&gt;"",VLOOKUP(E1747,STORE!$C$6:$D$500,2,FALSE),""),"تأكد من الكود")</f>
        <v/>
      </c>
      <c r="G1747" s="12"/>
      <c r="H1747" s="20"/>
      <c r="I1747" s="12"/>
      <c r="U1747" s="4" t="str">
        <f>IF(AND($V$2=$E1747,$V$2&lt;&gt;"",$V$2&lt;&gt;0,F1747&lt;&gt;"تأكد من الكود"),COUNT($U$3:U1746)+1,"  ")</f>
        <v xml:space="preserve">  </v>
      </c>
    </row>
    <row r="1748" spans="2:21" ht="15.75">
      <c r="B1748" s="5" t="str">
        <f>IF(C1748&lt;&gt;"",COUNT($B$3:B1747)+1,"")</f>
        <v/>
      </c>
      <c r="C1748" s="86"/>
      <c r="D1748" s="12"/>
      <c r="E1748" s="12"/>
      <c r="F1748" s="5" t="str">
        <f>IFERROR(IF(E1748&lt;&gt;"",VLOOKUP(E1748,STORE!$C$6:$D$500,2,FALSE),""),"تأكد من الكود")</f>
        <v/>
      </c>
      <c r="G1748" s="12"/>
      <c r="H1748" s="20"/>
      <c r="I1748" s="12"/>
      <c r="U1748" s="4" t="str">
        <f>IF(AND($V$2=$E1748,$V$2&lt;&gt;"",$V$2&lt;&gt;0,F1748&lt;&gt;"تأكد من الكود"),COUNT($U$3:U1747)+1,"  ")</f>
        <v xml:space="preserve">  </v>
      </c>
    </row>
    <row r="1749" spans="2:21" ht="15.75">
      <c r="B1749" s="5" t="str">
        <f>IF(C1749&lt;&gt;"",COUNT($B$3:B1748)+1,"")</f>
        <v/>
      </c>
      <c r="C1749" s="86"/>
      <c r="D1749" s="12"/>
      <c r="E1749" s="12"/>
      <c r="F1749" s="5" t="str">
        <f>IFERROR(IF(E1749&lt;&gt;"",VLOOKUP(E1749,STORE!$C$6:$D$500,2,FALSE),""),"تأكد من الكود")</f>
        <v/>
      </c>
      <c r="G1749" s="12"/>
      <c r="H1749" s="20"/>
      <c r="I1749" s="12"/>
      <c r="U1749" s="4" t="str">
        <f>IF(AND($V$2=$E1749,$V$2&lt;&gt;"",$V$2&lt;&gt;0,F1749&lt;&gt;"تأكد من الكود"),COUNT($U$3:U1748)+1,"  ")</f>
        <v xml:space="preserve">  </v>
      </c>
    </row>
    <row r="1750" spans="2:21" ht="15.75">
      <c r="B1750" s="5" t="str">
        <f>IF(C1750&lt;&gt;"",COUNT($B$3:B1749)+1,"")</f>
        <v/>
      </c>
      <c r="C1750" s="86"/>
      <c r="D1750" s="12"/>
      <c r="E1750" s="12"/>
      <c r="F1750" s="5" t="str">
        <f>IFERROR(IF(E1750&lt;&gt;"",VLOOKUP(E1750,STORE!$C$6:$D$500,2,FALSE),""),"تأكد من الكود")</f>
        <v/>
      </c>
      <c r="G1750" s="12"/>
      <c r="H1750" s="20"/>
      <c r="I1750" s="12"/>
      <c r="U1750" s="4" t="str">
        <f>IF(AND($V$2=$E1750,$V$2&lt;&gt;"",$V$2&lt;&gt;0,F1750&lt;&gt;"تأكد من الكود"),COUNT($U$3:U1749)+1,"  ")</f>
        <v xml:space="preserve">  </v>
      </c>
    </row>
    <row r="1751" spans="2:21" ht="15.75">
      <c r="B1751" s="5" t="str">
        <f>IF(C1751&lt;&gt;"",COUNT($B$3:B1750)+1,"")</f>
        <v/>
      </c>
      <c r="C1751" s="86"/>
      <c r="D1751" s="12"/>
      <c r="E1751" s="12"/>
      <c r="F1751" s="5" t="str">
        <f>IFERROR(IF(E1751&lt;&gt;"",VLOOKUP(E1751,STORE!$C$6:$D$500,2,FALSE),""),"تأكد من الكود")</f>
        <v/>
      </c>
      <c r="G1751" s="12"/>
      <c r="H1751" s="20"/>
      <c r="I1751" s="12"/>
      <c r="U1751" s="4" t="str">
        <f>IF(AND($V$2=$E1751,$V$2&lt;&gt;"",$V$2&lt;&gt;0,F1751&lt;&gt;"تأكد من الكود"),COUNT($U$3:U1750)+1,"  ")</f>
        <v xml:space="preserve">  </v>
      </c>
    </row>
    <row r="1752" spans="2:21" ht="15.75">
      <c r="B1752" s="5" t="str">
        <f>IF(C1752&lt;&gt;"",COUNT($B$3:B1751)+1,"")</f>
        <v/>
      </c>
      <c r="C1752" s="86"/>
      <c r="D1752" s="12"/>
      <c r="E1752" s="12"/>
      <c r="F1752" s="5" t="str">
        <f>IFERROR(IF(E1752&lt;&gt;"",VLOOKUP(E1752,STORE!$C$6:$D$500,2,FALSE),""),"تأكد من الكود")</f>
        <v/>
      </c>
      <c r="G1752" s="12"/>
      <c r="H1752" s="20"/>
      <c r="I1752" s="12"/>
      <c r="U1752" s="4" t="str">
        <f>IF(AND($V$2=$E1752,$V$2&lt;&gt;"",$V$2&lt;&gt;0,F1752&lt;&gt;"تأكد من الكود"),COUNT($U$3:U1751)+1,"  ")</f>
        <v xml:space="preserve">  </v>
      </c>
    </row>
    <row r="1753" spans="2:21" ht="15.75">
      <c r="B1753" s="5" t="str">
        <f>IF(C1753&lt;&gt;"",COUNT($B$3:B1752)+1,"")</f>
        <v/>
      </c>
      <c r="C1753" s="86"/>
      <c r="D1753" s="12"/>
      <c r="E1753" s="12"/>
      <c r="F1753" s="5" t="str">
        <f>IFERROR(IF(E1753&lt;&gt;"",VLOOKUP(E1753,STORE!$C$6:$D$500,2,FALSE),""),"تأكد من الكود")</f>
        <v/>
      </c>
      <c r="G1753" s="12"/>
      <c r="H1753" s="20"/>
      <c r="I1753" s="12"/>
      <c r="U1753" s="4" t="str">
        <f>IF(AND($V$2=$E1753,$V$2&lt;&gt;"",$V$2&lt;&gt;0,F1753&lt;&gt;"تأكد من الكود"),COUNT($U$3:U1752)+1,"  ")</f>
        <v xml:space="preserve">  </v>
      </c>
    </row>
    <row r="1754" spans="2:21" ht="15.75">
      <c r="B1754" s="5" t="str">
        <f>IF(C1754&lt;&gt;"",COUNT($B$3:B1753)+1,"")</f>
        <v/>
      </c>
      <c r="C1754" s="86"/>
      <c r="D1754" s="12"/>
      <c r="E1754" s="12"/>
      <c r="F1754" s="5" t="str">
        <f>IFERROR(IF(E1754&lt;&gt;"",VLOOKUP(E1754,STORE!$C$6:$D$500,2,FALSE),""),"تأكد من الكود")</f>
        <v/>
      </c>
      <c r="G1754" s="12"/>
      <c r="H1754" s="20"/>
      <c r="I1754" s="12"/>
      <c r="U1754" s="4" t="str">
        <f>IF(AND($V$2=$E1754,$V$2&lt;&gt;"",$V$2&lt;&gt;0,F1754&lt;&gt;"تأكد من الكود"),COUNT($U$3:U1753)+1,"  ")</f>
        <v xml:space="preserve">  </v>
      </c>
    </row>
    <row r="1755" spans="2:21" ht="15.75">
      <c r="B1755" s="5" t="str">
        <f>IF(C1755&lt;&gt;"",COUNT($B$3:B1754)+1,"")</f>
        <v/>
      </c>
      <c r="C1755" s="86"/>
      <c r="D1755" s="12"/>
      <c r="E1755" s="12"/>
      <c r="F1755" s="5" t="str">
        <f>IFERROR(IF(E1755&lt;&gt;"",VLOOKUP(E1755,STORE!$C$6:$D$500,2,FALSE),""),"تأكد من الكود")</f>
        <v/>
      </c>
      <c r="G1755" s="12"/>
      <c r="H1755" s="20"/>
      <c r="I1755" s="12"/>
      <c r="U1755" s="4" t="str">
        <f>IF(AND($V$2=$E1755,$V$2&lt;&gt;"",$V$2&lt;&gt;0,F1755&lt;&gt;"تأكد من الكود"),COUNT($U$3:U1754)+1,"  ")</f>
        <v xml:space="preserve">  </v>
      </c>
    </row>
    <row r="1756" spans="2:21" ht="15.75">
      <c r="B1756" s="5" t="str">
        <f>IF(C1756&lt;&gt;"",COUNT($B$3:B1755)+1,"")</f>
        <v/>
      </c>
      <c r="C1756" s="86"/>
      <c r="D1756" s="12"/>
      <c r="E1756" s="12"/>
      <c r="F1756" s="5" t="str">
        <f>IFERROR(IF(E1756&lt;&gt;"",VLOOKUP(E1756,STORE!$C$6:$D$500,2,FALSE),""),"تأكد من الكود")</f>
        <v/>
      </c>
      <c r="G1756" s="12"/>
      <c r="H1756" s="20"/>
      <c r="I1756" s="12"/>
      <c r="U1756" s="4" t="str">
        <f>IF(AND($V$2=$E1756,$V$2&lt;&gt;"",$V$2&lt;&gt;0,F1756&lt;&gt;"تأكد من الكود"),COUNT($U$3:U1755)+1,"  ")</f>
        <v xml:space="preserve">  </v>
      </c>
    </row>
    <row r="1757" spans="2:21" ht="15.75">
      <c r="B1757" s="5" t="str">
        <f>IF(C1757&lt;&gt;"",COUNT($B$3:B1756)+1,"")</f>
        <v/>
      </c>
      <c r="C1757" s="86"/>
      <c r="D1757" s="12"/>
      <c r="E1757" s="12"/>
      <c r="F1757" s="5" t="str">
        <f>IFERROR(IF(E1757&lt;&gt;"",VLOOKUP(E1757,STORE!$C$6:$D$500,2,FALSE),""),"تأكد من الكود")</f>
        <v/>
      </c>
      <c r="G1757" s="12"/>
      <c r="H1757" s="20"/>
      <c r="I1757" s="12"/>
      <c r="U1757" s="4" t="str">
        <f>IF(AND($V$2=$E1757,$V$2&lt;&gt;"",$V$2&lt;&gt;0,F1757&lt;&gt;"تأكد من الكود"),COUNT($U$3:U1756)+1,"  ")</f>
        <v xml:space="preserve">  </v>
      </c>
    </row>
    <row r="1758" spans="2:21" ht="15.75">
      <c r="B1758" s="5" t="str">
        <f>IF(C1758&lt;&gt;"",COUNT($B$3:B1757)+1,"")</f>
        <v/>
      </c>
      <c r="C1758" s="86"/>
      <c r="D1758" s="12"/>
      <c r="E1758" s="12"/>
      <c r="F1758" s="5" t="str">
        <f>IFERROR(IF(E1758&lt;&gt;"",VLOOKUP(E1758,STORE!$C$6:$D$500,2,FALSE),""),"تأكد من الكود")</f>
        <v/>
      </c>
      <c r="G1758" s="12"/>
      <c r="H1758" s="20"/>
      <c r="I1758" s="12"/>
      <c r="U1758" s="4" t="str">
        <f>IF(AND($V$2=$E1758,$V$2&lt;&gt;"",$V$2&lt;&gt;0,F1758&lt;&gt;"تأكد من الكود"),COUNT($U$3:U1757)+1,"  ")</f>
        <v xml:space="preserve">  </v>
      </c>
    </row>
    <row r="1759" spans="2:21" ht="15.75">
      <c r="B1759" s="5" t="str">
        <f>IF(C1759&lt;&gt;"",COUNT($B$3:B1758)+1,"")</f>
        <v/>
      </c>
      <c r="C1759" s="86"/>
      <c r="D1759" s="12"/>
      <c r="E1759" s="12"/>
      <c r="F1759" s="5" t="str">
        <f>IFERROR(IF(E1759&lt;&gt;"",VLOOKUP(E1759,STORE!$C$6:$D$500,2,FALSE),""),"تأكد من الكود")</f>
        <v/>
      </c>
      <c r="G1759" s="12"/>
      <c r="H1759" s="20"/>
      <c r="I1759" s="12"/>
      <c r="U1759" s="4" t="str">
        <f>IF(AND($V$2=$E1759,$V$2&lt;&gt;"",$V$2&lt;&gt;0,F1759&lt;&gt;"تأكد من الكود"),COUNT($U$3:U1758)+1,"  ")</f>
        <v xml:space="preserve">  </v>
      </c>
    </row>
    <row r="1760" spans="2:21" ht="15.75">
      <c r="B1760" s="5" t="str">
        <f>IF(C1760&lt;&gt;"",COUNT($B$3:B1759)+1,"")</f>
        <v/>
      </c>
      <c r="C1760" s="86"/>
      <c r="D1760" s="12"/>
      <c r="E1760" s="12"/>
      <c r="F1760" s="5" t="str">
        <f>IFERROR(IF(E1760&lt;&gt;"",VLOOKUP(E1760,STORE!$C$6:$D$500,2,FALSE),""),"تأكد من الكود")</f>
        <v/>
      </c>
      <c r="G1760" s="12"/>
      <c r="H1760" s="20"/>
      <c r="I1760" s="12"/>
      <c r="U1760" s="4" t="str">
        <f>IF(AND($V$2=$E1760,$V$2&lt;&gt;"",$V$2&lt;&gt;0,F1760&lt;&gt;"تأكد من الكود"),COUNT($U$3:U1759)+1,"  ")</f>
        <v xml:space="preserve">  </v>
      </c>
    </row>
    <row r="1761" spans="2:21" ht="15.75">
      <c r="B1761" s="5" t="str">
        <f>IF(C1761&lt;&gt;"",COUNT($B$3:B1760)+1,"")</f>
        <v/>
      </c>
      <c r="C1761" s="86"/>
      <c r="D1761" s="12"/>
      <c r="E1761" s="12"/>
      <c r="F1761" s="5" t="str">
        <f>IFERROR(IF(E1761&lt;&gt;"",VLOOKUP(E1761,STORE!$C$6:$D$500,2,FALSE),""),"تأكد من الكود")</f>
        <v/>
      </c>
      <c r="G1761" s="12"/>
      <c r="H1761" s="20"/>
      <c r="I1761" s="12"/>
      <c r="U1761" s="4" t="str">
        <f>IF(AND($V$2=$E1761,$V$2&lt;&gt;"",$V$2&lt;&gt;0,F1761&lt;&gt;"تأكد من الكود"),COUNT($U$3:U1760)+1,"  ")</f>
        <v xml:space="preserve">  </v>
      </c>
    </row>
    <row r="1762" spans="2:21" ht="15.75">
      <c r="B1762" s="5" t="str">
        <f>IF(C1762&lt;&gt;"",COUNT($B$3:B1761)+1,"")</f>
        <v/>
      </c>
      <c r="C1762" s="86"/>
      <c r="D1762" s="12"/>
      <c r="E1762" s="12"/>
      <c r="F1762" s="5" t="str">
        <f>IFERROR(IF(E1762&lt;&gt;"",VLOOKUP(E1762,STORE!$C$6:$D$500,2,FALSE),""),"تأكد من الكود")</f>
        <v/>
      </c>
      <c r="G1762" s="12"/>
      <c r="H1762" s="20"/>
      <c r="I1762" s="12"/>
      <c r="U1762" s="4" t="str">
        <f>IF(AND($V$2=$E1762,$V$2&lt;&gt;"",$V$2&lt;&gt;0,F1762&lt;&gt;"تأكد من الكود"),COUNT($U$3:U1761)+1,"  ")</f>
        <v xml:space="preserve">  </v>
      </c>
    </row>
    <row r="1763" spans="2:21" ht="15.75">
      <c r="B1763" s="5" t="str">
        <f>IF(C1763&lt;&gt;"",COUNT($B$3:B1762)+1,"")</f>
        <v/>
      </c>
      <c r="C1763" s="86"/>
      <c r="D1763" s="12"/>
      <c r="E1763" s="12"/>
      <c r="F1763" s="5" t="str">
        <f>IFERROR(IF(E1763&lt;&gt;"",VLOOKUP(E1763,STORE!$C$6:$D$500,2,FALSE),""),"تأكد من الكود")</f>
        <v/>
      </c>
      <c r="G1763" s="12"/>
      <c r="H1763" s="20"/>
      <c r="I1763" s="12"/>
      <c r="U1763" s="4" t="str">
        <f>IF(AND($V$2=$E1763,$V$2&lt;&gt;"",$V$2&lt;&gt;0,F1763&lt;&gt;"تأكد من الكود"),COUNT($U$3:U1762)+1,"  ")</f>
        <v xml:space="preserve">  </v>
      </c>
    </row>
    <row r="1764" spans="2:21" ht="15.75">
      <c r="B1764" s="5" t="str">
        <f>IF(C1764&lt;&gt;"",COUNT($B$3:B1763)+1,"")</f>
        <v/>
      </c>
      <c r="C1764" s="86"/>
      <c r="D1764" s="12"/>
      <c r="E1764" s="12"/>
      <c r="F1764" s="5" t="str">
        <f>IFERROR(IF(E1764&lt;&gt;"",VLOOKUP(E1764,STORE!$C$6:$D$500,2,FALSE),""),"تأكد من الكود")</f>
        <v/>
      </c>
      <c r="G1764" s="12"/>
      <c r="H1764" s="20"/>
      <c r="I1764" s="12"/>
      <c r="U1764" s="4" t="str">
        <f>IF(AND($V$2=$E1764,$V$2&lt;&gt;"",$V$2&lt;&gt;0,F1764&lt;&gt;"تأكد من الكود"),COUNT($U$3:U1763)+1,"  ")</f>
        <v xml:space="preserve">  </v>
      </c>
    </row>
    <row r="1765" spans="2:21" ht="15.75">
      <c r="B1765" s="5" t="str">
        <f>IF(C1765&lt;&gt;"",COUNT($B$3:B1764)+1,"")</f>
        <v/>
      </c>
      <c r="C1765" s="86"/>
      <c r="D1765" s="12"/>
      <c r="E1765" s="12"/>
      <c r="F1765" s="5" t="str">
        <f>IFERROR(IF(E1765&lt;&gt;"",VLOOKUP(E1765,STORE!$C$6:$D$500,2,FALSE),""),"تأكد من الكود")</f>
        <v/>
      </c>
      <c r="G1765" s="12"/>
      <c r="H1765" s="20"/>
      <c r="I1765" s="12"/>
      <c r="U1765" s="4" t="str">
        <f>IF(AND($V$2=$E1765,$V$2&lt;&gt;"",$V$2&lt;&gt;0,F1765&lt;&gt;"تأكد من الكود"),COUNT($U$3:U1764)+1,"  ")</f>
        <v xml:space="preserve">  </v>
      </c>
    </row>
    <row r="1766" spans="2:21" ht="15.75">
      <c r="B1766" s="5" t="str">
        <f>IF(C1766&lt;&gt;"",COUNT($B$3:B1765)+1,"")</f>
        <v/>
      </c>
      <c r="C1766" s="86"/>
      <c r="D1766" s="12"/>
      <c r="E1766" s="12"/>
      <c r="F1766" s="5" t="str">
        <f>IFERROR(IF(E1766&lt;&gt;"",VLOOKUP(E1766,STORE!$C$6:$D$500,2,FALSE),""),"تأكد من الكود")</f>
        <v/>
      </c>
      <c r="G1766" s="12"/>
      <c r="H1766" s="20"/>
      <c r="I1766" s="12"/>
      <c r="U1766" s="4" t="str">
        <f>IF(AND($V$2=$E1766,$V$2&lt;&gt;"",$V$2&lt;&gt;0,F1766&lt;&gt;"تأكد من الكود"),COUNT($U$3:U1765)+1,"  ")</f>
        <v xml:space="preserve">  </v>
      </c>
    </row>
    <row r="1767" spans="2:21" ht="15.75">
      <c r="B1767" s="5" t="str">
        <f>IF(C1767&lt;&gt;"",COUNT($B$3:B1766)+1,"")</f>
        <v/>
      </c>
      <c r="C1767" s="86"/>
      <c r="D1767" s="12"/>
      <c r="E1767" s="12"/>
      <c r="F1767" s="5" t="str">
        <f>IFERROR(IF(E1767&lt;&gt;"",VLOOKUP(E1767,STORE!$C$6:$D$500,2,FALSE),""),"تأكد من الكود")</f>
        <v/>
      </c>
      <c r="G1767" s="12"/>
      <c r="H1767" s="20"/>
      <c r="I1767" s="12"/>
      <c r="U1767" s="4" t="str">
        <f>IF(AND($V$2=$E1767,$V$2&lt;&gt;"",$V$2&lt;&gt;0,F1767&lt;&gt;"تأكد من الكود"),COUNT($U$3:U1766)+1,"  ")</f>
        <v xml:space="preserve">  </v>
      </c>
    </row>
    <row r="1768" spans="2:21" ht="15.75">
      <c r="B1768" s="5" t="str">
        <f>IF(C1768&lt;&gt;"",COUNT($B$3:B1767)+1,"")</f>
        <v/>
      </c>
      <c r="C1768" s="86"/>
      <c r="D1768" s="12"/>
      <c r="E1768" s="12"/>
      <c r="F1768" s="5" t="str">
        <f>IFERROR(IF(E1768&lt;&gt;"",VLOOKUP(E1768,STORE!$C$6:$D$500,2,FALSE),""),"تأكد من الكود")</f>
        <v/>
      </c>
      <c r="G1768" s="12"/>
      <c r="H1768" s="20"/>
      <c r="I1768" s="12"/>
      <c r="U1768" s="4" t="str">
        <f>IF(AND($V$2=$E1768,$V$2&lt;&gt;"",$V$2&lt;&gt;0,F1768&lt;&gt;"تأكد من الكود"),COUNT($U$3:U1767)+1,"  ")</f>
        <v xml:space="preserve">  </v>
      </c>
    </row>
    <row r="1769" spans="2:21" ht="15.75">
      <c r="B1769" s="5" t="str">
        <f>IF(C1769&lt;&gt;"",COUNT($B$3:B1768)+1,"")</f>
        <v/>
      </c>
      <c r="C1769" s="86"/>
      <c r="D1769" s="12"/>
      <c r="E1769" s="12"/>
      <c r="F1769" s="5" t="str">
        <f>IFERROR(IF(E1769&lt;&gt;"",VLOOKUP(E1769,STORE!$C$6:$D$500,2,FALSE),""),"تأكد من الكود")</f>
        <v/>
      </c>
      <c r="G1769" s="12"/>
      <c r="H1769" s="20"/>
      <c r="I1769" s="12"/>
      <c r="U1769" s="4" t="str">
        <f>IF(AND($V$2=$E1769,$V$2&lt;&gt;"",$V$2&lt;&gt;0,F1769&lt;&gt;"تأكد من الكود"),COUNT($U$3:U1768)+1,"  ")</f>
        <v xml:space="preserve">  </v>
      </c>
    </row>
    <row r="1770" spans="2:21" ht="15.75">
      <c r="B1770" s="5" t="str">
        <f>IF(C1770&lt;&gt;"",COUNT($B$3:B1769)+1,"")</f>
        <v/>
      </c>
      <c r="C1770" s="86"/>
      <c r="D1770" s="12"/>
      <c r="E1770" s="12"/>
      <c r="F1770" s="5" t="str">
        <f>IFERROR(IF(E1770&lt;&gt;"",VLOOKUP(E1770,STORE!$C$6:$D$500,2,FALSE),""),"تأكد من الكود")</f>
        <v/>
      </c>
      <c r="G1770" s="12"/>
      <c r="H1770" s="20"/>
      <c r="I1770" s="12"/>
      <c r="U1770" s="4" t="str">
        <f>IF(AND($V$2=$E1770,$V$2&lt;&gt;"",$V$2&lt;&gt;0,F1770&lt;&gt;"تأكد من الكود"),COUNT($U$3:U1769)+1,"  ")</f>
        <v xml:space="preserve">  </v>
      </c>
    </row>
    <row r="1771" spans="2:21" ht="15.75">
      <c r="B1771" s="5" t="str">
        <f>IF(C1771&lt;&gt;"",COUNT($B$3:B1770)+1,"")</f>
        <v/>
      </c>
      <c r="C1771" s="86"/>
      <c r="D1771" s="12"/>
      <c r="E1771" s="12"/>
      <c r="F1771" s="5" t="str">
        <f>IFERROR(IF(E1771&lt;&gt;"",VLOOKUP(E1771,STORE!$C$6:$D$500,2,FALSE),""),"تأكد من الكود")</f>
        <v/>
      </c>
      <c r="G1771" s="12"/>
      <c r="H1771" s="20"/>
      <c r="I1771" s="12"/>
      <c r="U1771" s="4" t="str">
        <f>IF(AND($V$2=$E1771,$V$2&lt;&gt;"",$V$2&lt;&gt;0,F1771&lt;&gt;"تأكد من الكود"),COUNT($U$3:U1770)+1,"  ")</f>
        <v xml:space="preserve">  </v>
      </c>
    </row>
    <row r="1772" spans="2:21" ht="15.75">
      <c r="B1772" s="5" t="str">
        <f>IF(C1772&lt;&gt;"",COUNT($B$3:B1771)+1,"")</f>
        <v/>
      </c>
      <c r="C1772" s="86"/>
      <c r="D1772" s="12"/>
      <c r="E1772" s="12"/>
      <c r="F1772" s="5" t="str">
        <f>IFERROR(IF(E1772&lt;&gt;"",VLOOKUP(E1772,STORE!$C$6:$D$500,2,FALSE),""),"تأكد من الكود")</f>
        <v/>
      </c>
      <c r="G1772" s="12"/>
      <c r="H1772" s="20"/>
      <c r="I1772" s="12"/>
      <c r="U1772" s="4" t="str">
        <f>IF(AND($V$2=$E1772,$V$2&lt;&gt;"",$V$2&lt;&gt;0,F1772&lt;&gt;"تأكد من الكود"),COUNT($U$3:U1771)+1,"  ")</f>
        <v xml:space="preserve">  </v>
      </c>
    </row>
    <row r="1773" spans="2:21" ht="15.75">
      <c r="B1773" s="5" t="str">
        <f>IF(C1773&lt;&gt;"",COUNT($B$3:B1772)+1,"")</f>
        <v/>
      </c>
      <c r="C1773" s="86"/>
      <c r="D1773" s="12"/>
      <c r="E1773" s="12"/>
      <c r="F1773" s="5" t="str">
        <f>IFERROR(IF(E1773&lt;&gt;"",VLOOKUP(E1773,STORE!$C$6:$D$500,2,FALSE),""),"تأكد من الكود")</f>
        <v/>
      </c>
      <c r="G1773" s="12"/>
      <c r="H1773" s="20"/>
      <c r="I1773" s="12"/>
      <c r="U1773" s="4" t="str">
        <f>IF(AND($V$2=$E1773,$V$2&lt;&gt;"",$V$2&lt;&gt;0,F1773&lt;&gt;"تأكد من الكود"),COUNT($U$3:U1772)+1,"  ")</f>
        <v xml:space="preserve">  </v>
      </c>
    </row>
    <row r="1774" spans="2:21" ht="15.75">
      <c r="B1774" s="5" t="str">
        <f>IF(C1774&lt;&gt;"",COUNT($B$3:B1773)+1,"")</f>
        <v/>
      </c>
      <c r="C1774" s="86"/>
      <c r="D1774" s="12"/>
      <c r="E1774" s="12"/>
      <c r="F1774" s="5" t="str">
        <f>IFERROR(IF(E1774&lt;&gt;"",VLOOKUP(E1774,STORE!$C$6:$D$500,2,FALSE),""),"تأكد من الكود")</f>
        <v/>
      </c>
      <c r="G1774" s="12"/>
      <c r="H1774" s="20"/>
      <c r="I1774" s="12"/>
      <c r="U1774" s="4" t="str">
        <f>IF(AND($V$2=$E1774,$V$2&lt;&gt;"",$V$2&lt;&gt;0,F1774&lt;&gt;"تأكد من الكود"),COUNT($U$3:U1773)+1,"  ")</f>
        <v xml:space="preserve">  </v>
      </c>
    </row>
    <row r="1775" spans="2:21" ht="15.75">
      <c r="B1775" s="5" t="str">
        <f>IF(C1775&lt;&gt;"",COUNT($B$3:B1774)+1,"")</f>
        <v/>
      </c>
      <c r="C1775" s="86"/>
      <c r="D1775" s="12"/>
      <c r="E1775" s="12"/>
      <c r="F1775" s="5" t="str">
        <f>IFERROR(IF(E1775&lt;&gt;"",VLOOKUP(E1775,STORE!$C$6:$D$500,2,FALSE),""),"تأكد من الكود")</f>
        <v/>
      </c>
      <c r="G1775" s="12"/>
      <c r="H1775" s="20"/>
      <c r="I1775" s="12"/>
      <c r="U1775" s="4" t="str">
        <f>IF(AND($V$2=$E1775,$V$2&lt;&gt;"",$V$2&lt;&gt;0,F1775&lt;&gt;"تأكد من الكود"),COUNT($U$3:U1774)+1,"  ")</f>
        <v xml:space="preserve">  </v>
      </c>
    </row>
    <row r="1776" spans="2:21" ht="15.75">
      <c r="B1776" s="5" t="str">
        <f>IF(C1776&lt;&gt;"",COUNT($B$3:B1775)+1,"")</f>
        <v/>
      </c>
      <c r="C1776" s="86"/>
      <c r="D1776" s="12"/>
      <c r="E1776" s="12"/>
      <c r="F1776" s="5" t="str">
        <f>IFERROR(IF(E1776&lt;&gt;"",VLOOKUP(E1776,STORE!$C$6:$D$500,2,FALSE),""),"تأكد من الكود")</f>
        <v/>
      </c>
      <c r="G1776" s="12"/>
      <c r="H1776" s="20"/>
      <c r="I1776" s="12"/>
      <c r="U1776" s="4" t="str">
        <f>IF(AND($V$2=$E1776,$V$2&lt;&gt;"",$V$2&lt;&gt;0,F1776&lt;&gt;"تأكد من الكود"),COUNT($U$3:U1775)+1,"  ")</f>
        <v xml:space="preserve">  </v>
      </c>
    </row>
    <row r="1777" spans="2:21" ht="15.75">
      <c r="B1777" s="5" t="str">
        <f>IF(C1777&lt;&gt;"",COUNT($B$3:B1776)+1,"")</f>
        <v/>
      </c>
      <c r="C1777" s="86"/>
      <c r="D1777" s="12"/>
      <c r="E1777" s="12"/>
      <c r="F1777" s="5" t="str">
        <f>IFERROR(IF(E1777&lt;&gt;"",VLOOKUP(E1777,STORE!$C$6:$D$500,2,FALSE),""),"تأكد من الكود")</f>
        <v/>
      </c>
      <c r="G1777" s="12"/>
      <c r="H1777" s="20"/>
      <c r="I1777" s="12"/>
      <c r="U1777" s="4" t="str">
        <f>IF(AND($V$2=$E1777,$V$2&lt;&gt;"",$V$2&lt;&gt;0,F1777&lt;&gt;"تأكد من الكود"),COUNT($U$3:U1776)+1,"  ")</f>
        <v xml:space="preserve">  </v>
      </c>
    </row>
    <row r="1778" spans="2:21" ht="15.75">
      <c r="B1778" s="5" t="str">
        <f>IF(C1778&lt;&gt;"",COUNT($B$3:B1777)+1,"")</f>
        <v/>
      </c>
      <c r="C1778" s="86"/>
      <c r="D1778" s="12"/>
      <c r="E1778" s="12"/>
      <c r="F1778" s="5" t="str">
        <f>IFERROR(IF(E1778&lt;&gt;"",VLOOKUP(E1778,STORE!$C$6:$D$500,2,FALSE),""),"تأكد من الكود")</f>
        <v/>
      </c>
      <c r="G1778" s="12"/>
      <c r="H1778" s="20"/>
      <c r="I1778" s="12"/>
      <c r="U1778" s="4" t="str">
        <f>IF(AND($V$2=$E1778,$V$2&lt;&gt;"",$V$2&lt;&gt;0,F1778&lt;&gt;"تأكد من الكود"),COUNT($U$3:U1777)+1,"  ")</f>
        <v xml:space="preserve">  </v>
      </c>
    </row>
    <row r="1779" spans="2:21" ht="15.75">
      <c r="B1779" s="5" t="str">
        <f>IF(C1779&lt;&gt;"",COUNT($B$3:B1778)+1,"")</f>
        <v/>
      </c>
      <c r="C1779" s="86"/>
      <c r="D1779" s="12"/>
      <c r="E1779" s="12"/>
      <c r="F1779" s="5" t="str">
        <f>IFERROR(IF(E1779&lt;&gt;"",VLOOKUP(E1779,STORE!$C$6:$D$500,2,FALSE),""),"تأكد من الكود")</f>
        <v/>
      </c>
      <c r="G1779" s="12"/>
      <c r="H1779" s="20"/>
      <c r="I1779" s="12"/>
      <c r="U1779" s="4" t="str">
        <f>IF(AND($V$2=$E1779,$V$2&lt;&gt;"",$V$2&lt;&gt;0,F1779&lt;&gt;"تأكد من الكود"),COUNT($U$3:U1778)+1,"  ")</f>
        <v xml:space="preserve">  </v>
      </c>
    </row>
    <row r="1780" spans="2:21" ht="15.75">
      <c r="B1780" s="5" t="str">
        <f>IF(C1780&lt;&gt;"",COUNT($B$3:B1779)+1,"")</f>
        <v/>
      </c>
      <c r="C1780" s="86"/>
      <c r="D1780" s="12"/>
      <c r="E1780" s="12"/>
      <c r="F1780" s="5" t="str">
        <f>IFERROR(IF(E1780&lt;&gt;"",VLOOKUP(E1780,STORE!$C$6:$D$500,2,FALSE),""),"تأكد من الكود")</f>
        <v/>
      </c>
      <c r="G1780" s="12"/>
      <c r="H1780" s="20"/>
      <c r="I1780" s="12"/>
      <c r="U1780" s="4" t="str">
        <f>IF(AND($V$2=$E1780,$V$2&lt;&gt;"",$V$2&lt;&gt;0,F1780&lt;&gt;"تأكد من الكود"),COUNT($U$3:U1779)+1,"  ")</f>
        <v xml:space="preserve">  </v>
      </c>
    </row>
    <row r="1781" spans="2:21" ht="15.75">
      <c r="B1781" s="5" t="str">
        <f>IF(C1781&lt;&gt;"",COUNT($B$3:B1780)+1,"")</f>
        <v/>
      </c>
      <c r="C1781" s="86"/>
      <c r="D1781" s="12"/>
      <c r="E1781" s="12"/>
      <c r="F1781" s="5" t="str">
        <f>IFERROR(IF(E1781&lt;&gt;"",VLOOKUP(E1781,STORE!$C$6:$D$500,2,FALSE),""),"تأكد من الكود")</f>
        <v/>
      </c>
      <c r="G1781" s="12"/>
      <c r="H1781" s="20"/>
      <c r="I1781" s="12"/>
      <c r="U1781" s="4" t="str">
        <f>IF(AND($V$2=$E1781,$V$2&lt;&gt;"",$V$2&lt;&gt;0,F1781&lt;&gt;"تأكد من الكود"),COUNT($U$3:U1780)+1,"  ")</f>
        <v xml:space="preserve">  </v>
      </c>
    </row>
    <row r="1782" spans="2:21" ht="15.75">
      <c r="B1782" s="5" t="str">
        <f>IF(C1782&lt;&gt;"",COUNT($B$3:B1781)+1,"")</f>
        <v/>
      </c>
      <c r="C1782" s="86"/>
      <c r="D1782" s="12"/>
      <c r="E1782" s="12"/>
      <c r="F1782" s="5" t="str">
        <f>IFERROR(IF(E1782&lt;&gt;"",VLOOKUP(E1782,STORE!$C$6:$D$500,2,FALSE),""),"تأكد من الكود")</f>
        <v/>
      </c>
      <c r="G1782" s="12"/>
      <c r="H1782" s="20"/>
      <c r="I1782" s="12"/>
      <c r="U1782" s="4" t="str">
        <f>IF(AND($V$2=$E1782,$V$2&lt;&gt;"",$V$2&lt;&gt;0,F1782&lt;&gt;"تأكد من الكود"),COUNT($U$3:U1781)+1,"  ")</f>
        <v xml:space="preserve">  </v>
      </c>
    </row>
    <row r="1783" spans="2:21" ht="15.75">
      <c r="B1783" s="5" t="str">
        <f>IF(C1783&lt;&gt;"",COUNT($B$3:B1782)+1,"")</f>
        <v/>
      </c>
      <c r="C1783" s="86"/>
      <c r="D1783" s="12"/>
      <c r="E1783" s="12"/>
      <c r="F1783" s="5" t="str">
        <f>IFERROR(IF(E1783&lt;&gt;"",VLOOKUP(E1783,STORE!$C$6:$D$500,2,FALSE),""),"تأكد من الكود")</f>
        <v/>
      </c>
      <c r="G1783" s="12"/>
      <c r="H1783" s="20"/>
      <c r="I1783" s="12"/>
      <c r="U1783" s="4" t="str">
        <f>IF(AND($V$2=$E1783,$V$2&lt;&gt;"",$V$2&lt;&gt;0,F1783&lt;&gt;"تأكد من الكود"),COUNT($U$3:U1782)+1,"  ")</f>
        <v xml:space="preserve">  </v>
      </c>
    </row>
    <row r="1784" spans="2:21" ht="15.75">
      <c r="B1784" s="5" t="str">
        <f>IF(C1784&lt;&gt;"",COUNT($B$3:B1783)+1,"")</f>
        <v/>
      </c>
      <c r="C1784" s="86"/>
      <c r="D1784" s="12"/>
      <c r="E1784" s="12"/>
      <c r="F1784" s="5" t="str">
        <f>IFERROR(IF(E1784&lt;&gt;"",VLOOKUP(E1784,STORE!$C$6:$D$500,2,FALSE),""),"تأكد من الكود")</f>
        <v/>
      </c>
      <c r="G1784" s="12"/>
      <c r="H1784" s="20"/>
      <c r="I1784" s="12"/>
      <c r="U1784" s="4" t="str">
        <f>IF(AND($V$2=$E1784,$V$2&lt;&gt;"",$V$2&lt;&gt;0,F1784&lt;&gt;"تأكد من الكود"),COUNT($U$3:U1783)+1,"  ")</f>
        <v xml:space="preserve">  </v>
      </c>
    </row>
    <row r="1785" spans="2:21" ht="15.75">
      <c r="B1785" s="5" t="str">
        <f>IF(C1785&lt;&gt;"",COUNT($B$3:B1784)+1,"")</f>
        <v/>
      </c>
      <c r="C1785" s="86"/>
      <c r="D1785" s="12"/>
      <c r="E1785" s="12"/>
      <c r="F1785" s="5" t="str">
        <f>IFERROR(IF(E1785&lt;&gt;"",VLOOKUP(E1785,STORE!$C$6:$D$500,2,FALSE),""),"تأكد من الكود")</f>
        <v/>
      </c>
      <c r="G1785" s="12"/>
      <c r="H1785" s="20"/>
      <c r="I1785" s="12"/>
      <c r="U1785" s="4" t="str">
        <f>IF(AND($V$2=$E1785,$V$2&lt;&gt;"",$V$2&lt;&gt;0,F1785&lt;&gt;"تأكد من الكود"),COUNT($U$3:U1784)+1,"  ")</f>
        <v xml:space="preserve">  </v>
      </c>
    </row>
    <row r="1786" spans="2:21" ht="15.75">
      <c r="B1786" s="5" t="str">
        <f>IF(C1786&lt;&gt;"",COUNT($B$3:B1785)+1,"")</f>
        <v/>
      </c>
      <c r="C1786" s="86"/>
      <c r="D1786" s="12"/>
      <c r="E1786" s="12"/>
      <c r="F1786" s="5" t="str">
        <f>IFERROR(IF(E1786&lt;&gt;"",VLOOKUP(E1786,STORE!$C$6:$D$500,2,FALSE),""),"تأكد من الكود")</f>
        <v/>
      </c>
      <c r="G1786" s="12"/>
      <c r="H1786" s="20"/>
      <c r="I1786" s="12"/>
      <c r="U1786" s="4" t="str">
        <f>IF(AND($V$2=$E1786,$V$2&lt;&gt;"",$V$2&lt;&gt;0,F1786&lt;&gt;"تأكد من الكود"),COUNT($U$3:U1785)+1,"  ")</f>
        <v xml:space="preserve">  </v>
      </c>
    </row>
    <row r="1787" spans="2:21" ht="15.75">
      <c r="B1787" s="5" t="str">
        <f>IF(C1787&lt;&gt;"",COUNT($B$3:B1786)+1,"")</f>
        <v/>
      </c>
      <c r="C1787" s="86"/>
      <c r="D1787" s="12"/>
      <c r="E1787" s="12"/>
      <c r="F1787" s="5" t="str">
        <f>IFERROR(IF(E1787&lt;&gt;"",VLOOKUP(E1787,STORE!$C$6:$D$500,2,FALSE),""),"تأكد من الكود")</f>
        <v/>
      </c>
      <c r="G1787" s="12"/>
      <c r="H1787" s="20"/>
      <c r="I1787" s="12"/>
      <c r="U1787" s="4" t="str">
        <f>IF(AND($V$2=$E1787,$V$2&lt;&gt;"",$V$2&lt;&gt;0,F1787&lt;&gt;"تأكد من الكود"),COUNT($U$3:U1786)+1,"  ")</f>
        <v xml:space="preserve">  </v>
      </c>
    </row>
    <row r="1788" spans="2:21" ht="15.75">
      <c r="B1788" s="5" t="str">
        <f>IF(C1788&lt;&gt;"",COUNT($B$3:B1787)+1,"")</f>
        <v/>
      </c>
      <c r="C1788" s="86"/>
      <c r="D1788" s="12"/>
      <c r="E1788" s="12"/>
      <c r="F1788" s="5" t="str">
        <f>IFERROR(IF(E1788&lt;&gt;"",VLOOKUP(E1788,STORE!$C$6:$D$500,2,FALSE),""),"تأكد من الكود")</f>
        <v/>
      </c>
      <c r="G1788" s="12"/>
      <c r="H1788" s="20"/>
      <c r="I1788" s="12"/>
      <c r="U1788" s="4" t="str">
        <f>IF(AND($V$2=$E1788,$V$2&lt;&gt;"",$V$2&lt;&gt;0,F1788&lt;&gt;"تأكد من الكود"),COUNT($U$3:U1787)+1,"  ")</f>
        <v xml:space="preserve">  </v>
      </c>
    </row>
    <row r="1789" spans="2:21" ht="15.75">
      <c r="B1789" s="5" t="str">
        <f>IF(C1789&lt;&gt;"",COUNT($B$3:B1788)+1,"")</f>
        <v/>
      </c>
      <c r="C1789" s="86"/>
      <c r="D1789" s="12"/>
      <c r="E1789" s="12"/>
      <c r="F1789" s="5" t="str">
        <f>IFERROR(IF(E1789&lt;&gt;"",VLOOKUP(E1789,STORE!$C$6:$D$500,2,FALSE),""),"تأكد من الكود")</f>
        <v/>
      </c>
      <c r="G1789" s="12"/>
      <c r="H1789" s="20"/>
      <c r="I1789" s="12"/>
      <c r="U1789" s="4" t="str">
        <f>IF(AND($V$2=$E1789,$V$2&lt;&gt;"",$V$2&lt;&gt;0,F1789&lt;&gt;"تأكد من الكود"),COUNT($U$3:U1788)+1,"  ")</f>
        <v xml:space="preserve">  </v>
      </c>
    </row>
    <row r="1790" spans="2:21" ht="15.75">
      <c r="B1790" s="5" t="str">
        <f>IF(C1790&lt;&gt;"",COUNT($B$3:B1789)+1,"")</f>
        <v/>
      </c>
      <c r="C1790" s="86"/>
      <c r="D1790" s="12"/>
      <c r="E1790" s="12"/>
      <c r="F1790" s="5" t="str">
        <f>IFERROR(IF(E1790&lt;&gt;"",VLOOKUP(E1790,STORE!$C$6:$D$500,2,FALSE),""),"تأكد من الكود")</f>
        <v/>
      </c>
      <c r="G1790" s="12"/>
      <c r="H1790" s="20"/>
      <c r="I1790" s="12"/>
      <c r="U1790" s="4" t="str">
        <f>IF(AND($V$2=$E1790,$V$2&lt;&gt;"",$V$2&lt;&gt;0,F1790&lt;&gt;"تأكد من الكود"),COUNT($U$3:U1789)+1,"  ")</f>
        <v xml:space="preserve">  </v>
      </c>
    </row>
    <row r="1791" spans="2:21" ht="15.75">
      <c r="B1791" s="5" t="str">
        <f>IF(C1791&lt;&gt;"",COUNT($B$3:B1790)+1,"")</f>
        <v/>
      </c>
      <c r="C1791" s="86"/>
      <c r="D1791" s="12"/>
      <c r="E1791" s="12"/>
      <c r="F1791" s="5" t="str">
        <f>IFERROR(IF(E1791&lt;&gt;"",VLOOKUP(E1791,STORE!$C$6:$D$500,2,FALSE),""),"تأكد من الكود")</f>
        <v/>
      </c>
      <c r="G1791" s="12"/>
      <c r="H1791" s="20"/>
      <c r="I1791" s="12"/>
      <c r="U1791" s="4" t="str">
        <f>IF(AND($V$2=$E1791,$V$2&lt;&gt;"",$V$2&lt;&gt;0,F1791&lt;&gt;"تأكد من الكود"),COUNT($U$3:U1790)+1,"  ")</f>
        <v xml:space="preserve">  </v>
      </c>
    </row>
    <row r="1792" spans="2:21" ht="15.75">
      <c r="B1792" s="5" t="str">
        <f>IF(C1792&lt;&gt;"",COUNT($B$3:B1791)+1,"")</f>
        <v/>
      </c>
      <c r="C1792" s="86"/>
      <c r="D1792" s="12"/>
      <c r="E1792" s="12"/>
      <c r="F1792" s="5" t="str">
        <f>IFERROR(IF(E1792&lt;&gt;"",VLOOKUP(E1792,STORE!$C$6:$D$500,2,FALSE),""),"تأكد من الكود")</f>
        <v/>
      </c>
      <c r="G1792" s="12"/>
      <c r="H1792" s="20"/>
      <c r="I1792" s="12"/>
      <c r="U1792" s="4" t="str">
        <f>IF(AND($V$2=$E1792,$V$2&lt;&gt;"",$V$2&lt;&gt;0,F1792&lt;&gt;"تأكد من الكود"),COUNT($U$3:U1791)+1,"  ")</f>
        <v xml:space="preserve">  </v>
      </c>
    </row>
    <row r="1793" spans="2:21" ht="15.75">
      <c r="B1793" s="5" t="str">
        <f>IF(C1793&lt;&gt;"",COUNT($B$3:B1792)+1,"")</f>
        <v/>
      </c>
      <c r="C1793" s="86"/>
      <c r="D1793" s="12"/>
      <c r="E1793" s="12"/>
      <c r="F1793" s="5" t="str">
        <f>IFERROR(IF(E1793&lt;&gt;"",VLOOKUP(E1793,STORE!$C$6:$D$500,2,FALSE),""),"تأكد من الكود")</f>
        <v/>
      </c>
      <c r="G1793" s="12"/>
      <c r="H1793" s="20"/>
      <c r="I1793" s="12"/>
      <c r="U1793" s="4" t="str">
        <f>IF(AND($V$2=$E1793,$V$2&lt;&gt;"",$V$2&lt;&gt;0,F1793&lt;&gt;"تأكد من الكود"),COUNT($U$3:U1792)+1,"  ")</f>
        <v xml:space="preserve">  </v>
      </c>
    </row>
    <row r="1794" spans="2:21" ht="15.75">
      <c r="B1794" s="5" t="str">
        <f>IF(C1794&lt;&gt;"",COUNT($B$3:B1793)+1,"")</f>
        <v/>
      </c>
      <c r="C1794" s="86"/>
      <c r="D1794" s="12"/>
      <c r="E1794" s="12"/>
      <c r="F1794" s="5" t="str">
        <f>IFERROR(IF(E1794&lt;&gt;"",VLOOKUP(E1794,STORE!$C$6:$D$500,2,FALSE),""),"تأكد من الكود")</f>
        <v/>
      </c>
      <c r="G1794" s="12"/>
      <c r="H1794" s="20"/>
      <c r="I1794" s="12"/>
      <c r="U1794" s="4" t="str">
        <f>IF(AND($V$2=$E1794,$V$2&lt;&gt;"",$V$2&lt;&gt;0,F1794&lt;&gt;"تأكد من الكود"),COUNT($U$3:U1793)+1,"  ")</f>
        <v xml:space="preserve">  </v>
      </c>
    </row>
    <row r="1795" spans="2:21" ht="15.75">
      <c r="B1795" s="5" t="str">
        <f>IF(C1795&lt;&gt;"",COUNT($B$3:B1794)+1,"")</f>
        <v/>
      </c>
      <c r="C1795" s="86"/>
      <c r="D1795" s="12"/>
      <c r="E1795" s="12"/>
      <c r="F1795" s="5" t="str">
        <f>IFERROR(IF(E1795&lt;&gt;"",VLOOKUP(E1795,STORE!$C$6:$D$500,2,FALSE),""),"تأكد من الكود")</f>
        <v/>
      </c>
      <c r="G1795" s="12"/>
      <c r="H1795" s="20"/>
      <c r="I1795" s="12"/>
      <c r="U1795" s="4" t="str">
        <f>IF(AND($V$2=$E1795,$V$2&lt;&gt;"",$V$2&lt;&gt;0,F1795&lt;&gt;"تأكد من الكود"),COUNT($U$3:U1794)+1,"  ")</f>
        <v xml:space="preserve">  </v>
      </c>
    </row>
    <row r="1796" spans="2:21" ht="15.75">
      <c r="B1796" s="5" t="str">
        <f>IF(C1796&lt;&gt;"",COUNT($B$3:B1795)+1,"")</f>
        <v/>
      </c>
      <c r="C1796" s="86"/>
      <c r="D1796" s="12"/>
      <c r="E1796" s="12"/>
      <c r="F1796" s="5" t="str">
        <f>IFERROR(IF(E1796&lt;&gt;"",VLOOKUP(E1796,STORE!$C$6:$D$500,2,FALSE),""),"تأكد من الكود")</f>
        <v/>
      </c>
      <c r="G1796" s="12"/>
      <c r="H1796" s="20"/>
      <c r="I1796" s="12"/>
      <c r="U1796" s="4" t="str">
        <f>IF(AND($V$2=$E1796,$V$2&lt;&gt;"",$V$2&lt;&gt;0,F1796&lt;&gt;"تأكد من الكود"),COUNT($U$3:U1795)+1,"  ")</f>
        <v xml:space="preserve">  </v>
      </c>
    </row>
    <row r="1797" spans="2:21" ht="15.75">
      <c r="B1797" s="5" t="str">
        <f>IF(C1797&lt;&gt;"",COUNT($B$3:B1796)+1,"")</f>
        <v/>
      </c>
      <c r="C1797" s="86"/>
      <c r="D1797" s="12"/>
      <c r="E1797" s="12"/>
      <c r="F1797" s="5" t="str">
        <f>IFERROR(IF(E1797&lt;&gt;"",VLOOKUP(E1797,STORE!$C$6:$D$500,2,FALSE),""),"تأكد من الكود")</f>
        <v/>
      </c>
      <c r="G1797" s="12"/>
      <c r="H1797" s="20"/>
      <c r="I1797" s="12"/>
      <c r="U1797" s="4" t="str">
        <f>IF(AND($V$2=$E1797,$V$2&lt;&gt;"",$V$2&lt;&gt;0,F1797&lt;&gt;"تأكد من الكود"),COUNT($U$3:U1796)+1,"  ")</f>
        <v xml:space="preserve">  </v>
      </c>
    </row>
    <row r="1798" spans="2:21" ht="15.75">
      <c r="B1798" s="5" t="str">
        <f>IF(C1798&lt;&gt;"",COUNT($B$3:B1797)+1,"")</f>
        <v/>
      </c>
      <c r="C1798" s="86"/>
      <c r="D1798" s="12"/>
      <c r="E1798" s="12"/>
      <c r="F1798" s="5" t="str">
        <f>IFERROR(IF(E1798&lt;&gt;"",VLOOKUP(E1798,STORE!$C$6:$D$500,2,FALSE),""),"تأكد من الكود")</f>
        <v/>
      </c>
      <c r="G1798" s="12"/>
      <c r="H1798" s="20"/>
      <c r="I1798" s="12"/>
      <c r="U1798" s="4" t="str">
        <f>IF(AND($V$2=$E1798,$V$2&lt;&gt;"",$V$2&lt;&gt;0,F1798&lt;&gt;"تأكد من الكود"),COUNT($U$3:U1797)+1,"  ")</f>
        <v xml:space="preserve">  </v>
      </c>
    </row>
    <row r="1799" spans="2:21" ht="15.75">
      <c r="B1799" s="5" t="str">
        <f>IF(C1799&lt;&gt;"",COUNT($B$3:B1798)+1,"")</f>
        <v/>
      </c>
      <c r="C1799" s="86"/>
      <c r="D1799" s="12"/>
      <c r="E1799" s="12"/>
      <c r="F1799" s="5" t="str">
        <f>IFERROR(IF(E1799&lt;&gt;"",VLOOKUP(E1799,STORE!$C$6:$D$500,2,FALSE),""),"تأكد من الكود")</f>
        <v/>
      </c>
      <c r="G1799" s="12"/>
      <c r="H1799" s="20"/>
      <c r="I1799" s="12"/>
      <c r="U1799" s="4" t="str">
        <f>IF(AND($V$2=$E1799,$V$2&lt;&gt;"",$V$2&lt;&gt;0,F1799&lt;&gt;"تأكد من الكود"),COUNT($U$3:U1798)+1,"  ")</f>
        <v xml:space="preserve">  </v>
      </c>
    </row>
    <row r="1800" spans="2:21" ht="15.75">
      <c r="B1800" s="5" t="str">
        <f>IF(C1800&lt;&gt;"",COUNT($B$3:B1799)+1,"")</f>
        <v/>
      </c>
      <c r="C1800" s="86"/>
      <c r="D1800" s="12"/>
      <c r="E1800" s="12"/>
      <c r="F1800" s="5" t="str">
        <f>IFERROR(IF(E1800&lt;&gt;"",VLOOKUP(E1800,STORE!$C$6:$D$500,2,FALSE),""),"تأكد من الكود")</f>
        <v/>
      </c>
      <c r="G1800" s="12"/>
      <c r="H1800" s="20"/>
      <c r="I1800" s="12"/>
      <c r="U1800" s="4" t="str">
        <f>IF(AND($V$2=$E1800,$V$2&lt;&gt;"",$V$2&lt;&gt;0,F1800&lt;&gt;"تأكد من الكود"),COUNT($U$3:U1799)+1,"  ")</f>
        <v xml:space="preserve">  </v>
      </c>
    </row>
    <row r="1801" spans="2:21" ht="15.75">
      <c r="B1801" s="5" t="str">
        <f>IF(C1801&lt;&gt;"",COUNT($B$3:B1800)+1,"")</f>
        <v/>
      </c>
      <c r="C1801" s="86"/>
      <c r="D1801" s="12"/>
      <c r="E1801" s="12"/>
      <c r="F1801" s="5" t="str">
        <f>IFERROR(IF(E1801&lt;&gt;"",VLOOKUP(E1801,STORE!$C$6:$D$500,2,FALSE),""),"تأكد من الكود")</f>
        <v/>
      </c>
      <c r="G1801" s="12"/>
      <c r="H1801" s="20"/>
      <c r="I1801" s="12"/>
      <c r="U1801" s="4" t="str">
        <f>IF(AND($V$2=$E1801,$V$2&lt;&gt;"",$V$2&lt;&gt;0,F1801&lt;&gt;"تأكد من الكود"),COUNT($U$3:U1800)+1,"  ")</f>
        <v xml:space="preserve">  </v>
      </c>
    </row>
    <row r="1802" spans="2:21" ht="15.75">
      <c r="B1802" s="5" t="str">
        <f>IF(C1802&lt;&gt;"",COUNT($B$3:B1801)+1,"")</f>
        <v/>
      </c>
      <c r="C1802" s="86"/>
      <c r="D1802" s="12"/>
      <c r="E1802" s="12"/>
      <c r="F1802" s="5" t="str">
        <f>IFERROR(IF(E1802&lt;&gt;"",VLOOKUP(E1802,STORE!$C$6:$D$500,2,FALSE),""),"تأكد من الكود")</f>
        <v/>
      </c>
      <c r="G1802" s="12"/>
      <c r="H1802" s="20"/>
      <c r="I1802" s="12"/>
      <c r="U1802" s="4" t="str">
        <f>IF(AND($V$2=$E1802,$V$2&lt;&gt;"",$V$2&lt;&gt;0,F1802&lt;&gt;"تأكد من الكود"),COUNT($U$3:U1801)+1,"  ")</f>
        <v xml:space="preserve">  </v>
      </c>
    </row>
    <row r="1803" spans="2:21" ht="15.75">
      <c r="B1803" s="5" t="str">
        <f>IF(C1803&lt;&gt;"",COUNT($B$3:B1802)+1,"")</f>
        <v/>
      </c>
      <c r="C1803" s="86"/>
      <c r="D1803" s="12"/>
      <c r="E1803" s="12"/>
      <c r="F1803" s="5" t="str">
        <f>IFERROR(IF(E1803&lt;&gt;"",VLOOKUP(E1803,STORE!$C$6:$D$500,2,FALSE),""),"تأكد من الكود")</f>
        <v/>
      </c>
      <c r="G1803" s="12"/>
      <c r="H1803" s="20"/>
      <c r="I1803" s="12"/>
      <c r="U1803" s="4" t="str">
        <f>IF(AND($V$2=$E1803,$V$2&lt;&gt;"",$V$2&lt;&gt;0,F1803&lt;&gt;"تأكد من الكود"),COUNT($U$3:U1802)+1,"  ")</f>
        <v xml:space="preserve">  </v>
      </c>
    </row>
    <row r="1804" spans="2:21" ht="15.75">
      <c r="B1804" s="5" t="str">
        <f>IF(C1804&lt;&gt;"",COUNT($B$3:B1803)+1,"")</f>
        <v/>
      </c>
      <c r="C1804" s="86"/>
      <c r="D1804" s="12"/>
      <c r="E1804" s="12"/>
      <c r="F1804" s="5" t="str">
        <f>IFERROR(IF(E1804&lt;&gt;"",VLOOKUP(E1804,STORE!$C$6:$D$500,2,FALSE),""),"تأكد من الكود")</f>
        <v/>
      </c>
      <c r="G1804" s="12"/>
      <c r="H1804" s="20"/>
      <c r="I1804" s="12"/>
      <c r="U1804" s="4" t="str">
        <f>IF(AND($V$2=$E1804,$V$2&lt;&gt;"",$V$2&lt;&gt;0,F1804&lt;&gt;"تأكد من الكود"),COUNT($U$3:U1803)+1,"  ")</f>
        <v xml:space="preserve">  </v>
      </c>
    </row>
    <row r="1805" spans="2:21" ht="15.75">
      <c r="B1805" s="5" t="str">
        <f>IF(C1805&lt;&gt;"",COUNT($B$3:B1804)+1,"")</f>
        <v/>
      </c>
      <c r="C1805" s="86"/>
      <c r="D1805" s="12"/>
      <c r="E1805" s="12"/>
      <c r="F1805" s="5" t="str">
        <f>IFERROR(IF(E1805&lt;&gt;"",VLOOKUP(E1805,STORE!$C$6:$D$500,2,FALSE),""),"تأكد من الكود")</f>
        <v/>
      </c>
      <c r="G1805" s="12"/>
      <c r="H1805" s="20"/>
      <c r="I1805" s="12"/>
      <c r="U1805" s="4" t="str">
        <f>IF(AND($V$2=$E1805,$V$2&lt;&gt;"",$V$2&lt;&gt;0,F1805&lt;&gt;"تأكد من الكود"),COUNT($U$3:U1804)+1,"  ")</f>
        <v xml:space="preserve">  </v>
      </c>
    </row>
    <row r="1806" spans="2:21" ht="15.75">
      <c r="B1806" s="5" t="str">
        <f>IF(C1806&lt;&gt;"",COUNT($B$3:B1805)+1,"")</f>
        <v/>
      </c>
      <c r="C1806" s="86"/>
      <c r="D1806" s="12"/>
      <c r="E1806" s="12"/>
      <c r="F1806" s="5" t="str">
        <f>IFERROR(IF(E1806&lt;&gt;"",VLOOKUP(E1806,STORE!$C$6:$D$500,2,FALSE),""),"تأكد من الكود")</f>
        <v/>
      </c>
      <c r="G1806" s="12"/>
      <c r="H1806" s="20"/>
      <c r="I1806" s="12"/>
      <c r="U1806" s="4" t="str">
        <f>IF(AND($V$2=$E1806,$V$2&lt;&gt;"",$V$2&lt;&gt;0,F1806&lt;&gt;"تأكد من الكود"),COUNT($U$3:U1805)+1,"  ")</f>
        <v xml:space="preserve">  </v>
      </c>
    </row>
    <row r="1807" spans="2:21" ht="15.75">
      <c r="B1807" s="5" t="str">
        <f>IF(C1807&lt;&gt;"",COUNT($B$3:B1806)+1,"")</f>
        <v/>
      </c>
      <c r="C1807" s="86"/>
      <c r="D1807" s="12"/>
      <c r="E1807" s="12"/>
      <c r="F1807" s="5" t="str">
        <f>IFERROR(IF(E1807&lt;&gt;"",VLOOKUP(E1807,STORE!$C$6:$D$500,2,FALSE),""),"تأكد من الكود")</f>
        <v/>
      </c>
      <c r="G1807" s="12"/>
      <c r="H1807" s="20"/>
      <c r="I1807" s="12"/>
      <c r="U1807" s="4" t="str">
        <f>IF(AND($V$2=$E1807,$V$2&lt;&gt;"",$V$2&lt;&gt;0,F1807&lt;&gt;"تأكد من الكود"),COUNT($U$3:U1806)+1,"  ")</f>
        <v xml:space="preserve">  </v>
      </c>
    </row>
    <row r="1808" spans="2:21" ht="15.75">
      <c r="B1808" s="5" t="str">
        <f>IF(C1808&lt;&gt;"",COUNT($B$3:B1807)+1,"")</f>
        <v/>
      </c>
      <c r="C1808" s="86"/>
      <c r="D1808" s="12"/>
      <c r="E1808" s="12"/>
      <c r="F1808" s="5" t="str">
        <f>IFERROR(IF(E1808&lt;&gt;"",VLOOKUP(E1808,STORE!$C$6:$D$500,2,FALSE),""),"تأكد من الكود")</f>
        <v/>
      </c>
      <c r="G1808" s="12"/>
      <c r="H1808" s="20"/>
      <c r="I1808" s="12"/>
      <c r="U1808" s="4" t="str">
        <f>IF(AND($V$2=$E1808,$V$2&lt;&gt;"",$V$2&lt;&gt;0,F1808&lt;&gt;"تأكد من الكود"),COUNT($U$3:U1807)+1,"  ")</f>
        <v xml:space="preserve">  </v>
      </c>
    </row>
    <row r="1809" spans="2:21" ht="15.75">
      <c r="B1809" s="5" t="str">
        <f>IF(C1809&lt;&gt;"",COUNT($B$3:B1808)+1,"")</f>
        <v/>
      </c>
      <c r="C1809" s="86"/>
      <c r="D1809" s="12"/>
      <c r="E1809" s="12"/>
      <c r="F1809" s="5" t="str">
        <f>IFERROR(IF(E1809&lt;&gt;"",VLOOKUP(E1809,STORE!$C$6:$D$500,2,FALSE),""),"تأكد من الكود")</f>
        <v/>
      </c>
      <c r="G1809" s="12"/>
      <c r="H1809" s="20"/>
      <c r="I1809" s="12"/>
      <c r="U1809" s="4" t="str">
        <f>IF(AND($V$2=$E1809,$V$2&lt;&gt;"",$V$2&lt;&gt;0,F1809&lt;&gt;"تأكد من الكود"),COUNT($U$3:U1808)+1,"  ")</f>
        <v xml:space="preserve">  </v>
      </c>
    </row>
    <row r="1810" spans="2:21" ht="15.75">
      <c r="B1810" s="5" t="str">
        <f>IF(C1810&lt;&gt;"",COUNT($B$3:B1809)+1,"")</f>
        <v/>
      </c>
      <c r="C1810" s="86"/>
      <c r="D1810" s="12"/>
      <c r="E1810" s="12"/>
      <c r="F1810" s="5" t="str">
        <f>IFERROR(IF(E1810&lt;&gt;"",VLOOKUP(E1810,STORE!$C$6:$D$500,2,FALSE),""),"تأكد من الكود")</f>
        <v/>
      </c>
      <c r="G1810" s="12"/>
      <c r="H1810" s="20"/>
      <c r="I1810" s="12"/>
      <c r="U1810" s="4" t="str">
        <f>IF(AND($V$2=$E1810,$V$2&lt;&gt;"",$V$2&lt;&gt;0,F1810&lt;&gt;"تأكد من الكود"),COUNT($U$3:U1809)+1,"  ")</f>
        <v xml:space="preserve">  </v>
      </c>
    </row>
    <row r="1811" spans="2:21" ht="15.75">
      <c r="B1811" s="5" t="str">
        <f>IF(C1811&lt;&gt;"",COUNT($B$3:B1810)+1,"")</f>
        <v/>
      </c>
      <c r="C1811" s="86"/>
      <c r="D1811" s="12"/>
      <c r="E1811" s="12"/>
      <c r="F1811" s="5" t="str">
        <f>IFERROR(IF(E1811&lt;&gt;"",VLOOKUP(E1811,STORE!$C$6:$D$500,2,FALSE),""),"تأكد من الكود")</f>
        <v/>
      </c>
      <c r="G1811" s="12"/>
      <c r="H1811" s="20"/>
      <c r="I1811" s="12"/>
      <c r="U1811" s="4" t="str">
        <f>IF(AND($V$2=$E1811,$V$2&lt;&gt;"",$V$2&lt;&gt;0,F1811&lt;&gt;"تأكد من الكود"),COUNT($U$3:U1810)+1,"  ")</f>
        <v xml:space="preserve">  </v>
      </c>
    </row>
    <row r="1812" spans="2:21" ht="15.75">
      <c r="B1812" s="5" t="str">
        <f>IF(C1812&lt;&gt;"",COUNT($B$3:B1811)+1,"")</f>
        <v/>
      </c>
      <c r="C1812" s="86"/>
      <c r="D1812" s="12"/>
      <c r="E1812" s="12"/>
      <c r="F1812" s="5" t="str">
        <f>IFERROR(IF(E1812&lt;&gt;"",VLOOKUP(E1812,STORE!$C$6:$D$500,2,FALSE),""),"تأكد من الكود")</f>
        <v/>
      </c>
      <c r="G1812" s="12"/>
      <c r="H1812" s="20"/>
      <c r="I1812" s="12"/>
      <c r="U1812" s="4" t="str">
        <f>IF(AND($V$2=$E1812,$V$2&lt;&gt;"",$V$2&lt;&gt;0,F1812&lt;&gt;"تأكد من الكود"),COUNT($U$3:U1811)+1,"  ")</f>
        <v xml:space="preserve">  </v>
      </c>
    </row>
    <row r="1813" spans="2:21" ht="15.75">
      <c r="B1813" s="5" t="str">
        <f>IF(C1813&lt;&gt;"",COUNT($B$3:B1812)+1,"")</f>
        <v/>
      </c>
      <c r="C1813" s="86"/>
      <c r="D1813" s="12"/>
      <c r="E1813" s="12"/>
      <c r="F1813" s="5" t="str">
        <f>IFERROR(IF(E1813&lt;&gt;"",VLOOKUP(E1813,STORE!$C$6:$D$500,2,FALSE),""),"تأكد من الكود")</f>
        <v/>
      </c>
      <c r="G1813" s="12"/>
      <c r="H1813" s="20"/>
      <c r="I1813" s="12"/>
      <c r="U1813" s="4" t="str">
        <f>IF(AND($V$2=$E1813,$V$2&lt;&gt;"",$V$2&lt;&gt;0,F1813&lt;&gt;"تأكد من الكود"),COUNT($U$3:U1812)+1,"  ")</f>
        <v xml:space="preserve">  </v>
      </c>
    </row>
    <row r="1814" spans="2:21" ht="15.75">
      <c r="B1814" s="5" t="str">
        <f>IF(C1814&lt;&gt;"",COUNT($B$3:B1813)+1,"")</f>
        <v/>
      </c>
      <c r="C1814" s="86"/>
      <c r="D1814" s="12"/>
      <c r="E1814" s="12"/>
      <c r="F1814" s="5" t="str">
        <f>IFERROR(IF(E1814&lt;&gt;"",VLOOKUP(E1814,STORE!$C$6:$D$500,2,FALSE),""),"تأكد من الكود")</f>
        <v/>
      </c>
      <c r="G1814" s="12"/>
      <c r="H1814" s="20"/>
      <c r="I1814" s="12"/>
      <c r="U1814" s="4" t="str">
        <f>IF(AND($V$2=$E1814,$V$2&lt;&gt;"",$V$2&lt;&gt;0,F1814&lt;&gt;"تأكد من الكود"),COUNT($U$3:U1813)+1,"  ")</f>
        <v xml:space="preserve">  </v>
      </c>
    </row>
    <row r="1815" spans="2:21" ht="15.75">
      <c r="B1815" s="5" t="str">
        <f>IF(C1815&lt;&gt;"",COUNT($B$3:B1814)+1,"")</f>
        <v/>
      </c>
      <c r="C1815" s="86"/>
      <c r="D1815" s="12"/>
      <c r="E1815" s="12"/>
      <c r="F1815" s="5" t="str">
        <f>IFERROR(IF(E1815&lt;&gt;"",VLOOKUP(E1815,STORE!$C$6:$D$500,2,FALSE),""),"تأكد من الكود")</f>
        <v/>
      </c>
      <c r="G1815" s="12"/>
      <c r="H1815" s="20"/>
      <c r="I1815" s="12"/>
      <c r="U1815" s="4" t="str">
        <f>IF(AND($V$2=$E1815,$V$2&lt;&gt;"",$V$2&lt;&gt;0,F1815&lt;&gt;"تأكد من الكود"),COUNT($U$3:U1814)+1,"  ")</f>
        <v xml:space="preserve">  </v>
      </c>
    </row>
    <row r="1816" spans="2:21" ht="15.75">
      <c r="B1816" s="5" t="str">
        <f>IF(C1816&lt;&gt;"",COUNT($B$3:B1815)+1,"")</f>
        <v/>
      </c>
      <c r="C1816" s="86"/>
      <c r="D1816" s="12"/>
      <c r="E1816" s="12"/>
      <c r="F1816" s="5" t="str">
        <f>IFERROR(IF(E1816&lt;&gt;"",VLOOKUP(E1816,STORE!$C$6:$D$500,2,FALSE),""),"تأكد من الكود")</f>
        <v/>
      </c>
      <c r="G1816" s="12"/>
      <c r="H1816" s="20"/>
      <c r="I1816" s="12"/>
      <c r="U1816" s="4" t="str">
        <f>IF(AND($V$2=$E1816,$V$2&lt;&gt;"",$V$2&lt;&gt;0,F1816&lt;&gt;"تأكد من الكود"),COUNT($U$3:U1815)+1,"  ")</f>
        <v xml:space="preserve">  </v>
      </c>
    </row>
    <row r="1817" spans="2:21" ht="15.75">
      <c r="B1817" s="5" t="str">
        <f>IF(C1817&lt;&gt;"",COUNT($B$3:B1816)+1,"")</f>
        <v/>
      </c>
      <c r="C1817" s="86"/>
      <c r="D1817" s="12"/>
      <c r="E1817" s="12"/>
      <c r="F1817" s="5" t="str">
        <f>IFERROR(IF(E1817&lt;&gt;"",VLOOKUP(E1817,STORE!$C$6:$D$500,2,FALSE),""),"تأكد من الكود")</f>
        <v/>
      </c>
      <c r="G1817" s="12"/>
      <c r="H1817" s="20"/>
      <c r="I1817" s="12"/>
      <c r="U1817" s="4" t="str">
        <f>IF(AND($V$2=$E1817,$V$2&lt;&gt;"",$V$2&lt;&gt;0,F1817&lt;&gt;"تأكد من الكود"),COUNT($U$3:U1816)+1,"  ")</f>
        <v xml:space="preserve">  </v>
      </c>
    </row>
    <row r="1818" spans="2:21" ht="15.75">
      <c r="B1818" s="5" t="str">
        <f>IF(C1818&lt;&gt;"",COUNT($B$3:B1817)+1,"")</f>
        <v/>
      </c>
      <c r="C1818" s="86"/>
      <c r="D1818" s="12"/>
      <c r="E1818" s="12"/>
      <c r="F1818" s="5" t="str">
        <f>IFERROR(IF(E1818&lt;&gt;"",VLOOKUP(E1818,STORE!$C$6:$D$500,2,FALSE),""),"تأكد من الكود")</f>
        <v/>
      </c>
      <c r="G1818" s="12"/>
      <c r="H1818" s="20"/>
      <c r="I1818" s="12"/>
      <c r="U1818" s="4" t="str">
        <f>IF(AND($V$2=$E1818,$V$2&lt;&gt;"",$V$2&lt;&gt;0,F1818&lt;&gt;"تأكد من الكود"),COUNT($U$3:U1817)+1,"  ")</f>
        <v xml:space="preserve">  </v>
      </c>
    </row>
    <row r="1819" spans="2:21" ht="15.75">
      <c r="B1819" s="5" t="str">
        <f>IF(C1819&lt;&gt;"",COUNT($B$3:B1818)+1,"")</f>
        <v/>
      </c>
      <c r="C1819" s="86"/>
      <c r="D1819" s="12"/>
      <c r="E1819" s="12"/>
      <c r="F1819" s="5" t="str">
        <f>IFERROR(IF(E1819&lt;&gt;"",VLOOKUP(E1819,STORE!$C$6:$D$500,2,FALSE),""),"تأكد من الكود")</f>
        <v/>
      </c>
      <c r="G1819" s="12"/>
      <c r="H1819" s="20"/>
      <c r="I1819" s="12"/>
      <c r="U1819" s="4" t="str">
        <f>IF(AND($V$2=$E1819,$V$2&lt;&gt;"",$V$2&lt;&gt;0,F1819&lt;&gt;"تأكد من الكود"),COUNT($U$3:U1818)+1,"  ")</f>
        <v xml:space="preserve">  </v>
      </c>
    </row>
    <row r="1820" spans="2:21" ht="15.75">
      <c r="B1820" s="5" t="str">
        <f>IF(C1820&lt;&gt;"",COUNT($B$3:B1819)+1,"")</f>
        <v/>
      </c>
      <c r="C1820" s="86"/>
      <c r="D1820" s="12"/>
      <c r="E1820" s="12"/>
      <c r="F1820" s="5" t="str">
        <f>IFERROR(IF(E1820&lt;&gt;"",VLOOKUP(E1820,STORE!$C$6:$D$500,2,FALSE),""),"تأكد من الكود")</f>
        <v/>
      </c>
      <c r="G1820" s="12"/>
      <c r="H1820" s="20"/>
      <c r="I1820" s="12"/>
      <c r="U1820" s="4" t="str">
        <f>IF(AND($V$2=$E1820,$V$2&lt;&gt;"",$V$2&lt;&gt;0,F1820&lt;&gt;"تأكد من الكود"),COUNT($U$3:U1819)+1,"  ")</f>
        <v xml:space="preserve">  </v>
      </c>
    </row>
    <row r="1821" spans="2:21" ht="15.75">
      <c r="B1821" s="5" t="str">
        <f>IF(C1821&lt;&gt;"",COUNT($B$3:B1820)+1,"")</f>
        <v/>
      </c>
      <c r="C1821" s="86"/>
      <c r="D1821" s="12"/>
      <c r="E1821" s="12"/>
      <c r="F1821" s="5" t="str">
        <f>IFERROR(IF(E1821&lt;&gt;"",VLOOKUP(E1821,STORE!$C$6:$D$500,2,FALSE),""),"تأكد من الكود")</f>
        <v/>
      </c>
      <c r="G1821" s="12"/>
      <c r="H1821" s="20"/>
      <c r="I1821" s="12"/>
      <c r="U1821" s="4" t="str">
        <f>IF(AND($V$2=$E1821,$V$2&lt;&gt;"",$V$2&lt;&gt;0,F1821&lt;&gt;"تأكد من الكود"),COUNT($U$3:U1820)+1,"  ")</f>
        <v xml:space="preserve">  </v>
      </c>
    </row>
    <row r="1822" spans="2:21" ht="15.75">
      <c r="B1822" s="5" t="str">
        <f>IF(C1822&lt;&gt;"",COUNT($B$3:B1821)+1,"")</f>
        <v/>
      </c>
      <c r="C1822" s="86"/>
      <c r="D1822" s="12"/>
      <c r="E1822" s="12"/>
      <c r="F1822" s="5" t="str">
        <f>IFERROR(IF(E1822&lt;&gt;"",VLOOKUP(E1822,STORE!$C$6:$D$500,2,FALSE),""),"تأكد من الكود")</f>
        <v/>
      </c>
      <c r="G1822" s="12"/>
      <c r="H1822" s="20"/>
      <c r="I1822" s="12"/>
      <c r="U1822" s="4" t="str">
        <f>IF(AND($V$2=$E1822,$V$2&lt;&gt;"",$V$2&lt;&gt;0,F1822&lt;&gt;"تأكد من الكود"),COUNT($U$3:U1821)+1,"  ")</f>
        <v xml:space="preserve">  </v>
      </c>
    </row>
    <row r="1823" spans="2:21" ht="15.75">
      <c r="B1823" s="5" t="str">
        <f>IF(C1823&lt;&gt;"",COUNT($B$3:B1822)+1,"")</f>
        <v/>
      </c>
      <c r="C1823" s="86"/>
      <c r="D1823" s="12"/>
      <c r="E1823" s="12"/>
      <c r="F1823" s="5" t="str">
        <f>IFERROR(IF(E1823&lt;&gt;"",VLOOKUP(E1823,STORE!$C$6:$D$500,2,FALSE),""),"تأكد من الكود")</f>
        <v/>
      </c>
      <c r="G1823" s="12"/>
      <c r="H1823" s="20"/>
      <c r="I1823" s="12"/>
      <c r="U1823" s="4" t="str">
        <f>IF(AND($V$2=$E1823,$V$2&lt;&gt;"",$V$2&lt;&gt;0,F1823&lt;&gt;"تأكد من الكود"),COUNT($U$3:U1822)+1,"  ")</f>
        <v xml:space="preserve">  </v>
      </c>
    </row>
    <row r="1824" spans="2:21" ht="15.75">
      <c r="B1824" s="5" t="str">
        <f>IF(C1824&lt;&gt;"",COUNT($B$3:B1823)+1,"")</f>
        <v/>
      </c>
      <c r="C1824" s="86"/>
      <c r="D1824" s="12"/>
      <c r="E1824" s="12"/>
      <c r="F1824" s="5" t="str">
        <f>IFERROR(IF(E1824&lt;&gt;"",VLOOKUP(E1824,STORE!$C$6:$D$500,2,FALSE),""),"تأكد من الكود")</f>
        <v/>
      </c>
      <c r="G1824" s="12"/>
      <c r="H1824" s="20"/>
      <c r="I1824" s="12"/>
      <c r="U1824" s="4" t="str">
        <f>IF(AND($V$2=$E1824,$V$2&lt;&gt;"",$V$2&lt;&gt;0,F1824&lt;&gt;"تأكد من الكود"),COUNT($U$3:U1823)+1,"  ")</f>
        <v xml:space="preserve">  </v>
      </c>
    </row>
    <row r="1825" spans="2:21" ht="15.75">
      <c r="B1825" s="5" t="str">
        <f>IF(C1825&lt;&gt;"",COUNT($B$3:B1824)+1,"")</f>
        <v/>
      </c>
      <c r="C1825" s="86"/>
      <c r="D1825" s="12"/>
      <c r="E1825" s="12"/>
      <c r="F1825" s="5" t="str">
        <f>IFERROR(IF(E1825&lt;&gt;"",VLOOKUP(E1825,STORE!$C$6:$D$500,2,FALSE),""),"تأكد من الكود")</f>
        <v/>
      </c>
      <c r="G1825" s="12"/>
      <c r="H1825" s="20"/>
      <c r="I1825" s="12"/>
      <c r="U1825" s="4" t="str">
        <f>IF(AND($V$2=$E1825,$V$2&lt;&gt;"",$V$2&lt;&gt;0,F1825&lt;&gt;"تأكد من الكود"),COUNT($U$3:U1824)+1,"  ")</f>
        <v xml:space="preserve">  </v>
      </c>
    </row>
    <row r="1826" spans="2:21" ht="15.75">
      <c r="B1826" s="5" t="str">
        <f>IF(C1826&lt;&gt;"",COUNT($B$3:B1825)+1,"")</f>
        <v/>
      </c>
      <c r="C1826" s="86"/>
      <c r="D1826" s="12"/>
      <c r="E1826" s="12"/>
      <c r="F1826" s="5" t="str">
        <f>IFERROR(IF(E1826&lt;&gt;"",VLOOKUP(E1826,STORE!$C$6:$D$500,2,FALSE),""),"تأكد من الكود")</f>
        <v/>
      </c>
      <c r="G1826" s="12"/>
      <c r="H1826" s="20"/>
      <c r="I1826" s="12"/>
      <c r="U1826" s="4" t="str">
        <f>IF(AND($V$2=$E1826,$V$2&lt;&gt;"",$V$2&lt;&gt;0,F1826&lt;&gt;"تأكد من الكود"),COUNT($U$3:U1825)+1,"  ")</f>
        <v xml:space="preserve">  </v>
      </c>
    </row>
    <row r="1827" spans="2:21" ht="15.75">
      <c r="B1827" s="5" t="str">
        <f>IF(C1827&lt;&gt;"",COUNT($B$3:B1826)+1,"")</f>
        <v/>
      </c>
      <c r="C1827" s="86"/>
      <c r="D1827" s="12"/>
      <c r="E1827" s="12"/>
      <c r="F1827" s="5" t="str">
        <f>IFERROR(IF(E1827&lt;&gt;"",VLOOKUP(E1827,STORE!$C$6:$D$500,2,FALSE),""),"تأكد من الكود")</f>
        <v/>
      </c>
      <c r="G1827" s="12"/>
      <c r="H1827" s="20"/>
      <c r="I1827" s="12"/>
      <c r="U1827" s="4" t="str">
        <f>IF(AND($V$2=$E1827,$V$2&lt;&gt;"",$V$2&lt;&gt;0,F1827&lt;&gt;"تأكد من الكود"),COUNT($U$3:U1826)+1,"  ")</f>
        <v xml:space="preserve">  </v>
      </c>
    </row>
    <row r="1828" spans="2:21" ht="15.75">
      <c r="B1828" s="5" t="str">
        <f>IF(C1828&lt;&gt;"",COUNT($B$3:B1827)+1,"")</f>
        <v/>
      </c>
      <c r="C1828" s="86"/>
      <c r="D1828" s="12"/>
      <c r="E1828" s="12"/>
      <c r="F1828" s="5" t="str">
        <f>IFERROR(IF(E1828&lt;&gt;"",VLOOKUP(E1828,STORE!$C$6:$D$500,2,FALSE),""),"تأكد من الكود")</f>
        <v/>
      </c>
      <c r="G1828" s="12"/>
      <c r="H1828" s="20"/>
      <c r="I1828" s="12"/>
      <c r="U1828" s="4" t="str">
        <f>IF(AND($V$2=$E1828,$V$2&lt;&gt;"",$V$2&lt;&gt;0,F1828&lt;&gt;"تأكد من الكود"),COUNT($U$3:U1827)+1,"  ")</f>
        <v xml:space="preserve">  </v>
      </c>
    </row>
    <row r="1829" spans="2:21" ht="15.75">
      <c r="B1829" s="5" t="str">
        <f>IF(C1829&lt;&gt;"",COUNT($B$3:B1828)+1,"")</f>
        <v/>
      </c>
      <c r="C1829" s="86"/>
      <c r="D1829" s="12"/>
      <c r="E1829" s="12"/>
      <c r="F1829" s="5" t="str">
        <f>IFERROR(IF(E1829&lt;&gt;"",VLOOKUP(E1829,STORE!$C$6:$D$500,2,FALSE),""),"تأكد من الكود")</f>
        <v/>
      </c>
      <c r="G1829" s="12"/>
      <c r="H1829" s="20"/>
      <c r="I1829" s="12"/>
      <c r="U1829" s="4" t="str">
        <f>IF(AND($V$2=$E1829,$V$2&lt;&gt;"",$V$2&lt;&gt;0,F1829&lt;&gt;"تأكد من الكود"),COUNT($U$3:U1828)+1,"  ")</f>
        <v xml:space="preserve">  </v>
      </c>
    </row>
    <row r="1830" spans="2:21" ht="15.75">
      <c r="B1830" s="5" t="str">
        <f>IF(C1830&lt;&gt;"",COUNT($B$3:B1829)+1,"")</f>
        <v/>
      </c>
      <c r="C1830" s="86"/>
      <c r="D1830" s="12"/>
      <c r="E1830" s="12"/>
      <c r="F1830" s="5" t="str">
        <f>IFERROR(IF(E1830&lt;&gt;"",VLOOKUP(E1830,STORE!$C$6:$D$500,2,FALSE),""),"تأكد من الكود")</f>
        <v/>
      </c>
      <c r="G1830" s="12"/>
      <c r="H1830" s="20"/>
      <c r="I1830" s="12"/>
      <c r="U1830" s="4" t="str">
        <f>IF(AND($V$2=$E1830,$V$2&lt;&gt;"",$V$2&lt;&gt;0,F1830&lt;&gt;"تأكد من الكود"),COUNT($U$3:U1829)+1,"  ")</f>
        <v xml:space="preserve">  </v>
      </c>
    </row>
    <row r="1831" spans="2:21" ht="15.75">
      <c r="B1831" s="5" t="str">
        <f>IF(C1831&lt;&gt;"",COUNT($B$3:B1830)+1,"")</f>
        <v/>
      </c>
      <c r="C1831" s="86"/>
      <c r="D1831" s="12"/>
      <c r="E1831" s="12"/>
      <c r="F1831" s="5" t="str">
        <f>IFERROR(IF(E1831&lt;&gt;"",VLOOKUP(E1831,STORE!$C$6:$D$500,2,FALSE),""),"تأكد من الكود")</f>
        <v/>
      </c>
      <c r="G1831" s="12"/>
      <c r="H1831" s="20"/>
      <c r="I1831" s="12"/>
      <c r="U1831" s="4" t="str">
        <f>IF(AND($V$2=$E1831,$V$2&lt;&gt;"",$V$2&lt;&gt;0,F1831&lt;&gt;"تأكد من الكود"),COUNT($U$3:U1830)+1,"  ")</f>
        <v xml:space="preserve">  </v>
      </c>
    </row>
    <row r="1832" spans="2:21" ht="15.75">
      <c r="B1832" s="5" t="str">
        <f>IF(C1832&lt;&gt;"",COUNT($B$3:B1831)+1,"")</f>
        <v/>
      </c>
      <c r="C1832" s="86"/>
      <c r="D1832" s="12"/>
      <c r="E1832" s="12"/>
      <c r="F1832" s="5" t="str">
        <f>IFERROR(IF(E1832&lt;&gt;"",VLOOKUP(E1832,STORE!$C$6:$D$500,2,FALSE),""),"تأكد من الكود")</f>
        <v/>
      </c>
      <c r="G1832" s="12"/>
      <c r="H1832" s="20"/>
      <c r="I1832" s="12"/>
      <c r="U1832" s="4" t="str">
        <f>IF(AND($V$2=$E1832,$V$2&lt;&gt;"",$V$2&lt;&gt;0,F1832&lt;&gt;"تأكد من الكود"),COUNT($U$3:U1831)+1,"  ")</f>
        <v xml:space="preserve">  </v>
      </c>
    </row>
    <row r="1833" spans="2:21" ht="15.75">
      <c r="B1833" s="5" t="str">
        <f>IF(C1833&lt;&gt;"",COUNT($B$3:B1832)+1,"")</f>
        <v/>
      </c>
      <c r="C1833" s="86"/>
      <c r="D1833" s="12"/>
      <c r="E1833" s="12"/>
      <c r="F1833" s="5" t="str">
        <f>IFERROR(IF(E1833&lt;&gt;"",VLOOKUP(E1833,STORE!$C$6:$D$500,2,FALSE),""),"تأكد من الكود")</f>
        <v/>
      </c>
      <c r="G1833" s="12"/>
      <c r="H1833" s="20"/>
      <c r="I1833" s="12"/>
      <c r="U1833" s="4" t="str">
        <f>IF(AND($V$2=$E1833,$V$2&lt;&gt;"",$V$2&lt;&gt;0,F1833&lt;&gt;"تأكد من الكود"),COUNT($U$3:U1832)+1,"  ")</f>
        <v xml:space="preserve">  </v>
      </c>
    </row>
    <row r="1834" spans="2:21" ht="15.75">
      <c r="B1834" s="5" t="str">
        <f>IF(C1834&lt;&gt;"",COUNT($B$3:B1833)+1,"")</f>
        <v/>
      </c>
      <c r="C1834" s="86"/>
      <c r="D1834" s="12"/>
      <c r="E1834" s="12"/>
      <c r="F1834" s="5" t="str">
        <f>IFERROR(IF(E1834&lt;&gt;"",VLOOKUP(E1834,STORE!$C$6:$D$500,2,FALSE),""),"تأكد من الكود")</f>
        <v/>
      </c>
      <c r="G1834" s="12"/>
      <c r="H1834" s="20"/>
      <c r="I1834" s="12"/>
      <c r="U1834" s="4" t="str">
        <f>IF(AND($V$2=$E1834,$V$2&lt;&gt;"",$V$2&lt;&gt;0,F1834&lt;&gt;"تأكد من الكود"),COUNT($U$3:U1833)+1,"  ")</f>
        <v xml:space="preserve">  </v>
      </c>
    </row>
    <row r="1835" spans="2:21" ht="15.75">
      <c r="B1835" s="5" t="str">
        <f>IF(C1835&lt;&gt;"",COUNT($B$3:B1834)+1,"")</f>
        <v/>
      </c>
      <c r="C1835" s="86"/>
      <c r="D1835" s="12"/>
      <c r="E1835" s="12"/>
      <c r="F1835" s="5" t="str">
        <f>IFERROR(IF(E1835&lt;&gt;"",VLOOKUP(E1835,STORE!$C$6:$D$500,2,FALSE),""),"تأكد من الكود")</f>
        <v/>
      </c>
      <c r="G1835" s="12"/>
      <c r="H1835" s="20"/>
      <c r="I1835" s="12"/>
      <c r="U1835" s="4" t="str">
        <f>IF(AND($V$2=$E1835,$V$2&lt;&gt;"",$V$2&lt;&gt;0,F1835&lt;&gt;"تأكد من الكود"),COUNT($U$3:U1834)+1,"  ")</f>
        <v xml:space="preserve">  </v>
      </c>
    </row>
    <row r="1836" spans="2:21" ht="15.75">
      <c r="B1836" s="5" t="str">
        <f>IF(C1836&lt;&gt;"",COUNT($B$3:B1835)+1,"")</f>
        <v/>
      </c>
      <c r="C1836" s="86"/>
      <c r="D1836" s="12"/>
      <c r="E1836" s="12"/>
      <c r="F1836" s="5" t="str">
        <f>IFERROR(IF(E1836&lt;&gt;"",VLOOKUP(E1836,STORE!$C$6:$D$500,2,FALSE),""),"تأكد من الكود")</f>
        <v/>
      </c>
      <c r="G1836" s="12"/>
      <c r="H1836" s="20"/>
      <c r="I1836" s="12"/>
      <c r="U1836" s="4" t="str">
        <f>IF(AND($V$2=$E1836,$V$2&lt;&gt;"",$V$2&lt;&gt;0,F1836&lt;&gt;"تأكد من الكود"),COUNT($U$3:U1835)+1,"  ")</f>
        <v xml:space="preserve">  </v>
      </c>
    </row>
    <row r="1837" spans="2:21" ht="15.75">
      <c r="B1837" s="5" t="str">
        <f>IF(C1837&lt;&gt;"",COUNT($B$3:B1836)+1,"")</f>
        <v/>
      </c>
      <c r="C1837" s="86"/>
      <c r="D1837" s="12"/>
      <c r="E1837" s="12"/>
      <c r="F1837" s="5" t="str">
        <f>IFERROR(IF(E1837&lt;&gt;"",VLOOKUP(E1837,STORE!$C$6:$D$500,2,FALSE),""),"تأكد من الكود")</f>
        <v/>
      </c>
      <c r="G1837" s="12"/>
      <c r="H1837" s="20"/>
      <c r="I1837" s="12"/>
      <c r="U1837" s="4" t="str">
        <f>IF(AND($V$2=$E1837,$V$2&lt;&gt;"",$V$2&lt;&gt;0,F1837&lt;&gt;"تأكد من الكود"),COUNT($U$3:U1836)+1,"  ")</f>
        <v xml:space="preserve">  </v>
      </c>
    </row>
    <row r="1838" spans="2:21" ht="15.75">
      <c r="B1838" s="5" t="str">
        <f>IF(C1838&lt;&gt;"",COUNT($B$3:B1837)+1,"")</f>
        <v/>
      </c>
      <c r="C1838" s="86"/>
      <c r="D1838" s="12"/>
      <c r="E1838" s="12"/>
      <c r="F1838" s="5" t="str">
        <f>IFERROR(IF(E1838&lt;&gt;"",VLOOKUP(E1838,STORE!$C$6:$D$500,2,FALSE),""),"تأكد من الكود")</f>
        <v/>
      </c>
      <c r="G1838" s="12"/>
      <c r="H1838" s="20"/>
      <c r="I1838" s="12"/>
      <c r="U1838" s="4" t="str">
        <f>IF(AND($V$2=$E1838,$V$2&lt;&gt;"",$V$2&lt;&gt;0,F1838&lt;&gt;"تأكد من الكود"),COUNT($U$3:U1837)+1,"  ")</f>
        <v xml:space="preserve">  </v>
      </c>
    </row>
    <row r="1839" spans="2:21" ht="15.75">
      <c r="B1839" s="5" t="str">
        <f>IF(C1839&lt;&gt;"",COUNT($B$3:B1838)+1,"")</f>
        <v/>
      </c>
      <c r="C1839" s="86"/>
      <c r="D1839" s="12"/>
      <c r="E1839" s="12"/>
      <c r="F1839" s="5" t="str">
        <f>IFERROR(IF(E1839&lt;&gt;"",VLOOKUP(E1839,STORE!$C$6:$D$500,2,FALSE),""),"تأكد من الكود")</f>
        <v/>
      </c>
      <c r="G1839" s="12"/>
      <c r="H1839" s="20"/>
      <c r="I1839" s="12"/>
      <c r="U1839" s="4" t="str">
        <f>IF(AND($V$2=$E1839,$V$2&lt;&gt;"",$V$2&lt;&gt;0,F1839&lt;&gt;"تأكد من الكود"),COUNT($U$3:U1838)+1,"  ")</f>
        <v xml:space="preserve">  </v>
      </c>
    </row>
    <row r="1840" spans="2:21" ht="15.75">
      <c r="B1840" s="5" t="str">
        <f>IF(C1840&lt;&gt;"",COUNT($B$3:B1839)+1,"")</f>
        <v/>
      </c>
      <c r="C1840" s="86"/>
      <c r="D1840" s="12"/>
      <c r="E1840" s="12"/>
      <c r="F1840" s="5" t="str">
        <f>IFERROR(IF(E1840&lt;&gt;"",VLOOKUP(E1840,STORE!$C$6:$D$500,2,FALSE),""),"تأكد من الكود")</f>
        <v/>
      </c>
      <c r="G1840" s="12"/>
      <c r="H1840" s="20"/>
      <c r="I1840" s="12"/>
      <c r="U1840" s="4" t="str">
        <f>IF(AND($V$2=$E1840,$V$2&lt;&gt;"",$V$2&lt;&gt;0,F1840&lt;&gt;"تأكد من الكود"),COUNT($U$3:U1839)+1,"  ")</f>
        <v xml:space="preserve">  </v>
      </c>
    </row>
    <row r="1841" spans="2:21" ht="15.75">
      <c r="B1841" s="5" t="str">
        <f>IF(C1841&lt;&gt;"",COUNT($B$3:B1840)+1,"")</f>
        <v/>
      </c>
      <c r="C1841" s="86"/>
      <c r="D1841" s="12"/>
      <c r="E1841" s="12"/>
      <c r="F1841" s="5" t="str">
        <f>IFERROR(IF(E1841&lt;&gt;"",VLOOKUP(E1841,STORE!$C$6:$D$500,2,FALSE),""),"تأكد من الكود")</f>
        <v/>
      </c>
      <c r="G1841" s="12"/>
      <c r="H1841" s="20"/>
      <c r="I1841" s="12"/>
      <c r="U1841" s="4" t="str">
        <f>IF(AND($V$2=$E1841,$V$2&lt;&gt;"",$V$2&lt;&gt;0,F1841&lt;&gt;"تأكد من الكود"),COUNT($U$3:U1840)+1,"  ")</f>
        <v xml:space="preserve">  </v>
      </c>
    </row>
    <row r="1842" spans="2:21" ht="15.75">
      <c r="B1842" s="5" t="str">
        <f>IF(C1842&lt;&gt;"",COUNT($B$3:B1841)+1,"")</f>
        <v/>
      </c>
      <c r="C1842" s="86"/>
      <c r="D1842" s="12"/>
      <c r="E1842" s="12"/>
      <c r="F1842" s="5" t="str">
        <f>IFERROR(IF(E1842&lt;&gt;"",VLOOKUP(E1842,STORE!$C$6:$D$500,2,FALSE),""),"تأكد من الكود")</f>
        <v/>
      </c>
      <c r="G1842" s="12"/>
      <c r="H1842" s="20"/>
      <c r="I1842" s="12"/>
      <c r="U1842" s="4" t="str">
        <f>IF(AND($V$2=$E1842,$V$2&lt;&gt;"",$V$2&lt;&gt;0,F1842&lt;&gt;"تأكد من الكود"),COUNT($U$3:U1841)+1,"  ")</f>
        <v xml:space="preserve">  </v>
      </c>
    </row>
    <row r="1843" spans="2:21" ht="15.75">
      <c r="B1843" s="5" t="str">
        <f>IF(C1843&lt;&gt;"",COUNT($B$3:B1842)+1,"")</f>
        <v/>
      </c>
      <c r="C1843" s="86"/>
      <c r="D1843" s="12"/>
      <c r="E1843" s="12"/>
      <c r="F1843" s="5" t="str">
        <f>IFERROR(IF(E1843&lt;&gt;"",VLOOKUP(E1843,STORE!$C$6:$D$500,2,FALSE),""),"تأكد من الكود")</f>
        <v/>
      </c>
      <c r="G1843" s="12"/>
      <c r="H1843" s="20"/>
      <c r="I1843" s="12"/>
      <c r="U1843" s="4" t="str">
        <f>IF(AND($V$2=$E1843,$V$2&lt;&gt;"",$V$2&lt;&gt;0,F1843&lt;&gt;"تأكد من الكود"),COUNT($U$3:U1842)+1,"  ")</f>
        <v xml:space="preserve">  </v>
      </c>
    </row>
    <row r="1844" spans="2:21" ht="15.75">
      <c r="B1844" s="5" t="str">
        <f>IF(C1844&lt;&gt;"",COUNT($B$3:B1843)+1,"")</f>
        <v/>
      </c>
      <c r="C1844" s="86"/>
      <c r="D1844" s="12"/>
      <c r="E1844" s="12"/>
      <c r="F1844" s="5" t="str">
        <f>IFERROR(IF(E1844&lt;&gt;"",VLOOKUP(E1844,STORE!$C$6:$D$500,2,FALSE),""),"تأكد من الكود")</f>
        <v/>
      </c>
      <c r="G1844" s="12"/>
      <c r="H1844" s="20"/>
      <c r="I1844" s="12"/>
      <c r="U1844" s="4" t="str">
        <f>IF(AND($V$2=$E1844,$V$2&lt;&gt;"",$V$2&lt;&gt;0,F1844&lt;&gt;"تأكد من الكود"),COUNT($U$3:U1843)+1,"  ")</f>
        <v xml:space="preserve">  </v>
      </c>
    </row>
    <row r="1845" spans="2:21" ht="15.75">
      <c r="B1845" s="5" t="str">
        <f>IF(C1845&lt;&gt;"",COUNT($B$3:B1844)+1,"")</f>
        <v/>
      </c>
      <c r="C1845" s="86"/>
      <c r="D1845" s="12"/>
      <c r="E1845" s="12"/>
      <c r="F1845" s="5" t="str">
        <f>IFERROR(IF(E1845&lt;&gt;"",VLOOKUP(E1845,STORE!$C$6:$D$500,2,FALSE),""),"تأكد من الكود")</f>
        <v/>
      </c>
      <c r="G1845" s="12"/>
      <c r="H1845" s="20"/>
      <c r="I1845" s="12"/>
      <c r="U1845" s="4" t="str">
        <f>IF(AND($V$2=$E1845,$V$2&lt;&gt;"",$V$2&lt;&gt;0,F1845&lt;&gt;"تأكد من الكود"),COUNT($U$3:U1844)+1,"  ")</f>
        <v xml:space="preserve">  </v>
      </c>
    </row>
    <row r="1846" spans="2:21" ht="15.75">
      <c r="B1846" s="5" t="str">
        <f>IF(C1846&lt;&gt;"",COUNT($B$3:B1845)+1,"")</f>
        <v/>
      </c>
      <c r="C1846" s="86"/>
      <c r="D1846" s="12"/>
      <c r="E1846" s="12"/>
      <c r="F1846" s="5" t="str">
        <f>IFERROR(IF(E1846&lt;&gt;"",VLOOKUP(E1846,STORE!$C$6:$D$500,2,FALSE),""),"تأكد من الكود")</f>
        <v/>
      </c>
      <c r="G1846" s="12"/>
      <c r="H1846" s="20"/>
      <c r="I1846" s="12"/>
      <c r="U1846" s="4" t="str">
        <f>IF(AND($V$2=$E1846,$V$2&lt;&gt;"",$V$2&lt;&gt;0,F1846&lt;&gt;"تأكد من الكود"),COUNT($U$3:U1845)+1,"  ")</f>
        <v xml:space="preserve">  </v>
      </c>
    </row>
    <row r="1847" spans="2:21" ht="15.75">
      <c r="B1847" s="5" t="str">
        <f>IF(C1847&lt;&gt;"",COUNT($B$3:B1846)+1,"")</f>
        <v/>
      </c>
      <c r="C1847" s="86"/>
      <c r="D1847" s="12"/>
      <c r="E1847" s="12"/>
      <c r="F1847" s="5" t="str">
        <f>IFERROR(IF(E1847&lt;&gt;"",VLOOKUP(E1847,STORE!$C$6:$D$500,2,FALSE),""),"تأكد من الكود")</f>
        <v/>
      </c>
      <c r="G1847" s="12"/>
      <c r="H1847" s="20"/>
      <c r="I1847" s="12"/>
      <c r="U1847" s="4" t="str">
        <f>IF(AND($V$2=$E1847,$V$2&lt;&gt;"",$V$2&lt;&gt;0,F1847&lt;&gt;"تأكد من الكود"),COUNT($U$3:U1846)+1,"  ")</f>
        <v xml:space="preserve">  </v>
      </c>
    </row>
    <row r="1848" spans="2:21" ht="15.75">
      <c r="B1848" s="5" t="str">
        <f>IF(C1848&lt;&gt;"",COUNT($B$3:B1847)+1,"")</f>
        <v/>
      </c>
      <c r="C1848" s="86"/>
      <c r="D1848" s="12"/>
      <c r="E1848" s="12"/>
      <c r="F1848" s="5" t="str">
        <f>IFERROR(IF(E1848&lt;&gt;"",VLOOKUP(E1848,STORE!$C$6:$D$500,2,FALSE),""),"تأكد من الكود")</f>
        <v/>
      </c>
      <c r="G1848" s="12"/>
      <c r="H1848" s="20"/>
      <c r="I1848" s="12"/>
      <c r="U1848" s="4" t="str">
        <f>IF(AND($V$2=$E1848,$V$2&lt;&gt;"",$V$2&lt;&gt;0,F1848&lt;&gt;"تأكد من الكود"),COUNT($U$3:U1847)+1,"  ")</f>
        <v xml:space="preserve">  </v>
      </c>
    </row>
    <row r="1849" spans="2:21" ht="15.75">
      <c r="B1849" s="5" t="str">
        <f>IF(C1849&lt;&gt;"",COUNT($B$3:B1848)+1,"")</f>
        <v/>
      </c>
      <c r="C1849" s="86"/>
      <c r="D1849" s="12"/>
      <c r="E1849" s="12"/>
      <c r="F1849" s="5" t="str">
        <f>IFERROR(IF(E1849&lt;&gt;"",VLOOKUP(E1849,STORE!$C$6:$D$500,2,FALSE),""),"تأكد من الكود")</f>
        <v/>
      </c>
      <c r="G1849" s="12"/>
      <c r="H1849" s="20"/>
      <c r="I1849" s="12"/>
      <c r="U1849" s="4" t="str">
        <f>IF(AND($V$2=$E1849,$V$2&lt;&gt;"",$V$2&lt;&gt;0,F1849&lt;&gt;"تأكد من الكود"),COUNT($U$3:U1848)+1,"  ")</f>
        <v xml:space="preserve">  </v>
      </c>
    </row>
    <row r="1850" spans="2:21" ht="15.75">
      <c r="B1850" s="5" t="str">
        <f>IF(C1850&lt;&gt;"",COUNT($B$3:B1849)+1,"")</f>
        <v/>
      </c>
      <c r="C1850" s="86"/>
      <c r="D1850" s="12"/>
      <c r="E1850" s="12"/>
      <c r="F1850" s="5" t="str">
        <f>IFERROR(IF(E1850&lt;&gt;"",VLOOKUP(E1850,STORE!$C$6:$D$500,2,FALSE),""),"تأكد من الكود")</f>
        <v/>
      </c>
      <c r="G1850" s="12"/>
      <c r="H1850" s="20"/>
      <c r="I1850" s="12"/>
      <c r="U1850" s="4" t="str">
        <f>IF(AND($V$2=$E1850,$V$2&lt;&gt;"",$V$2&lt;&gt;0,F1850&lt;&gt;"تأكد من الكود"),COUNT($U$3:U1849)+1,"  ")</f>
        <v xml:space="preserve">  </v>
      </c>
    </row>
    <row r="1851" spans="2:21" ht="15.75">
      <c r="B1851" s="5" t="str">
        <f>IF(C1851&lt;&gt;"",COUNT($B$3:B1850)+1,"")</f>
        <v/>
      </c>
      <c r="C1851" s="86"/>
      <c r="D1851" s="12"/>
      <c r="E1851" s="12"/>
      <c r="F1851" s="5" t="str">
        <f>IFERROR(IF(E1851&lt;&gt;"",VLOOKUP(E1851,STORE!$C$6:$D$500,2,FALSE),""),"تأكد من الكود")</f>
        <v/>
      </c>
      <c r="G1851" s="12"/>
      <c r="H1851" s="20"/>
      <c r="I1851" s="12"/>
      <c r="U1851" s="4" t="str">
        <f>IF(AND($V$2=$E1851,$V$2&lt;&gt;"",$V$2&lt;&gt;0,F1851&lt;&gt;"تأكد من الكود"),COUNT($U$3:U1850)+1,"  ")</f>
        <v xml:space="preserve">  </v>
      </c>
    </row>
    <row r="1852" spans="2:21" ht="15.75">
      <c r="B1852" s="5" t="str">
        <f>IF(C1852&lt;&gt;"",COUNT($B$3:B1851)+1,"")</f>
        <v/>
      </c>
      <c r="C1852" s="86"/>
      <c r="D1852" s="12"/>
      <c r="E1852" s="12"/>
      <c r="F1852" s="5" t="str">
        <f>IFERROR(IF(E1852&lt;&gt;"",VLOOKUP(E1852,STORE!$C$6:$D$500,2,FALSE),""),"تأكد من الكود")</f>
        <v/>
      </c>
      <c r="G1852" s="12"/>
      <c r="H1852" s="20"/>
      <c r="I1852" s="12"/>
      <c r="U1852" s="4" t="str">
        <f>IF(AND($V$2=$E1852,$V$2&lt;&gt;"",$V$2&lt;&gt;0,F1852&lt;&gt;"تأكد من الكود"),COUNT($U$3:U1851)+1,"  ")</f>
        <v xml:space="preserve">  </v>
      </c>
    </row>
    <row r="1853" spans="2:21" ht="15.75">
      <c r="B1853" s="5" t="str">
        <f>IF(C1853&lt;&gt;"",COUNT($B$3:B1852)+1,"")</f>
        <v/>
      </c>
      <c r="C1853" s="86"/>
      <c r="D1853" s="12"/>
      <c r="E1853" s="12"/>
      <c r="F1853" s="5" t="str">
        <f>IFERROR(IF(E1853&lt;&gt;"",VLOOKUP(E1853,STORE!$C$6:$D$500,2,FALSE),""),"تأكد من الكود")</f>
        <v/>
      </c>
      <c r="G1853" s="12"/>
      <c r="H1853" s="20"/>
      <c r="I1853" s="12"/>
      <c r="U1853" s="4" t="str">
        <f>IF(AND($V$2=$E1853,$V$2&lt;&gt;"",$V$2&lt;&gt;0,F1853&lt;&gt;"تأكد من الكود"),COUNT($U$3:U1852)+1,"  ")</f>
        <v xml:space="preserve">  </v>
      </c>
    </row>
    <row r="1854" spans="2:21" ht="15.75">
      <c r="B1854" s="5" t="str">
        <f>IF(C1854&lt;&gt;"",COUNT($B$3:B1853)+1,"")</f>
        <v/>
      </c>
      <c r="C1854" s="86"/>
      <c r="D1854" s="12"/>
      <c r="E1854" s="12"/>
      <c r="F1854" s="5" t="str">
        <f>IFERROR(IF(E1854&lt;&gt;"",VLOOKUP(E1854,STORE!$C$6:$D$500,2,FALSE),""),"تأكد من الكود")</f>
        <v/>
      </c>
      <c r="G1854" s="12"/>
      <c r="H1854" s="20"/>
      <c r="I1854" s="12"/>
      <c r="U1854" s="4" t="str">
        <f>IF(AND($V$2=$E1854,$V$2&lt;&gt;"",$V$2&lt;&gt;0,F1854&lt;&gt;"تأكد من الكود"),COUNT($U$3:U1853)+1,"  ")</f>
        <v xml:space="preserve">  </v>
      </c>
    </row>
    <row r="1855" spans="2:21" ht="15.75">
      <c r="B1855" s="5" t="str">
        <f>IF(C1855&lt;&gt;"",COUNT($B$3:B1854)+1,"")</f>
        <v/>
      </c>
      <c r="C1855" s="86"/>
      <c r="D1855" s="12"/>
      <c r="E1855" s="12"/>
      <c r="F1855" s="5" t="str">
        <f>IFERROR(IF(E1855&lt;&gt;"",VLOOKUP(E1855,STORE!$C$6:$D$500,2,FALSE),""),"تأكد من الكود")</f>
        <v/>
      </c>
      <c r="G1855" s="12"/>
      <c r="H1855" s="20"/>
      <c r="I1855" s="12"/>
      <c r="U1855" s="4" t="str">
        <f>IF(AND($V$2=$E1855,$V$2&lt;&gt;"",$V$2&lt;&gt;0,F1855&lt;&gt;"تأكد من الكود"),COUNT($U$3:U1854)+1,"  ")</f>
        <v xml:space="preserve">  </v>
      </c>
    </row>
    <row r="1856" spans="2:21" ht="15.75">
      <c r="B1856" s="5" t="str">
        <f>IF(C1856&lt;&gt;"",COUNT($B$3:B1855)+1,"")</f>
        <v/>
      </c>
      <c r="C1856" s="86"/>
      <c r="D1856" s="12"/>
      <c r="E1856" s="12"/>
      <c r="F1856" s="5" t="str">
        <f>IFERROR(IF(E1856&lt;&gt;"",VLOOKUP(E1856,STORE!$C$6:$D$500,2,FALSE),""),"تأكد من الكود")</f>
        <v/>
      </c>
      <c r="G1856" s="12"/>
      <c r="H1856" s="20"/>
      <c r="I1856" s="12"/>
      <c r="U1856" s="4" t="str">
        <f>IF(AND($V$2=$E1856,$V$2&lt;&gt;"",$V$2&lt;&gt;0,F1856&lt;&gt;"تأكد من الكود"),COUNT($U$3:U1855)+1,"  ")</f>
        <v xml:space="preserve">  </v>
      </c>
    </row>
    <row r="1857" spans="2:21" ht="15.75">
      <c r="B1857" s="5" t="str">
        <f>IF(C1857&lt;&gt;"",COUNT($B$3:B1856)+1,"")</f>
        <v/>
      </c>
      <c r="C1857" s="86"/>
      <c r="D1857" s="12"/>
      <c r="E1857" s="12"/>
      <c r="F1857" s="5" t="str">
        <f>IFERROR(IF(E1857&lt;&gt;"",VLOOKUP(E1857,STORE!$C$6:$D$500,2,FALSE),""),"تأكد من الكود")</f>
        <v/>
      </c>
      <c r="G1857" s="12"/>
      <c r="H1857" s="20"/>
      <c r="I1857" s="12"/>
      <c r="U1857" s="4" t="str">
        <f>IF(AND($V$2=$E1857,$V$2&lt;&gt;"",$V$2&lt;&gt;0,F1857&lt;&gt;"تأكد من الكود"),COUNT($U$3:U1856)+1,"  ")</f>
        <v xml:space="preserve">  </v>
      </c>
    </row>
    <row r="1858" spans="2:21" ht="15.75">
      <c r="B1858" s="5" t="str">
        <f>IF(C1858&lt;&gt;"",COUNT($B$3:B1857)+1,"")</f>
        <v/>
      </c>
      <c r="C1858" s="86"/>
      <c r="D1858" s="12"/>
      <c r="E1858" s="12"/>
      <c r="F1858" s="5" t="str">
        <f>IFERROR(IF(E1858&lt;&gt;"",VLOOKUP(E1858,STORE!$C$6:$D$500,2,FALSE),""),"تأكد من الكود")</f>
        <v/>
      </c>
      <c r="G1858" s="12"/>
      <c r="H1858" s="20"/>
      <c r="I1858" s="12"/>
      <c r="U1858" s="4" t="str">
        <f>IF(AND($V$2=$E1858,$V$2&lt;&gt;"",$V$2&lt;&gt;0,F1858&lt;&gt;"تأكد من الكود"),COUNT($U$3:U1857)+1,"  ")</f>
        <v xml:space="preserve">  </v>
      </c>
    </row>
    <row r="1859" spans="2:21" ht="15.75">
      <c r="B1859" s="5" t="str">
        <f>IF(C1859&lt;&gt;"",COUNT($B$3:B1858)+1,"")</f>
        <v/>
      </c>
      <c r="C1859" s="86"/>
      <c r="D1859" s="12"/>
      <c r="E1859" s="12"/>
      <c r="F1859" s="5" t="str">
        <f>IFERROR(IF(E1859&lt;&gt;"",VLOOKUP(E1859,STORE!$C$6:$D$500,2,FALSE),""),"تأكد من الكود")</f>
        <v/>
      </c>
      <c r="G1859" s="12"/>
      <c r="H1859" s="20"/>
      <c r="I1859" s="12"/>
      <c r="U1859" s="4" t="str">
        <f>IF(AND($V$2=$E1859,$V$2&lt;&gt;"",$V$2&lt;&gt;0,F1859&lt;&gt;"تأكد من الكود"),COUNT($U$3:U1858)+1,"  ")</f>
        <v xml:space="preserve">  </v>
      </c>
    </row>
    <row r="1860" spans="2:21" ht="15.75">
      <c r="B1860" s="5" t="str">
        <f>IF(C1860&lt;&gt;"",COUNT($B$3:B1859)+1,"")</f>
        <v/>
      </c>
      <c r="C1860" s="86"/>
      <c r="D1860" s="12"/>
      <c r="E1860" s="12"/>
      <c r="F1860" s="5" t="str">
        <f>IFERROR(IF(E1860&lt;&gt;"",VLOOKUP(E1860,STORE!$C$6:$D$500,2,FALSE),""),"تأكد من الكود")</f>
        <v/>
      </c>
      <c r="G1860" s="12"/>
      <c r="H1860" s="20"/>
      <c r="I1860" s="12"/>
      <c r="U1860" s="4" t="str">
        <f>IF(AND($V$2=$E1860,$V$2&lt;&gt;"",$V$2&lt;&gt;0,F1860&lt;&gt;"تأكد من الكود"),COUNT($U$3:U1859)+1,"  ")</f>
        <v xml:space="preserve">  </v>
      </c>
    </row>
    <row r="1861" spans="2:21" ht="15.75">
      <c r="B1861" s="5" t="str">
        <f>IF(C1861&lt;&gt;"",COUNT($B$3:B1860)+1,"")</f>
        <v/>
      </c>
      <c r="C1861" s="86"/>
      <c r="D1861" s="12"/>
      <c r="E1861" s="12"/>
      <c r="F1861" s="5" t="str">
        <f>IFERROR(IF(E1861&lt;&gt;"",VLOOKUP(E1861,STORE!$C$6:$D$500,2,FALSE),""),"تأكد من الكود")</f>
        <v/>
      </c>
      <c r="G1861" s="12"/>
      <c r="H1861" s="20"/>
      <c r="I1861" s="12"/>
      <c r="U1861" s="4" t="str">
        <f>IF(AND($V$2=$E1861,$V$2&lt;&gt;"",$V$2&lt;&gt;0,F1861&lt;&gt;"تأكد من الكود"),COUNT($U$3:U1860)+1,"  ")</f>
        <v xml:space="preserve">  </v>
      </c>
    </row>
    <row r="1862" spans="2:21" ht="15.75">
      <c r="B1862" s="5" t="str">
        <f>IF(C1862&lt;&gt;"",COUNT($B$3:B1861)+1,"")</f>
        <v/>
      </c>
      <c r="C1862" s="86"/>
      <c r="D1862" s="12"/>
      <c r="E1862" s="12"/>
      <c r="F1862" s="5" t="str">
        <f>IFERROR(IF(E1862&lt;&gt;"",VLOOKUP(E1862,STORE!$C$6:$D$500,2,FALSE),""),"تأكد من الكود")</f>
        <v/>
      </c>
      <c r="G1862" s="12"/>
      <c r="H1862" s="20"/>
      <c r="I1862" s="12"/>
      <c r="U1862" s="4" t="str">
        <f>IF(AND($V$2=$E1862,$V$2&lt;&gt;"",$V$2&lt;&gt;0,F1862&lt;&gt;"تأكد من الكود"),COUNT($U$3:U1861)+1,"  ")</f>
        <v xml:space="preserve">  </v>
      </c>
    </row>
    <row r="1863" spans="2:21" ht="15.75">
      <c r="B1863" s="5" t="str">
        <f>IF(C1863&lt;&gt;"",COUNT($B$3:B1862)+1,"")</f>
        <v/>
      </c>
      <c r="C1863" s="86"/>
      <c r="D1863" s="12"/>
      <c r="E1863" s="12"/>
      <c r="F1863" s="5" t="str">
        <f>IFERROR(IF(E1863&lt;&gt;"",VLOOKUP(E1863,STORE!$C$6:$D$500,2,FALSE),""),"تأكد من الكود")</f>
        <v/>
      </c>
      <c r="G1863" s="12"/>
      <c r="H1863" s="20"/>
      <c r="I1863" s="12"/>
      <c r="U1863" s="4" t="str">
        <f>IF(AND($V$2=$E1863,$V$2&lt;&gt;"",$V$2&lt;&gt;0,F1863&lt;&gt;"تأكد من الكود"),COUNT($U$3:U1862)+1,"  ")</f>
        <v xml:space="preserve">  </v>
      </c>
    </row>
    <row r="1864" spans="2:21" ht="15.75">
      <c r="B1864" s="5" t="str">
        <f>IF(C1864&lt;&gt;"",COUNT($B$3:B1863)+1,"")</f>
        <v/>
      </c>
      <c r="C1864" s="86"/>
      <c r="D1864" s="12"/>
      <c r="E1864" s="12"/>
      <c r="F1864" s="5" t="str">
        <f>IFERROR(IF(E1864&lt;&gt;"",VLOOKUP(E1864,STORE!$C$6:$D$500,2,FALSE),""),"تأكد من الكود")</f>
        <v/>
      </c>
      <c r="G1864" s="12"/>
      <c r="H1864" s="20"/>
      <c r="I1864" s="12"/>
      <c r="U1864" s="4" t="str">
        <f>IF(AND($V$2=$E1864,$V$2&lt;&gt;"",$V$2&lt;&gt;0,F1864&lt;&gt;"تأكد من الكود"),COUNT($U$3:U1863)+1,"  ")</f>
        <v xml:space="preserve">  </v>
      </c>
    </row>
    <row r="1865" spans="2:21" ht="15.75">
      <c r="B1865" s="5" t="str">
        <f>IF(C1865&lt;&gt;"",COUNT($B$3:B1864)+1,"")</f>
        <v/>
      </c>
      <c r="C1865" s="86"/>
      <c r="D1865" s="12"/>
      <c r="E1865" s="12"/>
      <c r="F1865" s="5" t="str">
        <f>IFERROR(IF(E1865&lt;&gt;"",VLOOKUP(E1865,STORE!$C$6:$D$500,2,FALSE),""),"تأكد من الكود")</f>
        <v/>
      </c>
      <c r="G1865" s="12"/>
      <c r="H1865" s="20"/>
      <c r="I1865" s="12"/>
      <c r="U1865" s="4" t="str">
        <f>IF(AND($V$2=$E1865,$V$2&lt;&gt;"",$V$2&lt;&gt;0,F1865&lt;&gt;"تأكد من الكود"),COUNT($U$3:U1864)+1,"  ")</f>
        <v xml:space="preserve">  </v>
      </c>
    </row>
    <row r="1866" spans="2:21" ht="15.75">
      <c r="B1866" s="5" t="str">
        <f>IF(C1866&lt;&gt;"",COUNT($B$3:B1865)+1,"")</f>
        <v/>
      </c>
      <c r="C1866" s="86"/>
      <c r="D1866" s="12"/>
      <c r="E1866" s="12"/>
      <c r="F1866" s="5" t="str">
        <f>IFERROR(IF(E1866&lt;&gt;"",VLOOKUP(E1866,STORE!$C$6:$D$500,2,FALSE),""),"تأكد من الكود")</f>
        <v/>
      </c>
      <c r="G1866" s="12"/>
      <c r="H1866" s="20"/>
      <c r="I1866" s="12"/>
      <c r="U1866" s="4" t="str">
        <f>IF(AND($V$2=$E1866,$V$2&lt;&gt;"",$V$2&lt;&gt;0,F1866&lt;&gt;"تأكد من الكود"),COUNT($U$3:U1865)+1,"  ")</f>
        <v xml:space="preserve">  </v>
      </c>
    </row>
    <row r="1867" spans="2:21" ht="15.75">
      <c r="B1867" s="5" t="str">
        <f>IF(C1867&lt;&gt;"",COUNT($B$3:B1866)+1,"")</f>
        <v/>
      </c>
      <c r="C1867" s="86"/>
      <c r="D1867" s="12"/>
      <c r="E1867" s="12"/>
      <c r="F1867" s="5" t="str">
        <f>IFERROR(IF(E1867&lt;&gt;"",VLOOKUP(E1867,STORE!$C$6:$D$500,2,FALSE),""),"تأكد من الكود")</f>
        <v/>
      </c>
      <c r="G1867" s="12"/>
      <c r="H1867" s="20"/>
      <c r="I1867" s="12"/>
      <c r="U1867" s="4" t="str">
        <f>IF(AND($V$2=$E1867,$V$2&lt;&gt;"",$V$2&lt;&gt;0,F1867&lt;&gt;"تأكد من الكود"),COUNT($U$3:U1866)+1,"  ")</f>
        <v xml:space="preserve">  </v>
      </c>
    </row>
    <row r="1868" spans="2:21" ht="15.75">
      <c r="B1868" s="5" t="str">
        <f>IF(C1868&lt;&gt;"",COUNT($B$3:B1867)+1,"")</f>
        <v/>
      </c>
      <c r="C1868" s="86"/>
      <c r="D1868" s="12"/>
      <c r="E1868" s="12"/>
      <c r="F1868" s="5" t="str">
        <f>IFERROR(IF(E1868&lt;&gt;"",VLOOKUP(E1868,STORE!$C$6:$D$500,2,FALSE),""),"تأكد من الكود")</f>
        <v/>
      </c>
      <c r="G1868" s="12"/>
      <c r="H1868" s="20"/>
      <c r="I1868" s="12"/>
      <c r="U1868" s="4" t="str">
        <f>IF(AND($V$2=$E1868,$V$2&lt;&gt;"",$V$2&lt;&gt;0,F1868&lt;&gt;"تأكد من الكود"),COUNT($U$3:U1867)+1,"  ")</f>
        <v xml:space="preserve">  </v>
      </c>
    </row>
    <row r="1869" spans="2:21" ht="15.75">
      <c r="B1869" s="5" t="str">
        <f>IF(C1869&lt;&gt;"",COUNT($B$3:B1868)+1,"")</f>
        <v/>
      </c>
      <c r="C1869" s="86"/>
      <c r="D1869" s="12"/>
      <c r="E1869" s="12"/>
      <c r="F1869" s="5" t="str">
        <f>IFERROR(IF(E1869&lt;&gt;"",VLOOKUP(E1869,STORE!$C$6:$D$500,2,FALSE),""),"تأكد من الكود")</f>
        <v/>
      </c>
      <c r="G1869" s="12"/>
      <c r="H1869" s="20"/>
      <c r="I1869" s="12"/>
      <c r="U1869" s="4" t="str">
        <f>IF(AND($V$2=$E1869,$V$2&lt;&gt;"",$V$2&lt;&gt;0,F1869&lt;&gt;"تأكد من الكود"),COUNT($U$3:U1868)+1,"  ")</f>
        <v xml:space="preserve">  </v>
      </c>
    </row>
    <row r="1870" spans="2:21" ht="15.75">
      <c r="B1870" s="5" t="str">
        <f>IF(C1870&lt;&gt;"",COUNT($B$3:B1869)+1,"")</f>
        <v/>
      </c>
      <c r="C1870" s="86"/>
      <c r="D1870" s="12"/>
      <c r="E1870" s="12"/>
      <c r="F1870" s="5" t="str">
        <f>IFERROR(IF(E1870&lt;&gt;"",VLOOKUP(E1870,STORE!$C$6:$D$500,2,FALSE),""),"تأكد من الكود")</f>
        <v/>
      </c>
      <c r="G1870" s="12"/>
      <c r="H1870" s="20"/>
      <c r="I1870" s="12"/>
      <c r="U1870" s="4" t="str">
        <f>IF(AND($V$2=$E1870,$V$2&lt;&gt;"",$V$2&lt;&gt;0,F1870&lt;&gt;"تأكد من الكود"),COUNT($U$3:U1869)+1,"  ")</f>
        <v xml:space="preserve">  </v>
      </c>
    </row>
    <row r="1871" spans="2:21" ht="15.75">
      <c r="B1871" s="5" t="str">
        <f>IF(C1871&lt;&gt;"",COUNT($B$3:B1870)+1,"")</f>
        <v/>
      </c>
      <c r="C1871" s="86"/>
      <c r="D1871" s="12"/>
      <c r="E1871" s="12"/>
      <c r="F1871" s="5" t="str">
        <f>IFERROR(IF(E1871&lt;&gt;"",VLOOKUP(E1871,STORE!$C$6:$D$500,2,FALSE),""),"تأكد من الكود")</f>
        <v/>
      </c>
      <c r="G1871" s="12"/>
      <c r="H1871" s="20"/>
      <c r="I1871" s="12"/>
      <c r="U1871" s="4" t="str">
        <f>IF(AND($V$2=$E1871,$V$2&lt;&gt;"",$V$2&lt;&gt;0,F1871&lt;&gt;"تأكد من الكود"),COUNT($U$3:U1870)+1,"  ")</f>
        <v xml:space="preserve">  </v>
      </c>
    </row>
    <row r="1872" spans="2:21" ht="15.75">
      <c r="B1872" s="5" t="str">
        <f>IF(C1872&lt;&gt;"",COUNT($B$3:B1871)+1,"")</f>
        <v/>
      </c>
      <c r="C1872" s="86"/>
      <c r="D1872" s="12"/>
      <c r="E1872" s="12"/>
      <c r="F1872" s="5" t="str">
        <f>IFERROR(IF(E1872&lt;&gt;"",VLOOKUP(E1872,STORE!$C$6:$D$500,2,FALSE),""),"تأكد من الكود")</f>
        <v/>
      </c>
      <c r="G1872" s="12"/>
      <c r="H1872" s="20"/>
      <c r="I1872" s="12"/>
      <c r="U1872" s="4" t="str">
        <f>IF(AND($V$2=$E1872,$V$2&lt;&gt;"",$V$2&lt;&gt;0,F1872&lt;&gt;"تأكد من الكود"),COUNT($U$3:U1871)+1,"  ")</f>
        <v xml:space="preserve">  </v>
      </c>
    </row>
    <row r="1873" spans="2:21" ht="15.75">
      <c r="B1873" s="5" t="str">
        <f>IF(C1873&lt;&gt;"",COUNT($B$3:B1872)+1,"")</f>
        <v/>
      </c>
      <c r="C1873" s="86"/>
      <c r="D1873" s="12"/>
      <c r="E1873" s="12"/>
      <c r="F1873" s="5" t="str">
        <f>IFERROR(IF(E1873&lt;&gt;"",VLOOKUP(E1873,STORE!$C$6:$D$500,2,FALSE),""),"تأكد من الكود")</f>
        <v/>
      </c>
      <c r="G1873" s="12"/>
      <c r="H1873" s="20"/>
      <c r="I1873" s="12"/>
      <c r="U1873" s="4" t="str">
        <f>IF(AND($V$2=$E1873,$V$2&lt;&gt;"",$V$2&lt;&gt;0,F1873&lt;&gt;"تأكد من الكود"),COUNT($U$3:U1872)+1,"  ")</f>
        <v xml:space="preserve">  </v>
      </c>
    </row>
    <row r="1874" spans="2:21" ht="15.75">
      <c r="B1874" s="5" t="str">
        <f>IF(C1874&lt;&gt;"",COUNT($B$3:B1873)+1,"")</f>
        <v/>
      </c>
      <c r="C1874" s="86"/>
      <c r="D1874" s="12"/>
      <c r="E1874" s="12"/>
      <c r="F1874" s="5" t="str">
        <f>IFERROR(IF(E1874&lt;&gt;"",VLOOKUP(E1874,STORE!$C$6:$D$500,2,FALSE),""),"تأكد من الكود")</f>
        <v/>
      </c>
      <c r="G1874" s="12"/>
      <c r="H1874" s="20"/>
      <c r="I1874" s="12"/>
      <c r="U1874" s="4" t="str">
        <f>IF(AND($V$2=$E1874,$V$2&lt;&gt;"",$V$2&lt;&gt;0,F1874&lt;&gt;"تأكد من الكود"),COUNT($U$3:U1873)+1,"  ")</f>
        <v xml:space="preserve">  </v>
      </c>
    </row>
    <row r="1875" spans="2:21" ht="15.75">
      <c r="B1875" s="5" t="str">
        <f>IF(C1875&lt;&gt;"",COUNT($B$3:B1874)+1,"")</f>
        <v/>
      </c>
      <c r="C1875" s="86"/>
      <c r="D1875" s="12"/>
      <c r="E1875" s="12"/>
      <c r="F1875" s="5" t="str">
        <f>IFERROR(IF(E1875&lt;&gt;"",VLOOKUP(E1875,STORE!$C$6:$D$500,2,FALSE),""),"تأكد من الكود")</f>
        <v/>
      </c>
      <c r="G1875" s="12"/>
      <c r="H1875" s="20"/>
      <c r="I1875" s="12"/>
      <c r="U1875" s="4" t="str">
        <f>IF(AND($V$2=$E1875,$V$2&lt;&gt;"",$V$2&lt;&gt;0,F1875&lt;&gt;"تأكد من الكود"),COUNT($U$3:U1874)+1,"  ")</f>
        <v xml:space="preserve">  </v>
      </c>
    </row>
    <row r="1876" spans="2:21" ht="15.75">
      <c r="B1876" s="5" t="str">
        <f>IF(C1876&lt;&gt;"",COUNT($B$3:B1875)+1,"")</f>
        <v/>
      </c>
      <c r="C1876" s="86"/>
      <c r="D1876" s="12"/>
      <c r="E1876" s="12"/>
      <c r="F1876" s="5" t="str">
        <f>IFERROR(IF(E1876&lt;&gt;"",VLOOKUP(E1876,STORE!$C$6:$D$500,2,FALSE),""),"تأكد من الكود")</f>
        <v/>
      </c>
      <c r="G1876" s="12"/>
      <c r="H1876" s="20"/>
      <c r="I1876" s="12"/>
      <c r="U1876" s="4" t="str">
        <f>IF(AND($V$2=$E1876,$V$2&lt;&gt;"",$V$2&lt;&gt;0,F1876&lt;&gt;"تأكد من الكود"),COUNT($U$3:U1875)+1,"  ")</f>
        <v xml:space="preserve">  </v>
      </c>
    </row>
    <row r="1877" spans="2:21" ht="15.75">
      <c r="B1877" s="5" t="str">
        <f>IF(C1877&lt;&gt;"",COUNT($B$3:B1876)+1,"")</f>
        <v/>
      </c>
      <c r="C1877" s="86"/>
      <c r="D1877" s="12"/>
      <c r="E1877" s="12"/>
      <c r="F1877" s="5" t="str">
        <f>IFERROR(IF(E1877&lt;&gt;"",VLOOKUP(E1877,STORE!$C$6:$D$500,2,FALSE),""),"تأكد من الكود")</f>
        <v/>
      </c>
      <c r="G1877" s="12"/>
      <c r="H1877" s="20"/>
      <c r="I1877" s="12"/>
      <c r="U1877" s="4" t="str">
        <f>IF(AND($V$2=$E1877,$V$2&lt;&gt;"",$V$2&lt;&gt;0,F1877&lt;&gt;"تأكد من الكود"),COUNT($U$3:U1876)+1,"  ")</f>
        <v xml:space="preserve">  </v>
      </c>
    </row>
    <row r="1878" spans="2:21" ht="15.75">
      <c r="B1878" s="5" t="str">
        <f>IF(C1878&lt;&gt;"",COUNT($B$3:B1877)+1,"")</f>
        <v/>
      </c>
      <c r="C1878" s="86"/>
      <c r="D1878" s="12"/>
      <c r="E1878" s="12"/>
      <c r="F1878" s="5" t="str">
        <f>IFERROR(IF(E1878&lt;&gt;"",VLOOKUP(E1878,STORE!$C$6:$D$500,2,FALSE),""),"تأكد من الكود")</f>
        <v/>
      </c>
      <c r="G1878" s="12"/>
      <c r="H1878" s="20"/>
      <c r="I1878" s="12"/>
      <c r="U1878" s="4" t="str">
        <f>IF(AND($V$2=$E1878,$V$2&lt;&gt;"",$V$2&lt;&gt;0,F1878&lt;&gt;"تأكد من الكود"),COUNT($U$3:U1877)+1,"  ")</f>
        <v xml:space="preserve">  </v>
      </c>
    </row>
    <row r="1879" spans="2:21" ht="15.75">
      <c r="B1879" s="5" t="str">
        <f>IF(C1879&lt;&gt;"",COUNT($B$3:B1878)+1,"")</f>
        <v/>
      </c>
      <c r="C1879" s="86"/>
      <c r="D1879" s="12"/>
      <c r="E1879" s="12"/>
      <c r="F1879" s="5" t="str">
        <f>IFERROR(IF(E1879&lt;&gt;"",VLOOKUP(E1879,STORE!$C$6:$D$500,2,FALSE),""),"تأكد من الكود")</f>
        <v/>
      </c>
      <c r="G1879" s="12"/>
      <c r="H1879" s="20"/>
      <c r="I1879" s="12"/>
      <c r="U1879" s="4" t="str">
        <f>IF(AND($V$2=$E1879,$V$2&lt;&gt;"",$V$2&lt;&gt;0,F1879&lt;&gt;"تأكد من الكود"),COUNT($U$3:U1878)+1,"  ")</f>
        <v xml:space="preserve">  </v>
      </c>
    </row>
    <row r="1880" spans="2:21" ht="15.75">
      <c r="B1880" s="5" t="str">
        <f>IF(C1880&lt;&gt;"",COUNT($B$3:B1879)+1,"")</f>
        <v/>
      </c>
      <c r="C1880" s="86"/>
      <c r="D1880" s="12"/>
      <c r="E1880" s="12"/>
      <c r="F1880" s="5" t="str">
        <f>IFERROR(IF(E1880&lt;&gt;"",VLOOKUP(E1880,STORE!$C$6:$D$500,2,FALSE),""),"تأكد من الكود")</f>
        <v/>
      </c>
      <c r="G1880" s="12"/>
      <c r="H1880" s="20"/>
      <c r="I1880" s="12"/>
      <c r="U1880" s="4" t="str">
        <f>IF(AND($V$2=$E1880,$V$2&lt;&gt;"",$V$2&lt;&gt;0,F1880&lt;&gt;"تأكد من الكود"),COUNT($U$3:U1879)+1,"  ")</f>
        <v xml:space="preserve">  </v>
      </c>
    </row>
    <row r="1881" spans="2:21" ht="15.75">
      <c r="B1881" s="5" t="str">
        <f>IF(C1881&lt;&gt;"",COUNT($B$3:B1880)+1,"")</f>
        <v/>
      </c>
      <c r="C1881" s="86"/>
      <c r="D1881" s="12"/>
      <c r="E1881" s="12"/>
      <c r="F1881" s="5" t="str">
        <f>IFERROR(IF(E1881&lt;&gt;"",VLOOKUP(E1881,STORE!$C$6:$D$500,2,FALSE),""),"تأكد من الكود")</f>
        <v/>
      </c>
      <c r="G1881" s="12"/>
      <c r="H1881" s="20"/>
      <c r="I1881" s="12"/>
      <c r="U1881" s="4" t="str">
        <f>IF(AND($V$2=$E1881,$V$2&lt;&gt;"",$V$2&lt;&gt;0,F1881&lt;&gt;"تأكد من الكود"),COUNT($U$3:U1880)+1,"  ")</f>
        <v xml:space="preserve">  </v>
      </c>
    </row>
    <row r="1882" spans="2:21" ht="15.75">
      <c r="B1882" s="5" t="str">
        <f>IF(C1882&lt;&gt;"",COUNT($B$3:B1881)+1,"")</f>
        <v/>
      </c>
      <c r="C1882" s="86"/>
      <c r="D1882" s="12"/>
      <c r="E1882" s="12"/>
      <c r="F1882" s="5" t="str">
        <f>IFERROR(IF(E1882&lt;&gt;"",VLOOKUP(E1882,STORE!$C$6:$D$500,2,FALSE),""),"تأكد من الكود")</f>
        <v/>
      </c>
      <c r="G1882" s="12"/>
      <c r="H1882" s="20"/>
      <c r="I1882" s="12"/>
      <c r="U1882" s="4" t="str">
        <f>IF(AND($V$2=$E1882,$V$2&lt;&gt;"",$V$2&lt;&gt;0,F1882&lt;&gt;"تأكد من الكود"),COUNT($U$3:U1881)+1,"  ")</f>
        <v xml:space="preserve">  </v>
      </c>
    </row>
    <row r="1883" spans="2:21" ht="15.75">
      <c r="B1883" s="5" t="str">
        <f>IF(C1883&lt;&gt;"",COUNT($B$3:B1882)+1,"")</f>
        <v/>
      </c>
      <c r="C1883" s="86"/>
      <c r="D1883" s="12"/>
      <c r="E1883" s="12"/>
      <c r="F1883" s="5" t="str">
        <f>IFERROR(IF(E1883&lt;&gt;"",VLOOKUP(E1883,STORE!$C$6:$D$500,2,FALSE),""),"تأكد من الكود")</f>
        <v/>
      </c>
      <c r="G1883" s="12"/>
      <c r="H1883" s="20"/>
      <c r="I1883" s="12"/>
      <c r="U1883" s="4" t="str">
        <f>IF(AND($V$2=$E1883,$V$2&lt;&gt;"",$V$2&lt;&gt;0,F1883&lt;&gt;"تأكد من الكود"),COUNT($U$3:U1882)+1,"  ")</f>
        <v xml:space="preserve">  </v>
      </c>
    </row>
    <row r="1884" spans="2:21" ht="15.75">
      <c r="B1884" s="5" t="str">
        <f>IF(C1884&lt;&gt;"",COUNT($B$3:B1883)+1,"")</f>
        <v/>
      </c>
      <c r="C1884" s="86"/>
      <c r="D1884" s="12"/>
      <c r="E1884" s="12"/>
      <c r="F1884" s="5" t="str">
        <f>IFERROR(IF(E1884&lt;&gt;"",VLOOKUP(E1884,STORE!$C$6:$D$500,2,FALSE),""),"تأكد من الكود")</f>
        <v/>
      </c>
      <c r="G1884" s="12"/>
      <c r="H1884" s="20"/>
      <c r="I1884" s="12"/>
      <c r="U1884" s="4" t="str">
        <f>IF(AND($V$2=$E1884,$V$2&lt;&gt;"",$V$2&lt;&gt;0,F1884&lt;&gt;"تأكد من الكود"),COUNT($U$3:U1883)+1,"  ")</f>
        <v xml:space="preserve">  </v>
      </c>
    </row>
    <row r="1885" spans="2:21" ht="15.75">
      <c r="B1885" s="5" t="str">
        <f>IF(C1885&lt;&gt;"",COUNT($B$3:B1884)+1,"")</f>
        <v/>
      </c>
      <c r="C1885" s="86"/>
      <c r="D1885" s="12"/>
      <c r="E1885" s="12"/>
      <c r="F1885" s="5" t="str">
        <f>IFERROR(IF(E1885&lt;&gt;"",VLOOKUP(E1885,STORE!$C$6:$D$500,2,FALSE),""),"تأكد من الكود")</f>
        <v/>
      </c>
      <c r="G1885" s="12"/>
      <c r="H1885" s="20"/>
      <c r="I1885" s="12"/>
      <c r="U1885" s="4" t="str">
        <f>IF(AND($V$2=$E1885,$V$2&lt;&gt;"",$V$2&lt;&gt;0,F1885&lt;&gt;"تأكد من الكود"),COUNT($U$3:U1884)+1,"  ")</f>
        <v xml:space="preserve">  </v>
      </c>
    </row>
    <row r="1886" spans="2:21" ht="15.75">
      <c r="B1886" s="5" t="str">
        <f>IF(C1886&lt;&gt;"",COUNT($B$3:B1885)+1,"")</f>
        <v/>
      </c>
      <c r="C1886" s="86"/>
      <c r="D1886" s="12"/>
      <c r="E1886" s="12"/>
      <c r="F1886" s="5" t="str">
        <f>IFERROR(IF(E1886&lt;&gt;"",VLOOKUP(E1886,STORE!$C$6:$D$500,2,FALSE),""),"تأكد من الكود")</f>
        <v/>
      </c>
      <c r="G1886" s="12"/>
      <c r="H1886" s="20"/>
      <c r="I1886" s="12"/>
      <c r="U1886" s="4" t="str">
        <f>IF(AND($V$2=$E1886,$V$2&lt;&gt;"",$V$2&lt;&gt;0,F1886&lt;&gt;"تأكد من الكود"),COUNT($U$3:U1885)+1,"  ")</f>
        <v xml:space="preserve">  </v>
      </c>
    </row>
    <row r="1887" spans="2:21" ht="15.75">
      <c r="B1887" s="5" t="str">
        <f>IF(C1887&lt;&gt;"",COUNT($B$3:B1886)+1,"")</f>
        <v/>
      </c>
      <c r="C1887" s="86"/>
      <c r="D1887" s="12"/>
      <c r="E1887" s="12"/>
      <c r="F1887" s="5" t="str">
        <f>IFERROR(IF(E1887&lt;&gt;"",VLOOKUP(E1887,STORE!$C$6:$D$500,2,FALSE),""),"تأكد من الكود")</f>
        <v/>
      </c>
      <c r="G1887" s="12"/>
      <c r="H1887" s="20"/>
      <c r="I1887" s="12"/>
      <c r="U1887" s="4" t="str">
        <f>IF(AND($V$2=$E1887,$V$2&lt;&gt;"",$V$2&lt;&gt;0,F1887&lt;&gt;"تأكد من الكود"),COUNT($U$3:U1886)+1,"  ")</f>
        <v xml:space="preserve">  </v>
      </c>
    </row>
    <row r="1888" spans="2:21" ht="15.75">
      <c r="B1888" s="5" t="str">
        <f>IF(C1888&lt;&gt;"",COUNT($B$3:B1887)+1,"")</f>
        <v/>
      </c>
      <c r="C1888" s="86"/>
      <c r="D1888" s="12"/>
      <c r="E1888" s="12"/>
      <c r="F1888" s="5" t="str">
        <f>IFERROR(IF(E1888&lt;&gt;"",VLOOKUP(E1888,STORE!$C$6:$D$500,2,FALSE),""),"تأكد من الكود")</f>
        <v/>
      </c>
      <c r="G1888" s="12"/>
      <c r="H1888" s="20"/>
      <c r="I1888" s="12"/>
      <c r="U1888" s="4" t="str">
        <f>IF(AND($V$2=$E1888,$V$2&lt;&gt;"",$V$2&lt;&gt;0,F1888&lt;&gt;"تأكد من الكود"),COUNT($U$3:U1887)+1,"  ")</f>
        <v xml:space="preserve">  </v>
      </c>
    </row>
    <row r="1889" spans="2:21" ht="15.75">
      <c r="B1889" s="5" t="str">
        <f>IF(C1889&lt;&gt;"",COUNT($B$3:B1888)+1,"")</f>
        <v/>
      </c>
      <c r="C1889" s="86"/>
      <c r="D1889" s="12"/>
      <c r="E1889" s="12"/>
      <c r="F1889" s="5" t="str">
        <f>IFERROR(IF(E1889&lt;&gt;"",VLOOKUP(E1889,STORE!$C$6:$D$500,2,FALSE),""),"تأكد من الكود")</f>
        <v/>
      </c>
      <c r="G1889" s="12"/>
      <c r="H1889" s="20"/>
      <c r="I1889" s="12"/>
      <c r="U1889" s="4" t="str">
        <f>IF(AND($V$2=$E1889,$V$2&lt;&gt;"",$V$2&lt;&gt;0,F1889&lt;&gt;"تأكد من الكود"),COUNT($U$3:U1888)+1,"  ")</f>
        <v xml:space="preserve">  </v>
      </c>
    </row>
    <row r="1890" spans="2:21" ht="15.75">
      <c r="B1890" s="5" t="str">
        <f>IF(C1890&lt;&gt;"",COUNT($B$3:B1889)+1,"")</f>
        <v/>
      </c>
      <c r="C1890" s="86"/>
      <c r="D1890" s="12"/>
      <c r="E1890" s="12"/>
      <c r="F1890" s="5" t="str">
        <f>IFERROR(IF(E1890&lt;&gt;"",VLOOKUP(E1890,STORE!$C$6:$D$500,2,FALSE),""),"تأكد من الكود")</f>
        <v/>
      </c>
      <c r="G1890" s="12"/>
      <c r="H1890" s="20"/>
      <c r="I1890" s="12"/>
      <c r="U1890" s="4" t="str">
        <f>IF(AND($V$2=$E1890,$V$2&lt;&gt;"",$V$2&lt;&gt;0,F1890&lt;&gt;"تأكد من الكود"),COUNT($U$3:U1889)+1,"  ")</f>
        <v xml:space="preserve">  </v>
      </c>
    </row>
    <row r="1891" spans="2:21" ht="15.75">
      <c r="B1891" s="5" t="str">
        <f>IF(C1891&lt;&gt;"",COUNT($B$3:B1890)+1,"")</f>
        <v/>
      </c>
      <c r="C1891" s="86"/>
      <c r="D1891" s="12"/>
      <c r="E1891" s="12"/>
      <c r="F1891" s="5" t="str">
        <f>IFERROR(IF(E1891&lt;&gt;"",VLOOKUP(E1891,STORE!$C$6:$D$500,2,FALSE),""),"تأكد من الكود")</f>
        <v/>
      </c>
      <c r="G1891" s="12"/>
      <c r="H1891" s="20"/>
      <c r="I1891" s="12"/>
      <c r="U1891" s="4" t="str">
        <f>IF(AND($V$2=$E1891,$V$2&lt;&gt;"",$V$2&lt;&gt;0,F1891&lt;&gt;"تأكد من الكود"),COUNT($U$3:U1890)+1,"  ")</f>
        <v xml:space="preserve">  </v>
      </c>
    </row>
    <row r="1892" spans="2:21" ht="15.75">
      <c r="B1892" s="5" t="str">
        <f>IF(C1892&lt;&gt;"",COUNT($B$3:B1891)+1,"")</f>
        <v/>
      </c>
      <c r="C1892" s="86"/>
      <c r="D1892" s="12"/>
      <c r="E1892" s="12"/>
      <c r="F1892" s="5" t="str">
        <f>IFERROR(IF(E1892&lt;&gt;"",VLOOKUP(E1892,STORE!$C$6:$D$500,2,FALSE),""),"تأكد من الكود")</f>
        <v/>
      </c>
      <c r="G1892" s="12"/>
      <c r="H1892" s="20"/>
      <c r="I1892" s="12"/>
      <c r="U1892" s="4" t="str">
        <f>IF(AND($V$2=$E1892,$V$2&lt;&gt;"",$V$2&lt;&gt;0,F1892&lt;&gt;"تأكد من الكود"),COUNT($U$3:U1891)+1,"  ")</f>
        <v xml:space="preserve">  </v>
      </c>
    </row>
    <row r="1893" spans="2:21" ht="15.75">
      <c r="B1893" s="5" t="str">
        <f>IF(C1893&lt;&gt;"",COUNT($B$3:B1892)+1,"")</f>
        <v/>
      </c>
      <c r="C1893" s="86"/>
      <c r="D1893" s="12"/>
      <c r="E1893" s="12"/>
      <c r="F1893" s="5" t="str">
        <f>IFERROR(IF(E1893&lt;&gt;"",VLOOKUP(E1893,STORE!$C$6:$D$500,2,FALSE),""),"تأكد من الكود")</f>
        <v/>
      </c>
      <c r="G1893" s="12"/>
      <c r="H1893" s="20"/>
      <c r="I1893" s="12"/>
      <c r="U1893" s="4" t="str">
        <f>IF(AND($V$2=$E1893,$V$2&lt;&gt;"",$V$2&lt;&gt;0,F1893&lt;&gt;"تأكد من الكود"),COUNT($U$3:U1892)+1,"  ")</f>
        <v xml:space="preserve">  </v>
      </c>
    </row>
    <row r="1894" spans="2:21" ht="15.75">
      <c r="B1894" s="5" t="str">
        <f>IF(C1894&lt;&gt;"",COUNT($B$3:B1893)+1,"")</f>
        <v/>
      </c>
      <c r="C1894" s="86"/>
      <c r="D1894" s="12"/>
      <c r="E1894" s="12"/>
      <c r="F1894" s="5" t="str">
        <f>IFERROR(IF(E1894&lt;&gt;"",VLOOKUP(E1894,STORE!$C$6:$D$500,2,FALSE),""),"تأكد من الكود")</f>
        <v/>
      </c>
      <c r="G1894" s="12"/>
      <c r="H1894" s="20"/>
      <c r="I1894" s="12"/>
      <c r="U1894" s="4" t="str">
        <f>IF(AND($V$2=$E1894,$V$2&lt;&gt;"",$V$2&lt;&gt;0,F1894&lt;&gt;"تأكد من الكود"),COUNT($U$3:U1893)+1,"  ")</f>
        <v xml:space="preserve">  </v>
      </c>
    </row>
    <row r="1895" spans="2:21" ht="15.75">
      <c r="B1895" s="5" t="str">
        <f>IF(C1895&lt;&gt;"",COUNT($B$3:B1894)+1,"")</f>
        <v/>
      </c>
      <c r="C1895" s="86"/>
      <c r="D1895" s="12"/>
      <c r="E1895" s="12"/>
      <c r="F1895" s="5" t="str">
        <f>IFERROR(IF(E1895&lt;&gt;"",VLOOKUP(E1895,STORE!$C$6:$D$500,2,FALSE),""),"تأكد من الكود")</f>
        <v/>
      </c>
      <c r="G1895" s="12"/>
      <c r="H1895" s="20"/>
      <c r="I1895" s="12"/>
      <c r="U1895" s="4" t="str">
        <f>IF(AND($V$2=$E1895,$V$2&lt;&gt;"",$V$2&lt;&gt;0,F1895&lt;&gt;"تأكد من الكود"),COUNT($U$3:U1894)+1,"  ")</f>
        <v xml:space="preserve">  </v>
      </c>
    </row>
    <row r="1896" spans="2:21" ht="15.75">
      <c r="B1896" s="5" t="str">
        <f>IF(C1896&lt;&gt;"",COUNT($B$3:B1895)+1,"")</f>
        <v/>
      </c>
      <c r="C1896" s="86"/>
      <c r="D1896" s="12"/>
      <c r="E1896" s="12"/>
      <c r="F1896" s="5" t="str">
        <f>IFERROR(IF(E1896&lt;&gt;"",VLOOKUP(E1896,STORE!$C$6:$D$500,2,FALSE),""),"تأكد من الكود")</f>
        <v/>
      </c>
      <c r="G1896" s="12"/>
      <c r="H1896" s="20"/>
      <c r="I1896" s="12"/>
      <c r="U1896" s="4" t="str">
        <f>IF(AND($V$2=$E1896,$V$2&lt;&gt;"",$V$2&lt;&gt;0,F1896&lt;&gt;"تأكد من الكود"),COUNT($U$3:U1895)+1,"  ")</f>
        <v xml:space="preserve">  </v>
      </c>
    </row>
    <row r="1897" spans="2:21" ht="15.75">
      <c r="B1897" s="5" t="str">
        <f>IF(C1897&lt;&gt;"",COUNT($B$3:B1896)+1,"")</f>
        <v/>
      </c>
      <c r="C1897" s="86"/>
      <c r="D1897" s="12"/>
      <c r="E1897" s="12"/>
      <c r="F1897" s="5" t="str">
        <f>IFERROR(IF(E1897&lt;&gt;"",VLOOKUP(E1897,STORE!$C$6:$D$500,2,FALSE),""),"تأكد من الكود")</f>
        <v/>
      </c>
      <c r="G1897" s="12"/>
      <c r="H1897" s="20"/>
      <c r="I1897" s="12"/>
      <c r="U1897" s="4" t="str">
        <f>IF(AND($V$2=$E1897,$V$2&lt;&gt;"",$V$2&lt;&gt;0,F1897&lt;&gt;"تأكد من الكود"),COUNT($U$3:U1896)+1,"  ")</f>
        <v xml:space="preserve">  </v>
      </c>
    </row>
    <row r="1898" spans="2:21" ht="15.75">
      <c r="B1898" s="5" t="str">
        <f>IF(C1898&lt;&gt;"",COUNT($B$3:B1897)+1,"")</f>
        <v/>
      </c>
      <c r="C1898" s="86"/>
      <c r="D1898" s="12"/>
      <c r="E1898" s="12"/>
      <c r="F1898" s="5" t="str">
        <f>IFERROR(IF(E1898&lt;&gt;"",VLOOKUP(E1898,STORE!$C$6:$D$500,2,FALSE),""),"تأكد من الكود")</f>
        <v/>
      </c>
      <c r="G1898" s="12"/>
      <c r="H1898" s="20"/>
      <c r="I1898" s="12"/>
      <c r="U1898" s="4" t="str">
        <f>IF(AND($V$2=$E1898,$V$2&lt;&gt;"",$V$2&lt;&gt;0,F1898&lt;&gt;"تأكد من الكود"),COUNT($U$3:U1897)+1,"  ")</f>
        <v xml:space="preserve">  </v>
      </c>
    </row>
    <row r="1899" spans="2:21" ht="15.75">
      <c r="B1899" s="5" t="str">
        <f>IF(C1899&lt;&gt;"",COUNT($B$3:B1898)+1,"")</f>
        <v/>
      </c>
      <c r="C1899" s="86"/>
      <c r="D1899" s="12"/>
      <c r="E1899" s="12"/>
      <c r="F1899" s="5" t="str">
        <f>IFERROR(IF(E1899&lt;&gt;"",VLOOKUP(E1899,STORE!$C$6:$D$500,2,FALSE),""),"تأكد من الكود")</f>
        <v/>
      </c>
      <c r="G1899" s="12"/>
      <c r="H1899" s="20"/>
      <c r="I1899" s="12"/>
      <c r="U1899" s="4" t="str">
        <f>IF(AND($V$2=$E1899,$V$2&lt;&gt;"",$V$2&lt;&gt;0,F1899&lt;&gt;"تأكد من الكود"),COUNT($U$3:U1898)+1,"  ")</f>
        <v xml:space="preserve">  </v>
      </c>
    </row>
    <row r="1900" spans="2:21" ht="15.75">
      <c r="B1900" s="5" t="str">
        <f>IF(C1900&lt;&gt;"",COUNT($B$3:B1899)+1,"")</f>
        <v/>
      </c>
      <c r="C1900" s="86"/>
      <c r="D1900" s="12"/>
      <c r="E1900" s="12"/>
      <c r="F1900" s="5" t="str">
        <f>IFERROR(IF(E1900&lt;&gt;"",VLOOKUP(E1900,STORE!$C$6:$D$500,2,FALSE),""),"تأكد من الكود")</f>
        <v/>
      </c>
      <c r="G1900" s="12"/>
      <c r="H1900" s="20"/>
      <c r="I1900" s="12"/>
      <c r="U1900" s="4" t="str">
        <f>IF(AND($V$2=$E1900,$V$2&lt;&gt;"",$V$2&lt;&gt;0,F1900&lt;&gt;"تأكد من الكود"),COUNT($U$3:U1899)+1,"  ")</f>
        <v xml:space="preserve">  </v>
      </c>
    </row>
    <row r="1901" spans="2:21" ht="15.75">
      <c r="B1901" s="5" t="str">
        <f>IF(C1901&lt;&gt;"",COUNT($B$3:B1900)+1,"")</f>
        <v/>
      </c>
      <c r="C1901" s="86"/>
      <c r="D1901" s="12"/>
      <c r="E1901" s="12"/>
      <c r="F1901" s="5" t="str">
        <f>IFERROR(IF(E1901&lt;&gt;"",VLOOKUP(E1901,STORE!$C$6:$D$500,2,FALSE),""),"تأكد من الكود")</f>
        <v/>
      </c>
      <c r="G1901" s="12"/>
      <c r="H1901" s="20"/>
      <c r="I1901" s="12"/>
      <c r="U1901" s="4" t="str">
        <f>IF(AND($V$2=$E1901,$V$2&lt;&gt;"",$V$2&lt;&gt;0,F1901&lt;&gt;"تأكد من الكود"),COUNT($U$3:U1900)+1,"  ")</f>
        <v xml:space="preserve">  </v>
      </c>
    </row>
    <row r="1902" spans="2:21" ht="15.75">
      <c r="B1902" s="5" t="str">
        <f>IF(C1902&lt;&gt;"",COUNT($B$3:B1901)+1,"")</f>
        <v/>
      </c>
      <c r="C1902" s="86"/>
      <c r="D1902" s="12"/>
      <c r="E1902" s="12"/>
      <c r="F1902" s="5" t="str">
        <f>IFERROR(IF(E1902&lt;&gt;"",VLOOKUP(E1902,STORE!$C$6:$D$500,2,FALSE),""),"تأكد من الكود")</f>
        <v/>
      </c>
      <c r="G1902" s="12"/>
      <c r="H1902" s="20"/>
      <c r="I1902" s="12"/>
      <c r="U1902" s="4" t="str">
        <f>IF(AND($V$2=$E1902,$V$2&lt;&gt;"",$V$2&lt;&gt;0,F1902&lt;&gt;"تأكد من الكود"),COUNT($U$3:U1901)+1,"  ")</f>
        <v xml:space="preserve">  </v>
      </c>
    </row>
    <row r="1903" spans="2:21" ht="15.75">
      <c r="B1903" s="5" t="str">
        <f>IF(C1903&lt;&gt;"",COUNT($B$3:B1902)+1,"")</f>
        <v/>
      </c>
      <c r="C1903" s="86"/>
      <c r="D1903" s="12"/>
      <c r="E1903" s="12"/>
      <c r="F1903" s="5" t="str">
        <f>IFERROR(IF(E1903&lt;&gt;"",VLOOKUP(E1903,STORE!$C$6:$D$500,2,FALSE),""),"تأكد من الكود")</f>
        <v/>
      </c>
      <c r="G1903" s="12"/>
      <c r="H1903" s="20"/>
      <c r="I1903" s="12"/>
      <c r="U1903" s="4" t="str">
        <f>IF(AND($V$2=$E1903,$V$2&lt;&gt;"",$V$2&lt;&gt;0,F1903&lt;&gt;"تأكد من الكود"),COUNT($U$3:U1902)+1,"  ")</f>
        <v xml:space="preserve">  </v>
      </c>
    </row>
    <row r="1904" spans="2:21" ht="15.75">
      <c r="B1904" s="5" t="str">
        <f>IF(C1904&lt;&gt;"",COUNT($B$3:B1903)+1,"")</f>
        <v/>
      </c>
      <c r="C1904" s="86"/>
      <c r="D1904" s="12"/>
      <c r="E1904" s="12"/>
      <c r="F1904" s="5" t="str">
        <f>IFERROR(IF(E1904&lt;&gt;"",VLOOKUP(E1904,STORE!$C$6:$D$500,2,FALSE),""),"تأكد من الكود")</f>
        <v/>
      </c>
      <c r="G1904" s="12"/>
      <c r="H1904" s="20"/>
      <c r="I1904" s="12"/>
      <c r="U1904" s="4" t="str">
        <f>IF(AND($V$2=$E1904,$V$2&lt;&gt;"",$V$2&lt;&gt;0,F1904&lt;&gt;"تأكد من الكود"),COUNT($U$3:U1903)+1,"  ")</f>
        <v xml:space="preserve">  </v>
      </c>
    </row>
    <row r="1905" spans="2:21" ht="15.75">
      <c r="B1905" s="5" t="str">
        <f>IF(C1905&lt;&gt;"",COUNT($B$3:B1904)+1,"")</f>
        <v/>
      </c>
      <c r="C1905" s="86"/>
      <c r="D1905" s="12"/>
      <c r="E1905" s="12"/>
      <c r="F1905" s="5" t="str">
        <f>IFERROR(IF(E1905&lt;&gt;"",VLOOKUP(E1905,STORE!$C$6:$D$500,2,FALSE),""),"تأكد من الكود")</f>
        <v/>
      </c>
      <c r="G1905" s="12"/>
      <c r="H1905" s="20"/>
      <c r="I1905" s="12"/>
      <c r="U1905" s="4" t="str">
        <f>IF(AND($V$2=$E1905,$V$2&lt;&gt;"",$V$2&lt;&gt;0,F1905&lt;&gt;"تأكد من الكود"),COUNT($U$3:U1904)+1,"  ")</f>
        <v xml:space="preserve">  </v>
      </c>
    </row>
    <row r="1906" spans="2:21" ht="15.75">
      <c r="B1906" s="5" t="str">
        <f>IF(C1906&lt;&gt;"",COUNT($B$3:B1905)+1,"")</f>
        <v/>
      </c>
      <c r="C1906" s="86"/>
      <c r="D1906" s="12"/>
      <c r="E1906" s="12"/>
      <c r="F1906" s="5" t="str">
        <f>IFERROR(IF(E1906&lt;&gt;"",VLOOKUP(E1906,STORE!$C$6:$D$500,2,FALSE),""),"تأكد من الكود")</f>
        <v/>
      </c>
      <c r="G1906" s="12"/>
      <c r="H1906" s="20"/>
      <c r="I1906" s="12"/>
      <c r="U1906" s="4" t="str">
        <f>IF(AND($V$2=$E1906,$V$2&lt;&gt;"",$V$2&lt;&gt;0,F1906&lt;&gt;"تأكد من الكود"),COUNT($U$3:U1905)+1,"  ")</f>
        <v xml:space="preserve">  </v>
      </c>
    </row>
    <row r="1907" spans="2:21" ht="15.75">
      <c r="B1907" s="5" t="str">
        <f>IF(C1907&lt;&gt;"",COUNT($B$3:B1906)+1,"")</f>
        <v/>
      </c>
      <c r="C1907" s="86"/>
      <c r="D1907" s="12"/>
      <c r="E1907" s="12"/>
      <c r="F1907" s="5" t="str">
        <f>IFERROR(IF(E1907&lt;&gt;"",VLOOKUP(E1907,STORE!$C$6:$D$500,2,FALSE),""),"تأكد من الكود")</f>
        <v/>
      </c>
      <c r="G1907" s="12"/>
      <c r="H1907" s="20"/>
      <c r="I1907" s="12"/>
      <c r="U1907" s="4" t="str">
        <f>IF(AND($V$2=$E1907,$V$2&lt;&gt;"",$V$2&lt;&gt;0,F1907&lt;&gt;"تأكد من الكود"),COUNT($U$3:U1906)+1,"  ")</f>
        <v xml:space="preserve">  </v>
      </c>
    </row>
    <row r="1908" spans="2:21" ht="15.75">
      <c r="B1908" s="5" t="str">
        <f>IF(C1908&lt;&gt;"",COUNT($B$3:B1907)+1,"")</f>
        <v/>
      </c>
      <c r="C1908" s="86"/>
      <c r="D1908" s="12"/>
      <c r="E1908" s="12"/>
      <c r="F1908" s="5" t="str">
        <f>IFERROR(IF(E1908&lt;&gt;"",VLOOKUP(E1908,STORE!$C$6:$D$500,2,FALSE),""),"تأكد من الكود")</f>
        <v/>
      </c>
      <c r="G1908" s="12"/>
      <c r="H1908" s="20"/>
      <c r="I1908" s="12"/>
      <c r="U1908" s="4" t="str">
        <f>IF(AND($V$2=$E1908,$V$2&lt;&gt;"",$V$2&lt;&gt;0,F1908&lt;&gt;"تأكد من الكود"),COUNT($U$3:U1907)+1,"  ")</f>
        <v xml:space="preserve">  </v>
      </c>
    </row>
    <row r="1909" spans="2:21" ht="15.75">
      <c r="B1909" s="5" t="str">
        <f>IF(C1909&lt;&gt;"",COUNT($B$3:B1908)+1,"")</f>
        <v/>
      </c>
      <c r="C1909" s="86"/>
      <c r="D1909" s="12"/>
      <c r="E1909" s="12"/>
      <c r="F1909" s="5" t="str">
        <f>IFERROR(IF(E1909&lt;&gt;"",VLOOKUP(E1909,STORE!$C$6:$D$500,2,FALSE),""),"تأكد من الكود")</f>
        <v/>
      </c>
      <c r="G1909" s="12"/>
      <c r="H1909" s="20"/>
      <c r="I1909" s="12"/>
      <c r="U1909" s="4" t="str">
        <f>IF(AND($V$2=$E1909,$V$2&lt;&gt;"",$V$2&lt;&gt;0,F1909&lt;&gt;"تأكد من الكود"),COUNT($U$3:U1908)+1,"  ")</f>
        <v xml:space="preserve">  </v>
      </c>
    </row>
    <row r="1910" spans="2:21" ht="15.75">
      <c r="B1910" s="5" t="str">
        <f>IF(C1910&lt;&gt;"",COUNT($B$3:B1909)+1,"")</f>
        <v/>
      </c>
      <c r="C1910" s="86"/>
      <c r="D1910" s="12"/>
      <c r="E1910" s="12"/>
      <c r="F1910" s="5" t="str">
        <f>IFERROR(IF(E1910&lt;&gt;"",VLOOKUP(E1910,STORE!$C$6:$D$500,2,FALSE),""),"تأكد من الكود")</f>
        <v/>
      </c>
      <c r="G1910" s="12"/>
      <c r="H1910" s="20"/>
      <c r="I1910" s="12"/>
      <c r="U1910" s="4" t="str">
        <f>IF(AND($V$2=$E1910,$V$2&lt;&gt;"",$V$2&lt;&gt;0,F1910&lt;&gt;"تأكد من الكود"),COUNT($U$3:U1909)+1,"  ")</f>
        <v xml:space="preserve">  </v>
      </c>
    </row>
    <row r="1911" spans="2:21" ht="15.75">
      <c r="B1911" s="5" t="str">
        <f>IF(C1911&lt;&gt;"",COUNT($B$3:B1910)+1,"")</f>
        <v/>
      </c>
      <c r="C1911" s="86"/>
      <c r="D1911" s="12"/>
      <c r="E1911" s="12"/>
      <c r="F1911" s="5" t="str">
        <f>IFERROR(IF(E1911&lt;&gt;"",VLOOKUP(E1911,STORE!$C$6:$D$500,2,FALSE),""),"تأكد من الكود")</f>
        <v/>
      </c>
      <c r="G1911" s="12"/>
      <c r="H1911" s="20"/>
      <c r="I1911" s="12"/>
      <c r="U1911" s="4" t="str">
        <f>IF(AND($V$2=$E1911,$V$2&lt;&gt;"",$V$2&lt;&gt;0,F1911&lt;&gt;"تأكد من الكود"),COUNT($U$3:U1910)+1,"  ")</f>
        <v xml:space="preserve">  </v>
      </c>
    </row>
    <row r="1912" spans="2:21" ht="15.75">
      <c r="B1912" s="5" t="str">
        <f>IF(C1912&lt;&gt;"",COUNT($B$3:B1911)+1,"")</f>
        <v/>
      </c>
      <c r="C1912" s="86"/>
      <c r="D1912" s="12"/>
      <c r="E1912" s="12"/>
      <c r="F1912" s="5" t="str">
        <f>IFERROR(IF(E1912&lt;&gt;"",VLOOKUP(E1912,STORE!$C$6:$D$500,2,FALSE),""),"تأكد من الكود")</f>
        <v/>
      </c>
      <c r="G1912" s="12"/>
      <c r="H1912" s="20"/>
      <c r="I1912" s="12"/>
      <c r="U1912" s="4" t="str">
        <f>IF(AND($V$2=$E1912,$V$2&lt;&gt;"",$V$2&lt;&gt;0,F1912&lt;&gt;"تأكد من الكود"),COUNT($U$3:U1911)+1,"  ")</f>
        <v xml:space="preserve">  </v>
      </c>
    </row>
    <row r="1913" spans="2:21" ht="15.75">
      <c r="B1913" s="5" t="str">
        <f>IF(C1913&lt;&gt;"",COUNT($B$3:B1912)+1,"")</f>
        <v/>
      </c>
      <c r="C1913" s="86"/>
      <c r="D1913" s="12"/>
      <c r="E1913" s="12"/>
      <c r="F1913" s="5" t="str">
        <f>IFERROR(IF(E1913&lt;&gt;"",VLOOKUP(E1913,STORE!$C$6:$D$500,2,FALSE),""),"تأكد من الكود")</f>
        <v/>
      </c>
      <c r="G1913" s="12"/>
      <c r="H1913" s="20"/>
      <c r="I1913" s="12"/>
      <c r="U1913" s="4" t="str">
        <f>IF(AND($V$2=$E1913,$V$2&lt;&gt;"",$V$2&lt;&gt;0,F1913&lt;&gt;"تأكد من الكود"),COUNT($U$3:U1912)+1,"  ")</f>
        <v xml:space="preserve">  </v>
      </c>
    </row>
    <row r="1914" spans="2:21" ht="15.75">
      <c r="B1914" s="5" t="str">
        <f>IF(C1914&lt;&gt;"",COUNT($B$3:B1913)+1,"")</f>
        <v/>
      </c>
      <c r="C1914" s="86"/>
      <c r="D1914" s="12"/>
      <c r="E1914" s="12"/>
      <c r="F1914" s="5" t="str">
        <f>IFERROR(IF(E1914&lt;&gt;"",VLOOKUP(E1914,STORE!$C$6:$D$500,2,FALSE),""),"تأكد من الكود")</f>
        <v/>
      </c>
      <c r="G1914" s="12"/>
      <c r="H1914" s="20"/>
      <c r="I1914" s="12"/>
      <c r="U1914" s="4" t="str">
        <f>IF(AND($V$2=$E1914,$V$2&lt;&gt;"",$V$2&lt;&gt;0,F1914&lt;&gt;"تأكد من الكود"),COUNT($U$3:U1913)+1,"  ")</f>
        <v xml:space="preserve">  </v>
      </c>
    </row>
    <row r="1915" spans="2:21" ht="15.75">
      <c r="B1915" s="5" t="str">
        <f>IF(C1915&lt;&gt;"",COUNT($B$3:B1914)+1,"")</f>
        <v/>
      </c>
      <c r="C1915" s="86"/>
      <c r="D1915" s="12"/>
      <c r="E1915" s="12"/>
      <c r="F1915" s="5" t="str">
        <f>IFERROR(IF(E1915&lt;&gt;"",VLOOKUP(E1915,STORE!$C$6:$D$500,2,FALSE),""),"تأكد من الكود")</f>
        <v/>
      </c>
      <c r="G1915" s="12"/>
      <c r="H1915" s="20"/>
      <c r="I1915" s="12"/>
      <c r="U1915" s="4" t="str">
        <f>IF(AND($V$2=$E1915,$V$2&lt;&gt;"",$V$2&lt;&gt;0,F1915&lt;&gt;"تأكد من الكود"),COUNT($U$3:U1914)+1,"  ")</f>
        <v xml:space="preserve">  </v>
      </c>
    </row>
    <row r="1916" spans="2:21" ht="15.75">
      <c r="B1916" s="5" t="str">
        <f>IF(C1916&lt;&gt;"",COUNT($B$3:B1915)+1,"")</f>
        <v/>
      </c>
      <c r="C1916" s="86"/>
      <c r="D1916" s="12"/>
      <c r="E1916" s="12"/>
      <c r="F1916" s="5" t="str">
        <f>IFERROR(IF(E1916&lt;&gt;"",VLOOKUP(E1916,STORE!$C$6:$D$500,2,FALSE),""),"تأكد من الكود")</f>
        <v/>
      </c>
      <c r="G1916" s="12"/>
      <c r="H1916" s="20"/>
      <c r="I1916" s="12"/>
      <c r="U1916" s="4" t="str">
        <f>IF(AND($V$2=$E1916,$V$2&lt;&gt;"",$V$2&lt;&gt;0,F1916&lt;&gt;"تأكد من الكود"),COUNT($U$3:U1915)+1,"  ")</f>
        <v xml:space="preserve">  </v>
      </c>
    </row>
    <row r="1917" spans="2:21" ht="15.75">
      <c r="B1917" s="5" t="str">
        <f>IF(C1917&lt;&gt;"",COUNT($B$3:B1916)+1,"")</f>
        <v/>
      </c>
      <c r="C1917" s="86"/>
      <c r="D1917" s="12"/>
      <c r="E1917" s="12"/>
      <c r="F1917" s="5" t="str">
        <f>IFERROR(IF(E1917&lt;&gt;"",VLOOKUP(E1917,STORE!$C$6:$D$500,2,FALSE),""),"تأكد من الكود")</f>
        <v/>
      </c>
      <c r="G1917" s="12"/>
      <c r="H1917" s="20"/>
      <c r="I1917" s="12"/>
      <c r="U1917" s="4" t="str">
        <f>IF(AND($V$2=$E1917,$V$2&lt;&gt;"",$V$2&lt;&gt;0,F1917&lt;&gt;"تأكد من الكود"),COUNT($U$3:U1916)+1,"  ")</f>
        <v xml:space="preserve">  </v>
      </c>
    </row>
    <row r="1918" spans="2:21" ht="15.75">
      <c r="B1918" s="5" t="str">
        <f>IF(C1918&lt;&gt;"",COUNT($B$3:B1917)+1,"")</f>
        <v/>
      </c>
      <c r="C1918" s="86"/>
      <c r="D1918" s="12"/>
      <c r="E1918" s="12"/>
      <c r="F1918" s="5" t="str">
        <f>IFERROR(IF(E1918&lt;&gt;"",VLOOKUP(E1918,STORE!$C$6:$D$500,2,FALSE),""),"تأكد من الكود")</f>
        <v/>
      </c>
      <c r="G1918" s="12"/>
      <c r="H1918" s="20"/>
      <c r="I1918" s="12"/>
      <c r="U1918" s="4" t="str">
        <f>IF(AND($V$2=$E1918,$V$2&lt;&gt;"",$V$2&lt;&gt;0,F1918&lt;&gt;"تأكد من الكود"),COUNT($U$3:U1917)+1,"  ")</f>
        <v xml:space="preserve">  </v>
      </c>
    </row>
    <row r="1919" spans="2:21" ht="15.75">
      <c r="B1919" s="5" t="str">
        <f>IF(C1919&lt;&gt;"",COUNT($B$3:B1918)+1,"")</f>
        <v/>
      </c>
      <c r="C1919" s="86"/>
      <c r="D1919" s="12"/>
      <c r="E1919" s="12"/>
      <c r="F1919" s="5" t="str">
        <f>IFERROR(IF(E1919&lt;&gt;"",VLOOKUP(E1919,STORE!$C$6:$D$500,2,FALSE),""),"تأكد من الكود")</f>
        <v/>
      </c>
      <c r="G1919" s="12"/>
      <c r="H1919" s="20"/>
      <c r="I1919" s="12"/>
      <c r="U1919" s="4" t="str">
        <f>IF(AND($V$2=$E1919,$V$2&lt;&gt;"",$V$2&lt;&gt;0,F1919&lt;&gt;"تأكد من الكود"),COUNT($U$3:U1918)+1,"  ")</f>
        <v xml:space="preserve">  </v>
      </c>
    </row>
    <row r="1920" spans="2:21" ht="15.75">
      <c r="B1920" s="5" t="str">
        <f>IF(C1920&lt;&gt;"",COUNT($B$3:B1919)+1,"")</f>
        <v/>
      </c>
      <c r="C1920" s="86"/>
      <c r="D1920" s="12"/>
      <c r="E1920" s="12"/>
      <c r="F1920" s="5" t="str">
        <f>IFERROR(IF(E1920&lt;&gt;"",VLOOKUP(E1920,STORE!$C$6:$D$500,2,FALSE),""),"تأكد من الكود")</f>
        <v/>
      </c>
      <c r="G1920" s="12"/>
      <c r="H1920" s="20"/>
      <c r="I1920" s="12"/>
      <c r="U1920" s="4" t="str">
        <f>IF(AND($V$2=$E1920,$V$2&lt;&gt;"",$V$2&lt;&gt;0,F1920&lt;&gt;"تأكد من الكود"),COUNT($U$3:U1919)+1,"  ")</f>
        <v xml:space="preserve">  </v>
      </c>
    </row>
    <row r="1921" spans="2:21" ht="15.75">
      <c r="B1921" s="5" t="str">
        <f>IF(C1921&lt;&gt;"",COUNT($B$3:B1920)+1,"")</f>
        <v/>
      </c>
      <c r="C1921" s="86"/>
      <c r="D1921" s="12"/>
      <c r="E1921" s="12"/>
      <c r="F1921" s="5" t="str">
        <f>IFERROR(IF(E1921&lt;&gt;"",VLOOKUP(E1921,STORE!$C$6:$D$500,2,FALSE),""),"تأكد من الكود")</f>
        <v/>
      </c>
      <c r="G1921" s="12"/>
      <c r="H1921" s="20"/>
      <c r="I1921" s="12"/>
      <c r="U1921" s="4" t="str">
        <f>IF(AND($V$2=$E1921,$V$2&lt;&gt;"",$V$2&lt;&gt;0,F1921&lt;&gt;"تأكد من الكود"),COUNT($U$3:U1920)+1,"  ")</f>
        <v xml:space="preserve">  </v>
      </c>
    </row>
    <row r="1922" spans="2:21" ht="15.75">
      <c r="B1922" s="5" t="str">
        <f>IF(C1922&lt;&gt;"",COUNT($B$3:B1921)+1,"")</f>
        <v/>
      </c>
      <c r="C1922" s="86"/>
      <c r="D1922" s="12"/>
      <c r="E1922" s="12"/>
      <c r="F1922" s="5" t="str">
        <f>IFERROR(IF(E1922&lt;&gt;"",VLOOKUP(E1922,STORE!$C$6:$D$500,2,FALSE),""),"تأكد من الكود")</f>
        <v/>
      </c>
      <c r="G1922" s="12"/>
      <c r="H1922" s="20"/>
      <c r="I1922" s="12"/>
      <c r="U1922" s="4" t="str">
        <f>IF(AND($V$2=$E1922,$V$2&lt;&gt;"",$V$2&lt;&gt;0,F1922&lt;&gt;"تأكد من الكود"),COUNT($U$3:U1921)+1,"  ")</f>
        <v xml:space="preserve">  </v>
      </c>
    </row>
    <row r="1923" spans="2:21" ht="15.75">
      <c r="B1923" s="5" t="str">
        <f>IF(C1923&lt;&gt;"",COUNT($B$3:B1922)+1,"")</f>
        <v/>
      </c>
      <c r="C1923" s="86"/>
      <c r="D1923" s="12"/>
      <c r="E1923" s="12"/>
      <c r="F1923" s="5" t="str">
        <f>IFERROR(IF(E1923&lt;&gt;"",VLOOKUP(E1923,STORE!$C$6:$D$500,2,FALSE),""),"تأكد من الكود")</f>
        <v/>
      </c>
      <c r="G1923" s="12"/>
      <c r="H1923" s="20"/>
      <c r="I1923" s="12"/>
      <c r="U1923" s="4" t="str">
        <f>IF(AND($V$2=$E1923,$V$2&lt;&gt;"",$V$2&lt;&gt;0,F1923&lt;&gt;"تأكد من الكود"),COUNT($U$3:U1922)+1,"  ")</f>
        <v xml:space="preserve">  </v>
      </c>
    </row>
    <row r="1924" spans="2:21" ht="15.75">
      <c r="B1924" s="5" t="str">
        <f>IF(C1924&lt;&gt;"",COUNT($B$3:B1923)+1,"")</f>
        <v/>
      </c>
      <c r="C1924" s="86"/>
      <c r="D1924" s="12"/>
      <c r="E1924" s="12"/>
      <c r="F1924" s="5" t="str">
        <f>IFERROR(IF(E1924&lt;&gt;"",VLOOKUP(E1924,STORE!$C$6:$D$500,2,FALSE),""),"تأكد من الكود")</f>
        <v/>
      </c>
      <c r="G1924" s="12"/>
      <c r="H1924" s="20"/>
      <c r="I1924" s="12"/>
      <c r="U1924" s="4" t="str">
        <f>IF(AND($V$2=$E1924,$V$2&lt;&gt;"",$V$2&lt;&gt;0,F1924&lt;&gt;"تأكد من الكود"),COUNT($U$3:U1923)+1,"  ")</f>
        <v xml:space="preserve">  </v>
      </c>
    </row>
    <row r="1925" spans="2:21" ht="15.75">
      <c r="B1925" s="5" t="str">
        <f>IF(C1925&lt;&gt;"",COUNT($B$3:B1924)+1,"")</f>
        <v/>
      </c>
      <c r="C1925" s="86"/>
      <c r="D1925" s="12"/>
      <c r="E1925" s="12"/>
      <c r="F1925" s="5" t="str">
        <f>IFERROR(IF(E1925&lt;&gt;"",VLOOKUP(E1925,STORE!$C$6:$D$500,2,FALSE),""),"تأكد من الكود")</f>
        <v/>
      </c>
      <c r="G1925" s="12"/>
      <c r="H1925" s="20"/>
      <c r="I1925" s="12"/>
      <c r="U1925" s="4" t="str">
        <f>IF(AND($V$2=$E1925,$V$2&lt;&gt;"",$V$2&lt;&gt;0,F1925&lt;&gt;"تأكد من الكود"),COUNT($U$3:U1924)+1,"  ")</f>
        <v xml:space="preserve">  </v>
      </c>
    </row>
    <row r="1926" spans="2:21" ht="15.75">
      <c r="B1926" s="5" t="str">
        <f>IF(C1926&lt;&gt;"",COUNT($B$3:B1925)+1,"")</f>
        <v/>
      </c>
      <c r="C1926" s="86"/>
      <c r="D1926" s="12"/>
      <c r="E1926" s="12"/>
      <c r="F1926" s="5" t="str">
        <f>IFERROR(IF(E1926&lt;&gt;"",VLOOKUP(E1926,STORE!$C$6:$D$500,2,FALSE),""),"تأكد من الكود")</f>
        <v/>
      </c>
      <c r="G1926" s="12"/>
      <c r="H1926" s="20"/>
      <c r="I1926" s="12"/>
      <c r="U1926" s="4" t="str">
        <f>IF(AND($V$2=$E1926,$V$2&lt;&gt;"",$V$2&lt;&gt;0,F1926&lt;&gt;"تأكد من الكود"),COUNT($U$3:U1925)+1,"  ")</f>
        <v xml:space="preserve">  </v>
      </c>
    </row>
    <row r="1927" spans="2:21" ht="15.75">
      <c r="B1927" s="5" t="str">
        <f>IF(C1927&lt;&gt;"",COUNT($B$3:B1926)+1,"")</f>
        <v/>
      </c>
      <c r="C1927" s="86"/>
      <c r="D1927" s="12"/>
      <c r="E1927" s="12"/>
      <c r="F1927" s="5" t="str">
        <f>IFERROR(IF(E1927&lt;&gt;"",VLOOKUP(E1927,STORE!$C$6:$D$500,2,FALSE),""),"تأكد من الكود")</f>
        <v/>
      </c>
      <c r="G1927" s="12"/>
      <c r="H1927" s="20"/>
      <c r="I1927" s="12"/>
      <c r="U1927" s="4" t="str">
        <f>IF(AND($V$2=$E1927,$V$2&lt;&gt;"",$V$2&lt;&gt;0,F1927&lt;&gt;"تأكد من الكود"),COUNT($U$3:U1926)+1,"  ")</f>
        <v xml:space="preserve">  </v>
      </c>
    </row>
    <row r="1928" spans="2:21" ht="15.75">
      <c r="B1928" s="5" t="str">
        <f>IF(C1928&lt;&gt;"",COUNT($B$3:B1927)+1,"")</f>
        <v/>
      </c>
      <c r="C1928" s="86"/>
      <c r="D1928" s="12"/>
      <c r="E1928" s="12"/>
      <c r="F1928" s="5" t="str">
        <f>IFERROR(IF(E1928&lt;&gt;"",VLOOKUP(E1928,STORE!$C$6:$D$500,2,FALSE),""),"تأكد من الكود")</f>
        <v/>
      </c>
      <c r="G1928" s="12"/>
      <c r="H1928" s="20"/>
      <c r="I1928" s="12"/>
      <c r="U1928" s="4" t="str">
        <f>IF(AND($V$2=$E1928,$V$2&lt;&gt;"",$V$2&lt;&gt;0,F1928&lt;&gt;"تأكد من الكود"),COUNT($U$3:U1927)+1,"  ")</f>
        <v xml:space="preserve">  </v>
      </c>
    </row>
    <row r="1929" spans="2:21" ht="15.75">
      <c r="B1929" s="5" t="str">
        <f>IF(C1929&lt;&gt;"",COUNT($B$3:B1928)+1,"")</f>
        <v/>
      </c>
      <c r="C1929" s="86"/>
      <c r="D1929" s="12"/>
      <c r="E1929" s="12"/>
      <c r="F1929" s="5" t="str">
        <f>IFERROR(IF(E1929&lt;&gt;"",VLOOKUP(E1929,STORE!$C$6:$D$500,2,FALSE),""),"تأكد من الكود")</f>
        <v/>
      </c>
      <c r="G1929" s="12"/>
      <c r="H1929" s="20"/>
      <c r="I1929" s="12"/>
      <c r="U1929" s="4" t="str">
        <f>IF(AND($V$2=$E1929,$V$2&lt;&gt;"",$V$2&lt;&gt;0,F1929&lt;&gt;"تأكد من الكود"),COUNT($U$3:U1928)+1,"  ")</f>
        <v xml:space="preserve">  </v>
      </c>
    </row>
    <row r="1930" spans="2:21" ht="15.75">
      <c r="B1930" s="5" t="str">
        <f>IF(C1930&lt;&gt;"",COUNT($B$3:B1929)+1,"")</f>
        <v/>
      </c>
      <c r="C1930" s="86"/>
      <c r="D1930" s="12"/>
      <c r="E1930" s="12"/>
      <c r="F1930" s="5" t="str">
        <f>IFERROR(IF(E1930&lt;&gt;"",VLOOKUP(E1930,STORE!$C$6:$D$500,2,FALSE),""),"تأكد من الكود")</f>
        <v/>
      </c>
      <c r="G1930" s="12"/>
      <c r="H1930" s="20"/>
      <c r="I1930" s="12"/>
      <c r="U1930" s="4" t="str">
        <f>IF(AND($V$2=$E1930,$V$2&lt;&gt;"",$V$2&lt;&gt;0,F1930&lt;&gt;"تأكد من الكود"),COUNT($U$3:U1929)+1,"  ")</f>
        <v xml:space="preserve">  </v>
      </c>
    </row>
    <row r="1931" spans="2:21" ht="15.75">
      <c r="B1931" s="5" t="str">
        <f>IF(C1931&lt;&gt;"",COUNT($B$3:B1930)+1,"")</f>
        <v/>
      </c>
      <c r="C1931" s="86"/>
      <c r="D1931" s="12"/>
      <c r="E1931" s="12"/>
      <c r="F1931" s="5" t="str">
        <f>IFERROR(IF(E1931&lt;&gt;"",VLOOKUP(E1931,STORE!$C$6:$D$500,2,FALSE),""),"تأكد من الكود")</f>
        <v/>
      </c>
      <c r="G1931" s="12"/>
      <c r="H1931" s="20"/>
      <c r="I1931" s="12"/>
      <c r="U1931" s="4" t="str">
        <f>IF(AND($V$2=$E1931,$V$2&lt;&gt;"",$V$2&lt;&gt;0,F1931&lt;&gt;"تأكد من الكود"),COUNT($U$3:U1930)+1,"  ")</f>
        <v xml:space="preserve">  </v>
      </c>
    </row>
    <row r="1932" spans="2:21" ht="15.75">
      <c r="B1932" s="5" t="str">
        <f>IF(C1932&lt;&gt;"",COUNT($B$3:B1931)+1,"")</f>
        <v/>
      </c>
      <c r="C1932" s="86"/>
      <c r="D1932" s="12"/>
      <c r="E1932" s="12"/>
      <c r="F1932" s="5" t="str">
        <f>IFERROR(IF(E1932&lt;&gt;"",VLOOKUP(E1932,STORE!$C$6:$D$500,2,FALSE),""),"تأكد من الكود")</f>
        <v/>
      </c>
      <c r="G1932" s="12"/>
      <c r="H1932" s="20"/>
      <c r="I1932" s="12"/>
      <c r="U1932" s="4" t="str">
        <f>IF(AND($V$2=$E1932,$V$2&lt;&gt;"",$V$2&lt;&gt;0,F1932&lt;&gt;"تأكد من الكود"),COUNT($U$3:U1931)+1,"  ")</f>
        <v xml:space="preserve">  </v>
      </c>
    </row>
    <row r="1933" spans="2:21" ht="15.75">
      <c r="B1933" s="5" t="str">
        <f>IF(C1933&lt;&gt;"",COUNT($B$3:B1932)+1,"")</f>
        <v/>
      </c>
      <c r="C1933" s="86"/>
      <c r="D1933" s="12"/>
      <c r="E1933" s="12"/>
      <c r="F1933" s="5" t="str">
        <f>IFERROR(IF(E1933&lt;&gt;"",VLOOKUP(E1933,STORE!$C$6:$D$500,2,FALSE),""),"تأكد من الكود")</f>
        <v/>
      </c>
      <c r="G1933" s="12"/>
      <c r="H1933" s="20"/>
      <c r="I1933" s="12"/>
      <c r="U1933" s="4" t="str">
        <f>IF(AND($V$2=$E1933,$V$2&lt;&gt;"",$V$2&lt;&gt;0,F1933&lt;&gt;"تأكد من الكود"),COUNT($U$3:U1932)+1,"  ")</f>
        <v xml:space="preserve">  </v>
      </c>
    </row>
    <row r="1934" spans="2:21" ht="15.75">
      <c r="B1934" s="5" t="str">
        <f>IF(C1934&lt;&gt;"",COUNT($B$3:B1933)+1,"")</f>
        <v/>
      </c>
      <c r="C1934" s="86"/>
      <c r="D1934" s="12"/>
      <c r="E1934" s="12"/>
      <c r="F1934" s="5" t="str">
        <f>IFERROR(IF(E1934&lt;&gt;"",VLOOKUP(E1934,STORE!$C$6:$D$500,2,FALSE),""),"تأكد من الكود")</f>
        <v/>
      </c>
      <c r="G1934" s="12"/>
      <c r="H1934" s="20"/>
      <c r="I1934" s="12"/>
      <c r="U1934" s="4" t="str">
        <f>IF(AND($V$2=$E1934,$V$2&lt;&gt;"",$V$2&lt;&gt;0,F1934&lt;&gt;"تأكد من الكود"),COUNT($U$3:U1933)+1,"  ")</f>
        <v xml:space="preserve">  </v>
      </c>
    </row>
    <row r="1935" spans="2:21" ht="15.75">
      <c r="B1935" s="5" t="str">
        <f>IF(C1935&lt;&gt;"",COUNT($B$3:B1934)+1,"")</f>
        <v/>
      </c>
      <c r="C1935" s="86"/>
      <c r="D1935" s="12"/>
      <c r="E1935" s="12"/>
      <c r="F1935" s="5" t="str">
        <f>IFERROR(IF(E1935&lt;&gt;"",VLOOKUP(E1935,STORE!$C$6:$D$500,2,FALSE),""),"تأكد من الكود")</f>
        <v/>
      </c>
      <c r="G1935" s="12"/>
      <c r="H1935" s="20"/>
      <c r="I1935" s="12"/>
      <c r="U1935" s="4" t="str">
        <f>IF(AND($V$2=$E1935,$V$2&lt;&gt;"",$V$2&lt;&gt;0,F1935&lt;&gt;"تأكد من الكود"),COUNT($U$3:U1934)+1,"  ")</f>
        <v xml:space="preserve">  </v>
      </c>
    </row>
    <row r="1936" spans="2:21" ht="15.75">
      <c r="B1936" s="5" t="str">
        <f>IF(C1936&lt;&gt;"",COUNT($B$3:B1935)+1,"")</f>
        <v/>
      </c>
      <c r="C1936" s="86"/>
      <c r="D1936" s="12"/>
      <c r="E1936" s="12"/>
      <c r="F1936" s="5" t="str">
        <f>IFERROR(IF(E1936&lt;&gt;"",VLOOKUP(E1936,STORE!$C$6:$D$500,2,FALSE),""),"تأكد من الكود")</f>
        <v/>
      </c>
      <c r="G1936" s="12"/>
      <c r="H1936" s="20"/>
      <c r="I1936" s="12"/>
      <c r="U1936" s="4" t="str">
        <f>IF(AND($V$2=$E1936,$V$2&lt;&gt;"",$V$2&lt;&gt;0,F1936&lt;&gt;"تأكد من الكود"),COUNT($U$3:U1935)+1,"  ")</f>
        <v xml:space="preserve">  </v>
      </c>
    </row>
    <row r="1937" spans="2:21" ht="15.75">
      <c r="B1937" s="5" t="str">
        <f>IF(C1937&lt;&gt;"",COUNT($B$3:B1936)+1,"")</f>
        <v/>
      </c>
      <c r="C1937" s="86"/>
      <c r="D1937" s="12"/>
      <c r="E1937" s="12"/>
      <c r="F1937" s="5" t="str">
        <f>IFERROR(IF(E1937&lt;&gt;"",VLOOKUP(E1937,STORE!$C$6:$D$500,2,FALSE),""),"تأكد من الكود")</f>
        <v/>
      </c>
      <c r="G1937" s="12"/>
      <c r="H1937" s="20"/>
      <c r="I1937" s="12"/>
      <c r="U1937" s="4" t="str">
        <f>IF(AND($V$2=$E1937,$V$2&lt;&gt;"",$V$2&lt;&gt;0,F1937&lt;&gt;"تأكد من الكود"),COUNT($U$3:U1936)+1,"  ")</f>
        <v xml:space="preserve">  </v>
      </c>
    </row>
    <row r="1938" spans="2:21" ht="15.75">
      <c r="B1938" s="5" t="str">
        <f>IF(C1938&lt;&gt;"",COUNT($B$3:B1937)+1,"")</f>
        <v/>
      </c>
      <c r="C1938" s="86"/>
      <c r="D1938" s="12"/>
      <c r="E1938" s="12"/>
      <c r="F1938" s="5" t="str">
        <f>IFERROR(IF(E1938&lt;&gt;"",VLOOKUP(E1938,STORE!$C$6:$D$500,2,FALSE),""),"تأكد من الكود")</f>
        <v/>
      </c>
      <c r="G1938" s="12"/>
      <c r="H1938" s="20"/>
      <c r="I1938" s="12"/>
      <c r="U1938" s="4" t="str">
        <f>IF(AND($V$2=$E1938,$V$2&lt;&gt;"",$V$2&lt;&gt;0,F1938&lt;&gt;"تأكد من الكود"),COUNT($U$3:U1937)+1,"  ")</f>
        <v xml:space="preserve">  </v>
      </c>
    </row>
    <row r="1939" spans="2:21" ht="15.75">
      <c r="B1939" s="5" t="str">
        <f>IF(C1939&lt;&gt;"",COUNT($B$3:B1938)+1,"")</f>
        <v/>
      </c>
      <c r="C1939" s="86"/>
      <c r="D1939" s="12"/>
      <c r="E1939" s="12"/>
      <c r="F1939" s="5" t="str">
        <f>IFERROR(IF(E1939&lt;&gt;"",VLOOKUP(E1939,STORE!$C$6:$D$500,2,FALSE),""),"تأكد من الكود")</f>
        <v/>
      </c>
      <c r="G1939" s="12"/>
      <c r="H1939" s="20"/>
      <c r="I1939" s="12"/>
      <c r="U1939" s="4" t="str">
        <f>IF(AND($V$2=$E1939,$V$2&lt;&gt;"",$V$2&lt;&gt;0,F1939&lt;&gt;"تأكد من الكود"),COUNT($U$3:U1938)+1,"  ")</f>
        <v xml:space="preserve">  </v>
      </c>
    </row>
    <row r="1940" spans="2:21" ht="15.75">
      <c r="B1940" s="5" t="str">
        <f>IF(C1940&lt;&gt;"",COUNT($B$3:B1939)+1,"")</f>
        <v/>
      </c>
      <c r="C1940" s="86"/>
      <c r="D1940" s="12"/>
      <c r="E1940" s="12"/>
      <c r="F1940" s="5" t="str">
        <f>IFERROR(IF(E1940&lt;&gt;"",VLOOKUP(E1940,STORE!$C$6:$D$500,2,FALSE),""),"تأكد من الكود")</f>
        <v/>
      </c>
      <c r="G1940" s="12"/>
      <c r="H1940" s="20"/>
      <c r="I1940" s="12"/>
      <c r="U1940" s="4" t="str">
        <f>IF(AND($V$2=$E1940,$V$2&lt;&gt;"",$V$2&lt;&gt;0,F1940&lt;&gt;"تأكد من الكود"),COUNT($U$3:U1939)+1,"  ")</f>
        <v xml:space="preserve">  </v>
      </c>
    </row>
    <row r="1941" spans="2:21" ht="15.75">
      <c r="B1941" s="5" t="str">
        <f>IF(C1941&lt;&gt;"",COUNT($B$3:B1940)+1,"")</f>
        <v/>
      </c>
      <c r="C1941" s="86"/>
      <c r="D1941" s="12"/>
      <c r="E1941" s="12"/>
      <c r="F1941" s="5" t="str">
        <f>IFERROR(IF(E1941&lt;&gt;"",VLOOKUP(E1941,STORE!$C$6:$D$500,2,FALSE),""),"تأكد من الكود")</f>
        <v/>
      </c>
      <c r="G1941" s="12"/>
      <c r="H1941" s="20"/>
      <c r="I1941" s="12"/>
      <c r="U1941" s="4" t="str">
        <f>IF(AND($V$2=$E1941,$V$2&lt;&gt;"",$V$2&lt;&gt;0,F1941&lt;&gt;"تأكد من الكود"),COUNT($U$3:U1940)+1,"  ")</f>
        <v xml:space="preserve">  </v>
      </c>
    </row>
    <row r="1942" spans="2:21" ht="15.75">
      <c r="B1942" s="5" t="str">
        <f>IF(C1942&lt;&gt;"",COUNT($B$3:B1941)+1,"")</f>
        <v/>
      </c>
      <c r="C1942" s="86"/>
      <c r="D1942" s="12"/>
      <c r="E1942" s="12"/>
      <c r="F1942" s="5" t="str">
        <f>IFERROR(IF(E1942&lt;&gt;"",VLOOKUP(E1942,STORE!$C$6:$D$500,2,FALSE),""),"تأكد من الكود")</f>
        <v/>
      </c>
      <c r="G1942" s="12"/>
      <c r="H1942" s="20"/>
      <c r="I1942" s="12"/>
      <c r="U1942" s="4" t="str">
        <f>IF(AND($V$2=$E1942,$V$2&lt;&gt;"",$V$2&lt;&gt;0,F1942&lt;&gt;"تأكد من الكود"),COUNT($U$3:U1941)+1,"  ")</f>
        <v xml:space="preserve">  </v>
      </c>
    </row>
    <row r="1943" spans="2:21" ht="15.75">
      <c r="B1943" s="5" t="str">
        <f>IF(C1943&lt;&gt;"",COUNT($B$3:B1942)+1,"")</f>
        <v/>
      </c>
      <c r="C1943" s="86"/>
      <c r="D1943" s="12"/>
      <c r="E1943" s="12"/>
      <c r="F1943" s="5" t="str">
        <f>IFERROR(IF(E1943&lt;&gt;"",VLOOKUP(E1943,STORE!$C$6:$D$500,2,FALSE),""),"تأكد من الكود")</f>
        <v/>
      </c>
      <c r="G1943" s="12"/>
      <c r="H1943" s="20"/>
      <c r="I1943" s="12"/>
      <c r="U1943" s="4" t="str">
        <f>IF(AND($V$2=$E1943,$V$2&lt;&gt;"",$V$2&lt;&gt;0,F1943&lt;&gt;"تأكد من الكود"),COUNT($U$3:U1942)+1,"  ")</f>
        <v xml:space="preserve">  </v>
      </c>
    </row>
    <row r="1944" spans="2:21" ht="15.75">
      <c r="B1944" s="5" t="str">
        <f>IF(C1944&lt;&gt;"",COUNT($B$3:B1943)+1,"")</f>
        <v/>
      </c>
      <c r="C1944" s="86"/>
      <c r="D1944" s="12"/>
      <c r="E1944" s="12"/>
      <c r="F1944" s="5" t="str">
        <f>IFERROR(IF(E1944&lt;&gt;"",VLOOKUP(E1944,STORE!$C$6:$D$500,2,FALSE),""),"تأكد من الكود")</f>
        <v/>
      </c>
      <c r="G1944" s="12"/>
      <c r="H1944" s="20"/>
      <c r="I1944" s="12"/>
      <c r="U1944" s="4" t="str">
        <f>IF(AND($V$2=$E1944,$V$2&lt;&gt;"",$V$2&lt;&gt;0,F1944&lt;&gt;"تأكد من الكود"),COUNT($U$3:U1943)+1,"  ")</f>
        <v xml:space="preserve">  </v>
      </c>
    </row>
    <row r="1945" spans="2:21" ht="15.75">
      <c r="B1945" s="5" t="str">
        <f>IF(C1945&lt;&gt;"",COUNT($B$3:B1944)+1,"")</f>
        <v/>
      </c>
      <c r="C1945" s="86"/>
      <c r="D1945" s="12"/>
      <c r="E1945" s="12"/>
      <c r="F1945" s="5" t="str">
        <f>IFERROR(IF(E1945&lt;&gt;"",VLOOKUP(E1945,STORE!$C$6:$D$500,2,FALSE),""),"تأكد من الكود")</f>
        <v/>
      </c>
      <c r="G1945" s="12"/>
      <c r="H1945" s="20"/>
      <c r="I1945" s="12"/>
      <c r="U1945" s="4" t="str">
        <f>IF(AND($V$2=$E1945,$V$2&lt;&gt;"",$V$2&lt;&gt;0,F1945&lt;&gt;"تأكد من الكود"),COUNT($U$3:U1944)+1,"  ")</f>
        <v xml:space="preserve">  </v>
      </c>
    </row>
    <row r="1946" spans="2:21" ht="15.75">
      <c r="B1946" s="5" t="str">
        <f>IF(C1946&lt;&gt;"",COUNT($B$3:B1945)+1,"")</f>
        <v/>
      </c>
      <c r="C1946" s="86"/>
      <c r="D1946" s="12"/>
      <c r="E1946" s="12"/>
      <c r="F1946" s="5" t="str">
        <f>IFERROR(IF(E1946&lt;&gt;"",VLOOKUP(E1946,STORE!$C$6:$D$500,2,FALSE),""),"تأكد من الكود")</f>
        <v/>
      </c>
      <c r="G1946" s="12"/>
      <c r="H1946" s="20"/>
      <c r="I1946" s="12"/>
      <c r="U1946" s="4" t="str">
        <f>IF(AND($V$2=$E1946,$V$2&lt;&gt;"",$V$2&lt;&gt;0,F1946&lt;&gt;"تأكد من الكود"),COUNT($U$3:U1945)+1,"  ")</f>
        <v xml:space="preserve">  </v>
      </c>
    </row>
    <row r="1947" spans="2:21" ht="15.75">
      <c r="B1947" s="5" t="str">
        <f>IF(C1947&lt;&gt;"",COUNT($B$3:B1946)+1,"")</f>
        <v/>
      </c>
      <c r="C1947" s="86"/>
      <c r="D1947" s="12"/>
      <c r="E1947" s="12"/>
      <c r="F1947" s="5" t="str">
        <f>IFERROR(IF(E1947&lt;&gt;"",VLOOKUP(E1947,STORE!$C$6:$D$500,2,FALSE),""),"تأكد من الكود")</f>
        <v/>
      </c>
      <c r="G1947" s="12"/>
      <c r="H1947" s="20"/>
      <c r="I1947" s="12"/>
      <c r="U1947" s="4" t="str">
        <f>IF(AND($V$2=$E1947,$V$2&lt;&gt;"",$V$2&lt;&gt;0,F1947&lt;&gt;"تأكد من الكود"),COUNT($U$3:U1946)+1,"  ")</f>
        <v xml:space="preserve">  </v>
      </c>
    </row>
    <row r="1948" spans="2:21" ht="15.75">
      <c r="B1948" s="5" t="str">
        <f>IF(C1948&lt;&gt;"",COUNT($B$3:B1947)+1,"")</f>
        <v/>
      </c>
      <c r="C1948" s="86"/>
      <c r="D1948" s="12"/>
      <c r="E1948" s="12"/>
      <c r="F1948" s="5" t="str">
        <f>IFERROR(IF(E1948&lt;&gt;"",VLOOKUP(E1948,STORE!$C$6:$D$500,2,FALSE),""),"تأكد من الكود")</f>
        <v/>
      </c>
      <c r="G1948" s="12"/>
      <c r="H1948" s="20"/>
      <c r="I1948" s="12"/>
      <c r="U1948" s="4" t="str">
        <f>IF(AND($V$2=$E1948,$V$2&lt;&gt;"",$V$2&lt;&gt;0,F1948&lt;&gt;"تأكد من الكود"),COUNT($U$3:U1947)+1,"  ")</f>
        <v xml:space="preserve">  </v>
      </c>
    </row>
    <row r="1949" spans="2:21" ht="15.75">
      <c r="B1949" s="5" t="str">
        <f>IF(C1949&lt;&gt;"",COUNT($B$3:B1948)+1,"")</f>
        <v/>
      </c>
      <c r="C1949" s="86"/>
      <c r="D1949" s="12"/>
      <c r="E1949" s="12"/>
      <c r="F1949" s="5" t="str">
        <f>IFERROR(IF(E1949&lt;&gt;"",VLOOKUP(E1949,STORE!$C$6:$D$500,2,FALSE),""),"تأكد من الكود")</f>
        <v/>
      </c>
      <c r="G1949" s="12"/>
      <c r="H1949" s="20"/>
      <c r="I1949" s="12"/>
      <c r="U1949" s="4" t="str">
        <f>IF(AND($V$2=$E1949,$V$2&lt;&gt;"",$V$2&lt;&gt;0,F1949&lt;&gt;"تأكد من الكود"),COUNT($U$3:U1948)+1,"  ")</f>
        <v xml:space="preserve">  </v>
      </c>
    </row>
    <row r="1950" spans="2:21" ht="15.75">
      <c r="B1950" s="5" t="str">
        <f>IF(C1950&lt;&gt;"",COUNT($B$3:B1949)+1,"")</f>
        <v/>
      </c>
      <c r="C1950" s="86"/>
      <c r="D1950" s="12"/>
      <c r="E1950" s="12"/>
      <c r="F1950" s="5" t="str">
        <f>IFERROR(IF(E1950&lt;&gt;"",VLOOKUP(E1950,STORE!$C$6:$D$500,2,FALSE),""),"تأكد من الكود")</f>
        <v/>
      </c>
      <c r="G1950" s="12"/>
      <c r="H1950" s="20"/>
      <c r="I1950" s="12"/>
      <c r="U1950" s="4" t="str">
        <f>IF(AND($V$2=$E1950,$V$2&lt;&gt;"",$V$2&lt;&gt;0,F1950&lt;&gt;"تأكد من الكود"),COUNT($U$3:U1949)+1,"  ")</f>
        <v xml:space="preserve">  </v>
      </c>
    </row>
    <row r="1951" spans="2:21" ht="15.75">
      <c r="B1951" s="5" t="str">
        <f>IF(C1951&lt;&gt;"",COUNT($B$3:B1950)+1,"")</f>
        <v/>
      </c>
      <c r="C1951" s="86"/>
      <c r="D1951" s="12"/>
      <c r="E1951" s="12"/>
      <c r="F1951" s="5" t="str">
        <f>IFERROR(IF(E1951&lt;&gt;"",VLOOKUP(E1951,STORE!$C$6:$D$500,2,FALSE),""),"تأكد من الكود")</f>
        <v/>
      </c>
      <c r="G1951" s="12"/>
      <c r="H1951" s="20"/>
      <c r="I1951" s="12"/>
      <c r="U1951" s="4" t="str">
        <f>IF(AND($V$2=$E1951,$V$2&lt;&gt;"",$V$2&lt;&gt;0,F1951&lt;&gt;"تأكد من الكود"),COUNT($U$3:U1950)+1,"  ")</f>
        <v xml:space="preserve">  </v>
      </c>
    </row>
    <row r="1952" spans="2:21" ht="15.75">
      <c r="B1952" s="5" t="str">
        <f>IF(C1952&lt;&gt;"",COUNT($B$3:B1951)+1,"")</f>
        <v/>
      </c>
      <c r="C1952" s="86"/>
      <c r="D1952" s="12"/>
      <c r="E1952" s="12"/>
      <c r="F1952" s="5" t="str">
        <f>IFERROR(IF(E1952&lt;&gt;"",VLOOKUP(E1952,STORE!$C$6:$D$500,2,FALSE),""),"تأكد من الكود")</f>
        <v/>
      </c>
      <c r="G1952" s="12"/>
      <c r="H1952" s="20"/>
      <c r="I1952" s="12"/>
      <c r="U1952" s="4" t="str">
        <f>IF(AND($V$2=$E1952,$V$2&lt;&gt;"",$V$2&lt;&gt;0,F1952&lt;&gt;"تأكد من الكود"),COUNT($U$3:U1951)+1,"  ")</f>
        <v xml:space="preserve">  </v>
      </c>
    </row>
    <row r="1953" spans="2:21" ht="15.75">
      <c r="B1953" s="5" t="str">
        <f>IF(C1953&lt;&gt;"",COUNT($B$3:B1952)+1,"")</f>
        <v/>
      </c>
      <c r="C1953" s="86"/>
      <c r="D1953" s="12"/>
      <c r="E1953" s="12"/>
      <c r="F1953" s="5" t="str">
        <f>IFERROR(IF(E1953&lt;&gt;"",VLOOKUP(E1953,STORE!$C$6:$D$500,2,FALSE),""),"تأكد من الكود")</f>
        <v/>
      </c>
      <c r="G1953" s="12"/>
      <c r="H1953" s="20"/>
      <c r="I1953" s="12"/>
      <c r="U1953" s="4" t="str">
        <f>IF(AND($V$2=$E1953,$V$2&lt;&gt;"",$V$2&lt;&gt;0,F1953&lt;&gt;"تأكد من الكود"),COUNT($U$3:U1952)+1,"  ")</f>
        <v xml:space="preserve">  </v>
      </c>
    </row>
    <row r="1954" spans="2:21" ht="15.75">
      <c r="B1954" s="5" t="str">
        <f>IF(C1954&lt;&gt;"",COUNT($B$3:B1953)+1,"")</f>
        <v/>
      </c>
      <c r="C1954" s="86"/>
      <c r="D1954" s="12"/>
      <c r="E1954" s="12"/>
      <c r="F1954" s="5" t="str">
        <f>IFERROR(IF(E1954&lt;&gt;"",VLOOKUP(E1954,STORE!$C$6:$D$500,2,FALSE),""),"تأكد من الكود")</f>
        <v/>
      </c>
      <c r="G1954" s="12"/>
      <c r="H1954" s="20"/>
      <c r="I1954" s="12"/>
      <c r="U1954" s="4" t="str">
        <f>IF(AND($V$2=$E1954,$V$2&lt;&gt;"",$V$2&lt;&gt;0,F1954&lt;&gt;"تأكد من الكود"),COUNT($U$3:U1953)+1,"  ")</f>
        <v xml:space="preserve">  </v>
      </c>
    </row>
    <row r="1955" spans="2:21" ht="15.75">
      <c r="B1955" s="5" t="str">
        <f>IF(C1955&lt;&gt;"",COUNT($B$3:B1954)+1,"")</f>
        <v/>
      </c>
      <c r="C1955" s="86"/>
      <c r="D1955" s="12"/>
      <c r="E1955" s="12"/>
      <c r="F1955" s="5" t="str">
        <f>IFERROR(IF(E1955&lt;&gt;"",VLOOKUP(E1955,STORE!$C$6:$D$500,2,FALSE),""),"تأكد من الكود")</f>
        <v/>
      </c>
      <c r="G1955" s="12"/>
      <c r="H1955" s="20"/>
      <c r="I1955" s="12"/>
      <c r="U1955" s="4" t="str">
        <f>IF(AND($V$2=$E1955,$V$2&lt;&gt;"",$V$2&lt;&gt;0,F1955&lt;&gt;"تأكد من الكود"),COUNT($U$3:U1954)+1,"  ")</f>
        <v xml:space="preserve">  </v>
      </c>
    </row>
    <row r="1956" spans="2:21" ht="15.75">
      <c r="B1956" s="5" t="str">
        <f>IF(C1956&lt;&gt;"",COUNT($B$3:B1955)+1,"")</f>
        <v/>
      </c>
      <c r="C1956" s="86"/>
      <c r="D1956" s="12"/>
      <c r="E1956" s="12"/>
      <c r="F1956" s="5" t="str">
        <f>IFERROR(IF(E1956&lt;&gt;"",VLOOKUP(E1956,STORE!$C$6:$D$500,2,FALSE),""),"تأكد من الكود")</f>
        <v/>
      </c>
      <c r="G1956" s="12"/>
      <c r="H1956" s="20"/>
      <c r="I1956" s="12"/>
      <c r="U1956" s="4" t="str">
        <f>IF(AND($V$2=$E1956,$V$2&lt;&gt;"",$V$2&lt;&gt;0,F1956&lt;&gt;"تأكد من الكود"),COUNT($U$3:U1955)+1,"  ")</f>
        <v xml:space="preserve">  </v>
      </c>
    </row>
    <row r="1957" spans="2:21" ht="15.75">
      <c r="B1957" s="5" t="str">
        <f>IF(C1957&lt;&gt;"",COUNT($B$3:B1956)+1,"")</f>
        <v/>
      </c>
      <c r="C1957" s="86"/>
      <c r="D1957" s="12"/>
      <c r="E1957" s="12"/>
      <c r="F1957" s="5" t="str">
        <f>IFERROR(IF(E1957&lt;&gt;"",VLOOKUP(E1957,STORE!$C$6:$D$500,2,FALSE),""),"تأكد من الكود")</f>
        <v/>
      </c>
      <c r="G1957" s="12"/>
      <c r="H1957" s="20"/>
      <c r="I1957" s="12"/>
      <c r="U1957" s="4" t="str">
        <f>IF(AND($V$2=$E1957,$V$2&lt;&gt;"",$V$2&lt;&gt;0,F1957&lt;&gt;"تأكد من الكود"),COUNT($U$3:U1956)+1,"  ")</f>
        <v xml:space="preserve">  </v>
      </c>
    </row>
    <row r="1958" spans="2:21" ht="15.75">
      <c r="B1958" s="5" t="str">
        <f>IF(C1958&lt;&gt;"",COUNT($B$3:B1957)+1,"")</f>
        <v/>
      </c>
      <c r="C1958" s="86"/>
      <c r="D1958" s="12"/>
      <c r="E1958" s="12"/>
      <c r="F1958" s="5" t="str">
        <f>IFERROR(IF(E1958&lt;&gt;"",VLOOKUP(E1958,STORE!$C$6:$D$500,2,FALSE),""),"تأكد من الكود")</f>
        <v/>
      </c>
      <c r="G1958" s="12"/>
      <c r="H1958" s="20"/>
      <c r="I1958" s="12"/>
      <c r="U1958" s="4" t="str">
        <f>IF(AND($V$2=$E1958,$V$2&lt;&gt;"",$V$2&lt;&gt;0,F1958&lt;&gt;"تأكد من الكود"),COUNT($U$3:U1957)+1,"  ")</f>
        <v xml:space="preserve">  </v>
      </c>
    </row>
    <row r="1959" spans="2:21" ht="15.75">
      <c r="B1959" s="5" t="str">
        <f>IF(C1959&lt;&gt;"",COUNT($B$3:B1958)+1,"")</f>
        <v/>
      </c>
      <c r="C1959" s="86"/>
      <c r="D1959" s="12"/>
      <c r="E1959" s="12"/>
      <c r="F1959" s="5" t="str">
        <f>IFERROR(IF(E1959&lt;&gt;"",VLOOKUP(E1959,STORE!$C$6:$D$500,2,FALSE),""),"تأكد من الكود")</f>
        <v/>
      </c>
      <c r="G1959" s="12"/>
      <c r="H1959" s="20"/>
      <c r="I1959" s="12"/>
      <c r="U1959" s="4" t="str">
        <f>IF(AND($V$2=$E1959,$V$2&lt;&gt;"",$V$2&lt;&gt;0,F1959&lt;&gt;"تأكد من الكود"),COUNT($U$3:U1958)+1,"  ")</f>
        <v xml:space="preserve">  </v>
      </c>
    </row>
    <row r="1960" spans="2:21" ht="15.75">
      <c r="B1960" s="5" t="str">
        <f>IF(C1960&lt;&gt;"",COUNT($B$3:B1959)+1,"")</f>
        <v/>
      </c>
      <c r="C1960" s="86"/>
      <c r="D1960" s="12"/>
      <c r="E1960" s="12"/>
      <c r="F1960" s="5" t="str">
        <f>IFERROR(IF(E1960&lt;&gt;"",VLOOKUP(E1960,STORE!$C$6:$D$500,2,FALSE),""),"تأكد من الكود")</f>
        <v/>
      </c>
      <c r="G1960" s="12"/>
      <c r="H1960" s="20"/>
      <c r="I1960" s="12"/>
      <c r="U1960" s="4" t="str">
        <f>IF(AND($V$2=$E1960,$V$2&lt;&gt;"",$V$2&lt;&gt;0,F1960&lt;&gt;"تأكد من الكود"),COUNT($U$3:U1959)+1,"  ")</f>
        <v xml:space="preserve">  </v>
      </c>
    </row>
    <row r="1961" spans="2:21" ht="15.75">
      <c r="B1961" s="5" t="str">
        <f>IF(C1961&lt;&gt;"",COUNT($B$3:B1960)+1,"")</f>
        <v/>
      </c>
      <c r="C1961" s="86"/>
      <c r="D1961" s="12"/>
      <c r="E1961" s="12"/>
      <c r="F1961" s="5" t="str">
        <f>IFERROR(IF(E1961&lt;&gt;"",VLOOKUP(E1961,STORE!$C$6:$D$500,2,FALSE),""),"تأكد من الكود")</f>
        <v/>
      </c>
      <c r="G1961" s="12"/>
      <c r="H1961" s="20"/>
      <c r="I1961" s="12"/>
      <c r="U1961" s="4" t="str">
        <f>IF(AND($V$2=$E1961,$V$2&lt;&gt;"",$V$2&lt;&gt;0,F1961&lt;&gt;"تأكد من الكود"),COUNT($U$3:U1960)+1,"  ")</f>
        <v xml:space="preserve">  </v>
      </c>
    </row>
    <row r="1962" spans="2:21" ht="15.75">
      <c r="B1962" s="5" t="str">
        <f>IF(C1962&lt;&gt;"",COUNT($B$3:B1961)+1,"")</f>
        <v/>
      </c>
      <c r="C1962" s="86"/>
      <c r="D1962" s="12"/>
      <c r="E1962" s="12"/>
      <c r="F1962" s="5" t="str">
        <f>IFERROR(IF(E1962&lt;&gt;"",VLOOKUP(E1962,STORE!$C$6:$D$500,2,FALSE),""),"تأكد من الكود")</f>
        <v/>
      </c>
      <c r="G1962" s="12"/>
      <c r="H1962" s="20"/>
      <c r="I1962" s="12"/>
      <c r="U1962" s="4" t="str">
        <f>IF(AND($V$2=$E1962,$V$2&lt;&gt;"",$V$2&lt;&gt;0,F1962&lt;&gt;"تأكد من الكود"),COUNT($U$3:U1961)+1,"  ")</f>
        <v xml:space="preserve">  </v>
      </c>
    </row>
    <row r="1963" spans="2:21" ht="15.75">
      <c r="B1963" s="5" t="str">
        <f>IF(C1963&lt;&gt;"",COUNT($B$3:B1962)+1,"")</f>
        <v/>
      </c>
      <c r="C1963" s="86"/>
      <c r="D1963" s="12"/>
      <c r="E1963" s="12"/>
      <c r="F1963" s="5" t="str">
        <f>IFERROR(IF(E1963&lt;&gt;"",VLOOKUP(E1963,STORE!$C$6:$D$500,2,FALSE),""),"تأكد من الكود")</f>
        <v/>
      </c>
      <c r="G1963" s="12"/>
      <c r="H1963" s="20"/>
      <c r="I1963" s="12"/>
      <c r="U1963" s="4" t="str">
        <f>IF(AND($V$2=$E1963,$V$2&lt;&gt;"",$V$2&lt;&gt;0,F1963&lt;&gt;"تأكد من الكود"),COUNT($U$3:U1962)+1,"  ")</f>
        <v xml:space="preserve">  </v>
      </c>
    </row>
    <row r="1964" spans="2:21" ht="15.75">
      <c r="B1964" s="5" t="str">
        <f>IF(C1964&lt;&gt;"",COUNT($B$3:B1963)+1,"")</f>
        <v/>
      </c>
      <c r="C1964" s="86"/>
      <c r="D1964" s="12"/>
      <c r="E1964" s="12"/>
      <c r="F1964" s="5" t="str">
        <f>IFERROR(IF(E1964&lt;&gt;"",VLOOKUP(E1964,STORE!$C$6:$D$500,2,FALSE),""),"تأكد من الكود")</f>
        <v/>
      </c>
      <c r="G1964" s="12"/>
      <c r="H1964" s="20"/>
      <c r="I1964" s="12"/>
      <c r="U1964" s="4" t="str">
        <f>IF(AND($V$2=$E1964,$V$2&lt;&gt;"",$V$2&lt;&gt;0,F1964&lt;&gt;"تأكد من الكود"),COUNT($U$3:U1963)+1,"  ")</f>
        <v xml:space="preserve">  </v>
      </c>
    </row>
    <row r="1965" spans="2:21" ht="15.75">
      <c r="B1965" s="5" t="str">
        <f>IF(C1965&lt;&gt;"",COUNT($B$3:B1964)+1,"")</f>
        <v/>
      </c>
      <c r="C1965" s="86"/>
      <c r="D1965" s="12"/>
      <c r="E1965" s="12"/>
      <c r="F1965" s="5" t="str">
        <f>IFERROR(IF(E1965&lt;&gt;"",VLOOKUP(E1965,STORE!$C$6:$D$500,2,FALSE),""),"تأكد من الكود")</f>
        <v/>
      </c>
      <c r="G1965" s="12"/>
      <c r="H1965" s="20"/>
      <c r="I1965" s="12"/>
      <c r="U1965" s="4" t="str">
        <f>IF(AND($V$2=$E1965,$V$2&lt;&gt;"",$V$2&lt;&gt;0,F1965&lt;&gt;"تأكد من الكود"),COUNT($U$3:U1964)+1,"  ")</f>
        <v xml:space="preserve">  </v>
      </c>
    </row>
    <row r="1966" spans="2:21" ht="15.75">
      <c r="B1966" s="5" t="str">
        <f>IF(C1966&lt;&gt;"",COUNT($B$3:B1965)+1,"")</f>
        <v/>
      </c>
      <c r="C1966" s="86"/>
      <c r="D1966" s="12"/>
      <c r="E1966" s="12"/>
      <c r="F1966" s="5" t="str">
        <f>IFERROR(IF(E1966&lt;&gt;"",VLOOKUP(E1966,STORE!$C$6:$D$500,2,FALSE),""),"تأكد من الكود")</f>
        <v/>
      </c>
      <c r="G1966" s="12"/>
      <c r="H1966" s="20"/>
      <c r="I1966" s="12"/>
      <c r="U1966" s="4" t="str">
        <f>IF(AND($V$2=$E1966,$V$2&lt;&gt;"",$V$2&lt;&gt;0,F1966&lt;&gt;"تأكد من الكود"),COUNT($U$3:U1965)+1,"  ")</f>
        <v xml:space="preserve">  </v>
      </c>
    </row>
    <row r="1967" spans="2:21" ht="15.75">
      <c r="B1967" s="5" t="str">
        <f>IF(C1967&lt;&gt;"",COUNT($B$3:B1966)+1,"")</f>
        <v/>
      </c>
      <c r="C1967" s="86"/>
      <c r="D1967" s="12"/>
      <c r="E1967" s="12"/>
      <c r="F1967" s="5" t="str">
        <f>IFERROR(IF(E1967&lt;&gt;"",VLOOKUP(E1967,STORE!$C$6:$D$500,2,FALSE),""),"تأكد من الكود")</f>
        <v/>
      </c>
      <c r="G1967" s="12"/>
      <c r="H1967" s="20"/>
      <c r="I1967" s="12"/>
      <c r="U1967" s="4" t="str">
        <f>IF(AND($V$2=$E1967,$V$2&lt;&gt;"",$V$2&lt;&gt;0,F1967&lt;&gt;"تأكد من الكود"),COUNT($U$3:U1966)+1,"  ")</f>
        <v xml:space="preserve">  </v>
      </c>
    </row>
    <row r="1968" spans="2:21" ht="15.75">
      <c r="B1968" s="5" t="str">
        <f>IF(C1968&lt;&gt;"",COUNT($B$3:B1967)+1,"")</f>
        <v/>
      </c>
      <c r="C1968" s="86"/>
      <c r="D1968" s="12"/>
      <c r="E1968" s="12"/>
      <c r="F1968" s="5" t="str">
        <f>IFERROR(IF(E1968&lt;&gt;"",VLOOKUP(E1968,STORE!$C$6:$D$500,2,FALSE),""),"تأكد من الكود")</f>
        <v/>
      </c>
      <c r="G1968" s="12"/>
      <c r="H1968" s="20"/>
      <c r="I1968" s="12"/>
      <c r="U1968" s="4" t="str">
        <f>IF(AND($V$2=$E1968,$V$2&lt;&gt;"",$V$2&lt;&gt;0,F1968&lt;&gt;"تأكد من الكود"),COUNT($U$3:U1967)+1,"  ")</f>
        <v xml:space="preserve">  </v>
      </c>
    </row>
    <row r="1969" spans="2:21" ht="15.75">
      <c r="B1969" s="5" t="str">
        <f>IF(C1969&lt;&gt;"",COUNT($B$3:B1968)+1,"")</f>
        <v/>
      </c>
      <c r="C1969" s="86"/>
      <c r="D1969" s="12"/>
      <c r="E1969" s="12"/>
      <c r="F1969" s="5" t="str">
        <f>IFERROR(IF(E1969&lt;&gt;"",VLOOKUP(E1969,STORE!$C$6:$D$500,2,FALSE),""),"تأكد من الكود")</f>
        <v/>
      </c>
      <c r="G1969" s="12"/>
      <c r="H1969" s="20"/>
      <c r="I1969" s="12"/>
      <c r="U1969" s="4" t="str">
        <f>IF(AND($V$2=$E1969,$V$2&lt;&gt;"",$V$2&lt;&gt;0,F1969&lt;&gt;"تأكد من الكود"),COUNT($U$3:U1968)+1,"  ")</f>
        <v xml:space="preserve">  </v>
      </c>
    </row>
    <row r="1970" spans="2:21" ht="15.75">
      <c r="B1970" s="5" t="str">
        <f>IF(C1970&lt;&gt;"",COUNT($B$3:B1969)+1,"")</f>
        <v/>
      </c>
      <c r="C1970" s="86"/>
      <c r="D1970" s="12"/>
      <c r="E1970" s="12"/>
      <c r="F1970" s="5" t="str">
        <f>IFERROR(IF(E1970&lt;&gt;"",VLOOKUP(E1970,STORE!$C$6:$D$500,2,FALSE),""),"تأكد من الكود")</f>
        <v/>
      </c>
      <c r="G1970" s="12"/>
      <c r="H1970" s="20"/>
      <c r="I1970" s="12"/>
      <c r="U1970" s="4" t="str">
        <f>IF(AND($V$2=$E1970,$V$2&lt;&gt;"",$V$2&lt;&gt;0,F1970&lt;&gt;"تأكد من الكود"),COUNT($U$3:U1969)+1,"  ")</f>
        <v xml:space="preserve">  </v>
      </c>
    </row>
    <row r="1971" spans="2:21" ht="15.75">
      <c r="B1971" s="5" t="str">
        <f>IF(C1971&lt;&gt;"",COUNT($B$3:B1970)+1,"")</f>
        <v/>
      </c>
      <c r="C1971" s="86"/>
      <c r="D1971" s="12"/>
      <c r="E1971" s="12"/>
      <c r="F1971" s="5" t="str">
        <f>IFERROR(IF(E1971&lt;&gt;"",VLOOKUP(E1971,STORE!$C$6:$D$500,2,FALSE),""),"تأكد من الكود")</f>
        <v/>
      </c>
      <c r="G1971" s="12"/>
      <c r="H1971" s="20"/>
      <c r="I1971" s="12"/>
      <c r="U1971" s="4" t="str">
        <f>IF(AND($V$2=$E1971,$V$2&lt;&gt;"",$V$2&lt;&gt;0,F1971&lt;&gt;"تأكد من الكود"),COUNT($U$3:U1970)+1,"  ")</f>
        <v xml:space="preserve">  </v>
      </c>
    </row>
    <row r="1972" spans="2:21" ht="15.75">
      <c r="B1972" s="5" t="str">
        <f>IF(C1972&lt;&gt;"",COUNT($B$3:B1971)+1,"")</f>
        <v/>
      </c>
      <c r="C1972" s="86"/>
      <c r="D1972" s="12"/>
      <c r="E1972" s="12"/>
      <c r="F1972" s="5" t="str">
        <f>IFERROR(IF(E1972&lt;&gt;"",VLOOKUP(E1972,STORE!$C$6:$D$500,2,FALSE),""),"تأكد من الكود")</f>
        <v/>
      </c>
      <c r="G1972" s="12"/>
      <c r="H1972" s="20"/>
      <c r="I1972" s="12"/>
      <c r="U1972" s="4" t="str">
        <f>IF(AND($V$2=$E1972,$V$2&lt;&gt;"",$V$2&lt;&gt;0,F1972&lt;&gt;"تأكد من الكود"),COUNT($U$3:U1971)+1,"  ")</f>
        <v xml:space="preserve">  </v>
      </c>
    </row>
    <row r="1973" spans="2:21" ht="15.75">
      <c r="B1973" s="5" t="str">
        <f>IF(C1973&lt;&gt;"",COUNT($B$3:B1972)+1,"")</f>
        <v/>
      </c>
      <c r="C1973" s="86"/>
      <c r="D1973" s="12"/>
      <c r="E1973" s="12"/>
      <c r="F1973" s="5" t="str">
        <f>IFERROR(IF(E1973&lt;&gt;"",VLOOKUP(E1973,STORE!$C$6:$D$500,2,FALSE),""),"تأكد من الكود")</f>
        <v/>
      </c>
      <c r="G1973" s="12"/>
      <c r="H1973" s="20"/>
      <c r="I1973" s="12"/>
      <c r="U1973" s="4" t="str">
        <f>IF(AND($V$2=$E1973,$V$2&lt;&gt;"",$V$2&lt;&gt;0,F1973&lt;&gt;"تأكد من الكود"),COUNT($U$3:U1972)+1,"  ")</f>
        <v xml:space="preserve">  </v>
      </c>
    </row>
    <row r="1974" spans="2:21" ht="15.75">
      <c r="B1974" s="5" t="str">
        <f>IF(C1974&lt;&gt;"",COUNT($B$3:B1973)+1,"")</f>
        <v/>
      </c>
      <c r="C1974" s="86"/>
      <c r="D1974" s="12"/>
      <c r="E1974" s="12"/>
      <c r="F1974" s="5" t="str">
        <f>IFERROR(IF(E1974&lt;&gt;"",VLOOKUP(E1974,STORE!$C$6:$D$500,2,FALSE),""),"تأكد من الكود")</f>
        <v/>
      </c>
      <c r="G1974" s="12"/>
      <c r="H1974" s="20"/>
      <c r="I1974" s="12"/>
      <c r="U1974" s="4" t="str">
        <f>IF(AND($V$2=$E1974,$V$2&lt;&gt;"",$V$2&lt;&gt;0,F1974&lt;&gt;"تأكد من الكود"),COUNT($U$3:U1973)+1,"  ")</f>
        <v xml:space="preserve">  </v>
      </c>
    </row>
    <row r="1975" spans="2:21" ht="15.75">
      <c r="B1975" s="5" t="str">
        <f>IF(C1975&lt;&gt;"",COUNT($B$3:B1974)+1,"")</f>
        <v/>
      </c>
      <c r="C1975" s="86"/>
      <c r="D1975" s="12"/>
      <c r="E1975" s="12"/>
      <c r="F1975" s="5" t="str">
        <f>IFERROR(IF(E1975&lt;&gt;"",VLOOKUP(E1975,STORE!$C$6:$D$500,2,FALSE),""),"تأكد من الكود")</f>
        <v/>
      </c>
      <c r="G1975" s="12"/>
      <c r="H1975" s="20"/>
      <c r="I1975" s="12"/>
      <c r="U1975" s="4" t="str">
        <f>IF(AND($V$2=$E1975,$V$2&lt;&gt;"",$V$2&lt;&gt;0,F1975&lt;&gt;"تأكد من الكود"),COUNT($U$3:U1974)+1,"  ")</f>
        <v xml:space="preserve">  </v>
      </c>
    </row>
    <row r="1976" spans="2:21" ht="15.75">
      <c r="B1976" s="5" t="str">
        <f>IF(C1976&lt;&gt;"",COUNT($B$3:B1975)+1,"")</f>
        <v/>
      </c>
      <c r="C1976" s="86"/>
      <c r="D1976" s="12"/>
      <c r="E1976" s="12"/>
      <c r="F1976" s="5" t="str">
        <f>IFERROR(IF(E1976&lt;&gt;"",VLOOKUP(E1976,STORE!$C$6:$D$500,2,FALSE),""),"تأكد من الكود")</f>
        <v/>
      </c>
      <c r="G1976" s="12"/>
      <c r="H1976" s="20"/>
      <c r="I1976" s="12"/>
      <c r="U1976" s="4" t="str">
        <f>IF(AND($V$2=$E1976,$V$2&lt;&gt;"",$V$2&lt;&gt;0,F1976&lt;&gt;"تأكد من الكود"),COUNT($U$3:U1975)+1,"  ")</f>
        <v xml:space="preserve">  </v>
      </c>
    </row>
    <row r="1977" spans="2:21" ht="15.75">
      <c r="B1977" s="5" t="str">
        <f>IF(C1977&lt;&gt;"",COUNT($B$3:B1976)+1,"")</f>
        <v/>
      </c>
      <c r="C1977" s="86"/>
      <c r="D1977" s="12"/>
      <c r="E1977" s="12"/>
      <c r="F1977" s="5" t="str">
        <f>IFERROR(IF(E1977&lt;&gt;"",VLOOKUP(E1977,STORE!$C$6:$D$500,2,FALSE),""),"تأكد من الكود")</f>
        <v/>
      </c>
      <c r="G1977" s="12"/>
      <c r="H1977" s="20"/>
      <c r="I1977" s="12"/>
      <c r="U1977" s="4" t="str">
        <f>IF(AND($V$2=$E1977,$V$2&lt;&gt;"",$V$2&lt;&gt;0,F1977&lt;&gt;"تأكد من الكود"),COUNT($U$3:U1976)+1,"  ")</f>
        <v xml:space="preserve">  </v>
      </c>
    </row>
    <row r="1978" spans="2:21" ht="15.75">
      <c r="B1978" s="5" t="str">
        <f>IF(C1978&lt;&gt;"",COUNT($B$3:B1977)+1,"")</f>
        <v/>
      </c>
      <c r="C1978" s="86"/>
      <c r="D1978" s="12"/>
      <c r="E1978" s="12"/>
      <c r="F1978" s="5" t="str">
        <f>IFERROR(IF(E1978&lt;&gt;"",VLOOKUP(E1978,STORE!$C$6:$D$500,2,FALSE),""),"تأكد من الكود")</f>
        <v/>
      </c>
      <c r="G1978" s="12"/>
      <c r="H1978" s="20"/>
      <c r="I1978" s="12"/>
      <c r="U1978" s="4" t="str">
        <f>IF(AND($V$2=$E1978,$V$2&lt;&gt;"",$V$2&lt;&gt;0,F1978&lt;&gt;"تأكد من الكود"),COUNT($U$3:U1977)+1,"  ")</f>
        <v xml:space="preserve">  </v>
      </c>
    </row>
    <row r="1979" spans="2:21" ht="15.75">
      <c r="B1979" s="5" t="str">
        <f>IF(C1979&lt;&gt;"",COUNT($B$3:B1978)+1,"")</f>
        <v/>
      </c>
      <c r="C1979" s="86"/>
      <c r="D1979" s="12"/>
      <c r="E1979" s="12"/>
      <c r="F1979" s="5" t="str">
        <f>IFERROR(IF(E1979&lt;&gt;"",VLOOKUP(E1979,STORE!$C$6:$D$500,2,FALSE),""),"تأكد من الكود")</f>
        <v/>
      </c>
      <c r="G1979" s="12"/>
      <c r="H1979" s="20"/>
      <c r="I1979" s="12"/>
      <c r="U1979" s="4" t="str">
        <f>IF(AND($V$2=$E1979,$V$2&lt;&gt;"",$V$2&lt;&gt;0,F1979&lt;&gt;"تأكد من الكود"),COUNT($U$3:U1978)+1,"  ")</f>
        <v xml:space="preserve">  </v>
      </c>
    </row>
    <row r="1980" spans="2:21" ht="15.75">
      <c r="B1980" s="5" t="str">
        <f>IF(C1980&lt;&gt;"",COUNT($B$3:B1979)+1,"")</f>
        <v/>
      </c>
      <c r="C1980" s="86"/>
      <c r="D1980" s="12"/>
      <c r="E1980" s="12"/>
      <c r="F1980" s="5" t="str">
        <f>IFERROR(IF(E1980&lt;&gt;"",VLOOKUP(E1980,STORE!$C$6:$D$500,2,FALSE),""),"تأكد من الكود")</f>
        <v/>
      </c>
      <c r="G1980" s="12"/>
      <c r="H1980" s="20"/>
      <c r="I1980" s="12"/>
      <c r="U1980" s="4" t="str">
        <f>IF(AND($V$2=$E1980,$V$2&lt;&gt;"",$V$2&lt;&gt;0,F1980&lt;&gt;"تأكد من الكود"),COUNT($U$3:U1979)+1,"  ")</f>
        <v xml:space="preserve">  </v>
      </c>
    </row>
    <row r="1981" spans="2:21" ht="15.75">
      <c r="B1981" s="5" t="str">
        <f>IF(C1981&lt;&gt;"",COUNT($B$3:B1980)+1,"")</f>
        <v/>
      </c>
      <c r="C1981" s="86"/>
      <c r="D1981" s="12"/>
      <c r="E1981" s="12"/>
      <c r="F1981" s="5" t="str">
        <f>IFERROR(IF(E1981&lt;&gt;"",VLOOKUP(E1981,STORE!$C$6:$D$500,2,FALSE),""),"تأكد من الكود")</f>
        <v/>
      </c>
      <c r="G1981" s="12"/>
      <c r="H1981" s="20"/>
      <c r="I1981" s="12"/>
      <c r="U1981" s="4" t="str">
        <f>IF(AND($V$2=$E1981,$V$2&lt;&gt;"",$V$2&lt;&gt;0,F1981&lt;&gt;"تأكد من الكود"),COUNT($U$3:U1980)+1,"  ")</f>
        <v xml:space="preserve">  </v>
      </c>
    </row>
    <row r="1982" spans="2:21" ht="15.75">
      <c r="B1982" s="5" t="str">
        <f>IF(C1982&lt;&gt;"",COUNT($B$3:B1981)+1,"")</f>
        <v/>
      </c>
      <c r="C1982" s="86"/>
      <c r="D1982" s="12"/>
      <c r="E1982" s="12"/>
      <c r="F1982" s="5" t="str">
        <f>IFERROR(IF(E1982&lt;&gt;"",VLOOKUP(E1982,STORE!$C$6:$D$500,2,FALSE),""),"تأكد من الكود")</f>
        <v/>
      </c>
      <c r="G1982" s="12"/>
      <c r="H1982" s="20"/>
      <c r="I1982" s="12"/>
      <c r="U1982" s="4" t="str">
        <f>IF(AND($V$2=$E1982,$V$2&lt;&gt;"",$V$2&lt;&gt;0,F1982&lt;&gt;"تأكد من الكود"),COUNT($U$3:U1981)+1,"  ")</f>
        <v xml:space="preserve">  </v>
      </c>
    </row>
    <row r="1983" spans="2:21" ht="15.75">
      <c r="B1983" s="5" t="str">
        <f>IF(C1983&lt;&gt;"",COUNT($B$3:B1982)+1,"")</f>
        <v/>
      </c>
      <c r="C1983" s="86"/>
      <c r="D1983" s="12"/>
      <c r="E1983" s="12"/>
      <c r="F1983" s="5" t="str">
        <f>IFERROR(IF(E1983&lt;&gt;"",VLOOKUP(E1983,STORE!$C$6:$D$500,2,FALSE),""),"تأكد من الكود")</f>
        <v/>
      </c>
      <c r="G1983" s="12"/>
      <c r="H1983" s="20"/>
      <c r="I1983" s="12"/>
      <c r="U1983" s="4" t="str">
        <f>IF(AND($V$2=$E1983,$V$2&lt;&gt;"",$V$2&lt;&gt;0,F1983&lt;&gt;"تأكد من الكود"),COUNT($U$3:U1982)+1,"  ")</f>
        <v xml:space="preserve">  </v>
      </c>
    </row>
    <row r="1984" spans="2:21" ht="15.75">
      <c r="B1984" s="5" t="str">
        <f>IF(C1984&lt;&gt;"",COUNT($B$3:B1983)+1,"")</f>
        <v/>
      </c>
      <c r="C1984" s="86"/>
      <c r="D1984" s="12"/>
      <c r="E1984" s="12"/>
      <c r="F1984" s="5" t="str">
        <f>IFERROR(IF(E1984&lt;&gt;"",VLOOKUP(E1984,STORE!$C$6:$D$500,2,FALSE),""),"تأكد من الكود")</f>
        <v/>
      </c>
      <c r="G1984" s="12"/>
      <c r="H1984" s="20"/>
      <c r="I1984" s="12"/>
      <c r="U1984" s="4" t="str">
        <f>IF(AND($V$2=$E1984,$V$2&lt;&gt;"",$V$2&lt;&gt;0,F1984&lt;&gt;"تأكد من الكود"),COUNT($U$3:U1983)+1,"  ")</f>
        <v xml:space="preserve">  </v>
      </c>
    </row>
    <row r="1985" spans="2:21" ht="15.75">
      <c r="B1985" s="5" t="str">
        <f>IF(C1985&lt;&gt;"",COUNT($B$3:B1984)+1,"")</f>
        <v/>
      </c>
      <c r="C1985" s="86"/>
      <c r="D1985" s="12"/>
      <c r="E1985" s="12"/>
      <c r="F1985" s="5" t="str">
        <f>IFERROR(IF(E1985&lt;&gt;"",VLOOKUP(E1985,STORE!$C$6:$D$500,2,FALSE),""),"تأكد من الكود")</f>
        <v/>
      </c>
      <c r="G1985" s="12"/>
      <c r="H1985" s="20"/>
      <c r="I1985" s="12"/>
      <c r="U1985" s="4" t="str">
        <f>IF(AND($V$2=$E1985,$V$2&lt;&gt;"",$V$2&lt;&gt;0,F1985&lt;&gt;"تأكد من الكود"),COUNT($U$3:U1984)+1,"  ")</f>
        <v xml:space="preserve">  </v>
      </c>
    </row>
    <row r="1986" spans="2:21" ht="15.75">
      <c r="B1986" s="5" t="str">
        <f>IF(C1986&lt;&gt;"",COUNT($B$3:B1985)+1,"")</f>
        <v/>
      </c>
      <c r="C1986" s="86"/>
      <c r="D1986" s="12"/>
      <c r="E1986" s="12"/>
      <c r="F1986" s="5" t="str">
        <f>IFERROR(IF(E1986&lt;&gt;"",VLOOKUP(E1986,STORE!$C$6:$D$500,2,FALSE),""),"تأكد من الكود")</f>
        <v/>
      </c>
      <c r="G1986" s="12"/>
      <c r="H1986" s="20"/>
      <c r="I1986" s="12"/>
      <c r="U1986" s="4" t="str">
        <f>IF(AND($V$2=$E1986,$V$2&lt;&gt;"",$V$2&lt;&gt;0,F1986&lt;&gt;"تأكد من الكود"),COUNT($U$3:U1985)+1,"  ")</f>
        <v xml:space="preserve">  </v>
      </c>
    </row>
    <row r="1987" spans="2:21" ht="15.75">
      <c r="B1987" s="5" t="str">
        <f>IF(C1987&lt;&gt;"",COUNT($B$3:B1986)+1,"")</f>
        <v/>
      </c>
      <c r="C1987" s="86"/>
      <c r="D1987" s="12"/>
      <c r="E1987" s="12"/>
      <c r="F1987" s="5" t="str">
        <f>IFERROR(IF(E1987&lt;&gt;"",VLOOKUP(E1987,STORE!$C$6:$D$500,2,FALSE),""),"تأكد من الكود")</f>
        <v/>
      </c>
      <c r="G1987" s="12"/>
      <c r="H1987" s="20"/>
      <c r="I1987" s="12"/>
      <c r="U1987" s="4" t="str">
        <f>IF(AND($V$2=$E1987,$V$2&lt;&gt;"",$V$2&lt;&gt;0,F1987&lt;&gt;"تأكد من الكود"),COUNT($U$3:U1986)+1,"  ")</f>
        <v xml:space="preserve">  </v>
      </c>
    </row>
    <row r="1988" spans="2:21" ht="15.75">
      <c r="B1988" s="5" t="str">
        <f>IF(C1988&lt;&gt;"",COUNT($B$3:B1987)+1,"")</f>
        <v/>
      </c>
      <c r="C1988" s="86"/>
      <c r="D1988" s="12"/>
      <c r="E1988" s="12"/>
      <c r="F1988" s="5" t="str">
        <f>IFERROR(IF(E1988&lt;&gt;"",VLOOKUP(E1988,STORE!$C$6:$D$500,2,FALSE),""),"تأكد من الكود")</f>
        <v/>
      </c>
      <c r="G1988" s="12"/>
      <c r="H1988" s="20"/>
      <c r="I1988" s="12"/>
      <c r="U1988" s="4" t="str">
        <f>IF(AND($V$2=$E1988,$V$2&lt;&gt;"",$V$2&lt;&gt;0,F1988&lt;&gt;"تأكد من الكود"),COUNT($U$3:U1987)+1,"  ")</f>
        <v xml:space="preserve">  </v>
      </c>
    </row>
    <row r="1989" spans="2:21" ht="15.75">
      <c r="B1989" s="5" t="str">
        <f>IF(C1989&lt;&gt;"",COUNT($B$3:B1988)+1,"")</f>
        <v/>
      </c>
      <c r="C1989" s="86"/>
      <c r="D1989" s="12"/>
      <c r="E1989" s="12"/>
      <c r="F1989" s="5" t="str">
        <f>IFERROR(IF(E1989&lt;&gt;"",VLOOKUP(E1989,STORE!$C$6:$D$500,2,FALSE),""),"تأكد من الكود")</f>
        <v/>
      </c>
      <c r="G1989" s="12"/>
      <c r="H1989" s="20"/>
      <c r="I1989" s="12"/>
      <c r="U1989" s="4" t="str">
        <f>IF(AND($V$2=$E1989,$V$2&lt;&gt;"",$V$2&lt;&gt;0,F1989&lt;&gt;"تأكد من الكود"),COUNT($U$3:U1988)+1,"  ")</f>
        <v xml:space="preserve">  </v>
      </c>
    </row>
    <row r="1990" spans="2:21" ht="15.75">
      <c r="B1990" s="5" t="str">
        <f>IF(C1990&lt;&gt;"",COUNT($B$3:B1989)+1,"")</f>
        <v/>
      </c>
      <c r="C1990" s="86"/>
      <c r="D1990" s="12"/>
      <c r="E1990" s="12"/>
      <c r="F1990" s="5" t="str">
        <f>IFERROR(IF(E1990&lt;&gt;"",VLOOKUP(E1990,STORE!$C$6:$D$500,2,FALSE),""),"تأكد من الكود")</f>
        <v/>
      </c>
      <c r="G1990" s="12"/>
      <c r="H1990" s="20"/>
      <c r="I1990" s="12"/>
      <c r="U1990" s="4" t="str">
        <f>IF(AND($V$2=$E1990,$V$2&lt;&gt;"",$V$2&lt;&gt;0,F1990&lt;&gt;"تأكد من الكود"),COUNT($U$3:U1989)+1,"  ")</f>
        <v xml:space="preserve">  </v>
      </c>
    </row>
    <row r="1991" spans="2:21" ht="15.75">
      <c r="B1991" s="5" t="str">
        <f>IF(C1991&lt;&gt;"",COUNT($B$3:B1990)+1,"")</f>
        <v/>
      </c>
      <c r="C1991" s="86"/>
      <c r="D1991" s="12"/>
      <c r="E1991" s="12"/>
      <c r="F1991" s="5" t="str">
        <f>IFERROR(IF(E1991&lt;&gt;"",VLOOKUP(E1991,STORE!$C$6:$D$500,2,FALSE),""),"تأكد من الكود")</f>
        <v/>
      </c>
      <c r="G1991" s="12"/>
      <c r="H1991" s="20"/>
      <c r="I1991" s="12"/>
      <c r="U1991" s="4" t="str">
        <f>IF(AND($V$2=$E1991,$V$2&lt;&gt;"",$V$2&lt;&gt;0,F1991&lt;&gt;"تأكد من الكود"),COUNT($U$3:U1990)+1,"  ")</f>
        <v xml:space="preserve">  </v>
      </c>
    </row>
    <row r="1992" spans="2:21" ht="15.75">
      <c r="B1992" s="5" t="str">
        <f>IF(C1992&lt;&gt;"",COUNT($B$3:B1991)+1,"")</f>
        <v/>
      </c>
      <c r="C1992" s="86"/>
      <c r="D1992" s="12"/>
      <c r="E1992" s="12"/>
      <c r="F1992" s="5" t="str">
        <f>IFERROR(IF(E1992&lt;&gt;"",VLOOKUP(E1992,STORE!$C$6:$D$500,2,FALSE),""),"تأكد من الكود")</f>
        <v/>
      </c>
      <c r="G1992" s="12"/>
      <c r="H1992" s="20"/>
      <c r="I1992" s="12"/>
      <c r="U1992" s="4" t="str">
        <f>IF(AND($V$2=$E1992,$V$2&lt;&gt;"",$V$2&lt;&gt;0,F1992&lt;&gt;"تأكد من الكود"),COUNT($U$3:U1991)+1,"  ")</f>
        <v xml:space="preserve">  </v>
      </c>
    </row>
    <row r="1993" spans="2:21" ht="15.75">
      <c r="B1993" s="5" t="str">
        <f>IF(C1993&lt;&gt;"",COUNT($B$3:B1992)+1,"")</f>
        <v/>
      </c>
      <c r="C1993" s="86"/>
      <c r="D1993" s="12"/>
      <c r="E1993" s="12"/>
      <c r="F1993" s="5" t="str">
        <f>IFERROR(IF(E1993&lt;&gt;"",VLOOKUP(E1993,STORE!$C$6:$D$500,2,FALSE),""),"تأكد من الكود")</f>
        <v/>
      </c>
      <c r="G1993" s="12"/>
      <c r="H1993" s="20"/>
      <c r="I1993" s="12"/>
      <c r="U1993" s="4" t="str">
        <f>IF(AND($V$2=$E1993,$V$2&lt;&gt;"",$V$2&lt;&gt;0,F1993&lt;&gt;"تأكد من الكود"),COUNT($U$3:U1992)+1,"  ")</f>
        <v xml:space="preserve">  </v>
      </c>
    </row>
    <row r="1994" spans="2:21" ht="15.75">
      <c r="B1994" s="5" t="str">
        <f>IF(C1994&lt;&gt;"",COUNT($B$3:B1993)+1,"")</f>
        <v/>
      </c>
      <c r="C1994" s="86"/>
      <c r="D1994" s="12"/>
      <c r="E1994" s="12"/>
      <c r="F1994" s="5" t="str">
        <f>IFERROR(IF(E1994&lt;&gt;"",VLOOKUP(E1994,STORE!$C$6:$D$500,2,FALSE),""),"تأكد من الكود")</f>
        <v/>
      </c>
      <c r="G1994" s="12"/>
      <c r="H1994" s="20"/>
      <c r="I1994" s="12"/>
      <c r="U1994" s="4" t="str">
        <f>IF(AND($V$2=$E1994,$V$2&lt;&gt;"",$V$2&lt;&gt;0,F1994&lt;&gt;"تأكد من الكود"),COUNT($U$3:U1993)+1,"  ")</f>
        <v xml:space="preserve">  </v>
      </c>
    </row>
    <row r="1995" spans="2:21" ht="15.75">
      <c r="B1995" s="5" t="str">
        <f>IF(C1995&lt;&gt;"",COUNT($B$3:B1994)+1,"")</f>
        <v/>
      </c>
      <c r="C1995" s="86"/>
      <c r="D1995" s="12"/>
      <c r="E1995" s="12"/>
      <c r="F1995" s="5" t="str">
        <f>IFERROR(IF(E1995&lt;&gt;"",VLOOKUP(E1995,STORE!$C$6:$D$500,2,FALSE),""),"تأكد من الكود")</f>
        <v/>
      </c>
      <c r="G1995" s="12"/>
      <c r="H1995" s="20"/>
      <c r="I1995" s="12"/>
      <c r="U1995" s="4" t="str">
        <f>IF(AND($V$2=$E1995,$V$2&lt;&gt;"",$V$2&lt;&gt;0,F1995&lt;&gt;"تأكد من الكود"),COUNT($U$3:U1994)+1,"  ")</f>
        <v xml:space="preserve">  </v>
      </c>
    </row>
    <row r="1996" spans="2:21" ht="15.75">
      <c r="B1996" s="5" t="str">
        <f>IF(C1996&lt;&gt;"",COUNT($B$3:B1995)+1,"")</f>
        <v/>
      </c>
      <c r="C1996" s="86"/>
      <c r="D1996" s="12"/>
      <c r="E1996" s="12"/>
      <c r="F1996" s="5" t="str">
        <f>IFERROR(IF(E1996&lt;&gt;"",VLOOKUP(E1996,STORE!$C$6:$D$500,2,FALSE),""),"تأكد من الكود")</f>
        <v/>
      </c>
      <c r="G1996" s="12"/>
      <c r="H1996" s="20"/>
      <c r="I1996" s="12"/>
      <c r="U1996" s="4" t="str">
        <f>IF(AND($V$2=$E1996,$V$2&lt;&gt;"",$V$2&lt;&gt;0,F1996&lt;&gt;"تأكد من الكود"),COUNT($U$3:U1995)+1,"  ")</f>
        <v xml:space="preserve">  </v>
      </c>
    </row>
    <row r="1997" spans="2:21" ht="15.75">
      <c r="B1997" s="5" t="str">
        <f>IF(C1997&lt;&gt;"",COUNT($B$3:B1996)+1,"")</f>
        <v/>
      </c>
      <c r="C1997" s="86"/>
      <c r="D1997" s="12"/>
      <c r="E1997" s="12"/>
      <c r="F1997" s="5" t="str">
        <f>IFERROR(IF(E1997&lt;&gt;"",VLOOKUP(E1997,STORE!$C$6:$D$500,2,FALSE),""),"تأكد من الكود")</f>
        <v/>
      </c>
      <c r="G1997" s="12"/>
      <c r="H1997" s="20"/>
      <c r="I1997" s="12"/>
      <c r="U1997" s="4" t="str">
        <f>IF(AND($V$2=$E1997,$V$2&lt;&gt;"",$V$2&lt;&gt;0,F1997&lt;&gt;"تأكد من الكود"),COUNT($U$3:U1996)+1,"  ")</f>
        <v xml:space="preserve">  </v>
      </c>
    </row>
    <row r="1998" spans="2:21" ht="15.75">
      <c r="B1998" s="5" t="str">
        <f>IF(C1998&lt;&gt;"",COUNT($B$3:B1997)+1,"")</f>
        <v/>
      </c>
      <c r="C1998" s="86"/>
      <c r="D1998" s="12"/>
      <c r="E1998" s="12"/>
      <c r="F1998" s="5" t="str">
        <f>IFERROR(IF(E1998&lt;&gt;"",VLOOKUP(E1998,STORE!$C$6:$D$500,2,FALSE),""),"تأكد من الكود")</f>
        <v/>
      </c>
      <c r="G1998" s="12"/>
      <c r="H1998" s="20"/>
      <c r="I1998" s="12"/>
      <c r="U1998" s="4" t="str">
        <f>IF(AND($V$2=$E1998,$V$2&lt;&gt;"",$V$2&lt;&gt;0,F1998&lt;&gt;"تأكد من الكود"),COUNT($U$3:U1997)+1,"  ")</f>
        <v xml:space="preserve">  </v>
      </c>
    </row>
    <row r="1999" spans="2:21" ht="15.75">
      <c r="B1999" s="5" t="str">
        <f>IF(C1999&lt;&gt;"",COUNT($B$3:B1998)+1,"")</f>
        <v/>
      </c>
      <c r="C1999" s="86"/>
      <c r="D1999" s="12"/>
      <c r="E1999" s="12"/>
      <c r="F1999" s="5" t="str">
        <f>IFERROR(IF(E1999&lt;&gt;"",VLOOKUP(E1999,STORE!$C$6:$D$500,2,FALSE),""),"تأكد من الكود")</f>
        <v/>
      </c>
      <c r="G1999" s="12"/>
      <c r="H1999" s="20"/>
      <c r="I1999" s="12"/>
      <c r="U1999" s="4" t="str">
        <f>IF(AND($V$2=$E1999,$V$2&lt;&gt;"",$V$2&lt;&gt;0,F1999&lt;&gt;"تأكد من الكود"),COUNT($U$3:U1998)+1,"  ")</f>
        <v xml:space="preserve">  </v>
      </c>
    </row>
    <row r="2000" spans="2:21" ht="15.75">
      <c r="B2000" s="5" t="str">
        <f>IF(C2000&lt;&gt;"",COUNT($B$3:B1999)+1,"")</f>
        <v/>
      </c>
      <c r="C2000" s="86"/>
      <c r="D2000" s="12"/>
      <c r="E2000" s="12"/>
      <c r="F2000" s="5" t="str">
        <f>IFERROR(IF(E2000&lt;&gt;"",VLOOKUP(E2000,STORE!$C$6:$D$500,2,FALSE),""),"تأكد من الكود")</f>
        <v/>
      </c>
      <c r="G2000" s="12"/>
      <c r="H2000" s="20"/>
      <c r="I2000" s="12"/>
      <c r="U2000" s="4" t="str">
        <f>IF(AND($V$2=$E2000,$V$2&lt;&gt;"",$V$2&lt;&gt;0,F2000&lt;&gt;"تأكد من الكود"),COUNT($U$3:U1999)+1,"  ")</f>
        <v xml:space="preserve">  </v>
      </c>
    </row>
    <row r="2001" spans="3:3">
      <c r="C2001" s="86"/>
    </row>
    <row r="2002" spans="3:3">
      <c r="C2002" s="86"/>
    </row>
    <row r="2003" spans="3:3">
      <c r="C2003" s="86"/>
    </row>
    <row r="2004" spans="3:3">
      <c r="C2004" s="86"/>
    </row>
    <row r="2005" spans="3:3">
      <c r="C2005" s="86"/>
    </row>
    <row r="2006" spans="3:3">
      <c r="C2006" s="86"/>
    </row>
    <row r="2007" spans="3:3">
      <c r="C2007" s="86"/>
    </row>
    <row r="2008" spans="3:3">
      <c r="C2008" s="86"/>
    </row>
    <row r="2009" spans="3:3">
      <c r="C2009" s="86"/>
    </row>
    <row r="2010" spans="3:3">
      <c r="C2010" s="86"/>
    </row>
    <row r="2011" spans="3:3">
      <c r="C2011" s="86"/>
    </row>
    <row r="2012" spans="3:3">
      <c r="C2012" s="86"/>
    </row>
    <row r="2013" spans="3:3">
      <c r="C2013" s="86"/>
    </row>
    <row r="2014" spans="3:3">
      <c r="C2014" s="86"/>
    </row>
    <row r="2015" spans="3:3">
      <c r="C2015" s="86"/>
    </row>
    <row r="2016" spans="3:3">
      <c r="C2016" s="86"/>
    </row>
    <row r="2017" spans="3:3">
      <c r="C2017" s="86"/>
    </row>
    <row r="2018" spans="3:3">
      <c r="C2018" s="86"/>
    </row>
    <row r="2019" spans="3:3">
      <c r="C2019" s="86"/>
    </row>
    <row r="2020" spans="3:3">
      <c r="C2020" s="86"/>
    </row>
    <row r="2021" spans="3:3">
      <c r="C2021" s="86"/>
    </row>
    <row r="2022" spans="3:3">
      <c r="C2022" s="86"/>
    </row>
    <row r="2023" spans="3:3">
      <c r="C2023" s="86"/>
    </row>
    <row r="2024" spans="3:3">
      <c r="C2024" s="86"/>
    </row>
    <row r="2025" spans="3:3">
      <c r="C2025" s="86"/>
    </row>
    <row r="2026" spans="3:3">
      <c r="C2026" s="86"/>
    </row>
    <row r="2027" spans="3:3">
      <c r="C2027" s="86"/>
    </row>
    <row r="2028" spans="3:3">
      <c r="C2028" s="86"/>
    </row>
    <row r="2029" spans="3:3">
      <c r="C2029" s="86"/>
    </row>
    <row r="2030" spans="3:3">
      <c r="C2030" s="86"/>
    </row>
    <row r="2031" spans="3:3">
      <c r="C2031" s="86"/>
    </row>
    <row r="2032" spans="3:3">
      <c r="C2032" s="86"/>
    </row>
    <row r="2033" spans="3:3">
      <c r="C2033" s="86"/>
    </row>
    <row r="2034" spans="3:3">
      <c r="C2034" s="86"/>
    </row>
    <row r="2035" spans="3:3">
      <c r="C2035" s="86"/>
    </row>
    <row r="2036" spans="3:3">
      <c r="C2036" s="86"/>
    </row>
    <row r="2037" spans="3:3">
      <c r="C2037" s="86"/>
    </row>
    <row r="2038" spans="3:3">
      <c r="C2038" s="86"/>
    </row>
    <row r="2039" spans="3:3">
      <c r="C2039" s="86"/>
    </row>
    <row r="2040" spans="3:3">
      <c r="C2040" s="86"/>
    </row>
    <row r="2041" spans="3:3">
      <c r="C2041" s="86"/>
    </row>
    <row r="2042" spans="3:3">
      <c r="C2042" s="86"/>
    </row>
    <row r="2043" spans="3:3">
      <c r="C2043" s="86"/>
    </row>
    <row r="2044" spans="3:3">
      <c r="C2044" s="86"/>
    </row>
    <row r="2045" spans="3:3">
      <c r="C2045" s="86"/>
    </row>
    <row r="2046" spans="3:3">
      <c r="C2046" s="86"/>
    </row>
    <row r="2047" spans="3:3">
      <c r="C2047" s="86"/>
    </row>
    <row r="2048" spans="3:3">
      <c r="C2048" s="86"/>
    </row>
    <row r="2049" spans="3:3">
      <c r="C2049" s="86"/>
    </row>
    <row r="2050" spans="3:3">
      <c r="C2050" s="86"/>
    </row>
    <row r="2051" spans="3:3">
      <c r="C2051" s="86"/>
    </row>
    <row r="2052" spans="3:3">
      <c r="C2052" s="86"/>
    </row>
    <row r="2053" spans="3:3">
      <c r="C2053" s="86"/>
    </row>
    <row r="2054" spans="3:3">
      <c r="C2054" s="86"/>
    </row>
    <row r="2055" spans="3:3">
      <c r="C2055" s="86"/>
    </row>
    <row r="2056" spans="3:3">
      <c r="C2056" s="86"/>
    </row>
    <row r="2057" spans="3:3">
      <c r="C2057" s="86"/>
    </row>
    <row r="2058" spans="3:3">
      <c r="C2058" s="86"/>
    </row>
    <row r="2059" spans="3:3">
      <c r="C2059" s="86"/>
    </row>
    <row r="2060" spans="3:3">
      <c r="C2060" s="86"/>
    </row>
    <row r="2061" spans="3:3">
      <c r="C2061" s="86"/>
    </row>
    <row r="2062" spans="3:3">
      <c r="C2062" s="86"/>
    </row>
    <row r="2063" spans="3:3">
      <c r="C2063" s="86"/>
    </row>
    <row r="2064" spans="3:3">
      <c r="C2064" s="86"/>
    </row>
    <row r="2065" spans="3:3">
      <c r="C2065" s="86"/>
    </row>
    <row r="2066" spans="3:3">
      <c r="C2066" s="86"/>
    </row>
    <row r="2067" spans="3:3">
      <c r="C2067" s="86"/>
    </row>
    <row r="2068" spans="3:3">
      <c r="C2068" s="86"/>
    </row>
    <row r="2069" spans="3:3">
      <c r="C2069" s="86"/>
    </row>
    <row r="2070" spans="3:3">
      <c r="C2070" s="86"/>
    </row>
    <row r="2071" spans="3:3">
      <c r="C2071" s="86"/>
    </row>
    <row r="2072" spans="3:3">
      <c r="C2072" s="86"/>
    </row>
    <row r="2073" spans="3:3">
      <c r="C2073" s="86"/>
    </row>
    <row r="2074" spans="3:3">
      <c r="C2074" s="86"/>
    </row>
    <row r="2075" spans="3:3">
      <c r="C2075" s="86"/>
    </row>
    <row r="2076" spans="3:3">
      <c r="C2076" s="86"/>
    </row>
    <row r="2077" spans="3:3">
      <c r="C2077" s="86"/>
    </row>
    <row r="2078" spans="3:3">
      <c r="C2078" s="86"/>
    </row>
    <row r="2079" spans="3:3">
      <c r="C2079" s="86"/>
    </row>
    <row r="2080" spans="3:3">
      <c r="C2080" s="86"/>
    </row>
    <row r="2081" spans="3:3">
      <c r="C2081" s="86"/>
    </row>
    <row r="2082" spans="3:3">
      <c r="C2082" s="86"/>
    </row>
    <row r="2083" spans="3:3">
      <c r="C2083" s="86"/>
    </row>
    <row r="2084" spans="3:3">
      <c r="C2084" s="86"/>
    </row>
    <row r="2085" spans="3:3">
      <c r="C2085" s="86"/>
    </row>
    <row r="2086" spans="3:3">
      <c r="C2086" s="86"/>
    </row>
    <row r="2087" spans="3:3">
      <c r="C2087" s="86"/>
    </row>
    <row r="2088" spans="3:3">
      <c r="C2088" s="86"/>
    </row>
    <row r="2089" spans="3:3">
      <c r="C2089" s="86"/>
    </row>
    <row r="2090" spans="3:3">
      <c r="C2090" s="86"/>
    </row>
    <row r="2091" spans="3:3">
      <c r="C2091" s="86"/>
    </row>
    <row r="2092" spans="3:3">
      <c r="C2092" s="86"/>
    </row>
    <row r="2093" spans="3:3">
      <c r="C2093" s="86"/>
    </row>
    <row r="2094" spans="3:3">
      <c r="C2094" s="86"/>
    </row>
    <row r="2095" spans="3:3">
      <c r="C2095" s="86"/>
    </row>
    <row r="2096" spans="3:3">
      <c r="C2096" s="86"/>
    </row>
    <row r="2097" spans="3:3">
      <c r="C2097" s="86"/>
    </row>
    <row r="2098" spans="3:3">
      <c r="C2098" s="86"/>
    </row>
    <row r="2099" spans="3:3">
      <c r="C2099" s="86"/>
    </row>
    <row r="2100" spans="3:3">
      <c r="C2100" s="86"/>
    </row>
    <row r="2101" spans="3:3">
      <c r="C2101" s="86"/>
    </row>
    <row r="2102" spans="3:3">
      <c r="C2102" s="86"/>
    </row>
    <row r="2103" spans="3:3">
      <c r="C2103" s="86"/>
    </row>
    <row r="2104" spans="3:3">
      <c r="C2104" s="86"/>
    </row>
    <row r="2105" spans="3:3">
      <c r="C2105" s="86"/>
    </row>
    <row r="2106" spans="3:3">
      <c r="C2106" s="86"/>
    </row>
    <row r="2107" spans="3:3">
      <c r="C2107" s="86"/>
    </row>
    <row r="2108" spans="3:3">
      <c r="C2108" s="86"/>
    </row>
    <row r="2109" spans="3:3">
      <c r="C2109" s="86"/>
    </row>
    <row r="2110" spans="3:3">
      <c r="C2110" s="86"/>
    </row>
    <row r="2111" spans="3:3">
      <c r="C2111" s="86"/>
    </row>
    <row r="2112" spans="3:3">
      <c r="C2112" s="86"/>
    </row>
    <row r="2113" spans="3:3">
      <c r="C2113" s="86"/>
    </row>
    <row r="2114" spans="3:3">
      <c r="C2114" s="86"/>
    </row>
    <row r="2115" spans="3:3">
      <c r="C2115" s="86"/>
    </row>
    <row r="2116" spans="3:3">
      <c r="C2116" s="86"/>
    </row>
    <row r="2117" spans="3:3">
      <c r="C2117" s="86"/>
    </row>
    <row r="2118" spans="3:3">
      <c r="C2118" s="86"/>
    </row>
    <row r="2119" spans="3:3">
      <c r="C2119" s="86"/>
    </row>
    <row r="2120" spans="3:3">
      <c r="C2120" s="86"/>
    </row>
    <row r="2121" spans="3:3">
      <c r="C2121" s="86"/>
    </row>
    <row r="2122" spans="3:3">
      <c r="C2122" s="86"/>
    </row>
    <row r="2123" spans="3:3">
      <c r="C2123" s="86"/>
    </row>
    <row r="2124" spans="3:3">
      <c r="C2124" s="86"/>
    </row>
    <row r="2125" spans="3:3">
      <c r="C2125" s="86"/>
    </row>
    <row r="2126" spans="3:3">
      <c r="C2126" s="86"/>
    </row>
    <row r="2127" spans="3:3">
      <c r="C2127" s="86"/>
    </row>
    <row r="2128" spans="3:3">
      <c r="C2128" s="86"/>
    </row>
    <row r="2129" spans="3:3">
      <c r="C2129" s="86"/>
    </row>
    <row r="2130" spans="3:3">
      <c r="C2130" s="86"/>
    </row>
    <row r="2131" spans="3:3">
      <c r="C2131" s="86"/>
    </row>
    <row r="2132" spans="3:3">
      <c r="C2132" s="86"/>
    </row>
    <row r="2133" spans="3:3">
      <c r="C2133" s="86"/>
    </row>
    <row r="2134" spans="3:3">
      <c r="C2134" s="86"/>
    </row>
    <row r="2135" spans="3:3">
      <c r="C2135" s="86"/>
    </row>
    <row r="2136" spans="3:3">
      <c r="C2136" s="86"/>
    </row>
    <row r="2137" spans="3:3">
      <c r="C2137" s="86"/>
    </row>
    <row r="2138" spans="3:3">
      <c r="C2138" s="86"/>
    </row>
    <row r="2139" spans="3:3">
      <c r="C2139" s="86"/>
    </row>
    <row r="2140" spans="3:3">
      <c r="C2140" s="86"/>
    </row>
    <row r="2141" spans="3:3">
      <c r="C2141" s="86"/>
    </row>
    <row r="2142" spans="3:3">
      <c r="C2142" s="86"/>
    </row>
    <row r="2143" spans="3:3">
      <c r="C2143" s="86"/>
    </row>
    <row r="2144" spans="3:3">
      <c r="C2144" s="86"/>
    </row>
    <row r="2145" spans="3:3">
      <c r="C2145" s="86"/>
    </row>
    <row r="2146" spans="3:3">
      <c r="C2146" s="86"/>
    </row>
    <row r="2147" spans="3:3">
      <c r="C2147" s="86"/>
    </row>
    <row r="2148" spans="3:3">
      <c r="C2148" s="86"/>
    </row>
    <row r="2149" spans="3:3">
      <c r="C2149" s="86"/>
    </row>
    <row r="2150" spans="3:3">
      <c r="C2150" s="86"/>
    </row>
    <row r="2151" spans="3:3">
      <c r="C2151" s="86"/>
    </row>
    <row r="2152" spans="3:3">
      <c r="C2152" s="86"/>
    </row>
    <row r="2153" spans="3:3">
      <c r="C2153" s="86"/>
    </row>
    <row r="2154" spans="3:3">
      <c r="C2154" s="86"/>
    </row>
    <row r="2155" spans="3:3">
      <c r="C2155" s="86"/>
    </row>
    <row r="2156" spans="3:3">
      <c r="C2156" s="86"/>
    </row>
    <row r="2157" spans="3:3">
      <c r="C2157" s="86"/>
    </row>
    <row r="2158" spans="3:3">
      <c r="C2158" s="86"/>
    </row>
    <row r="2159" spans="3:3">
      <c r="C2159" s="86"/>
    </row>
    <row r="2160" spans="3:3">
      <c r="C2160" s="86"/>
    </row>
    <row r="2161" spans="3:3">
      <c r="C2161" s="86"/>
    </row>
    <row r="2162" spans="3:3">
      <c r="C2162" s="86"/>
    </row>
    <row r="2163" spans="3:3">
      <c r="C2163" s="86"/>
    </row>
    <row r="2164" spans="3:3">
      <c r="C2164" s="86"/>
    </row>
    <row r="2165" spans="3:3">
      <c r="C2165" s="86"/>
    </row>
    <row r="2166" spans="3:3">
      <c r="C2166" s="86"/>
    </row>
    <row r="2167" spans="3:3">
      <c r="C2167" s="86"/>
    </row>
    <row r="2168" spans="3:3">
      <c r="C2168" s="86"/>
    </row>
    <row r="2169" spans="3:3">
      <c r="C2169" s="86"/>
    </row>
    <row r="2170" spans="3:3">
      <c r="C2170" s="86"/>
    </row>
    <row r="2171" spans="3:3">
      <c r="C2171" s="86"/>
    </row>
    <row r="2172" spans="3:3">
      <c r="C2172" s="86"/>
    </row>
    <row r="2173" spans="3:3">
      <c r="C2173" s="86"/>
    </row>
    <row r="2174" spans="3:3">
      <c r="C2174" s="86"/>
    </row>
    <row r="2175" spans="3:3">
      <c r="C2175" s="86"/>
    </row>
    <row r="2176" spans="3:3">
      <c r="C2176" s="86"/>
    </row>
    <row r="2177" spans="3:3">
      <c r="C2177" s="86"/>
    </row>
    <row r="2178" spans="3:3">
      <c r="C2178" s="86"/>
    </row>
    <row r="2179" spans="3:3">
      <c r="C2179" s="86"/>
    </row>
    <row r="2180" spans="3:3">
      <c r="C2180" s="86"/>
    </row>
    <row r="2181" spans="3:3">
      <c r="C2181" s="86"/>
    </row>
    <row r="2182" spans="3:3">
      <c r="C2182" s="86"/>
    </row>
    <row r="2183" spans="3:3">
      <c r="C2183" s="86"/>
    </row>
    <row r="2184" spans="3:3">
      <c r="C2184" s="86"/>
    </row>
    <row r="2185" spans="3:3">
      <c r="C2185" s="86"/>
    </row>
    <row r="2186" spans="3:3">
      <c r="C2186" s="86"/>
    </row>
    <row r="2187" spans="3:3">
      <c r="C2187" s="86"/>
    </row>
    <row r="2188" spans="3:3">
      <c r="C2188" s="86"/>
    </row>
    <row r="2189" spans="3:3">
      <c r="C2189" s="86"/>
    </row>
    <row r="2190" spans="3:3">
      <c r="C2190" s="86"/>
    </row>
    <row r="2191" spans="3:3">
      <c r="C2191" s="86"/>
    </row>
    <row r="2192" spans="3:3">
      <c r="C2192" s="86"/>
    </row>
    <row r="2193" spans="3:3">
      <c r="C2193" s="86"/>
    </row>
    <row r="2194" spans="3:3">
      <c r="C2194" s="86"/>
    </row>
    <row r="2195" spans="3:3">
      <c r="C2195" s="86"/>
    </row>
    <row r="2196" spans="3:3">
      <c r="C2196" s="86"/>
    </row>
    <row r="2197" spans="3:3">
      <c r="C2197" s="86"/>
    </row>
    <row r="2198" spans="3:3">
      <c r="C2198" s="86"/>
    </row>
    <row r="2199" spans="3:3">
      <c r="C2199" s="86"/>
    </row>
    <row r="2200" spans="3:3">
      <c r="C2200" s="86"/>
    </row>
    <row r="2201" spans="3:3">
      <c r="C2201" s="86"/>
    </row>
    <row r="2202" spans="3:3">
      <c r="C2202" s="86"/>
    </row>
    <row r="2203" spans="3:3">
      <c r="C2203" s="86"/>
    </row>
    <row r="2204" spans="3:3">
      <c r="C2204" s="86"/>
    </row>
    <row r="2205" spans="3:3">
      <c r="C2205" s="86"/>
    </row>
    <row r="2206" spans="3:3">
      <c r="C2206" s="86"/>
    </row>
    <row r="2207" spans="3:3">
      <c r="C2207" s="86"/>
    </row>
    <row r="2208" spans="3:3">
      <c r="C2208" s="86"/>
    </row>
    <row r="2209" spans="3:3">
      <c r="C2209" s="86"/>
    </row>
    <row r="2210" spans="3:3">
      <c r="C2210" s="86"/>
    </row>
    <row r="2211" spans="3:3">
      <c r="C2211" s="86"/>
    </row>
    <row r="2212" spans="3:3">
      <c r="C2212" s="86"/>
    </row>
    <row r="2213" spans="3:3">
      <c r="C2213" s="86"/>
    </row>
    <row r="2214" spans="3:3">
      <c r="C2214" s="86"/>
    </row>
    <row r="2215" spans="3:3">
      <c r="C2215" s="86"/>
    </row>
    <row r="2216" spans="3:3">
      <c r="C2216" s="86"/>
    </row>
    <row r="2217" spans="3:3">
      <c r="C2217" s="86"/>
    </row>
    <row r="2218" spans="3:3">
      <c r="C2218" s="86"/>
    </row>
    <row r="2219" spans="3:3">
      <c r="C2219" s="86"/>
    </row>
    <row r="2220" spans="3:3">
      <c r="C2220" s="86"/>
    </row>
    <row r="2221" spans="3:3">
      <c r="C2221" s="86"/>
    </row>
    <row r="2222" spans="3:3">
      <c r="C2222" s="86"/>
    </row>
    <row r="2223" spans="3:3">
      <c r="C2223" s="86"/>
    </row>
    <row r="2224" spans="3:3">
      <c r="C2224" s="86"/>
    </row>
    <row r="2225" spans="3:3">
      <c r="C2225" s="86"/>
    </row>
    <row r="2226" spans="3:3">
      <c r="C2226" s="86"/>
    </row>
    <row r="2227" spans="3:3">
      <c r="C2227" s="86"/>
    </row>
    <row r="2228" spans="3:3">
      <c r="C2228" s="86"/>
    </row>
    <row r="2229" spans="3:3">
      <c r="C2229" s="86"/>
    </row>
    <row r="2230" spans="3:3">
      <c r="C2230" s="86"/>
    </row>
    <row r="2231" spans="3:3">
      <c r="C2231" s="86"/>
    </row>
    <row r="2232" spans="3:3">
      <c r="C2232" s="86"/>
    </row>
    <row r="2233" spans="3:3">
      <c r="C2233" s="86"/>
    </row>
    <row r="2234" spans="3:3">
      <c r="C2234" s="86"/>
    </row>
    <row r="2235" spans="3:3">
      <c r="C2235" s="86"/>
    </row>
    <row r="2236" spans="3:3">
      <c r="C2236" s="86"/>
    </row>
    <row r="2237" spans="3:3">
      <c r="C2237" s="86"/>
    </row>
    <row r="2238" spans="3:3">
      <c r="C2238" s="86"/>
    </row>
    <row r="2239" spans="3:3">
      <c r="C2239" s="86"/>
    </row>
    <row r="2240" spans="3:3">
      <c r="C2240" s="86"/>
    </row>
    <row r="2241" spans="3:3">
      <c r="C2241" s="86"/>
    </row>
    <row r="2242" spans="3:3">
      <c r="C2242" s="86"/>
    </row>
    <row r="2243" spans="3:3">
      <c r="C2243" s="86"/>
    </row>
    <row r="2244" spans="3:3">
      <c r="C2244" s="86"/>
    </row>
    <row r="2245" spans="3:3">
      <c r="C2245" s="86"/>
    </row>
    <row r="2246" spans="3:3">
      <c r="C2246" s="86"/>
    </row>
    <row r="2247" spans="3:3">
      <c r="C2247" s="86"/>
    </row>
    <row r="2248" spans="3:3">
      <c r="C2248" s="86"/>
    </row>
    <row r="2249" spans="3:3">
      <c r="C2249" s="86"/>
    </row>
    <row r="2250" spans="3:3">
      <c r="C2250" s="86"/>
    </row>
    <row r="2251" spans="3:3">
      <c r="C2251" s="86"/>
    </row>
    <row r="2252" spans="3:3">
      <c r="C2252" s="86"/>
    </row>
    <row r="2253" spans="3:3">
      <c r="C2253" s="86"/>
    </row>
    <row r="2254" spans="3:3">
      <c r="C2254" s="86"/>
    </row>
    <row r="2255" spans="3:3">
      <c r="C2255" s="86"/>
    </row>
    <row r="2256" spans="3:3">
      <c r="C2256" s="86"/>
    </row>
    <row r="2257" spans="3:3">
      <c r="C2257" s="86"/>
    </row>
    <row r="2258" spans="3:3">
      <c r="C2258" s="86"/>
    </row>
    <row r="2259" spans="3:3">
      <c r="C2259" s="86"/>
    </row>
    <row r="2260" spans="3:3">
      <c r="C2260" s="86"/>
    </row>
    <row r="2261" spans="3:3">
      <c r="C2261" s="86"/>
    </row>
    <row r="2262" spans="3:3">
      <c r="C2262" s="86"/>
    </row>
    <row r="2263" spans="3:3">
      <c r="C2263" s="86"/>
    </row>
    <row r="2264" spans="3:3">
      <c r="C2264" s="86"/>
    </row>
    <row r="2265" spans="3:3">
      <c r="C2265" s="86"/>
    </row>
    <row r="2266" spans="3:3">
      <c r="C2266" s="86"/>
    </row>
    <row r="2267" spans="3:3">
      <c r="C2267" s="86"/>
    </row>
    <row r="2268" spans="3:3">
      <c r="C2268" s="86"/>
    </row>
    <row r="2269" spans="3:3">
      <c r="C2269" s="86"/>
    </row>
    <row r="2270" spans="3:3">
      <c r="C2270" s="86"/>
    </row>
    <row r="2271" spans="3:3">
      <c r="C2271" s="86"/>
    </row>
    <row r="2272" spans="3:3">
      <c r="C2272" s="86"/>
    </row>
    <row r="2273" spans="3:3">
      <c r="C2273" s="86"/>
    </row>
    <row r="2274" spans="3:3">
      <c r="C2274" s="86"/>
    </row>
    <row r="2275" spans="3:3">
      <c r="C2275" s="86"/>
    </row>
    <row r="2276" spans="3:3">
      <c r="C2276" s="86"/>
    </row>
    <row r="2277" spans="3:3">
      <c r="C2277" s="86"/>
    </row>
    <row r="2278" spans="3:3">
      <c r="C2278" s="86"/>
    </row>
    <row r="2279" spans="3:3">
      <c r="C2279" s="86"/>
    </row>
    <row r="2280" spans="3:3">
      <c r="C2280" s="86"/>
    </row>
    <row r="2281" spans="3:3">
      <c r="C2281" s="86"/>
    </row>
    <row r="2282" spans="3:3">
      <c r="C2282" s="86"/>
    </row>
    <row r="2283" spans="3:3">
      <c r="C2283" s="86"/>
    </row>
    <row r="2284" spans="3:3">
      <c r="C2284" s="86"/>
    </row>
    <row r="2285" spans="3:3">
      <c r="C2285" s="86"/>
    </row>
    <row r="2286" spans="3:3">
      <c r="C2286" s="86"/>
    </row>
    <row r="2287" spans="3:3">
      <c r="C2287" s="86"/>
    </row>
    <row r="2288" spans="3:3">
      <c r="C2288" s="86"/>
    </row>
    <row r="2289" spans="3:3">
      <c r="C2289" s="86"/>
    </row>
    <row r="2290" spans="3:3">
      <c r="C2290" s="86"/>
    </row>
    <row r="2291" spans="3:3">
      <c r="C2291" s="86"/>
    </row>
    <row r="2292" spans="3:3">
      <c r="C2292" s="86"/>
    </row>
    <row r="2293" spans="3:3">
      <c r="C2293" s="86"/>
    </row>
    <row r="2294" spans="3:3">
      <c r="C2294" s="86"/>
    </row>
    <row r="2295" spans="3:3">
      <c r="C2295" s="86"/>
    </row>
    <row r="2296" spans="3:3">
      <c r="C2296" s="86"/>
    </row>
    <row r="2297" spans="3:3">
      <c r="C2297" s="86"/>
    </row>
    <row r="2298" spans="3:3">
      <c r="C2298" s="86"/>
    </row>
    <row r="2299" spans="3:3">
      <c r="C2299" s="86"/>
    </row>
    <row r="2300" spans="3:3">
      <c r="C2300" s="86"/>
    </row>
    <row r="2301" spans="3:3">
      <c r="C2301" s="86"/>
    </row>
    <row r="2302" spans="3:3">
      <c r="C2302" s="86"/>
    </row>
    <row r="2303" spans="3:3">
      <c r="C2303" s="86"/>
    </row>
    <row r="2304" spans="3:3">
      <c r="C2304" s="86"/>
    </row>
    <row r="2305" spans="3:3">
      <c r="C2305" s="86"/>
    </row>
    <row r="2306" spans="3:3">
      <c r="C2306" s="86"/>
    </row>
    <row r="2307" spans="3:3">
      <c r="C2307" s="86"/>
    </row>
    <row r="2308" spans="3:3">
      <c r="C2308" s="86"/>
    </row>
    <row r="2309" spans="3:3">
      <c r="C2309" s="86"/>
    </row>
    <row r="2310" spans="3:3">
      <c r="C2310" s="86"/>
    </row>
    <row r="2311" spans="3:3">
      <c r="C2311" s="86"/>
    </row>
    <row r="2312" spans="3:3">
      <c r="C2312" s="86"/>
    </row>
    <row r="2313" spans="3:3">
      <c r="C2313" s="86"/>
    </row>
    <row r="2314" spans="3:3">
      <c r="C2314" s="86"/>
    </row>
    <row r="2315" spans="3:3">
      <c r="C2315" s="86"/>
    </row>
    <row r="2316" spans="3:3">
      <c r="C2316" s="86"/>
    </row>
    <row r="2317" spans="3:3">
      <c r="C2317" s="86"/>
    </row>
    <row r="2318" spans="3:3">
      <c r="C2318" s="86"/>
    </row>
    <row r="2319" spans="3:3">
      <c r="C2319" s="86"/>
    </row>
    <row r="2320" spans="3:3">
      <c r="C2320" s="86"/>
    </row>
    <row r="2321" spans="3:3">
      <c r="C2321" s="86"/>
    </row>
    <row r="2322" spans="3:3">
      <c r="C2322" s="86"/>
    </row>
    <row r="2323" spans="3:3">
      <c r="C2323" s="86"/>
    </row>
    <row r="2324" spans="3:3">
      <c r="C2324" s="86"/>
    </row>
    <row r="2325" spans="3:3">
      <c r="C2325" s="86"/>
    </row>
    <row r="2326" spans="3:3">
      <c r="C2326" s="86"/>
    </row>
    <row r="2327" spans="3:3">
      <c r="C2327" s="86"/>
    </row>
    <row r="2328" spans="3:3">
      <c r="C2328" s="86"/>
    </row>
    <row r="2329" spans="3:3">
      <c r="C2329" s="86"/>
    </row>
    <row r="2330" spans="3:3">
      <c r="C2330" s="86"/>
    </row>
    <row r="2331" spans="3:3">
      <c r="C2331" s="86"/>
    </row>
    <row r="2332" spans="3:3">
      <c r="C2332" s="86"/>
    </row>
    <row r="2333" spans="3:3">
      <c r="C2333" s="86"/>
    </row>
    <row r="2334" spans="3:3">
      <c r="C2334" s="86"/>
    </row>
    <row r="2335" spans="3:3">
      <c r="C2335" s="86"/>
    </row>
    <row r="2336" spans="3:3">
      <c r="C2336" s="86"/>
    </row>
    <row r="2337" spans="3:3">
      <c r="C2337" s="86"/>
    </row>
    <row r="2338" spans="3:3">
      <c r="C2338" s="86"/>
    </row>
    <row r="2339" spans="3:3">
      <c r="C2339" s="86"/>
    </row>
    <row r="2340" spans="3:3">
      <c r="C2340" s="86"/>
    </row>
    <row r="2341" spans="3:3">
      <c r="C2341" s="86"/>
    </row>
    <row r="2342" spans="3:3">
      <c r="C2342" s="86"/>
    </row>
    <row r="2343" spans="3:3">
      <c r="C2343" s="86"/>
    </row>
    <row r="2344" spans="3:3">
      <c r="C2344" s="86"/>
    </row>
    <row r="2345" spans="3:3">
      <c r="C2345" s="86"/>
    </row>
    <row r="2346" spans="3:3">
      <c r="C2346" s="86"/>
    </row>
    <row r="2347" spans="3:3">
      <c r="C2347" s="86"/>
    </row>
    <row r="2348" spans="3:3">
      <c r="C2348" s="86"/>
    </row>
    <row r="2349" spans="3:3">
      <c r="C2349" s="86"/>
    </row>
    <row r="2350" spans="3:3">
      <c r="C2350" s="86"/>
    </row>
    <row r="2351" spans="3:3">
      <c r="C2351" s="86"/>
    </row>
    <row r="2352" spans="3:3">
      <c r="C2352" s="86"/>
    </row>
    <row r="2353" spans="3:3">
      <c r="C2353" s="86"/>
    </row>
    <row r="2354" spans="3:3">
      <c r="C2354" s="86"/>
    </row>
    <row r="2355" spans="3:3">
      <c r="C2355" s="86"/>
    </row>
    <row r="2356" spans="3:3">
      <c r="C2356" s="86"/>
    </row>
    <row r="2357" spans="3:3">
      <c r="C2357" s="86"/>
    </row>
    <row r="2358" spans="3:3">
      <c r="C2358" s="86"/>
    </row>
    <row r="2359" spans="3:3">
      <c r="C2359" s="86"/>
    </row>
    <row r="2360" spans="3:3">
      <c r="C2360" s="86"/>
    </row>
    <row r="2361" spans="3:3">
      <c r="C2361" s="86"/>
    </row>
    <row r="2362" spans="3:3">
      <c r="C2362" s="86"/>
    </row>
    <row r="2363" spans="3:3">
      <c r="C2363" s="86"/>
    </row>
    <row r="2364" spans="3:3">
      <c r="C2364" s="86"/>
    </row>
    <row r="2365" spans="3:3">
      <c r="C2365" s="86"/>
    </row>
    <row r="2366" spans="3:3">
      <c r="C2366" s="86"/>
    </row>
    <row r="2367" spans="3:3">
      <c r="C2367" s="86"/>
    </row>
    <row r="2368" spans="3:3">
      <c r="C2368" s="86"/>
    </row>
    <row r="2369" spans="3:3">
      <c r="C2369" s="86"/>
    </row>
    <row r="2370" spans="3:3">
      <c r="C2370" s="86"/>
    </row>
    <row r="2371" spans="3:3">
      <c r="C2371" s="86"/>
    </row>
    <row r="2372" spans="3:3">
      <c r="C2372" s="86"/>
    </row>
    <row r="2373" spans="3:3">
      <c r="C2373" s="86"/>
    </row>
    <row r="2374" spans="3:3">
      <c r="C2374" s="86"/>
    </row>
    <row r="2375" spans="3:3">
      <c r="C2375" s="86"/>
    </row>
    <row r="2376" spans="3:3">
      <c r="C2376" s="86"/>
    </row>
    <row r="2377" spans="3:3">
      <c r="C2377" s="86"/>
    </row>
    <row r="2378" spans="3:3">
      <c r="C2378" s="86"/>
    </row>
    <row r="2379" spans="3:3">
      <c r="C2379" s="86"/>
    </row>
    <row r="2380" spans="3:3">
      <c r="C2380" s="86"/>
    </row>
    <row r="2381" spans="3:3">
      <c r="C2381" s="86"/>
    </row>
    <row r="2382" spans="3:3">
      <c r="C2382" s="86"/>
    </row>
    <row r="2383" spans="3:3">
      <c r="C2383" s="86"/>
    </row>
    <row r="2384" spans="3:3">
      <c r="C2384" s="86"/>
    </row>
    <row r="2385" spans="3:3">
      <c r="C2385" s="86"/>
    </row>
    <row r="2386" spans="3:3">
      <c r="C2386" s="86"/>
    </row>
    <row r="2387" spans="3:3">
      <c r="C2387" s="86"/>
    </row>
    <row r="2388" spans="3:3">
      <c r="C2388" s="86"/>
    </row>
    <row r="2389" spans="3:3">
      <c r="C2389" s="86"/>
    </row>
    <row r="2390" spans="3:3">
      <c r="C2390" s="86"/>
    </row>
    <row r="2391" spans="3:3">
      <c r="C2391" s="86"/>
    </row>
    <row r="2392" spans="3:3">
      <c r="C2392" s="86"/>
    </row>
    <row r="2393" spans="3:3">
      <c r="C2393" s="86"/>
    </row>
    <row r="2394" spans="3:3">
      <c r="C2394" s="86"/>
    </row>
    <row r="2395" spans="3:3">
      <c r="C2395" s="86"/>
    </row>
    <row r="2396" spans="3:3">
      <c r="C2396" s="86"/>
    </row>
    <row r="2397" spans="3:3">
      <c r="C2397" s="86"/>
    </row>
    <row r="2398" spans="3:3">
      <c r="C2398" s="86"/>
    </row>
    <row r="2399" spans="3:3">
      <c r="C2399" s="86"/>
    </row>
    <row r="2400" spans="3:3">
      <c r="C2400" s="86"/>
    </row>
    <row r="2401" spans="3:3">
      <c r="C2401" s="86"/>
    </row>
    <row r="2402" spans="3:3">
      <c r="C2402" s="86"/>
    </row>
    <row r="2403" spans="3:3">
      <c r="C2403" s="86"/>
    </row>
    <row r="2404" spans="3:3">
      <c r="C2404" s="86"/>
    </row>
    <row r="2405" spans="3:3">
      <c r="C2405" s="86"/>
    </row>
    <row r="2406" spans="3:3">
      <c r="C2406" s="86"/>
    </row>
    <row r="2407" spans="3:3">
      <c r="C2407" s="86"/>
    </row>
    <row r="2408" spans="3:3">
      <c r="C2408" s="86"/>
    </row>
    <row r="2409" spans="3:3">
      <c r="C2409" s="86"/>
    </row>
    <row r="2410" spans="3:3">
      <c r="C2410" s="86"/>
    </row>
    <row r="2411" spans="3:3">
      <c r="C2411" s="86"/>
    </row>
    <row r="2412" spans="3:3">
      <c r="C2412" s="86"/>
    </row>
    <row r="2413" spans="3:3">
      <c r="C2413" s="86"/>
    </row>
    <row r="2414" spans="3:3">
      <c r="C2414" s="86"/>
    </row>
    <row r="2415" spans="3:3">
      <c r="C2415" s="86"/>
    </row>
    <row r="2416" spans="3:3">
      <c r="C2416" s="86"/>
    </row>
    <row r="2417" spans="3:3">
      <c r="C2417" s="86"/>
    </row>
    <row r="2418" spans="3:3">
      <c r="C2418" s="86"/>
    </row>
    <row r="2419" spans="3:3">
      <c r="C2419" s="86"/>
    </row>
    <row r="2420" spans="3:3">
      <c r="C2420" s="86"/>
    </row>
    <row r="2421" spans="3:3">
      <c r="C2421" s="86"/>
    </row>
    <row r="2422" spans="3:3">
      <c r="C2422" s="86"/>
    </row>
    <row r="2423" spans="3:3">
      <c r="C2423" s="86"/>
    </row>
    <row r="2424" spans="3:3">
      <c r="C2424" s="86"/>
    </row>
    <row r="2425" spans="3:3">
      <c r="C2425" s="86"/>
    </row>
    <row r="2426" spans="3:3">
      <c r="C2426" s="86"/>
    </row>
    <row r="2427" spans="3:3">
      <c r="C2427" s="86"/>
    </row>
    <row r="2428" spans="3:3">
      <c r="C2428" s="86"/>
    </row>
    <row r="2429" spans="3:3">
      <c r="C2429" s="86"/>
    </row>
    <row r="2430" spans="3:3">
      <c r="C2430" s="86"/>
    </row>
    <row r="2431" spans="3:3">
      <c r="C2431" s="86"/>
    </row>
    <row r="2432" spans="3:3">
      <c r="C2432" s="86"/>
    </row>
    <row r="2433" spans="3:3">
      <c r="C2433" s="86"/>
    </row>
    <row r="2434" spans="3:3">
      <c r="C2434" s="86"/>
    </row>
    <row r="2435" spans="3:3">
      <c r="C2435" s="86"/>
    </row>
    <row r="2436" spans="3:3">
      <c r="C2436" s="86"/>
    </row>
    <row r="2437" spans="3:3">
      <c r="C2437" s="86"/>
    </row>
    <row r="2438" spans="3:3">
      <c r="C2438" s="86"/>
    </row>
    <row r="2439" spans="3:3">
      <c r="C2439" s="86"/>
    </row>
    <row r="2440" spans="3:3">
      <c r="C2440" s="86"/>
    </row>
    <row r="2441" spans="3:3">
      <c r="C2441" s="86"/>
    </row>
    <row r="2442" spans="3:3">
      <c r="C2442" s="86"/>
    </row>
    <row r="2443" spans="3:3">
      <c r="C2443" s="86"/>
    </row>
    <row r="2444" spans="3:3">
      <c r="C2444" s="86"/>
    </row>
    <row r="2445" spans="3:3">
      <c r="C2445" s="86"/>
    </row>
    <row r="2446" spans="3:3">
      <c r="C2446" s="86"/>
    </row>
    <row r="2447" spans="3:3">
      <c r="C2447" s="86"/>
    </row>
    <row r="2448" spans="3:3">
      <c r="C2448" s="86"/>
    </row>
    <row r="2449" spans="3:3">
      <c r="C2449" s="86"/>
    </row>
    <row r="2450" spans="3:3">
      <c r="C2450" s="86"/>
    </row>
    <row r="2451" spans="3:3">
      <c r="C2451" s="86"/>
    </row>
    <row r="2452" spans="3:3">
      <c r="C2452" s="86"/>
    </row>
    <row r="2453" spans="3:3">
      <c r="C2453" s="86"/>
    </row>
    <row r="2454" spans="3:3">
      <c r="C2454" s="86"/>
    </row>
    <row r="2455" spans="3:3">
      <c r="C2455" s="86"/>
    </row>
    <row r="2456" spans="3:3">
      <c r="C2456" s="86"/>
    </row>
    <row r="2457" spans="3:3">
      <c r="C2457" s="86"/>
    </row>
    <row r="2458" spans="3:3">
      <c r="C2458" s="86"/>
    </row>
    <row r="2459" spans="3:3">
      <c r="C2459" s="86"/>
    </row>
    <row r="2460" spans="3:3">
      <c r="C2460" s="86"/>
    </row>
    <row r="2461" spans="3:3">
      <c r="C2461" s="86"/>
    </row>
    <row r="2462" spans="3:3">
      <c r="C2462" s="86"/>
    </row>
    <row r="2463" spans="3:3">
      <c r="C2463" s="86"/>
    </row>
    <row r="2464" spans="3:3">
      <c r="C2464" s="86"/>
    </row>
    <row r="2465" spans="3:3">
      <c r="C2465" s="86"/>
    </row>
    <row r="2466" spans="3:3">
      <c r="C2466" s="86"/>
    </row>
    <row r="2467" spans="3:3">
      <c r="C2467" s="86"/>
    </row>
    <row r="2468" spans="3:3">
      <c r="C2468" s="86"/>
    </row>
    <row r="2469" spans="3:3">
      <c r="C2469" s="86"/>
    </row>
    <row r="2470" spans="3:3">
      <c r="C2470" s="86"/>
    </row>
    <row r="2471" spans="3:3">
      <c r="C2471" s="86"/>
    </row>
    <row r="2472" spans="3:3">
      <c r="C2472" s="86"/>
    </row>
    <row r="2473" spans="3:3">
      <c r="C2473" s="86"/>
    </row>
    <row r="2474" spans="3:3">
      <c r="C2474" s="86"/>
    </row>
    <row r="2475" spans="3:3">
      <c r="C2475" s="86"/>
    </row>
    <row r="2476" spans="3:3">
      <c r="C2476" s="86"/>
    </row>
    <row r="2477" spans="3:3">
      <c r="C2477" s="86"/>
    </row>
    <row r="2478" spans="3:3">
      <c r="C2478" s="86"/>
    </row>
    <row r="2479" spans="3:3">
      <c r="C2479" s="86"/>
    </row>
    <row r="2480" spans="3:3">
      <c r="C2480" s="86"/>
    </row>
    <row r="2481" spans="3:3">
      <c r="C2481" s="86"/>
    </row>
    <row r="2482" spans="3:3">
      <c r="C2482" s="86"/>
    </row>
    <row r="2483" spans="3:3">
      <c r="C2483" s="86"/>
    </row>
    <row r="2484" spans="3:3">
      <c r="C2484" s="86"/>
    </row>
    <row r="2485" spans="3:3">
      <c r="C2485" s="86"/>
    </row>
    <row r="2486" spans="3:3">
      <c r="C2486" s="86"/>
    </row>
    <row r="2487" spans="3:3">
      <c r="C2487" s="86"/>
    </row>
    <row r="2488" spans="3:3">
      <c r="C2488" s="86"/>
    </row>
    <row r="2489" spans="3:3">
      <c r="C2489" s="86"/>
    </row>
    <row r="2490" spans="3:3">
      <c r="C2490" s="86"/>
    </row>
    <row r="2491" spans="3:3">
      <c r="C2491" s="86"/>
    </row>
    <row r="2492" spans="3:3">
      <c r="C2492" s="86"/>
    </row>
    <row r="2493" spans="3:3">
      <c r="C2493" s="86"/>
    </row>
    <row r="2494" spans="3:3">
      <c r="C2494" s="86"/>
    </row>
    <row r="2495" spans="3:3">
      <c r="C2495" s="86"/>
    </row>
    <row r="2496" spans="3:3">
      <c r="C2496" s="86"/>
    </row>
    <row r="2497" spans="3:3">
      <c r="C2497" s="86"/>
    </row>
    <row r="2498" spans="3:3">
      <c r="C2498" s="86"/>
    </row>
    <row r="2499" spans="3:3">
      <c r="C2499" s="86"/>
    </row>
    <row r="2500" spans="3:3">
      <c r="C2500" s="86"/>
    </row>
    <row r="2501" spans="3:3">
      <c r="C2501" s="86"/>
    </row>
    <row r="2502" spans="3:3">
      <c r="C2502" s="86"/>
    </row>
    <row r="2503" spans="3:3">
      <c r="C2503" s="86"/>
    </row>
    <row r="2504" spans="3:3">
      <c r="C2504" s="86"/>
    </row>
    <row r="2505" spans="3:3">
      <c r="C2505" s="86"/>
    </row>
    <row r="2506" spans="3:3">
      <c r="C2506" s="86"/>
    </row>
    <row r="2507" spans="3:3">
      <c r="C2507" s="86"/>
    </row>
    <row r="2508" spans="3:3">
      <c r="C2508" s="86"/>
    </row>
    <row r="2509" spans="3:3">
      <c r="C2509" s="86"/>
    </row>
    <row r="2510" spans="3:3">
      <c r="C2510" s="86"/>
    </row>
    <row r="2511" spans="3:3">
      <c r="C2511" s="86"/>
    </row>
    <row r="2512" spans="3:3">
      <c r="C2512" s="86"/>
    </row>
    <row r="2513" spans="3:3">
      <c r="C2513" s="86"/>
    </row>
    <row r="2514" spans="3:3">
      <c r="C2514" s="86"/>
    </row>
    <row r="2515" spans="3:3">
      <c r="C2515" s="86"/>
    </row>
    <row r="2516" spans="3:3">
      <c r="C2516" s="86"/>
    </row>
    <row r="2517" spans="3:3">
      <c r="C2517" s="86"/>
    </row>
    <row r="2518" spans="3:3">
      <c r="C2518" s="86"/>
    </row>
    <row r="2519" spans="3:3">
      <c r="C2519" s="86"/>
    </row>
    <row r="2520" spans="3:3">
      <c r="C2520" s="86"/>
    </row>
    <row r="2521" spans="3:3">
      <c r="C2521" s="86"/>
    </row>
    <row r="2522" spans="3:3">
      <c r="C2522" s="86"/>
    </row>
    <row r="2523" spans="3:3">
      <c r="C2523" s="86"/>
    </row>
    <row r="2524" spans="3:3">
      <c r="C2524" s="86"/>
    </row>
    <row r="2525" spans="3:3">
      <c r="C2525" s="86"/>
    </row>
    <row r="2526" spans="3:3">
      <c r="C2526" s="86"/>
    </row>
    <row r="2527" spans="3:3">
      <c r="C2527" s="86"/>
    </row>
    <row r="2528" spans="3:3">
      <c r="C2528" s="86"/>
    </row>
    <row r="2529" spans="3:3">
      <c r="C2529" s="86"/>
    </row>
    <row r="2530" spans="3:3">
      <c r="C2530" s="86"/>
    </row>
    <row r="2531" spans="3:3">
      <c r="C2531" s="86"/>
    </row>
    <row r="2532" spans="3:3">
      <c r="C2532" s="86"/>
    </row>
    <row r="2533" spans="3:3">
      <c r="C2533" s="86"/>
    </row>
    <row r="2534" spans="3:3">
      <c r="C2534" s="86"/>
    </row>
    <row r="2535" spans="3:3">
      <c r="C2535" s="86"/>
    </row>
    <row r="2536" spans="3:3">
      <c r="C2536" s="86"/>
    </row>
    <row r="2537" spans="3:3">
      <c r="C2537" s="86"/>
    </row>
    <row r="2538" spans="3:3">
      <c r="C2538" s="86"/>
    </row>
    <row r="2539" spans="3:3">
      <c r="C2539" s="86"/>
    </row>
    <row r="2540" spans="3:3">
      <c r="C2540" s="86"/>
    </row>
    <row r="2541" spans="3:3">
      <c r="C2541" s="86"/>
    </row>
    <row r="2542" spans="3:3">
      <c r="C2542" s="86"/>
    </row>
    <row r="2543" spans="3:3">
      <c r="C2543" s="86"/>
    </row>
    <row r="2544" spans="3:3">
      <c r="C2544" s="86"/>
    </row>
    <row r="2545" spans="3:3">
      <c r="C2545" s="86"/>
    </row>
    <row r="2546" spans="3:3">
      <c r="C2546" s="86"/>
    </row>
    <row r="2547" spans="3:3">
      <c r="C2547" s="86"/>
    </row>
    <row r="2548" spans="3:3">
      <c r="C2548" s="86"/>
    </row>
    <row r="2549" spans="3:3">
      <c r="C2549" s="86"/>
    </row>
    <row r="2550" spans="3:3">
      <c r="C2550" s="86"/>
    </row>
    <row r="2551" spans="3:3">
      <c r="C2551" s="86"/>
    </row>
    <row r="2552" spans="3:3">
      <c r="C2552" s="86"/>
    </row>
    <row r="2553" spans="3:3">
      <c r="C2553" s="86"/>
    </row>
    <row r="2554" spans="3:3">
      <c r="C2554" s="86"/>
    </row>
    <row r="2555" spans="3:3">
      <c r="C2555" s="86"/>
    </row>
    <row r="2556" spans="3:3">
      <c r="C2556" s="86"/>
    </row>
    <row r="2557" spans="3:3">
      <c r="C2557" s="86"/>
    </row>
    <row r="2558" spans="3:3">
      <c r="C2558" s="86"/>
    </row>
    <row r="2559" spans="3:3">
      <c r="C2559" s="86"/>
    </row>
    <row r="2560" spans="3:3">
      <c r="C2560" s="86"/>
    </row>
    <row r="2561" spans="3:3">
      <c r="C2561" s="86"/>
    </row>
    <row r="2562" spans="3:3">
      <c r="C2562" s="86"/>
    </row>
    <row r="2563" spans="3:3">
      <c r="C2563" s="86"/>
    </row>
    <row r="2564" spans="3:3">
      <c r="C2564" s="86"/>
    </row>
    <row r="2565" spans="3:3">
      <c r="C2565" s="86"/>
    </row>
    <row r="2566" spans="3:3">
      <c r="C2566" s="86"/>
    </row>
    <row r="2567" spans="3:3">
      <c r="C2567" s="86"/>
    </row>
    <row r="2568" spans="3:3">
      <c r="C2568" s="86"/>
    </row>
    <row r="2569" spans="3:3">
      <c r="C2569" s="86"/>
    </row>
    <row r="2570" spans="3:3">
      <c r="C2570" s="86"/>
    </row>
    <row r="2571" spans="3:3">
      <c r="C2571" s="86"/>
    </row>
    <row r="2572" spans="3:3">
      <c r="C2572" s="86"/>
    </row>
    <row r="2573" spans="3:3">
      <c r="C2573" s="86"/>
    </row>
    <row r="2574" spans="3:3">
      <c r="C2574" s="86"/>
    </row>
    <row r="2575" spans="3:3">
      <c r="C2575" s="86"/>
    </row>
    <row r="2576" spans="3:3">
      <c r="C2576" s="86"/>
    </row>
    <row r="2577" spans="3:3">
      <c r="C2577" s="86"/>
    </row>
    <row r="2578" spans="3:3">
      <c r="C2578" s="86"/>
    </row>
    <row r="2579" spans="3:3">
      <c r="C2579" s="86"/>
    </row>
    <row r="2580" spans="3:3">
      <c r="C2580" s="86"/>
    </row>
    <row r="2581" spans="3:3">
      <c r="C2581" s="86"/>
    </row>
    <row r="2582" spans="3:3">
      <c r="C2582" s="86"/>
    </row>
    <row r="2583" spans="3:3">
      <c r="C2583" s="86"/>
    </row>
    <row r="2584" spans="3:3">
      <c r="C2584" s="86"/>
    </row>
    <row r="2585" spans="3:3">
      <c r="C2585" s="86"/>
    </row>
    <row r="2586" spans="3:3">
      <c r="C2586" s="86"/>
    </row>
    <row r="2587" spans="3:3">
      <c r="C2587" s="86"/>
    </row>
    <row r="2588" spans="3:3">
      <c r="C2588" s="86"/>
    </row>
    <row r="2589" spans="3:3">
      <c r="C2589" s="86"/>
    </row>
    <row r="2590" spans="3:3">
      <c r="C2590" s="86"/>
    </row>
    <row r="2591" spans="3:3">
      <c r="C2591" s="86"/>
    </row>
    <row r="2592" spans="3:3">
      <c r="C2592" s="86"/>
    </row>
    <row r="2593" spans="3:3">
      <c r="C2593" s="86"/>
    </row>
    <row r="2594" spans="3:3">
      <c r="C2594" s="86"/>
    </row>
    <row r="2595" spans="3:3">
      <c r="C2595" s="86"/>
    </row>
    <row r="2596" spans="3:3">
      <c r="C2596" s="86"/>
    </row>
    <row r="2597" spans="3:3">
      <c r="C2597" s="86"/>
    </row>
    <row r="2598" spans="3:3">
      <c r="C2598" s="86"/>
    </row>
    <row r="2599" spans="3:3">
      <c r="C2599" s="86"/>
    </row>
    <row r="2600" spans="3:3">
      <c r="C2600" s="86"/>
    </row>
    <row r="2601" spans="3:3">
      <c r="C2601" s="86"/>
    </row>
    <row r="2602" spans="3:3">
      <c r="C2602" s="86"/>
    </row>
    <row r="2603" spans="3:3">
      <c r="C2603" s="86"/>
    </row>
    <row r="2604" spans="3:3">
      <c r="C2604" s="86"/>
    </row>
    <row r="2605" spans="3:3">
      <c r="C2605" s="86"/>
    </row>
    <row r="2606" spans="3:3">
      <c r="C2606" s="86"/>
    </row>
    <row r="2607" spans="3:3">
      <c r="C2607" s="86"/>
    </row>
    <row r="2608" spans="3:3">
      <c r="C2608" s="86"/>
    </row>
    <row r="2609" spans="3:3">
      <c r="C2609" s="86"/>
    </row>
    <row r="2610" spans="3:3">
      <c r="C2610" s="86"/>
    </row>
    <row r="2611" spans="3:3">
      <c r="C2611" s="86"/>
    </row>
    <row r="2612" spans="3:3">
      <c r="C2612" s="86"/>
    </row>
    <row r="2613" spans="3:3">
      <c r="C2613" s="86"/>
    </row>
    <row r="2614" spans="3:3">
      <c r="C2614" s="86"/>
    </row>
    <row r="2615" spans="3:3">
      <c r="C2615" s="86"/>
    </row>
    <row r="2616" spans="3:3">
      <c r="C2616" s="86"/>
    </row>
    <row r="2617" spans="3:3">
      <c r="C2617" s="86"/>
    </row>
    <row r="2618" spans="3:3">
      <c r="C2618" s="86"/>
    </row>
    <row r="2619" spans="3:3">
      <c r="C2619" s="86"/>
    </row>
    <row r="2620" spans="3:3">
      <c r="C2620" s="86"/>
    </row>
    <row r="2621" spans="3:3">
      <c r="C2621" s="86"/>
    </row>
    <row r="2622" spans="3:3">
      <c r="C2622" s="86"/>
    </row>
    <row r="2623" spans="3:3">
      <c r="C2623" s="86"/>
    </row>
    <row r="2624" spans="3:3">
      <c r="C2624" s="86"/>
    </row>
    <row r="2625" spans="3:3">
      <c r="C2625" s="86"/>
    </row>
    <row r="2626" spans="3:3">
      <c r="C2626" s="86"/>
    </row>
    <row r="2627" spans="3:3">
      <c r="C2627" s="86"/>
    </row>
    <row r="2628" spans="3:3">
      <c r="C2628" s="86"/>
    </row>
    <row r="2629" spans="3:3">
      <c r="C2629" s="86"/>
    </row>
    <row r="2630" spans="3:3">
      <c r="C2630" s="86"/>
    </row>
    <row r="2631" spans="3:3">
      <c r="C2631" s="86"/>
    </row>
    <row r="2632" spans="3:3">
      <c r="C2632" s="86"/>
    </row>
    <row r="2633" spans="3:3">
      <c r="C2633" s="86"/>
    </row>
    <row r="2634" spans="3:3">
      <c r="C2634" s="86"/>
    </row>
    <row r="2635" spans="3:3">
      <c r="C2635" s="86"/>
    </row>
    <row r="2636" spans="3:3">
      <c r="C2636" s="86"/>
    </row>
    <row r="2637" spans="3:3">
      <c r="C2637" s="86"/>
    </row>
    <row r="2638" spans="3:3">
      <c r="C2638" s="86"/>
    </row>
    <row r="2639" spans="3:3">
      <c r="C2639" s="86"/>
    </row>
    <row r="2640" spans="3:3">
      <c r="C2640" s="86"/>
    </row>
    <row r="2641" spans="3:3">
      <c r="C2641" s="86"/>
    </row>
    <row r="2642" spans="3:3">
      <c r="C2642" s="86"/>
    </row>
    <row r="2643" spans="3:3">
      <c r="C2643" s="86"/>
    </row>
    <row r="2644" spans="3:3">
      <c r="C2644" s="86"/>
    </row>
    <row r="2645" spans="3:3">
      <c r="C2645" s="86"/>
    </row>
    <row r="2646" spans="3:3">
      <c r="C2646" s="86"/>
    </row>
    <row r="2647" spans="3:3">
      <c r="C2647" s="86"/>
    </row>
    <row r="2648" spans="3:3">
      <c r="C2648" s="86"/>
    </row>
    <row r="2649" spans="3:3">
      <c r="C2649" s="86"/>
    </row>
    <row r="2650" spans="3:3">
      <c r="C2650" s="86"/>
    </row>
    <row r="2651" spans="3:3">
      <c r="C2651" s="86"/>
    </row>
    <row r="2652" spans="3:3">
      <c r="C2652" s="86"/>
    </row>
    <row r="2653" spans="3:3">
      <c r="C2653" s="86"/>
    </row>
    <row r="2654" spans="3:3">
      <c r="C2654" s="86"/>
    </row>
    <row r="2655" spans="3:3">
      <c r="C2655" s="86"/>
    </row>
    <row r="2656" spans="3:3">
      <c r="C2656" s="86"/>
    </row>
    <row r="2657" spans="3:3">
      <c r="C2657" s="86"/>
    </row>
    <row r="2658" spans="3:3">
      <c r="C2658" s="86"/>
    </row>
    <row r="2659" spans="3:3">
      <c r="C2659" s="86"/>
    </row>
    <row r="2660" spans="3:3">
      <c r="C2660" s="86"/>
    </row>
    <row r="2661" spans="3:3">
      <c r="C2661" s="86"/>
    </row>
    <row r="2662" spans="3:3">
      <c r="C2662" s="86"/>
    </row>
    <row r="2663" spans="3:3">
      <c r="C2663" s="86"/>
    </row>
    <row r="2664" spans="3:3">
      <c r="C2664" s="86"/>
    </row>
    <row r="2665" spans="3:3">
      <c r="C2665" s="86"/>
    </row>
    <row r="2666" spans="3:3">
      <c r="C2666" s="86"/>
    </row>
    <row r="2667" spans="3:3">
      <c r="C2667" s="86"/>
    </row>
    <row r="2668" spans="3:3">
      <c r="C2668" s="86"/>
    </row>
    <row r="2669" spans="3:3">
      <c r="C2669" s="86"/>
    </row>
    <row r="2670" spans="3:3">
      <c r="C2670" s="86"/>
    </row>
    <row r="2671" spans="3:3">
      <c r="C2671" s="86"/>
    </row>
    <row r="2672" spans="3:3">
      <c r="C2672" s="86"/>
    </row>
    <row r="2673" spans="3:3">
      <c r="C2673" s="86"/>
    </row>
    <row r="2674" spans="3:3">
      <c r="C2674" s="86"/>
    </row>
    <row r="2675" spans="3:3">
      <c r="C2675" s="86"/>
    </row>
    <row r="2676" spans="3:3">
      <c r="C2676" s="86"/>
    </row>
    <row r="2677" spans="3:3">
      <c r="C2677" s="86"/>
    </row>
    <row r="2678" spans="3:3">
      <c r="C2678" s="86"/>
    </row>
    <row r="2679" spans="3:3">
      <c r="C2679" s="86"/>
    </row>
    <row r="2680" spans="3:3">
      <c r="C2680" s="86"/>
    </row>
    <row r="2681" spans="3:3">
      <c r="C2681" s="86"/>
    </row>
    <row r="2682" spans="3:3">
      <c r="C2682" s="86"/>
    </row>
    <row r="2683" spans="3:3">
      <c r="C2683" s="86"/>
    </row>
    <row r="2684" spans="3:3">
      <c r="C2684" s="86"/>
    </row>
    <row r="2685" spans="3:3">
      <c r="C2685" s="86"/>
    </row>
    <row r="2686" spans="3:3">
      <c r="C2686" s="86"/>
    </row>
    <row r="2687" spans="3:3">
      <c r="C2687" s="86"/>
    </row>
    <row r="2688" spans="3:3">
      <c r="C2688" s="86"/>
    </row>
    <row r="2689" spans="3:3">
      <c r="C2689" s="86"/>
    </row>
    <row r="2690" spans="3:3">
      <c r="C2690" s="86"/>
    </row>
    <row r="2691" spans="3:3">
      <c r="C2691" s="86"/>
    </row>
    <row r="2692" spans="3:3">
      <c r="C2692" s="86"/>
    </row>
    <row r="2693" spans="3:3">
      <c r="C2693" s="86"/>
    </row>
    <row r="2694" spans="3:3">
      <c r="C2694" s="86"/>
    </row>
    <row r="2695" spans="3:3">
      <c r="C2695" s="86"/>
    </row>
    <row r="2696" spans="3:3">
      <c r="C2696" s="86"/>
    </row>
    <row r="2697" spans="3:3">
      <c r="C2697" s="86"/>
    </row>
    <row r="2698" spans="3:3">
      <c r="C2698" s="86"/>
    </row>
    <row r="2699" spans="3:3">
      <c r="C2699" s="86"/>
    </row>
    <row r="2700" spans="3:3">
      <c r="C2700" s="86"/>
    </row>
    <row r="2701" spans="3:3">
      <c r="C2701" s="86"/>
    </row>
    <row r="2702" spans="3:3">
      <c r="C2702" s="86"/>
    </row>
    <row r="2703" spans="3:3">
      <c r="C2703" s="86"/>
    </row>
    <row r="2704" spans="3:3">
      <c r="C2704" s="86"/>
    </row>
    <row r="2705" spans="3:3">
      <c r="C2705" s="86"/>
    </row>
    <row r="2706" spans="3:3">
      <c r="C2706" s="86"/>
    </row>
    <row r="2707" spans="3:3">
      <c r="C2707" s="86"/>
    </row>
    <row r="2708" spans="3:3">
      <c r="C2708" s="86"/>
    </row>
    <row r="2709" spans="3:3">
      <c r="C2709" s="86"/>
    </row>
    <row r="2710" spans="3:3">
      <c r="C2710" s="86"/>
    </row>
    <row r="2711" spans="3:3">
      <c r="C2711" s="86"/>
    </row>
    <row r="2712" spans="3:3">
      <c r="C2712" s="86"/>
    </row>
    <row r="2713" spans="3:3">
      <c r="C2713" s="86"/>
    </row>
    <row r="2714" spans="3:3">
      <c r="C2714" s="86"/>
    </row>
    <row r="2715" spans="3:3">
      <c r="C2715" s="86"/>
    </row>
    <row r="2716" spans="3:3">
      <c r="C2716" s="86"/>
    </row>
    <row r="2717" spans="3:3">
      <c r="C2717" s="86"/>
    </row>
    <row r="2718" spans="3:3">
      <c r="C2718" s="86"/>
    </row>
    <row r="2719" spans="3:3">
      <c r="C2719" s="86"/>
    </row>
    <row r="2720" spans="3:3">
      <c r="C2720" s="86"/>
    </row>
    <row r="2721" spans="3:3">
      <c r="C2721" s="86"/>
    </row>
    <row r="2722" spans="3:3">
      <c r="C2722" s="86"/>
    </row>
    <row r="2723" spans="3:3">
      <c r="C2723" s="86"/>
    </row>
    <row r="2724" spans="3:3">
      <c r="C2724" s="86"/>
    </row>
    <row r="2725" spans="3:3">
      <c r="C2725" s="86"/>
    </row>
    <row r="2726" spans="3:3">
      <c r="C2726" s="86"/>
    </row>
    <row r="2727" spans="3:3">
      <c r="C2727" s="86"/>
    </row>
    <row r="2728" spans="3:3">
      <c r="C2728" s="86"/>
    </row>
    <row r="2729" spans="3:3">
      <c r="C2729" s="86"/>
    </row>
    <row r="2730" spans="3:3">
      <c r="C2730" s="86"/>
    </row>
    <row r="2731" spans="3:3">
      <c r="C2731" s="86"/>
    </row>
    <row r="2732" spans="3:3">
      <c r="C2732" s="86"/>
    </row>
    <row r="2733" spans="3:3">
      <c r="C2733" s="86"/>
    </row>
    <row r="2734" spans="3:3">
      <c r="C2734" s="86"/>
    </row>
    <row r="2735" spans="3:3">
      <c r="C2735" s="86"/>
    </row>
    <row r="2736" spans="3:3">
      <c r="C2736" s="86"/>
    </row>
    <row r="2737" spans="3:3">
      <c r="C2737" s="86"/>
    </row>
    <row r="2738" spans="3:3">
      <c r="C2738" s="86"/>
    </row>
    <row r="2739" spans="3:3">
      <c r="C2739" s="86"/>
    </row>
    <row r="2740" spans="3:3">
      <c r="C2740" s="86"/>
    </row>
    <row r="2741" spans="3:3">
      <c r="C2741" s="86"/>
    </row>
    <row r="2742" spans="3:3">
      <c r="C2742" s="86"/>
    </row>
    <row r="2743" spans="3:3">
      <c r="C2743" s="86"/>
    </row>
    <row r="2744" spans="3:3">
      <c r="C2744" s="86"/>
    </row>
    <row r="2745" spans="3:3">
      <c r="C2745" s="86"/>
    </row>
    <row r="2746" spans="3:3">
      <c r="C2746" s="86"/>
    </row>
    <row r="2747" spans="3:3">
      <c r="C2747" s="86"/>
    </row>
    <row r="2748" spans="3:3">
      <c r="C2748" s="86"/>
    </row>
    <row r="2749" spans="3:3">
      <c r="C2749" s="86"/>
    </row>
    <row r="2750" spans="3:3">
      <c r="C2750" s="86"/>
    </row>
    <row r="2751" spans="3:3">
      <c r="C2751" s="86"/>
    </row>
    <row r="2752" spans="3:3">
      <c r="C2752" s="86"/>
    </row>
    <row r="2753" spans="3:3">
      <c r="C2753" s="86"/>
    </row>
    <row r="2754" spans="3:3">
      <c r="C2754" s="86"/>
    </row>
    <row r="2755" spans="3:3">
      <c r="C2755" s="86"/>
    </row>
    <row r="2756" spans="3:3">
      <c r="C2756" s="86"/>
    </row>
    <row r="2757" spans="3:3">
      <c r="C2757" s="86"/>
    </row>
    <row r="2758" spans="3:3">
      <c r="C2758" s="86"/>
    </row>
    <row r="2759" spans="3:3">
      <c r="C2759" s="86"/>
    </row>
    <row r="2760" spans="3:3">
      <c r="C2760" s="86"/>
    </row>
    <row r="2761" spans="3:3">
      <c r="C2761" s="86"/>
    </row>
    <row r="2762" spans="3:3">
      <c r="C2762" s="86"/>
    </row>
    <row r="2763" spans="3:3">
      <c r="C2763" s="86"/>
    </row>
    <row r="2764" spans="3:3">
      <c r="C2764" s="86"/>
    </row>
    <row r="2765" spans="3:3">
      <c r="C2765" s="86"/>
    </row>
    <row r="2766" spans="3:3">
      <c r="C2766" s="86"/>
    </row>
    <row r="2767" spans="3:3">
      <c r="C2767" s="86"/>
    </row>
    <row r="2768" spans="3:3">
      <c r="C2768" s="86"/>
    </row>
    <row r="2769" spans="3:3">
      <c r="C2769" s="86"/>
    </row>
    <row r="2770" spans="3:3">
      <c r="C2770" s="86"/>
    </row>
    <row r="2771" spans="3:3">
      <c r="C2771" s="86"/>
    </row>
    <row r="2772" spans="3:3">
      <c r="C2772" s="86"/>
    </row>
    <row r="2773" spans="3:3">
      <c r="C2773" s="86"/>
    </row>
    <row r="2774" spans="3:3">
      <c r="C2774" s="86"/>
    </row>
    <row r="2775" spans="3:3">
      <c r="C2775" s="86"/>
    </row>
    <row r="2776" spans="3:3">
      <c r="C2776" s="86"/>
    </row>
    <row r="2777" spans="3:3">
      <c r="C2777" s="86"/>
    </row>
    <row r="2778" spans="3:3">
      <c r="C2778" s="86"/>
    </row>
    <row r="2779" spans="3:3">
      <c r="C2779" s="86"/>
    </row>
    <row r="2780" spans="3:3">
      <c r="C2780" s="86"/>
    </row>
    <row r="2781" spans="3:3">
      <c r="C2781" s="86"/>
    </row>
    <row r="2782" spans="3:3">
      <c r="C2782" s="86"/>
    </row>
    <row r="2783" spans="3:3">
      <c r="C2783" s="86"/>
    </row>
    <row r="2784" spans="3:3">
      <c r="C2784" s="86"/>
    </row>
    <row r="2785" spans="3:3">
      <c r="C2785" s="86"/>
    </row>
    <row r="2786" spans="3:3">
      <c r="C2786" s="86"/>
    </row>
    <row r="2787" spans="3:3">
      <c r="C2787" s="86"/>
    </row>
    <row r="2788" spans="3:3">
      <c r="C2788" s="86"/>
    </row>
    <row r="2789" spans="3:3">
      <c r="C2789" s="86"/>
    </row>
    <row r="2790" spans="3:3">
      <c r="C2790" s="86"/>
    </row>
    <row r="2791" spans="3:3">
      <c r="C2791" s="86"/>
    </row>
    <row r="2792" spans="3:3">
      <c r="C2792" s="86"/>
    </row>
    <row r="2793" spans="3:3">
      <c r="C2793" s="86"/>
    </row>
    <row r="2794" spans="3:3">
      <c r="C2794" s="86"/>
    </row>
    <row r="2795" spans="3:3">
      <c r="C2795" s="86"/>
    </row>
    <row r="2796" spans="3:3">
      <c r="C2796" s="86"/>
    </row>
    <row r="2797" spans="3:3">
      <c r="C2797" s="86"/>
    </row>
    <row r="2798" spans="3:3">
      <c r="C2798" s="86"/>
    </row>
    <row r="2799" spans="3:3">
      <c r="C2799" s="86"/>
    </row>
    <row r="2800" spans="3:3">
      <c r="C2800" s="86"/>
    </row>
    <row r="2801" spans="3:3">
      <c r="C2801" s="86"/>
    </row>
    <row r="2802" spans="3:3">
      <c r="C2802" s="86"/>
    </row>
    <row r="2803" spans="3:3">
      <c r="C2803" s="86"/>
    </row>
    <row r="2804" spans="3:3">
      <c r="C2804" s="86"/>
    </row>
    <row r="2805" spans="3:3">
      <c r="C2805" s="86"/>
    </row>
    <row r="2806" spans="3:3">
      <c r="C2806" s="86"/>
    </row>
    <row r="2807" spans="3:3">
      <c r="C2807" s="86"/>
    </row>
    <row r="2808" spans="3:3">
      <c r="C2808" s="86"/>
    </row>
    <row r="2809" spans="3:3">
      <c r="C2809" s="86"/>
    </row>
    <row r="2810" spans="3:3">
      <c r="C2810" s="86"/>
    </row>
    <row r="2811" spans="3:3">
      <c r="C2811" s="86"/>
    </row>
    <row r="2812" spans="3:3">
      <c r="C2812" s="86"/>
    </row>
    <row r="2813" spans="3:3">
      <c r="C2813" s="86"/>
    </row>
    <row r="2814" spans="3:3">
      <c r="C2814" s="86"/>
    </row>
    <row r="2815" spans="3:3">
      <c r="C2815" s="86"/>
    </row>
    <row r="2816" spans="3:3">
      <c r="C2816" s="86"/>
    </row>
    <row r="2817" spans="3:3">
      <c r="C2817" s="86"/>
    </row>
    <row r="2818" spans="3:3">
      <c r="C2818" s="86"/>
    </row>
    <row r="2819" spans="3:3">
      <c r="C2819" s="86"/>
    </row>
    <row r="2820" spans="3:3">
      <c r="C2820" s="86"/>
    </row>
    <row r="2821" spans="3:3">
      <c r="C2821" s="86"/>
    </row>
    <row r="2822" spans="3:3">
      <c r="C2822" s="86"/>
    </row>
    <row r="2823" spans="3:3">
      <c r="C2823" s="86"/>
    </row>
    <row r="2824" spans="3:3">
      <c r="C2824" s="86"/>
    </row>
    <row r="2825" spans="3:3">
      <c r="C2825" s="86"/>
    </row>
    <row r="2826" spans="3:3">
      <c r="C2826" s="86"/>
    </row>
    <row r="2827" spans="3:3">
      <c r="C2827" s="86"/>
    </row>
    <row r="2828" spans="3:3">
      <c r="C2828" s="86"/>
    </row>
    <row r="2829" spans="3:3">
      <c r="C2829" s="86"/>
    </row>
    <row r="2830" spans="3:3">
      <c r="C2830" s="86"/>
    </row>
    <row r="2831" spans="3:3">
      <c r="C2831" s="86"/>
    </row>
    <row r="2832" spans="3:3">
      <c r="C2832" s="86"/>
    </row>
    <row r="2833" spans="3:3">
      <c r="C2833" s="86"/>
    </row>
    <row r="2834" spans="3:3">
      <c r="C2834" s="86"/>
    </row>
    <row r="2835" spans="3:3">
      <c r="C2835" s="86"/>
    </row>
    <row r="2836" spans="3:3">
      <c r="C2836" s="86"/>
    </row>
    <row r="2837" spans="3:3">
      <c r="C2837" s="86"/>
    </row>
    <row r="2838" spans="3:3">
      <c r="C2838" s="86"/>
    </row>
    <row r="2839" spans="3:3">
      <c r="C2839" s="86"/>
    </row>
    <row r="2840" spans="3:3">
      <c r="C2840" s="86"/>
    </row>
    <row r="2841" spans="3:3">
      <c r="C2841" s="86"/>
    </row>
    <row r="2842" spans="3:3">
      <c r="C2842" s="86"/>
    </row>
    <row r="2843" spans="3:3">
      <c r="C2843" s="86"/>
    </row>
    <row r="2844" spans="3:3">
      <c r="C2844" s="86"/>
    </row>
    <row r="2845" spans="3:3">
      <c r="C2845" s="86"/>
    </row>
    <row r="2846" spans="3:3">
      <c r="C2846" s="86"/>
    </row>
    <row r="2847" spans="3:3">
      <c r="C2847" s="86"/>
    </row>
    <row r="2848" spans="3:3">
      <c r="C2848" s="86"/>
    </row>
    <row r="2849" spans="3:3">
      <c r="C2849" s="86"/>
    </row>
    <row r="2850" spans="3:3">
      <c r="C2850" s="86"/>
    </row>
    <row r="2851" spans="3:3">
      <c r="C2851" s="86"/>
    </row>
    <row r="2852" spans="3:3">
      <c r="C2852" s="86"/>
    </row>
    <row r="2853" spans="3:3">
      <c r="C2853" s="86"/>
    </row>
    <row r="2854" spans="3:3">
      <c r="C2854" s="86"/>
    </row>
    <row r="2855" spans="3:3">
      <c r="C2855" s="86"/>
    </row>
    <row r="2856" spans="3:3">
      <c r="C2856" s="86"/>
    </row>
    <row r="2857" spans="3:3">
      <c r="C2857" s="86"/>
    </row>
    <row r="2858" spans="3:3">
      <c r="C2858" s="86"/>
    </row>
    <row r="2859" spans="3:3">
      <c r="C2859" s="86"/>
    </row>
    <row r="2860" spans="3:3">
      <c r="C2860" s="86"/>
    </row>
    <row r="2861" spans="3:3">
      <c r="C2861" s="86"/>
    </row>
    <row r="2862" spans="3:3">
      <c r="C2862" s="86"/>
    </row>
    <row r="2863" spans="3:3">
      <c r="C2863" s="86"/>
    </row>
    <row r="2864" spans="3:3">
      <c r="C2864" s="86"/>
    </row>
    <row r="2865" spans="3:3">
      <c r="C2865" s="86"/>
    </row>
    <row r="2866" spans="3:3">
      <c r="C2866" s="86"/>
    </row>
    <row r="2867" spans="3:3">
      <c r="C2867" s="86"/>
    </row>
    <row r="2868" spans="3:3">
      <c r="C2868" s="86"/>
    </row>
    <row r="2869" spans="3:3">
      <c r="C2869" s="86"/>
    </row>
    <row r="2870" spans="3:3">
      <c r="C2870" s="86"/>
    </row>
    <row r="2871" spans="3:3">
      <c r="C2871" s="86"/>
    </row>
    <row r="2872" spans="3:3">
      <c r="C2872" s="86"/>
    </row>
    <row r="2873" spans="3:3">
      <c r="C2873" s="86"/>
    </row>
    <row r="2874" spans="3:3">
      <c r="C2874" s="86"/>
    </row>
    <row r="2875" spans="3:3">
      <c r="C2875" s="86"/>
    </row>
    <row r="2876" spans="3:3">
      <c r="C2876" s="86"/>
    </row>
    <row r="2877" spans="3:3">
      <c r="C2877" s="86"/>
    </row>
    <row r="2878" spans="3:3">
      <c r="C2878" s="86"/>
    </row>
    <row r="2879" spans="3:3">
      <c r="C2879" s="86"/>
    </row>
    <row r="2880" spans="3:3">
      <c r="C2880" s="86"/>
    </row>
    <row r="2881" spans="3:3">
      <c r="C2881" s="86"/>
    </row>
    <row r="2882" spans="3:3">
      <c r="C2882" s="86"/>
    </row>
    <row r="2883" spans="3:3">
      <c r="C2883" s="86"/>
    </row>
    <row r="2884" spans="3:3">
      <c r="C2884" s="86"/>
    </row>
    <row r="2885" spans="3:3">
      <c r="C2885" s="86"/>
    </row>
    <row r="2886" spans="3:3">
      <c r="C2886" s="86"/>
    </row>
    <row r="2887" spans="3:3">
      <c r="C2887" s="86"/>
    </row>
    <row r="2888" spans="3:3">
      <c r="C2888" s="86"/>
    </row>
    <row r="2889" spans="3:3">
      <c r="C2889" s="86"/>
    </row>
    <row r="2890" spans="3:3">
      <c r="C2890" s="86"/>
    </row>
    <row r="2891" spans="3:3">
      <c r="C2891" s="86"/>
    </row>
    <row r="2892" spans="3:3">
      <c r="C2892" s="86"/>
    </row>
    <row r="2893" spans="3:3">
      <c r="C2893" s="86"/>
    </row>
    <row r="2894" spans="3:3">
      <c r="C2894" s="86"/>
    </row>
    <row r="2895" spans="3:3">
      <c r="C2895" s="86"/>
    </row>
    <row r="2896" spans="3:3">
      <c r="C2896" s="86"/>
    </row>
    <row r="2897" spans="3:3">
      <c r="C2897" s="86"/>
    </row>
    <row r="2898" spans="3:3">
      <c r="C2898" s="86"/>
    </row>
    <row r="2899" spans="3:3">
      <c r="C2899" s="86"/>
    </row>
    <row r="2900" spans="3:3">
      <c r="C2900" s="86"/>
    </row>
    <row r="2901" spans="3:3">
      <c r="C2901" s="86"/>
    </row>
    <row r="2902" spans="3:3">
      <c r="C2902" s="86"/>
    </row>
    <row r="2903" spans="3:3">
      <c r="C2903" s="86"/>
    </row>
    <row r="2904" spans="3:3">
      <c r="C2904" s="86"/>
    </row>
    <row r="2905" spans="3:3">
      <c r="C2905" s="86"/>
    </row>
    <row r="2906" spans="3:3">
      <c r="C2906" s="86"/>
    </row>
    <row r="2907" spans="3:3">
      <c r="C2907" s="86"/>
    </row>
    <row r="2908" spans="3:3">
      <c r="C2908" s="86"/>
    </row>
    <row r="2909" spans="3:3">
      <c r="C2909" s="86"/>
    </row>
    <row r="2910" spans="3:3">
      <c r="C2910" s="86"/>
    </row>
    <row r="2911" spans="3:3">
      <c r="C2911" s="86"/>
    </row>
    <row r="2912" spans="3:3">
      <c r="C2912" s="86"/>
    </row>
    <row r="2913" spans="3:3">
      <c r="C2913" s="86"/>
    </row>
    <row r="2914" spans="3:3">
      <c r="C2914" s="86"/>
    </row>
    <row r="2915" spans="3:3">
      <c r="C2915" s="86"/>
    </row>
    <row r="2916" spans="3:3">
      <c r="C2916" s="86"/>
    </row>
    <row r="2917" spans="3:3">
      <c r="C2917" s="86"/>
    </row>
    <row r="2918" spans="3:3">
      <c r="C2918" s="86"/>
    </row>
    <row r="2919" spans="3:3">
      <c r="C2919" s="86"/>
    </row>
    <row r="2920" spans="3:3">
      <c r="C2920" s="86"/>
    </row>
    <row r="2921" spans="3:3">
      <c r="C2921" s="86"/>
    </row>
    <row r="2922" spans="3:3">
      <c r="C2922" s="86"/>
    </row>
    <row r="2923" spans="3:3">
      <c r="C2923" s="86"/>
    </row>
    <row r="2924" spans="3:3">
      <c r="C2924" s="86"/>
    </row>
    <row r="2925" spans="3:3">
      <c r="C2925" s="86"/>
    </row>
    <row r="2926" spans="3:3">
      <c r="C2926" s="86"/>
    </row>
    <row r="2927" spans="3:3">
      <c r="C2927" s="86"/>
    </row>
    <row r="2928" spans="3:3">
      <c r="C2928" s="86"/>
    </row>
    <row r="2929" spans="3:3">
      <c r="C2929" s="86"/>
    </row>
    <row r="2930" spans="3:3">
      <c r="C2930" s="86"/>
    </row>
    <row r="2931" spans="3:3">
      <c r="C2931" s="86"/>
    </row>
    <row r="2932" spans="3:3">
      <c r="C2932" s="86"/>
    </row>
    <row r="2933" spans="3:3">
      <c r="C2933" s="86"/>
    </row>
    <row r="2934" spans="3:3">
      <c r="C2934" s="86"/>
    </row>
    <row r="2935" spans="3:3">
      <c r="C2935" s="86"/>
    </row>
    <row r="2936" spans="3:3">
      <c r="C2936" s="86"/>
    </row>
    <row r="2937" spans="3:3">
      <c r="C2937" s="86"/>
    </row>
    <row r="2938" spans="3:3">
      <c r="C2938" s="86"/>
    </row>
    <row r="2939" spans="3:3">
      <c r="C2939" s="86"/>
    </row>
    <row r="2940" spans="3:3">
      <c r="C2940" s="86"/>
    </row>
    <row r="2941" spans="3:3">
      <c r="C2941" s="86"/>
    </row>
    <row r="2942" spans="3:3">
      <c r="C2942" s="86"/>
    </row>
    <row r="2943" spans="3:3">
      <c r="C2943" s="86"/>
    </row>
    <row r="2944" spans="3:3">
      <c r="C2944" s="86"/>
    </row>
    <row r="2945" spans="3:3">
      <c r="C2945" s="86"/>
    </row>
    <row r="2946" spans="3:3">
      <c r="C2946" s="86"/>
    </row>
    <row r="2947" spans="3:3">
      <c r="C2947" s="86"/>
    </row>
    <row r="2948" spans="3:3">
      <c r="C2948" s="86"/>
    </row>
    <row r="2949" spans="3:3">
      <c r="C2949" s="86"/>
    </row>
    <row r="2950" spans="3:3">
      <c r="C2950" s="86"/>
    </row>
    <row r="2951" spans="3:3">
      <c r="C2951" s="86"/>
    </row>
    <row r="2952" spans="3:3">
      <c r="C2952" s="86"/>
    </row>
    <row r="2953" spans="3:3">
      <c r="C2953" s="86"/>
    </row>
    <row r="2954" spans="3:3">
      <c r="C2954" s="86"/>
    </row>
    <row r="2955" spans="3:3">
      <c r="C2955" s="86"/>
    </row>
    <row r="2956" spans="3:3">
      <c r="C2956" s="86"/>
    </row>
    <row r="2957" spans="3:3">
      <c r="C2957" s="86"/>
    </row>
    <row r="2958" spans="3:3">
      <c r="C2958" s="86"/>
    </row>
    <row r="2959" spans="3:3">
      <c r="C2959" s="86"/>
    </row>
    <row r="2960" spans="3:3">
      <c r="C2960" s="86"/>
    </row>
    <row r="2961" spans="3:3">
      <c r="C2961" s="86"/>
    </row>
    <row r="2962" spans="3:3">
      <c r="C2962" s="86"/>
    </row>
    <row r="2963" spans="3:3">
      <c r="C2963" s="86"/>
    </row>
    <row r="2964" spans="3:3">
      <c r="C2964" s="86"/>
    </row>
    <row r="2965" spans="3:3">
      <c r="C2965" s="86"/>
    </row>
    <row r="2966" spans="3:3">
      <c r="C2966" s="86"/>
    </row>
    <row r="2967" spans="3:3">
      <c r="C2967" s="86"/>
    </row>
    <row r="2968" spans="3:3">
      <c r="C2968" s="86"/>
    </row>
    <row r="2969" spans="3:3">
      <c r="C2969" s="86"/>
    </row>
    <row r="2970" spans="3:3">
      <c r="C2970" s="86"/>
    </row>
    <row r="2971" spans="3:3">
      <c r="C2971" s="86"/>
    </row>
    <row r="2972" spans="3:3">
      <c r="C2972" s="86"/>
    </row>
    <row r="2973" spans="3:3">
      <c r="C2973" s="86"/>
    </row>
    <row r="2974" spans="3:3">
      <c r="C2974" s="86"/>
    </row>
    <row r="2975" spans="3:3">
      <c r="C2975" s="86"/>
    </row>
    <row r="2976" spans="3:3">
      <c r="C2976" s="86"/>
    </row>
    <row r="2977" spans="3:3">
      <c r="C2977" s="86"/>
    </row>
    <row r="2978" spans="3:3">
      <c r="C2978" s="86"/>
    </row>
    <row r="2979" spans="3:3">
      <c r="C2979" s="86"/>
    </row>
    <row r="2980" spans="3:3">
      <c r="C2980" s="86"/>
    </row>
    <row r="2981" spans="3:3">
      <c r="C2981" s="86"/>
    </row>
    <row r="2982" spans="3:3">
      <c r="C2982" s="86"/>
    </row>
    <row r="2983" spans="3:3">
      <c r="C2983" s="86"/>
    </row>
    <row r="2984" spans="3:3">
      <c r="C2984" s="86"/>
    </row>
    <row r="2985" spans="3:3">
      <c r="C2985" s="86"/>
    </row>
    <row r="2986" spans="3:3">
      <c r="C2986" s="86"/>
    </row>
    <row r="2987" spans="3:3">
      <c r="C2987" s="86"/>
    </row>
    <row r="2988" spans="3:3">
      <c r="C2988" s="86"/>
    </row>
    <row r="2989" spans="3:3">
      <c r="C2989" s="86"/>
    </row>
    <row r="2990" spans="3:3">
      <c r="C2990" s="86"/>
    </row>
    <row r="2991" spans="3:3">
      <c r="C2991" s="86"/>
    </row>
    <row r="2992" spans="3:3">
      <c r="C2992" s="86"/>
    </row>
    <row r="2993" spans="3:3">
      <c r="C2993" s="86"/>
    </row>
    <row r="2994" spans="3:3">
      <c r="C2994" s="86"/>
    </row>
    <row r="2995" spans="3:3">
      <c r="C2995" s="86"/>
    </row>
    <row r="2996" spans="3:3">
      <c r="C2996" s="86"/>
    </row>
    <row r="2997" spans="3:3">
      <c r="C2997" s="86"/>
    </row>
    <row r="2998" spans="3:3">
      <c r="C2998" s="86"/>
    </row>
    <row r="2999" spans="3:3">
      <c r="C2999" s="86"/>
    </row>
    <row r="3000" spans="3:3">
      <c r="C3000" s="86"/>
    </row>
    <row r="3001" spans="3:3">
      <c r="C3001" s="86"/>
    </row>
    <row r="3002" spans="3:3">
      <c r="C3002" s="86"/>
    </row>
    <row r="3003" spans="3:3">
      <c r="C3003" s="86"/>
    </row>
    <row r="3004" spans="3:3">
      <c r="C3004" s="86"/>
    </row>
    <row r="3005" spans="3:3">
      <c r="C3005" s="86"/>
    </row>
    <row r="3006" spans="3:3">
      <c r="C3006" s="86"/>
    </row>
    <row r="3007" spans="3:3">
      <c r="C3007" s="86"/>
    </row>
    <row r="3008" spans="3:3">
      <c r="C3008" s="86"/>
    </row>
    <row r="3009" spans="3:3">
      <c r="C3009" s="86"/>
    </row>
    <row r="3010" spans="3:3">
      <c r="C3010" s="86"/>
    </row>
    <row r="3011" spans="3:3">
      <c r="C3011" s="86"/>
    </row>
    <row r="3012" spans="3:3">
      <c r="C3012" s="86"/>
    </row>
    <row r="3013" spans="3:3">
      <c r="C3013" s="86"/>
    </row>
    <row r="3014" spans="3:3">
      <c r="C3014" s="86"/>
    </row>
    <row r="3015" spans="3:3">
      <c r="C3015" s="86"/>
    </row>
    <row r="3016" spans="3:3">
      <c r="C3016" s="86"/>
    </row>
    <row r="3017" spans="3:3">
      <c r="C3017" s="86"/>
    </row>
    <row r="3018" spans="3:3">
      <c r="C3018" s="86"/>
    </row>
    <row r="3019" spans="3:3">
      <c r="C3019" s="86"/>
    </row>
    <row r="3020" spans="3:3">
      <c r="C3020" s="86"/>
    </row>
    <row r="3021" spans="3:3">
      <c r="C3021" s="86"/>
    </row>
    <row r="3022" spans="3:3">
      <c r="C3022" s="86"/>
    </row>
    <row r="3023" spans="3:3">
      <c r="C3023" s="86"/>
    </row>
    <row r="3024" spans="3:3">
      <c r="C3024" s="86"/>
    </row>
    <row r="3025" spans="3:3">
      <c r="C3025" s="86"/>
    </row>
    <row r="3026" spans="3:3">
      <c r="C3026" s="86"/>
    </row>
    <row r="3027" spans="3:3">
      <c r="C3027" s="86"/>
    </row>
    <row r="3028" spans="3:3">
      <c r="C3028" s="86"/>
    </row>
    <row r="3029" spans="3:3">
      <c r="C3029" s="86"/>
    </row>
    <row r="3030" spans="3:3">
      <c r="C3030" s="86"/>
    </row>
    <row r="3031" spans="3:3">
      <c r="C3031" s="86"/>
    </row>
    <row r="3032" spans="3:3">
      <c r="C3032" s="86"/>
    </row>
    <row r="3033" spans="3:3">
      <c r="C3033" s="86"/>
    </row>
    <row r="3034" spans="3:3">
      <c r="C3034" s="86"/>
    </row>
    <row r="3035" spans="3:3">
      <c r="C3035" s="86"/>
    </row>
    <row r="3036" spans="3:3">
      <c r="C3036" s="86"/>
    </row>
    <row r="3037" spans="3:3">
      <c r="C3037" s="86"/>
    </row>
    <row r="3038" spans="3:3">
      <c r="C3038" s="86"/>
    </row>
    <row r="3039" spans="3:3">
      <c r="C3039" s="86"/>
    </row>
    <row r="3040" spans="3:3">
      <c r="C3040" s="86"/>
    </row>
    <row r="3041" spans="3:3">
      <c r="C3041" s="86"/>
    </row>
    <row r="3042" spans="3:3">
      <c r="C3042" s="86"/>
    </row>
    <row r="3043" spans="3:3">
      <c r="C3043" s="86"/>
    </row>
    <row r="3044" spans="3:3">
      <c r="C3044" s="86"/>
    </row>
    <row r="3045" spans="3:3">
      <c r="C3045" s="86"/>
    </row>
    <row r="3046" spans="3:3">
      <c r="C3046" s="86"/>
    </row>
    <row r="3047" spans="3:3">
      <c r="C3047" s="86"/>
    </row>
    <row r="3048" spans="3:3">
      <c r="C3048" s="86"/>
    </row>
    <row r="3049" spans="3:3">
      <c r="C3049" s="86"/>
    </row>
    <row r="3050" spans="3:3">
      <c r="C3050" s="86"/>
    </row>
    <row r="3051" spans="3:3">
      <c r="C3051" s="86"/>
    </row>
    <row r="3052" spans="3:3">
      <c r="C3052" s="86"/>
    </row>
    <row r="3053" spans="3:3">
      <c r="C3053" s="86"/>
    </row>
    <row r="3054" spans="3:3">
      <c r="C3054" s="86"/>
    </row>
    <row r="3055" spans="3:3">
      <c r="C3055" s="86"/>
    </row>
    <row r="3056" spans="3:3">
      <c r="C3056" s="86"/>
    </row>
    <row r="3057" spans="3:3">
      <c r="C3057" s="86"/>
    </row>
    <row r="3058" spans="3:3">
      <c r="C3058" s="86"/>
    </row>
    <row r="3059" spans="3:3">
      <c r="C3059" s="86"/>
    </row>
    <row r="3060" spans="3:3">
      <c r="C3060" s="86"/>
    </row>
    <row r="3061" spans="3:3">
      <c r="C3061" s="86"/>
    </row>
    <row r="3062" spans="3:3">
      <c r="C3062" s="86"/>
    </row>
    <row r="3063" spans="3:3">
      <c r="C3063" s="86"/>
    </row>
    <row r="3064" spans="3:3">
      <c r="C3064" s="86"/>
    </row>
    <row r="3065" spans="3:3">
      <c r="C3065" s="86"/>
    </row>
    <row r="3066" spans="3:3">
      <c r="C3066" s="86"/>
    </row>
    <row r="3067" spans="3:3">
      <c r="C3067" s="86"/>
    </row>
    <row r="3068" spans="3:3">
      <c r="C3068" s="86"/>
    </row>
    <row r="3069" spans="3:3">
      <c r="C3069" s="86"/>
    </row>
    <row r="3070" spans="3:3">
      <c r="C3070" s="86"/>
    </row>
    <row r="3071" spans="3:3">
      <c r="C3071" s="86"/>
    </row>
    <row r="3072" spans="3:3">
      <c r="C3072" s="86"/>
    </row>
    <row r="3073" spans="3:3">
      <c r="C3073" s="86"/>
    </row>
    <row r="3074" spans="3:3">
      <c r="C3074" s="86"/>
    </row>
    <row r="3075" spans="3:3">
      <c r="C3075" s="86"/>
    </row>
    <row r="3076" spans="3:3">
      <c r="C3076" s="86"/>
    </row>
    <row r="3077" spans="3:3">
      <c r="C3077" s="86"/>
    </row>
    <row r="3078" spans="3:3">
      <c r="C3078" s="86"/>
    </row>
    <row r="3079" spans="3:3">
      <c r="C3079" s="86"/>
    </row>
    <row r="3080" spans="3:3">
      <c r="C3080" s="86"/>
    </row>
    <row r="3081" spans="3:3">
      <c r="C3081" s="86"/>
    </row>
    <row r="3082" spans="3:3">
      <c r="C3082" s="86"/>
    </row>
    <row r="3083" spans="3:3">
      <c r="C3083" s="86"/>
    </row>
    <row r="3084" spans="3:3">
      <c r="C3084" s="86"/>
    </row>
    <row r="3085" spans="3:3">
      <c r="C3085" s="86"/>
    </row>
    <row r="3086" spans="3:3">
      <c r="C3086" s="86"/>
    </row>
    <row r="3087" spans="3:3">
      <c r="C3087" s="86"/>
    </row>
    <row r="3088" spans="3:3">
      <c r="C3088" s="86"/>
    </row>
    <row r="3089" spans="3:3">
      <c r="C3089" s="86"/>
    </row>
    <row r="3090" spans="3:3">
      <c r="C3090" s="86"/>
    </row>
    <row r="3091" spans="3:3">
      <c r="C3091" s="86"/>
    </row>
    <row r="3092" spans="3:3">
      <c r="C3092" s="86"/>
    </row>
    <row r="3093" spans="3:3">
      <c r="C3093" s="86"/>
    </row>
    <row r="3094" spans="3:3">
      <c r="C3094" s="86"/>
    </row>
    <row r="3095" spans="3:3">
      <c r="C3095" s="86"/>
    </row>
    <row r="3096" spans="3:3">
      <c r="C3096" s="86"/>
    </row>
    <row r="3097" spans="3:3">
      <c r="C3097" s="86"/>
    </row>
    <row r="3098" spans="3:3">
      <c r="C3098" s="86"/>
    </row>
    <row r="3099" spans="3:3">
      <c r="C3099" s="86"/>
    </row>
    <row r="3100" spans="3:3">
      <c r="C3100" s="86"/>
    </row>
    <row r="3101" spans="3:3">
      <c r="C3101" s="86"/>
    </row>
    <row r="3102" spans="3:3">
      <c r="C3102" s="86"/>
    </row>
    <row r="3103" spans="3:3">
      <c r="C3103" s="86"/>
    </row>
    <row r="3104" spans="3:3">
      <c r="C3104" s="86"/>
    </row>
    <row r="3105" spans="3:3">
      <c r="C3105" s="86"/>
    </row>
    <row r="3106" spans="3:3">
      <c r="C3106" s="86"/>
    </row>
    <row r="3107" spans="3:3">
      <c r="C3107" s="86"/>
    </row>
    <row r="3108" spans="3:3">
      <c r="C3108" s="86"/>
    </row>
    <row r="3109" spans="3:3">
      <c r="C3109" s="86"/>
    </row>
    <row r="3110" spans="3:3">
      <c r="C3110" s="86"/>
    </row>
    <row r="3111" spans="3:3">
      <c r="C3111" s="86"/>
    </row>
    <row r="3112" spans="3:3">
      <c r="C3112" s="86"/>
    </row>
    <row r="3113" spans="3:3">
      <c r="C3113" s="86"/>
    </row>
    <row r="3114" spans="3:3">
      <c r="C3114" s="86"/>
    </row>
    <row r="3115" spans="3:3">
      <c r="C3115" s="86"/>
    </row>
    <row r="3116" spans="3:3">
      <c r="C3116" s="86"/>
    </row>
    <row r="3117" spans="3:3">
      <c r="C3117" s="86"/>
    </row>
    <row r="3118" spans="3:3">
      <c r="C3118" s="86"/>
    </row>
    <row r="3119" spans="3:3">
      <c r="C3119" s="86"/>
    </row>
    <row r="3120" spans="3:3">
      <c r="C3120" s="86"/>
    </row>
    <row r="3121" spans="3:3">
      <c r="C3121" s="86"/>
    </row>
    <row r="3122" spans="3:3">
      <c r="C3122" s="86"/>
    </row>
    <row r="3123" spans="3:3">
      <c r="C3123" s="86"/>
    </row>
    <row r="3124" spans="3:3">
      <c r="C3124" s="86"/>
    </row>
    <row r="3125" spans="3:3">
      <c r="C3125" s="86"/>
    </row>
    <row r="3126" spans="3:3">
      <c r="C3126" s="86"/>
    </row>
    <row r="3127" spans="3:3">
      <c r="C3127" s="86"/>
    </row>
    <row r="3128" spans="3:3">
      <c r="C3128" s="86"/>
    </row>
    <row r="3129" spans="3:3">
      <c r="C3129" s="86"/>
    </row>
    <row r="3130" spans="3:3">
      <c r="C3130" s="86"/>
    </row>
    <row r="3131" spans="3:3">
      <c r="C3131" s="86"/>
    </row>
    <row r="3132" spans="3:3">
      <c r="C3132" s="86"/>
    </row>
    <row r="3133" spans="3:3">
      <c r="C3133" s="86"/>
    </row>
    <row r="3134" spans="3:3">
      <c r="C3134" s="86"/>
    </row>
    <row r="3135" spans="3:3">
      <c r="C3135" s="86"/>
    </row>
    <row r="3136" spans="3:3">
      <c r="C3136" s="86"/>
    </row>
    <row r="3137" spans="3:3">
      <c r="C3137" s="86"/>
    </row>
    <row r="3138" spans="3:3">
      <c r="C3138" s="86"/>
    </row>
    <row r="3139" spans="3:3">
      <c r="C3139" s="86"/>
    </row>
    <row r="3140" spans="3:3">
      <c r="C3140" s="86"/>
    </row>
    <row r="3141" spans="3:3">
      <c r="C3141" s="86"/>
    </row>
    <row r="3142" spans="3:3">
      <c r="C3142" s="86"/>
    </row>
    <row r="3143" spans="3:3">
      <c r="C3143" s="86"/>
    </row>
    <row r="3144" spans="3:3">
      <c r="C3144" s="86"/>
    </row>
    <row r="3145" spans="3:3">
      <c r="C3145" s="86"/>
    </row>
    <row r="3146" spans="3:3">
      <c r="C3146" s="86"/>
    </row>
    <row r="3147" spans="3:3">
      <c r="C3147" s="86"/>
    </row>
    <row r="3148" spans="3:3">
      <c r="C3148" s="86"/>
    </row>
    <row r="3149" spans="3:3">
      <c r="C3149" s="86"/>
    </row>
    <row r="3150" spans="3:3">
      <c r="C3150" s="86"/>
    </row>
    <row r="3151" spans="3:3">
      <c r="C3151" s="86"/>
    </row>
    <row r="3152" spans="3:3">
      <c r="C3152" s="86"/>
    </row>
    <row r="3153" spans="3:3">
      <c r="C3153" s="86"/>
    </row>
    <row r="3154" spans="3:3">
      <c r="C3154" s="86"/>
    </row>
    <row r="3155" spans="3:3">
      <c r="C3155" s="86"/>
    </row>
    <row r="3156" spans="3:3">
      <c r="C3156" s="86"/>
    </row>
    <row r="3157" spans="3:3">
      <c r="C3157" s="86"/>
    </row>
    <row r="3158" spans="3:3">
      <c r="C3158" s="86"/>
    </row>
    <row r="3159" spans="3:3">
      <c r="C3159" s="86"/>
    </row>
    <row r="3160" spans="3:3">
      <c r="C3160" s="86"/>
    </row>
    <row r="3161" spans="3:3">
      <c r="C3161" s="86"/>
    </row>
    <row r="3162" spans="3:3">
      <c r="C3162" s="86"/>
    </row>
    <row r="3163" spans="3:3">
      <c r="C3163" s="86"/>
    </row>
    <row r="3164" spans="3:3">
      <c r="C3164" s="86"/>
    </row>
    <row r="3165" spans="3:3">
      <c r="C3165" s="86"/>
    </row>
    <row r="3166" spans="3:3">
      <c r="C3166" s="86"/>
    </row>
    <row r="3167" spans="3:3">
      <c r="C3167" s="86"/>
    </row>
    <row r="3168" spans="3:3">
      <c r="C3168" s="86"/>
    </row>
    <row r="3169" spans="3:3">
      <c r="C3169" s="86"/>
    </row>
    <row r="3170" spans="3:3">
      <c r="C3170" s="86"/>
    </row>
    <row r="3171" spans="3:3">
      <c r="C3171" s="86"/>
    </row>
    <row r="3172" spans="3:3">
      <c r="C3172" s="86"/>
    </row>
    <row r="3173" spans="3:3">
      <c r="C3173" s="86"/>
    </row>
    <row r="3174" spans="3:3">
      <c r="C3174" s="86"/>
    </row>
    <row r="3175" spans="3:3">
      <c r="C3175" s="86"/>
    </row>
    <row r="3176" spans="3:3">
      <c r="C3176" s="86"/>
    </row>
    <row r="3177" spans="3:3">
      <c r="C3177" s="86"/>
    </row>
    <row r="3178" spans="3:3">
      <c r="C3178" s="86"/>
    </row>
    <row r="3179" spans="3:3">
      <c r="C3179" s="86"/>
    </row>
    <row r="3180" spans="3:3">
      <c r="C3180" s="86"/>
    </row>
    <row r="3181" spans="3:3">
      <c r="C3181" s="86"/>
    </row>
    <row r="3182" spans="3:3">
      <c r="C3182" s="86"/>
    </row>
    <row r="3183" spans="3:3">
      <c r="C3183" s="86"/>
    </row>
    <row r="3184" spans="3:3">
      <c r="C3184" s="86"/>
    </row>
    <row r="3185" spans="3:3">
      <c r="C3185" s="86"/>
    </row>
    <row r="3186" spans="3:3">
      <c r="C3186" s="86"/>
    </row>
    <row r="3187" spans="3:3">
      <c r="C3187" s="86"/>
    </row>
    <row r="3188" spans="3:3">
      <c r="C3188" s="86"/>
    </row>
    <row r="3189" spans="3:3">
      <c r="C3189" s="86"/>
    </row>
    <row r="3190" spans="3:3">
      <c r="C3190" s="86"/>
    </row>
    <row r="3191" spans="3:3">
      <c r="C3191" s="86"/>
    </row>
    <row r="3192" spans="3:3">
      <c r="C3192" s="86"/>
    </row>
    <row r="3193" spans="3:3">
      <c r="C3193" s="86"/>
    </row>
    <row r="3194" spans="3:3">
      <c r="C3194" s="86"/>
    </row>
    <row r="3195" spans="3:3">
      <c r="C3195" s="86"/>
    </row>
    <row r="3196" spans="3:3">
      <c r="C3196" s="86"/>
    </row>
    <row r="3197" spans="3:3">
      <c r="C3197" s="86"/>
    </row>
    <row r="3198" spans="3:3">
      <c r="C3198" s="86"/>
    </row>
    <row r="3199" spans="3:3">
      <c r="C3199" s="86"/>
    </row>
    <row r="3200" spans="3:3">
      <c r="C3200" s="86"/>
    </row>
    <row r="3201" spans="3:3">
      <c r="C3201" s="86"/>
    </row>
    <row r="3202" spans="3:3">
      <c r="C3202" s="86"/>
    </row>
    <row r="3203" spans="3:3">
      <c r="C3203" s="86"/>
    </row>
    <row r="3204" spans="3:3">
      <c r="C3204" s="86"/>
    </row>
    <row r="3205" spans="3:3">
      <c r="C3205" s="86"/>
    </row>
    <row r="3206" spans="3:3">
      <c r="C3206" s="86"/>
    </row>
    <row r="3207" spans="3:3">
      <c r="C3207" s="86"/>
    </row>
    <row r="3208" spans="3:3">
      <c r="C3208" s="86"/>
    </row>
    <row r="3209" spans="3:3">
      <c r="C3209" s="86"/>
    </row>
    <row r="3210" spans="3:3">
      <c r="C3210" s="86"/>
    </row>
    <row r="3211" spans="3:3">
      <c r="C3211" s="86"/>
    </row>
    <row r="3212" spans="3:3">
      <c r="C3212" s="86"/>
    </row>
    <row r="3213" spans="3:3">
      <c r="C3213" s="86"/>
    </row>
    <row r="3214" spans="3:3">
      <c r="C3214" s="86"/>
    </row>
    <row r="3215" spans="3:3">
      <c r="C3215" s="86"/>
    </row>
    <row r="3216" spans="3:3">
      <c r="C3216" s="86"/>
    </row>
    <row r="3217" spans="3:3">
      <c r="C3217" s="86"/>
    </row>
    <row r="3218" spans="3:3">
      <c r="C3218" s="86"/>
    </row>
    <row r="3219" spans="3:3">
      <c r="C3219" s="86"/>
    </row>
    <row r="3220" spans="3:3">
      <c r="C3220" s="86"/>
    </row>
    <row r="3221" spans="3:3">
      <c r="C3221" s="86"/>
    </row>
    <row r="3222" spans="3:3">
      <c r="C3222" s="86"/>
    </row>
    <row r="3223" spans="3:3">
      <c r="C3223" s="86"/>
    </row>
    <row r="3224" spans="3:3">
      <c r="C3224" s="86"/>
    </row>
    <row r="3225" spans="3:3">
      <c r="C3225" s="86"/>
    </row>
    <row r="3226" spans="3:3">
      <c r="C3226" s="86"/>
    </row>
    <row r="3227" spans="3:3">
      <c r="C3227" s="86"/>
    </row>
    <row r="3228" spans="3:3">
      <c r="C3228" s="86"/>
    </row>
    <row r="3229" spans="3:3">
      <c r="C3229" s="86"/>
    </row>
    <row r="3230" spans="3:3">
      <c r="C3230" s="86"/>
    </row>
    <row r="3231" spans="3:3">
      <c r="C3231" s="86"/>
    </row>
    <row r="3232" spans="3:3">
      <c r="C3232" s="86"/>
    </row>
    <row r="3233" spans="3:3">
      <c r="C3233" s="86"/>
    </row>
    <row r="3234" spans="3:3">
      <c r="C3234" s="86"/>
    </row>
    <row r="3235" spans="3:3">
      <c r="C3235" s="86"/>
    </row>
    <row r="3236" spans="3:3">
      <c r="C3236" s="86"/>
    </row>
    <row r="3237" spans="3:3">
      <c r="C3237" s="86"/>
    </row>
    <row r="3238" spans="3:3">
      <c r="C3238" s="86"/>
    </row>
    <row r="3239" spans="3:3">
      <c r="C3239" s="86"/>
    </row>
    <row r="3240" spans="3:3">
      <c r="C3240" s="86"/>
    </row>
    <row r="3241" spans="3:3">
      <c r="C3241" s="86"/>
    </row>
    <row r="3242" spans="3:3">
      <c r="C3242" s="86"/>
    </row>
    <row r="3243" spans="3:3">
      <c r="C3243" s="86"/>
    </row>
    <row r="3244" spans="3:3">
      <c r="C3244" s="86"/>
    </row>
    <row r="3245" spans="3:3">
      <c r="C3245" s="86"/>
    </row>
    <row r="3246" spans="3:3">
      <c r="C3246" s="86"/>
    </row>
    <row r="3247" spans="3:3">
      <c r="C3247" s="86"/>
    </row>
    <row r="3248" spans="3:3">
      <c r="C3248" s="86"/>
    </row>
    <row r="3249" spans="3:3">
      <c r="C3249" s="86"/>
    </row>
    <row r="3250" spans="3:3">
      <c r="C3250" s="86"/>
    </row>
    <row r="3251" spans="3:3">
      <c r="C3251" s="86"/>
    </row>
    <row r="3252" spans="3:3">
      <c r="C3252" s="86"/>
    </row>
    <row r="3253" spans="3:3">
      <c r="C3253" s="86"/>
    </row>
    <row r="3254" spans="3:3">
      <c r="C3254" s="86"/>
    </row>
    <row r="3255" spans="3:3">
      <c r="C3255" s="86"/>
    </row>
    <row r="3256" spans="3:3">
      <c r="C3256" s="86"/>
    </row>
    <row r="3257" spans="3:3">
      <c r="C3257" s="86"/>
    </row>
    <row r="3258" spans="3:3">
      <c r="C3258" s="86"/>
    </row>
    <row r="3259" spans="3:3">
      <c r="C3259" s="86"/>
    </row>
    <row r="3260" spans="3:3">
      <c r="C3260" s="86"/>
    </row>
    <row r="3261" spans="3:3">
      <c r="C3261" s="86"/>
    </row>
    <row r="3262" spans="3:3">
      <c r="C3262" s="86"/>
    </row>
    <row r="3263" spans="3:3">
      <c r="C3263" s="86"/>
    </row>
    <row r="3264" spans="3:3">
      <c r="C3264" s="86"/>
    </row>
    <row r="3265" spans="3:3">
      <c r="C3265" s="86"/>
    </row>
    <row r="3266" spans="3:3">
      <c r="C3266" s="86"/>
    </row>
    <row r="3267" spans="3:3">
      <c r="C3267" s="86"/>
    </row>
    <row r="3268" spans="3:3">
      <c r="C3268" s="86"/>
    </row>
    <row r="3269" spans="3:3">
      <c r="C3269" s="86"/>
    </row>
    <row r="3270" spans="3:3">
      <c r="C3270" s="86"/>
    </row>
    <row r="3271" spans="3:3">
      <c r="C3271" s="86"/>
    </row>
    <row r="3272" spans="3:3">
      <c r="C3272" s="86"/>
    </row>
    <row r="3273" spans="3:3">
      <c r="C3273" s="86"/>
    </row>
    <row r="3274" spans="3:3">
      <c r="C3274" s="86"/>
    </row>
    <row r="3275" spans="3:3">
      <c r="C3275" s="86"/>
    </row>
    <row r="3276" spans="3:3">
      <c r="C3276" s="86"/>
    </row>
    <row r="3277" spans="3:3">
      <c r="C3277" s="86"/>
    </row>
    <row r="3278" spans="3:3">
      <c r="C3278" s="86"/>
    </row>
    <row r="3279" spans="3:3">
      <c r="C3279" s="86"/>
    </row>
    <row r="3280" spans="3:3">
      <c r="C3280" s="86"/>
    </row>
    <row r="3281" spans="3:3">
      <c r="C3281" s="86"/>
    </row>
    <row r="3282" spans="3:3">
      <c r="C3282" s="86"/>
    </row>
    <row r="3283" spans="3:3">
      <c r="C3283" s="86"/>
    </row>
    <row r="3284" spans="3:3">
      <c r="C3284" s="86"/>
    </row>
    <row r="3285" spans="3:3">
      <c r="C3285" s="86"/>
    </row>
    <row r="3286" spans="3:3">
      <c r="C3286" s="86"/>
    </row>
    <row r="3287" spans="3:3">
      <c r="C3287" s="86"/>
    </row>
    <row r="3288" spans="3:3">
      <c r="C3288" s="86"/>
    </row>
    <row r="3289" spans="3:3">
      <c r="C3289" s="86"/>
    </row>
    <row r="3290" spans="3:3">
      <c r="C3290" s="86"/>
    </row>
    <row r="3291" spans="3:3">
      <c r="C3291" s="86"/>
    </row>
    <row r="3292" spans="3:3">
      <c r="C3292" s="86"/>
    </row>
    <row r="3293" spans="3:3">
      <c r="C3293" s="86"/>
    </row>
    <row r="3294" spans="3:3">
      <c r="C3294" s="86"/>
    </row>
    <row r="3295" spans="3:3">
      <c r="C3295" s="86"/>
    </row>
    <row r="3296" spans="3:3">
      <c r="C3296" s="86"/>
    </row>
    <row r="3297" spans="3:3">
      <c r="C3297" s="86"/>
    </row>
    <row r="3298" spans="3:3">
      <c r="C3298" s="86"/>
    </row>
    <row r="3299" spans="3:3">
      <c r="C3299" s="86"/>
    </row>
    <row r="3300" spans="3:3">
      <c r="C3300" s="86"/>
    </row>
    <row r="3301" spans="3:3">
      <c r="C3301" s="86"/>
    </row>
    <row r="3302" spans="3:3">
      <c r="C3302" s="86"/>
    </row>
    <row r="3303" spans="3:3">
      <c r="C3303" s="86"/>
    </row>
    <row r="3304" spans="3:3">
      <c r="C3304" s="86"/>
    </row>
    <row r="3305" spans="3:3">
      <c r="C3305" s="86"/>
    </row>
    <row r="3306" spans="3:3">
      <c r="C3306" s="86"/>
    </row>
    <row r="3307" spans="3:3">
      <c r="C3307" s="86"/>
    </row>
    <row r="3308" spans="3:3">
      <c r="C3308" s="86"/>
    </row>
    <row r="3309" spans="3:3">
      <c r="C3309" s="86"/>
    </row>
    <row r="3310" spans="3:3">
      <c r="C3310" s="86"/>
    </row>
    <row r="3311" spans="3:3">
      <c r="C3311" s="86"/>
    </row>
    <row r="3312" spans="3:3">
      <c r="C3312" s="86"/>
    </row>
    <row r="3313" spans="3:3">
      <c r="C3313" s="86"/>
    </row>
    <row r="3314" spans="3:3">
      <c r="C3314" s="86"/>
    </row>
    <row r="3315" spans="3:3">
      <c r="C3315" s="86"/>
    </row>
    <row r="3316" spans="3:3">
      <c r="C3316" s="86"/>
    </row>
    <row r="3317" spans="3:3">
      <c r="C3317" s="86"/>
    </row>
    <row r="3318" spans="3:3">
      <c r="C3318" s="86"/>
    </row>
    <row r="3319" spans="3:3">
      <c r="C3319" s="86"/>
    </row>
    <row r="3320" spans="3:3">
      <c r="C3320" s="86"/>
    </row>
    <row r="3321" spans="3:3">
      <c r="C3321" s="86"/>
    </row>
    <row r="3322" spans="3:3">
      <c r="C3322" s="86"/>
    </row>
    <row r="3323" spans="3:3">
      <c r="C3323" s="86"/>
    </row>
    <row r="3324" spans="3:3">
      <c r="C3324" s="86"/>
    </row>
    <row r="3325" spans="3:3">
      <c r="C3325" s="86"/>
    </row>
    <row r="3326" spans="3:3">
      <c r="C3326" s="86"/>
    </row>
    <row r="3327" spans="3:3">
      <c r="C3327" s="86"/>
    </row>
    <row r="3328" spans="3:3">
      <c r="C3328" s="86"/>
    </row>
    <row r="3329" spans="3:3">
      <c r="C3329" s="86"/>
    </row>
    <row r="3330" spans="3:3">
      <c r="C3330" s="86"/>
    </row>
    <row r="3331" spans="3:3">
      <c r="C3331" s="86"/>
    </row>
    <row r="3332" spans="3:3">
      <c r="C3332" s="86"/>
    </row>
    <row r="3333" spans="3:3">
      <c r="C3333" s="86"/>
    </row>
    <row r="3334" spans="3:3">
      <c r="C3334" s="86"/>
    </row>
    <row r="3335" spans="3:3">
      <c r="C3335" s="86"/>
    </row>
    <row r="3336" spans="3:3">
      <c r="C3336" s="86"/>
    </row>
    <row r="3337" spans="3:3">
      <c r="C3337" s="86"/>
    </row>
    <row r="3338" spans="3:3">
      <c r="C3338" s="86"/>
    </row>
    <row r="3339" spans="3:3">
      <c r="C3339" s="86"/>
    </row>
    <row r="3340" spans="3:3">
      <c r="C3340" s="86"/>
    </row>
    <row r="3341" spans="3:3">
      <c r="C3341" s="86"/>
    </row>
    <row r="3342" spans="3:3">
      <c r="C3342" s="86"/>
    </row>
    <row r="3343" spans="3:3">
      <c r="C3343" s="86"/>
    </row>
    <row r="3344" spans="3:3">
      <c r="C3344" s="86"/>
    </row>
    <row r="3345" spans="3:3">
      <c r="C3345" s="86"/>
    </row>
    <row r="3346" spans="3:3">
      <c r="C3346" s="86"/>
    </row>
    <row r="3347" spans="3:3">
      <c r="C3347" s="86"/>
    </row>
    <row r="3348" spans="3:3">
      <c r="C3348" s="86"/>
    </row>
    <row r="3349" spans="3:3">
      <c r="C3349" s="86"/>
    </row>
    <row r="3350" spans="3:3">
      <c r="C3350" s="86"/>
    </row>
    <row r="3351" spans="3:3">
      <c r="C3351" s="86"/>
    </row>
    <row r="3352" spans="3:3">
      <c r="C3352" s="86"/>
    </row>
    <row r="3353" spans="3:3">
      <c r="C3353" s="86"/>
    </row>
    <row r="3354" spans="3:3">
      <c r="C3354" s="86"/>
    </row>
    <row r="3355" spans="3:3">
      <c r="C3355" s="86"/>
    </row>
    <row r="3356" spans="3:3">
      <c r="C3356" s="86"/>
    </row>
    <row r="3357" spans="3:3">
      <c r="C3357" s="86"/>
    </row>
    <row r="3358" spans="3:3">
      <c r="C3358" s="86"/>
    </row>
    <row r="3359" spans="3:3">
      <c r="C3359" s="86"/>
    </row>
    <row r="3360" spans="3:3">
      <c r="C3360" s="86"/>
    </row>
    <row r="3361" spans="3:3">
      <c r="C3361" s="86"/>
    </row>
    <row r="3362" spans="3:3">
      <c r="C3362" s="86"/>
    </row>
    <row r="3363" spans="3:3">
      <c r="C3363" s="86"/>
    </row>
    <row r="3364" spans="3:3">
      <c r="C3364" s="86"/>
    </row>
    <row r="3365" spans="3:3">
      <c r="C3365" s="86"/>
    </row>
    <row r="3366" spans="3:3">
      <c r="C3366" s="86"/>
    </row>
    <row r="3367" spans="3:3">
      <c r="C3367" s="86"/>
    </row>
    <row r="3368" spans="3:3">
      <c r="C3368" s="86"/>
    </row>
    <row r="3369" spans="3:3">
      <c r="C3369" s="86"/>
    </row>
    <row r="3370" spans="3:3">
      <c r="C3370" s="86"/>
    </row>
    <row r="3371" spans="3:3">
      <c r="C3371" s="86"/>
    </row>
    <row r="3372" spans="3:3">
      <c r="C3372" s="86"/>
    </row>
    <row r="3373" spans="3:3">
      <c r="C3373" s="86"/>
    </row>
    <row r="3374" spans="3:3">
      <c r="C3374" s="86"/>
    </row>
    <row r="3375" spans="3:3">
      <c r="C3375" s="86"/>
    </row>
    <row r="3376" spans="3:3">
      <c r="C3376" s="86"/>
    </row>
    <row r="3377" spans="3:3">
      <c r="C3377" s="86"/>
    </row>
    <row r="3378" spans="3:3">
      <c r="C3378" s="86"/>
    </row>
    <row r="3379" spans="3:3">
      <c r="C3379" s="86"/>
    </row>
    <row r="3380" spans="3:3">
      <c r="C3380" s="86"/>
    </row>
    <row r="3381" spans="3:3">
      <c r="C3381" s="86"/>
    </row>
    <row r="3382" spans="3:3">
      <c r="C3382" s="86"/>
    </row>
    <row r="3383" spans="3:3">
      <c r="C3383" s="86"/>
    </row>
    <row r="3384" spans="3:3">
      <c r="C3384" s="86"/>
    </row>
    <row r="3385" spans="3:3">
      <c r="C3385" s="86"/>
    </row>
    <row r="3386" spans="3:3">
      <c r="C3386" s="86"/>
    </row>
    <row r="3387" spans="3:3">
      <c r="C3387" s="86"/>
    </row>
    <row r="3388" spans="3:3">
      <c r="C3388" s="86"/>
    </row>
    <row r="3389" spans="3:3">
      <c r="C3389" s="86"/>
    </row>
    <row r="3390" spans="3:3">
      <c r="C3390" s="86"/>
    </row>
    <row r="3391" spans="3:3">
      <c r="C3391" s="86"/>
    </row>
    <row r="3392" spans="3:3">
      <c r="C3392" s="86"/>
    </row>
    <row r="3393" spans="3:3">
      <c r="C3393" s="86"/>
    </row>
    <row r="3394" spans="3:3">
      <c r="C3394" s="86"/>
    </row>
    <row r="3395" spans="3:3">
      <c r="C3395" s="86"/>
    </row>
    <row r="3396" spans="3:3">
      <c r="C3396" s="86"/>
    </row>
    <row r="3397" spans="3:3">
      <c r="C3397" s="86"/>
    </row>
    <row r="3398" spans="3:3">
      <c r="C3398" s="86"/>
    </row>
    <row r="3399" spans="3:3">
      <c r="C3399" s="86"/>
    </row>
    <row r="3400" spans="3:3">
      <c r="C3400" s="86"/>
    </row>
    <row r="3401" spans="3:3">
      <c r="C3401" s="86"/>
    </row>
    <row r="3402" spans="3:3">
      <c r="C3402" s="86"/>
    </row>
    <row r="3403" spans="3:3">
      <c r="C3403" s="86"/>
    </row>
    <row r="3404" spans="3:3">
      <c r="C3404" s="86"/>
    </row>
    <row r="3405" spans="3:3">
      <c r="C3405" s="86"/>
    </row>
    <row r="3406" spans="3:3">
      <c r="C3406" s="86"/>
    </row>
    <row r="3407" spans="3:3">
      <c r="C3407" s="86"/>
    </row>
    <row r="3408" spans="3:3">
      <c r="C3408" s="86"/>
    </row>
    <row r="3409" spans="3:3">
      <c r="C3409" s="86"/>
    </row>
    <row r="3410" spans="3:3">
      <c r="C3410" s="86"/>
    </row>
    <row r="3411" spans="3:3">
      <c r="C3411" s="86"/>
    </row>
    <row r="3412" spans="3:3">
      <c r="C3412" s="86"/>
    </row>
    <row r="3413" spans="3:3">
      <c r="C3413" s="86"/>
    </row>
    <row r="3414" spans="3:3">
      <c r="C3414" s="86"/>
    </row>
    <row r="3415" spans="3:3">
      <c r="C3415" s="86"/>
    </row>
    <row r="3416" spans="3:3">
      <c r="C3416" s="86"/>
    </row>
    <row r="3417" spans="3:3">
      <c r="C3417" s="86"/>
    </row>
    <row r="3418" spans="3:3">
      <c r="C3418" s="86"/>
    </row>
    <row r="3419" spans="3:3">
      <c r="C3419" s="86"/>
    </row>
    <row r="3420" spans="3:3">
      <c r="C3420" s="86"/>
    </row>
    <row r="3421" spans="3:3">
      <c r="C3421" s="86"/>
    </row>
    <row r="3422" spans="3:3">
      <c r="C3422" s="86"/>
    </row>
    <row r="3423" spans="3:3">
      <c r="C3423" s="86"/>
    </row>
    <row r="3424" spans="3:3">
      <c r="C3424" s="86"/>
    </row>
    <row r="3425" spans="3:3">
      <c r="C3425" s="86"/>
    </row>
    <row r="3426" spans="3:3">
      <c r="C3426" s="86"/>
    </row>
    <row r="3427" spans="3:3">
      <c r="C3427" s="86"/>
    </row>
    <row r="3428" spans="3:3">
      <c r="C3428" s="86"/>
    </row>
    <row r="3429" spans="3:3">
      <c r="C3429" s="86"/>
    </row>
    <row r="3430" spans="3:3">
      <c r="C3430" s="86"/>
    </row>
    <row r="3431" spans="3:3">
      <c r="C3431" s="86"/>
    </row>
    <row r="3432" spans="3:3">
      <c r="C3432" s="86"/>
    </row>
    <row r="3433" spans="3:3">
      <c r="C3433" s="86"/>
    </row>
    <row r="3434" spans="3:3">
      <c r="C3434" s="86"/>
    </row>
    <row r="3435" spans="3:3">
      <c r="C3435" s="86"/>
    </row>
    <row r="3436" spans="3:3">
      <c r="C3436" s="86"/>
    </row>
    <row r="3437" spans="3:3">
      <c r="C3437" s="86"/>
    </row>
    <row r="3438" spans="3:3">
      <c r="C3438" s="86"/>
    </row>
    <row r="3439" spans="3:3">
      <c r="C3439" s="86"/>
    </row>
    <row r="3440" spans="3:3">
      <c r="C3440" s="86"/>
    </row>
    <row r="3441" spans="3:3">
      <c r="C3441" s="86"/>
    </row>
    <row r="3442" spans="3:3">
      <c r="C3442" s="86"/>
    </row>
    <row r="3443" spans="3:3">
      <c r="C3443" s="86"/>
    </row>
    <row r="3444" spans="3:3">
      <c r="C3444" s="86"/>
    </row>
    <row r="3445" spans="3:3">
      <c r="C3445" s="86"/>
    </row>
    <row r="3446" spans="3:3">
      <c r="C3446" s="86"/>
    </row>
    <row r="3447" spans="3:3">
      <c r="C3447" s="86"/>
    </row>
    <row r="3448" spans="3:3">
      <c r="C3448" s="86"/>
    </row>
    <row r="3449" spans="3:3">
      <c r="C3449" s="86"/>
    </row>
    <row r="3450" spans="3:3">
      <c r="C3450" s="86"/>
    </row>
    <row r="3451" spans="3:3">
      <c r="C3451" s="86"/>
    </row>
    <row r="3452" spans="3:3">
      <c r="C3452" s="86"/>
    </row>
    <row r="3453" spans="3:3">
      <c r="C3453" s="86"/>
    </row>
    <row r="3454" spans="3:3">
      <c r="C3454" s="86"/>
    </row>
    <row r="3455" spans="3:3">
      <c r="C3455" s="86"/>
    </row>
    <row r="3456" spans="3:3">
      <c r="C3456" s="86"/>
    </row>
    <row r="3457" spans="3:3">
      <c r="C3457" s="86"/>
    </row>
    <row r="3458" spans="3:3">
      <c r="C3458" s="86"/>
    </row>
    <row r="3459" spans="3:3">
      <c r="C3459" s="86"/>
    </row>
    <row r="3460" spans="3:3">
      <c r="C3460" s="86"/>
    </row>
    <row r="3461" spans="3:3">
      <c r="C3461" s="86"/>
    </row>
    <row r="3462" spans="3:3">
      <c r="C3462" s="86"/>
    </row>
    <row r="3463" spans="3:3">
      <c r="C3463" s="86"/>
    </row>
    <row r="3464" spans="3:3">
      <c r="C3464" s="86"/>
    </row>
    <row r="3465" spans="3:3">
      <c r="C3465" s="86"/>
    </row>
    <row r="3466" spans="3:3">
      <c r="C3466" s="86"/>
    </row>
    <row r="3467" spans="3:3">
      <c r="C3467" s="86"/>
    </row>
    <row r="3468" spans="3:3">
      <c r="C3468" s="86"/>
    </row>
    <row r="3469" spans="3:3">
      <c r="C3469" s="86"/>
    </row>
    <row r="3470" spans="3:3">
      <c r="C3470" s="86"/>
    </row>
    <row r="3471" spans="3:3">
      <c r="C3471" s="86"/>
    </row>
    <row r="3472" spans="3:3">
      <c r="C3472" s="86"/>
    </row>
    <row r="3473" spans="3:3">
      <c r="C3473" s="86"/>
    </row>
    <row r="3474" spans="3:3">
      <c r="C3474" s="86"/>
    </row>
    <row r="3475" spans="3:3">
      <c r="C3475" s="86"/>
    </row>
    <row r="3476" spans="3:3">
      <c r="C3476" s="86"/>
    </row>
    <row r="3477" spans="3:3">
      <c r="C3477" s="86"/>
    </row>
    <row r="3478" spans="3:3">
      <c r="C3478" s="86"/>
    </row>
    <row r="3479" spans="3:3">
      <c r="C3479" s="86"/>
    </row>
    <row r="3480" spans="3:3">
      <c r="C3480" s="86"/>
    </row>
    <row r="3481" spans="3:3">
      <c r="C3481" s="86"/>
    </row>
    <row r="3482" spans="3:3">
      <c r="C3482" s="86"/>
    </row>
    <row r="3483" spans="3:3">
      <c r="C3483" s="86"/>
    </row>
    <row r="3484" spans="3:3">
      <c r="C3484" s="86"/>
    </row>
    <row r="3485" spans="3:3">
      <c r="C3485" s="86"/>
    </row>
    <row r="3486" spans="3:3">
      <c r="C3486" s="86"/>
    </row>
    <row r="3487" spans="3:3">
      <c r="C3487" s="86"/>
    </row>
    <row r="3488" spans="3:3">
      <c r="C3488" s="86"/>
    </row>
    <row r="3489" spans="3:3">
      <c r="C3489" s="86"/>
    </row>
    <row r="3490" spans="3:3">
      <c r="C3490" s="86"/>
    </row>
    <row r="3491" spans="3:3">
      <c r="C3491" s="86"/>
    </row>
    <row r="3492" spans="3:3">
      <c r="C3492" s="86"/>
    </row>
    <row r="3493" spans="3:3">
      <c r="C3493" s="86"/>
    </row>
    <row r="3494" spans="3:3">
      <c r="C3494" s="86"/>
    </row>
    <row r="3495" spans="3:3">
      <c r="C3495" s="86"/>
    </row>
    <row r="3496" spans="3:3">
      <c r="C3496" s="86"/>
    </row>
    <row r="3497" spans="3:3">
      <c r="C3497" s="86"/>
    </row>
    <row r="3498" spans="3:3">
      <c r="C3498" s="86"/>
    </row>
    <row r="3499" spans="3:3">
      <c r="C3499" s="86"/>
    </row>
    <row r="3500" spans="3:3">
      <c r="C3500" s="86"/>
    </row>
    <row r="3501" spans="3:3">
      <c r="C3501" s="86"/>
    </row>
    <row r="3502" spans="3:3">
      <c r="C3502" s="86"/>
    </row>
    <row r="3503" spans="3:3">
      <c r="C3503" s="86"/>
    </row>
    <row r="3504" spans="3:3">
      <c r="C3504" s="86"/>
    </row>
    <row r="3505" spans="3:3">
      <c r="C3505" s="86"/>
    </row>
    <row r="3506" spans="3:3">
      <c r="C3506" s="86"/>
    </row>
    <row r="3507" spans="3:3">
      <c r="C3507" s="86"/>
    </row>
    <row r="3508" spans="3:3">
      <c r="C3508" s="86"/>
    </row>
    <row r="3509" spans="3:3">
      <c r="C3509" s="86"/>
    </row>
    <row r="3510" spans="3:3">
      <c r="C3510" s="86"/>
    </row>
    <row r="3511" spans="3:3">
      <c r="C3511" s="86"/>
    </row>
    <row r="3512" spans="3:3">
      <c r="C3512" s="86"/>
    </row>
    <row r="3513" spans="3:3">
      <c r="C3513" s="86"/>
    </row>
    <row r="3514" spans="3:3">
      <c r="C3514" s="86"/>
    </row>
    <row r="3515" spans="3:3">
      <c r="C3515" s="86"/>
    </row>
    <row r="3516" spans="3:3">
      <c r="C3516" s="86"/>
    </row>
    <row r="3517" spans="3:3">
      <c r="C3517" s="86"/>
    </row>
    <row r="3518" spans="3:3">
      <c r="C3518" s="86"/>
    </row>
    <row r="3519" spans="3:3">
      <c r="C3519" s="86"/>
    </row>
    <row r="3520" spans="3:3">
      <c r="C3520" s="86"/>
    </row>
    <row r="3521" spans="3:3">
      <c r="C3521" s="86"/>
    </row>
    <row r="3522" spans="3:3">
      <c r="C3522" s="86"/>
    </row>
    <row r="3523" spans="3:3">
      <c r="C3523" s="86"/>
    </row>
    <row r="3524" spans="3:3">
      <c r="C3524" s="86"/>
    </row>
    <row r="3525" spans="3:3">
      <c r="C3525" s="86"/>
    </row>
    <row r="3526" spans="3:3">
      <c r="C3526" s="86"/>
    </row>
    <row r="3527" spans="3:3">
      <c r="C3527" s="86"/>
    </row>
    <row r="3528" spans="3:3">
      <c r="C3528" s="86"/>
    </row>
    <row r="3529" spans="3:3">
      <c r="C3529" s="86"/>
    </row>
    <row r="3530" spans="3:3">
      <c r="C3530" s="86"/>
    </row>
    <row r="3531" spans="3:3">
      <c r="C3531" s="86"/>
    </row>
    <row r="3532" spans="3:3">
      <c r="C3532" s="86"/>
    </row>
    <row r="3533" spans="3:3">
      <c r="C3533" s="86"/>
    </row>
    <row r="3534" spans="3:3">
      <c r="C3534" s="86"/>
    </row>
    <row r="3535" spans="3:3">
      <c r="C3535" s="86"/>
    </row>
    <row r="3536" spans="3:3">
      <c r="C3536" s="86"/>
    </row>
    <row r="3537" spans="3:3">
      <c r="C3537" s="86"/>
    </row>
    <row r="3538" spans="3:3">
      <c r="C3538" s="86"/>
    </row>
    <row r="3539" spans="3:3">
      <c r="C3539" s="86"/>
    </row>
    <row r="3540" spans="3:3">
      <c r="C3540" s="86"/>
    </row>
    <row r="3541" spans="3:3">
      <c r="C3541" s="86"/>
    </row>
    <row r="3542" spans="3:3">
      <c r="C3542" s="86"/>
    </row>
    <row r="3543" spans="3:3">
      <c r="C3543" s="86"/>
    </row>
    <row r="3544" spans="3:3">
      <c r="C3544" s="86"/>
    </row>
    <row r="3545" spans="3:3">
      <c r="C3545" s="86"/>
    </row>
    <row r="3546" spans="3:3">
      <c r="C3546" s="86"/>
    </row>
    <row r="3547" spans="3:3">
      <c r="C3547" s="86"/>
    </row>
    <row r="3548" spans="3:3">
      <c r="C3548" s="86"/>
    </row>
    <row r="3549" spans="3:3">
      <c r="C3549" s="86"/>
    </row>
    <row r="3550" spans="3:3">
      <c r="C3550" s="86"/>
    </row>
    <row r="3551" spans="3:3">
      <c r="C3551" s="86"/>
    </row>
    <row r="3552" spans="3:3">
      <c r="C3552" s="86"/>
    </row>
    <row r="3553" spans="3:3">
      <c r="C3553" s="86"/>
    </row>
    <row r="3554" spans="3:3">
      <c r="C3554" s="86"/>
    </row>
    <row r="3555" spans="3:3">
      <c r="C3555" s="86"/>
    </row>
    <row r="3556" spans="3:3">
      <c r="C3556" s="86"/>
    </row>
    <row r="3557" spans="3:3">
      <c r="C3557" s="86"/>
    </row>
    <row r="3558" spans="3:3">
      <c r="C3558" s="86"/>
    </row>
    <row r="3559" spans="3:3">
      <c r="C3559" s="86"/>
    </row>
    <row r="3560" spans="3:3">
      <c r="C3560" s="86"/>
    </row>
    <row r="3561" spans="3:3">
      <c r="C3561" s="86"/>
    </row>
    <row r="3562" spans="3:3">
      <c r="C3562" s="86"/>
    </row>
    <row r="3563" spans="3:3">
      <c r="C3563" s="86"/>
    </row>
    <row r="3564" spans="3:3">
      <c r="C3564" s="86"/>
    </row>
    <row r="3565" spans="3:3">
      <c r="C3565" s="86"/>
    </row>
    <row r="3566" spans="3:3">
      <c r="C3566" s="86"/>
    </row>
    <row r="3567" spans="3:3">
      <c r="C3567" s="86"/>
    </row>
    <row r="3568" spans="3:3">
      <c r="C3568" s="86"/>
    </row>
    <row r="3569" spans="3:3">
      <c r="C3569" s="86"/>
    </row>
    <row r="3570" spans="3:3">
      <c r="C3570" s="86"/>
    </row>
    <row r="3571" spans="3:3">
      <c r="C3571" s="86"/>
    </row>
    <row r="3572" spans="3:3">
      <c r="C3572" s="86"/>
    </row>
    <row r="3573" spans="3:3">
      <c r="C3573" s="86"/>
    </row>
    <row r="3574" spans="3:3">
      <c r="C3574" s="86"/>
    </row>
    <row r="3575" spans="3:3">
      <c r="C3575" s="86"/>
    </row>
    <row r="3576" spans="3:3">
      <c r="C3576" s="86"/>
    </row>
    <row r="3577" spans="3:3">
      <c r="C3577" s="86"/>
    </row>
    <row r="3578" spans="3:3">
      <c r="C3578" s="86"/>
    </row>
    <row r="3579" spans="3:3">
      <c r="C3579" s="86"/>
    </row>
    <row r="3580" spans="3:3">
      <c r="C3580" s="86"/>
    </row>
    <row r="3581" spans="3:3">
      <c r="C3581" s="86"/>
    </row>
    <row r="3582" spans="3:3">
      <c r="C3582" s="86"/>
    </row>
    <row r="3583" spans="3:3">
      <c r="C3583" s="86"/>
    </row>
    <row r="3584" spans="3:3">
      <c r="C3584" s="86"/>
    </row>
    <row r="3585" spans="3:3">
      <c r="C3585" s="86"/>
    </row>
    <row r="3586" spans="3:3">
      <c r="C3586" s="86"/>
    </row>
    <row r="3587" spans="3:3">
      <c r="C3587" s="86"/>
    </row>
    <row r="3588" spans="3:3">
      <c r="C3588" s="86"/>
    </row>
    <row r="3589" spans="3:3">
      <c r="C3589" s="86"/>
    </row>
    <row r="3590" spans="3:3">
      <c r="C3590" s="86"/>
    </row>
    <row r="3591" spans="3:3">
      <c r="C3591" s="86"/>
    </row>
    <row r="3592" spans="3:3">
      <c r="C3592" s="86"/>
    </row>
    <row r="3593" spans="3:3">
      <c r="C3593" s="86"/>
    </row>
    <row r="3594" spans="3:3">
      <c r="C3594" s="86"/>
    </row>
    <row r="3595" spans="3:3">
      <c r="C3595" s="86"/>
    </row>
    <row r="3596" spans="3:3">
      <c r="C3596" s="86"/>
    </row>
    <row r="3597" spans="3:3">
      <c r="C3597" s="86"/>
    </row>
    <row r="3598" spans="3:3">
      <c r="C3598" s="86"/>
    </row>
    <row r="3599" spans="3:3">
      <c r="C3599" s="86"/>
    </row>
    <row r="3600" spans="3:3">
      <c r="C3600" s="86"/>
    </row>
    <row r="3601" spans="3:3">
      <c r="C3601" s="86"/>
    </row>
    <row r="3602" spans="3:3">
      <c r="C3602" s="86"/>
    </row>
    <row r="3603" spans="3:3">
      <c r="C3603" s="86"/>
    </row>
    <row r="3604" spans="3:3">
      <c r="C3604" s="86"/>
    </row>
    <row r="3605" spans="3:3">
      <c r="C3605" s="86"/>
    </row>
    <row r="3606" spans="3:3">
      <c r="C3606" s="86"/>
    </row>
    <row r="3607" spans="3:3">
      <c r="C3607" s="86"/>
    </row>
    <row r="3608" spans="3:3">
      <c r="C3608" s="86"/>
    </row>
    <row r="3609" spans="3:3">
      <c r="C3609" s="86"/>
    </row>
    <row r="3610" spans="3:3">
      <c r="C3610" s="86"/>
    </row>
    <row r="3611" spans="3:3">
      <c r="C3611" s="86"/>
    </row>
    <row r="3612" spans="3:3">
      <c r="C3612" s="86"/>
    </row>
    <row r="3613" spans="3:3">
      <c r="C3613" s="86"/>
    </row>
    <row r="3614" spans="3:3">
      <c r="C3614" s="86"/>
    </row>
    <row r="3615" spans="3:3">
      <c r="C3615" s="86"/>
    </row>
    <row r="3616" spans="3:3">
      <c r="C3616" s="86"/>
    </row>
    <row r="3617" spans="3:3">
      <c r="C3617" s="86"/>
    </row>
    <row r="3618" spans="3:3">
      <c r="C3618" s="86"/>
    </row>
    <row r="3619" spans="3:3">
      <c r="C3619" s="86"/>
    </row>
    <row r="3620" spans="3:3">
      <c r="C3620" s="86"/>
    </row>
    <row r="3621" spans="3:3">
      <c r="C3621" s="86"/>
    </row>
    <row r="3622" spans="3:3">
      <c r="C3622" s="86"/>
    </row>
    <row r="3623" spans="3:3">
      <c r="C3623" s="86"/>
    </row>
    <row r="3624" spans="3:3">
      <c r="C3624" s="86"/>
    </row>
    <row r="3625" spans="3:3">
      <c r="C3625" s="86"/>
    </row>
    <row r="3626" spans="3:3">
      <c r="C3626" s="86"/>
    </row>
    <row r="3627" spans="3:3">
      <c r="C3627" s="86"/>
    </row>
    <row r="3628" spans="3:3">
      <c r="C3628" s="86"/>
    </row>
    <row r="3629" spans="3:3">
      <c r="C3629" s="86"/>
    </row>
    <row r="3630" spans="3:3">
      <c r="C3630" s="86"/>
    </row>
    <row r="3631" spans="3:3">
      <c r="C3631" s="86"/>
    </row>
    <row r="3632" spans="3:3">
      <c r="C3632" s="86"/>
    </row>
    <row r="3633" spans="3:3">
      <c r="C3633" s="86"/>
    </row>
    <row r="3634" spans="3:3">
      <c r="C3634" s="86"/>
    </row>
    <row r="3635" spans="3:3">
      <c r="C3635" s="86"/>
    </row>
    <row r="3636" spans="3:3">
      <c r="C3636" s="86"/>
    </row>
    <row r="3637" spans="3:3">
      <c r="C3637" s="86"/>
    </row>
    <row r="3638" spans="3:3">
      <c r="C3638" s="86"/>
    </row>
    <row r="3639" spans="3:3">
      <c r="C3639" s="86"/>
    </row>
    <row r="3640" spans="3:3">
      <c r="C3640" s="86"/>
    </row>
    <row r="3641" spans="3:3">
      <c r="C3641" s="86"/>
    </row>
    <row r="3642" spans="3:3">
      <c r="C3642" s="86"/>
    </row>
    <row r="3643" spans="3:3">
      <c r="C3643" s="86"/>
    </row>
    <row r="3644" spans="3:3">
      <c r="C3644" s="86"/>
    </row>
    <row r="3645" spans="3:3">
      <c r="C3645" s="86"/>
    </row>
    <row r="3646" spans="3:3">
      <c r="C3646" s="86"/>
    </row>
    <row r="3647" spans="3:3">
      <c r="C3647" s="86"/>
    </row>
    <row r="3648" spans="3:3">
      <c r="C3648" s="86"/>
    </row>
    <row r="3649" spans="3:3">
      <c r="C3649" s="86"/>
    </row>
    <row r="3650" spans="3:3">
      <c r="C3650" s="86"/>
    </row>
    <row r="3651" spans="3:3">
      <c r="C3651" s="86"/>
    </row>
    <row r="3652" spans="3:3">
      <c r="C3652" s="86"/>
    </row>
    <row r="3653" spans="3:3">
      <c r="C3653" s="86"/>
    </row>
    <row r="3654" spans="3:3">
      <c r="C3654" s="86"/>
    </row>
    <row r="3655" spans="3:3">
      <c r="C3655" s="86"/>
    </row>
    <row r="3656" spans="3:3">
      <c r="C3656" s="86"/>
    </row>
    <row r="3657" spans="3:3">
      <c r="C3657" s="86"/>
    </row>
    <row r="3658" spans="3:3">
      <c r="C3658" s="86"/>
    </row>
    <row r="3659" spans="3:3">
      <c r="C3659" s="86"/>
    </row>
    <row r="3660" spans="3:3">
      <c r="C3660" s="86"/>
    </row>
    <row r="3661" spans="3:3">
      <c r="C3661" s="86"/>
    </row>
    <row r="3662" spans="3:3">
      <c r="C3662" s="86"/>
    </row>
    <row r="3663" spans="3:3">
      <c r="C3663" s="86"/>
    </row>
    <row r="3664" spans="3:3">
      <c r="C3664" s="86"/>
    </row>
    <row r="3665" spans="3:3">
      <c r="C3665" s="86"/>
    </row>
    <row r="3666" spans="3:3">
      <c r="C3666" s="86"/>
    </row>
    <row r="3667" spans="3:3">
      <c r="C3667" s="86"/>
    </row>
    <row r="3668" spans="3:3">
      <c r="C3668" s="86"/>
    </row>
    <row r="3669" spans="3:3">
      <c r="C3669" s="86"/>
    </row>
    <row r="3670" spans="3:3">
      <c r="C3670" s="86"/>
    </row>
    <row r="3671" spans="3:3">
      <c r="C3671" s="86"/>
    </row>
    <row r="3672" spans="3:3">
      <c r="C3672" s="86"/>
    </row>
    <row r="3673" spans="3:3">
      <c r="C3673" s="86"/>
    </row>
    <row r="3674" spans="3:3">
      <c r="C3674" s="86"/>
    </row>
    <row r="3675" spans="3:3">
      <c r="C3675" s="86"/>
    </row>
    <row r="3676" spans="3:3">
      <c r="C3676" s="86"/>
    </row>
    <row r="3677" spans="3:3">
      <c r="C3677" s="86"/>
    </row>
    <row r="3678" spans="3:3">
      <c r="C3678" s="86"/>
    </row>
    <row r="3679" spans="3:3">
      <c r="C3679" s="86"/>
    </row>
    <row r="3680" spans="3:3">
      <c r="C3680" s="86"/>
    </row>
    <row r="3681" spans="3:3">
      <c r="C3681" s="86"/>
    </row>
    <row r="3682" spans="3:3">
      <c r="C3682" s="86"/>
    </row>
    <row r="3683" spans="3:3">
      <c r="C3683" s="86"/>
    </row>
    <row r="3684" spans="3:3">
      <c r="C3684" s="86"/>
    </row>
    <row r="3685" spans="3:3">
      <c r="C3685" s="86"/>
    </row>
    <row r="3686" spans="3:3">
      <c r="C3686" s="86"/>
    </row>
    <row r="3687" spans="3:3">
      <c r="C3687" s="86"/>
    </row>
    <row r="3688" spans="3:3">
      <c r="C3688" s="86"/>
    </row>
    <row r="3689" spans="3:3">
      <c r="C3689" s="86"/>
    </row>
    <row r="3690" spans="3:3">
      <c r="C3690" s="86"/>
    </row>
    <row r="3691" spans="3:3">
      <c r="C3691" s="86"/>
    </row>
    <row r="3692" spans="3:3">
      <c r="C3692" s="86"/>
    </row>
    <row r="3693" spans="3:3">
      <c r="C3693" s="86"/>
    </row>
    <row r="3694" spans="3:3">
      <c r="C3694" s="86"/>
    </row>
    <row r="3695" spans="3:3">
      <c r="C3695" s="86"/>
    </row>
    <row r="3696" spans="3:3">
      <c r="C3696" s="86"/>
    </row>
    <row r="3697" spans="3:3">
      <c r="C3697" s="86"/>
    </row>
    <row r="3698" spans="3:3">
      <c r="C3698" s="86"/>
    </row>
    <row r="3699" spans="3:3">
      <c r="C3699" s="86"/>
    </row>
    <row r="3700" spans="3:3">
      <c r="C3700" s="86"/>
    </row>
    <row r="3701" spans="3:3">
      <c r="C3701" s="86"/>
    </row>
    <row r="3702" spans="3:3">
      <c r="C3702" s="86"/>
    </row>
    <row r="3703" spans="3:3">
      <c r="C3703" s="86"/>
    </row>
    <row r="3704" spans="3:3">
      <c r="C3704" s="86"/>
    </row>
    <row r="3705" spans="3:3">
      <c r="C3705" s="86"/>
    </row>
    <row r="3706" spans="3:3">
      <c r="C3706" s="86"/>
    </row>
    <row r="3707" spans="3:3">
      <c r="C3707" s="86"/>
    </row>
    <row r="3708" spans="3:3">
      <c r="C3708" s="86"/>
    </row>
    <row r="3709" spans="3:3">
      <c r="C3709" s="86"/>
    </row>
    <row r="3710" spans="3:3">
      <c r="C3710" s="86"/>
    </row>
    <row r="3711" spans="3:3">
      <c r="C3711" s="86"/>
    </row>
    <row r="3712" spans="3:3">
      <c r="C3712" s="86"/>
    </row>
    <row r="3713" spans="3:3">
      <c r="C3713" s="86"/>
    </row>
    <row r="3714" spans="3:3">
      <c r="C3714" s="86"/>
    </row>
    <row r="3715" spans="3:3">
      <c r="C3715" s="86"/>
    </row>
    <row r="3716" spans="3:3">
      <c r="C3716" s="86"/>
    </row>
    <row r="3717" spans="3:3">
      <c r="C3717" s="86"/>
    </row>
    <row r="3718" spans="3:3">
      <c r="C3718" s="86"/>
    </row>
    <row r="3719" spans="3:3">
      <c r="C3719" s="86"/>
    </row>
    <row r="3720" spans="3:3">
      <c r="C3720" s="86"/>
    </row>
    <row r="3721" spans="3:3">
      <c r="C3721" s="86"/>
    </row>
    <row r="3722" spans="3:3">
      <c r="C3722" s="86"/>
    </row>
    <row r="3723" spans="3:3">
      <c r="C3723" s="86"/>
    </row>
    <row r="3724" spans="3:3">
      <c r="C3724" s="86"/>
    </row>
    <row r="3725" spans="3:3">
      <c r="C3725" s="86"/>
    </row>
    <row r="3726" spans="3:3">
      <c r="C3726" s="86"/>
    </row>
    <row r="3727" spans="3:3">
      <c r="C3727" s="86"/>
    </row>
    <row r="3728" spans="3:3">
      <c r="C3728" s="86"/>
    </row>
    <row r="3729" spans="3:3">
      <c r="C3729" s="86"/>
    </row>
    <row r="3730" spans="3:3">
      <c r="C3730" s="86"/>
    </row>
    <row r="3731" spans="3:3">
      <c r="C3731" s="86"/>
    </row>
    <row r="3732" spans="3:3">
      <c r="C3732" s="86"/>
    </row>
    <row r="3733" spans="3:3">
      <c r="C3733" s="86"/>
    </row>
    <row r="3734" spans="3:3">
      <c r="C3734" s="86"/>
    </row>
    <row r="3735" spans="3:3">
      <c r="C3735" s="86"/>
    </row>
    <row r="3736" spans="3:3">
      <c r="C3736" s="86"/>
    </row>
    <row r="3737" spans="3:3">
      <c r="C3737" s="86"/>
    </row>
    <row r="3738" spans="3:3">
      <c r="C3738" s="86"/>
    </row>
    <row r="3739" spans="3:3">
      <c r="C3739" s="86"/>
    </row>
    <row r="3740" spans="3:3">
      <c r="C3740" s="86"/>
    </row>
    <row r="3741" spans="3:3">
      <c r="C3741" s="86"/>
    </row>
    <row r="3742" spans="3:3">
      <c r="C3742" s="86"/>
    </row>
    <row r="3743" spans="3:3">
      <c r="C3743" s="86"/>
    </row>
    <row r="3744" spans="3:3">
      <c r="C3744" s="86"/>
    </row>
    <row r="3745" spans="3:3">
      <c r="C3745" s="86"/>
    </row>
    <row r="3746" spans="3:3">
      <c r="C3746" s="86"/>
    </row>
    <row r="3747" spans="3:3">
      <c r="C3747" s="86"/>
    </row>
    <row r="3748" spans="3:3">
      <c r="C3748" s="86"/>
    </row>
    <row r="3749" spans="3:3">
      <c r="C3749" s="86"/>
    </row>
    <row r="3750" spans="3:3">
      <c r="C3750" s="86"/>
    </row>
    <row r="3751" spans="3:3">
      <c r="C3751" s="86"/>
    </row>
    <row r="3752" spans="3:3">
      <c r="C3752" s="86"/>
    </row>
    <row r="3753" spans="3:3">
      <c r="C3753" s="86"/>
    </row>
    <row r="3754" spans="3:3">
      <c r="C3754" s="86"/>
    </row>
    <row r="3755" spans="3:3">
      <c r="C3755" s="86"/>
    </row>
    <row r="3756" spans="3:3">
      <c r="C3756" s="86"/>
    </row>
    <row r="3757" spans="3:3">
      <c r="C3757" s="86"/>
    </row>
    <row r="3758" spans="3:3">
      <c r="C3758" s="86"/>
    </row>
    <row r="3759" spans="3:3">
      <c r="C3759" s="86"/>
    </row>
    <row r="3760" spans="3:3">
      <c r="C3760" s="86"/>
    </row>
    <row r="3761" spans="3:3">
      <c r="C3761" s="86"/>
    </row>
    <row r="3762" spans="3:3">
      <c r="C3762" s="86"/>
    </row>
    <row r="3763" spans="3:3">
      <c r="C3763" s="86"/>
    </row>
    <row r="3764" spans="3:3">
      <c r="C3764" s="86"/>
    </row>
    <row r="3765" spans="3:3">
      <c r="C3765" s="86"/>
    </row>
    <row r="3766" spans="3:3">
      <c r="C3766" s="86"/>
    </row>
    <row r="3767" spans="3:3">
      <c r="C3767" s="86"/>
    </row>
    <row r="3768" spans="3:3">
      <c r="C3768" s="86"/>
    </row>
    <row r="3769" spans="3:3">
      <c r="C3769" s="86"/>
    </row>
    <row r="3770" spans="3:3">
      <c r="C3770" s="86"/>
    </row>
    <row r="3771" spans="3:3">
      <c r="C3771" s="86"/>
    </row>
    <row r="3772" spans="3:3">
      <c r="C3772" s="86"/>
    </row>
    <row r="3773" spans="3:3">
      <c r="C3773" s="86"/>
    </row>
    <row r="3774" spans="3:3">
      <c r="C3774" s="86"/>
    </row>
    <row r="3775" spans="3:3">
      <c r="C3775" s="86"/>
    </row>
    <row r="3776" spans="3:3">
      <c r="C3776" s="86"/>
    </row>
    <row r="3777" spans="3:3">
      <c r="C3777" s="86"/>
    </row>
    <row r="3778" spans="3:3">
      <c r="C3778" s="86"/>
    </row>
    <row r="3779" spans="3:3">
      <c r="C3779" s="86"/>
    </row>
    <row r="3780" spans="3:3">
      <c r="C3780" s="86"/>
    </row>
    <row r="3781" spans="3:3">
      <c r="C3781" s="86"/>
    </row>
    <row r="3782" spans="3:3">
      <c r="C3782" s="86"/>
    </row>
    <row r="3783" spans="3:3">
      <c r="C3783" s="86"/>
    </row>
    <row r="3784" spans="3:3">
      <c r="C3784" s="86"/>
    </row>
    <row r="3785" spans="3:3">
      <c r="C3785" s="86"/>
    </row>
    <row r="3786" spans="3:3">
      <c r="C3786" s="86"/>
    </row>
    <row r="3787" spans="3:3">
      <c r="C3787" s="86"/>
    </row>
    <row r="3788" spans="3:3">
      <c r="C3788" s="86"/>
    </row>
    <row r="3789" spans="3:3">
      <c r="C3789" s="86"/>
    </row>
    <row r="3790" spans="3:3">
      <c r="C3790" s="86"/>
    </row>
    <row r="3791" spans="3:3">
      <c r="C3791" s="86"/>
    </row>
    <row r="3792" spans="3:3">
      <c r="C3792" s="86"/>
    </row>
    <row r="3793" spans="3:3">
      <c r="C3793" s="86"/>
    </row>
    <row r="3794" spans="3:3">
      <c r="C3794" s="86"/>
    </row>
    <row r="3795" spans="3:3">
      <c r="C3795" s="86"/>
    </row>
    <row r="3796" spans="3:3">
      <c r="C3796" s="86"/>
    </row>
    <row r="3797" spans="3:3">
      <c r="C3797" s="86"/>
    </row>
    <row r="3798" spans="3:3">
      <c r="C3798" s="86"/>
    </row>
    <row r="3799" spans="3:3">
      <c r="C3799" s="86"/>
    </row>
    <row r="3800" spans="3:3">
      <c r="C3800" s="86"/>
    </row>
    <row r="3801" spans="3:3">
      <c r="C3801" s="86"/>
    </row>
    <row r="3802" spans="3:3">
      <c r="C3802" s="86"/>
    </row>
    <row r="3803" spans="3:3">
      <c r="C3803" s="86"/>
    </row>
    <row r="3804" spans="3:3">
      <c r="C3804" s="86"/>
    </row>
    <row r="3805" spans="3:3">
      <c r="C3805" s="86"/>
    </row>
    <row r="3806" spans="3:3">
      <c r="C3806" s="86"/>
    </row>
    <row r="3807" spans="3:3">
      <c r="C3807" s="86"/>
    </row>
    <row r="3808" spans="3:3">
      <c r="C3808" s="86"/>
    </row>
    <row r="3809" spans="3:3">
      <c r="C3809" s="86"/>
    </row>
    <row r="3810" spans="3:3">
      <c r="C3810" s="86"/>
    </row>
    <row r="3811" spans="3:3">
      <c r="C3811" s="86"/>
    </row>
    <row r="3812" spans="3:3">
      <c r="C3812" s="86"/>
    </row>
    <row r="3813" spans="3:3">
      <c r="C3813" s="86"/>
    </row>
    <row r="3814" spans="3:3">
      <c r="C3814" s="86"/>
    </row>
    <row r="3815" spans="3:3">
      <c r="C3815" s="86"/>
    </row>
    <row r="3816" spans="3:3">
      <c r="C3816" s="86"/>
    </row>
    <row r="3817" spans="3:3">
      <c r="C3817" s="86"/>
    </row>
    <row r="3818" spans="3:3">
      <c r="C3818" s="86"/>
    </row>
    <row r="3819" spans="3:3">
      <c r="C3819" s="86"/>
    </row>
    <row r="3820" spans="3:3">
      <c r="C3820" s="86"/>
    </row>
    <row r="3821" spans="3:3">
      <c r="C3821" s="86"/>
    </row>
    <row r="3822" spans="3:3">
      <c r="C3822" s="86"/>
    </row>
    <row r="3823" spans="3:3">
      <c r="C3823" s="86"/>
    </row>
    <row r="3824" spans="3:3">
      <c r="C3824" s="86"/>
    </row>
    <row r="3825" spans="3:3">
      <c r="C3825" s="86"/>
    </row>
    <row r="3826" spans="3:3">
      <c r="C3826" s="86"/>
    </row>
    <row r="3827" spans="3:3">
      <c r="C3827" s="86"/>
    </row>
    <row r="3828" spans="3:3">
      <c r="C3828" s="86"/>
    </row>
    <row r="3829" spans="3:3">
      <c r="C3829" s="86"/>
    </row>
    <row r="3830" spans="3:3">
      <c r="C3830" s="86"/>
    </row>
    <row r="3831" spans="3:3">
      <c r="C3831" s="86"/>
    </row>
    <row r="3832" spans="3:3">
      <c r="C3832" s="86"/>
    </row>
    <row r="3833" spans="3:3">
      <c r="C3833" s="86"/>
    </row>
    <row r="3834" spans="3:3">
      <c r="C3834" s="86"/>
    </row>
    <row r="3835" spans="3:3">
      <c r="C3835" s="86"/>
    </row>
    <row r="3836" spans="3:3">
      <c r="C3836" s="86"/>
    </row>
    <row r="3837" spans="3:3">
      <c r="C3837" s="86"/>
    </row>
    <row r="3838" spans="3:3">
      <c r="C3838" s="86"/>
    </row>
    <row r="3839" spans="3:3">
      <c r="C3839" s="86"/>
    </row>
    <row r="3840" spans="3:3">
      <c r="C3840" s="86"/>
    </row>
    <row r="3841" spans="3:3">
      <c r="C3841" s="86"/>
    </row>
    <row r="3842" spans="3:3">
      <c r="C3842" s="86"/>
    </row>
    <row r="3843" spans="3:3">
      <c r="C3843" s="86"/>
    </row>
    <row r="3844" spans="3:3">
      <c r="C3844" s="86"/>
    </row>
    <row r="3845" spans="3:3">
      <c r="C3845" s="86"/>
    </row>
    <row r="3846" spans="3:3">
      <c r="C3846" s="86"/>
    </row>
    <row r="3847" spans="3:3">
      <c r="C3847" s="86"/>
    </row>
    <row r="3848" spans="3:3">
      <c r="C3848" s="86"/>
    </row>
    <row r="3849" spans="3:3">
      <c r="C3849" s="86"/>
    </row>
    <row r="3850" spans="3:3">
      <c r="C3850" s="86"/>
    </row>
    <row r="3851" spans="3:3">
      <c r="C3851" s="86"/>
    </row>
    <row r="3852" spans="3:3">
      <c r="C3852" s="86"/>
    </row>
    <row r="3853" spans="3:3">
      <c r="C3853" s="86"/>
    </row>
    <row r="3854" spans="3:3">
      <c r="C3854" s="86"/>
    </row>
    <row r="3855" spans="3:3">
      <c r="C3855" s="86"/>
    </row>
    <row r="3856" spans="3:3">
      <c r="C3856" s="86"/>
    </row>
    <row r="3857" spans="3:3">
      <c r="C3857" s="86"/>
    </row>
    <row r="3858" spans="3:3">
      <c r="C3858" s="86"/>
    </row>
    <row r="3859" spans="3:3">
      <c r="C3859" s="86"/>
    </row>
    <row r="3860" spans="3:3">
      <c r="C3860" s="86"/>
    </row>
    <row r="3861" spans="3:3">
      <c r="C3861" s="86"/>
    </row>
    <row r="3862" spans="3:3">
      <c r="C3862" s="86"/>
    </row>
    <row r="3863" spans="3:3">
      <c r="C3863" s="86"/>
    </row>
    <row r="3864" spans="3:3">
      <c r="C3864" s="86"/>
    </row>
    <row r="3865" spans="3:3">
      <c r="C3865" s="86"/>
    </row>
    <row r="3866" spans="3:3">
      <c r="C3866" s="86"/>
    </row>
    <row r="3867" spans="3:3">
      <c r="C3867" s="86"/>
    </row>
    <row r="3868" spans="3:3">
      <c r="C3868" s="86"/>
    </row>
    <row r="3869" spans="3:3">
      <c r="C3869" s="86"/>
    </row>
    <row r="3870" spans="3:3">
      <c r="C3870" s="86"/>
    </row>
    <row r="3871" spans="3:3">
      <c r="C3871" s="86"/>
    </row>
    <row r="3872" spans="3:3">
      <c r="C3872" s="86"/>
    </row>
    <row r="3873" spans="3:3">
      <c r="C3873" s="86"/>
    </row>
    <row r="3874" spans="3:3">
      <c r="C3874" s="86"/>
    </row>
    <row r="3875" spans="3:3">
      <c r="C3875" s="86"/>
    </row>
    <row r="3876" spans="3:3">
      <c r="C3876" s="86"/>
    </row>
    <row r="3877" spans="3:3">
      <c r="C3877" s="86"/>
    </row>
    <row r="3878" spans="3:3">
      <c r="C3878" s="86"/>
    </row>
    <row r="3879" spans="3:3">
      <c r="C3879" s="86"/>
    </row>
    <row r="3880" spans="3:3">
      <c r="C3880" s="86"/>
    </row>
    <row r="3881" spans="3:3">
      <c r="C3881" s="86"/>
    </row>
    <row r="3882" spans="3:3">
      <c r="C3882" s="86"/>
    </row>
    <row r="3883" spans="3:3">
      <c r="C3883" s="86"/>
    </row>
    <row r="3884" spans="3:3">
      <c r="C3884" s="86"/>
    </row>
    <row r="3885" spans="3:3">
      <c r="C3885" s="86"/>
    </row>
    <row r="3886" spans="3:3">
      <c r="C3886" s="86"/>
    </row>
    <row r="3887" spans="3:3">
      <c r="C3887" s="86"/>
    </row>
    <row r="3888" spans="3:3">
      <c r="C3888" s="86"/>
    </row>
    <row r="3889" spans="3:3">
      <c r="C3889" s="86"/>
    </row>
    <row r="3890" spans="3:3">
      <c r="C3890" s="86"/>
    </row>
    <row r="3891" spans="3:3">
      <c r="C3891" s="86"/>
    </row>
    <row r="3892" spans="3:3">
      <c r="C3892" s="86"/>
    </row>
    <row r="3893" spans="3:3">
      <c r="C3893" s="86"/>
    </row>
    <row r="3894" spans="3:3">
      <c r="C3894" s="86"/>
    </row>
    <row r="3895" spans="3:3">
      <c r="C3895" s="86"/>
    </row>
    <row r="3896" spans="3:3">
      <c r="C3896" s="86"/>
    </row>
    <row r="3897" spans="3:3">
      <c r="C3897" s="86"/>
    </row>
    <row r="3898" spans="3:3">
      <c r="C3898" s="86"/>
    </row>
    <row r="3899" spans="3:3">
      <c r="C3899" s="86"/>
    </row>
    <row r="3900" spans="3:3">
      <c r="C3900" s="86"/>
    </row>
    <row r="3901" spans="3:3">
      <c r="C3901" s="86"/>
    </row>
    <row r="3902" spans="3:3">
      <c r="C3902" s="86"/>
    </row>
    <row r="3903" spans="3:3">
      <c r="C3903" s="86"/>
    </row>
    <row r="3904" spans="3:3">
      <c r="C3904" s="86"/>
    </row>
    <row r="3905" spans="3:3">
      <c r="C3905" s="86"/>
    </row>
    <row r="3906" spans="3:3">
      <c r="C3906" s="86"/>
    </row>
    <row r="3907" spans="3:3">
      <c r="C3907" s="86"/>
    </row>
    <row r="3908" spans="3:3">
      <c r="C3908" s="86"/>
    </row>
    <row r="3909" spans="3:3">
      <c r="C3909" s="86"/>
    </row>
    <row r="3910" spans="3:3">
      <c r="C3910" s="86"/>
    </row>
    <row r="3911" spans="3:3">
      <c r="C3911" s="86"/>
    </row>
    <row r="3912" spans="3:3">
      <c r="C3912" s="86"/>
    </row>
    <row r="3913" spans="3:3">
      <c r="C3913" s="86"/>
    </row>
    <row r="3914" spans="3:3">
      <c r="C3914" s="86"/>
    </row>
    <row r="3915" spans="3:3">
      <c r="C3915" s="86"/>
    </row>
    <row r="3916" spans="3:3">
      <c r="C3916" s="86"/>
    </row>
    <row r="3917" spans="3:3">
      <c r="C3917" s="86"/>
    </row>
    <row r="3918" spans="3:3">
      <c r="C3918" s="86"/>
    </row>
    <row r="3919" spans="3:3">
      <c r="C3919" s="86"/>
    </row>
    <row r="3920" spans="3:3">
      <c r="C3920" s="86"/>
    </row>
    <row r="3921" spans="3:3">
      <c r="C3921" s="86"/>
    </row>
    <row r="3922" spans="3:3">
      <c r="C3922" s="86"/>
    </row>
    <row r="3923" spans="3:3">
      <c r="C3923" s="86"/>
    </row>
    <row r="3924" spans="3:3">
      <c r="C3924" s="86"/>
    </row>
    <row r="3925" spans="3:3">
      <c r="C3925" s="86"/>
    </row>
    <row r="3926" spans="3:3">
      <c r="C3926" s="86"/>
    </row>
    <row r="3927" spans="3:3">
      <c r="C3927" s="86"/>
    </row>
    <row r="3928" spans="3:3">
      <c r="C3928" s="86"/>
    </row>
    <row r="3929" spans="3:3">
      <c r="C3929" s="86"/>
    </row>
    <row r="3930" spans="3:3">
      <c r="C3930" s="86"/>
    </row>
    <row r="3931" spans="3:3">
      <c r="C3931" s="86"/>
    </row>
    <row r="3932" spans="3:3">
      <c r="C3932" s="86"/>
    </row>
    <row r="3933" spans="3:3">
      <c r="C3933" s="86"/>
    </row>
    <row r="3934" spans="3:3">
      <c r="C3934" s="86"/>
    </row>
    <row r="3935" spans="3:3">
      <c r="C3935" s="86"/>
    </row>
    <row r="3936" spans="3:3">
      <c r="C3936" s="86"/>
    </row>
    <row r="3937" spans="3:3">
      <c r="C3937" s="86"/>
    </row>
    <row r="3938" spans="3:3">
      <c r="C3938" s="86"/>
    </row>
    <row r="3939" spans="3:3">
      <c r="C3939" s="86"/>
    </row>
    <row r="3940" spans="3:3">
      <c r="C3940" s="86"/>
    </row>
    <row r="3941" spans="3:3">
      <c r="C3941" s="86"/>
    </row>
    <row r="3942" spans="3:3">
      <c r="C3942" s="86"/>
    </row>
    <row r="3943" spans="3:3">
      <c r="C3943" s="86"/>
    </row>
    <row r="3944" spans="3:3">
      <c r="C3944" s="86"/>
    </row>
    <row r="3945" spans="3:3">
      <c r="C3945" s="86"/>
    </row>
    <row r="3946" spans="3:3">
      <c r="C3946" s="86"/>
    </row>
    <row r="3947" spans="3:3">
      <c r="C3947" s="86"/>
    </row>
    <row r="3948" spans="3:3">
      <c r="C3948" s="86"/>
    </row>
    <row r="3949" spans="3:3">
      <c r="C3949" s="86"/>
    </row>
    <row r="3950" spans="3:3">
      <c r="C3950" s="86"/>
    </row>
    <row r="3951" spans="3:3">
      <c r="C3951" s="86"/>
    </row>
    <row r="3952" spans="3:3">
      <c r="C3952" s="86"/>
    </row>
    <row r="3953" spans="3:3">
      <c r="C3953" s="86"/>
    </row>
    <row r="3954" spans="3:3">
      <c r="C3954" s="86"/>
    </row>
    <row r="3955" spans="3:3">
      <c r="C3955" s="86"/>
    </row>
    <row r="3956" spans="3:3">
      <c r="C3956" s="86"/>
    </row>
    <row r="3957" spans="3:3">
      <c r="C3957" s="86"/>
    </row>
    <row r="3958" spans="3:3">
      <c r="C3958" s="86"/>
    </row>
    <row r="3959" spans="3:3">
      <c r="C3959" s="86"/>
    </row>
    <row r="3960" spans="3:3">
      <c r="C3960" s="86"/>
    </row>
    <row r="3961" spans="3:3">
      <c r="C3961" s="86"/>
    </row>
    <row r="3962" spans="3:3">
      <c r="C3962" s="86"/>
    </row>
    <row r="3963" spans="3:3">
      <c r="C3963" s="86"/>
    </row>
    <row r="3964" spans="3:3">
      <c r="C3964" s="86"/>
    </row>
    <row r="3965" spans="3:3">
      <c r="C3965" s="86"/>
    </row>
    <row r="3966" spans="3:3">
      <c r="C3966" s="86"/>
    </row>
    <row r="3967" spans="3:3">
      <c r="C3967" s="86"/>
    </row>
    <row r="3968" spans="3:3">
      <c r="C3968" s="86"/>
    </row>
    <row r="3969" spans="3:3">
      <c r="C3969" s="86"/>
    </row>
    <row r="3970" spans="3:3">
      <c r="C3970" s="86"/>
    </row>
    <row r="3971" spans="3:3">
      <c r="C3971" s="86"/>
    </row>
    <row r="3972" spans="3:3">
      <c r="C3972" s="86"/>
    </row>
    <row r="3973" spans="3:3">
      <c r="C3973" s="86"/>
    </row>
    <row r="3974" spans="3:3">
      <c r="C3974" s="86"/>
    </row>
    <row r="3975" spans="3:3">
      <c r="C3975" s="86"/>
    </row>
    <row r="3976" spans="3:3">
      <c r="C3976" s="86"/>
    </row>
    <row r="3977" spans="3:3">
      <c r="C3977" s="86"/>
    </row>
    <row r="3978" spans="3:3">
      <c r="C3978" s="86"/>
    </row>
    <row r="3979" spans="3:3">
      <c r="C3979" s="86"/>
    </row>
    <row r="3980" spans="3:3">
      <c r="C3980" s="86"/>
    </row>
    <row r="3981" spans="3:3">
      <c r="C3981" s="86"/>
    </row>
    <row r="3982" spans="3:3">
      <c r="C3982" s="86"/>
    </row>
    <row r="3983" spans="3:3">
      <c r="C3983" s="86"/>
    </row>
    <row r="3984" spans="3:3">
      <c r="C3984" s="86"/>
    </row>
    <row r="3985" spans="3:3">
      <c r="C3985" s="86"/>
    </row>
    <row r="3986" spans="3:3">
      <c r="C3986" s="86"/>
    </row>
    <row r="3987" spans="3:3">
      <c r="C3987" s="86"/>
    </row>
    <row r="3988" spans="3:3">
      <c r="C3988" s="86"/>
    </row>
    <row r="3989" spans="3:3">
      <c r="C3989" s="86"/>
    </row>
    <row r="3990" spans="3:3">
      <c r="C3990" s="86"/>
    </row>
    <row r="3991" spans="3:3">
      <c r="C3991" s="86"/>
    </row>
    <row r="3992" spans="3:3">
      <c r="C3992" s="86"/>
    </row>
    <row r="3993" spans="3:3">
      <c r="C3993" s="86"/>
    </row>
    <row r="3994" spans="3:3">
      <c r="C3994" s="86"/>
    </row>
    <row r="3995" spans="3:3">
      <c r="C3995" s="86"/>
    </row>
    <row r="3996" spans="3:3">
      <c r="C3996" s="86"/>
    </row>
    <row r="3997" spans="3:3">
      <c r="C3997" s="86"/>
    </row>
    <row r="3998" spans="3:3">
      <c r="C3998" s="86"/>
    </row>
    <row r="3999" spans="3:3">
      <c r="C3999" s="86"/>
    </row>
    <row r="4000" spans="3:3">
      <c r="C4000" s="86"/>
    </row>
    <row r="4001" spans="3:3">
      <c r="C4001" s="86"/>
    </row>
    <row r="4002" spans="3:3">
      <c r="C4002" s="86"/>
    </row>
    <row r="4003" spans="3:3">
      <c r="C4003" s="86"/>
    </row>
    <row r="4004" spans="3:3">
      <c r="C4004" s="86"/>
    </row>
    <row r="4005" spans="3:3">
      <c r="C4005" s="86"/>
    </row>
    <row r="4006" spans="3:3">
      <c r="C4006" s="86"/>
    </row>
    <row r="4007" spans="3:3">
      <c r="C4007" s="86"/>
    </row>
    <row r="4008" spans="3:3">
      <c r="C4008" s="86"/>
    </row>
    <row r="4009" spans="3:3">
      <c r="C4009" s="86"/>
    </row>
    <row r="4010" spans="3:3">
      <c r="C4010" s="86"/>
    </row>
    <row r="4011" spans="3:3">
      <c r="C4011" s="86"/>
    </row>
    <row r="4012" spans="3:3">
      <c r="C4012" s="86"/>
    </row>
    <row r="4013" spans="3:3">
      <c r="C4013" s="86"/>
    </row>
    <row r="4014" spans="3:3">
      <c r="C4014" s="86"/>
    </row>
    <row r="4015" spans="3:3">
      <c r="C4015" s="86"/>
    </row>
    <row r="4016" spans="3:3">
      <c r="C4016" s="86"/>
    </row>
    <row r="4017" spans="3:3">
      <c r="C4017" s="86"/>
    </row>
    <row r="4018" spans="3:3">
      <c r="C4018" s="86"/>
    </row>
    <row r="4019" spans="3:3">
      <c r="C4019" s="86"/>
    </row>
    <row r="4020" spans="3:3">
      <c r="C4020" s="86"/>
    </row>
    <row r="4021" spans="3:3">
      <c r="C4021" s="86"/>
    </row>
    <row r="4022" spans="3:3">
      <c r="C4022" s="86"/>
    </row>
    <row r="4023" spans="3:3">
      <c r="C4023" s="86"/>
    </row>
    <row r="4024" spans="3:3">
      <c r="C4024" s="86"/>
    </row>
    <row r="4025" spans="3:3">
      <c r="C4025" s="86"/>
    </row>
    <row r="4026" spans="3:3">
      <c r="C4026" s="86"/>
    </row>
    <row r="4027" spans="3:3">
      <c r="C4027" s="86"/>
    </row>
    <row r="4028" spans="3:3">
      <c r="C4028" s="86"/>
    </row>
    <row r="4029" spans="3:3">
      <c r="C4029" s="86"/>
    </row>
    <row r="4030" spans="3:3">
      <c r="C4030" s="86"/>
    </row>
    <row r="4031" spans="3:3">
      <c r="C4031" s="86"/>
    </row>
    <row r="4032" spans="3:3">
      <c r="C4032" s="86"/>
    </row>
    <row r="4033" spans="3:3">
      <c r="C4033" s="86"/>
    </row>
    <row r="4034" spans="3:3">
      <c r="C4034" s="86"/>
    </row>
    <row r="4035" spans="3:3">
      <c r="C4035" s="86"/>
    </row>
    <row r="4036" spans="3:3">
      <c r="C4036" s="86"/>
    </row>
    <row r="4037" spans="3:3">
      <c r="C4037" s="86"/>
    </row>
    <row r="4038" spans="3:3">
      <c r="C4038" s="86"/>
    </row>
    <row r="4039" spans="3:3">
      <c r="C4039" s="86"/>
    </row>
    <row r="4040" spans="3:3">
      <c r="C4040" s="86"/>
    </row>
    <row r="4041" spans="3:3">
      <c r="C4041" s="86"/>
    </row>
    <row r="4042" spans="3:3">
      <c r="C4042" s="86"/>
    </row>
    <row r="4043" spans="3:3">
      <c r="C4043" s="86"/>
    </row>
    <row r="4044" spans="3:3">
      <c r="C4044" s="86"/>
    </row>
    <row r="4045" spans="3:3">
      <c r="C4045" s="86"/>
    </row>
    <row r="4046" spans="3:3">
      <c r="C4046" s="86"/>
    </row>
    <row r="4047" spans="3:3">
      <c r="C4047" s="86"/>
    </row>
    <row r="4048" spans="3:3">
      <c r="C4048" s="86"/>
    </row>
    <row r="4049" spans="3:3">
      <c r="C4049" s="86"/>
    </row>
    <row r="4050" spans="3:3">
      <c r="C4050" s="86"/>
    </row>
    <row r="4051" spans="3:3">
      <c r="C4051" s="86"/>
    </row>
    <row r="4052" spans="3:3">
      <c r="C4052" s="86"/>
    </row>
    <row r="4053" spans="3:3">
      <c r="C4053" s="86"/>
    </row>
    <row r="4054" spans="3:3">
      <c r="C4054" s="86"/>
    </row>
    <row r="4055" spans="3:3">
      <c r="C4055" s="86"/>
    </row>
    <row r="4056" spans="3:3">
      <c r="C4056" s="86"/>
    </row>
    <row r="4057" spans="3:3">
      <c r="C4057" s="86"/>
    </row>
    <row r="4058" spans="3:3">
      <c r="C4058" s="86"/>
    </row>
    <row r="4059" spans="3:3">
      <c r="C4059" s="86"/>
    </row>
    <row r="4060" spans="3:3">
      <c r="C4060" s="86"/>
    </row>
    <row r="4061" spans="3:3">
      <c r="C4061" s="86"/>
    </row>
    <row r="4062" spans="3:3">
      <c r="C4062" s="86"/>
    </row>
    <row r="4063" spans="3:3">
      <c r="C4063" s="86"/>
    </row>
    <row r="4064" spans="3:3">
      <c r="C4064" s="86"/>
    </row>
    <row r="4065" spans="3:3">
      <c r="C4065" s="86"/>
    </row>
    <row r="4066" spans="3:3">
      <c r="C4066" s="86"/>
    </row>
    <row r="4067" spans="3:3">
      <c r="C4067" s="86"/>
    </row>
    <row r="4068" spans="3:3">
      <c r="C4068" s="86"/>
    </row>
    <row r="4069" spans="3:3">
      <c r="C4069" s="86"/>
    </row>
    <row r="4070" spans="3:3">
      <c r="C4070" s="86"/>
    </row>
    <row r="4071" spans="3:3">
      <c r="C4071" s="86"/>
    </row>
    <row r="4072" spans="3:3">
      <c r="C4072" s="86"/>
    </row>
    <row r="4073" spans="3:3">
      <c r="C4073" s="86"/>
    </row>
    <row r="4074" spans="3:3">
      <c r="C4074" s="86"/>
    </row>
    <row r="4075" spans="3:3">
      <c r="C4075" s="86"/>
    </row>
    <row r="4076" spans="3:3">
      <c r="C4076" s="86"/>
    </row>
    <row r="4077" spans="3:3">
      <c r="C4077" s="86"/>
    </row>
    <row r="4078" spans="3:3">
      <c r="C4078" s="86"/>
    </row>
    <row r="4079" spans="3:3">
      <c r="C4079" s="86"/>
    </row>
    <row r="4080" spans="3:3">
      <c r="C4080" s="86"/>
    </row>
    <row r="4081" spans="3:3">
      <c r="C4081" s="86"/>
    </row>
    <row r="4082" spans="3:3">
      <c r="C4082" s="86"/>
    </row>
    <row r="4083" spans="3:3">
      <c r="C4083" s="86"/>
    </row>
    <row r="4084" spans="3:3">
      <c r="C4084" s="86"/>
    </row>
    <row r="4085" spans="3:3">
      <c r="C4085" s="86"/>
    </row>
    <row r="4086" spans="3:3">
      <c r="C4086" s="86"/>
    </row>
    <row r="4087" spans="3:3">
      <c r="C4087" s="86"/>
    </row>
    <row r="4088" spans="3:3">
      <c r="C4088" s="86"/>
    </row>
    <row r="4089" spans="3:3">
      <c r="C4089" s="86"/>
    </row>
    <row r="4090" spans="3:3">
      <c r="C4090" s="86"/>
    </row>
    <row r="4091" spans="3:3">
      <c r="C4091" s="86"/>
    </row>
    <row r="4092" spans="3:3">
      <c r="C4092" s="86"/>
    </row>
    <row r="4093" spans="3:3">
      <c r="C4093" s="86"/>
    </row>
    <row r="4094" spans="3:3">
      <c r="C4094" s="86"/>
    </row>
    <row r="4095" spans="3:3">
      <c r="C4095" s="86"/>
    </row>
    <row r="4096" spans="3:3">
      <c r="C4096" s="86"/>
    </row>
    <row r="4097" spans="3:3">
      <c r="C4097" s="86"/>
    </row>
    <row r="4098" spans="3:3">
      <c r="C4098" s="86"/>
    </row>
    <row r="4099" spans="3:3">
      <c r="C4099" s="86"/>
    </row>
    <row r="4100" spans="3:3">
      <c r="C4100" s="86"/>
    </row>
    <row r="4101" spans="3:3">
      <c r="C4101" s="86"/>
    </row>
    <row r="4102" spans="3:3">
      <c r="C4102" s="86"/>
    </row>
    <row r="4103" spans="3:3">
      <c r="C4103" s="86"/>
    </row>
    <row r="4104" spans="3:3">
      <c r="C4104" s="86"/>
    </row>
    <row r="4105" spans="3:3">
      <c r="C4105" s="86"/>
    </row>
    <row r="4106" spans="3:3">
      <c r="C4106" s="86"/>
    </row>
    <row r="4107" spans="3:3">
      <c r="C4107" s="86"/>
    </row>
    <row r="4108" spans="3:3">
      <c r="C4108" s="86"/>
    </row>
    <row r="4109" spans="3:3">
      <c r="C4109" s="86"/>
    </row>
    <row r="4110" spans="3:3">
      <c r="C4110" s="86"/>
    </row>
    <row r="4111" spans="3:3">
      <c r="C4111" s="86"/>
    </row>
    <row r="4112" spans="3:3">
      <c r="C4112" s="86"/>
    </row>
    <row r="4113" spans="3:3">
      <c r="C4113" s="86"/>
    </row>
    <row r="4114" spans="3:3">
      <c r="C4114" s="86"/>
    </row>
    <row r="4115" spans="3:3">
      <c r="C4115" s="86"/>
    </row>
    <row r="4116" spans="3:3">
      <c r="C4116" s="86"/>
    </row>
    <row r="4117" spans="3:3">
      <c r="C4117" s="86"/>
    </row>
    <row r="4118" spans="3:3">
      <c r="C4118" s="86"/>
    </row>
    <row r="4119" spans="3:3">
      <c r="C4119" s="86"/>
    </row>
    <row r="4120" spans="3:3">
      <c r="C4120" s="86"/>
    </row>
    <row r="4121" spans="3:3">
      <c r="C4121" s="86"/>
    </row>
    <row r="4122" spans="3:3">
      <c r="C4122" s="86"/>
    </row>
    <row r="4123" spans="3:3">
      <c r="C4123" s="86"/>
    </row>
    <row r="4124" spans="3:3">
      <c r="C4124" s="86"/>
    </row>
    <row r="4125" spans="3:3">
      <c r="C4125" s="86"/>
    </row>
    <row r="4126" spans="3:3">
      <c r="C4126" s="86"/>
    </row>
    <row r="4127" spans="3:3">
      <c r="C4127" s="86"/>
    </row>
    <row r="4128" spans="3:3">
      <c r="C4128" s="86"/>
    </row>
    <row r="4129" spans="3:3">
      <c r="C4129" s="86"/>
    </row>
    <row r="4130" spans="3:3">
      <c r="C4130" s="86"/>
    </row>
    <row r="4131" spans="3:3">
      <c r="C4131" s="86"/>
    </row>
    <row r="4132" spans="3:3">
      <c r="C4132" s="86"/>
    </row>
    <row r="4133" spans="3:3">
      <c r="C4133" s="86"/>
    </row>
    <row r="4134" spans="3:3">
      <c r="C4134" s="86"/>
    </row>
    <row r="4135" spans="3:3">
      <c r="C4135" s="86"/>
    </row>
    <row r="4136" spans="3:3">
      <c r="C4136" s="86"/>
    </row>
    <row r="4137" spans="3:3">
      <c r="C4137" s="86"/>
    </row>
    <row r="4138" spans="3:3">
      <c r="C4138" s="86"/>
    </row>
    <row r="4139" spans="3:3">
      <c r="C4139" s="86"/>
    </row>
    <row r="4140" spans="3:3">
      <c r="C4140" s="86"/>
    </row>
    <row r="4141" spans="3:3">
      <c r="C4141" s="86"/>
    </row>
    <row r="4142" spans="3:3">
      <c r="C4142" s="86"/>
    </row>
    <row r="4143" spans="3:3">
      <c r="C4143" s="86"/>
    </row>
    <row r="4144" spans="3:3">
      <c r="C4144" s="86"/>
    </row>
    <row r="4145" spans="3:3">
      <c r="C4145" s="86"/>
    </row>
    <row r="4146" spans="3:3">
      <c r="C4146" s="86"/>
    </row>
    <row r="4147" spans="3:3">
      <c r="C4147" s="86"/>
    </row>
    <row r="4148" spans="3:3">
      <c r="C4148" s="86"/>
    </row>
    <row r="4149" spans="3:3">
      <c r="C4149" s="86"/>
    </row>
    <row r="4150" spans="3:3">
      <c r="C4150" s="86"/>
    </row>
    <row r="4151" spans="3:3">
      <c r="C4151" s="86"/>
    </row>
    <row r="4152" spans="3:3">
      <c r="C4152" s="86"/>
    </row>
    <row r="4153" spans="3:3">
      <c r="C4153" s="86"/>
    </row>
    <row r="4154" spans="3:3">
      <c r="C4154" s="86"/>
    </row>
    <row r="4155" spans="3:3">
      <c r="C4155" s="86"/>
    </row>
    <row r="4156" spans="3:3">
      <c r="C4156" s="86"/>
    </row>
    <row r="4157" spans="3:3">
      <c r="C4157" s="86"/>
    </row>
    <row r="4158" spans="3:3">
      <c r="C4158" s="86"/>
    </row>
    <row r="4159" spans="3:3">
      <c r="C4159" s="86"/>
    </row>
    <row r="4160" spans="3:3">
      <c r="C4160" s="86"/>
    </row>
    <row r="4161" spans="3:3">
      <c r="C4161" s="86"/>
    </row>
    <row r="4162" spans="3:3">
      <c r="C4162" s="86"/>
    </row>
    <row r="4163" spans="3:3">
      <c r="C4163" s="86"/>
    </row>
    <row r="4164" spans="3:3">
      <c r="C4164" s="86"/>
    </row>
    <row r="4165" spans="3:3">
      <c r="C4165" s="86"/>
    </row>
    <row r="4166" spans="3:3">
      <c r="C4166" s="86"/>
    </row>
    <row r="4167" spans="3:3">
      <c r="C4167" s="86"/>
    </row>
    <row r="4168" spans="3:3">
      <c r="C4168" s="86"/>
    </row>
    <row r="4169" spans="3:3">
      <c r="C4169" s="86"/>
    </row>
    <row r="4170" spans="3:3">
      <c r="C4170" s="86"/>
    </row>
    <row r="4171" spans="3:3">
      <c r="C4171" s="86"/>
    </row>
    <row r="4172" spans="3:3">
      <c r="C4172" s="86"/>
    </row>
    <row r="4173" spans="3:3">
      <c r="C4173" s="86"/>
    </row>
    <row r="4174" spans="3:3">
      <c r="C4174" s="86"/>
    </row>
    <row r="4175" spans="3:3">
      <c r="C4175" s="86"/>
    </row>
    <row r="4176" spans="3:3">
      <c r="C4176" s="86"/>
    </row>
    <row r="4177" spans="3:3">
      <c r="C4177" s="86"/>
    </row>
    <row r="4178" spans="3:3">
      <c r="C4178" s="86"/>
    </row>
    <row r="4179" spans="3:3">
      <c r="C4179" s="86"/>
    </row>
    <row r="4180" spans="3:3">
      <c r="C4180" s="86"/>
    </row>
    <row r="4181" spans="3:3">
      <c r="C4181" s="86"/>
    </row>
    <row r="4182" spans="3:3">
      <c r="C4182" s="86"/>
    </row>
    <row r="4183" spans="3:3">
      <c r="C4183" s="86"/>
    </row>
    <row r="4184" spans="3:3">
      <c r="C4184" s="86"/>
    </row>
    <row r="4185" spans="3:3">
      <c r="C4185" s="86"/>
    </row>
    <row r="4186" spans="3:3">
      <c r="C4186" s="86"/>
    </row>
    <row r="4187" spans="3:3">
      <c r="C4187" s="86"/>
    </row>
    <row r="4188" spans="3:3">
      <c r="C4188" s="86"/>
    </row>
    <row r="4189" spans="3:3">
      <c r="C4189" s="86"/>
    </row>
    <row r="4190" spans="3:3">
      <c r="C4190" s="86"/>
    </row>
    <row r="4191" spans="3:3">
      <c r="C4191" s="86"/>
    </row>
    <row r="4192" spans="3:3">
      <c r="C4192" s="86"/>
    </row>
    <row r="4193" spans="3:3">
      <c r="C4193" s="86"/>
    </row>
    <row r="4194" spans="3:3">
      <c r="C4194" s="86"/>
    </row>
    <row r="4195" spans="3:3">
      <c r="C4195" s="86"/>
    </row>
    <row r="4196" spans="3:3">
      <c r="C4196" s="86"/>
    </row>
    <row r="4197" spans="3:3">
      <c r="C4197" s="86"/>
    </row>
    <row r="4198" spans="3:3">
      <c r="C4198" s="86"/>
    </row>
    <row r="4199" spans="3:3">
      <c r="C4199" s="86"/>
    </row>
    <row r="4200" spans="3:3">
      <c r="C4200" s="86"/>
    </row>
    <row r="4201" spans="3:3">
      <c r="C4201" s="86"/>
    </row>
    <row r="4202" spans="3:3">
      <c r="C4202" s="86"/>
    </row>
    <row r="4203" spans="3:3">
      <c r="C4203" s="86"/>
    </row>
    <row r="4204" spans="3:3">
      <c r="C4204" s="86"/>
    </row>
    <row r="4205" spans="3:3">
      <c r="C4205" s="86"/>
    </row>
    <row r="4206" spans="3:3">
      <c r="C4206" s="86"/>
    </row>
    <row r="4207" spans="3:3">
      <c r="C4207" s="86"/>
    </row>
    <row r="4208" spans="3:3">
      <c r="C4208" s="86"/>
    </row>
    <row r="4209" spans="3:3">
      <c r="C4209" s="86"/>
    </row>
    <row r="4210" spans="3:3">
      <c r="C4210" s="86"/>
    </row>
    <row r="4211" spans="3:3">
      <c r="C4211" s="86"/>
    </row>
    <row r="4212" spans="3:3">
      <c r="C4212" s="86"/>
    </row>
    <row r="4213" spans="3:3">
      <c r="C4213" s="86"/>
    </row>
    <row r="4214" spans="3:3">
      <c r="C4214" s="86"/>
    </row>
    <row r="4215" spans="3:3">
      <c r="C4215" s="86"/>
    </row>
    <row r="4216" spans="3:3">
      <c r="C4216" s="86"/>
    </row>
    <row r="4217" spans="3:3">
      <c r="C4217" s="86"/>
    </row>
    <row r="4218" spans="3:3">
      <c r="C4218" s="86"/>
    </row>
    <row r="4219" spans="3:3">
      <c r="C4219" s="86"/>
    </row>
    <row r="4220" spans="3:3">
      <c r="C4220" s="86"/>
    </row>
    <row r="4221" spans="3:3">
      <c r="C4221" s="86"/>
    </row>
    <row r="4222" spans="3:3">
      <c r="C4222" s="86"/>
    </row>
    <row r="4223" spans="3:3">
      <c r="C4223" s="86"/>
    </row>
    <row r="4224" spans="3:3">
      <c r="C4224" s="86"/>
    </row>
    <row r="4225" spans="3:3">
      <c r="C4225" s="86"/>
    </row>
    <row r="4226" spans="3:3">
      <c r="C4226" s="86"/>
    </row>
    <row r="4227" spans="3:3">
      <c r="C4227" s="86"/>
    </row>
    <row r="4228" spans="3:3">
      <c r="C4228" s="86"/>
    </row>
    <row r="4229" spans="3:3">
      <c r="C4229" s="86"/>
    </row>
    <row r="4230" spans="3:3">
      <c r="C4230" s="86"/>
    </row>
    <row r="4231" spans="3:3">
      <c r="C4231" s="86"/>
    </row>
    <row r="4232" spans="3:3">
      <c r="C4232" s="86"/>
    </row>
    <row r="4233" spans="3:3">
      <c r="C4233" s="86"/>
    </row>
    <row r="4234" spans="3:3">
      <c r="C4234" s="86"/>
    </row>
    <row r="4235" spans="3:3">
      <c r="C4235" s="86"/>
    </row>
    <row r="4236" spans="3:3">
      <c r="C4236" s="86"/>
    </row>
    <row r="4237" spans="3:3">
      <c r="C4237" s="86"/>
    </row>
    <row r="4238" spans="3:3">
      <c r="C4238" s="86"/>
    </row>
    <row r="4239" spans="3:3">
      <c r="C4239" s="86"/>
    </row>
    <row r="4240" spans="3:3">
      <c r="C4240" s="86"/>
    </row>
    <row r="4241" spans="3:3">
      <c r="C4241" s="86"/>
    </row>
    <row r="4242" spans="3:3">
      <c r="C4242" s="86"/>
    </row>
    <row r="4243" spans="3:3">
      <c r="C4243" s="86"/>
    </row>
    <row r="4244" spans="3:3">
      <c r="C4244" s="86"/>
    </row>
    <row r="4245" spans="3:3">
      <c r="C4245" s="86"/>
    </row>
    <row r="4246" spans="3:3">
      <c r="C4246" s="86"/>
    </row>
    <row r="4247" spans="3:3">
      <c r="C4247" s="86"/>
    </row>
    <row r="4248" spans="3:3">
      <c r="C4248" s="86"/>
    </row>
    <row r="4249" spans="3:3">
      <c r="C4249" s="86"/>
    </row>
    <row r="4250" spans="3:3">
      <c r="C4250" s="86"/>
    </row>
    <row r="4251" spans="3:3">
      <c r="C4251" s="86"/>
    </row>
    <row r="4252" spans="3:3">
      <c r="C4252" s="86"/>
    </row>
    <row r="4253" spans="3:3">
      <c r="C4253" s="86"/>
    </row>
    <row r="4254" spans="3:3">
      <c r="C4254" s="86"/>
    </row>
    <row r="4255" spans="3:3">
      <c r="C4255" s="86"/>
    </row>
    <row r="4256" spans="3:3">
      <c r="C4256" s="86"/>
    </row>
    <row r="4257" spans="3:3">
      <c r="C4257" s="86"/>
    </row>
    <row r="4258" spans="3:3">
      <c r="C4258" s="86"/>
    </row>
    <row r="4259" spans="3:3">
      <c r="C4259" s="86"/>
    </row>
    <row r="4260" spans="3:3">
      <c r="C4260" s="86"/>
    </row>
    <row r="4261" spans="3:3">
      <c r="C4261" s="86"/>
    </row>
    <row r="4262" spans="3:3">
      <c r="C4262" s="86"/>
    </row>
    <row r="4263" spans="3:3">
      <c r="C4263" s="86"/>
    </row>
    <row r="4264" spans="3:3">
      <c r="C4264" s="86"/>
    </row>
    <row r="4265" spans="3:3">
      <c r="C4265" s="86"/>
    </row>
    <row r="4266" spans="3:3">
      <c r="C4266" s="86"/>
    </row>
    <row r="4267" spans="3:3">
      <c r="C4267" s="86"/>
    </row>
    <row r="4268" spans="3:3">
      <c r="C4268" s="86"/>
    </row>
    <row r="4269" spans="3:3">
      <c r="C4269" s="86"/>
    </row>
    <row r="4270" spans="3:3">
      <c r="C4270" s="86"/>
    </row>
    <row r="4271" spans="3:3">
      <c r="C4271" s="86"/>
    </row>
    <row r="4272" spans="3:3">
      <c r="C4272" s="86"/>
    </row>
    <row r="4273" spans="3:3">
      <c r="C4273" s="86"/>
    </row>
    <row r="4274" spans="3:3">
      <c r="C4274" s="86"/>
    </row>
    <row r="4275" spans="3:3">
      <c r="C4275" s="86"/>
    </row>
    <row r="4276" spans="3:3">
      <c r="C4276" s="86"/>
    </row>
    <row r="4277" spans="3:3">
      <c r="C4277" s="86"/>
    </row>
    <row r="4278" spans="3:3">
      <c r="C4278" s="86"/>
    </row>
    <row r="4279" spans="3:3">
      <c r="C4279" s="86"/>
    </row>
    <row r="4280" spans="3:3">
      <c r="C4280" s="86"/>
    </row>
    <row r="4281" spans="3:3">
      <c r="C4281" s="86"/>
    </row>
    <row r="4282" spans="3:3">
      <c r="C4282" s="86"/>
    </row>
    <row r="4283" spans="3:3">
      <c r="C4283" s="86"/>
    </row>
    <row r="4284" spans="3:3">
      <c r="C4284" s="86"/>
    </row>
    <row r="4285" spans="3:3">
      <c r="C4285" s="86"/>
    </row>
    <row r="4286" spans="3:3">
      <c r="C4286" s="86"/>
    </row>
    <row r="4287" spans="3:3">
      <c r="C4287" s="86"/>
    </row>
    <row r="4288" spans="3:3">
      <c r="C4288" s="86"/>
    </row>
    <row r="4289" spans="3:3">
      <c r="C4289" s="86"/>
    </row>
    <row r="4290" spans="3:3">
      <c r="C4290" s="86"/>
    </row>
    <row r="4291" spans="3:3">
      <c r="C4291" s="86"/>
    </row>
    <row r="4292" spans="3:3">
      <c r="C4292" s="86"/>
    </row>
    <row r="4293" spans="3:3">
      <c r="C4293" s="86"/>
    </row>
    <row r="4294" spans="3:3">
      <c r="C4294" s="86"/>
    </row>
    <row r="4295" spans="3:3">
      <c r="C4295" s="86"/>
    </row>
    <row r="4296" spans="3:3">
      <c r="C4296" s="86"/>
    </row>
    <row r="4297" spans="3:3">
      <c r="C4297" s="86"/>
    </row>
  </sheetData>
  <sheetProtection sheet="1" formatCells="0" formatColumns="0" formatRows="0" insertColumns="0" insertRows="0" sort="0" autoFilter="0" pivotTables="0"/>
  <conditionalFormatting sqref="B4:I2000 C2001:C4297">
    <cfRule type="expression" dxfId="18" priority="2">
      <formula>IF(AND($C3&lt;&gt;"",MOD(ROW(),2)=1),1,0)</formula>
    </cfRule>
    <cfRule type="expression" dxfId="17" priority="3">
      <formula>IF(AND($C3&lt;&gt;"",MOD(ROW(),2)=0),1,0)</formula>
    </cfRule>
  </conditionalFormatting>
  <conditionalFormatting sqref="F4:F2000">
    <cfRule type="expression" dxfId="16" priority="1">
      <formula>$F4="تأكد من الكود"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AA4260"/>
  <sheetViews>
    <sheetView showGridLines="0" rightToLeft="1" zoomScale="85" zoomScaleNormal="85" workbookViewId="0"/>
  </sheetViews>
  <sheetFormatPr defaultColWidth="0" defaultRowHeight="15"/>
  <cols>
    <col min="1" max="1" width="7.7109375" style="10" customWidth="1"/>
    <col min="2" max="2" width="6.42578125" style="10" customWidth="1"/>
    <col min="3" max="3" width="17" style="10" customWidth="1"/>
    <col min="4" max="5" width="18" style="10" customWidth="1"/>
    <col min="6" max="6" width="32.5703125" style="10" customWidth="1"/>
    <col min="7" max="7" width="67.5703125" style="10" customWidth="1"/>
    <col min="8" max="9" width="14.5703125" style="10" customWidth="1"/>
    <col min="10" max="10" width="9" customWidth="1"/>
    <col min="11" max="20" width="9" style="10" hidden="1" customWidth="1"/>
    <col min="21" max="21" width="9" style="12" hidden="1" customWidth="1"/>
    <col min="22" max="24" width="9" style="10" hidden="1" customWidth="1"/>
    <col min="25" max="25" width="9" style="12" hidden="1" customWidth="1"/>
    <col min="26" max="26" width="10.42578125" style="10" hidden="1" customWidth="1"/>
    <col min="27" max="16384" width="9" style="10" hidden="1"/>
  </cols>
  <sheetData>
    <row r="1" spans="1:27" ht="20.25" customHeight="1">
      <c r="Y1" s="12" t="s">
        <v>41</v>
      </c>
    </row>
    <row r="2" spans="1:27" ht="15.75" customHeight="1" thickBot="1">
      <c r="C2" s="19"/>
      <c r="D2" s="19"/>
      <c r="V2" s="16">
        <f>'AAC-ITEM'!D3</f>
        <v>0</v>
      </c>
      <c r="Y2" s="12" t="str">
        <f>Rep!D6</f>
        <v>مرتجع عميل</v>
      </c>
      <c r="Z2" s="16">
        <f>Rep!D7</f>
        <v>20</v>
      </c>
    </row>
    <row r="3" spans="1:27" s="15" customFormat="1" ht="24" customHeight="1" thickTop="1" thickBot="1">
      <c r="A3" s="10"/>
      <c r="B3" s="87" t="s">
        <v>8</v>
      </c>
      <c r="C3" s="88" t="s">
        <v>20</v>
      </c>
      <c r="D3" s="88" t="s">
        <v>21</v>
      </c>
      <c r="E3" s="88" t="s">
        <v>22</v>
      </c>
      <c r="F3" s="88" t="s">
        <v>23</v>
      </c>
      <c r="G3" s="88" t="s">
        <v>24</v>
      </c>
      <c r="H3" s="88" t="s">
        <v>25</v>
      </c>
      <c r="I3" s="89" t="s">
        <v>0</v>
      </c>
      <c r="J3"/>
      <c r="U3" s="12"/>
      <c r="V3" s="16">
        <f>COUNT(U4:U1004)</f>
        <v>0</v>
      </c>
      <c r="Y3" s="12"/>
      <c r="Z3" s="16" t="str">
        <f>IF(AA3=0,"لاتوجد حركات",IF(AA3&gt;0,AA3))</f>
        <v>لاتوجد حركات</v>
      </c>
      <c r="AA3" s="47">
        <f>COUNT(Y4:Y1004)</f>
        <v>0</v>
      </c>
    </row>
    <row r="4" spans="1:27" ht="15" customHeight="1" thickTop="1">
      <c r="B4" s="12"/>
      <c r="C4" s="86">
        <v>43711</v>
      </c>
      <c r="D4" s="12"/>
      <c r="E4" s="12"/>
      <c r="F4" s="5" t="str">
        <f>IFERROR(IF(E4&lt;&gt;"",VLOOKUP(E4,STORE!$C$6:$D$500,2,FALSE),""),"تأكد من الكود")</f>
        <v/>
      </c>
      <c r="G4" s="12"/>
      <c r="H4" s="20"/>
      <c r="I4" s="12"/>
      <c r="U4" s="4" t="str">
        <f>IF(AND($V$2=$E4,$V$2&lt;&gt;"",$V$2&lt;&gt;0,F4&lt;&gt;"تأكد من الكود"),COUNT($U$3:U3)+1,"  ")</f>
        <v xml:space="preserve">  </v>
      </c>
      <c r="Y4" s="4" t="str">
        <f>IF(AND($Z$2=$D4,$Z$2&lt;&gt;"",$Z$2&lt;&gt;0,$Y$2=$Y$1),COUNT($Y$3:Y3)+1,"  ")</f>
        <v xml:space="preserve">  </v>
      </c>
      <c r="Z4" s="45" t="str">
        <f>IFERROR(IF(Y2=Y1,INDEX(C4:C1000,MATCH(Z2,D4:D100,0)),""),"")</f>
        <v/>
      </c>
    </row>
    <row r="5" spans="1:27" ht="15.75">
      <c r="B5" s="12"/>
      <c r="C5" s="86"/>
      <c r="D5" s="12"/>
      <c r="E5" s="12"/>
      <c r="F5" s="5" t="str">
        <f>IFERROR(IF(E5&lt;&gt;"",VLOOKUP(E5,STORE!$C$6:$D$500,2,FALSE),""),"تأكد من الكود")</f>
        <v/>
      </c>
      <c r="G5" s="12"/>
      <c r="H5" s="20"/>
      <c r="I5" s="12"/>
      <c r="U5" s="4" t="str">
        <f>IF(AND($V$2=$E5,$V$2&lt;&gt;"",$V$2&lt;&gt;0,F5&lt;&gt;"تأكد من الكود"),COUNT($U$3:U4)+1,"  ")</f>
        <v xml:space="preserve">  </v>
      </c>
      <c r="Y5" s="4" t="str">
        <f>IF(AND($Z$2=$D5,$Z$2&lt;&gt;"",$Z$2&lt;&gt;0,$Y$2=$Y$1),COUNT($Y$3:Y4)+1,"  ")</f>
        <v xml:space="preserve">  </v>
      </c>
    </row>
    <row r="6" spans="1:27" ht="15.75">
      <c r="B6" s="12"/>
      <c r="C6" s="86"/>
      <c r="D6" s="12"/>
      <c r="E6" s="12"/>
      <c r="F6" s="5" t="str">
        <f>IFERROR(IF(E6&lt;&gt;"",VLOOKUP(E6,STORE!$C$6:$D$500,2,FALSE),""),"تأكد من الكود")</f>
        <v/>
      </c>
      <c r="G6" s="12"/>
      <c r="H6" s="20"/>
      <c r="I6" s="12"/>
      <c r="U6" s="4" t="str">
        <f>IF(AND($V$2=$E6,$V$2&lt;&gt;"",$V$2&lt;&gt;0,F6&lt;&gt;"تأكد من الكود"),COUNT($U$3:U5)+1,"  ")</f>
        <v xml:space="preserve">  </v>
      </c>
      <c r="Y6" s="4" t="str">
        <f>IF(AND($Z$2=$D6,$Z$2&lt;&gt;"",$Z$2&lt;&gt;0,$Y$2=$Y$1),COUNT($Y$3:Y5)+1,"  ")</f>
        <v xml:space="preserve">  </v>
      </c>
    </row>
    <row r="7" spans="1:27" ht="15.75">
      <c r="B7" s="12" t="str">
        <f>IF(C7&lt;&gt;"",COUNT($B$3:B6)+1,"")</f>
        <v/>
      </c>
      <c r="C7" s="86"/>
      <c r="D7" s="12"/>
      <c r="E7" s="12"/>
      <c r="F7" s="5" t="str">
        <f>IFERROR(IF(E7&lt;&gt;"",VLOOKUP(E7,STORE!$C$6:$D$500,2,FALSE),""),"تأكد من الكود")</f>
        <v/>
      </c>
      <c r="G7" s="12"/>
      <c r="H7" s="20"/>
      <c r="I7" s="12"/>
      <c r="U7" s="4" t="str">
        <f>IF(AND($V$2=$E7,$V$2&lt;&gt;"",$V$2&lt;&gt;0,F7&lt;&gt;"تأكد من الكود"),COUNT($U$3:U6)+1,"  ")</f>
        <v xml:space="preserve">  </v>
      </c>
      <c r="Y7" s="4" t="str">
        <f>IF(AND($Z$2=$D7,$Z$2&lt;&gt;"",$Z$2&lt;&gt;0,$Y$2=$Y$1),COUNT($Y$3:Y6)+1,"  ")</f>
        <v xml:space="preserve">  </v>
      </c>
    </row>
    <row r="8" spans="1:27" ht="15.75">
      <c r="B8" s="12" t="str">
        <f>IF(C8&lt;&gt;"",COUNT($B$3:B7)+1,"")</f>
        <v/>
      </c>
      <c r="C8" s="86"/>
      <c r="D8" s="12"/>
      <c r="E8" s="12"/>
      <c r="F8" s="5" t="str">
        <f>IFERROR(IF(E8&lt;&gt;"",VLOOKUP(E8,STORE!$C$6:$D$500,2,FALSE),""),"تأكد من الكود")</f>
        <v/>
      </c>
      <c r="G8" s="12"/>
      <c r="H8" s="20"/>
      <c r="I8" s="12"/>
      <c r="U8" s="4" t="str">
        <f>IF(AND($V$2=$E8,$V$2&lt;&gt;"",$V$2&lt;&gt;0,F8&lt;&gt;"تأكد من الكود"),COUNT($U$3:U7)+1,"  ")</f>
        <v xml:space="preserve">  </v>
      </c>
      <c r="Y8" s="4" t="str">
        <f>IF(AND($Z$2=$D8,$Z$2&lt;&gt;"",$Z$2&lt;&gt;0,$Y$2=$Y$1),COUNT($Y$3:Y7)+1,"  ")</f>
        <v xml:space="preserve">  </v>
      </c>
    </row>
    <row r="9" spans="1:27" ht="15.75">
      <c r="B9" s="12" t="str">
        <f>IF(C9&lt;&gt;"",COUNT($B$3:B8)+1,"")</f>
        <v/>
      </c>
      <c r="C9" s="86"/>
      <c r="D9" s="12"/>
      <c r="E9" s="12"/>
      <c r="F9" s="5" t="str">
        <f>IFERROR(IF(E9&lt;&gt;"",VLOOKUP(E9,STORE!$C$6:$D$500,2,FALSE),""),"تأكد من الكود")</f>
        <v/>
      </c>
      <c r="G9" s="12"/>
      <c r="H9" s="20"/>
      <c r="I9" s="12"/>
      <c r="U9" s="4" t="str">
        <f>IF(AND($V$2=$E9,$V$2&lt;&gt;"",$V$2&lt;&gt;0,F9&lt;&gt;"تأكد من الكود"),COUNT($U$3:U8)+1,"  ")</f>
        <v xml:space="preserve">  </v>
      </c>
      <c r="Y9" s="4" t="str">
        <f>IF(AND($Z$2=$D9,$Z$2&lt;&gt;"",$Z$2&lt;&gt;0,$Y$2=$Y$1),COUNT($Y$3:Y8)+1,"  ")</f>
        <v xml:space="preserve">  </v>
      </c>
    </row>
    <row r="10" spans="1:27" ht="15.75">
      <c r="B10" s="12" t="str">
        <f>IF(C10&lt;&gt;"",COUNT($B$3:B9)+1,"")</f>
        <v/>
      </c>
      <c r="C10" s="86"/>
      <c r="D10" s="12"/>
      <c r="E10" s="12"/>
      <c r="F10" s="5" t="str">
        <f>IFERROR(IF(E10&lt;&gt;"",VLOOKUP(E10,STORE!$C$6:$D$500,2,FALSE),""),"تأكد من الكود")</f>
        <v/>
      </c>
      <c r="G10" s="12"/>
      <c r="H10" s="20"/>
      <c r="I10" s="12"/>
      <c r="U10" s="4" t="str">
        <f>IF(AND($V$2=$E10,$V$2&lt;&gt;"",$V$2&lt;&gt;0,F10&lt;&gt;"تأكد من الكود"),COUNT($U$3:U9)+1,"  ")</f>
        <v xml:space="preserve">  </v>
      </c>
      <c r="Y10" s="4" t="str">
        <f>IF(AND($Z$2=$D10,$Z$2&lt;&gt;"",$Z$2&lt;&gt;0,$Y$2=$Y$1),COUNT($Y$3:Y9)+1,"  ")</f>
        <v xml:space="preserve">  </v>
      </c>
    </row>
    <row r="11" spans="1:27" ht="15.75">
      <c r="B11" s="12" t="str">
        <f>IF(C11&lt;&gt;"",COUNT($B$3:B10)+1,"")</f>
        <v/>
      </c>
      <c r="C11" s="86"/>
      <c r="D11" s="12"/>
      <c r="E11" s="12"/>
      <c r="F11" s="5" t="str">
        <f>IFERROR(IF(E11&lt;&gt;"",VLOOKUP(E11,STORE!$C$6:$D$500,2,FALSE),""),"تأكد من الكود")</f>
        <v/>
      </c>
      <c r="G11" s="12"/>
      <c r="H11" s="20"/>
      <c r="I11" s="12"/>
      <c r="U11" s="4" t="str">
        <f>IF(AND($V$2=$E11,$V$2&lt;&gt;"",$V$2&lt;&gt;0,F11&lt;&gt;"تأكد من الكود"),COUNT($U$3:U10)+1,"  ")</f>
        <v xml:space="preserve">  </v>
      </c>
      <c r="Y11" s="4" t="str">
        <f>IF(AND($Z$2=$D11,$Z$2&lt;&gt;"",$Z$2&lt;&gt;0,$Y$2=$Y$1),COUNT($Y$3:Y10)+1,"  ")</f>
        <v xml:space="preserve">  </v>
      </c>
    </row>
    <row r="12" spans="1:27" ht="15.75">
      <c r="B12" s="12" t="str">
        <f>IF(C12&lt;&gt;"",COUNT($B$3:B11)+1,"")</f>
        <v/>
      </c>
      <c r="C12" s="86"/>
      <c r="D12" s="12"/>
      <c r="E12" s="12"/>
      <c r="F12" s="5" t="str">
        <f>IFERROR(IF(E12&lt;&gt;"",VLOOKUP(E12,STORE!$C$6:$D$500,2,FALSE),""),"تأكد من الكود")</f>
        <v/>
      </c>
      <c r="G12" s="12"/>
      <c r="H12" s="20"/>
      <c r="I12" s="12"/>
      <c r="U12" s="4" t="str">
        <f>IF(AND($V$2=$E12,$V$2&lt;&gt;"",$V$2&lt;&gt;0,F12&lt;&gt;"تأكد من الكود"),COUNT($U$3:U11)+1,"  ")</f>
        <v xml:space="preserve">  </v>
      </c>
      <c r="Y12" s="4" t="str">
        <f>IF(AND($Z$2=$D12,$Z$2&lt;&gt;"",$Z$2&lt;&gt;0,$Y$2=$Y$1),COUNT($Y$3:Y11)+1,"  ")</f>
        <v xml:space="preserve">  </v>
      </c>
    </row>
    <row r="13" spans="1:27" ht="15.75">
      <c r="B13" s="12" t="str">
        <f>IF(C13&lt;&gt;"",COUNT($B$3:B12)+1,"")</f>
        <v/>
      </c>
      <c r="C13" s="86"/>
      <c r="D13" s="12"/>
      <c r="E13" s="12"/>
      <c r="F13" s="5" t="str">
        <f>IFERROR(IF(E13&lt;&gt;"",VLOOKUP(E13,STORE!$C$6:$D$500,2,FALSE),""),"تأكد من الكود")</f>
        <v/>
      </c>
      <c r="G13" s="12"/>
      <c r="H13" s="20"/>
      <c r="I13" s="12"/>
      <c r="U13" s="4" t="str">
        <f>IF(AND($V$2=$E13,$V$2&lt;&gt;"",$V$2&lt;&gt;0,F13&lt;&gt;"تأكد من الكود"),COUNT($U$3:U12)+1,"  ")</f>
        <v xml:space="preserve">  </v>
      </c>
      <c r="Y13" s="4" t="str">
        <f>IF(AND($Z$2=$D13,$Z$2&lt;&gt;"",$Z$2&lt;&gt;0,$Y$2=$Y$1),COUNT($Y$3:Y12)+1,"  ")</f>
        <v xml:space="preserve">  </v>
      </c>
    </row>
    <row r="14" spans="1:27" ht="15.75">
      <c r="B14" s="12" t="str">
        <f>IF(C14&lt;&gt;"",COUNT($B$3:B13)+1,"")</f>
        <v/>
      </c>
      <c r="C14" s="86"/>
      <c r="D14" s="12"/>
      <c r="E14" s="12"/>
      <c r="F14" s="5" t="str">
        <f>IFERROR(IF(E14&lt;&gt;"",VLOOKUP(E14,STORE!$C$6:$D$500,2,FALSE),""),"تأكد من الكود")</f>
        <v/>
      </c>
      <c r="G14" s="12"/>
      <c r="H14" s="20"/>
      <c r="I14" s="12"/>
      <c r="U14" s="4" t="str">
        <f>IF(AND($V$2=$E14,$V$2&lt;&gt;"",$V$2&lt;&gt;0,F14&lt;&gt;"تأكد من الكود"),COUNT($U$3:U13)+1,"  ")</f>
        <v xml:space="preserve">  </v>
      </c>
      <c r="Y14" s="4" t="str">
        <f>IF(AND($Z$2=$D14,$Z$2&lt;&gt;"",$Z$2&lt;&gt;0,$Y$2=$Y$1),COUNT($Y$3:Y13)+1,"  ")</f>
        <v xml:space="preserve">  </v>
      </c>
    </row>
    <row r="15" spans="1:27" ht="15.75">
      <c r="B15" s="12" t="str">
        <f>IF(C15&lt;&gt;"",COUNT($B$3:B14)+1,"")</f>
        <v/>
      </c>
      <c r="C15" s="86"/>
      <c r="D15" s="12"/>
      <c r="E15" s="12"/>
      <c r="F15" s="5" t="str">
        <f>IFERROR(IF(E15&lt;&gt;"",VLOOKUP(E15,STORE!$C$6:$D$500,2,FALSE),""),"تأكد من الكود")</f>
        <v/>
      </c>
      <c r="G15" s="12"/>
      <c r="H15" s="20"/>
      <c r="I15" s="12"/>
      <c r="U15" s="4" t="str">
        <f>IF(AND($V$2=$E15,$V$2&lt;&gt;"",$V$2&lt;&gt;0,F15&lt;&gt;"تأكد من الكود"),COUNT($U$3:U14)+1,"  ")</f>
        <v xml:space="preserve">  </v>
      </c>
      <c r="Y15" s="4" t="str">
        <f>IF(AND($Z$2=$D15,$Z$2&lt;&gt;"",$Z$2&lt;&gt;0,$Y$2=$Y$1),COUNT($Y$3:Y14)+1,"  ")</f>
        <v xml:space="preserve">  </v>
      </c>
    </row>
    <row r="16" spans="1:27" ht="15.75">
      <c r="B16" s="12" t="str">
        <f>IF(C16&lt;&gt;"",COUNT($B$3:B15)+1,"")</f>
        <v/>
      </c>
      <c r="C16" s="86"/>
      <c r="D16" s="12"/>
      <c r="E16" s="12"/>
      <c r="F16" s="5" t="str">
        <f>IFERROR(IF(E16&lt;&gt;"",VLOOKUP(E16,STORE!$C$6:$D$500,2,FALSE),""),"تأكد من الكود")</f>
        <v/>
      </c>
      <c r="G16" s="12"/>
      <c r="H16" s="20"/>
      <c r="I16" s="12"/>
      <c r="U16" s="4" t="str">
        <f>IF(AND($V$2=$E16,$V$2&lt;&gt;"",$V$2&lt;&gt;0,F16&lt;&gt;"تأكد من الكود"),COUNT($U$3:U15)+1,"  ")</f>
        <v xml:space="preserve">  </v>
      </c>
      <c r="Y16" s="4" t="str">
        <f>IF(AND($Z$2=$D16,$Z$2&lt;&gt;"",$Z$2&lt;&gt;0,$Y$2=$Y$1),COUNT($Y$3:Y15)+1,"  ")</f>
        <v xml:space="preserve">  </v>
      </c>
    </row>
    <row r="17" spans="2:25" ht="15.75">
      <c r="B17" s="12" t="str">
        <f>IF(C17&lt;&gt;"",COUNT($B$3:B16)+1,"")</f>
        <v/>
      </c>
      <c r="C17" s="86"/>
      <c r="D17" s="12"/>
      <c r="E17" s="12"/>
      <c r="F17" s="5" t="str">
        <f>IFERROR(IF(E17&lt;&gt;"",VLOOKUP(E17,STORE!$C$6:$D$500,2,FALSE),""),"تأكد من الكود")</f>
        <v/>
      </c>
      <c r="G17" s="12"/>
      <c r="H17" s="20"/>
      <c r="I17" s="12"/>
      <c r="U17" s="4" t="str">
        <f>IF(AND($V$2=$E17,$V$2&lt;&gt;"",$V$2&lt;&gt;0,F17&lt;&gt;"تأكد من الكود"),COUNT($U$3:U16)+1,"  ")</f>
        <v xml:space="preserve">  </v>
      </c>
      <c r="Y17" s="4" t="str">
        <f>IF(AND($Z$2=$D17,$Z$2&lt;&gt;"",$Z$2&lt;&gt;0,$Y$2=$Y$1),COUNT($Y$3:Y16)+1,"  ")</f>
        <v xml:space="preserve">  </v>
      </c>
    </row>
    <row r="18" spans="2:25" ht="15.75">
      <c r="B18" s="12" t="str">
        <f>IF(C18&lt;&gt;"",COUNT($B$3:B17)+1,"")</f>
        <v/>
      </c>
      <c r="C18" s="86"/>
      <c r="D18" s="12"/>
      <c r="E18" s="12"/>
      <c r="F18" s="5" t="str">
        <f>IFERROR(IF(E18&lt;&gt;"",VLOOKUP(E18,STORE!$C$6:$D$500,2,FALSE),""),"تأكد من الكود")</f>
        <v/>
      </c>
      <c r="G18" s="12"/>
      <c r="H18" s="20"/>
      <c r="I18" s="12"/>
      <c r="U18" s="4" t="str">
        <f>IF(AND($V$2=$E18,$V$2&lt;&gt;"",$V$2&lt;&gt;0,F18&lt;&gt;"تأكد من الكود"),COUNT($U$3:U17)+1,"  ")</f>
        <v xml:space="preserve">  </v>
      </c>
      <c r="Y18" s="4" t="str">
        <f>IF(AND($Z$2=$D18,$Z$2&lt;&gt;"",$Z$2&lt;&gt;0,$Y$2=$Y$1),COUNT($Y$3:Y17)+1,"  ")</f>
        <v xml:space="preserve">  </v>
      </c>
    </row>
    <row r="19" spans="2:25" ht="15.75">
      <c r="B19" s="12" t="str">
        <f>IF(C19&lt;&gt;"",COUNT($B$3:B18)+1,"")</f>
        <v/>
      </c>
      <c r="C19" s="86"/>
      <c r="D19" s="12"/>
      <c r="E19" s="12"/>
      <c r="F19" s="5" t="str">
        <f>IFERROR(IF(E19&lt;&gt;"",VLOOKUP(E19,STORE!$C$6:$D$500,2,FALSE),""),"تأكد من الكود")</f>
        <v/>
      </c>
      <c r="G19" s="12"/>
      <c r="H19" s="20"/>
      <c r="I19" s="12"/>
      <c r="U19" s="4" t="str">
        <f>IF(AND($V$2=$E19,$V$2&lt;&gt;"",$V$2&lt;&gt;0,F19&lt;&gt;"تأكد من الكود"),COUNT($U$3:U18)+1,"  ")</f>
        <v xml:space="preserve">  </v>
      </c>
      <c r="Y19" s="4" t="str">
        <f>IF(AND($Z$2=$D19,$Z$2&lt;&gt;"",$Z$2&lt;&gt;0,$Y$2=$Y$1),COUNT($Y$3:Y18)+1,"  ")</f>
        <v xml:space="preserve">  </v>
      </c>
    </row>
    <row r="20" spans="2:25" ht="15.75">
      <c r="B20" s="12" t="str">
        <f>IF(C20&lt;&gt;"",COUNT($B$3:B19)+1,"")</f>
        <v/>
      </c>
      <c r="C20" s="86"/>
      <c r="D20" s="12"/>
      <c r="E20" s="12"/>
      <c r="F20" s="5" t="str">
        <f>IFERROR(IF(E20&lt;&gt;"",VLOOKUP(E20,STORE!$C$6:$D$500,2,FALSE),""),"تأكد من الكود")</f>
        <v/>
      </c>
      <c r="G20" s="12"/>
      <c r="H20" s="20"/>
      <c r="I20" s="12"/>
      <c r="U20" s="4" t="str">
        <f>IF(AND($V$2=$E20,$V$2&lt;&gt;"",$V$2&lt;&gt;0,F20&lt;&gt;"تأكد من الكود"),COUNT($U$3:U19)+1,"  ")</f>
        <v xml:space="preserve">  </v>
      </c>
      <c r="Y20" s="4" t="str">
        <f>IF(AND($Z$2=$D20,$Z$2&lt;&gt;"",$Z$2&lt;&gt;0,$Y$2=$Y$1),COUNT($Y$3:Y19)+1,"  ")</f>
        <v xml:space="preserve">  </v>
      </c>
    </row>
    <row r="21" spans="2:25" ht="15.75">
      <c r="B21" s="12" t="str">
        <f>IF(C21&lt;&gt;"",COUNT($B$3:B20)+1,"")</f>
        <v/>
      </c>
      <c r="C21" s="86"/>
      <c r="D21" s="12"/>
      <c r="E21" s="12"/>
      <c r="F21" s="5" t="str">
        <f>IFERROR(IF(E21&lt;&gt;"",VLOOKUP(E21,STORE!$C$6:$D$500,2,FALSE),""),"تأكد من الكود")</f>
        <v/>
      </c>
      <c r="G21" s="12"/>
      <c r="H21" s="20"/>
      <c r="I21" s="12"/>
      <c r="U21" s="4" t="str">
        <f>IF(AND($V$2=$E21,$V$2&lt;&gt;"",$V$2&lt;&gt;0,F21&lt;&gt;"تأكد من الكود"),COUNT($U$3:U20)+1,"  ")</f>
        <v xml:space="preserve">  </v>
      </c>
      <c r="Y21" s="4" t="str">
        <f>IF(AND($Z$2=$D21,$Z$2&lt;&gt;"",$Z$2&lt;&gt;0,$Y$2=$Y$1),COUNT($Y$3:Y20)+1,"  ")</f>
        <v xml:space="preserve">  </v>
      </c>
    </row>
    <row r="22" spans="2:25" ht="15.75">
      <c r="B22" s="12" t="str">
        <f>IF(C22&lt;&gt;"",COUNT($B$3:B21)+1,"")</f>
        <v/>
      </c>
      <c r="C22" s="86"/>
      <c r="D22" s="12"/>
      <c r="E22" s="12"/>
      <c r="F22" s="5" t="str">
        <f>IFERROR(IF(E22&lt;&gt;"",VLOOKUP(E22,STORE!$C$6:$D$500,2,FALSE),""),"تأكد من الكود")</f>
        <v/>
      </c>
      <c r="G22" s="12"/>
      <c r="H22" s="20"/>
      <c r="I22" s="12"/>
      <c r="U22" s="4" t="str">
        <f>IF(AND($V$2=$E22,$V$2&lt;&gt;"",$V$2&lt;&gt;0,F22&lt;&gt;"تأكد من الكود"),COUNT($U$3:U21)+1,"  ")</f>
        <v xml:space="preserve">  </v>
      </c>
      <c r="Y22" s="4" t="str">
        <f>IF(AND($Z$2=$D22,$Z$2&lt;&gt;"",$Z$2&lt;&gt;0,$Y$2=$Y$1),COUNT($Y$3:Y21)+1,"  ")</f>
        <v xml:space="preserve">  </v>
      </c>
    </row>
    <row r="23" spans="2:25" ht="15.75">
      <c r="B23" s="12" t="str">
        <f>IF(C23&lt;&gt;"",COUNT($B$3:B22)+1,"")</f>
        <v/>
      </c>
      <c r="C23" s="86"/>
      <c r="D23" s="12"/>
      <c r="E23" s="12"/>
      <c r="F23" s="5" t="str">
        <f>IFERROR(IF(E23&lt;&gt;"",VLOOKUP(E23,STORE!$C$6:$D$500,2,FALSE),""),"تأكد من الكود")</f>
        <v/>
      </c>
      <c r="G23" s="12"/>
      <c r="H23" s="20"/>
      <c r="I23" s="12"/>
      <c r="U23" s="4" t="str">
        <f>IF(AND($V$2=$E23,$V$2&lt;&gt;"",$V$2&lt;&gt;0,F23&lt;&gt;"تأكد من الكود"),COUNT($U$3:U22)+1,"  ")</f>
        <v xml:space="preserve">  </v>
      </c>
      <c r="Y23" s="4" t="str">
        <f>IF(AND($Z$2=$D23,$Z$2&lt;&gt;"",$Z$2&lt;&gt;0,$Y$2=$Y$1),COUNT($Y$3:Y22)+1,"  ")</f>
        <v xml:space="preserve">  </v>
      </c>
    </row>
    <row r="24" spans="2:25" ht="15.75">
      <c r="B24" s="12" t="str">
        <f>IF(C24&lt;&gt;"",COUNT($B$3:B23)+1,"")</f>
        <v/>
      </c>
      <c r="C24" s="86"/>
      <c r="D24" s="12"/>
      <c r="E24" s="12"/>
      <c r="F24" s="5" t="str">
        <f>IFERROR(IF(E24&lt;&gt;"",VLOOKUP(E24,STORE!$C$6:$D$500,2,FALSE),""),"تأكد من الكود")</f>
        <v/>
      </c>
      <c r="G24" s="12"/>
      <c r="H24" s="20"/>
      <c r="I24" s="12"/>
      <c r="U24" s="4" t="str">
        <f>IF(AND($V$2=$E24,$V$2&lt;&gt;"",$V$2&lt;&gt;0,F24&lt;&gt;"تأكد من الكود"),COUNT($U$3:U23)+1,"  ")</f>
        <v xml:space="preserve">  </v>
      </c>
      <c r="Y24" s="4" t="str">
        <f>IF(AND($Z$2=$D24,$Z$2&lt;&gt;"",$Z$2&lt;&gt;0,$Y$2=$Y$1),COUNT($Y$3:Y23)+1,"  ")</f>
        <v xml:space="preserve">  </v>
      </c>
    </row>
    <row r="25" spans="2:25" ht="15.75">
      <c r="B25" s="12" t="str">
        <f>IF(C25&lt;&gt;"",COUNT($B$3:B24)+1,"")</f>
        <v/>
      </c>
      <c r="C25" s="86"/>
      <c r="D25" s="12"/>
      <c r="E25" s="12"/>
      <c r="F25" s="5" t="str">
        <f>IFERROR(IF(E25&lt;&gt;"",VLOOKUP(E25,STORE!$C$6:$D$500,2,FALSE),""),"تأكد من الكود")</f>
        <v/>
      </c>
      <c r="G25" s="12"/>
      <c r="H25" s="20"/>
      <c r="I25" s="12"/>
      <c r="U25" s="4" t="str">
        <f>IF(AND($V$2=$E25,$V$2&lt;&gt;"",$V$2&lt;&gt;0,F25&lt;&gt;"تأكد من الكود"),COUNT($U$3:U24)+1,"  ")</f>
        <v xml:space="preserve">  </v>
      </c>
      <c r="Y25" s="4" t="str">
        <f>IF(AND($Z$2=$D25,$Z$2&lt;&gt;"",$Z$2&lt;&gt;0,$Y$2=$Y$1),COUNT($Y$3:Y24)+1,"  ")</f>
        <v xml:space="preserve">  </v>
      </c>
    </row>
    <row r="26" spans="2:25" ht="15.75">
      <c r="B26" s="12" t="str">
        <f>IF(C26&lt;&gt;"",COUNT($B$3:B25)+1,"")</f>
        <v/>
      </c>
      <c r="C26" s="86"/>
      <c r="D26" s="12"/>
      <c r="E26" s="12"/>
      <c r="F26" s="5" t="str">
        <f>IFERROR(IF(E26&lt;&gt;"",VLOOKUP(E26,STORE!$C$6:$D$500,2,FALSE),""),"تأكد من الكود")</f>
        <v/>
      </c>
      <c r="G26" s="12"/>
      <c r="H26" s="20"/>
      <c r="I26" s="12"/>
      <c r="U26" s="4" t="str">
        <f>IF(AND($V$2=$E26,$V$2&lt;&gt;"",$V$2&lt;&gt;0,F26&lt;&gt;"تأكد من الكود"),COUNT($U$3:U25)+1,"  ")</f>
        <v xml:space="preserve">  </v>
      </c>
      <c r="Y26" s="4" t="str">
        <f>IF(AND($Z$2=$D26,$Z$2&lt;&gt;"",$Z$2&lt;&gt;0,$Y$2=$Y$1),COUNT($Y$3:Y25)+1,"  ")</f>
        <v xml:space="preserve">  </v>
      </c>
    </row>
    <row r="27" spans="2:25" ht="15.75">
      <c r="B27" s="12" t="str">
        <f>IF(C27&lt;&gt;"",COUNT($B$3:B26)+1,"")</f>
        <v/>
      </c>
      <c r="C27" s="86"/>
      <c r="D27" s="12"/>
      <c r="E27" s="12"/>
      <c r="F27" s="5" t="str">
        <f>IFERROR(IF(E27&lt;&gt;"",VLOOKUP(E27,STORE!$C$6:$D$500,2,FALSE),""),"تأكد من الكود")</f>
        <v/>
      </c>
      <c r="G27" s="12"/>
      <c r="H27" s="20"/>
      <c r="I27" s="12"/>
      <c r="U27" s="4" t="str">
        <f>IF(AND($V$2=$E27,$V$2&lt;&gt;"",$V$2&lt;&gt;0,F27&lt;&gt;"تأكد من الكود"),COUNT($U$3:U26)+1,"  ")</f>
        <v xml:space="preserve">  </v>
      </c>
      <c r="Y27" s="4" t="str">
        <f>IF(AND($Z$2=$D27,$Z$2&lt;&gt;"",$Z$2&lt;&gt;0,$Y$2=$Y$1),COUNT($Y$3:Y26)+1,"  ")</f>
        <v xml:space="preserve">  </v>
      </c>
    </row>
    <row r="28" spans="2:25" ht="15.75">
      <c r="B28" s="12" t="str">
        <f>IF(C28&lt;&gt;"",COUNT($B$3:B27)+1,"")</f>
        <v/>
      </c>
      <c r="C28" s="86"/>
      <c r="D28" s="12"/>
      <c r="E28" s="12"/>
      <c r="F28" s="5" t="str">
        <f>IFERROR(IF(E28&lt;&gt;"",VLOOKUP(E28,STORE!$C$6:$D$500,2,FALSE),""),"تأكد من الكود")</f>
        <v/>
      </c>
      <c r="G28" s="12"/>
      <c r="H28" s="20"/>
      <c r="I28" s="12"/>
      <c r="U28" s="4" t="str">
        <f>IF(AND($V$2=$E28,$V$2&lt;&gt;"",$V$2&lt;&gt;0,F28&lt;&gt;"تأكد من الكود"),COUNT($U$3:U27)+1,"  ")</f>
        <v xml:space="preserve">  </v>
      </c>
      <c r="Y28" s="4" t="str">
        <f>IF(AND($Z$2=$D28,$Z$2&lt;&gt;"",$Z$2&lt;&gt;0,$Y$2=$Y$1),COUNT($Y$3:Y27)+1,"  ")</f>
        <v xml:space="preserve">  </v>
      </c>
    </row>
    <row r="29" spans="2:25" ht="15.75">
      <c r="B29" s="12" t="str">
        <f>IF(C29&lt;&gt;"",COUNT($B$3:B28)+1,"")</f>
        <v/>
      </c>
      <c r="C29" s="86"/>
      <c r="D29" s="12"/>
      <c r="E29" s="12"/>
      <c r="F29" s="5" t="str">
        <f>IFERROR(IF(E29&lt;&gt;"",VLOOKUP(E29,STORE!$C$6:$D$500,2,FALSE),""),"تأكد من الكود")</f>
        <v/>
      </c>
      <c r="G29" s="12"/>
      <c r="H29" s="20"/>
      <c r="I29" s="12"/>
      <c r="U29" s="4" t="str">
        <f>IF(AND($V$2=$E29,$V$2&lt;&gt;"",$V$2&lt;&gt;0,F29&lt;&gt;"تأكد من الكود"),COUNT($U$3:U28)+1,"  ")</f>
        <v xml:space="preserve">  </v>
      </c>
      <c r="Y29" s="4" t="str">
        <f>IF(AND($Z$2=$D29,$Z$2&lt;&gt;"",$Z$2&lt;&gt;0,$Y$2=$Y$1),COUNT($Y$3:Y28)+1,"  ")</f>
        <v xml:space="preserve">  </v>
      </c>
    </row>
    <row r="30" spans="2:25" ht="15.75">
      <c r="B30" s="12" t="str">
        <f>IF(C30&lt;&gt;"",COUNT($B$3:B29)+1,"")</f>
        <v/>
      </c>
      <c r="C30" s="86"/>
      <c r="D30" s="12"/>
      <c r="E30" s="12"/>
      <c r="F30" s="5" t="str">
        <f>IFERROR(IF(E30&lt;&gt;"",VLOOKUP(E30,STORE!$C$6:$D$500,2,FALSE),""),"تأكد من الكود")</f>
        <v/>
      </c>
      <c r="G30" s="12"/>
      <c r="H30" s="20"/>
      <c r="I30" s="12"/>
      <c r="U30" s="4" t="str">
        <f>IF(AND($V$2=$E30,$V$2&lt;&gt;"",$V$2&lt;&gt;0,F30&lt;&gt;"تأكد من الكود"),COUNT($U$3:U29)+1,"  ")</f>
        <v xml:space="preserve">  </v>
      </c>
      <c r="Y30" s="4" t="str">
        <f>IF(AND($Z$2=$D30,$Z$2&lt;&gt;"",$Z$2&lt;&gt;0,$Y$2=$Y$1),COUNT($Y$3:Y29)+1,"  ")</f>
        <v xml:space="preserve">  </v>
      </c>
    </row>
    <row r="31" spans="2:25" ht="15.75">
      <c r="B31" s="12" t="str">
        <f>IF(C31&lt;&gt;"",COUNT($B$3:B30)+1,"")</f>
        <v/>
      </c>
      <c r="C31" s="86"/>
      <c r="D31" s="12"/>
      <c r="E31" s="12"/>
      <c r="F31" s="5" t="str">
        <f>IFERROR(IF(E31&lt;&gt;"",VLOOKUP(E31,STORE!$C$6:$D$500,2,FALSE),""),"تأكد من الكود")</f>
        <v/>
      </c>
      <c r="G31" s="12"/>
      <c r="H31" s="20"/>
      <c r="I31" s="12"/>
      <c r="U31" s="4" t="str">
        <f>IF(AND($V$2=$E31,$V$2&lt;&gt;"",$V$2&lt;&gt;0,F31&lt;&gt;"تأكد من الكود"),COUNT($U$3:U30)+1,"  ")</f>
        <v xml:space="preserve">  </v>
      </c>
      <c r="Y31" s="4" t="str">
        <f>IF(AND($Z$2=$D31,$Z$2&lt;&gt;"",$Z$2&lt;&gt;0,$Y$2=$Y$1),COUNT($Y$3:Y30)+1,"  ")</f>
        <v xml:space="preserve">  </v>
      </c>
    </row>
    <row r="32" spans="2:25" ht="15.75">
      <c r="B32" s="12" t="str">
        <f>IF(C32&lt;&gt;"",COUNT($B$3:B31)+1,"")</f>
        <v/>
      </c>
      <c r="C32" s="86"/>
      <c r="D32" s="12"/>
      <c r="E32" s="12"/>
      <c r="F32" s="5" t="str">
        <f>IFERROR(IF(E32&lt;&gt;"",VLOOKUP(E32,STORE!$C$6:$D$500,2,FALSE),""),"تأكد من الكود")</f>
        <v/>
      </c>
      <c r="G32" s="12"/>
      <c r="H32" s="20"/>
      <c r="I32" s="12"/>
      <c r="U32" s="4" t="str">
        <f>IF(AND($V$2=$E32,$V$2&lt;&gt;"",$V$2&lt;&gt;0,F32&lt;&gt;"تأكد من الكود"),COUNT($U$3:U31)+1,"  ")</f>
        <v xml:space="preserve">  </v>
      </c>
      <c r="Y32" s="4" t="str">
        <f>IF(AND($Z$2=$D32,$Z$2&lt;&gt;"",$Z$2&lt;&gt;0,$Y$2=$Y$1),COUNT($Y$3:Y31)+1,"  ")</f>
        <v xml:space="preserve">  </v>
      </c>
    </row>
    <row r="33" spans="2:25" ht="15.75">
      <c r="B33" s="12" t="str">
        <f>IF(C33&lt;&gt;"",COUNT($B$3:B32)+1,"")</f>
        <v/>
      </c>
      <c r="C33" s="86"/>
      <c r="D33" s="12"/>
      <c r="E33" s="12"/>
      <c r="F33" s="5" t="str">
        <f>IFERROR(IF(E33&lt;&gt;"",VLOOKUP(E33,STORE!$C$6:$D$500,2,FALSE),""),"تأكد من الكود")</f>
        <v/>
      </c>
      <c r="G33" s="12"/>
      <c r="H33" s="20"/>
      <c r="I33" s="12"/>
      <c r="U33" s="4" t="str">
        <f>IF(AND($V$2=$E33,$V$2&lt;&gt;"",$V$2&lt;&gt;0,F33&lt;&gt;"تأكد من الكود"),COUNT($U$3:U32)+1,"  ")</f>
        <v xml:space="preserve">  </v>
      </c>
      <c r="Y33" s="4" t="str">
        <f>IF(AND($Z$2=$D33,$Z$2&lt;&gt;"",$Z$2&lt;&gt;0,$Y$2=$Y$1),COUNT($Y$3:Y32)+1,"  ")</f>
        <v xml:space="preserve">  </v>
      </c>
    </row>
    <row r="34" spans="2:25" ht="15.75">
      <c r="B34" s="12" t="str">
        <f>IF(C34&lt;&gt;"",COUNT($B$3:B33)+1,"")</f>
        <v/>
      </c>
      <c r="C34" s="86"/>
      <c r="D34" s="12"/>
      <c r="E34" s="12"/>
      <c r="F34" s="5" t="str">
        <f>IFERROR(IF(E34&lt;&gt;"",VLOOKUP(E34,STORE!$C$6:$D$500,2,FALSE),""),"تأكد من الكود")</f>
        <v/>
      </c>
      <c r="G34" s="12"/>
      <c r="H34" s="20"/>
      <c r="I34" s="12"/>
      <c r="U34" s="4" t="str">
        <f>IF(AND($V$2=$E34,$V$2&lt;&gt;"",$V$2&lt;&gt;0,F34&lt;&gt;"تأكد من الكود"),COUNT($U$3:U33)+1,"  ")</f>
        <v xml:space="preserve">  </v>
      </c>
      <c r="Y34" s="4" t="str">
        <f>IF(AND($Z$2=$D34,$Z$2&lt;&gt;"",$Z$2&lt;&gt;0,$Y$2=$Y$1),COUNT($Y$3:Y33)+1,"  ")</f>
        <v xml:space="preserve">  </v>
      </c>
    </row>
    <row r="35" spans="2:25" ht="15.75">
      <c r="B35" s="12" t="str">
        <f>IF(C35&lt;&gt;"",COUNT($B$3:B34)+1,"")</f>
        <v/>
      </c>
      <c r="C35" s="86"/>
      <c r="D35" s="12"/>
      <c r="E35" s="12"/>
      <c r="F35" s="5" t="str">
        <f>IFERROR(IF(E35&lt;&gt;"",VLOOKUP(E35,STORE!$C$6:$D$500,2,FALSE),""),"تأكد من الكود")</f>
        <v/>
      </c>
      <c r="G35" s="12"/>
      <c r="H35" s="20"/>
      <c r="I35" s="12"/>
      <c r="U35" s="4" t="str">
        <f>IF(AND($V$2=$E35,$V$2&lt;&gt;"",$V$2&lt;&gt;0,F35&lt;&gt;"تأكد من الكود"),COUNT($U$3:U34)+1,"  ")</f>
        <v xml:space="preserve">  </v>
      </c>
      <c r="Y35" s="4" t="str">
        <f>IF(AND($Z$2=$D35,$Z$2&lt;&gt;"",$Z$2&lt;&gt;0,$Y$2=$Y$1),COUNT($Y$3:Y34)+1,"  ")</f>
        <v xml:space="preserve">  </v>
      </c>
    </row>
    <row r="36" spans="2:25" ht="15.75">
      <c r="B36" s="12" t="str">
        <f>IF(C36&lt;&gt;"",COUNT($B$3:B35)+1,"")</f>
        <v/>
      </c>
      <c r="C36" s="86"/>
      <c r="D36" s="12"/>
      <c r="E36" s="12"/>
      <c r="F36" s="5" t="str">
        <f>IFERROR(IF(E36&lt;&gt;"",VLOOKUP(E36,STORE!$C$6:$D$500,2,FALSE),""),"تأكد من الكود")</f>
        <v/>
      </c>
      <c r="G36" s="12"/>
      <c r="H36" s="20"/>
      <c r="I36" s="12"/>
      <c r="U36" s="4" t="str">
        <f>IF(AND($V$2=$E36,$V$2&lt;&gt;"",$V$2&lt;&gt;0,F36&lt;&gt;"تأكد من الكود"),COUNT($U$3:U35)+1,"  ")</f>
        <v xml:space="preserve">  </v>
      </c>
      <c r="Y36" s="4" t="str">
        <f>IF(AND($Z$2=$D36,$Z$2&lt;&gt;"",$Z$2&lt;&gt;0,$Y$2=$Y$1),COUNT($Y$3:Y35)+1,"  ")</f>
        <v xml:space="preserve">  </v>
      </c>
    </row>
    <row r="37" spans="2:25" ht="15.75">
      <c r="B37" s="12" t="str">
        <f>IF(C37&lt;&gt;"",COUNT($B$3:B36)+1,"")</f>
        <v/>
      </c>
      <c r="C37" s="86"/>
      <c r="D37" s="12"/>
      <c r="E37" s="12"/>
      <c r="F37" s="5" t="str">
        <f>IFERROR(IF(E37&lt;&gt;"",VLOOKUP(E37,STORE!$C$6:$D$500,2,FALSE),""),"تأكد من الكود")</f>
        <v/>
      </c>
      <c r="G37" s="12"/>
      <c r="H37" s="20"/>
      <c r="I37" s="12"/>
      <c r="U37" s="4" t="str">
        <f>IF(AND($V$2=$E37,$V$2&lt;&gt;"",$V$2&lt;&gt;0,F37&lt;&gt;"تأكد من الكود"),COUNT($U$3:U36)+1,"  ")</f>
        <v xml:space="preserve">  </v>
      </c>
      <c r="Y37" s="4" t="str">
        <f>IF(AND($Z$2=$D37,$Z$2&lt;&gt;"",$Z$2&lt;&gt;0,$Y$2=$Y$1),COUNT($Y$3:Y36)+1,"  ")</f>
        <v xml:space="preserve">  </v>
      </c>
    </row>
    <row r="38" spans="2:25" ht="15.75">
      <c r="B38" s="12" t="str">
        <f>IF(C38&lt;&gt;"",COUNT($B$3:B37)+1,"")</f>
        <v/>
      </c>
      <c r="C38" s="86"/>
      <c r="D38" s="12"/>
      <c r="E38" s="12"/>
      <c r="F38" s="5" t="str">
        <f>IFERROR(IF(E38&lt;&gt;"",VLOOKUP(E38,STORE!$C$6:$D$500,2,FALSE),""),"تأكد من الكود")</f>
        <v/>
      </c>
      <c r="G38" s="12"/>
      <c r="H38" s="20"/>
      <c r="I38" s="12"/>
      <c r="U38" s="4" t="str">
        <f>IF(AND($V$2=$E38,$V$2&lt;&gt;"",$V$2&lt;&gt;0,F38&lt;&gt;"تأكد من الكود"),COUNT($U$3:U37)+1,"  ")</f>
        <v xml:space="preserve">  </v>
      </c>
      <c r="Y38" s="4" t="str">
        <f>IF(AND($Z$2=$D38,$Z$2&lt;&gt;"",$Z$2&lt;&gt;0,$Y$2=$Y$1),COUNT($Y$3:Y37)+1,"  ")</f>
        <v xml:space="preserve">  </v>
      </c>
    </row>
    <row r="39" spans="2:25" ht="15.75">
      <c r="B39" s="12" t="str">
        <f>IF(C39&lt;&gt;"",COUNT($B$3:B38)+1,"")</f>
        <v/>
      </c>
      <c r="C39" s="86"/>
      <c r="D39" s="12"/>
      <c r="E39" s="12"/>
      <c r="F39" s="5" t="str">
        <f>IFERROR(IF(E39&lt;&gt;"",VLOOKUP(E39,STORE!$C$6:$D$500,2,FALSE),""),"تأكد من الكود")</f>
        <v/>
      </c>
      <c r="G39" s="12"/>
      <c r="H39" s="20"/>
      <c r="I39" s="12"/>
      <c r="U39" s="4" t="str">
        <f>IF(AND($V$2=$E39,$V$2&lt;&gt;"",$V$2&lt;&gt;0,F39&lt;&gt;"تأكد من الكود"),COUNT($U$3:U38)+1,"  ")</f>
        <v xml:space="preserve">  </v>
      </c>
      <c r="Y39" s="4" t="str">
        <f>IF(AND($Z$2=$D39,$Z$2&lt;&gt;"",$Z$2&lt;&gt;0,$Y$2=$Y$1),COUNT($Y$3:Y38)+1,"  ")</f>
        <v xml:space="preserve">  </v>
      </c>
    </row>
    <row r="40" spans="2:25" ht="15.75">
      <c r="B40" s="12" t="str">
        <f>IF(C40&lt;&gt;"",COUNT($B$3:B39)+1,"")</f>
        <v/>
      </c>
      <c r="C40" s="86"/>
      <c r="D40" s="12"/>
      <c r="E40" s="12"/>
      <c r="F40" s="5" t="str">
        <f>IFERROR(IF(E40&lt;&gt;"",VLOOKUP(E40,STORE!$C$6:$D$500,2,FALSE),""),"تأكد من الكود")</f>
        <v/>
      </c>
      <c r="G40" s="12"/>
      <c r="H40" s="20"/>
      <c r="I40" s="12"/>
      <c r="U40" s="4" t="str">
        <f>IF(AND($V$2=$E40,$V$2&lt;&gt;"",$V$2&lt;&gt;0,F40&lt;&gt;"تأكد من الكود"),COUNT($U$3:U39)+1,"  ")</f>
        <v xml:space="preserve">  </v>
      </c>
      <c r="Y40" s="4" t="str">
        <f>IF(AND($Z$2=$D40,$Z$2&lt;&gt;"",$Z$2&lt;&gt;0,$Y$2=$Y$1),COUNT($Y$3:Y39)+1,"  ")</f>
        <v xml:space="preserve">  </v>
      </c>
    </row>
    <row r="41" spans="2:25" ht="15.75">
      <c r="B41" s="12" t="str">
        <f>IF(C41&lt;&gt;"",COUNT($B$3:B40)+1,"")</f>
        <v/>
      </c>
      <c r="C41" s="86"/>
      <c r="D41" s="12"/>
      <c r="E41" s="12"/>
      <c r="F41" s="5" t="str">
        <f>IFERROR(IF(E41&lt;&gt;"",VLOOKUP(E41,STORE!$C$6:$D$500,2,FALSE),""),"تأكد من الكود")</f>
        <v/>
      </c>
      <c r="G41" s="12"/>
      <c r="H41" s="20"/>
      <c r="I41" s="12"/>
      <c r="U41" s="4" t="str">
        <f>IF(AND($V$2=$E41,$V$2&lt;&gt;"",$V$2&lt;&gt;0,F41&lt;&gt;"تأكد من الكود"),COUNT($U$3:U40)+1,"  ")</f>
        <v xml:space="preserve">  </v>
      </c>
      <c r="Y41" s="4" t="str">
        <f>IF(AND($Z$2=$D41,$Z$2&lt;&gt;"",$Z$2&lt;&gt;0,$Y$2=$Y$1),COUNT($Y$3:Y40)+1,"  ")</f>
        <v xml:space="preserve">  </v>
      </c>
    </row>
    <row r="42" spans="2:25" ht="15.75">
      <c r="B42" s="12" t="str">
        <f>IF(C42&lt;&gt;"",COUNT($B$3:B41)+1,"")</f>
        <v/>
      </c>
      <c r="C42" s="86"/>
      <c r="D42" s="12"/>
      <c r="E42" s="12"/>
      <c r="F42" s="5" t="str">
        <f>IFERROR(IF(E42&lt;&gt;"",VLOOKUP(E42,STORE!$C$6:$D$500,2,FALSE),""),"تأكد من الكود")</f>
        <v/>
      </c>
      <c r="G42" s="12"/>
      <c r="H42" s="20"/>
      <c r="I42" s="12"/>
      <c r="U42" s="4" t="str">
        <f>IF(AND($V$2=$E42,$V$2&lt;&gt;"",$V$2&lt;&gt;0,F42&lt;&gt;"تأكد من الكود"),COUNT($U$3:U41)+1,"  ")</f>
        <v xml:space="preserve">  </v>
      </c>
      <c r="Y42" s="4" t="str">
        <f>IF(AND($Z$2=$D42,$Z$2&lt;&gt;"",$Z$2&lt;&gt;0,$Y$2=$Y$1),COUNT($Y$3:Y41)+1,"  ")</f>
        <v xml:space="preserve">  </v>
      </c>
    </row>
    <row r="43" spans="2:25" ht="15.75">
      <c r="B43" s="12" t="str">
        <f>IF(C43&lt;&gt;"",COUNT($B$3:B42)+1,"")</f>
        <v/>
      </c>
      <c r="C43" s="86"/>
      <c r="D43" s="12"/>
      <c r="E43" s="12"/>
      <c r="F43" s="5" t="str">
        <f>IFERROR(IF(E43&lt;&gt;"",VLOOKUP(E43,STORE!$C$6:$D$500,2,FALSE),""),"تأكد من الكود")</f>
        <v/>
      </c>
      <c r="G43" s="12"/>
      <c r="H43" s="20"/>
      <c r="I43" s="12"/>
      <c r="U43" s="4" t="str">
        <f>IF(AND($V$2=$E43,$V$2&lt;&gt;"",$V$2&lt;&gt;0,F43&lt;&gt;"تأكد من الكود"),COUNT($U$3:U42)+1,"  ")</f>
        <v xml:space="preserve">  </v>
      </c>
      <c r="Y43" s="4" t="str">
        <f>IF(AND($Z$2=$D43,$Z$2&lt;&gt;"",$Z$2&lt;&gt;0,$Y$2=$Y$1),COUNT($Y$3:Y42)+1,"  ")</f>
        <v xml:space="preserve">  </v>
      </c>
    </row>
    <row r="44" spans="2:25" ht="15.75">
      <c r="B44" s="12" t="str">
        <f>IF(C44&lt;&gt;"",COUNT($B$3:B43)+1,"")</f>
        <v/>
      </c>
      <c r="C44" s="86"/>
      <c r="D44" s="12"/>
      <c r="E44" s="12"/>
      <c r="F44" s="5" t="str">
        <f>IFERROR(IF(E44&lt;&gt;"",VLOOKUP(E44,STORE!$C$6:$D$500,2,FALSE),""),"تأكد من الكود")</f>
        <v/>
      </c>
      <c r="G44" s="12"/>
      <c r="H44" s="20"/>
      <c r="I44" s="12"/>
      <c r="U44" s="4" t="str">
        <f>IF(AND($V$2=$E44,$V$2&lt;&gt;"",$V$2&lt;&gt;0,F44&lt;&gt;"تأكد من الكود"),COUNT($U$3:U43)+1,"  ")</f>
        <v xml:space="preserve">  </v>
      </c>
      <c r="Y44" s="4" t="str">
        <f>IF(AND($Z$2=$D44,$Z$2&lt;&gt;"",$Z$2&lt;&gt;0,$Y$2=$Y$1),COUNT($Y$3:Y43)+1,"  ")</f>
        <v xml:space="preserve">  </v>
      </c>
    </row>
    <row r="45" spans="2:25" ht="15.75">
      <c r="B45" s="12" t="str">
        <f>IF(C45&lt;&gt;"",COUNT($B$3:B44)+1,"")</f>
        <v/>
      </c>
      <c r="C45" s="86"/>
      <c r="D45" s="12"/>
      <c r="E45" s="12"/>
      <c r="F45" s="5" t="str">
        <f>IFERROR(IF(E45&lt;&gt;"",VLOOKUP(E45,STORE!$C$6:$D$500,2,FALSE),""),"تأكد من الكود")</f>
        <v/>
      </c>
      <c r="G45" s="12"/>
      <c r="H45" s="20"/>
      <c r="I45" s="12"/>
      <c r="U45" s="4" t="str">
        <f>IF(AND($V$2=$E45,$V$2&lt;&gt;"",$V$2&lt;&gt;0,F45&lt;&gt;"تأكد من الكود"),COUNT($U$3:U44)+1,"  ")</f>
        <v xml:space="preserve">  </v>
      </c>
      <c r="Y45" s="4" t="str">
        <f>IF(AND($Z$2=$D45,$Z$2&lt;&gt;"",$Z$2&lt;&gt;0,$Y$2=$Y$1),COUNT($Y$3:Y44)+1,"  ")</f>
        <v xml:space="preserve">  </v>
      </c>
    </row>
    <row r="46" spans="2:25" ht="15.75">
      <c r="B46" s="12" t="str">
        <f>IF(C46&lt;&gt;"",COUNT($B$3:B45)+1,"")</f>
        <v/>
      </c>
      <c r="C46" s="86"/>
      <c r="D46" s="12"/>
      <c r="E46" s="12"/>
      <c r="F46" s="5" t="str">
        <f>IFERROR(IF(E46&lt;&gt;"",VLOOKUP(E46,STORE!$C$6:$D$500,2,FALSE),""),"تأكد من الكود")</f>
        <v/>
      </c>
      <c r="G46" s="12"/>
      <c r="H46" s="20"/>
      <c r="I46" s="12"/>
      <c r="U46" s="4" t="str">
        <f>IF(AND($V$2=$E46,$V$2&lt;&gt;"",$V$2&lt;&gt;0,F46&lt;&gt;"تأكد من الكود"),COUNT($U$3:U45)+1,"  ")</f>
        <v xml:space="preserve">  </v>
      </c>
      <c r="Y46" s="4" t="str">
        <f>IF(AND($Z$2=$D46,$Z$2&lt;&gt;"",$Z$2&lt;&gt;0,$Y$2=$Y$1),COUNT($Y$3:Y45)+1,"  ")</f>
        <v xml:space="preserve">  </v>
      </c>
    </row>
    <row r="47" spans="2:25" ht="15.75">
      <c r="B47" s="12" t="str">
        <f>IF(C47&lt;&gt;"",COUNT($B$3:B46)+1,"")</f>
        <v/>
      </c>
      <c r="C47" s="86"/>
      <c r="D47" s="12"/>
      <c r="E47" s="12"/>
      <c r="F47" s="5" t="str">
        <f>IFERROR(IF(E47&lt;&gt;"",VLOOKUP(E47,STORE!$C$6:$D$500,2,FALSE),""),"تأكد من الكود")</f>
        <v/>
      </c>
      <c r="G47" s="12"/>
      <c r="H47" s="20"/>
      <c r="I47" s="12"/>
      <c r="U47" s="4" t="str">
        <f>IF(AND($V$2=$E47,$V$2&lt;&gt;"",$V$2&lt;&gt;0,F47&lt;&gt;"تأكد من الكود"),COUNT($U$3:U46)+1,"  ")</f>
        <v xml:space="preserve">  </v>
      </c>
      <c r="Y47" s="4" t="str">
        <f>IF(AND($Z$2=$D47,$Z$2&lt;&gt;"",$Z$2&lt;&gt;0,$Y$2=$Y$1),COUNT($Y$3:Y46)+1,"  ")</f>
        <v xml:space="preserve">  </v>
      </c>
    </row>
    <row r="48" spans="2:25" ht="15.75">
      <c r="B48" s="12" t="str">
        <f>IF(C48&lt;&gt;"",COUNT($B$3:B47)+1,"")</f>
        <v/>
      </c>
      <c r="C48" s="86"/>
      <c r="D48" s="12"/>
      <c r="E48" s="12"/>
      <c r="F48" s="5" t="str">
        <f>IFERROR(IF(E48&lt;&gt;"",VLOOKUP(E48,STORE!$C$6:$D$500,2,FALSE),""),"تأكد من الكود")</f>
        <v/>
      </c>
      <c r="G48" s="12"/>
      <c r="H48" s="20"/>
      <c r="I48" s="12"/>
      <c r="U48" s="4" t="str">
        <f>IF(AND($V$2=$E48,$V$2&lt;&gt;"",$V$2&lt;&gt;0,F48&lt;&gt;"تأكد من الكود"),COUNT($U$3:U47)+1,"  ")</f>
        <v xml:space="preserve">  </v>
      </c>
      <c r="Y48" s="4" t="str">
        <f>IF(AND($Z$2=$D48,$Z$2&lt;&gt;"",$Z$2&lt;&gt;0,$Y$2=$Y$1),COUNT($Y$3:Y47)+1,"  ")</f>
        <v xml:space="preserve">  </v>
      </c>
    </row>
    <row r="49" spans="2:25" ht="15.75">
      <c r="B49" s="12" t="str">
        <f>IF(C49&lt;&gt;"",COUNT($B$3:B48)+1,"")</f>
        <v/>
      </c>
      <c r="C49" s="86"/>
      <c r="D49" s="12"/>
      <c r="E49" s="12"/>
      <c r="F49" s="5" t="str">
        <f>IFERROR(IF(E49&lt;&gt;"",VLOOKUP(E49,STORE!$C$6:$D$500,2,FALSE),""),"تأكد من الكود")</f>
        <v/>
      </c>
      <c r="G49" s="12"/>
      <c r="H49" s="20"/>
      <c r="I49" s="12"/>
      <c r="U49" s="4" t="str">
        <f>IF(AND($V$2=$E49,$V$2&lt;&gt;"",$V$2&lt;&gt;0,F49&lt;&gt;"تأكد من الكود"),COUNT($U$3:U48)+1,"  ")</f>
        <v xml:space="preserve">  </v>
      </c>
      <c r="Y49" s="4" t="str">
        <f>IF(AND($Z$2=$D49,$Z$2&lt;&gt;"",$Z$2&lt;&gt;0,$Y$2=$Y$1),COUNT($Y$3:Y48)+1,"  ")</f>
        <v xml:space="preserve">  </v>
      </c>
    </row>
    <row r="50" spans="2:25" ht="15.75">
      <c r="B50" s="12" t="str">
        <f>IF(C50&lt;&gt;"",COUNT($B$3:B49)+1,"")</f>
        <v/>
      </c>
      <c r="C50" s="86"/>
      <c r="D50" s="12"/>
      <c r="E50" s="12"/>
      <c r="F50" s="5" t="str">
        <f>IFERROR(IF(E50&lt;&gt;"",VLOOKUP(E50,STORE!$C$6:$D$500,2,FALSE),""),"تأكد من الكود")</f>
        <v/>
      </c>
      <c r="G50" s="12"/>
      <c r="H50" s="20"/>
      <c r="I50" s="12"/>
      <c r="U50" s="4" t="str">
        <f>IF(AND($V$2=$E50,$V$2&lt;&gt;"",$V$2&lt;&gt;0,F50&lt;&gt;"تأكد من الكود"),COUNT($U$3:U49)+1,"  ")</f>
        <v xml:space="preserve">  </v>
      </c>
      <c r="Y50" s="4" t="str">
        <f>IF(AND($Z$2=$D50,$Z$2&lt;&gt;"",$Z$2&lt;&gt;0,$Y$2=$Y$1),COUNT($Y$3:Y49)+1,"  ")</f>
        <v xml:space="preserve">  </v>
      </c>
    </row>
    <row r="51" spans="2:25" ht="15.75">
      <c r="B51" s="12" t="str">
        <f>IF(C51&lt;&gt;"",COUNT($B$3:B50)+1,"")</f>
        <v/>
      </c>
      <c r="C51" s="86"/>
      <c r="D51" s="12"/>
      <c r="E51" s="12"/>
      <c r="F51" s="5" t="str">
        <f>IFERROR(IF(E51&lt;&gt;"",VLOOKUP(E51,STORE!$C$6:$D$500,2,FALSE),""),"تأكد من الكود")</f>
        <v/>
      </c>
      <c r="G51" s="12"/>
      <c r="H51" s="20"/>
      <c r="I51" s="12"/>
      <c r="U51" s="4" t="str">
        <f>IF(AND($V$2=$E51,$V$2&lt;&gt;"",$V$2&lt;&gt;0,F51&lt;&gt;"تأكد من الكود"),COUNT($U$3:U50)+1,"  ")</f>
        <v xml:space="preserve">  </v>
      </c>
      <c r="Y51" s="4" t="str">
        <f>IF(AND($Z$2=$D51,$Z$2&lt;&gt;"",$Z$2&lt;&gt;0,$Y$2=$Y$1),COUNT($Y$3:Y50)+1,"  ")</f>
        <v xml:space="preserve">  </v>
      </c>
    </row>
    <row r="52" spans="2:25" ht="15.75">
      <c r="B52" s="12" t="str">
        <f>IF(C52&lt;&gt;"",COUNT($B$3:B51)+1,"")</f>
        <v/>
      </c>
      <c r="C52" s="86"/>
      <c r="D52" s="12"/>
      <c r="E52" s="12"/>
      <c r="F52" s="5" t="str">
        <f>IFERROR(IF(E52&lt;&gt;"",VLOOKUP(E52,STORE!$C$6:$D$500,2,FALSE),""),"تأكد من الكود")</f>
        <v/>
      </c>
      <c r="G52" s="12"/>
      <c r="H52" s="20"/>
      <c r="I52" s="12"/>
      <c r="U52" s="4" t="str">
        <f>IF(AND($V$2=$E52,$V$2&lt;&gt;"",$V$2&lt;&gt;0,F52&lt;&gt;"تأكد من الكود"),COUNT($U$3:U51)+1,"  ")</f>
        <v xml:space="preserve">  </v>
      </c>
      <c r="Y52" s="4" t="str">
        <f>IF(AND($Z$2=$D52,$Z$2&lt;&gt;"",$Z$2&lt;&gt;0,$Y$2=$Y$1),COUNT($Y$3:Y51)+1,"  ")</f>
        <v xml:space="preserve">  </v>
      </c>
    </row>
    <row r="53" spans="2:25" ht="15.75">
      <c r="B53" s="12" t="str">
        <f>IF(C53&lt;&gt;"",COUNT($B$3:B52)+1,"")</f>
        <v/>
      </c>
      <c r="C53" s="86"/>
      <c r="D53" s="12"/>
      <c r="E53" s="12"/>
      <c r="F53" s="5" t="str">
        <f>IFERROR(IF(E53&lt;&gt;"",VLOOKUP(E53,STORE!$C$6:$D$500,2,FALSE),""),"تأكد من الكود")</f>
        <v/>
      </c>
      <c r="G53" s="12"/>
      <c r="H53" s="20"/>
      <c r="I53" s="12"/>
      <c r="U53" s="4" t="str">
        <f>IF(AND($V$2=$E53,$V$2&lt;&gt;"",$V$2&lt;&gt;0,F53&lt;&gt;"تأكد من الكود"),COUNT($U$3:U52)+1,"  ")</f>
        <v xml:space="preserve">  </v>
      </c>
      <c r="Y53" s="4" t="str">
        <f>IF(AND($Z$2=$D53,$Z$2&lt;&gt;"",$Z$2&lt;&gt;0,$Y$2=$Y$1),COUNT($Y$3:Y52)+1,"  ")</f>
        <v xml:space="preserve">  </v>
      </c>
    </row>
    <row r="54" spans="2:25" ht="15.75">
      <c r="B54" s="12" t="str">
        <f>IF(C54&lt;&gt;"",COUNT($B$3:B53)+1,"")</f>
        <v/>
      </c>
      <c r="C54" s="86"/>
      <c r="D54" s="12"/>
      <c r="E54" s="12"/>
      <c r="F54" s="5" t="str">
        <f>IFERROR(IF(E54&lt;&gt;"",VLOOKUP(E54,STORE!$C$6:$D$500,2,FALSE),""),"تأكد من الكود")</f>
        <v/>
      </c>
      <c r="G54" s="12"/>
      <c r="H54" s="20"/>
      <c r="I54" s="12"/>
      <c r="U54" s="4" t="str">
        <f>IF(AND($V$2=$E54,$V$2&lt;&gt;"",$V$2&lt;&gt;0,F54&lt;&gt;"تأكد من الكود"),COUNT($U$3:U53)+1,"  ")</f>
        <v xml:space="preserve">  </v>
      </c>
      <c r="Y54" s="4" t="str">
        <f>IF(AND($Z$2=$D54,$Z$2&lt;&gt;"",$Z$2&lt;&gt;0,$Y$2=$Y$1),COUNT($Y$3:Y53)+1,"  ")</f>
        <v xml:space="preserve">  </v>
      </c>
    </row>
    <row r="55" spans="2:25" ht="15.75">
      <c r="B55" s="12" t="str">
        <f>IF(C55&lt;&gt;"",COUNT($B$3:B54)+1,"")</f>
        <v/>
      </c>
      <c r="C55" s="86"/>
      <c r="D55" s="12"/>
      <c r="E55" s="12"/>
      <c r="F55" s="5" t="str">
        <f>IFERROR(IF(E55&lt;&gt;"",VLOOKUP(E55,STORE!$C$6:$D$500,2,FALSE),""),"تأكد من الكود")</f>
        <v/>
      </c>
      <c r="G55" s="12"/>
      <c r="H55" s="20"/>
      <c r="I55" s="12"/>
      <c r="U55" s="4" t="str">
        <f>IF(AND($V$2=$E55,$V$2&lt;&gt;"",$V$2&lt;&gt;0,F55&lt;&gt;"تأكد من الكود"),COUNT($U$3:U54)+1,"  ")</f>
        <v xml:space="preserve">  </v>
      </c>
      <c r="Y55" s="4" t="str">
        <f>IF(AND($Z$2=$D55,$Z$2&lt;&gt;"",$Z$2&lt;&gt;0,$Y$2=$Y$1),COUNT($Y$3:Y54)+1,"  ")</f>
        <v xml:space="preserve">  </v>
      </c>
    </row>
    <row r="56" spans="2:25" ht="15.75">
      <c r="B56" s="12" t="str">
        <f>IF(C56&lt;&gt;"",COUNT($B$3:B55)+1,"")</f>
        <v/>
      </c>
      <c r="C56" s="86"/>
      <c r="D56" s="12"/>
      <c r="E56" s="12"/>
      <c r="F56" s="5" t="str">
        <f>IFERROR(IF(E56&lt;&gt;"",VLOOKUP(E56,STORE!$C$6:$D$500,2,FALSE),""),"تأكد من الكود")</f>
        <v/>
      </c>
      <c r="G56" s="12"/>
      <c r="H56" s="20"/>
      <c r="I56" s="12"/>
      <c r="U56" s="4" t="str">
        <f>IF(AND($V$2=$E56,$V$2&lt;&gt;"",$V$2&lt;&gt;0,F56&lt;&gt;"تأكد من الكود"),COUNT($U$3:U55)+1,"  ")</f>
        <v xml:space="preserve">  </v>
      </c>
      <c r="Y56" s="4" t="str">
        <f>IF(AND($Z$2=$D56,$Z$2&lt;&gt;"",$Z$2&lt;&gt;0,$Y$2=$Y$1),COUNT($Y$3:Y55)+1,"  ")</f>
        <v xml:space="preserve">  </v>
      </c>
    </row>
    <row r="57" spans="2:25" ht="15.75">
      <c r="B57" s="12" t="str">
        <f>IF(C57&lt;&gt;"",COUNT($B$3:B56)+1,"")</f>
        <v/>
      </c>
      <c r="C57" s="86"/>
      <c r="D57" s="12"/>
      <c r="E57" s="12"/>
      <c r="F57" s="5" t="str">
        <f>IFERROR(IF(E57&lt;&gt;"",VLOOKUP(E57,STORE!$C$6:$D$500,2,FALSE),""),"تأكد من الكود")</f>
        <v/>
      </c>
      <c r="G57" s="12"/>
      <c r="H57" s="20"/>
      <c r="I57" s="12"/>
      <c r="U57" s="4" t="str">
        <f>IF(AND($V$2=$E57,$V$2&lt;&gt;"",$V$2&lt;&gt;0,F57&lt;&gt;"تأكد من الكود"),COUNT($U$3:U56)+1,"  ")</f>
        <v xml:space="preserve">  </v>
      </c>
      <c r="Y57" s="4" t="str">
        <f>IF(AND($Z$2=$D57,$Z$2&lt;&gt;"",$Z$2&lt;&gt;0,$Y$2=$Y$1),COUNT($Y$3:Y56)+1,"  ")</f>
        <v xml:space="preserve">  </v>
      </c>
    </row>
    <row r="58" spans="2:25" ht="15.75">
      <c r="B58" s="12" t="str">
        <f>IF(C58&lt;&gt;"",COUNT($B$3:B57)+1,"")</f>
        <v/>
      </c>
      <c r="C58" s="86"/>
      <c r="D58" s="12"/>
      <c r="E58" s="12"/>
      <c r="F58" s="5" t="str">
        <f>IFERROR(IF(E58&lt;&gt;"",VLOOKUP(E58,STORE!$C$6:$D$500,2,FALSE),""),"تأكد من الكود")</f>
        <v/>
      </c>
      <c r="G58" s="12"/>
      <c r="H58" s="20"/>
      <c r="I58" s="12"/>
      <c r="U58" s="4" t="str">
        <f>IF(AND($V$2=$E58,$V$2&lt;&gt;"",$V$2&lt;&gt;0,F58&lt;&gt;"تأكد من الكود"),COUNT($U$3:U57)+1,"  ")</f>
        <v xml:space="preserve">  </v>
      </c>
      <c r="Y58" s="4" t="str">
        <f>IF(AND($Z$2=$D58,$Z$2&lt;&gt;"",$Z$2&lt;&gt;0,$Y$2=$Y$1),COUNT($Y$3:Y57)+1,"  ")</f>
        <v xml:space="preserve">  </v>
      </c>
    </row>
    <row r="59" spans="2:25" ht="15.75">
      <c r="B59" s="12" t="str">
        <f>IF(C59&lt;&gt;"",COUNT($B$3:B58)+1,"")</f>
        <v/>
      </c>
      <c r="C59" s="86"/>
      <c r="D59" s="12"/>
      <c r="E59" s="12"/>
      <c r="F59" s="5" t="str">
        <f>IFERROR(IF(E59&lt;&gt;"",VLOOKUP(E59,STORE!$C$6:$D$500,2,FALSE),""),"تأكد من الكود")</f>
        <v/>
      </c>
      <c r="G59" s="12"/>
      <c r="H59" s="20"/>
      <c r="I59" s="12"/>
      <c r="U59" s="4" t="str">
        <f>IF(AND($V$2=$E59,$V$2&lt;&gt;"",$V$2&lt;&gt;0,F59&lt;&gt;"تأكد من الكود"),COUNT($U$3:U58)+1,"  ")</f>
        <v xml:space="preserve">  </v>
      </c>
      <c r="Y59" s="4" t="str">
        <f>IF(AND($Z$2=$D59,$Z$2&lt;&gt;"",$Z$2&lt;&gt;0,$Y$2=$Y$1),COUNT($Y$3:Y58)+1,"  ")</f>
        <v xml:space="preserve">  </v>
      </c>
    </row>
    <row r="60" spans="2:25" ht="15.75">
      <c r="B60" s="12" t="str">
        <f>IF(C60&lt;&gt;"",COUNT($B$3:B59)+1,"")</f>
        <v/>
      </c>
      <c r="C60" s="86"/>
      <c r="D60" s="12"/>
      <c r="E60" s="12"/>
      <c r="F60" s="5" t="str">
        <f>IFERROR(IF(E60&lt;&gt;"",VLOOKUP(E60,STORE!$C$6:$D$500,2,FALSE),""),"تأكد من الكود")</f>
        <v/>
      </c>
      <c r="G60" s="12"/>
      <c r="H60" s="20"/>
      <c r="I60" s="12"/>
      <c r="U60" s="4" t="str">
        <f>IF(AND($V$2=$E60,$V$2&lt;&gt;"",$V$2&lt;&gt;0,F60&lt;&gt;"تأكد من الكود"),COUNT($U$3:U59)+1,"  ")</f>
        <v xml:space="preserve">  </v>
      </c>
      <c r="Y60" s="4" t="str">
        <f>IF(AND($Z$2=$D60,$Z$2&lt;&gt;"",$Z$2&lt;&gt;0,$Y$2=$Y$1),COUNT($Y$3:Y59)+1,"  ")</f>
        <v xml:space="preserve">  </v>
      </c>
    </row>
    <row r="61" spans="2:25" ht="15.75">
      <c r="B61" s="12" t="str">
        <f>IF(C61&lt;&gt;"",COUNT($B$3:B60)+1,"")</f>
        <v/>
      </c>
      <c r="C61" s="86"/>
      <c r="D61" s="12"/>
      <c r="E61" s="12"/>
      <c r="F61" s="5" t="str">
        <f>IFERROR(IF(E61&lt;&gt;"",VLOOKUP(E61,STORE!$C$6:$D$500,2,FALSE),""),"تأكد من الكود")</f>
        <v/>
      </c>
      <c r="G61" s="12"/>
      <c r="H61" s="20"/>
      <c r="I61" s="12"/>
      <c r="U61" s="4" t="str">
        <f>IF(AND($V$2=$E61,$V$2&lt;&gt;"",$V$2&lt;&gt;0,F61&lt;&gt;"تأكد من الكود"),COUNT($U$3:U60)+1,"  ")</f>
        <v xml:space="preserve">  </v>
      </c>
      <c r="Y61" s="4" t="str">
        <f>IF(AND($Z$2=$D61,$Z$2&lt;&gt;"",$Z$2&lt;&gt;0,$Y$2=$Y$1),COUNT($Y$3:Y60)+1,"  ")</f>
        <v xml:space="preserve">  </v>
      </c>
    </row>
    <row r="62" spans="2:25" ht="15.75">
      <c r="B62" s="12" t="str">
        <f>IF(C62&lt;&gt;"",COUNT($B$3:B61)+1,"")</f>
        <v/>
      </c>
      <c r="C62" s="86"/>
      <c r="D62" s="12"/>
      <c r="E62" s="12"/>
      <c r="F62" s="5" t="str">
        <f>IFERROR(IF(E62&lt;&gt;"",VLOOKUP(E62,STORE!$C$6:$D$500,2,FALSE),""),"تأكد من الكود")</f>
        <v/>
      </c>
      <c r="G62" s="12"/>
      <c r="H62" s="20"/>
      <c r="I62" s="12"/>
      <c r="U62" s="4" t="str">
        <f>IF(AND($V$2=$E62,$V$2&lt;&gt;"",$V$2&lt;&gt;0,F62&lt;&gt;"تأكد من الكود"),COUNT($U$3:U61)+1,"  ")</f>
        <v xml:space="preserve">  </v>
      </c>
      <c r="Y62" s="4" t="str">
        <f>IF(AND($Z$2=$D62,$Z$2&lt;&gt;"",$Z$2&lt;&gt;0,$Y$2=$Y$1),COUNT($Y$3:Y61)+1,"  ")</f>
        <v xml:space="preserve">  </v>
      </c>
    </row>
    <row r="63" spans="2:25" ht="15.75">
      <c r="B63" s="12" t="str">
        <f>IF(C63&lt;&gt;"",COUNT($B$3:B62)+1,"")</f>
        <v/>
      </c>
      <c r="C63" s="86"/>
      <c r="D63" s="12"/>
      <c r="E63" s="12"/>
      <c r="F63" s="5" t="str">
        <f>IFERROR(IF(E63&lt;&gt;"",VLOOKUP(E63,STORE!$C$6:$D$500,2,FALSE),""),"تأكد من الكود")</f>
        <v/>
      </c>
      <c r="G63" s="12"/>
      <c r="H63" s="20"/>
      <c r="I63" s="12"/>
      <c r="U63" s="4" t="str">
        <f>IF(AND($V$2=$E63,$V$2&lt;&gt;"",$V$2&lt;&gt;0,F63&lt;&gt;"تأكد من الكود"),COUNT($U$3:U62)+1,"  ")</f>
        <v xml:space="preserve">  </v>
      </c>
      <c r="Y63" s="4" t="str">
        <f>IF(AND($Z$2=$D63,$Z$2&lt;&gt;"",$Z$2&lt;&gt;0,$Y$2=$Y$1),COUNT($Y$3:Y62)+1,"  ")</f>
        <v xml:space="preserve">  </v>
      </c>
    </row>
    <row r="64" spans="2:25" ht="15.75">
      <c r="B64" s="12" t="str">
        <f>IF(C64&lt;&gt;"",COUNT($B$3:B63)+1,"")</f>
        <v/>
      </c>
      <c r="C64" s="86"/>
      <c r="D64" s="12"/>
      <c r="E64" s="12"/>
      <c r="F64" s="5" t="str">
        <f>IFERROR(IF(E64&lt;&gt;"",VLOOKUP(E64,STORE!$C$6:$D$500,2,FALSE),""),"تأكد من الكود")</f>
        <v/>
      </c>
      <c r="G64" s="12"/>
      <c r="H64" s="20"/>
      <c r="I64" s="12"/>
      <c r="U64" s="4" t="str">
        <f>IF(AND($V$2=$E64,$V$2&lt;&gt;"",$V$2&lt;&gt;0,F64&lt;&gt;"تأكد من الكود"),COUNT($U$3:U63)+1,"  ")</f>
        <v xml:space="preserve">  </v>
      </c>
      <c r="Y64" s="4" t="str">
        <f>IF(AND($Z$2=$D64,$Z$2&lt;&gt;"",$Z$2&lt;&gt;0,$Y$2=$Y$1),COUNT($Y$3:Y63)+1,"  ")</f>
        <v xml:space="preserve">  </v>
      </c>
    </row>
    <row r="65" spans="2:25" ht="15.75">
      <c r="B65" s="12" t="str">
        <f>IF(C65&lt;&gt;"",COUNT($B$3:B64)+1,"")</f>
        <v/>
      </c>
      <c r="C65" s="86"/>
      <c r="D65" s="12"/>
      <c r="E65" s="12"/>
      <c r="F65" s="5" t="str">
        <f>IFERROR(IF(E65&lt;&gt;"",VLOOKUP(E65,STORE!$C$6:$D$500,2,FALSE),""),"تأكد من الكود")</f>
        <v/>
      </c>
      <c r="G65" s="12"/>
      <c r="H65" s="20"/>
      <c r="I65" s="12"/>
      <c r="U65" s="4" t="str">
        <f>IF(AND($V$2=$E65,$V$2&lt;&gt;"",$V$2&lt;&gt;0,F65&lt;&gt;"تأكد من الكود"),COUNT($U$3:U64)+1,"  ")</f>
        <v xml:space="preserve">  </v>
      </c>
      <c r="Y65" s="4" t="str">
        <f>IF(AND($Z$2=$D65,$Z$2&lt;&gt;"",$Z$2&lt;&gt;0,$Y$2=$Y$1),COUNT($Y$3:Y64)+1,"  ")</f>
        <v xml:space="preserve">  </v>
      </c>
    </row>
    <row r="66" spans="2:25" ht="15.75">
      <c r="B66" s="12" t="str">
        <f>IF(C66&lt;&gt;"",COUNT($B$3:B65)+1,"")</f>
        <v/>
      </c>
      <c r="C66" s="86"/>
      <c r="D66" s="12"/>
      <c r="E66" s="12"/>
      <c r="F66" s="5" t="str">
        <f>IFERROR(IF(E66&lt;&gt;"",VLOOKUP(E66,STORE!$C$6:$D$500,2,FALSE),""),"تأكد من الكود")</f>
        <v/>
      </c>
      <c r="G66" s="12"/>
      <c r="H66" s="20"/>
      <c r="I66" s="12"/>
      <c r="U66" s="4" t="str">
        <f>IF(AND($V$2=$E66,$V$2&lt;&gt;"",$V$2&lt;&gt;0,F66&lt;&gt;"تأكد من الكود"),COUNT($U$3:U65)+1,"  ")</f>
        <v xml:space="preserve">  </v>
      </c>
      <c r="Y66" s="4" t="str">
        <f>IF(AND($Z$2=$D66,$Z$2&lt;&gt;"",$Z$2&lt;&gt;0,$Y$2=$Y$1),COUNT($Y$3:Y65)+1,"  ")</f>
        <v xml:space="preserve">  </v>
      </c>
    </row>
    <row r="67" spans="2:25" ht="15.75">
      <c r="B67" s="12" t="str">
        <f>IF(C67&lt;&gt;"",COUNT($B$3:B66)+1,"")</f>
        <v/>
      </c>
      <c r="C67" s="86"/>
      <c r="D67" s="12"/>
      <c r="E67" s="12"/>
      <c r="F67" s="5" t="str">
        <f>IFERROR(IF(E67&lt;&gt;"",VLOOKUP(E67,STORE!$C$6:$D$500,2,FALSE),""),"تأكد من الكود")</f>
        <v/>
      </c>
      <c r="G67" s="12"/>
      <c r="H67" s="20"/>
      <c r="I67" s="12"/>
      <c r="U67" s="4" t="str">
        <f>IF(AND($V$2=$E67,$V$2&lt;&gt;"",$V$2&lt;&gt;0,F67&lt;&gt;"تأكد من الكود"),COUNT($U$3:U66)+1,"  ")</f>
        <v xml:space="preserve">  </v>
      </c>
      <c r="Y67" s="4" t="str">
        <f>IF(AND($Z$2=$D67,$Z$2&lt;&gt;"",$Z$2&lt;&gt;0,$Y$2=$Y$1),COUNT($Y$3:Y66)+1,"  ")</f>
        <v xml:space="preserve">  </v>
      </c>
    </row>
    <row r="68" spans="2:25" ht="15.75">
      <c r="B68" s="12" t="str">
        <f>IF(C68&lt;&gt;"",COUNT($B$3:B67)+1,"")</f>
        <v/>
      </c>
      <c r="C68" s="86"/>
      <c r="D68" s="12"/>
      <c r="E68" s="12"/>
      <c r="F68" s="5" t="str">
        <f>IFERROR(IF(E68&lt;&gt;"",VLOOKUP(E68,STORE!$C$6:$D$500,2,FALSE),""),"تأكد من الكود")</f>
        <v/>
      </c>
      <c r="G68" s="12"/>
      <c r="H68" s="20"/>
      <c r="I68" s="12"/>
      <c r="U68" s="4" t="str">
        <f>IF(AND($V$2=$E68,$V$2&lt;&gt;"",$V$2&lt;&gt;0,F68&lt;&gt;"تأكد من الكود"),COUNT($U$3:U67)+1,"  ")</f>
        <v xml:space="preserve">  </v>
      </c>
      <c r="Y68" s="4" t="str">
        <f>IF(AND($Z$2=$D68,$Z$2&lt;&gt;"",$Z$2&lt;&gt;0,$Y$2=$Y$1),COUNT($Y$3:Y67)+1,"  ")</f>
        <v xml:space="preserve">  </v>
      </c>
    </row>
    <row r="69" spans="2:25" ht="15.75">
      <c r="B69" s="12" t="str">
        <f>IF(C69&lt;&gt;"",COUNT($B$3:B68)+1,"")</f>
        <v/>
      </c>
      <c r="C69" s="86"/>
      <c r="D69" s="12"/>
      <c r="E69" s="12"/>
      <c r="F69" s="5" t="str">
        <f>IFERROR(IF(E69&lt;&gt;"",VLOOKUP(E69,STORE!$C$6:$D$500,2,FALSE),""),"تأكد من الكود")</f>
        <v/>
      </c>
      <c r="G69" s="12"/>
      <c r="H69" s="20"/>
      <c r="I69" s="12"/>
      <c r="U69" s="4" t="str">
        <f>IF(AND($V$2=$E69,$V$2&lt;&gt;"",$V$2&lt;&gt;0,F69&lt;&gt;"تأكد من الكود"),COUNT($U$3:U68)+1,"  ")</f>
        <v xml:space="preserve">  </v>
      </c>
      <c r="Y69" s="4" t="str">
        <f>IF(AND($Z$2=$D69,$Z$2&lt;&gt;"",$Z$2&lt;&gt;0,$Y$2=$Y$1),COUNT($Y$3:Y68)+1,"  ")</f>
        <v xml:space="preserve">  </v>
      </c>
    </row>
    <row r="70" spans="2:25" ht="15.75">
      <c r="B70" s="12" t="str">
        <f>IF(C70&lt;&gt;"",COUNT($B$3:B69)+1,"")</f>
        <v/>
      </c>
      <c r="C70" s="86"/>
      <c r="D70" s="12"/>
      <c r="E70" s="12"/>
      <c r="F70" s="5" t="str">
        <f>IFERROR(IF(E70&lt;&gt;"",VLOOKUP(E70,STORE!$C$6:$D$500,2,FALSE),""),"تأكد من الكود")</f>
        <v/>
      </c>
      <c r="G70" s="12"/>
      <c r="H70" s="20"/>
      <c r="I70" s="12"/>
      <c r="U70" s="4" t="str">
        <f>IF(AND($V$2=$E70,$V$2&lt;&gt;"",$V$2&lt;&gt;0,F70&lt;&gt;"تأكد من الكود"),COUNT($U$3:U69)+1,"  ")</f>
        <v xml:space="preserve">  </v>
      </c>
      <c r="Y70" s="4" t="str">
        <f>IF(AND($Z$2=$D70,$Z$2&lt;&gt;"",$Z$2&lt;&gt;0,$Y$2=$Y$1),COUNT($Y$3:Y69)+1,"  ")</f>
        <v xml:space="preserve">  </v>
      </c>
    </row>
    <row r="71" spans="2:25" ht="15.75">
      <c r="B71" s="12" t="str">
        <f>IF(C71&lt;&gt;"",COUNT($B$3:B70)+1,"")</f>
        <v/>
      </c>
      <c r="C71" s="86"/>
      <c r="D71" s="12"/>
      <c r="E71" s="12"/>
      <c r="F71" s="5" t="str">
        <f>IFERROR(IF(E71&lt;&gt;"",VLOOKUP(E71,STORE!$C$6:$D$500,2,FALSE),""),"تأكد من الكود")</f>
        <v/>
      </c>
      <c r="G71" s="12"/>
      <c r="H71" s="20"/>
      <c r="I71" s="12"/>
      <c r="U71" s="4" t="str">
        <f>IF(AND($V$2=$E71,$V$2&lt;&gt;"",$V$2&lt;&gt;0,F71&lt;&gt;"تأكد من الكود"),COUNT($U$3:U70)+1,"  ")</f>
        <v xml:space="preserve">  </v>
      </c>
      <c r="Y71" s="4" t="str">
        <f>IF(AND($Z$2=$D71,$Z$2&lt;&gt;"",$Z$2&lt;&gt;0,$Y$2=$Y$1),COUNT($Y$3:Y70)+1,"  ")</f>
        <v xml:space="preserve">  </v>
      </c>
    </row>
    <row r="72" spans="2:25" ht="15.75">
      <c r="B72" s="12" t="str">
        <f>IF(C72&lt;&gt;"",COUNT($B$3:B71)+1,"")</f>
        <v/>
      </c>
      <c r="C72" s="86"/>
      <c r="D72" s="12"/>
      <c r="E72" s="12"/>
      <c r="F72" s="5" t="str">
        <f>IFERROR(IF(E72&lt;&gt;"",VLOOKUP(E72,STORE!$C$6:$D$500,2,FALSE),""),"تأكد من الكود")</f>
        <v/>
      </c>
      <c r="G72" s="12"/>
      <c r="H72" s="20"/>
      <c r="I72" s="12"/>
      <c r="U72" s="4" t="str">
        <f>IF(AND($V$2=$E72,$V$2&lt;&gt;"",$V$2&lt;&gt;0,F72&lt;&gt;"تأكد من الكود"),COUNT($U$3:U71)+1,"  ")</f>
        <v xml:space="preserve">  </v>
      </c>
      <c r="Y72" s="4" t="str">
        <f>IF(AND($Z$2=$D72,$Z$2&lt;&gt;"",$Z$2&lt;&gt;0,$Y$2=$Y$1),COUNT($Y$3:Y71)+1,"  ")</f>
        <v xml:space="preserve">  </v>
      </c>
    </row>
    <row r="73" spans="2:25" ht="15.75">
      <c r="B73" s="12" t="str">
        <f>IF(C73&lt;&gt;"",COUNT($B$3:B72)+1,"")</f>
        <v/>
      </c>
      <c r="C73" s="86"/>
      <c r="D73" s="12"/>
      <c r="E73" s="12"/>
      <c r="F73" s="5" t="str">
        <f>IFERROR(IF(E73&lt;&gt;"",VLOOKUP(E73,STORE!$C$6:$D$500,2,FALSE),""),"تأكد من الكود")</f>
        <v/>
      </c>
      <c r="G73" s="12"/>
      <c r="H73" s="20"/>
      <c r="I73" s="12"/>
      <c r="U73" s="4" t="str">
        <f>IF(AND($V$2=$E73,$V$2&lt;&gt;"",$V$2&lt;&gt;0,F73&lt;&gt;"تأكد من الكود"),COUNT($U$3:U72)+1,"  ")</f>
        <v xml:space="preserve">  </v>
      </c>
      <c r="Y73" s="4" t="str">
        <f>IF(AND($Z$2=$D73,$Z$2&lt;&gt;"",$Z$2&lt;&gt;0,$Y$2=$Y$1),COUNT($Y$3:Y72)+1,"  ")</f>
        <v xml:space="preserve">  </v>
      </c>
    </row>
    <row r="74" spans="2:25" ht="15.75">
      <c r="B74" s="12" t="str">
        <f>IF(C74&lt;&gt;"",COUNT($B$3:B73)+1,"")</f>
        <v/>
      </c>
      <c r="C74" s="86"/>
      <c r="D74" s="12"/>
      <c r="E74" s="12"/>
      <c r="F74" s="5" t="str">
        <f>IFERROR(IF(E74&lt;&gt;"",VLOOKUP(E74,STORE!$C$6:$D$500,2,FALSE),""),"تأكد من الكود")</f>
        <v/>
      </c>
      <c r="G74" s="12"/>
      <c r="H74" s="20"/>
      <c r="I74" s="12"/>
      <c r="U74" s="4" t="str">
        <f>IF(AND($V$2=$E74,$V$2&lt;&gt;"",$V$2&lt;&gt;0,F74&lt;&gt;"تأكد من الكود"),COUNT($U$3:U73)+1,"  ")</f>
        <v xml:space="preserve">  </v>
      </c>
      <c r="Y74" s="4" t="str">
        <f>IF(AND($Z$2=$D74,$Z$2&lt;&gt;"",$Z$2&lt;&gt;0,$Y$2=$Y$1),COUNT($Y$3:Y73)+1,"  ")</f>
        <v xml:space="preserve">  </v>
      </c>
    </row>
    <row r="75" spans="2:25" ht="15.75">
      <c r="B75" s="12" t="str">
        <f>IF(C75&lt;&gt;"",COUNT($B$3:B74)+1,"")</f>
        <v/>
      </c>
      <c r="C75" s="86"/>
      <c r="D75" s="12"/>
      <c r="E75" s="12"/>
      <c r="F75" s="5" t="str">
        <f>IFERROR(IF(E75&lt;&gt;"",VLOOKUP(E75,STORE!$C$6:$D$500,2,FALSE),""),"تأكد من الكود")</f>
        <v/>
      </c>
      <c r="G75" s="12"/>
      <c r="H75" s="20"/>
      <c r="I75" s="12"/>
      <c r="U75" s="4" t="str">
        <f>IF(AND($V$2=$E75,$V$2&lt;&gt;"",$V$2&lt;&gt;0,F75&lt;&gt;"تأكد من الكود"),COUNT($U$3:U74)+1,"  ")</f>
        <v xml:space="preserve">  </v>
      </c>
      <c r="Y75" s="4" t="str">
        <f>IF(AND($Z$2=$D75,$Z$2&lt;&gt;"",$Z$2&lt;&gt;0,$Y$2=$Y$1),COUNT($Y$3:Y74)+1,"  ")</f>
        <v xml:space="preserve">  </v>
      </c>
    </row>
    <row r="76" spans="2:25" ht="15.75">
      <c r="B76" s="12" t="str">
        <f>IF(C76&lt;&gt;"",COUNT($B$3:B75)+1,"")</f>
        <v/>
      </c>
      <c r="C76" s="86"/>
      <c r="D76" s="12"/>
      <c r="E76" s="12"/>
      <c r="F76" s="5" t="str">
        <f>IFERROR(IF(E76&lt;&gt;"",VLOOKUP(E76,STORE!$C$6:$D$500,2,FALSE),""),"تأكد من الكود")</f>
        <v/>
      </c>
      <c r="G76" s="12"/>
      <c r="H76" s="20"/>
      <c r="I76" s="12"/>
      <c r="U76" s="4" t="str">
        <f>IF(AND($V$2=$E76,$V$2&lt;&gt;"",$V$2&lt;&gt;0,F76&lt;&gt;"تأكد من الكود"),COUNT($U$3:U75)+1,"  ")</f>
        <v xml:space="preserve">  </v>
      </c>
      <c r="Y76" s="4" t="str">
        <f>IF(AND($Z$2=$D76,$Z$2&lt;&gt;"",$Z$2&lt;&gt;0,$Y$2=$Y$1),COUNT($Y$3:Y75)+1,"  ")</f>
        <v xml:space="preserve">  </v>
      </c>
    </row>
    <row r="77" spans="2:25" ht="15.75">
      <c r="B77" s="12" t="str">
        <f>IF(C77&lt;&gt;"",COUNT($B$3:B76)+1,"")</f>
        <v/>
      </c>
      <c r="C77" s="86"/>
      <c r="D77" s="12"/>
      <c r="E77" s="12"/>
      <c r="F77" s="5" t="str">
        <f>IFERROR(IF(E77&lt;&gt;"",VLOOKUP(E77,STORE!$C$6:$D$500,2,FALSE),""),"تأكد من الكود")</f>
        <v/>
      </c>
      <c r="G77" s="12"/>
      <c r="H77" s="20"/>
      <c r="I77" s="12"/>
      <c r="U77" s="4" t="str">
        <f>IF(AND($V$2=$E77,$V$2&lt;&gt;"",$V$2&lt;&gt;0,F77&lt;&gt;"تأكد من الكود"),COUNT($U$3:U76)+1,"  ")</f>
        <v xml:space="preserve">  </v>
      </c>
      <c r="Y77" s="4" t="str">
        <f>IF(AND($Z$2=$D77,$Z$2&lt;&gt;"",$Z$2&lt;&gt;0,$Y$2=$Y$1),COUNT($Y$3:Y76)+1,"  ")</f>
        <v xml:space="preserve">  </v>
      </c>
    </row>
    <row r="78" spans="2:25" ht="15.75">
      <c r="B78" s="12" t="str">
        <f>IF(C78&lt;&gt;"",COUNT($B$3:B77)+1,"")</f>
        <v/>
      </c>
      <c r="C78" s="86"/>
      <c r="D78" s="12"/>
      <c r="E78" s="12"/>
      <c r="F78" s="5" t="str">
        <f>IFERROR(IF(E78&lt;&gt;"",VLOOKUP(E78,STORE!$C$6:$D$500,2,FALSE),""),"تأكد من الكود")</f>
        <v/>
      </c>
      <c r="G78" s="12"/>
      <c r="H78" s="20"/>
      <c r="I78" s="12"/>
      <c r="U78" s="4" t="str">
        <f>IF(AND($V$2=$E78,$V$2&lt;&gt;"",$V$2&lt;&gt;0,F78&lt;&gt;"تأكد من الكود"),COUNT($U$3:U77)+1,"  ")</f>
        <v xml:space="preserve">  </v>
      </c>
      <c r="Y78" s="4" t="str">
        <f>IF(AND($Z$2=$D78,$Z$2&lt;&gt;"",$Z$2&lt;&gt;0,$Y$2=$Y$1),COUNT($Y$3:Y77)+1,"  ")</f>
        <v xml:space="preserve">  </v>
      </c>
    </row>
    <row r="79" spans="2:25" ht="15.75">
      <c r="B79" s="12" t="str">
        <f>IF(C79&lt;&gt;"",COUNT($B$3:B78)+1,"")</f>
        <v/>
      </c>
      <c r="C79" s="86"/>
      <c r="D79" s="12"/>
      <c r="E79" s="12"/>
      <c r="F79" s="5" t="str">
        <f>IFERROR(IF(E79&lt;&gt;"",VLOOKUP(E79,STORE!$C$6:$D$500,2,FALSE),""),"تأكد من الكود")</f>
        <v/>
      </c>
      <c r="G79" s="12"/>
      <c r="H79" s="20"/>
      <c r="I79" s="12"/>
      <c r="U79" s="4" t="str">
        <f>IF(AND($V$2=$E79,$V$2&lt;&gt;"",$V$2&lt;&gt;0,F79&lt;&gt;"تأكد من الكود"),COUNT($U$3:U78)+1,"  ")</f>
        <v xml:space="preserve">  </v>
      </c>
      <c r="Y79" s="4" t="str">
        <f>IF(AND($Z$2=$D79,$Z$2&lt;&gt;"",$Z$2&lt;&gt;0,$Y$2=$Y$1),COUNT($Y$3:Y78)+1,"  ")</f>
        <v xml:space="preserve">  </v>
      </c>
    </row>
    <row r="80" spans="2:25" ht="15.75">
      <c r="B80" s="12" t="str">
        <f>IF(C80&lt;&gt;"",COUNT($B$3:B79)+1,"")</f>
        <v/>
      </c>
      <c r="C80" s="86"/>
      <c r="D80" s="12"/>
      <c r="E80" s="12"/>
      <c r="F80" s="5" t="str">
        <f>IFERROR(IF(E80&lt;&gt;"",VLOOKUP(E80,STORE!$C$6:$D$500,2,FALSE),""),"تأكد من الكود")</f>
        <v/>
      </c>
      <c r="G80" s="12"/>
      <c r="H80" s="20"/>
      <c r="I80" s="12"/>
      <c r="U80" s="4" t="str">
        <f>IF(AND($V$2=$E80,$V$2&lt;&gt;"",$V$2&lt;&gt;0,F80&lt;&gt;"تأكد من الكود"),COUNT($U$3:U79)+1,"  ")</f>
        <v xml:space="preserve">  </v>
      </c>
      <c r="Y80" s="4" t="str">
        <f>IF(AND($Z$2=$D80,$Z$2&lt;&gt;"",$Z$2&lt;&gt;0,$Y$2=$Y$1),COUNT($Y$3:Y79)+1,"  ")</f>
        <v xml:space="preserve">  </v>
      </c>
    </row>
    <row r="81" spans="2:25" ht="15.75">
      <c r="B81" s="12" t="str">
        <f>IF(C81&lt;&gt;"",COUNT($B$3:B80)+1,"")</f>
        <v/>
      </c>
      <c r="C81" s="86"/>
      <c r="D81" s="12"/>
      <c r="E81" s="12"/>
      <c r="F81" s="5" t="str">
        <f>IFERROR(IF(E81&lt;&gt;"",VLOOKUP(E81,STORE!$C$6:$D$500,2,FALSE),""),"تأكد من الكود")</f>
        <v/>
      </c>
      <c r="G81" s="12"/>
      <c r="H81" s="20"/>
      <c r="I81" s="12"/>
      <c r="U81" s="4" t="str">
        <f>IF(AND($V$2=$E81,$V$2&lt;&gt;"",$V$2&lt;&gt;0,F81&lt;&gt;"تأكد من الكود"),COUNT($U$3:U80)+1,"  ")</f>
        <v xml:space="preserve">  </v>
      </c>
      <c r="Y81" s="4" t="str">
        <f>IF(AND($Z$2=$D81,$Z$2&lt;&gt;"",$Z$2&lt;&gt;0,$Y$2=$Y$1),COUNT($Y$3:Y80)+1,"  ")</f>
        <v xml:space="preserve">  </v>
      </c>
    </row>
    <row r="82" spans="2:25" ht="15.75">
      <c r="B82" s="12" t="str">
        <f>IF(C82&lt;&gt;"",COUNT($B$3:B81)+1,"")</f>
        <v/>
      </c>
      <c r="C82" s="86"/>
      <c r="D82" s="12"/>
      <c r="E82" s="12"/>
      <c r="F82" s="5" t="str">
        <f>IFERROR(IF(E82&lt;&gt;"",VLOOKUP(E82,STORE!$C$6:$D$500,2,FALSE),""),"تأكد من الكود")</f>
        <v/>
      </c>
      <c r="G82" s="12"/>
      <c r="H82" s="20"/>
      <c r="I82" s="12"/>
      <c r="U82" s="4" t="str">
        <f>IF(AND($V$2=$E82,$V$2&lt;&gt;"",$V$2&lt;&gt;0,F82&lt;&gt;"تأكد من الكود"),COUNT($U$3:U81)+1,"  ")</f>
        <v xml:space="preserve">  </v>
      </c>
      <c r="Y82" s="4" t="str">
        <f>IF(AND($Z$2=$D82,$Z$2&lt;&gt;"",$Z$2&lt;&gt;0,$Y$2=$Y$1),COUNT($Y$3:Y81)+1,"  ")</f>
        <v xml:space="preserve">  </v>
      </c>
    </row>
    <row r="83" spans="2:25" ht="15.75">
      <c r="B83" s="12" t="str">
        <f>IF(C83&lt;&gt;"",COUNT($B$3:B82)+1,"")</f>
        <v/>
      </c>
      <c r="C83" s="86"/>
      <c r="D83" s="12"/>
      <c r="E83" s="12"/>
      <c r="F83" s="5" t="str">
        <f>IFERROR(IF(E83&lt;&gt;"",VLOOKUP(E83,STORE!$C$6:$D$500,2,FALSE),""),"تأكد من الكود")</f>
        <v/>
      </c>
      <c r="G83" s="12"/>
      <c r="H83" s="20"/>
      <c r="I83" s="12"/>
      <c r="U83" s="4" t="str">
        <f>IF(AND($V$2=$E83,$V$2&lt;&gt;"",$V$2&lt;&gt;0,F83&lt;&gt;"تأكد من الكود"),COUNT($U$3:U82)+1,"  ")</f>
        <v xml:space="preserve">  </v>
      </c>
      <c r="Y83" s="4" t="str">
        <f>IF(AND($Z$2=$D83,$Z$2&lt;&gt;"",$Z$2&lt;&gt;0,$Y$2=$Y$1),COUNT($Y$3:Y82)+1,"  ")</f>
        <v xml:space="preserve">  </v>
      </c>
    </row>
    <row r="84" spans="2:25" ht="15.75">
      <c r="B84" s="12" t="str">
        <f>IF(C84&lt;&gt;"",COUNT($B$3:B83)+1,"")</f>
        <v/>
      </c>
      <c r="C84" s="86"/>
      <c r="D84" s="12"/>
      <c r="E84" s="12"/>
      <c r="F84" s="5" t="str">
        <f>IFERROR(IF(E84&lt;&gt;"",VLOOKUP(E84,STORE!$C$6:$D$500,2,FALSE),""),"تأكد من الكود")</f>
        <v/>
      </c>
      <c r="G84" s="12"/>
      <c r="H84" s="20"/>
      <c r="I84" s="12"/>
      <c r="U84" s="4" t="str">
        <f>IF(AND($V$2=$E84,$V$2&lt;&gt;"",$V$2&lt;&gt;0,F84&lt;&gt;"تأكد من الكود"),COUNT($U$3:U83)+1,"  ")</f>
        <v xml:space="preserve">  </v>
      </c>
      <c r="Y84" s="4" t="str">
        <f>IF(AND($Z$2=$D84,$Z$2&lt;&gt;"",$Z$2&lt;&gt;0,$Y$2=$Y$1),COUNT($Y$3:Y83)+1,"  ")</f>
        <v xml:space="preserve">  </v>
      </c>
    </row>
    <row r="85" spans="2:25" ht="15.75">
      <c r="B85" s="12" t="str">
        <f>IF(C85&lt;&gt;"",COUNT($B$3:B84)+1,"")</f>
        <v/>
      </c>
      <c r="C85" s="86"/>
      <c r="D85" s="12"/>
      <c r="E85" s="12"/>
      <c r="F85" s="5" t="str">
        <f>IFERROR(IF(E85&lt;&gt;"",VLOOKUP(E85,STORE!$C$6:$D$500,2,FALSE),""),"تأكد من الكود")</f>
        <v/>
      </c>
      <c r="G85" s="12"/>
      <c r="H85" s="20"/>
      <c r="I85" s="12"/>
      <c r="U85" s="4" t="str">
        <f>IF(AND($V$2=$E85,$V$2&lt;&gt;"",$V$2&lt;&gt;0,F85&lt;&gt;"تأكد من الكود"),COUNT($U$3:U84)+1,"  ")</f>
        <v xml:space="preserve">  </v>
      </c>
      <c r="Y85" s="4" t="str">
        <f>IF(AND($Z$2=$D85,$Z$2&lt;&gt;"",$Z$2&lt;&gt;0,$Y$2=$Y$1),COUNT($Y$3:Y84)+1,"  ")</f>
        <v xml:space="preserve">  </v>
      </c>
    </row>
    <row r="86" spans="2:25" ht="15.75">
      <c r="B86" s="12" t="str">
        <f>IF(C86&lt;&gt;"",COUNT($B$3:B85)+1,"")</f>
        <v/>
      </c>
      <c r="C86" s="86"/>
      <c r="D86" s="12"/>
      <c r="E86" s="12"/>
      <c r="F86" s="5" t="str">
        <f>IFERROR(IF(E86&lt;&gt;"",VLOOKUP(E86,STORE!$C$6:$D$500,2,FALSE),""),"تأكد من الكود")</f>
        <v/>
      </c>
      <c r="G86" s="12"/>
      <c r="H86" s="20"/>
      <c r="I86" s="12"/>
      <c r="U86" s="4" t="str">
        <f>IF(AND($V$2=$E86,$V$2&lt;&gt;"",$V$2&lt;&gt;0,F86&lt;&gt;"تأكد من الكود"),COUNT($U$3:U85)+1,"  ")</f>
        <v xml:space="preserve">  </v>
      </c>
      <c r="Y86" s="4" t="str">
        <f>IF(AND($Z$2=$D86,$Z$2&lt;&gt;"",$Z$2&lt;&gt;0,$Y$2=$Y$1),COUNT($Y$3:Y85)+1,"  ")</f>
        <v xml:space="preserve">  </v>
      </c>
    </row>
    <row r="87" spans="2:25" ht="15.75">
      <c r="B87" s="12" t="str">
        <f>IF(C87&lt;&gt;"",COUNT($B$3:B86)+1,"")</f>
        <v/>
      </c>
      <c r="C87" s="86"/>
      <c r="D87" s="12"/>
      <c r="E87" s="12"/>
      <c r="F87" s="5" t="str">
        <f>IFERROR(IF(E87&lt;&gt;"",VLOOKUP(E87,STORE!$C$6:$D$500,2,FALSE),""),"تأكد من الكود")</f>
        <v/>
      </c>
      <c r="G87" s="12"/>
      <c r="H87" s="20"/>
      <c r="I87" s="12"/>
      <c r="U87" s="4" t="str">
        <f>IF(AND($V$2=$E87,$V$2&lt;&gt;"",$V$2&lt;&gt;0,F87&lt;&gt;"تأكد من الكود"),COUNT($U$3:U86)+1,"  ")</f>
        <v xml:space="preserve">  </v>
      </c>
      <c r="Y87" s="4" t="str">
        <f>IF(AND($Z$2=$D87,$Z$2&lt;&gt;"",$Z$2&lt;&gt;0,$Y$2=$Y$1),COUNT($Y$3:Y86)+1,"  ")</f>
        <v xml:space="preserve">  </v>
      </c>
    </row>
    <row r="88" spans="2:25" ht="15.75">
      <c r="B88" s="12" t="str">
        <f>IF(C88&lt;&gt;"",COUNT($B$3:B87)+1,"")</f>
        <v/>
      </c>
      <c r="C88" s="86"/>
      <c r="D88" s="12"/>
      <c r="E88" s="12"/>
      <c r="F88" s="5" t="str">
        <f>IFERROR(IF(E88&lt;&gt;"",VLOOKUP(E88,STORE!$C$6:$D$500,2,FALSE),""),"تأكد من الكود")</f>
        <v/>
      </c>
      <c r="G88" s="12"/>
      <c r="H88" s="20"/>
      <c r="I88" s="12"/>
      <c r="U88" s="4" t="str">
        <f>IF(AND($V$2=$E88,$V$2&lt;&gt;"",$V$2&lt;&gt;0,F88&lt;&gt;"تأكد من الكود"),COUNT($U$3:U87)+1,"  ")</f>
        <v xml:space="preserve">  </v>
      </c>
      <c r="Y88" s="4" t="str">
        <f>IF(AND($Z$2=$D88,$Z$2&lt;&gt;"",$Z$2&lt;&gt;0,$Y$2=$Y$1),COUNT($Y$3:Y87)+1,"  ")</f>
        <v xml:space="preserve">  </v>
      </c>
    </row>
    <row r="89" spans="2:25" ht="15.75">
      <c r="B89" s="12" t="str">
        <f>IF(C89&lt;&gt;"",COUNT($B$3:B88)+1,"")</f>
        <v/>
      </c>
      <c r="C89" s="86"/>
      <c r="D89" s="12"/>
      <c r="E89" s="12"/>
      <c r="F89" s="5" t="str">
        <f>IFERROR(IF(E89&lt;&gt;"",VLOOKUP(E89,STORE!$C$6:$D$500,2,FALSE),""),"تأكد من الكود")</f>
        <v/>
      </c>
      <c r="G89" s="12"/>
      <c r="H89" s="20"/>
      <c r="I89" s="12"/>
      <c r="U89" s="4" t="str">
        <f>IF(AND($V$2=$E89,$V$2&lt;&gt;"",$V$2&lt;&gt;0,F89&lt;&gt;"تأكد من الكود"),COUNT($U$3:U88)+1,"  ")</f>
        <v xml:space="preserve">  </v>
      </c>
      <c r="Y89" s="4" t="str">
        <f>IF(AND($Z$2=$D89,$Z$2&lt;&gt;"",$Z$2&lt;&gt;0,$Y$2=$Y$1),COUNT($Y$3:Y88)+1,"  ")</f>
        <v xml:space="preserve">  </v>
      </c>
    </row>
    <row r="90" spans="2:25" ht="15.75">
      <c r="B90" s="12" t="str">
        <f>IF(C90&lt;&gt;"",COUNT($B$3:B89)+1,"")</f>
        <v/>
      </c>
      <c r="C90" s="86"/>
      <c r="D90" s="12"/>
      <c r="E90" s="12"/>
      <c r="F90" s="5" t="str">
        <f>IFERROR(IF(E90&lt;&gt;"",VLOOKUP(E90,STORE!$C$6:$D$500,2,FALSE),""),"تأكد من الكود")</f>
        <v/>
      </c>
      <c r="G90" s="12"/>
      <c r="H90" s="20"/>
      <c r="I90" s="12"/>
      <c r="U90" s="4" t="str">
        <f>IF(AND($V$2=$E90,$V$2&lt;&gt;"",$V$2&lt;&gt;0,F90&lt;&gt;"تأكد من الكود"),COUNT($U$3:U89)+1,"  ")</f>
        <v xml:space="preserve">  </v>
      </c>
      <c r="Y90" s="4" t="str">
        <f>IF(AND($Z$2=$D90,$Z$2&lt;&gt;"",$Z$2&lt;&gt;0,$Y$2=$Y$1),COUNT($Y$3:Y89)+1,"  ")</f>
        <v xml:space="preserve">  </v>
      </c>
    </row>
    <row r="91" spans="2:25" ht="15.75">
      <c r="B91" s="12" t="str">
        <f>IF(C91&lt;&gt;"",COUNT($B$3:B90)+1,"")</f>
        <v/>
      </c>
      <c r="C91" s="86"/>
      <c r="D91" s="12"/>
      <c r="E91" s="12"/>
      <c r="F91" s="5" t="str">
        <f>IFERROR(IF(E91&lt;&gt;"",VLOOKUP(E91,STORE!$C$6:$D$500,2,FALSE),""),"تأكد من الكود")</f>
        <v/>
      </c>
      <c r="G91" s="12"/>
      <c r="H91" s="20"/>
      <c r="I91" s="12"/>
      <c r="U91" s="4" t="str">
        <f>IF(AND($V$2=$E91,$V$2&lt;&gt;"",$V$2&lt;&gt;0,F91&lt;&gt;"تأكد من الكود"),COUNT($U$3:U90)+1,"  ")</f>
        <v xml:space="preserve">  </v>
      </c>
      <c r="Y91" s="4" t="str">
        <f>IF(AND($Z$2=$D91,$Z$2&lt;&gt;"",$Z$2&lt;&gt;0,$Y$2=$Y$1),COUNT($Y$3:Y90)+1,"  ")</f>
        <v xml:space="preserve">  </v>
      </c>
    </row>
    <row r="92" spans="2:25" ht="15.75">
      <c r="B92" s="12" t="str">
        <f>IF(C92&lt;&gt;"",COUNT($B$3:B91)+1,"")</f>
        <v/>
      </c>
      <c r="C92" s="86"/>
      <c r="D92" s="12"/>
      <c r="E92" s="12"/>
      <c r="F92" s="5" t="str">
        <f>IFERROR(IF(E92&lt;&gt;"",VLOOKUP(E92,STORE!$C$6:$D$500,2,FALSE),""),"تأكد من الكود")</f>
        <v/>
      </c>
      <c r="G92" s="12"/>
      <c r="H92" s="20"/>
      <c r="I92" s="12"/>
      <c r="U92" s="4" t="str">
        <f>IF(AND($V$2=$E92,$V$2&lt;&gt;"",$V$2&lt;&gt;0,F92&lt;&gt;"تأكد من الكود"),COUNT($U$3:U91)+1,"  ")</f>
        <v xml:space="preserve">  </v>
      </c>
      <c r="Y92" s="4" t="str">
        <f>IF(AND($Z$2=$D92,$Z$2&lt;&gt;"",$Z$2&lt;&gt;0,$Y$2=$Y$1),COUNT($Y$3:Y91)+1,"  ")</f>
        <v xml:space="preserve">  </v>
      </c>
    </row>
    <row r="93" spans="2:25" ht="15.75">
      <c r="B93" s="12" t="str">
        <f>IF(C93&lt;&gt;"",COUNT($B$3:B92)+1,"")</f>
        <v/>
      </c>
      <c r="C93" s="86"/>
      <c r="D93" s="12"/>
      <c r="E93" s="12"/>
      <c r="F93" s="5" t="str">
        <f>IFERROR(IF(E93&lt;&gt;"",VLOOKUP(E93,STORE!$C$6:$D$500,2,FALSE),""),"تأكد من الكود")</f>
        <v/>
      </c>
      <c r="G93" s="12"/>
      <c r="H93" s="20"/>
      <c r="I93" s="12"/>
      <c r="U93" s="4" t="str">
        <f>IF(AND($V$2=$E93,$V$2&lt;&gt;"",$V$2&lt;&gt;0,F93&lt;&gt;"تأكد من الكود"),COUNT($U$3:U92)+1,"  ")</f>
        <v xml:space="preserve">  </v>
      </c>
      <c r="Y93" s="4" t="str">
        <f>IF(AND($Z$2=$D93,$Z$2&lt;&gt;"",$Z$2&lt;&gt;0,$Y$2=$Y$1),COUNT($Y$3:Y92)+1,"  ")</f>
        <v xml:space="preserve">  </v>
      </c>
    </row>
    <row r="94" spans="2:25" ht="15.75">
      <c r="B94" s="12" t="str">
        <f>IF(C94&lt;&gt;"",COUNT($B$3:B93)+1,"")</f>
        <v/>
      </c>
      <c r="C94" s="86"/>
      <c r="D94" s="12"/>
      <c r="E94" s="12"/>
      <c r="F94" s="5" t="str">
        <f>IFERROR(IF(E94&lt;&gt;"",VLOOKUP(E94,STORE!$C$6:$D$500,2,FALSE),""),"تأكد من الكود")</f>
        <v/>
      </c>
      <c r="G94" s="12"/>
      <c r="H94" s="20"/>
      <c r="I94" s="12"/>
      <c r="U94" s="4" t="str">
        <f>IF(AND($V$2=$E94,$V$2&lt;&gt;"",$V$2&lt;&gt;0,F94&lt;&gt;"تأكد من الكود"),COUNT($U$3:U93)+1,"  ")</f>
        <v xml:space="preserve">  </v>
      </c>
      <c r="Y94" s="4" t="str">
        <f>IF(AND($Z$2=$D94,$Z$2&lt;&gt;"",$Z$2&lt;&gt;0,$Y$2=$Y$1),COUNT($Y$3:Y93)+1,"  ")</f>
        <v xml:space="preserve">  </v>
      </c>
    </row>
    <row r="95" spans="2:25" ht="15.75">
      <c r="B95" s="12" t="str">
        <f>IF(C95&lt;&gt;"",COUNT($B$3:B94)+1,"")</f>
        <v/>
      </c>
      <c r="C95" s="86"/>
      <c r="D95" s="12"/>
      <c r="E95" s="12"/>
      <c r="F95" s="5" t="str">
        <f>IFERROR(IF(E95&lt;&gt;"",VLOOKUP(E95,STORE!$C$6:$D$500,2,FALSE),""),"تأكد من الكود")</f>
        <v/>
      </c>
      <c r="G95" s="12"/>
      <c r="H95" s="20"/>
      <c r="I95" s="12"/>
      <c r="U95" s="4" t="str">
        <f>IF(AND($V$2=$E95,$V$2&lt;&gt;"",$V$2&lt;&gt;0,F95&lt;&gt;"تأكد من الكود"),COUNT($U$3:U94)+1,"  ")</f>
        <v xml:space="preserve">  </v>
      </c>
      <c r="Y95" s="4" t="str">
        <f>IF(AND($Z$2=$D95,$Z$2&lt;&gt;"",$Z$2&lt;&gt;0,$Y$2=$Y$1),COUNT($Y$3:Y94)+1,"  ")</f>
        <v xml:space="preserve">  </v>
      </c>
    </row>
    <row r="96" spans="2:25" ht="15.75">
      <c r="B96" s="12" t="str">
        <f>IF(C96&lt;&gt;"",COUNT($B$3:B95)+1,"")</f>
        <v/>
      </c>
      <c r="C96" s="86"/>
      <c r="D96" s="12"/>
      <c r="E96" s="12"/>
      <c r="F96" s="5" t="str">
        <f>IFERROR(IF(E96&lt;&gt;"",VLOOKUP(E96,STORE!$C$6:$D$500,2,FALSE),""),"تأكد من الكود")</f>
        <v/>
      </c>
      <c r="G96" s="12"/>
      <c r="H96" s="20"/>
      <c r="I96" s="12"/>
      <c r="U96" s="4" t="str">
        <f>IF(AND($V$2=$E96,$V$2&lt;&gt;"",$V$2&lt;&gt;0,F96&lt;&gt;"تأكد من الكود"),COUNT($U$3:U95)+1,"  ")</f>
        <v xml:space="preserve">  </v>
      </c>
      <c r="Y96" s="4" t="str">
        <f>IF(AND($Z$2=$D96,$Z$2&lt;&gt;"",$Z$2&lt;&gt;0,$Y$2=$Y$1),COUNT($Y$3:Y95)+1,"  ")</f>
        <v xml:space="preserve">  </v>
      </c>
    </row>
    <row r="97" spans="2:25" ht="15.75">
      <c r="B97" s="12" t="str">
        <f>IF(C97&lt;&gt;"",COUNT($B$3:B96)+1,"")</f>
        <v/>
      </c>
      <c r="C97" s="86"/>
      <c r="D97" s="12"/>
      <c r="E97" s="12"/>
      <c r="F97" s="5" t="str">
        <f>IFERROR(IF(E97&lt;&gt;"",VLOOKUP(E97,STORE!$C$6:$D$500,2,FALSE),""),"تأكد من الكود")</f>
        <v/>
      </c>
      <c r="G97" s="12"/>
      <c r="H97" s="20"/>
      <c r="I97" s="12"/>
      <c r="U97" s="4" t="str">
        <f>IF(AND($V$2=$E97,$V$2&lt;&gt;"",$V$2&lt;&gt;0,F97&lt;&gt;"تأكد من الكود"),COUNT($U$3:U96)+1,"  ")</f>
        <v xml:space="preserve">  </v>
      </c>
      <c r="Y97" s="4" t="str">
        <f>IF(AND($Z$2=$D97,$Z$2&lt;&gt;"",$Z$2&lt;&gt;0,$Y$2=$Y$1),COUNT($Y$3:Y96)+1,"  ")</f>
        <v xml:space="preserve">  </v>
      </c>
    </row>
    <row r="98" spans="2:25" ht="15.75">
      <c r="B98" s="12" t="str">
        <f>IF(C98&lt;&gt;"",COUNT($B$3:B97)+1,"")</f>
        <v/>
      </c>
      <c r="C98" s="86"/>
      <c r="D98" s="12"/>
      <c r="E98" s="12"/>
      <c r="F98" s="5" t="str">
        <f>IFERROR(IF(E98&lt;&gt;"",VLOOKUP(E98,STORE!$C$6:$D$500,2,FALSE),""),"تأكد من الكود")</f>
        <v/>
      </c>
      <c r="G98" s="12"/>
      <c r="H98" s="20"/>
      <c r="I98" s="12"/>
      <c r="U98" s="4" t="str">
        <f>IF(AND($V$2=$E98,$V$2&lt;&gt;"",$V$2&lt;&gt;0,F98&lt;&gt;"تأكد من الكود"),COUNT($U$3:U97)+1,"  ")</f>
        <v xml:space="preserve">  </v>
      </c>
      <c r="Y98" s="4" t="str">
        <f>IF(AND($Z$2=$D98,$Z$2&lt;&gt;"",$Z$2&lt;&gt;0,$Y$2=$Y$1),COUNT($Y$3:Y97)+1,"  ")</f>
        <v xml:space="preserve">  </v>
      </c>
    </row>
    <row r="99" spans="2:25" ht="15.75">
      <c r="B99" s="12" t="str">
        <f>IF(C99&lt;&gt;"",COUNT($B$3:B98)+1,"")</f>
        <v/>
      </c>
      <c r="C99" s="86"/>
      <c r="D99" s="12"/>
      <c r="E99" s="12"/>
      <c r="F99" s="5" t="str">
        <f>IFERROR(IF(E99&lt;&gt;"",VLOOKUP(E99,STORE!$C$6:$D$500,2,FALSE),""),"تأكد من الكود")</f>
        <v/>
      </c>
      <c r="G99" s="12"/>
      <c r="H99" s="20"/>
      <c r="I99" s="12"/>
      <c r="U99" s="4" t="str">
        <f>IF(AND($V$2=$E99,$V$2&lt;&gt;"",$V$2&lt;&gt;0,F99&lt;&gt;"تأكد من الكود"),COUNT($U$3:U98)+1,"  ")</f>
        <v xml:space="preserve">  </v>
      </c>
      <c r="Y99" s="4" t="str">
        <f>IF(AND($Z$2=$D99,$Z$2&lt;&gt;"",$Z$2&lt;&gt;0,$Y$2=$Y$1),COUNT($Y$3:Y98)+1,"  ")</f>
        <v xml:space="preserve">  </v>
      </c>
    </row>
    <row r="100" spans="2:25" ht="15.75">
      <c r="B100" s="12" t="str">
        <f>IF(C100&lt;&gt;"",COUNT($B$3:B99)+1,"")</f>
        <v/>
      </c>
      <c r="C100" s="86"/>
      <c r="D100" s="12"/>
      <c r="E100" s="12"/>
      <c r="F100" s="5" t="str">
        <f>IFERROR(IF(E100&lt;&gt;"",VLOOKUP(E100,STORE!$C$6:$D$500,2,FALSE),""),"تأكد من الكود")</f>
        <v/>
      </c>
      <c r="G100" s="12"/>
      <c r="H100" s="20"/>
      <c r="I100" s="12"/>
      <c r="U100" s="4" t="str">
        <f>IF(AND($V$2=$E100,$V$2&lt;&gt;"",$V$2&lt;&gt;0,F100&lt;&gt;"تأكد من الكود"),COUNT($U$3:U99)+1,"  ")</f>
        <v xml:space="preserve">  </v>
      </c>
      <c r="Y100" s="4" t="str">
        <f>IF(AND($Z$2=$D100,$Z$2&lt;&gt;"",$Z$2&lt;&gt;0,$Y$2=$Y$1),COUNT($Y$3:Y99)+1,"  ")</f>
        <v xml:space="preserve">  </v>
      </c>
    </row>
    <row r="101" spans="2:25" ht="15.75">
      <c r="B101" s="12" t="str">
        <f>IF(C101&lt;&gt;"",COUNT($B$3:B100)+1,"")</f>
        <v/>
      </c>
      <c r="C101" s="86"/>
      <c r="D101" s="12"/>
      <c r="E101" s="12"/>
      <c r="F101" s="5" t="str">
        <f>IFERROR(IF(E101&lt;&gt;"",VLOOKUP(E101,STORE!$C$6:$D$500,2,FALSE),""),"تأكد من الكود")</f>
        <v/>
      </c>
      <c r="G101" s="12"/>
      <c r="H101" s="20"/>
      <c r="I101" s="12"/>
      <c r="U101" s="4" t="str">
        <f>IF(AND($V$2=$E101,$V$2&lt;&gt;"",$V$2&lt;&gt;0,F101&lt;&gt;"تأكد من الكود"),COUNT($U$3:U100)+1,"  ")</f>
        <v xml:space="preserve">  </v>
      </c>
      <c r="Y101" s="4" t="str">
        <f>IF(AND($Z$2=$D101,$Z$2&lt;&gt;"",$Z$2&lt;&gt;0,$Y$2=$Y$1),COUNT($Y$3:Y100)+1,"  ")</f>
        <v xml:space="preserve">  </v>
      </c>
    </row>
    <row r="102" spans="2:25" ht="15.75">
      <c r="B102" s="12" t="str">
        <f>IF(C102&lt;&gt;"",COUNT($B$3:B101)+1,"")</f>
        <v/>
      </c>
      <c r="C102" s="86"/>
      <c r="D102" s="12"/>
      <c r="E102" s="12"/>
      <c r="F102" s="5" t="str">
        <f>IFERROR(IF(E102&lt;&gt;"",VLOOKUP(E102,STORE!$C$6:$D$500,2,FALSE),""),"تأكد من الكود")</f>
        <v/>
      </c>
      <c r="G102" s="12"/>
      <c r="H102" s="20"/>
      <c r="I102" s="12"/>
      <c r="U102" s="4" t="str">
        <f>IF(AND($V$2=$E102,$V$2&lt;&gt;"",$V$2&lt;&gt;0,F102&lt;&gt;"تأكد من الكود"),COUNT($U$3:U101)+1,"  ")</f>
        <v xml:space="preserve">  </v>
      </c>
      <c r="Y102" s="4" t="str">
        <f>IF(AND($Z$2=$D102,$Z$2&lt;&gt;"",$Z$2&lt;&gt;0,$Y$2=$Y$1),COUNT($Y$3:Y101)+1,"  ")</f>
        <v xml:space="preserve">  </v>
      </c>
    </row>
    <row r="103" spans="2:25" ht="15.75">
      <c r="B103" s="12" t="str">
        <f>IF(C103&lt;&gt;"",COUNT($B$3:B102)+1,"")</f>
        <v/>
      </c>
      <c r="C103" s="86"/>
      <c r="D103" s="12"/>
      <c r="E103" s="12"/>
      <c r="F103" s="5" t="str">
        <f>IFERROR(IF(E103&lt;&gt;"",VLOOKUP(E103,STORE!$C$6:$D$500,2,FALSE),""),"تأكد من الكود")</f>
        <v/>
      </c>
      <c r="G103" s="12"/>
      <c r="H103" s="20"/>
      <c r="I103" s="12"/>
      <c r="U103" s="4" t="str">
        <f>IF(AND($V$2=$E103,$V$2&lt;&gt;"",$V$2&lt;&gt;0,F103&lt;&gt;"تأكد من الكود"),COUNT($U$3:U102)+1,"  ")</f>
        <v xml:space="preserve">  </v>
      </c>
      <c r="Y103" s="4" t="str">
        <f>IF(AND($Z$2=$D103,$Z$2&lt;&gt;"",$Z$2&lt;&gt;0,$Y$2=$Y$1),COUNT($Y$3:Y102)+1,"  ")</f>
        <v xml:space="preserve">  </v>
      </c>
    </row>
    <row r="104" spans="2:25" ht="15.75">
      <c r="B104" s="12" t="str">
        <f>IF(C104&lt;&gt;"",COUNT($B$3:B103)+1,"")</f>
        <v/>
      </c>
      <c r="C104" s="86"/>
      <c r="D104" s="12"/>
      <c r="E104" s="12"/>
      <c r="F104" s="5" t="str">
        <f>IFERROR(IF(E104&lt;&gt;"",VLOOKUP(E104,STORE!$C$6:$D$500,2,FALSE),""),"تأكد من الكود")</f>
        <v/>
      </c>
      <c r="G104" s="12"/>
      <c r="H104" s="20"/>
      <c r="I104" s="12"/>
      <c r="U104" s="4" t="str">
        <f>IF(AND($V$2=$E104,$V$2&lt;&gt;"",$V$2&lt;&gt;0,F104&lt;&gt;"تأكد من الكود"),COUNT($U$3:U103)+1,"  ")</f>
        <v xml:space="preserve">  </v>
      </c>
      <c r="Y104" s="4" t="str">
        <f>IF(AND($Z$2=$D104,$Z$2&lt;&gt;"",$Z$2&lt;&gt;0,$Y$2=$Y$1),COUNT($Y$3:Y103)+1,"  ")</f>
        <v xml:space="preserve">  </v>
      </c>
    </row>
    <row r="105" spans="2:25" ht="15.75">
      <c r="B105" s="12" t="str">
        <f>IF(C105&lt;&gt;"",COUNT($B$3:B104)+1,"")</f>
        <v/>
      </c>
      <c r="C105" s="86"/>
      <c r="D105" s="12"/>
      <c r="E105" s="12"/>
      <c r="F105" s="5" t="str">
        <f>IFERROR(IF(E105&lt;&gt;"",VLOOKUP(E105,STORE!$C$6:$D$500,2,FALSE),""),"تأكد من الكود")</f>
        <v/>
      </c>
      <c r="G105" s="12"/>
      <c r="H105" s="20"/>
      <c r="I105" s="12"/>
      <c r="U105" s="4" t="str">
        <f>IF(AND($V$2=$E105,$V$2&lt;&gt;"",$V$2&lt;&gt;0,F105&lt;&gt;"تأكد من الكود"),COUNT($U$3:U104)+1,"  ")</f>
        <v xml:space="preserve">  </v>
      </c>
      <c r="Y105" s="4" t="str">
        <f>IF(AND($Z$2=$D105,$Z$2&lt;&gt;"",$Z$2&lt;&gt;0,$Y$2=$Y$1),COUNT($Y$3:Y104)+1,"  ")</f>
        <v xml:space="preserve">  </v>
      </c>
    </row>
    <row r="106" spans="2:25" ht="15.75">
      <c r="B106" s="12" t="str">
        <f>IF(C106&lt;&gt;"",COUNT($B$3:B105)+1,"")</f>
        <v/>
      </c>
      <c r="C106" s="86"/>
      <c r="D106" s="12"/>
      <c r="E106" s="12"/>
      <c r="F106" s="5" t="str">
        <f>IFERROR(IF(E106&lt;&gt;"",VLOOKUP(E106,STORE!$C$6:$D$500,2,FALSE),""),"تأكد من الكود")</f>
        <v/>
      </c>
      <c r="G106" s="12"/>
      <c r="H106" s="20"/>
      <c r="I106" s="12"/>
      <c r="U106" s="4" t="str">
        <f>IF(AND($V$2=$E106,$V$2&lt;&gt;"",$V$2&lt;&gt;0,F106&lt;&gt;"تأكد من الكود"),COUNT($U$3:U105)+1,"  ")</f>
        <v xml:space="preserve">  </v>
      </c>
      <c r="Y106" s="4" t="str">
        <f>IF(AND($Z$2=$D106,$Z$2&lt;&gt;"",$Z$2&lt;&gt;0,$Y$2=$Y$1),COUNT($Y$3:Y105)+1,"  ")</f>
        <v xml:space="preserve">  </v>
      </c>
    </row>
    <row r="107" spans="2:25" ht="15.75">
      <c r="B107" s="12" t="str">
        <f>IF(C107&lt;&gt;"",COUNT($B$3:B106)+1,"")</f>
        <v/>
      </c>
      <c r="C107" s="86"/>
      <c r="D107" s="12"/>
      <c r="E107" s="12"/>
      <c r="F107" s="5" t="str">
        <f>IFERROR(IF(E107&lt;&gt;"",VLOOKUP(E107,STORE!$C$6:$D$500,2,FALSE),""),"تأكد من الكود")</f>
        <v/>
      </c>
      <c r="G107" s="12"/>
      <c r="H107" s="20"/>
      <c r="I107" s="12"/>
      <c r="U107" s="4" t="str">
        <f>IF(AND($V$2=$E107,$V$2&lt;&gt;"",$V$2&lt;&gt;0,F107&lt;&gt;"تأكد من الكود"),COUNT($U$3:U106)+1,"  ")</f>
        <v xml:space="preserve">  </v>
      </c>
      <c r="Y107" s="4" t="str">
        <f>IF(AND($Z$2=$D107,$Z$2&lt;&gt;"",$Z$2&lt;&gt;0,$Y$2=$Y$1),COUNT($Y$3:Y106)+1,"  ")</f>
        <v xml:space="preserve">  </v>
      </c>
    </row>
    <row r="108" spans="2:25" ht="15.75">
      <c r="B108" s="12" t="str">
        <f>IF(C108&lt;&gt;"",COUNT($B$3:B107)+1,"")</f>
        <v/>
      </c>
      <c r="C108" s="86"/>
      <c r="D108" s="12"/>
      <c r="E108" s="12"/>
      <c r="F108" s="5" t="str">
        <f>IFERROR(IF(E108&lt;&gt;"",VLOOKUP(E108,STORE!$C$6:$D$500,2,FALSE),""),"تأكد من الكود")</f>
        <v/>
      </c>
      <c r="G108" s="12"/>
      <c r="H108" s="20"/>
      <c r="I108" s="12"/>
      <c r="U108" s="4" t="str">
        <f>IF(AND($V$2=$E108,$V$2&lt;&gt;"",$V$2&lt;&gt;0,F108&lt;&gt;"تأكد من الكود"),COUNT($U$3:U107)+1,"  ")</f>
        <v xml:space="preserve">  </v>
      </c>
      <c r="Y108" s="4" t="str">
        <f>IF(AND($Z$2=$D108,$Z$2&lt;&gt;"",$Z$2&lt;&gt;0,$Y$2=$Y$1),COUNT($Y$3:Y107)+1,"  ")</f>
        <v xml:space="preserve">  </v>
      </c>
    </row>
    <row r="109" spans="2:25" ht="15.75">
      <c r="B109" s="12" t="str">
        <f>IF(C109&lt;&gt;"",COUNT($B$3:B108)+1,"")</f>
        <v/>
      </c>
      <c r="C109" s="86"/>
      <c r="D109" s="12"/>
      <c r="E109" s="12"/>
      <c r="F109" s="5" t="str">
        <f>IFERROR(IF(E109&lt;&gt;"",VLOOKUP(E109,STORE!$C$6:$D$500,2,FALSE),""),"تأكد من الكود")</f>
        <v/>
      </c>
      <c r="G109" s="12"/>
      <c r="H109" s="20"/>
      <c r="I109" s="12"/>
      <c r="U109" s="4" t="str">
        <f>IF(AND($V$2=$E109,$V$2&lt;&gt;"",$V$2&lt;&gt;0,F109&lt;&gt;"تأكد من الكود"),COUNT($U$3:U108)+1,"  ")</f>
        <v xml:space="preserve">  </v>
      </c>
      <c r="Y109" s="4" t="str">
        <f>IF(AND($Z$2=$D109,$Z$2&lt;&gt;"",$Z$2&lt;&gt;0,$Y$2=$Y$1),COUNT($Y$3:Y108)+1,"  ")</f>
        <v xml:space="preserve">  </v>
      </c>
    </row>
    <row r="110" spans="2:25" ht="15.75">
      <c r="B110" s="12" t="str">
        <f>IF(C110&lt;&gt;"",COUNT($B$3:B109)+1,"")</f>
        <v/>
      </c>
      <c r="C110" s="86"/>
      <c r="D110" s="12"/>
      <c r="E110" s="12"/>
      <c r="F110" s="5" t="str">
        <f>IFERROR(IF(E110&lt;&gt;"",VLOOKUP(E110,STORE!$C$6:$D$500,2,FALSE),""),"تأكد من الكود")</f>
        <v/>
      </c>
      <c r="G110" s="12"/>
      <c r="H110" s="20"/>
      <c r="I110" s="12"/>
      <c r="U110" s="4" t="str">
        <f>IF(AND($V$2=$E110,$V$2&lt;&gt;"",$V$2&lt;&gt;0,F110&lt;&gt;"تأكد من الكود"),COUNT($U$3:U109)+1,"  ")</f>
        <v xml:space="preserve">  </v>
      </c>
      <c r="Y110" s="4" t="str">
        <f>IF(AND($Z$2=$D110,$Z$2&lt;&gt;"",$Z$2&lt;&gt;0,$Y$2=$Y$1),COUNT($Y$3:Y109)+1,"  ")</f>
        <v xml:space="preserve">  </v>
      </c>
    </row>
    <row r="111" spans="2:25" ht="15.75">
      <c r="B111" s="12" t="str">
        <f>IF(C111&lt;&gt;"",COUNT($B$3:B110)+1,"")</f>
        <v/>
      </c>
      <c r="C111" s="86"/>
      <c r="D111" s="12"/>
      <c r="E111" s="12"/>
      <c r="F111" s="5" t="str">
        <f>IFERROR(IF(E111&lt;&gt;"",VLOOKUP(E111,STORE!$C$6:$D$500,2,FALSE),""),"تأكد من الكود")</f>
        <v/>
      </c>
      <c r="G111" s="12"/>
      <c r="H111" s="20"/>
      <c r="I111" s="12"/>
      <c r="U111" s="4" t="str">
        <f>IF(AND($V$2=$E111,$V$2&lt;&gt;"",$V$2&lt;&gt;0,F111&lt;&gt;"تأكد من الكود"),COUNT($U$3:U110)+1,"  ")</f>
        <v xml:space="preserve">  </v>
      </c>
      <c r="Y111" s="4" t="str">
        <f>IF(AND($Z$2=$D111,$Z$2&lt;&gt;"",$Z$2&lt;&gt;0,$Y$2=$Y$1),COUNT($Y$3:Y110)+1,"  ")</f>
        <v xml:space="preserve">  </v>
      </c>
    </row>
    <row r="112" spans="2:25" ht="15.75">
      <c r="B112" s="12" t="str">
        <f>IF(C112&lt;&gt;"",COUNT($B$3:B111)+1,"")</f>
        <v/>
      </c>
      <c r="C112" s="86"/>
      <c r="D112" s="12"/>
      <c r="E112" s="12"/>
      <c r="F112" s="5" t="str">
        <f>IFERROR(IF(E112&lt;&gt;"",VLOOKUP(E112,STORE!$C$6:$D$500,2,FALSE),""),"تأكد من الكود")</f>
        <v/>
      </c>
      <c r="G112" s="12"/>
      <c r="H112" s="20"/>
      <c r="I112" s="12"/>
      <c r="U112" s="4" t="str">
        <f>IF(AND($V$2=$E112,$V$2&lt;&gt;"",$V$2&lt;&gt;0,F112&lt;&gt;"تأكد من الكود"),COUNT($U$3:U111)+1,"  ")</f>
        <v xml:space="preserve">  </v>
      </c>
      <c r="Y112" s="4" t="str">
        <f>IF(AND($Z$2=$D112,$Z$2&lt;&gt;"",$Z$2&lt;&gt;0,$Y$2=$Y$1),COUNT($Y$3:Y111)+1,"  ")</f>
        <v xml:space="preserve">  </v>
      </c>
    </row>
    <row r="113" spans="2:25" ht="15.75">
      <c r="B113" s="12" t="str">
        <f>IF(C113&lt;&gt;"",COUNT($B$3:B112)+1,"")</f>
        <v/>
      </c>
      <c r="C113" s="86"/>
      <c r="D113" s="12"/>
      <c r="E113" s="12"/>
      <c r="F113" s="5" t="str">
        <f>IFERROR(IF(E113&lt;&gt;"",VLOOKUP(E113,STORE!$C$6:$D$500,2,FALSE),""),"تأكد من الكود")</f>
        <v/>
      </c>
      <c r="G113" s="12"/>
      <c r="H113" s="20"/>
      <c r="I113" s="12"/>
      <c r="U113" s="4" t="str">
        <f>IF(AND($V$2=$E113,$V$2&lt;&gt;"",$V$2&lt;&gt;0,F113&lt;&gt;"تأكد من الكود"),COUNT($U$3:U112)+1,"  ")</f>
        <v xml:space="preserve">  </v>
      </c>
      <c r="Y113" s="4" t="str">
        <f>IF(AND($Z$2=$D113,$Z$2&lt;&gt;"",$Z$2&lt;&gt;0,$Y$2=$Y$1),COUNT($Y$3:Y112)+1,"  ")</f>
        <v xml:space="preserve">  </v>
      </c>
    </row>
    <row r="114" spans="2:25" ht="15.75">
      <c r="B114" s="12" t="str">
        <f>IF(C114&lt;&gt;"",COUNT($B$3:B113)+1,"")</f>
        <v/>
      </c>
      <c r="C114" s="86"/>
      <c r="D114" s="12"/>
      <c r="E114" s="12"/>
      <c r="F114" s="5" t="str">
        <f>IFERROR(IF(E114&lt;&gt;"",VLOOKUP(E114,STORE!$C$6:$D$500,2,FALSE),""),"تأكد من الكود")</f>
        <v/>
      </c>
      <c r="G114" s="12"/>
      <c r="H114" s="20"/>
      <c r="I114" s="12"/>
      <c r="U114" s="4" t="str">
        <f>IF(AND($V$2=$E114,$V$2&lt;&gt;"",$V$2&lt;&gt;0,F114&lt;&gt;"تأكد من الكود"),COUNT($U$3:U113)+1,"  ")</f>
        <v xml:space="preserve">  </v>
      </c>
      <c r="Y114" s="4" t="str">
        <f>IF(AND($Z$2=$D114,$Z$2&lt;&gt;"",$Z$2&lt;&gt;0,$Y$2=$Y$1),COUNT($Y$3:Y113)+1,"  ")</f>
        <v xml:space="preserve">  </v>
      </c>
    </row>
    <row r="115" spans="2:25" ht="15.75">
      <c r="B115" s="12" t="str">
        <f>IF(C115&lt;&gt;"",COUNT($B$3:B114)+1,"")</f>
        <v/>
      </c>
      <c r="C115" s="86"/>
      <c r="D115" s="12"/>
      <c r="E115" s="12"/>
      <c r="F115" s="5" t="str">
        <f>IFERROR(IF(E115&lt;&gt;"",VLOOKUP(E115,STORE!$C$6:$D$500,2,FALSE),""),"تأكد من الكود")</f>
        <v/>
      </c>
      <c r="G115" s="12"/>
      <c r="H115" s="20"/>
      <c r="I115" s="12"/>
      <c r="U115" s="4" t="str">
        <f>IF(AND($V$2=$E115,$V$2&lt;&gt;"",$V$2&lt;&gt;0,F115&lt;&gt;"تأكد من الكود"),COUNT($U$3:U114)+1,"  ")</f>
        <v xml:space="preserve">  </v>
      </c>
      <c r="Y115" s="4" t="str">
        <f>IF(AND($Z$2=$D115,$Z$2&lt;&gt;"",$Z$2&lt;&gt;0,$Y$2=$Y$1),COUNT($Y$3:Y114)+1,"  ")</f>
        <v xml:space="preserve">  </v>
      </c>
    </row>
    <row r="116" spans="2:25" ht="15.75">
      <c r="B116" s="12" t="str">
        <f>IF(C116&lt;&gt;"",COUNT($B$3:B115)+1,"")</f>
        <v/>
      </c>
      <c r="C116" s="86"/>
      <c r="D116" s="12"/>
      <c r="E116" s="12"/>
      <c r="F116" s="5" t="str">
        <f>IFERROR(IF(E116&lt;&gt;"",VLOOKUP(E116,STORE!$C$6:$D$500,2,FALSE),""),"تأكد من الكود")</f>
        <v/>
      </c>
      <c r="G116" s="12"/>
      <c r="H116" s="20"/>
      <c r="I116" s="12"/>
      <c r="U116" s="4" t="str">
        <f>IF(AND($V$2=$E116,$V$2&lt;&gt;"",$V$2&lt;&gt;0,F116&lt;&gt;"تأكد من الكود"),COUNT($U$3:U115)+1,"  ")</f>
        <v xml:space="preserve">  </v>
      </c>
      <c r="Y116" s="4" t="str">
        <f>IF(AND($Z$2=$D116,$Z$2&lt;&gt;"",$Z$2&lt;&gt;0,$Y$2=$Y$1),COUNT($Y$3:Y115)+1,"  ")</f>
        <v xml:space="preserve">  </v>
      </c>
    </row>
    <row r="117" spans="2:25" ht="15.75">
      <c r="B117" s="12" t="str">
        <f>IF(C117&lt;&gt;"",COUNT($B$3:B116)+1,"")</f>
        <v/>
      </c>
      <c r="C117" s="86"/>
      <c r="D117" s="12"/>
      <c r="E117" s="12"/>
      <c r="F117" s="5" t="str">
        <f>IFERROR(IF(E117&lt;&gt;"",VLOOKUP(E117,STORE!$C$6:$D$500,2,FALSE),""),"تأكد من الكود")</f>
        <v/>
      </c>
      <c r="G117" s="12"/>
      <c r="H117" s="20"/>
      <c r="I117" s="12"/>
      <c r="U117" s="4" t="str">
        <f>IF(AND($V$2=$E117,$V$2&lt;&gt;"",$V$2&lt;&gt;0,F117&lt;&gt;"تأكد من الكود"),COUNT($U$3:U116)+1,"  ")</f>
        <v xml:space="preserve">  </v>
      </c>
      <c r="Y117" s="4" t="str">
        <f>IF(AND($Z$2=$D117,$Z$2&lt;&gt;"",$Z$2&lt;&gt;0,$Y$2=$Y$1),COUNT($Y$3:Y116)+1,"  ")</f>
        <v xml:space="preserve">  </v>
      </c>
    </row>
    <row r="118" spans="2:25" ht="15.75">
      <c r="B118" s="12" t="str">
        <f>IF(C118&lt;&gt;"",COUNT($B$3:B117)+1,"")</f>
        <v/>
      </c>
      <c r="C118" s="86"/>
      <c r="D118" s="12"/>
      <c r="E118" s="12"/>
      <c r="F118" s="5" t="str">
        <f>IFERROR(IF(E118&lt;&gt;"",VLOOKUP(E118,STORE!$C$6:$D$500,2,FALSE),""),"تأكد من الكود")</f>
        <v/>
      </c>
      <c r="G118" s="12"/>
      <c r="H118" s="20"/>
      <c r="I118" s="12"/>
      <c r="U118" s="4" t="str">
        <f>IF(AND($V$2=$E118,$V$2&lt;&gt;"",$V$2&lt;&gt;0,F118&lt;&gt;"تأكد من الكود"),COUNT($U$3:U117)+1,"  ")</f>
        <v xml:space="preserve">  </v>
      </c>
      <c r="Y118" s="4" t="str">
        <f>IF(AND($Z$2=$D118,$Z$2&lt;&gt;"",$Z$2&lt;&gt;0,$Y$2=$Y$1),COUNT($Y$3:Y117)+1,"  ")</f>
        <v xml:space="preserve">  </v>
      </c>
    </row>
    <row r="119" spans="2:25" ht="15.75">
      <c r="B119" s="12" t="str">
        <f>IF(C119&lt;&gt;"",COUNT($B$3:B118)+1,"")</f>
        <v/>
      </c>
      <c r="C119" s="86"/>
      <c r="D119" s="12"/>
      <c r="E119" s="12"/>
      <c r="F119" s="5" t="str">
        <f>IFERROR(IF(E119&lt;&gt;"",VLOOKUP(E119,STORE!$C$6:$D$500,2,FALSE),""),"تأكد من الكود")</f>
        <v/>
      </c>
      <c r="G119" s="12"/>
      <c r="H119" s="20"/>
      <c r="I119" s="12"/>
      <c r="U119" s="4" t="str">
        <f>IF(AND($V$2=$E119,$V$2&lt;&gt;"",$V$2&lt;&gt;0,F119&lt;&gt;"تأكد من الكود"),COUNT($U$3:U118)+1,"  ")</f>
        <v xml:space="preserve">  </v>
      </c>
      <c r="Y119" s="4" t="str">
        <f>IF(AND($Z$2=$D119,$Z$2&lt;&gt;"",$Z$2&lt;&gt;0,$Y$2=$Y$1),COUNT($Y$3:Y118)+1,"  ")</f>
        <v xml:space="preserve">  </v>
      </c>
    </row>
    <row r="120" spans="2:25" ht="15.75">
      <c r="B120" s="12" t="str">
        <f>IF(C120&lt;&gt;"",COUNT($B$3:B119)+1,"")</f>
        <v/>
      </c>
      <c r="C120" s="86"/>
      <c r="D120" s="12"/>
      <c r="E120" s="12"/>
      <c r="F120" s="5" t="str">
        <f>IFERROR(IF(E120&lt;&gt;"",VLOOKUP(E120,STORE!$C$6:$D$500,2,FALSE),""),"تأكد من الكود")</f>
        <v/>
      </c>
      <c r="G120" s="12"/>
      <c r="H120" s="20"/>
      <c r="I120" s="12"/>
      <c r="U120" s="4" t="str">
        <f>IF(AND($V$2=$E120,$V$2&lt;&gt;"",$V$2&lt;&gt;0,F120&lt;&gt;"تأكد من الكود"),COUNT($U$3:U119)+1,"  ")</f>
        <v xml:space="preserve">  </v>
      </c>
      <c r="Y120" s="4" t="str">
        <f>IF(AND($Z$2=$D120,$Z$2&lt;&gt;"",$Z$2&lt;&gt;0,$Y$2=$Y$1),COUNT($Y$3:Y119)+1,"  ")</f>
        <v xml:space="preserve">  </v>
      </c>
    </row>
    <row r="121" spans="2:25" ht="15.75">
      <c r="B121" s="12" t="str">
        <f>IF(C121&lt;&gt;"",COUNT($B$3:B120)+1,"")</f>
        <v/>
      </c>
      <c r="C121" s="86"/>
      <c r="D121" s="12"/>
      <c r="E121" s="12"/>
      <c r="F121" s="5" t="str">
        <f>IFERROR(IF(E121&lt;&gt;"",VLOOKUP(E121,STORE!$C$6:$D$500,2,FALSE),""),"تأكد من الكود")</f>
        <v/>
      </c>
      <c r="G121" s="12"/>
      <c r="H121" s="20"/>
      <c r="I121" s="12"/>
      <c r="U121" s="4" t="str">
        <f>IF(AND($V$2=$E121,$V$2&lt;&gt;"",$V$2&lt;&gt;0,F121&lt;&gt;"تأكد من الكود"),COUNT($U$3:U120)+1,"  ")</f>
        <v xml:space="preserve">  </v>
      </c>
      <c r="Y121" s="4" t="str">
        <f>IF(AND($Z$2=$D121,$Z$2&lt;&gt;"",$Z$2&lt;&gt;0,$Y$2=$Y$1),COUNT($Y$3:Y120)+1,"  ")</f>
        <v xml:space="preserve">  </v>
      </c>
    </row>
    <row r="122" spans="2:25" ht="15.75">
      <c r="B122" s="12" t="str">
        <f>IF(C122&lt;&gt;"",COUNT($B$3:B121)+1,"")</f>
        <v/>
      </c>
      <c r="C122" s="86"/>
      <c r="D122" s="12"/>
      <c r="E122" s="12"/>
      <c r="F122" s="5" t="str">
        <f>IFERROR(IF(E122&lt;&gt;"",VLOOKUP(E122,STORE!$C$6:$D$500,2,FALSE),""),"تأكد من الكود")</f>
        <v/>
      </c>
      <c r="G122" s="12"/>
      <c r="H122" s="20"/>
      <c r="I122" s="12"/>
      <c r="U122" s="4" t="str">
        <f>IF(AND($V$2=$E122,$V$2&lt;&gt;"",$V$2&lt;&gt;0,F122&lt;&gt;"تأكد من الكود"),COUNT($U$3:U121)+1,"  ")</f>
        <v xml:space="preserve">  </v>
      </c>
      <c r="Y122" s="4" t="str">
        <f>IF(AND($Z$2=$D122,$Z$2&lt;&gt;"",$Z$2&lt;&gt;0,$Y$2=$Y$1),COUNT($Y$3:Y121)+1,"  ")</f>
        <v xml:space="preserve">  </v>
      </c>
    </row>
    <row r="123" spans="2:25" ht="15.75">
      <c r="B123" s="12" t="str">
        <f>IF(C123&lt;&gt;"",COUNT($B$3:B122)+1,"")</f>
        <v/>
      </c>
      <c r="C123" s="86"/>
      <c r="D123" s="12"/>
      <c r="E123" s="12"/>
      <c r="F123" s="5" t="str">
        <f>IFERROR(IF(E123&lt;&gt;"",VLOOKUP(E123,STORE!$C$6:$D$500,2,FALSE),""),"تأكد من الكود")</f>
        <v/>
      </c>
      <c r="G123" s="12"/>
      <c r="H123" s="20"/>
      <c r="I123" s="12"/>
      <c r="U123" s="4" t="str">
        <f>IF(AND($V$2=$E123,$V$2&lt;&gt;"",$V$2&lt;&gt;0,F123&lt;&gt;"تأكد من الكود"),COUNT($U$3:U122)+1,"  ")</f>
        <v xml:space="preserve">  </v>
      </c>
      <c r="Y123" s="4" t="str">
        <f>IF(AND($Z$2=$D123,$Z$2&lt;&gt;"",$Z$2&lt;&gt;0,$Y$2=$Y$1),COUNT($Y$3:Y122)+1,"  ")</f>
        <v xml:space="preserve">  </v>
      </c>
    </row>
    <row r="124" spans="2:25" ht="15.75">
      <c r="B124" s="12" t="str">
        <f>IF(C124&lt;&gt;"",COUNT($B$3:B123)+1,"")</f>
        <v/>
      </c>
      <c r="C124" s="86"/>
      <c r="D124" s="12"/>
      <c r="E124" s="12"/>
      <c r="F124" s="5" t="str">
        <f>IFERROR(IF(E124&lt;&gt;"",VLOOKUP(E124,STORE!$C$6:$D$500,2,FALSE),""),"تأكد من الكود")</f>
        <v/>
      </c>
      <c r="G124" s="12"/>
      <c r="H124" s="20"/>
      <c r="I124" s="12"/>
      <c r="U124" s="4" t="str">
        <f>IF(AND($V$2=$E124,$V$2&lt;&gt;"",$V$2&lt;&gt;0,F124&lt;&gt;"تأكد من الكود"),COUNT($U$3:U123)+1,"  ")</f>
        <v xml:space="preserve">  </v>
      </c>
      <c r="Y124" s="4" t="str">
        <f>IF(AND($Z$2=$D124,$Z$2&lt;&gt;"",$Z$2&lt;&gt;0,$Y$2=$Y$1),COUNT($Y$3:Y123)+1,"  ")</f>
        <v xml:space="preserve">  </v>
      </c>
    </row>
    <row r="125" spans="2:25" ht="15.75">
      <c r="B125" s="12" t="str">
        <f>IF(C125&lt;&gt;"",COUNT($B$3:B124)+1,"")</f>
        <v/>
      </c>
      <c r="C125" s="86"/>
      <c r="D125" s="12"/>
      <c r="E125" s="12"/>
      <c r="F125" s="5" t="str">
        <f>IFERROR(IF(E125&lt;&gt;"",VLOOKUP(E125,STORE!$C$6:$D$500,2,FALSE),""),"تأكد من الكود")</f>
        <v/>
      </c>
      <c r="G125" s="12"/>
      <c r="H125" s="20"/>
      <c r="I125" s="12"/>
      <c r="U125" s="4" t="str">
        <f>IF(AND($V$2=$E125,$V$2&lt;&gt;"",$V$2&lt;&gt;0,F125&lt;&gt;"تأكد من الكود"),COUNT($U$3:U124)+1,"  ")</f>
        <v xml:space="preserve">  </v>
      </c>
      <c r="Y125" s="4" t="str">
        <f>IF(AND($Z$2=$D125,$Z$2&lt;&gt;"",$Z$2&lt;&gt;0,$Y$2=$Y$1),COUNT($Y$3:Y124)+1,"  ")</f>
        <v xml:space="preserve">  </v>
      </c>
    </row>
    <row r="126" spans="2:25" ht="15.75">
      <c r="B126" s="12" t="str">
        <f>IF(C126&lt;&gt;"",COUNT($B$3:B125)+1,"")</f>
        <v/>
      </c>
      <c r="C126" s="86"/>
      <c r="D126" s="12"/>
      <c r="E126" s="12"/>
      <c r="F126" s="5" t="str">
        <f>IFERROR(IF(E126&lt;&gt;"",VLOOKUP(E126,STORE!$C$6:$D$500,2,FALSE),""),"تأكد من الكود")</f>
        <v/>
      </c>
      <c r="G126" s="12"/>
      <c r="H126" s="20"/>
      <c r="I126" s="12"/>
      <c r="U126" s="4" t="str">
        <f>IF(AND($V$2=$E126,$V$2&lt;&gt;"",$V$2&lt;&gt;0,F126&lt;&gt;"تأكد من الكود"),COUNT($U$3:U125)+1,"  ")</f>
        <v xml:space="preserve">  </v>
      </c>
      <c r="Y126" s="4" t="str">
        <f>IF(AND($Z$2=$D126,$Z$2&lt;&gt;"",$Z$2&lt;&gt;0,$Y$2=$Y$1),COUNT($Y$3:Y125)+1,"  ")</f>
        <v xml:space="preserve">  </v>
      </c>
    </row>
    <row r="127" spans="2:25" ht="15.75">
      <c r="B127" s="12" t="str">
        <f>IF(C127&lt;&gt;"",COUNT($B$3:B126)+1,"")</f>
        <v/>
      </c>
      <c r="C127" s="86"/>
      <c r="D127" s="12"/>
      <c r="E127" s="12"/>
      <c r="F127" s="5" t="str">
        <f>IFERROR(IF(E127&lt;&gt;"",VLOOKUP(E127,STORE!$C$6:$D$500,2,FALSE),""),"تأكد من الكود")</f>
        <v/>
      </c>
      <c r="G127" s="12"/>
      <c r="H127" s="20"/>
      <c r="I127" s="12"/>
      <c r="U127" s="4" t="str">
        <f>IF(AND($V$2=$E127,$V$2&lt;&gt;"",$V$2&lt;&gt;0,F127&lt;&gt;"تأكد من الكود"),COUNT($U$3:U126)+1,"  ")</f>
        <v xml:space="preserve">  </v>
      </c>
      <c r="Y127" s="4" t="str">
        <f>IF(AND($Z$2=$D127,$Z$2&lt;&gt;"",$Z$2&lt;&gt;0,$Y$2=$Y$1),COUNT($Y$3:Y126)+1,"  ")</f>
        <v xml:space="preserve">  </v>
      </c>
    </row>
    <row r="128" spans="2:25" ht="15.75">
      <c r="B128" s="12" t="str">
        <f>IF(C128&lt;&gt;"",COUNT($B$3:B127)+1,"")</f>
        <v/>
      </c>
      <c r="C128" s="86"/>
      <c r="D128" s="12"/>
      <c r="E128" s="12"/>
      <c r="F128" s="5" t="str">
        <f>IFERROR(IF(E128&lt;&gt;"",VLOOKUP(E128,STORE!$C$6:$D$500,2,FALSE),""),"تأكد من الكود")</f>
        <v/>
      </c>
      <c r="G128" s="12"/>
      <c r="H128" s="20"/>
      <c r="I128" s="12"/>
      <c r="U128" s="4" t="str">
        <f>IF(AND($V$2=$E128,$V$2&lt;&gt;"",$V$2&lt;&gt;0,F128&lt;&gt;"تأكد من الكود"),COUNT($U$3:U127)+1,"  ")</f>
        <v xml:space="preserve">  </v>
      </c>
      <c r="Y128" s="4" t="str">
        <f>IF(AND($Z$2=$D128,$Z$2&lt;&gt;"",$Z$2&lt;&gt;0,$Y$2=$Y$1),COUNT($Y$3:Y127)+1,"  ")</f>
        <v xml:space="preserve">  </v>
      </c>
    </row>
    <row r="129" spans="2:25" ht="15.75">
      <c r="B129" s="12" t="str">
        <f>IF(C129&lt;&gt;"",COUNT($B$3:B128)+1,"")</f>
        <v/>
      </c>
      <c r="C129" s="86"/>
      <c r="D129" s="12"/>
      <c r="E129" s="12"/>
      <c r="F129" s="5" t="str">
        <f>IFERROR(IF(E129&lt;&gt;"",VLOOKUP(E129,STORE!$C$6:$D$500,2,FALSE),""),"تأكد من الكود")</f>
        <v/>
      </c>
      <c r="G129" s="12"/>
      <c r="H129" s="20"/>
      <c r="I129" s="12"/>
      <c r="U129" s="4" t="str">
        <f>IF(AND($V$2=$E129,$V$2&lt;&gt;"",$V$2&lt;&gt;0,F129&lt;&gt;"تأكد من الكود"),COUNT($U$3:U128)+1,"  ")</f>
        <v xml:space="preserve">  </v>
      </c>
      <c r="Y129" s="4" t="str">
        <f>IF(AND($Z$2=$D129,$Z$2&lt;&gt;"",$Z$2&lt;&gt;0,$Y$2=$Y$1),COUNT($Y$3:Y128)+1,"  ")</f>
        <v xml:space="preserve">  </v>
      </c>
    </row>
    <row r="130" spans="2:25" ht="15.75">
      <c r="B130" s="12" t="str">
        <f>IF(C130&lt;&gt;"",COUNT($B$3:B129)+1,"")</f>
        <v/>
      </c>
      <c r="C130" s="86"/>
      <c r="D130" s="12"/>
      <c r="E130" s="12"/>
      <c r="F130" s="5" t="str">
        <f>IFERROR(IF(E130&lt;&gt;"",VLOOKUP(E130,STORE!$C$6:$D$500,2,FALSE),""),"تأكد من الكود")</f>
        <v/>
      </c>
      <c r="G130" s="12"/>
      <c r="H130" s="20"/>
      <c r="I130" s="12"/>
      <c r="U130" s="4" t="str">
        <f>IF(AND($V$2=$E130,$V$2&lt;&gt;"",$V$2&lt;&gt;0,F130&lt;&gt;"تأكد من الكود"),COUNT($U$3:U129)+1,"  ")</f>
        <v xml:space="preserve">  </v>
      </c>
      <c r="Y130" s="4" t="str">
        <f>IF(AND($Z$2=$D130,$Z$2&lt;&gt;"",$Z$2&lt;&gt;0,$Y$2=$Y$1),COUNT($Y$3:Y129)+1,"  ")</f>
        <v xml:space="preserve">  </v>
      </c>
    </row>
    <row r="131" spans="2:25" ht="15.75">
      <c r="B131" s="12" t="str">
        <f>IF(C131&lt;&gt;"",COUNT($B$3:B130)+1,"")</f>
        <v/>
      </c>
      <c r="C131" s="86"/>
      <c r="D131" s="12"/>
      <c r="E131" s="12"/>
      <c r="F131" s="5" t="str">
        <f>IFERROR(IF(E131&lt;&gt;"",VLOOKUP(E131,STORE!$C$6:$D$500,2,FALSE),""),"تأكد من الكود")</f>
        <v/>
      </c>
      <c r="G131" s="12"/>
      <c r="H131" s="20"/>
      <c r="I131" s="12"/>
      <c r="U131" s="4" t="str">
        <f>IF(AND($V$2=$E131,$V$2&lt;&gt;"",$V$2&lt;&gt;0,F131&lt;&gt;"تأكد من الكود"),COUNT($U$3:U130)+1,"  ")</f>
        <v xml:space="preserve">  </v>
      </c>
      <c r="Y131" s="4" t="str">
        <f>IF(AND($Z$2=$D131,$Z$2&lt;&gt;"",$Z$2&lt;&gt;0,$Y$2=$Y$1),COUNT($Y$3:Y130)+1,"  ")</f>
        <v xml:space="preserve">  </v>
      </c>
    </row>
    <row r="132" spans="2:25" ht="15.75">
      <c r="B132" s="12" t="str">
        <f>IF(C132&lt;&gt;"",COUNT($B$3:B131)+1,"")</f>
        <v/>
      </c>
      <c r="C132" s="86"/>
      <c r="D132" s="12"/>
      <c r="E132" s="12"/>
      <c r="F132" s="5" t="str">
        <f>IFERROR(IF(E132&lt;&gt;"",VLOOKUP(E132,STORE!$C$6:$D$500,2,FALSE),""),"تأكد من الكود")</f>
        <v/>
      </c>
      <c r="G132" s="12"/>
      <c r="H132" s="20"/>
      <c r="I132" s="12"/>
      <c r="U132" s="4" t="str">
        <f>IF(AND($V$2=$E132,$V$2&lt;&gt;"",$V$2&lt;&gt;0,F132&lt;&gt;"تأكد من الكود"),COUNT($U$3:U131)+1,"  ")</f>
        <v xml:space="preserve">  </v>
      </c>
      <c r="Y132" s="4" t="str">
        <f>IF(AND($Z$2=$D132,$Z$2&lt;&gt;"",$Z$2&lt;&gt;0,$Y$2=$Y$1),COUNT($Y$3:Y131)+1,"  ")</f>
        <v xml:space="preserve">  </v>
      </c>
    </row>
    <row r="133" spans="2:25" ht="15.75">
      <c r="B133" s="12" t="str">
        <f>IF(C133&lt;&gt;"",COUNT($B$3:B132)+1,"")</f>
        <v/>
      </c>
      <c r="C133" s="86"/>
      <c r="D133" s="12"/>
      <c r="E133" s="12"/>
      <c r="F133" s="5" t="str">
        <f>IFERROR(IF(E133&lt;&gt;"",VLOOKUP(E133,STORE!$C$6:$D$500,2,FALSE),""),"تأكد من الكود")</f>
        <v/>
      </c>
      <c r="G133" s="12"/>
      <c r="H133" s="20"/>
      <c r="I133" s="12"/>
      <c r="U133" s="4" t="str">
        <f>IF(AND($V$2=$E133,$V$2&lt;&gt;"",$V$2&lt;&gt;0,F133&lt;&gt;"تأكد من الكود"),COUNT($U$3:U132)+1,"  ")</f>
        <v xml:space="preserve">  </v>
      </c>
      <c r="Y133" s="4" t="str">
        <f>IF(AND($Z$2=$D133,$Z$2&lt;&gt;"",$Z$2&lt;&gt;0,$Y$2=$Y$1),COUNT($Y$3:Y132)+1,"  ")</f>
        <v xml:space="preserve">  </v>
      </c>
    </row>
    <row r="134" spans="2:25" ht="15.75">
      <c r="B134" s="12" t="str">
        <f>IF(C134&lt;&gt;"",COUNT($B$3:B133)+1,"")</f>
        <v/>
      </c>
      <c r="C134" s="86"/>
      <c r="D134" s="12"/>
      <c r="E134" s="12"/>
      <c r="F134" s="5" t="str">
        <f>IFERROR(IF(E134&lt;&gt;"",VLOOKUP(E134,STORE!$C$6:$D$500,2,FALSE),""),"تأكد من الكود")</f>
        <v/>
      </c>
      <c r="G134" s="12"/>
      <c r="H134" s="20"/>
      <c r="I134" s="12"/>
      <c r="U134" s="4" t="str">
        <f>IF(AND($V$2=$E134,$V$2&lt;&gt;"",$V$2&lt;&gt;0,F134&lt;&gt;"تأكد من الكود"),COUNT($U$3:U133)+1,"  ")</f>
        <v xml:space="preserve">  </v>
      </c>
      <c r="Y134" s="4" t="str">
        <f>IF(AND($Z$2=$D134,$Z$2&lt;&gt;"",$Z$2&lt;&gt;0,$Y$2=$Y$1),COUNT($Y$3:Y133)+1,"  ")</f>
        <v xml:space="preserve">  </v>
      </c>
    </row>
    <row r="135" spans="2:25" ht="15.75">
      <c r="B135" s="12" t="str">
        <f>IF(C135&lt;&gt;"",COUNT($B$3:B134)+1,"")</f>
        <v/>
      </c>
      <c r="C135" s="86"/>
      <c r="D135" s="12"/>
      <c r="E135" s="12"/>
      <c r="F135" s="5" t="str">
        <f>IFERROR(IF(E135&lt;&gt;"",VLOOKUP(E135,STORE!$C$6:$D$500,2,FALSE),""),"تأكد من الكود")</f>
        <v/>
      </c>
      <c r="G135" s="12"/>
      <c r="H135" s="20"/>
      <c r="I135" s="12"/>
      <c r="U135" s="4" t="str">
        <f>IF(AND($V$2=$E135,$V$2&lt;&gt;"",$V$2&lt;&gt;0,F135&lt;&gt;"تأكد من الكود"),COUNT($U$3:U134)+1,"  ")</f>
        <v xml:space="preserve">  </v>
      </c>
      <c r="Y135" s="4" t="str">
        <f>IF(AND($Z$2=$D135,$Z$2&lt;&gt;"",$Z$2&lt;&gt;0,$Y$2=$Y$1),COUNT($Y$3:Y134)+1,"  ")</f>
        <v xml:space="preserve">  </v>
      </c>
    </row>
    <row r="136" spans="2:25" ht="15.75">
      <c r="B136" s="12" t="str">
        <f>IF(C136&lt;&gt;"",COUNT($B$3:B135)+1,"")</f>
        <v/>
      </c>
      <c r="C136" s="86"/>
      <c r="D136" s="12"/>
      <c r="E136" s="12"/>
      <c r="F136" s="5" t="str">
        <f>IFERROR(IF(E136&lt;&gt;"",VLOOKUP(E136,STORE!$C$6:$D$500,2,FALSE),""),"تأكد من الكود")</f>
        <v/>
      </c>
      <c r="G136" s="12"/>
      <c r="H136" s="20"/>
      <c r="I136" s="12"/>
      <c r="U136" s="4" t="str">
        <f>IF(AND($V$2=$E136,$V$2&lt;&gt;"",$V$2&lt;&gt;0,F136&lt;&gt;"تأكد من الكود"),COUNT($U$3:U135)+1,"  ")</f>
        <v xml:space="preserve">  </v>
      </c>
      <c r="Y136" s="4" t="str">
        <f>IF(AND($Z$2=$D136,$Z$2&lt;&gt;"",$Z$2&lt;&gt;0,$Y$2=$Y$1),COUNT($Y$3:Y135)+1,"  ")</f>
        <v xml:space="preserve">  </v>
      </c>
    </row>
    <row r="137" spans="2:25" ht="15.75">
      <c r="B137" s="12" t="str">
        <f>IF(C137&lt;&gt;"",COUNT($B$3:B136)+1,"")</f>
        <v/>
      </c>
      <c r="C137" s="86"/>
      <c r="D137" s="12"/>
      <c r="E137" s="12"/>
      <c r="F137" s="5" t="str">
        <f>IFERROR(IF(E137&lt;&gt;"",VLOOKUP(E137,STORE!$C$6:$D$500,2,FALSE),""),"تأكد من الكود")</f>
        <v/>
      </c>
      <c r="G137" s="12"/>
      <c r="H137" s="20"/>
      <c r="I137" s="12"/>
      <c r="U137" s="4" t="str">
        <f>IF(AND($V$2=$E137,$V$2&lt;&gt;"",$V$2&lt;&gt;0,F137&lt;&gt;"تأكد من الكود"),COUNT($U$3:U136)+1,"  ")</f>
        <v xml:space="preserve">  </v>
      </c>
      <c r="Y137" s="4" t="str">
        <f>IF(AND($Z$2=$D137,$Z$2&lt;&gt;"",$Z$2&lt;&gt;0,$Y$2=$Y$1),COUNT($Y$3:Y136)+1,"  ")</f>
        <v xml:space="preserve">  </v>
      </c>
    </row>
    <row r="138" spans="2:25" ht="15.75">
      <c r="B138" s="12" t="str">
        <f>IF(C138&lt;&gt;"",COUNT($B$3:B137)+1,"")</f>
        <v/>
      </c>
      <c r="C138" s="86"/>
      <c r="D138" s="12"/>
      <c r="E138" s="12"/>
      <c r="F138" s="5" t="str">
        <f>IFERROR(IF(E138&lt;&gt;"",VLOOKUP(E138,STORE!$C$6:$D$500,2,FALSE),""),"تأكد من الكود")</f>
        <v/>
      </c>
      <c r="G138" s="12"/>
      <c r="H138" s="20"/>
      <c r="I138" s="12"/>
      <c r="U138" s="4" t="str">
        <f>IF(AND($V$2=$E138,$V$2&lt;&gt;"",$V$2&lt;&gt;0,F138&lt;&gt;"تأكد من الكود"),COUNT($U$3:U137)+1,"  ")</f>
        <v xml:space="preserve">  </v>
      </c>
      <c r="Y138" s="4" t="str">
        <f>IF(AND($Z$2=$D138,$Z$2&lt;&gt;"",$Z$2&lt;&gt;0,$Y$2=$Y$1),COUNT($Y$3:Y137)+1,"  ")</f>
        <v xml:space="preserve">  </v>
      </c>
    </row>
    <row r="139" spans="2:25" ht="15.75">
      <c r="B139" s="12" t="str">
        <f>IF(C139&lt;&gt;"",COUNT($B$3:B138)+1,"")</f>
        <v/>
      </c>
      <c r="C139" s="86"/>
      <c r="D139" s="12"/>
      <c r="E139" s="12"/>
      <c r="F139" s="5" t="str">
        <f>IFERROR(IF(E139&lt;&gt;"",VLOOKUP(E139,STORE!$C$6:$D$500,2,FALSE),""),"تأكد من الكود")</f>
        <v/>
      </c>
      <c r="G139" s="12"/>
      <c r="H139" s="20"/>
      <c r="I139" s="12"/>
      <c r="U139" s="4" t="str">
        <f>IF(AND($V$2=$E139,$V$2&lt;&gt;"",$V$2&lt;&gt;0,F139&lt;&gt;"تأكد من الكود"),COUNT($U$3:U138)+1,"  ")</f>
        <v xml:space="preserve">  </v>
      </c>
      <c r="Y139" s="4" t="str">
        <f>IF(AND($Z$2=$D139,$Z$2&lt;&gt;"",$Z$2&lt;&gt;0,$Y$2=$Y$1),COUNT($Y$3:Y138)+1,"  ")</f>
        <v xml:space="preserve">  </v>
      </c>
    </row>
    <row r="140" spans="2:25" ht="15.75">
      <c r="B140" s="12" t="str">
        <f>IF(C140&lt;&gt;"",COUNT($B$3:B139)+1,"")</f>
        <v/>
      </c>
      <c r="C140" s="86"/>
      <c r="D140" s="12"/>
      <c r="E140" s="12"/>
      <c r="F140" s="5" t="str">
        <f>IFERROR(IF(E140&lt;&gt;"",VLOOKUP(E140,STORE!$C$6:$D$500,2,FALSE),""),"تأكد من الكود")</f>
        <v/>
      </c>
      <c r="G140" s="12"/>
      <c r="H140" s="20"/>
      <c r="I140" s="12"/>
      <c r="U140" s="4" t="str">
        <f>IF(AND($V$2=$E140,$V$2&lt;&gt;"",$V$2&lt;&gt;0,F140&lt;&gt;"تأكد من الكود"),COUNT($U$3:U139)+1,"  ")</f>
        <v xml:space="preserve">  </v>
      </c>
      <c r="Y140" s="4" t="str">
        <f>IF(AND($Z$2=$D140,$Z$2&lt;&gt;"",$Z$2&lt;&gt;0,$Y$2=$Y$1),COUNT($Y$3:Y139)+1,"  ")</f>
        <v xml:space="preserve">  </v>
      </c>
    </row>
    <row r="141" spans="2:25" ht="15.75">
      <c r="B141" s="12" t="str">
        <f>IF(C141&lt;&gt;"",COUNT($B$3:B140)+1,"")</f>
        <v/>
      </c>
      <c r="C141" s="86"/>
      <c r="D141" s="12"/>
      <c r="E141" s="12"/>
      <c r="F141" s="5" t="str">
        <f>IFERROR(IF(E141&lt;&gt;"",VLOOKUP(E141,STORE!$C$6:$D$500,2,FALSE),""),"تأكد من الكود")</f>
        <v/>
      </c>
      <c r="G141" s="12"/>
      <c r="H141" s="20"/>
      <c r="I141" s="12"/>
      <c r="U141" s="4" t="str">
        <f>IF(AND($V$2=$E141,$V$2&lt;&gt;"",$V$2&lt;&gt;0,F141&lt;&gt;"تأكد من الكود"),COUNT($U$3:U140)+1,"  ")</f>
        <v xml:space="preserve">  </v>
      </c>
      <c r="Y141" s="4" t="str">
        <f>IF(AND($Z$2=$D141,$Z$2&lt;&gt;"",$Z$2&lt;&gt;0,$Y$2=$Y$1),COUNT($Y$3:Y140)+1,"  ")</f>
        <v xml:space="preserve">  </v>
      </c>
    </row>
    <row r="142" spans="2:25" ht="15.75">
      <c r="B142" s="12" t="str">
        <f>IF(C142&lt;&gt;"",COUNT($B$3:B141)+1,"")</f>
        <v/>
      </c>
      <c r="C142" s="86"/>
      <c r="D142" s="12"/>
      <c r="E142" s="12"/>
      <c r="F142" s="5" t="str">
        <f>IFERROR(IF(E142&lt;&gt;"",VLOOKUP(E142,STORE!$C$6:$D$500,2,FALSE),""),"تأكد من الكود")</f>
        <v/>
      </c>
      <c r="G142" s="12"/>
      <c r="H142" s="20"/>
      <c r="I142" s="12"/>
      <c r="U142" s="4" t="str">
        <f>IF(AND($V$2=$E142,$V$2&lt;&gt;"",$V$2&lt;&gt;0,F142&lt;&gt;"تأكد من الكود"),COUNT($U$3:U141)+1,"  ")</f>
        <v xml:space="preserve">  </v>
      </c>
      <c r="Y142" s="4" t="str">
        <f>IF(AND($Z$2=$D142,$Z$2&lt;&gt;"",$Z$2&lt;&gt;0,$Y$2=$Y$1),COUNT($Y$3:Y141)+1,"  ")</f>
        <v xml:space="preserve">  </v>
      </c>
    </row>
    <row r="143" spans="2:25" ht="15.75">
      <c r="B143" s="12" t="str">
        <f>IF(C143&lt;&gt;"",COUNT($B$3:B142)+1,"")</f>
        <v/>
      </c>
      <c r="C143" s="86"/>
      <c r="D143" s="12"/>
      <c r="E143" s="12"/>
      <c r="F143" s="5" t="str">
        <f>IFERROR(IF(E143&lt;&gt;"",VLOOKUP(E143,STORE!$C$6:$D$500,2,FALSE),""),"تأكد من الكود")</f>
        <v/>
      </c>
      <c r="G143" s="12"/>
      <c r="H143" s="20"/>
      <c r="I143" s="12"/>
      <c r="U143" s="4" t="str">
        <f>IF(AND($V$2=$E143,$V$2&lt;&gt;"",$V$2&lt;&gt;0,F143&lt;&gt;"تأكد من الكود"),COUNT($U$3:U142)+1,"  ")</f>
        <v xml:space="preserve">  </v>
      </c>
      <c r="Y143" s="4" t="str">
        <f>IF(AND($Z$2=$D143,$Z$2&lt;&gt;"",$Z$2&lt;&gt;0,$Y$2=$Y$1),COUNT($Y$3:Y142)+1,"  ")</f>
        <v xml:space="preserve">  </v>
      </c>
    </row>
    <row r="144" spans="2:25" ht="15.75">
      <c r="B144" s="12" t="str">
        <f>IF(C144&lt;&gt;"",COUNT($B$3:B143)+1,"")</f>
        <v/>
      </c>
      <c r="C144" s="86"/>
      <c r="D144" s="12"/>
      <c r="E144" s="12"/>
      <c r="F144" s="5" t="str">
        <f>IFERROR(IF(E144&lt;&gt;"",VLOOKUP(E144,STORE!$C$6:$D$500,2,FALSE),""),"تأكد من الكود")</f>
        <v/>
      </c>
      <c r="G144" s="12"/>
      <c r="H144" s="20"/>
      <c r="I144" s="12"/>
      <c r="U144" s="4" t="str">
        <f>IF(AND($V$2=$E144,$V$2&lt;&gt;"",$V$2&lt;&gt;0,F144&lt;&gt;"تأكد من الكود"),COUNT($U$3:U143)+1,"  ")</f>
        <v xml:space="preserve">  </v>
      </c>
      <c r="Y144" s="4" t="str">
        <f>IF(AND($Z$2=$D144,$Z$2&lt;&gt;"",$Z$2&lt;&gt;0,$Y$2=$Y$1),COUNT($Y$3:Y143)+1,"  ")</f>
        <v xml:space="preserve">  </v>
      </c>
    </row>
    <row r="145" spans="2:25" ht="15.75">
      <c r="B145" s="12" t="str">
        <f>IF(C145&lt;&gt;"",COUNT($B$3:B144)+1,"")</f>
        <v/>
      </c>
      <c r="C145" s="86"/>
      <c r="D145" s="12"/>
      <c r="E145" s="12"/>
      <c r="F145" s="5" t="str">
        <f>IFERROR(IF(E145&lt;&gt;"",VLOOKUP(E145,STORE!$C$6:$D$500,2,FALSE),""),"تأكد من الكود")</f>
        <v/>
      </c>
      <c r="G145" s="12"/>
      <c r="H145" s="20"/>
      <c r="I145" s="12"/>
      <c r="U145" s="4" t="str">
        <f>IF(AND($V$2=$E145,$V$2&lt;&gt;"",$V$2&lt;&gt;0,F145&lt;&gt;"تأكد من الكود"),COUNT($U$3:U144)+1,"  ")</f>
        <v xml:space="preserve">  </v>
      </c>
      <c r="Y145" s="4" t="str">
        <f>IF(AND($Z$2=$D145,$Z$2&lt;&gt;"",$Z$2&lt;&gt;0,$Y$2=$Y$1),COUNT($Y$3:Y144)+1,"  ")</f>
        <v xml:space="preserve">  </v>
      </c>
    </row>
    <row r="146" spans="2:25" ht="15.75">
      <c r="B146" s="12" t="str">
        <f>IF(C146&lt;&gt;"",COUNT($B$3:B145)+1,"")</f>
        <v/>
      </c>
      <c r="C146" s="86"/>
      <c r="D146" s="12"/>
      <c r="E146" s="12"/>
      <c r="F146" s="5" t="str">
        <f>IFERROR(IF(E146&lt;&gt;"",VLOOKUP(E146,STORE!$C$6:$D$500,2,FALSE),""),"تأكد من الكود")</f>
        <v/>
      </c>
      <c r="G146" s="12"/>
      <c r="H146" s="20"/>
      <c r="I146" s="12"/>
      <c r="U146" s="4" t="str">
        <f>IF(AND($V$2=$E146,$V$2&lt;&gt;"",$V$2&lt;&gt;0,F146&lt;&gt;"تأكد من الكود"),COUNT($U$3:U145)+1,"  ")</f>
        <v xml:space="preserve">  </v>
      </c>
      <c r="Y146" s="4" t="str">
        <f>IF(AND($Z$2=$D146,$Z$2&lt;&gt;"",$Z$2&lt;&gt;0,$Y$2=$Y$1),COUNT($Y$3:Y145)+1,"  ")</f>
        <v xml:space="preserve">  </v>
      </c>
    </row>
    <row r="147" spans="2:25" ht="15.75">
      <c r="B147" s="12" t="str">
        <f>IF(C147&lt;&gt;"",COUNT($B$3:B146)+1,"")</f>
        <v/>
      </c>
      <c r="C147" s="86"/>
      <c r="D147" s="12"/>
      <c r="E147" s="12"/>
      <c r="F147" s="5" t="str">
        <f>IFERROR(IF(E147&lt;&gt;"",VLOOKUP(E147,STORE!$C$6:$D$500,2,FALSE),""),"تأكد من الكود")</f>
        <v/>
      </c>
      <c r="G147" s="12"/>
      <c r="H147" s="20"/>
      <c r="I147" s="12"/>
      <c r="U147" s="4" t="str">
        <f>IF(AND($V$2=$E147,$V$2&lt;&gt;"",$V$2&lt;&gt;0,F147&lt;&gt;"تأكد من الكود"),COUNT($U$3:U146)+1,"  ")</f>
        <v xml:space="preserve">  </v>
      </c>
      <c r="Y147" s="4" t="str">
        <f>IF(AND($Z$2=$D147,$Z$2&lt;&gt;"",$Z$2&lt;&gt;0,$Y$2=$Y$1),COUNT($Y$3:Y146)+1,"  ")</f>
        <v xml:space="preserve">  </v>
      </c>
    </row>
    <row r="148" spans="2:25" ht="15.75">
      <c r="B148" s="12" t="str">
        <f>IF(C148&lt;&gt;"",COUNT($B$3:B147)+1,"")</f>
        <v/>
      </c>
      <c r="C148" s="86"/>
      <c r="D148" s="12"/>
      <c r="E148" s="12"/>
      <c r="F148" s="5" t="str">
        <f>IFERROR(IF(E148&lt;&gt;"",VLOOKUP(E148,STORE!$C$6:$D$500,2,FALSE),""),"تأكد من الكود")</f>
        <v/>
      </c>
      <c r="G148" s="12"/>
      <c r="H148" s="20"/>
      <c r="I148" s="12"/>
      <c r="U148" s="4" t="str">
        <f>IF(AND($V$2=$E148,$V$2&lt;&gt;"",$V$2&lt;&gt;0,F148&lt;&gt;"تأكد من الكود"),COUNT($U$3:U147)+1,"  ")</f>
        <v xml:space="preserve">  </v>
      </c>
      <c r="Y148" s="4" t="str">
        <f>IF(AND($Z$2=$D148,$Z$2&lt;&gt;"",$Z$2&lt;&gt;0,$Y$2=$Y$1),COUNT($Y$3:Y147)+1,"  ")</f>
        <v xml:space="preserve">  </v>
      </c>
    </row>
    <row r="149" spans="2:25" ht="15.75">
      <c r="B149" s="12" t="str">
        <f>IF(C149&lt;&gt;"",COUNT($B$3:B148)+1,"")</f>
        <v/>
      </c>
      <c r="C149" s="86"/>
      <c r="D149" s="12"/>
      <c r="E149" s="12"/>
      <c r="F149" s="5" t="str">
        <f>IFERROR(IF(E149&lt;&gt;"",VLOOKUP(E149,STORE!$C$6:$D$500,2,FALSE),""),"تأكد من الكود")</f>
        <v/>
      </c>
      <c r="G149" s="12"/>
      <c r="H149" s="20"/>
      <c r="I149" s="12"/>
      <c r="U149" s="4" t="str">
        <f>IF(AND($V$2=$E149,$V$2&lt;&gt;"",$V$2&lt;&gt;0,F149&lt;&gt;"تأكد من الكود"),COUNT($U$3:U148)+1,"  ")</f>
        <v xml:space="preserve">  </v>
      </c>
      <c r="Y149" s="4" t="str">
        <f>IF(AND($Z$2=$D149,$Z$2&lt;&gt;"",$Z$2&lt;&gt;0,$Y$2=$Y$1),COUNT($Y$3:Y148)+1,"  ")</f>
        <v xml:space="preserve">  </v>
      </c>
    </row>
    <row r="150" spans="2:25" ht="15.75">
      <c r="B150" s="12" t="str">
        <f>IF(C150&lt;&gt;"",COUNT($B$3:B149)+1,"")</f>
        <v/>
      </c>
      <c r="C150" s="86"/>
      <c r="D150" s="12"/>
      <c r="E150" s="12"/>
      <c r="F150" s="5" t="str">
        <f>IFERROR(IF(E150&lt;&gt;"",VLOOKUP(E150,STORE!$C$6:$D$500,2,FALSE),""),"تأكد من الكود")</f>
        <v/>
      </c>
      <c r="G150" s="12"/>
      <c r="H150" s="20"/>
      <c r="I150" s="12"/>
      <c r="U150" s="4" t="str">
        <f>IF(AND($V$2=$E150,$V$2&lt;&gt;"",$V$2&lt;&gt;0,F150&lt;&gt;"تأكد من الكود"),COUNT($U$3:U149)+1,"  ")</f>
        <v xml:space="preserve">  </v>
      </c>
      <c r="Y150" s="4" t="str">
        <f>IF(AND($Z$2=$D150,$Z$2&lt;&gt;"",$Z$2&lt;&gt;0,$Y$2=$Y$1),COUNT($Y$3:Y149)+1,"  ")</f>
        <v xml:space="preserve">  </v>
      </c>
    </row>
    <row r="151" spans="2:25" ht="15.75">
      <c r="B151" s="12" t="str">
        <f>IF(C151&lt;&gt;"",COUNT($B$3:B150)+1,"")</f>
        <v/>
      </c>
      <c r="C151" s="86"/>
      <c r="D151" s="12"/>
      <c r="E151" s="12"/>
      <c r="F151" s="5" t="str">
        <f>IFERROR(IF(E151&lt;&gt;"",VLOOKUP(E151,STORE!$C$6:$D$500,2,FALSE),""),"تأكد من الكود")</f>
        <v/>
      </c>
      <c r="G151" s="12"/>
      <c r="H151" s="20"/>
      <c r="I151" s="12"/>
      <c r="U151" s="4" t="str">
        <f>IF(AND($V$2=$E151,$V$2&lt;&gt;"",$V$2&lt;&gt;0,F151&lt;&gt;"تأكد من الكود"),COUNT($U$3:U150)+1,"  ")</f>
        <v xml:space="preserve">  </v>
      </c>
      <c r="Y151" s="4" t="str">
        <f>IF(AND($Z$2=$D151,$Z$2&lt;&gt;"",$Z$2&lt;&gt;0,$Y$2=$Y$1),COUNT($Y$3:Y150)+1,"  ")</f>
        <v xml:space="preserve">  </v>
      </c>
    </row>
    <row r="152" spans="2:25" ht="15.75">
      <c r="B152" s="12" t="str">
        <f>IF(C152&lt;&gt;"",COUNT($B$3:B151)+1,"")</f>
        <v/>
      </c>
      <c r="C152" s="86"/>
      <c r="D152" s="12"/>
      <c r="E152" s="12"/>
      <c r="F152" s="5" t="str">
        <f>IFERROR(IF(E152&lt;&gt;"",VLOOKUP(E152,STORE!$C$6:$D$500,2,FALSE),""),"تأكد من الكود")</f>
        <v/>
      </c>
      <c r="G152" s="12"/>
      <c r="H152" s="20"/>
      <c r="I152" s="12"/>
      <c r="U152" s="4" t="str">
        <f>IF(AND($V$2=$E152,$V$2&lt;&gt;"",$V$2&lt;&gt;0,F152&lt;&gt;"تأكد من الكود"),COUNT($U$3:U151)+1,"  ")</f>
        <v xml:space="preserve">  </v>
      </c>
      <c r="Y152" s="4" t="str">
        <f>IF(AND($Z$2=$D152,$Z$2&lt;&gt;"",$Z$2&lt;&gt;0,$Y$2=$Y$1),COUNT($Y$3:Y151)+1,"  ")</f>
        <v xml:space="preserve">  </v>
      </c>
    </row>
    <row r="153" spans="2:25" ht="15.75">
      <c r="B153" s="12" t="str">
        <f>IF(C153&lt;&gt;"",COUNT($B$3:B152)+1,"")</f>
        <v/>
      </c>
      <c r="C153" s="86"/>
      <c r="D153" s="12"/>
      <c r="E153" s="12"/>
      <c r="F153" s="5" t="str">
        <f>IFERROR(IF(E153&lt;&gt;"",VLOOKUP(E153,STORE!$C$6:$D$500,2,FALSE),""),"تأكد من الكود")</f>
        <v/>
      </c>
      <c r="G153" s="12"/>
      <c r="H153" s="20"/>
      <c r="I153" s="12"/>
      <c r="U153" s="4" t="str">
        <f>IF(AND($V$2=$E153,$V$2&lt;&gt;"",$V$2&lt;&gt;0,F153&lt;&gt;"تأكد من الكود"),COUNT($U$3:U152)+1,"  ")</f>
        <v xml:space="preserve">  </v>
      </c>
      <c r="Y153" s="4" t="str">
        <f>IF(AND($Z$2=$D153,$Z$2&lt;&gt;"",$Z$2&lt;&gt;0,$Y$2=$Y$1),COUNT($Y$3:Y152)+1,"  ")</f>
        <v xml:space="preserve">  </v>
      </c>
    </row>
    <row r="154" spans="2:25" ht="15.75">
      <c r="B154" s="12" t="str">
        <f>IF(C154&lt;&gt;"",COUNT($B$3:B153)+1,"")</f>
        <v/>
      </c>
      <c r="C154" s="86"/>
      <c r="D154" s="12"/>
      <c r="E154" s="12"/>
      <c r="F154" s="5" t="str">
        <f>IFERROR(IF(E154&lt;&gt;"",VLOOKUP(E154,STORE!$C$6:$D$500,2,FALSE),""),"تأكد من الكود")</f>
        <v/>
      </c>
      <c r="G154" s="12"/>
      <c r="H154" s="20"/>
      <c r="I154" s="12"/>
      <c r="U154" s="4" t="str">
        <f>IF(AND($V$2=$E154,$V$2&lt;&gt;"",$V$2&lt;&gt;0,F154&lt;&gt;"تأكد من الكود"),COUNT($U$3:U153)+1,"  ")</f>
        <v xml:space="preserve">  </v>
      </c>
      <c r="Y154" s="4" t="str">
        <f>IF(AND($Z$2=$D154,$Z$2&lt;&gt;"",$Z$2&lt;&gt;0,$Y$2=$Y$1),COUNT($Y$3:Y153)+1,"  ")</f>
        <v xml:space="preserve">  </v>
      </c>
    </row>
    <row r="155" spans="2:25" ht="15.75">
      <c r="B155" s="12" t="str">
        <f>IF(C155&lt;&gt;"",COUNT($B$3:B154)+1,"")</f>
        <v/>
      </c>
      <c r="C155" s="86"/>
      <c r="D155" s="12"/>
      <c r="E155" s="12"/>
      <c r="F155" s="5" t="str">
        <f>IFERROR(IF(E155&lt;&gt;"",VLOOKUP(E155,STORE!$C$6:$D$500,2,FALSE),""),"تأكد من الكود")</f>
        <v/>
      </c>
      <c r="G155" s="12"/>
      <c r="H155" s="20"/>
      <c r="I155" s="12"/>
      <c r="U155" s="4" t="str">
        <f>IF(AND($V$2=$E155,$V$2&lt;&gt;"",$V$2&lt;&gt;0,F155&lt;&gt;"تأكد من الكود"),COUNT($U$3:U154)+1,"  ")</f>
        <v xml:space="preserve">  </v>
      </c>
      <c r="Y155" s="4" t="str">
        <f>IF(AND($Z$2=$D155,$Z$2&lt;&gt;"",$Z$2&lt;&gt;0,$Y$2=$Y$1),COUNT($Y$3:Y154)+1,"  ")</f>
        <v xml:space="preserve">  </v>
      </c>
    </row>
    <row r="156" spans="2:25" ht="15.75">
      <c r="B156" s="12" t="str">
        <f>IF(C156&lt;&gt;"",COUNT($B$3:B155)+1,"")</f>
        <v/>
      </c>
      <c r="C156" s="86"/>
      <c r="D156" s="12"/>
      <c r="E156" s="12"/>
      <c r="F156" s="5" t="str">
        <f>IFERROR(IF(E156&lt;&gt;"",VLOOKUP(E156,STORE!$C$6:$D$500,2,FALSE),""),"تأكد من الكود")</f>
        <v/>
      </c>
      <c r="G156" s="12"/>
      <c r="H156" s="20"/>
      <c r="I156" s="12"/>
      <c r="U156" s="4" t="str">
        <f>IF(AND($V$2=$E156,$V$2&lt;&gt;"",$V$2&lt;&gt;0,F156&lt;&gt;"تأكد من الكود"),COUNT($U$3:U155)+1,"  ")</f>
        <v xml:space="preserve">  </v>
      </c>
      <c r="Y156" s="4" t="str">
        <f>IF(AND($Z$2=$D156,$Z$2&lt;&gt;"",$Z$2&lt;&gt;0,$Y$2=$Y$1),COUNT($Y$3:Y155)+1,"  ")</f>
        <v xml:space="preserve">  </v>
      </c>
    </row>
    <row r="157" spans="2:25" ht="15.75">
      <c r="B157" s="12" t="str">
        <f>IF(C157&lt;&gt;"",COUNT($B$3:B156)+1,"")</f>
        <v/>
      </c>
      <c r="C157" s="86"/>
      <c r="D157" s="12"/>
      <c r="E157" s="12"/>
      <c r="F157" s="5" t="str">
        <f>IFERROR(IF(E157&lt;&gt;"",VLOOKUP(E157,STORE!$C$6:$D$500,2,FALSE),""),"تأكد من الكود")</f>
        <v/>
      </c>
      <c r="G157" s="12"/>
      <c r="H157" s="20"/>
      <c r="I157" s="12"/>
      <c r="U157" s="4" t="str">
        <f>IF(AND($V$2=$E157,$V$2&lt;&gt;"",$V$2&lt;&gt;0,F157&lt;&gt;"تأكد من الكود"),COUNT($U$3:U156)+1,"  ")</f>
        <v xml:space="preserve">  </v>
      </c>
      <c r="Y157" s="4" t="str">
        <f>IF(AND($Z$2=$D157,$Z$2&lt;&gt;"",$Z$2&lt;&gt;0,$Y$2=$Y$1),COUNT($Y$3:Y156)+1,"  ")</f>
        <v xml:space="preserve">  </v>
      </c>
    </row>
    <row r="158" spans="2:25" ht="15.75">
      <c r="B158" s="12" t="str">
        <f>IF(C158&lt;&gt;"",COUNT($B$3:B157)+1,"")</f>
        <v/>
      </c>
      <c r="C158" s="86"/>
      <c r="D158" s="12"/>
      <c r="E158" s="12"/>
      <c r="F158" s="5" t="str">
        <f>IFERROR(IF(E158&lt;&gt;"",VLOOKUP(E158,STORE!$C$6:$D$500,2,FALSE),""),"تأكد من الكود")</f>
        <v/>
      </c>
      <c r="G158" s="12"/>
      <c r="H158" s="20"/>
      <c r="I158" s="12"/>
      <c r="U158" s="4" t="str">
        <f>IF(AND($V$2=$E158,$V$2&lt;&gt;"",$V$2&lt;&gt;0,F158&lt;&gt;"تأكد من الكود"),COUNT($U$3:U157)+1,"  ")</f>
        <v xml:space="preserve">  </v>
      </c>
      <c r="Y158" s="4" t="str">
        <f>IF(AND($Z$2=$D158,$Z$2&lt;&gt;"",$Z$2&lt;&gt;0,$Y$2=$Y$1),COUNT($Y$3:Y157)+1,"  ")</f>
        <v xml:space="preserve">  </v>
      </c>
    </row>
    <row r="159" spans="2:25" ht="15.75">
      <c r="B159" s="12" t="str">
        <f>IF(C159&lt;&gt;"",COUNT($B$3:B158)+1,"")</f>
        <v/>
      </c>
      <c r="C159" s="86"/>
      <c r="D159" s="12"/>
      <c r="E159" s="12"/>
      <c r="F159" s="5" t="str">
        <f>IFERROR(IF(E159&lt;&gt;"",VLOOKUP(E159,STORE!$C$6:$D$500,2,FALSE),""),"تأكد من الكود")</f>
        <v/>
      </c>
      <c r="G159" s="12"/>
      <c r="H159" s="20"/>
      <c r="I159" s="12"/>
      <c r="U159" s="4" t="str">
        <f>IF(AND($V$2=$E159,$V$2&lt;&gt;"",$V$2&lt;&gt;0,F159&lt;&gt;"تأكد من الكود"),COUNT($U$3:U158)+1,"  ")</f>
        <v xml:space="preserve">  </v>
      </c>
      <c r="Y159" s="4" t="str">
        <f>IF(AND($Z$2=$D159,$Z$2&lt;&gt;"",$Z$2&lt;&gt;0,$Y$2=$Y$1),COUNT($Y$3:Y158)+1,"  ")</f>
        <v xml:space="preserve">  </v>
      </c>
    </row>
    <row r="160" spans="2:25" ht="15.75">
      <c r="B160" s="12" t="str">
        <f>IF(C160&lt;&gt;"",COUNT($B$3:B159)+1,"")</f>
        <v/>
      </c>
      <c r="C160" s="86"/>
      <c r="D160" s="12"/>
      <c r="E160" s="12"/>
      <c r="F160" s="5" t="str">
        <f>IFERROR(IF(E160&lt;&gt;"",VLOOKUP(E160,STORE!$C$6:$D$500,2,FALSE),""),"تأكد من الكود")</f>
        <v/>
      </c>
      <c r="G160" s="12"/>
      <c r="H160" s="20"/>
      <c r="I160" s="12"/>
      <c r="U160" s="4" t="str">
        <f>IF(AND($V$2=$E160,$V$2&lt;&gt;"",$V$2&lt;&gt;0,F160&lt;&gt;"تأكد من الكود"),COUNT($U$3:U159)+1,"  ")</f>
        <v xml:space="preserve">  </v>
      </c>
      <c r="Y160" s="4" t="str">
        <f>IF(AND($Z$2=$D160,$Z$2&lt;&gt;"",$Z$2&lt;&gt;0,$Y$2=$Y$1),COUNT($Y$3:Y159)+1,"  ")</f>
        <v xml:space="preserve">  </v>
      </c>
    </row>
    <row r="161" spans="2:25" ht="15.75">
      <c r="B161" s="12" t="str">
        <f>IF(C161&lt;&gt;"",COUNT($B$3:B160)+1,"")</f>
        <v/>
      </c>
      <c r="C161" s="86"/>
      <c r="D161" s="12"/>
      <c r="E161" s="12"/>
      <c r="F161" s="5" t="str">
        <f>IFERROR(IF(E161&lt;&gt;"",VLOOKUP(E161,STORE!$C$6:$D$500,2,FALSE),""),"تأكد من الكود")</f>
        <v/>
      </c>
      <c r="G161" s="12"/>
      <c r="H161" s="20"/>
      <c r="I161" s="12"/>
      <c r="U161" s="4" t="str">
        <f>IF(AND($V$2=$E161,$V$2&lt;&gt;"",$V$2&lt;&gt;0,F161&lt;&gt;"تأكد من الكود"),COUNT($U$3:U160)+1,"  ")</f>
        <v xml:space="preserve">  </v>
      </c>
      <c r="Y161" s="4" t="str">
        <f>IF(AND($Z$2=$D161,$Z$2&lt;&gt;"",$Z$2&lt;&gt;0,$Y$2=$Y$1),COUNT($Y$3:Y160)+1,"  ")</f>
        <v xml:space="preserve">  </v>
      </c>
    </row>
    <row r="162" spans="2:25" ht="15.75">
      <c r="B162" s="12" t="str">
        <f>IF(C162&lt;&gt;"",COUNT($B$3:B161)+1,"")</f>
        <v/>
      </c>
      <c r="C162" s="86"/>
      <c r="D162" s="12"/>
      <c r="E162" s="12"/>
      <c r="F162" s="5" t="str">
        <f>IFERROR(IF(E162&lt;&gt;"",VLOOKUP(E162,STORE!$C$6:$D$500,2,FALSE),""),"تأكد من الكود")</f>
        <v/>
      </c>
      <c r="G162" s="12"/>
      <c r="H162" s="20"/>
      <c r="I162" s="12"/>
      <c r="U162" s="4" t="str">
        <f>IF(AND($V$2=$E162,$V$2&lt;&gt;"",$V$2&lt;&gt;0,F162&lt;&gt;"تأكد من الكود"),COUNT($U$3:U161)+1,"  ")</f>
        <v xml:space="preserve">  </v>
      </c>
      <c r="Y162" s="4" t="str">
        <f>IF(AND($Z$2=$D162,$Z$2&lt;&gt;"",$Z$2&lt;&gt;0,$Y$2=$Y$1),COUNT($Y$3:Y161)+1,"  ")</f>
        <v xml:space="preserve">  </v>
      </c>
    </row>
    <row r="163" spans="2:25" ht="15.75">
      <c r="B163" s="12" t="str">
        <f>IF(C163&lt;&gt;"",COUNT($B$3:B162)+1,"")</f>
        <v/>
      </c>
      <c r="C163" s="86"/>
      <c r="D163" s="12"/>
      <c r="E163" s="12"/>
      <c r="F163" s="5" t="str">
        <f>IFERROR(IF(E163&lt;&gt;"",VLOOKUP(E163,STORE!$C$6:$D$500,2,FALSE),""),"تأكد من الكود")</f>
        <v/>
      </c>
      <c r="G163" s="12"/>
      <c r="H163" s="20"/>
      <c r="I163" s="12"/>
      <c r="U163" s="4" t="str">
        <f>IF(AND($V$2=$E163,$V$2&lt;&gt;"",$V$2&lt;&gt;0,F163&lt;&gt;"تأكد من الكود"),COUNT($U$3:U162)+1,"  ")</f>
        <v xml:space="preserve">  </v>
      </c>
      <c r="Y163" s="4" t="str">
        <f>IF(AND($Z$2=$D163,$Z$2&lt;&gt;"",$Z$2&lt;&gt;0,$Y$2=$Y$1),COUNT($Y$3:Y162)+1,"  ")</f>
        <v xml:space="preserve">  </v>
      </c>
    </row>
    <row r="164" spans="2:25" ht="15.75">
      <c r="B164" s="12" t="str">
        <f>IF(C164&lt;&gt;"",COUNT($B$3:B163)+1,"")</f>
        <v/>
      </c>
      <c r="C164" s="86"/>
      <c r="D164" s="12"/>
      <c r="E164" s="12"/>
      <c r="F164" s="5" t="str">
        <f>IFERROR(IF(E164&lt;&gt;"",VLOOKUP(E164,STORE!$C$6:$D$500,2,FALSE),""),"تأكد من الكود")</f>
        <v/>
      </c>
      <c r="G164" s="12"/>
      <c r="H164" s="20"/>
      <c r="I164" s="12"/>
      <c r="U164" s="4" t="str">
        <f>IF(AND($V$2=$E164,$V$2&lt;&gt;"",$V$2&lt;&gt;0,F164&lt;&gt;"تأكد من الكود"),COUNT($U$3:U163)+1,"  ")</f>
        <v xml:space="preserve">  </v>
      </c>
      <c r="Y164" s="4" t="str">
        <f>IF(AND($Z$2=$D164,$Z$2&lt;&gt;"",$Z$2&lt;&gt;0,$Y$2=$Y$1),COUNT($Y$3:Y163)+1,"  ")</f>
        <v xml:space="preserve">  </v>
      </c>
    </row>
    <row r="165" spans="2:25" ht="15.75">
      <c r="B165" s="12" t="str">
        <f>IF(C165&lt;&gt;"",COUNT($B$3:B164)+1,"")</f>
        <v/>
      </c>
      <c r="C165" s="86"/>
      <c r="D165" s="12"/>
      <c r="E165" s="12"/>
      <c r="F165" s="5" t="str">
        <f>IFERROR(IF(E165&lt;&gt;"",VLOOKUP(E165,STORE!$C$6:$D$500,2,FALSE),""),"تأكد من الكود")</f>
        <v/>
      </c>
      <c r="G165" s="12"/>
      <c r="H165" s="20"/>
      <c r="I165" s="12"/>
      <c r="U165" s="4" t="str">
        <f>IF(AND($V$2=$E165,$V$2&lt;&gt;"",$V$2&lt;&gt;0,F165&lt;&gt;"تأكد من الكود"),COUNT($U$3:U164)+1,"  ")</f>
        <v xml:space="preserve">  </v>
      </c>
      <c r="Y165" s="4" t="str">
        <f>IF(AND($Z$2=$D165,$Z$2&lt;&gt;"",$Z$2&lt;&gt;0,$Y$2=$Y$1),COUNT($Y$3:Y164)+1,"  ")</f>
        <v xml:space="preserve">  </v>
      </c>
    </row>
    <row r="166" spans="2:25" ht="15.75">
      <c r="B166" s="12" t="str">
        <f>IF(C166&lt;&gt;"",COUNT($B$3:B165)+1,"")</f>
        <v/>
      </c>
      <c r="C166" s="86"/>
      <c r="D166" s="12"/>
      <c r="E166" s="12"/>
      <c r="F166" s="5" t="str">
        <f>IFERROR(IF(E166&lt;&gt;"",VLOOKUP(E166,STORE!$C$6:$D$500,2,FALSE),""),"تأكد من الكود")</f>
        <v/>
      </c>
      <c r="G166" s="12"/>
      <c r="H166" s="20"/>
      <c r="I166" s="12"/>
      <c r="U166" s="4" t="str">
        <f>IF(AND($V$2=$E166,$V$2&lt;&gt;"",$V$2&lt;&gt;0,F166&lt;&gt;"تأكد من الكود"),COUNT($U$3:U165)+1,"  ")</f>
        <v xml:space="preserve">  </v>
      </c>
      <c r="Y166" s="4" t="str">
        <f>IF(AND($Z$2=$D166,$Z$2&lt;&gt;"",$Z$2&lt;&gt;0,$Y$2=$Y$1),COUNT($Y$3:Y165)+1,"  ")</f>
        <v xml:space="preserve">  </v>
      </c>
    </row>
    <row r="167" spans="2:25" ht="15.75">
      <c r="B167" s="12" t="str">
        <f>IF(C167&lt;&gt;"",COUNT($B$3:B166)+1,"")</f>
        <v/>
      </c>
      <c r="C167" s="86"/>
      <c r="D167" s="12"/>
      <c r="E167" s="12"/>
      <c r="F167" s="5" t="str">
        <f>IFERROR(IF(E167&lt;&gt;"",VLOOKUP(E167,STORE!$C$6:$D$500,2,FALSE),""),"تأكد من الكود")</f>
        <v/>
      </c>
      <c r="G167" s="12"/>
      <c r="H167" s="20"/>
      <c r="I167" s="12"/>
      <c r="U167" s="4" t="str">
        <f>IF(AND($V$2=$E167,$V$2&lt;&gt;"",$V$2&lt;&gt;0,F167&lt;&gt;"تأكد من الكود"),COUNT($U$3:U166)+1,"  ")</f>
        <v xml:space="preserve">  </v>
      </c>
      <c r="Y167" s="4" t="str">
        <f>IF(AND($Z$2=$D167,$Z$2&lt;&gt;"",$Z$2&lt;&gt;0,$Y$2=$Y$1),COUNT($Y$3:Y166)+1,"  ")</f>
        <v xml:space="preserve">  </v>
      </c>
    </row>
    <row r="168" spans="2:25" ht="15.75">
      <c r="B168" s="12" t="str">
        <f>IF(C168&lt;&gt;"",COUNT($B$3:B167)+1,"")</f>
        <v/>
      </c>
      <c r="C168" s="86"/>
      <c r="D168" s="12"/>
      <c r="E168" s="12"/>
      <c r="F168" s="5" t="str">
        <f>IFERROR(IF(E168&lt;&gt;"",VLOOKUP(E168,STORE!$C$6:$D$500,2,FALSE),""),"تأكد من الكود")</f>
        <v/>
      </c>
      <c r="G168" s="12"/>
      <c r="H168" s="20"/>
      <c r="I168" s="12"/>
      <c r="U168" s="4" t="str">
        <f>IF(AND($V$2=$E168,$V$2&lt;&gt;"",$V$2&lt;&gt;0,F168&lt;&gt;"تأكد من الكود"),COUNT($U$3:U167)+1,"  ")</f>
        <v xml:space="preserve">  </v>
      </c>
      <c r="Y168" s="4" t="str">
        <f>IF(AND($Z$2=$D168,$Z$2&lt;&gt;"",$Z$2&lt;&gt;0,$Y$2=$Y$1),COUNT($Y$3:Y167)+1,"  ")</f>
        <v xml:space="preserve">  </v>
      </c>
    </row>
    <row r="169" spans="2:25" ht="15.75">
      <c r="B169" s="12" t="str">
        <f>IF(C169&lt;&gt;"",COUNT($B$3:B168)+1,"")</f>
        <v/>
      </c>
      <c r="C169" s="86"/>
      <c r="D169" s="12"/>
      <c r="E169" s="12"/>
      <c r="F169" s="5" t="str">
        <f>IFERROR(IF(E169&lt;&gt;"",VLOOKUP(E169,STORE!$C$6:$D$500,2,FALSE),""),"تأكد من الكود")</f>
        <v/>
      </c>
      <c r="G169" s="12"/>
      <c r="H169" s="20"/>
      <c r="I169" s="12"/>
      <c r="U169" s="4" t="str">
        <f>IF(AND($V$2=$E169,$V$2&lt;&gt;"",$V$2&lt;&gt;0,F169&lt;&gt;"تأكد من الكود"),COUNT($U$3:U168)+1,"  ")</f>
        <v xml:space="preserve">  </v>
      </c>
      <c r="Y169" s="4" t="str">
        <f>IF(AND($Z$2=$D169,$Z$2&lt;&gt;"",$Z$2&lt;&gt;0,$Y$2=$Y$1),COUNT($Y$3:Y168)+1,"  ")</f>
        <v xml:space="preserve">  </v>
      </c>
    </row>
    <row r="170" spans="2:25" ht="15.75">
      <c r="B170" s="12" t="str">
        <f>IF(C170&lt;&gt;"",COUNT($B$3:B169)+1,"")</f>
        <v/>
      </c>
      <c r="C170" s="86"/>
      <c r="D170" s="12"/>
      <c r="E170" s="12"/>
      <c r="F170" s="5" t="str">
        <f>IFERROR(IF(E170&lt;&gt;"",VLOOKUP(E170,STORE!$C$6:$D$500,2,FALSE),""),"تأكد من الكود")</f>
        <v/>
      </c>
      <c r="G170" s="12"/>
      <c r="H170" s="20"/>
      <c r="I170" s="12"/>
      <c r="U170" s="4" t="str">
        <f>IF(AND($V$2=$E170,$V$2&lt;&gt;"",$V$2&lt;&gt;0,F170&lt;&gt;"تأكد من الكود"),COUNT($U$3:U169)+1,"  ")</f>
        <v xml:space="preserve">  </v>
      </c>
      <c r="Y170" s="4" t="str">
        <f>IF(AND($Z$2=$D170,$Z$2&lt;&gt;"",$Z$2&lt;&gt;0,$Y$2=$Y$1),COUNT($Y$3:Y169)+1,"  ")</f>
        <v xml:space="preserve">  </v>
      </c>
    </row>
    <row r="171" spans="2:25" ht="15.75">
      <c r="B171" s="12" t="str">
        <f>IF(C171&lt;&gt;"",COUNT($B$3:B170)+1,"")</f>
        <v/>
      </c>
      <c r="C171" s="86"/>
      <c r="D171" s="12"/>
      <c r="E171" s="12"/>
      <c r="F171" s="5" t="str">
        <f>IFERROR(IF(E171&lt;&gt;"",VLOOKUP(E171,STORE!$C$6:$D$500,2,FALSE),""),"تأكد من الكود")</f>
        <v/>
      </c>
      <c r="G171" s="12"/>
      <c r="H171" s="20"/>
      <c r="I171" s="12"/>
      <c r="U171" s="4" t="str">
        <f>IF(AND($V$2=$E171,$V$2&lt;&gt;"",$V$2&lt;&gt;0,F171&lt;&gt;"تأكد من الكود"),COUNT($U$3:U170)+1,"  ")</f>
        <v xml:space="preserve">  </v>
      </c>
      <c r="Y171" s="4" t="str">
        <f>IF(AND($Z$2=$D171,$Z$2&lt;&gt;"",$Z$2&lt;&gt;0,$Y$2=$Y$1),COUNT($Y$3:Y170)+1,"  ")</f>
        <v xml:space="preserve">  </v>
      </c>
    </row>
    <row r="172" spans="2:25" ht="15.75">
      <c r="B172" s="12" t="str">
        <f>IF(C172&lt;&gt;"",COUNT($B$3:B171)+1,"")</f>
        <v/>
      </c>
      <c r="C172" s="86"/>
      <c r="D172" s="12"/>
      <c r="E172" s="12"/>
      <c r="F172" s="5" t="str">
        <f>IFERROR(IF(E172&lt;&gt;"",VLOOKUP(E172,STORE!$C$6:$D$500,2,FALSE),""),"تأكد من الكود")</f>
        <v/>
      </c>
      <c r="G172" s="12"/>
      <c r="H172" s="20"/>
      <c r="I172" s="12"/>
      <c r="U172" s="4" t="str">
        <f>IF(AND($V$2=$E172,$V$2&lt;&gt;"",$V$2&lt;&gt;0,F172&lt;&gt;"تأكد من الكود"),COUNT($U$3:U171)+1,"  ")</f>
        <v xml:space="preserve">  </v>
      </c>
      <c r="Y172" s="4" t="str">
        <f>IF(AND($Z$2=$D172,$Z$2&lt;&gt;"",$Z$2&lt;&gt;0,$Y$2=$Y$1),COUNT($Y$3:Y171)+1,"  ")</f>
        <v xml:space="preserve">  </v>
      </c>
    </row>
    <row r="173" spans="2:25" ht="15.75">
      <c r="B173" s="12" t="str">
        <f>IF(C173&lt;&gt;"",COUNT($B$3:B172)+1,"")</f>
        <v/>
      </c>
      <c r="C173" s="86"/>
      <c r="D173" s="12"/>
      <c r="E173" s="12"/>
      <c r="F173" s="5" t="str">
        <f>IFERROR(IF(E173&lt;&gt;"",VLOOKUP(E173,STORE!$C$6:$D$500,2,FALSE),""),"تأكد من الكود")</f>
        <v/>
      </c>
      <c r="G173" s="12"/>
      <c r="H173" s="20"/>
      <c r="I173" s="12"/>
      <c r="U173" s="4" t="str">
        <f>IF(AND($V$2=$E173,$V$2&lt;&gt;"",$V$2&lt;&gt;0,F173&lt;&gt;"تأكد من الكود"),COUNT($U$3:U172)+1,"  ")</f>
        <v xml:space="preserve">  </v>
      </c>
      <c r="Y173" s="4" t="str">
        <f>IF(AND($Z$2=$D173,$Z$2&lt;&gt;"",$Z$2&lt;&gt;0,$Y$2=$Y$1),COUNT($Y$3:Y172)+1,"  ")</f>
        <v xml:space="preserve">  </v>
      </c>
    </row>
    <row r="174" spans="2:25" ht="15.75">
      <c r="B174" s="12" t="str">
        <f>IF(C174&lt;&gt;"",COUNT($B$3:B173)+1,"")</f>
        <v/>
      </c>
      <c r="C174" s="86"/>
      <c r="D174" s="12"/>
      <c r="E174" s="12"/>
      <c r="F174" s="5" t="str">
        <f>IFERROR(IF(E174&lt;&gt;"",VLOOKUP(E174,STORE!$C$6:$D$500,2,FALSE),""),"تأكد من الكود")</f>
        <v/>
      </c>
      <c r="G174" s="12"/>
      <c r="H174" s="20"/>
      <c r="I174" s="12"/>
      <c r="U174" s="4" t="str">
        <f>IF(AND($V$2=$E174,$V$2&lt;&gt;"",$V$2&lt;&gt;0,F174&lt;&gt;"تأكد من الكود"),COUNT($U$3:U173)+1,"  ")</f>
        <v xml:space="preserve">  </v>
      </c>
      <c r="Y174" s="4" t="str">
        <f>IF(AND($Z$2=$D174,$Z$2&lt;&gt;"",$Z$2&lt;&gt;0,$Y$2=$Y$1),COUNT($Y$3:Y173)+1,"  ")</f>
        <v xml:space="preserve">  </v>
      </c>
    </row>
    <row r="175" spans="2:25" ht="15.75">
      <c r="B175" s="12" t="str">
        <f>IF(C175&lt;&gt;"",COUNT($B$3:B174)+1,"")</f>
        <v/>
      </c>
      <c r="C175" s="86"/>
      <c r="D175" s="12"/>
      <c r="E175" s="12"/>
      <c r="F175" s="5" t="str">
        <f>IFERROR(IF(E175&lt;&gt;"",VLOOKUP(E175,STORE!$C$6:$D$500,2,FALSE),""),"تأكد من الكود")</f>
        <v/>
      </c>
      <c r="G175" s="12"/>
      <c r="H175" s="20"/>
      <c r="I175" s="12"/>
      <c r="U175" s="4" t="str">
        <f>IF(AND($V$2=$E175,$V$2&lt;&gt;"",$V$2&lt;&gt;0,F175&lt;&gt;"تأكد من الكود"),COUNT($U$3:U174)+1,"  ")</f>
        <v xml:space="preserve">  </v>
      </c>
      <c r="Y175" s="4" t="str">
        <f>IF(AND($Z$2=$D175,$Z$2&lt;&gt;"",$Z$2&lt;&gt;0,$Y$2=$Y$1),COUNT($Y$3:Y174)+1,"  ")</f>
        <v xml:space="preserve">  </v>
      </c>
    </row>
    <row r="176" spans="2:25" ht="15.75">
      <c r="B176" s="12" t="str">
        <f>IF(C176&lt;&gt;"",COUNT($B$3:B175)+1,"")</f>
        <v/>
      </c>
      <c r="C176" s="86"/>
      <c r="D176" s="12"/>
      <c r="E176" s="12"/>
      <c r="F176" s="5" t="str">
        <f>IFERROR(IF(E176&lt;&gt;"",VLOOKUP(E176,STORE!$C$6:$D$500,2,FALSE),""),"تأكد من الكود")</f>
        <v/>
      </c>
      <c r="G176" s="12"/>
      <c r="H176" s="20"/>
      <c r="I176" s="12"/>
      <c r="U176" s="4" t="str">
        <f>IF(AND($V$2=$E176,$V$2&lt;&gt;"",$V$2&lt;&gt;0,F176&lt;&gt;"تأكد من الكود"),COUNT($U$3:U175)+1,"  ")</f>
        <v xml:space="preserve">  </v>
      </c>
      <c r="Y176" s="4" t="str">
        <f>IF(AND($Z$2=$D176,$Z$2&lt;&gt;"",$Z$2&lt;&gt;0,$Y$2=$Y$1),COUNT($Y$3:Y175)+1,"  ")</f>
        <v xml:space="preserve">  </v>
      </c>
    </row>
    <row r="177" spans="2:25" ht="15.75">
      <c r="B177" s="12" t="str">
        <f>IF(C177&lt;&gt;"",COUNT($B$3:B176)+1,"")</f>
        <v/>
      </c>
      <c r="C177" s="86"/>
      <c r="D177" s="12"/>
      <c r="E177" s="12"/>
      <c r="F177" s="5" t="str">
        <f>IFERROR(IF(E177&lt;&gt;"",VLOOKUP(E177,STORE!$C$6:$D$500,2,FALSE),""),"تأكد من الكود")</f>
        <v/>
      </c>
      <c r="G177" s="12"/>
      <c r="H177" s="20"/>
      <c r="I177" s="12"/>
      <c r="U177" s="4" t="str">
        <f>IF(AND($V$2=$E177,$V$2&lt;&gt;"",$V$2&lt;&gt;0,F177&lt;&gt;"تأكد من الكود"),COUNT($U$3:U176)+1,"  ")</f>
        <v xml:space="preserve">  </v>
      </c>
      <c r="Y177" s="4" t="str">
        <f>IF(AND($Z$2=$D177,$Z$2&lt;&gt;"",$Z$2&lt;&gt;0,$Y$2=$Y$1),COUNT($Y$3:Y176)+1,"  ")</f>
        <v xml:space="preserve">  </v>
      </c>
    </row>
    <row r="178" spans="2:25" ht="15.75">
      <c r="B178" s="12" t="str">
        <f>IF(C178&lt;&gt;"",COUNT($B$3:B177)+1,"")</f>
        <v/>
      </c>
      <c r="C178" s="86"/>
      <c r="D178" s="12"/>
      <c r="E178" s="12"/>
      <c r="F178" s="5" t="str">
        <f>IFERROR(IF(E178&lt;&gt;"",VLOOKUP(E178,STORE!$C$6:$D$500,2,FALSE),""),"تأكد من الكود")</f>
        <v/>
      </c>
      <c r="G178" s="12"/>
      <c r="H178" s="20"/>
      <c r="I178" s="12"/>
      <c r="U178" s="4" t="str">
        <f>IF(AND($V$2=$E178,$V$2&lt;&gt;"",$V$2&lt;&gt;0,F178&lt;&gt;"تأكد من الكود"),COUNT($U$3:U177)+1,"  ")</f>
        <v xml:space="preserve">  </v>
      </c>
      <c r="Y178" s="4" t="str">
        <f>IF(AND($Z$2=$D178,$Z$2&lt;&gt;"",$Z$2&lt;&gt;0,$Y$2=$Y$1),COUNT($Y$3:Y177)+1,"  ")</f>
        <v xml:space="preserve">  </v>
      </c>
    </row>
    <row r="179" spans="2:25" ht="15.75">
      <c r="B179" s="12" t="str">
        <f>IF(C179&lt;&gt;"",COUNT($B$3:B178)+1,"")</f>
        <v/>
      </c>
      <c r="C179" s="86"/>
      <c r="D179" s="12"/>
      <c r="E179" s="12"/>
      <c r="F179" s="5" t="str">
        <f>IFERROR(IF(E179&lt;&gt;"",VLOOKUP(E179,STORE!$C$6:$D$500,2,FALSE),""),"تأكد من الكود")</f>
        <v/>
      </c>
      <c r="G179" s="12"/>
      <c r="H179" s="20"/>
      <c r="I179" s="12"/>
      <c r="U179" s="4" t="str">
        <f>IF(AND($V$2=$E179,$V$2&lt;&gt;"",$V$2&lt;&gt;0,F179&lt;&gt;"تأكد من الكود"),COUNT($U$3:U178)+1,"  ")</f>
        <v xml:space="preserve">  </v>
      </c>
      <c r="Y179" s="4" t="str">
        <f>IF(AND($Z$2=$D179,$Z$2&lt;&gt;"",$Z$2&lt;&gt;0,$Y$2=$Y$1),COUNT($Y$3:Y178)+1,"  ")</f>
        <v xml:space="preserve">  </v>
      </c>
    </row>
    <row r="180" spans="2:25" ht="15.75">
      <c r="B180" s="12" t="str">
        <f>IF(C180&lt;&gt;"",COUNT($B$3:B179)+1,"")</f>
        <v/>
      </c>
      <c r="C180" s="86"/>
      <c r="D180" s="12"/>
      <c r="E180" s="12"/>
      <c r="F180" s="5" t="str">
        <f>IFERROR(IF(E180&lt;&gt;"",VLOOKUP(E180,STORE!$C$6:$D$500,2,FALSE),""),"تأكد من الكود")</f>
        <v/>
      </c>
      <c r="G180" s="12"/>
      <c r="H180" s="20"/>
      <c r="I180" s="12"/>
      <c r="U180" s="4" t="str">
        <f>IF(AND($V$2=$E180,$V$2&lt;&gt;"",$V$2&lt;&gt;0,F180&lt;&gt;"تأكد من الكود"),COUNT($U$3:U179)+1,"  ")</f>
        <v xml:space="preserve">  </v>
      </c>
      <c r="Y180" s="4" t="str">
        <f>IF(AND($Z$2=$D180,$Z$2&lt;&gt;"",$Z$2&lt;&gt;0,$Y$2=$Y$1),COUNT($Y$3:Y179)+1,"  ")</f>
        <v xml:space="preserve">  </v>
      </c>
    </row>
    <row r="181" spans="2:25" ht="15.75">
      <c r="B181" s="12" t="str">
        <f>IF(C181&lt;&gt;"",COUNT($B$3:B180)+1,"")</f>
        <v/>
      </c>
      <c r="C181" s="86"/>
      <c r="D181" s="12"/>
      <c r="E181" s="12"/>
      <c r="F181" s="5" t="str">
        <f>IFERROR(IF(E181&lt;&gt;"",VLOOKUP(E181,STORE!$C$6:$D$500,2,FALSE),""),"تأكد من الكود")</f>
        <v/>
      </c>
      <c r="G181" s="12"/>
      <c r="H181" s="20"/>
      <c r="I181" s="12"/>
      <c r="U181" s="4" t="str">
        <f>IF(AND($V$2=$E181,$V$2&lt;&gt;"",$V$2&lt;&gt;0,F181&lt;&gt;"تأكد من الكود"),COUNT($U$3:U180)+1,"  ")</f>
        <v xml:space="preserve">  </v>
      </c>
      <c r="Y181" s="4" t="str">
        <f>IF(AND($Z$2=$D181,$Z$2&lt;&gt;"",$Z$2&lt;&gt;0,$Y$2=$Y$1),COUNT($Y$3:Y180)+1,"  ")</f>
        <v xml:space="preserve">  </v>
      </c>
    </row>
    <row r="182" spans="2:25" ht="15.75">
      <c r="B182" s="12" t="str">
        <f>IF(C182&lt;&gt;"",COUNT($B$3:B181)+1,"")</f>
        <v/>
      </c>
      <c r="C182" s="86"/>
      <c r="D182" s="12"/>
      <c r="E182" s="12"/>
      <c r="F182" s="5" t="str">
        <f>IFERROR(IF(E182&lt;&gt;"",VLOOKUP(E182,STORE!$C$6:$D$500,2,FALSE),""),"تأكد من الكود")</f>
        <v/>
      </c>
      <c r="G182" s="12"/>
      <c r="H182" s="20"/>
      <c r="I182" s="12"/>
      <c r="U182" s="4" t="str">
        <f>IF(AND($V$2=$E182,$V$2&lt;&gt;"",$V$2&lt;&gt;0,F182&lt;&gt;"تأكد من الكود"),COUNT($U$3:U181)+1,"  ")</f>
        <v xml:space="preserve">  </v>
      </c>
      <c r="Y182" s="4" t="str">
        <f>IF(AND($Z$2=$D182,$Z$2&lt;&gt;"",$Z$2&lt;&gt;0,$Y$2=$Y$1),COUNT($Y$3:Y181)+1,"  ")</f>
        <v xml:space="preserve">  </v>
      </c>
    </row>
    <row r="183" spans="2:25" ht="15.75">
      <c r="B183" s="12" t="str">
        <f>IF(C183&lt;&gt;"",COUNT($B$3:B182)+1,"")</f>
        <v/>
      </c>
      <c r="C183" s="86"/>
      <c r="D183" s="12"/>
      <c r="E183" s="12"/>
      <c r="F183" s="5" t="str">
        <f>IFERROR(IF(E183&lt;&gt;"",VLOOKUP(E183,STORE!$C$6:$D$500,2,FALSE),""),"تأكد من الكود")</f>
        <v/>
      </c>
      <c r="G183" s="12"/>
      <c r="H183" s="20"/>
      <c r="I183" s="12"/>
      <c r="U183" s="4" t="str">
        <f>IF(AND($V$2=$E183,$V$2&lt;&gt;"",$V$2&lt;&gt;0,F183&lt;&gt;"تأكد من الكود"),COUNT($U$3:U182)+1,"  ")</f>
        <v xml:space="preserve">  </v>
      </c>
      <c r="Y183" s="4" t="str">
        <f>IF(AND($Z$2=$D183,$Z$2&lt;&gt;"",$Z$2&lt;&gt;0,$Y$2=$Y$1),COUNT($Y$3:Y182)+1,"  ")</f>
        <v xml:space="preserve">  </v>
      </c>
    </row>
    <row r="184" spans="2:25" ht="15.75">
      <c r="B184" s="12" t="str">
        <f>IF(C184&lt;&gt;"",COUNT($B$3:B183)+1,"")</f>
        <v/>
      </c>
      <c r="C184" s="86"/>
      <c r="D184" s="12"/>
      <c r="E184" s="12"/>
      <c r="F184" s="5" t="str">
        <f>IFERROR(IF(E184&lt;&gt;"",VLOOKUP(E184,STORE!$C$6:$D$500,2,FALSE),""),"تأكد من الكود")</f>
        <v/>
      </c>
      <c r="G184" s="12"/>
      <c r="H184" s="20"/>
      <c r="I184" s="12"/>
      <c r="U184" s="4" t="str">
        <f>IF(AND($V$2=$E184,$V$2&lt;&gt;"",$V$2&lt;&gt;0,F184&lt;&gt;"تأكد من الكود"),COUNT($U$3:U183)+1,"  ")</f>
        <v xml:space="preserve">  </v>
      </c>
      <c r="Y184" s="4" t="str">
        <f>IF(AND($Z$2=$D184,$Z$2&lt;&gt;"",$Z$2&lt;&gt;0,$Y$2=$Y$1),COUNT($Y$3:Y183)+1,"  ")</f>
        <v xml:space="preserve">  </v>
      </c>
    </row>
    <row r="185" spans="2:25" ht="15.75">
      <c r="B185" s="12" t="str">
        <f>IF(C185&lt;&gt;"",COUNT($B$3:B184)+1,"")</f>
        <v/>
      </c>
      <c r="C185" s="86"/>
      <c r="D185" s="12"/>
      <c r="E185" s="12"/>
      <c r="F185" s="5" t="str">
        <f>IFERROR(IF(E185&lt;&gt;"",VLOOKUP(E185,STORE!$C$6:$D$500,2,FALSE),""),"تأكد من الكود")</f>
        <v/>
      </c>
      <c r="G185" s="12"/>
      <c r="H185" s="20"/>
      <c r="I185" s="12"/>
      <c r="U185" s="4" t="str">
        <f>IF(AND($V$2=$E185,$V$2&lt;&gt;"",$V$2&lt;&gt;0,F185&lt;&gt;"تأكد من الكود"),COUNT($U$3:U184)+1,"  ")</f>
        <v xml:space="preserve">  </v>
      </c>
      <c r="Y185" s="4" t="str">
        <f>IF(AND($Z$2=$D185,$Z$2&lt;&gt;"",$Z$2&lt;&gt;0,$Y$2=$Y$1),COUNT($Y$3:Y184)+1,"  ")</f>
        <v xml:space="preserve">  </v>
      </c>
    </row>
    <row r="186" spans="2:25" ht="15.75">
      <c r="B186" s="12" t="str">
        <f>IF(C186&lt;&gt;"",COUNT($B$3:B185)+1,"")</f>
        <v/>
      </c>
      <c r="C186" s="86"/>
      <c r="D186" s="12"/>
      <c r="E186" s="12"/>
      <c r="F186" s="5" t="str">
        <f>IFERROR(IF(E186&lt;&gt;"",VLOOKUP(E186,STORE!$C$6:$D$500,2,FALSE),""),"تأكد من الكود")</f>
        <v/>
      </c>
      <c r="G186" s="12"/>
      <c r="H186" s="20"/>
      <c r="I186" s="12"/>
      <c r="U186" s="4" t="str">
        <f>IF(AND($V$2=$E186,$V$2&lt;&gt;"",$V$2&lt;&gt;0,F186&lt;&gt;"تأكد من الكود"),COUNT($U$3:U185)+1,"  ")</f>
        <v xml:space="preserve">  </v>
      </c>
      <c r="Y186" s="4" t="str">
        <f>IF(AND($Z$2=$D186,$Z$2&lt;&gt;"",$Z$2&lt;&gt;0,$Y$2=$Y$1),COUNT($Y$3:Y185)+1,"  ")</f>
        <v xml:space="preserve">  </v>
      </c>
    </row>
    <row r="187" spans="2:25" ht="15.75">
      <c r="B187" s="12" t="str">
        <f>IF(C187&lt;&gt;"",COUNT($B$3:B186)+1,"")</f>
        <v/>
      </c>
      <c r="C187" s="86"/>
      <c r="D187" s="12"/>
      <c r="E187" s="12"/>
      <c r="F187" s="5" t="str">
        <f>IFERROR(IF(E187&lt;&gt;"",VLOOKUP(E187,STORE!$C$6:$D$500,2,FALSE),""),"تأكد من الكود")</f>
        <v/>
      </c>
      <c r="G187" s="12"/>
      <c r="H187" s="20"/>
      <c r="I187" s="12"/>
      <c r="U187" s="4" t="str">
        <f>IF(AND($V$2=$E187,$V$2&lt;&gt;"",$V$2&lt;&gt;0,F187&lt;&gt;"تأكد من الكود"),COUNT($U$3:U186)+1,"  ")</f>
        <v xml:space="preserve">  </v>
      </c>
      <c r="Y187" s="4" t="str">
        <f>IF(AND($Z$2=$D187,$Z$2&lt;&gt;"",$Z$2&lt;&gt;0,$Y$2=$Y$1),COUNT($Y$3:Y186)+1,"  ")</f>
        <v xml:space="preserve">  </v>
      </c>
    </row>
    <row r="188" spans="2:25" ht="15.75">
      <c r="B188" s="12" t="str">
        <f>IF(C188&lt;&gt;"",COUNT($B$3:B187)+1,"")</f>
        <v/>
      </c>
      <c r="C188" s="86"/>
      <c r="D188" s="12"/>
      <c r="E188" s="12"/>
      <c r="F188" s="5" t="str">
        <f>IFERROR(IF(E188&lt;&gt;"",VLOOKUP(E188,STORE!$C$6:$D$500,2,FALSE),""),"تأكد من الكود")</f>
        <v/>
      </c>
      <c r="G188" s="12"/>
      <c r="H188" s="20"/>
      <c r="I188" s="12"/>
      <c r="U188" s="4" t="str">
        <f>IF(AND($V$2=$E188,$V$2&lt;&gt;"",$V$2&lt;&gt;0,F188&lt;&gt;"تأكد من الكود"),COUNT($U$3:U187)+1,"  ")</f>
        <v xml:space="preserve">  </v>
      </c>
      <c r="Y188" s="4" t="str">
        <f>IF(AND($Z$2=$D188,$Z$2&lt;&gt;"",$Z$2&lt;&gt;0,$Y$2=$Y$1),COUNT($Y$3:Y187)+1,"  ")</f>
        <v xml:space="preserve">  </v>
      </c>
    </row>
    <row r="189" spans="2:25" ht="15.75">
      <c r="B189" s="12" t="str">
        <f>IF(C189&lt;&gt;"",COUNT($B$3:B188)+1,"")</f>
        <v/>
      </c>
      <c r="C189" s="86"/>
      <c r="D189" s="12"/>
      <c r="E189" s="12"/>
      <c r="F189" s="5" t="str">
        <f>IFERROR(IF(E189&lt;&gt;"",VLOOKUP(E189,STORE!$C$6:$D$500,2,FALSE),""),"تأكد من الكود")</f>
        <v/>
      </c>
      <c r="G189" s="12"/>
      <c r="H189" s="20"/>
      <c r="I189" s="12"/>
      <c r="U189" s="4" t="str">
        <f>IF(AND($V$2=$E189,$V$2&lt;&gt;"",$V$2&lt;&gt;0,F189&lt;&gt;"تأكد من الكود"),COUNT($U$3:U188)+1,"  ")</f>
        <v xml:space="preserve">  </v>
      </c>
      <c r="Y189" s="4" t="str">
        <f>IF(AND($Z$2=$D189,$Z$2&lt;&gt;"",$Z$2&lt;&gt;0,$Y$2=$Y$1),COUNT($Y$3:Y188)+1,"  ")</f>
        <v xml:space="preserve">  </v>
      </c>
    </row>
    <row r="190" spans="2:25" ht="15.75">
      <c r="B190" s="12" t="str">
        <f>IF(C190&lt;&gt;"",COUNT($B$3:B189)+1,"")</f>
        <v/>
      </c>
      <c r="C190" s="86"/>
      <c r="D190" s="12"/>
      <c r="E190" s="12"/>
      <c r="F190" s="5" t="str">
        <f>IFERROR(IF(E190&lt;&gt;"",VLOOKUP(E190,STORE!$C$6:$D$500,2,FALSE),""),"تأكد من الكود")</f>
        <v/>
      </c>
      <c r="G190" s="12"/>
      <c r="H190" s="20"/>
      <c r="I190" s="12"/>
      <c r="U190" s="4" t="str">
        <f>IF(AND($V$2=$E190,$V$2&lt;&gt;"",$V$2&lt;&gt;0,F190&lt;&gt;"تأكد من الكود"),COUNT($U$3:U189)+1,"  ")</f>
        <v xml:space="preserve">  </v>
      </c>
      <c r="Y190" s="4" t="str">
        <f>IF(AND($Z$2=$D190,$Z$2&lt;&gt;"",$Z$2&lt;&gt;0,$Y$2=$Y$1),COUNT($Y$3:Y189)+1,"  ")</f>
        <v xml:space="preserve">  </v>
      </c>
    </row>
    <row r="191" spans="2:25" ht="15.75">
      <c r="B191" s="12" t="str">
        <f>IF(C191&lt;&gt;"",COUNT($B$3:B190)+1,"")</f>
        <v/>
      </c>
      <c r="C191" s="86"/>
      <c r="D191" s="12"/>
      <c r="E191" s="12"/>
      <c r="F191" s="5" t="str">
        <f>IFERROR(IF(E191&lt;&gt;"",VLOOKUP(E191,STORE!$C$6:$D$500,2,FALSE),""),"تأكد من الكود")</f>
        <v/>
      </c>
      <c r="G191" s="12"/>
      <c r="H191" s="20"/>
      <c r="I191" s="12"/>
      <c r="U191" s="4" t="str">
        <f>IF(AND($V$2=$E191,$V$2&lt;&gt;"",$V$2&lt;&gt;0,F191&lt;&gt;"تأكد من الكود"),COUNT($U$3:U190)+1,"  ")</f>
        <v xml:space="preserve">  </v>
      </c>
      <c r="Y191" s="4" t="str">
        <f>IF(AND($Z$2=$D191,$Z$2&lt;&gt;"",$Z$2&lt;&gt;0,$Y$2=$Y$1),COUNT($Y$3:Y190)+1,"  ")</f>
        <v xml:space="preserve">  </v>
      </c>
    </row>
    <row r="192" spans="2:25" ht="15.75">
      <c r="B192" s="12" t="str">
        <f>IF(C192&lt;&gt;"",COUNT($B$3:B191)+1,"")</f>
        <v/>
      </c>
      <c r="C192" s="86"/>
      <c r="D192" s="12"/>
      <c r="E192" s="12"/>
      <c r="F192" s="5" t="str">
        <f>IFERROR(IF(E192&lt;&gt;"",VLOOKUP(E192,STORE!$C$6:$D$500,2,FALSE),""),"تأكد من الكود")</f>
        <v/>
      </c>
      <c r="G192" s="12"/>
      <c r="H192" s="20"/>
      <c r="I192" s="12"/>
      <c r="U192" s="4" t="str">
        <f>IF(AND($V$2=$E192,$V$2&lt;&gt;"",$V$2&lt;&gt;0,F192&lt;&gt;"تأكد من الكود"),COUNT($U$3:U191)+1,"  ")</f>
        <v xml:space="preserve">  </v>
      </c>
      <c r="Y192" s="4" t="str">
        <f>IF(AND($Z$2=$D192,$Z$2&lt;&gt;"",$Z$2&lt;&gt;0,$Y$2=$Y$1),COUNT($Y$3:Y191)+1,"  ")</f>
        <v xml:space="preserve">  </v>
      </c>
    </row>
    <row r="193" spans="2:25" ht="15.75">
      <c r="B193" s="12" t="str">
        <f>IF(C193&lt;&gt;"",COUNT($B$3:B192)+1,"")</f>
        <v/>
      </c>
      <c r="C193" s="86"/>
      <c r="D193" s="12"/>
      <c r="E193" s="12"/>
      <c r="F193" s="5" t="str">
        <f>IFERROR(IF(E193&lt;&gt;"",VLOOKUP(E193,STORE!$C$6:$D$500,2,FALSE),""),"تأكد من الكود")</f>
        <v/>
      </c>
      <c r="G193" s="12"/>
      <c r="H193" s="20"/>
      <c r="I193" s="12"/>
      <c r="U193" s="4" t="str">
        <f>IF(AND($V$2=$E193,$V$2&lt;&gt;"",$V$2&lt;&gt;0,F193&lt;&gt;"تأكد من الكود"),COUNT($U$3:U192)+1,"  ")</f>
        <v xml:space="preserve">  </v>
      </c>
      <c r="Y193" s="4" t="str">
        <f>IF(AND($Z$2=$D193,$Z$2&lt;&gt;"",$Z$2&lt;&gt;0,$Y$2=$Y$1),COUNT($Y$3:Y192)+1,"  ")</f>
        <v xml:space="preserve">  </v>
      </c>
    </row>
    <row r="194" spans="2:25" ht="15.75">
      <c r="B194" s="12" t="str">
        <f>IF(C194&lt;&gt;"",COUNT($B$3:B193)+1,"")</f>
        <v/>
      </c>
      <c r="C194" s="86"/>
      <c r="D194" s="12"/>
      <c r="E194" s="12"/>
      <c r="F194" s="5" t="str">
        <f>IFERROR(IF(E194&lt;&gt;"",VLOOKUP(E194,STORE!$C$6:$D$500,2,FALSE),""),"تأكد من الكود")</f>
        <v/>
      </c>
      <c r="G194" s="12"/>
      <c r="H194" s="20"/>
      <c r="I194" s="12"/>
      <c r="U194" s="4" t="str">
        <f>IF(AND($V$2=$E194,$V$2&lt;&gt;"",$V$2&lt;&gt;0,F194&lt;&gt;"تأكد من الكود"),COUNT($U$3:U193)+1,"  ")</f>
        <v xml:space="preserve">  </v>
      </c>
      <c r="Y194" s="4" t="str">
        <f>IF(AND($Z$2=$D194,$Z$2&lt;&gt;"",$Z$2&lt;&gt;0,$Y$2=$Y$1),COUNT($Y$3:Y193)+1,"  ")</f>
        <v xml:space="preserve">  </v>
      </c>
    </row>
    <row r="195" spans="2:25" ht="15.75">
      <c r="B195" s="12" t="str">
        <f>IF(C195&lt;&gt;"",COUNT($B$3:B194)+1,"")</f>
        <v/>
      </c>
      <c r="C195" s="86"/>
      <c r="D195" s="12"/>
      <c r="E195" s="12"/>
      <c r="F195" s="5" t="str">
        <f>IFERROR(IF(E195&lt;&gt;"",VLOOKUP(E195,STORE!$C$6:$D$500,2,FALSE),""),"تأكد من الكود")</f>
        <v/>
      </c>
      <c r="G195" s="12"/>
      <c r="H195" s="20"/>
      <c r="I195" s="12"/>
      <c r="U195" s="4" t="str">
        <f>IF(AND($V$2=$E195,$V$2&lt;&gt;"",$V$2&lt;&gt;0,F195&lt;&gt;"تأكد من الكود"),COUNT($U$3:U194)+1,"  ")</f>
        <v xml:space="preserve">  </v>
      </c>
      <c r="Y195" s="4" t="str">
        <f>IF(AND($Z$2=$D195,$Z$2&lt;&gt;"",$Z$2&lt;&gt;0,$Y$2=$Y$1),COUNT($Y$3:Y194)+1,"  ")</f>
        <v xml:space="preserve">  </v>
      </c>
    </row>
    <row r="196" spans="2:25" ht="15.75">
      <c r="B196" s="12" t="str">
        <f>IF(C196&lt;&gt;"",COUNT($B$3:B195)+1,"")</f>
        <v/>
      </c>
      <c r="C196" s="86"/>
      <c r="D196" s="12"/>
      <c r="E196" s="12"/>
      <c r="F196" s="5" t="str">
        <f>IFERROR(IF(E196&lt;&gt;"",VLOOKUP(E196,STORE!$C$6:$D$500,2,FALSE),""),"تأكد من الكود")</f>
        <v/>
      </c>
      <c r="G196" s="12"/>
      <c r="H196" s="20"/>
      <c r="I196" s="12"/>
      <c r="U196" s="4" t="str">
        <f>IF(AND($V$2=$E196,$V$2&lt;&gt;"",$V$2&lt;&gt;0,F196&lt;&gt;"تأكد من الكود"),COUNT($U$3:U195)+1,"  ")</f>
        <v xml:space="preserve">  </v>
      </c>
      <c r="Y196" s="4" t="str">
        <f>IF(AND($Z$2=$D196,$Z$2&lt;&gt;"",$Z$2&lt;&gt;0,$Y$2=$Y$1),COUNT($Y$3:Y195)+1,"  ")</f>
        <v xml:space="preserve">  </v>
      </c>
    </row>
    <row r="197" spans="2:25" ht="15.75">
      <c r="B197" s="12" t="str">
        <f>IF(C197&lt;&gt;"",COUNT($B$3:B196)+1,"")</f>
        <v/>
      </c>
      <c r="C197" s="86"/>
      <c r="D197" s="12"/>
      <c r="E197" s="12"/>
      <c r="F197" s="5" t="str">
        <f>IFERROR(IF(E197&lt;&gt;"",VLOOKUP(E197,STORE!$C$6:$D$500,2,FALSE),""),"تأكد من الكود")</f>
        <v/>
      </c>
      <c r="G197" s="12"/>
      <c r="H197" s="20"/>
      <c r="I197" s="12"/>
      <c r="U197" s="4" t="str">
        <f>IF(AND($V$2=$E197,$V$2&lt;&gt;"",$V$2&lt;&gt;0,F197&lt;&gt;"تأكد من الكود"),COUNT($U$3:U196)+1,"  ")</f>
        <v xml:space="preserve">  </v>
      </c>
      <c r="Y197" s="4" t="str">
        <f>IF(AND($Z$2=$D197,$Z$2&lt;&gt;"",$Z$2&lt;&gt;0,$Y$2=$Y$1),COUNT($Y$3:Y196)+1,"  ")</f>
        <v xml:space="preserve">  </v>
      </c>
    </row>
    <row r="198" spans="2:25" ht="15.75">
      <c r="B198" s="12" t="str">
        <f>IF(C198&lt;&gt;"",COUNT($B$3:B197)+1,"")</f>
        <v/>
      </c>
      <c r="C198" s="86"/>
      <c r="D198" s="12"/>
      <c r="E198" s="12"/>
      <c r="F198" s="5" t="str">
        <f>IFERROR(IF(E198&lt;&gt;"",VLOOKUP(E198,STORE!$C$6:$D$500,2,FALSE),""),"تأكد من الكود")</f>
        <v/>
      </c>
      <c r="G198" s="12"/>
      <c r="H198" s="20"/>
      <c r="I198" s="12"/>
      <c r="U198" s="4" t="str">
        <f>IF(AND($V$2=$E198,$V$2&lt;&gt;"",$V$2&lt;&gt;0,F198&lt;&gt;"تأكد من الكود"),COUNT($U$3:U197)+1,"  ")</f>
        <v xml:space="preserve">  </v>
      </c>
      <c r="Y198" s="4" t="str">
        <f>IF(AND($Z$2=$D198,$Z$2&lt;&gt;"",$Z$2&lt;&gt;0,$Y$2=$Y$1),COUNT($Y$3:Y197)+1,"  ")</f>
        <v xml:space="preserve">  </v>
      </c>
    </row>
    <row r="199" spans="2:25" ht="15.75">
      <c r="B199" s="12" t="str">
        <f>IF(C199&lt;&gt;"",COUNT($B$3:B198)+1,"")</f>
        <v/>
      </c>
      <c r="C199" s="86"/>
      <c r="D199" s="12"/>
      <c r="E199" s="12"/>
      <c r="F199" s="5" t="str">
        <f>IFERROR(IF(E199&lt;&gt;"",VLOOKUP(E199,STORE!$C$6:$D$500,2,FALSE),""),"تأكد من الكود")</f>
        <v/>
      </c>
      <c r="G199" s="12"/>
      <c r="H199" s="20"/>
      <c r="I199" s="12"/>
      <c r="U199" s="4" t="str">
        <f>IF(AND($V$2=$E199,$V$2&lt;&gt;"",$V$2&lt;&gt;0,F199&lt;&gt;"تأكد من الكود"),COUNT($U$3:U198)+1,"  ")</f>
        <v xml:space="preserve">  </v>
      </c>
      <c r="Y199" s="4" t="str">
        <f>IF(AND($Z$2=$D199,$Z$2&lt;&gt;"",$Z$2&lt;&gt;0,$Y$2=$Y$1),COUNT($Y$3:Y198)+1,"  ")</f>
        <v xml:space="preserve">  </v>
      </c>
    </row>
    <row r="200" spans="2:25" ht="15.75">
      <c r="B200" s="12" t="str">
        <f>IF(C200&lt;&gt;"",COUNT($B$3:B199)+1,"")</f>
        <v/>
      </c>
      <c r="C200" s="86"/>
      <c r="D200" s="12"/>
      <c r="E200" s="12"/>
      <c r="F200" s="5" t="str">
        <f>IFERROR(IF(E200&lt;&gt;"",VLOOKUP(E200,STORE!$C$6:$D$500,2,FALSE),""),"تأكد من الكود")</f>
        <v/>
      </c>
      <c r="G200" s="12"/>
      <c r="H200" s="20"/>
      <c r="I200" s="12"/>
      <c r="U200" s="4" t="str">
        <f>IF(AND($V$2=$E200,$V$2&lt;&gt;"",$V$2&lt;&gt;0,F200&lt;&gt;"تأكد من الكود"),COUNT($U$3:U199)+1,"  ")</f>
        <v xml:space="preserve">  </v>
      </c>
      <c r="Y200" s="4" t="str">
        <f>IF(AND($Z$2=$D200,$Z$2&lt;&gt;"",$Z$2&lt;&gt;0,$Y$2=$Y$1),COUNT($Y$3:Y199)+1,"  ")</f>
        <v xml:space="preserve">  </v>
      </c>
    </row>
    <row r="201" spans="2:25" ht="15.75">
      <c r="B201" s="12" t="str">
        <f>IF(C201&lt;&gt;"",COUNT($B$3:B200)+1,"")</f>
        <v/>
      </c>
      <c r="C201" s="86"/>
      <c r="D201" s="12"/>
      <c r="E201" s="12"/>
      <c r="F201" s="5" t="str">
        <f>IFERROR(IF(E201&lt;&gt;"",VLOOKUP(E201,STORE!$C$6:$D$500,2,FALSE),""),"تأكد من الكود")</f>
        <v/>
      </c>
      <c r="G201" s="12"/>
      <c r="H201" s="20"/>
      <c r="I201" s="12"/>
      <c r="U201" s="4" t="str">
        <f>IF(AND($V$2=$E201,$V$2&lt;&gt;"",$V$2&lt;&gt;0,F201&lt;&gt;"تأكد من الكود"),COUNT($U$3:U200)+1,"  ")</f>
        <v xml:space="preserve">  </v>
      </c>
      <c r="Y201" s="4" t="str">
        <f>IF(AND($Z$2=$D201,$Z$2&lt;&gt;"",$Z$2&lt;&gt;0,$Y$2=$Y$1),COUNT($Y$3:Y200)+1,"  ")</f>
        <v xml:space="preserve">  </v>
      </c>
    </row>
    <row r="202" spans="2:25" ht="15.75">
      <c r="B202" s="12" t="str">
        <f>IF(C202&lt;&gt;"",COUNT($B$3:B201)+1,"")</f>
        <v/>
      </c>
      <c r="C202" s="86"/>
      <c r="D202" s="12"/>
      <c r="E202" s="12"/>
      <c r="F202" s="5" t="str">
        <f>IFERROR(IF(E202&lt;&gt;"",VLOOKUP(E202,STORE!$C$6:$D$500,2,FALSE),""),"تأكد من الكود")</f>
        <v/>
      </c>
      <c r="G202" s="12"/>
      <c r="H202" s="20"/>
      <c r="I202" s="12"/>
      <c r="U202" s="4" t="str">
        <f>IF(AND($V$2=$E202,$V$2&lt;&gt;"",$V$2&lt;&gt;0,F202&lt;&gt;"تأكد من الكود"),COUNT($U$3:U201)+1,"  ")</f>
        <v xml:space="preserve">  </v>
      </c>
      <c r="Y202" s="4" t="str">
        <f>IF(AND($Z$2=$D202,$Z$2&lt;&gt;"",$Z$2&lt;&gt;0,$Y$2=$Y$1),COUNT($Y$3:Y201)+1,"  ")</f>
        <v xml:space="preserve">  </v>
      </c>
    </row>
    <row r="203" spans="2:25" ht="15.75">
      <c r="B203" s="12" t="str">
        <f>IF(C203&lt;&gt;"",COUNT($B$3:B202)+1,"")</f>
        <v/>
      </c>
      <c r="C203" s="86"/>
      <c r="D203" s="12"/>
      <c r="E203" s="12"/>
      <c r="F203" s="5" t="str">
        <f>IFERROR(IF(E203&lt;&gt;"",VLOOKUP(E203,STORE!$C$6:$D$500,2,FALSE),""),"تأكد من الكود")</f>
        <v/>
      </c>
      <c r="G203" s="12"/>
      <c r="H203" s="20"/>
      <c r="I203" s="12"/>
      <c r="U203" s="4" t="str">
        <f>IF(AND($V$2=$E203,$V$2&lt;&gt;"",$V$2&lt;&gt;0,F203&lt;&gt;"تأكد من الكود"),COUNT($U$3:U202)+1,"  ")</f>
        <v xml:space="preserve">  </v>
      </c>
      <c r="Y203" s="4" t="str">
        <f>IF(AND($Z$2=$D203,$Z$2&lt;&gt;"",$Z$2&lt;&gt;0,$Y$2=$Y$1),COUNT($Y$3:Y202)+1,"  ")</f>
        <v xml:space="preserve">  </v>
      </c>
    </row>
    <row r="204" spans="2:25" ht="15.75">
      <c r="B204" s="12" t="str">
        <f>IF(C204&lt;&gt;"",COUNT($B$3:B203)+1,"")</f>
        <v/>
      </c>
      <c r="C204" s="86"/>
      <c r="D204" s="12"/>
      <c r="E204" s="12"/>
      <c r="F204" s="5" t="str">
        <f>IFERROR(IF(E204&lt;&gt;"",VLOOKUP(E204,STORE!$C$6:$D$500,2,FALSE),""),"تأكد من الكود")</f>
        <v/>
      </c>
      <c r="G204" s="12"/>
      <c r="H204" s="20"/>
      <c r="I204" s="12"/>
      <c r="U204" s="4" t="str">
        <f>IF(AND($V$2=$E204,$V$2&lt;&gt;"",$V$2&lt;&gt;0,F204&lt;&gt;"تأكد من الكود"),COUNT($U$3:U203)+1,"  ")</f>
        <v xml:space="preserve">  </v>
      </c>
      <c r="Y204" s="4" t="str">
        <f>IF(AND($Z$2=$D204,$Z$2&lt;&gt;"",$Z$2&lt;&gt;0,$Y$2=$Y$1),COUNT($Y$3:Y203)+1,"  ")</f>
        <v xml:space="preserve">  </v>
      </c>
    </row>
    <row r="205" spans="2:25" ht="15.75">
      <c r="B205" s="12" t="str">
        <f>IF(C205&lt;&gt;"",COUNT($B$3:B204)+1,"")</f>
        <v/>
      </c>
      <c r="C205" s="86"/>
      <c r="D205" s="12"/>
      <c r="E205" s="12"/>
      <c r="F205" s="5" t="str">
        <f>IFERROR(IF(E205&lt;&gt;"",VLOOKUP(E205,STORE!$C$6:$D$500,2,FALSE),""),"تأكد من الكود")</f>
        <v/>
      </c>
      <c r="G205" s="12"/>
      <c r="H205" s="20"/>
      <c r="I205" s="12"/>
      <c r="U205" s="4" t="str">
        <f>IF(AND($V$2=$E205,$V$2&lt;&gt;"",$V$2&lt;&gt;0,F205&lt;&gt;"تأكد من الكود"),COUNT($U$3:U204)+1,"  ")</f>
        <v xml:space="preserve">  </v>
      </c>
      <c r="Y205" s="4" t="str">
        <f>IF(AND($Z$2=$D205,$Z$2&lt;&gt;"",$Z$2&lt;&gt;0,$Y$2=$Y$1),COUNT($Y$3:Y204)+1,"  ")</f>
        <v xml:space="preserve">  </v>
      </c>
    </row>
    <row r="206" spans="2:25" ht="15.75">
      <c r="B206" s="12" t="str">
        <f>IF(C206&lt;&gt;"",COUNT($B$3:B205)+1,"")</f>
        <v/>
      </c>
      <c r="C206" s="86"/>
      <c r="D206" s="12"/>
      <c r="E206" s="12"/>
      <c r="F206" s="5" t="str">
        <f>IFERROR(IF(E206&lt;&gt;"",VLOOKUP(E206,STORE!$C$6:$D$500,2,FALSE),""),"تأكد من الكود")</f>
        <v/>
      </c>
      <c r="G206" s="12"/>
      <c r="H206" s="20"/>
      <c r="I206" s="12"/>
      <c r="U206" s="4" t="str">
        <f>IF(AND($V$2=$E206,$V$2&lt;&gt;"",$V$2&lt;&gt;0,F206&lt;&gt;"تأكد من الكود"),COUNT($U$3:U205)+1,"  ")</f>
        <v xml:space="preserve">  </v>
      </c>
      <c r="Y206" s="4" t="str">
        <f>IF(AND($Z$2=$D206,$Z$2&lt;&gt;"",$Z$2&lt;&gt;0,$Y$2=$Y$1),COUNT($Y$3:Y205)+1,"  ")</f>
        <v xml:space="preserve">  </v>
      </c>
    </row>
    <row r="207" spans="2:25" ht="15.75">
      <c r="B207" s="12" t="str">
        <f>IF(C207&lt;&gt;"",COUNT($B$3:B206)+1,"")</f>
        <v/>
      </c>
      <c r="C207" s="86"/>
      <c r="D207" s="12"/>
      <c r="E207" s="12"/>
      <c r="F207" s="5" t="str">
        <f>IFERROR(IF(E207&lt;&gt;"",VLOOKUP(E207,STORE!$C$6:$D$500,2,FALSE),""),"تأكد من الكود")</f>
        <v/>
      </c>
      <c r="G207" s="12"/>
      <c r="H207" s="20"/>
      <c r="I207" s="12"/>
      <c r="U207" s="4" t="str">
        <f>IF(AND($V$2=$E207,$V$2&lt;&gt;"",$V$2&lt;&gt;0,F207&lt;&gt;"تأكد من الكود"),COUNT($U$3:U206)+1,"  ")</f>
        <v xml:space="preserve">  </v>
      </c>
      <c r="Y207" s="4" t="str">
        <f>IF(AND($Z$2=$D207,$Z$2&lt;&gt;"",$Z$2&lt;&gt;0,$Y$2=$Y$1),COUNT($Y$3:Y206)+1,"  ")</f>
        <v xml:space="preserve">  </v>
      </c>
    </row>
    <row r="208" spans="2:25" ht="15.75">
      <c r="B208" s="12" t="str">
        <f>IF(C208&lt;&gt;"",COUNT($B$3:B207)+1,"")</f>
        <v/>
      </c>
      <c r="C208" s="86"/>
      <c r="D208" s="12"/>
      <c r="E208" s="12"/>
      <c r="F208" s="5" t="str">
        <f>IFERROR(IF(E208&lt;&gt;"",VLOOKUP(E208,STORE!$C$6:$D$500,2,FALSE),""),"تأكد من الكود")</f>
        <v/>
      </c>
      <c r="G208" s="12"/>
      <c r="H208" s="20"/>
      <c r="I208" s="12"/>
      <c r="U208" s="4" t="str">
        <f>IF(AND($V$2=$E208,$V$2&lt;&gt;"",$V$2&lt;&gt;0,F208&lt;&gt;"تأكد من الكود"),COUNT($U$3:U207)+1,"  ")</f>
        <v xml:space="preserve">  </v>
      </c>
      <c r="Y208" s="4" t="str">
        <f>IF(AND($Z$2=$D208,$Z$2&lt;&gt;"",$Z$2&lt;&gt;0,$Y$2=$Y$1),COUNT($Y$3:Y207)+1,"  ")</f>
        <v xml:space="preserve">  </v>
      </c>
    </row>
    <row r="209" spans="2:25" ht="15.75">
      <c r="B209" s="12" t="str">
        <f>IF(C209&lt;&gt;"",COUNT($B$3:B208)+1,"")</f>
        <v/>
      </c>
      <c r="C209" s="86"/>
      <c r="D209" s="12"/>
      <c r="E209" s="12"/>
      <c r="F209" s="5" t="str">
        <f>IFERROR(IF(E209&lt;&gt;"",VLOOKUP(E209,STORE!$C$6:$D$500,2,FALSE),""),"تأكد من الكود")</f>
        <v/>
      </c>
      <c r="G209" s="12"/>
      <c r="H209" s="20"/>
      <c r="I209" s="12"/>
      <c r="U209" s="4" t="str">
        <f>IF(AND($V$2=$E209,$V$2&lt;&gt;"",$V$2&lt;&gt;0,F209&lt;&gt;"تأكد من الكود"),COUNT($U$3:U208)+1,"  ")</f>
        <v xml:space="preserve">  </v>
      </c>
      <c r="Y209" s="4" t="str">
        <f>IF(AND($Z$2=$D209,$Z$2&lt;&gt;"",$Z$2&lt;&gt;0,$Y$2=$Y$1),COUNT($Y$3:Y208)+1,"  ")</f>
        <v xml:space="preserve">  </v>
      </c>
    </row>
    <row r="210" spans="2:25" ht="15.75">
      <c r="B210" s="12" t="str">
        <f>IF(C210&lt;&gt;"",COUNT($B$3:B209)+1,"")</f>
        <v/>
      </c>
      <c r="C210" s="86"/>
      <c r="D210" s="12"/>
      <c r="E210" s="12"/>
      <c r="F210" s="5" t="str">
        <f>IFERROR(IF(E210&lt;&gt;"",VLOOKUP(E210,STORE!$C$6:$D$500,2,FALSE),""),"تأكد من الكود")</f>
        <v/>
      </c>
      <c r="G210" s="12"/>
      <c r="H210" s="20"/>
      <c r="I210" s="12"/>
      <c r="U210" s="4" t="str">
        <f>IF(AND($V$2=$E210,$V$2&lt;&gt;"",$V$2&lt;&gt;0,F210&lt;&gt;"تأكد من الكود"),COUNT($U$3:U209)+1,"  ")</f>
        <v xml:space="preserve">  </v>
      </c>
      <c r="Y210" s="4" t="str">
        <f>IF(AND($Z$2=$D210,$Z$2&lt;&gt;"",$Z$2&lt;&gt;0,$Y$2=$Y$1),COUNT($Y$3:Y209)+1,"  ")</f>
        <v xml:space="preserve">  </v>
      </c>
    </row>
    <row r="211" spans="2:25" ht="15.75">
      <c r="B211" s="12" t="str">
        <f>IF(C211&lt;&gt;"",COUNT($B$3:B210)+1,"")</f>
        <v/>
      </c>
      <c r="C211" s="86"/>
      <c r="D211" s="12"/>
      <c r="E211" s="12"/>
      <c r="F211" s="5" t="str">
        <f>IFERROR(IF(E211&lt;&gt;"",VLOOKUP(E211,STORE!$C$6:$D$500,2,FALSE),""),"تأكد من الكود")</f>
        <v/>
      </c>
      <c r="G211" s="12"/>
      <c r="H211" s="20"/>
      <c r="I211" s="12"/>
      <c r="U211" s="4" t="str">
        <f>IF(AND($V$2=$E211,$V$2&lt;&gt;"",$V$2&lt;&gt;0,F211&lt;&gt;"تأكد من الكود"),COUNT($U$3:U210)+1,"  ")</f>
        <v xml:space="preserve">  </v>
      </c>
      <c r="Y211" s="4" t="str">
        <f>IF(AND($Z$2=$D211,$Z$2&lt;&gt;"",$Z$2&lt;&gt;0,$Y$2=$Y$1),COUNT($Y$3:Y210)+1,"  ")</f>
        <v xml:space="preserve">  </v>
      </c>
    </row>
    <row r="212" spans="2:25" ht="15.75">
      <c r="B212" s="12" t="str">
        <f>IF(C212&lt;&gt;"",COUNT($B$3:B211)+1,"")</f>
        <v/>
      </c>
      <c r="C212" s="86"/>
      <c r="D212" s="12"/>
      <c r="E212" s="12"/>
      <c r="F212" s="5" t="str">
        <f>IFERROR(IF(E212&lt;&gt;"",VLOOKUP(E212,STORE!$C$6:$D$500,2,FALSE),""),"تأكد من الكود")</f>
        <v/>
      </c>
      <c r="G212" s="12"/>
      <c r="H212" s="20"/>
      <c r="I212" s="12"/>
      <c r="U212" s="4" t="str">
        <f>IF(AND($V$2=$E212,$V$2&lt;&gt;"",$V$2&lt;&gt;0,F212&lt;&gt;"تأكد من الكود"),COUNT($U$3:U211)+1,"  ")</f>
        <v xml:space="preserve">  </v>
      </c>
      <c r="Y212" s="4" t="str">
        <f>IF(AND($Z$2=$D212,$Z$2&lt;&gt;"",$Z$2&lt;&gt;0,$Y$2=$Y$1),COUNT($Y$3:Y211)+1,"  ")</f>
        <v xml:space="preserve">  </v>
      </c>
    </row>
    <row r="213" spans="2:25" ht="15.75">
      <c r="B213" s="12" t="str">
        <f>IF(C213&lt;&gt;"",COUNT($B$3:B212)+1,"")</f>
        <v/>
      </c>
      <c r="C213" s="86"/>
      <c r="D213" s="12"/>
      <c r="E213" s="12"/>
      <c r="F213" s="5" t="str">
        <f>IFERROR(IF(E213&lt;&gt;"",VLOOKUP(E213,STORE!$C$6:$D$500,2,FALSE),""),"تأكد من الكود")</f>
        <v/>
      </c>
      <c r="G213" s="12"/>
      <c r="H213" s="20"/>
      <c r="I213" s="12"/>
      <c r="U213" s="4" t="str">
        <f>IF(AND($V$2=$E213,$V$2&lt;&gt;"",$V$2&lt;&gt;0,F213&lt;&gt;"تأكد من الكود"),COUNT($U$3:U212)+1,"  ")</f>
        <v xml:space="preserve">  </v>
      </c>
      <c r="Y213" s="4" t="str">
        <f>IF(AND($Z$2=$D213,$Z$2&lt;&gt;"",$Z$2&lt;&gt;0,$Y$2=$Y$1),COUNT($Y$3:Y212)+1,"  ")</f>
        <v xml:space="preserve">  </v>
      </c>
    </row>
    <row r="214" spans="2:25" ht="15.75">
      <c r="B214" s="12" t="str">
        <f>IF(C214&lt;&gt;"",COUNT($B$3:B213)+1,"")</f>
        <v/>
      </c>
      <c r="C214" s="86"/>
      <c r="D214" s="12"/>
      <c r="E214" s="12"/>
      <c r="F214" s="5" t="str">
        <f>IFERROR(IF(E214&lt;&gt;"",VLOOKUP(E214,STORE!$C$6:$D$500,2,FALSE),""),"تأكد من الكود")</f>
        <v/>
      </c>
      <c r="G214" s="12"/>
      <c r="H214" s="20"/>
      <c r="I214" s="12"/>
      <c r="U214" s="4" t="str">
        <f>IF(AND($V$2=$E214,$V$2&lt;&gt;"",$V$2&lt;&gt;0,F214&lt;&gt;"تأكد من الكود"),COUNT($U$3:U213)+1,"  ")</f>
        <v xml:space="preserve">  </v>
      </c>
      <c r="Y214" s="4" t="str">
        <f>IF(AND($Z$2=$D214,$Z$2&lt;&gt;"",$Z$2&lt;&gt;0,$Y$2=$Y$1),COUNT($Y$3:Y213)+1,"  ")</f>
        <v xml:space="preserve">  </v>
      </c>
    </row>
    <row r="215" spans="2:25" ht="15.75">
      <c r="B215" s="12" t="str">
        <f>IF(C215&lt;&gt;"",COUNT($B$3:B214)+1,"")</f>
        <v/>
      </c>
      <c r="C215" s="86"/>
      <c r="D215" s="12"/>
      <c r="E215" s="12"/>
      <c r="F215" s="5" t="str">
        <f>IFERROR(IF(E215&lt;&gt;"",VLOOKUP(E215,STORE!$C$6:$D$500,2,FALSE),""),"تأكد من الكود")</f>
        <v/>
      </c>
      <c r="G215" s="12"/>
      <c r="H215" s="20"/>
      <c r="I215" s="12"/>
      <c r="U215" s="4" t="str">
        <f>IF(AND($V$2=$E215,$V$2&lt;&gt;"",$V$2&lt;&gt;0,F215&lt;&gt;"تأكد من الكود"),COUNT($U$3:U214)+1,"  ")</f>
        <v xml:space="preserve">  </v>
      </c>
      <c r="Y215" s="4" t="str">
        <f>IF(AND($Z$2=$D215,$Z$2&lt;&gt;"",$Z$2&lt;&gt;0,$Y$2=$Y$1),COUNT($Y$3:Y214)+1,"  ")</f>
        <v xml:space="preserve">  </v>
      </c>
    </row>
    <row r="216" spans="2:25" ht="15.75">
      <c r="B216" s="12" t="str">
        <f>IF(C216&lt;&gt;"",COUNT($B$3:B215)+1,"")</f>
        <v/>
      </c>
      <c r="C216" s="86"/>
      <c r="D216" s="12"/>
      <c r="E216" s="12"/>
      <c r="F216" s="5" t="str">
        <f>IFERROR(IF(E216&lt;&gt;"",VLOOKUP(E216,STORE!$C$6:$D$500,2,FALSE),""),"تأكد من الكود")</f>
        <v/>
      </c>
      <c r="G216" s="12"/>
      <c r="H216" s="20"/>
      <c r="I216" s="12"/>
      <c r="U216" s="4" t="str">
        <f>IF(AND($V$2=$E216,$V$2&lt;&gt;"",$V$2&lt;&gt;0,F216&lt;&gt;"تأكد من الكود"),COUNT($U$3:U215)+1,"  ")</f>
        <v xml:space="preserve">  </v>
      </c>
      <c r="Y216" s="4" t="str">
        <f>IF(AND($Z$2=$D216,$Z$2&lt;&gt;"",$Z$2&lt;&gt;0,$Y$2=$Y$1),COUNT($Y$3:Y215)+1,"  ")</f>
        <v xml:space="preserve">  </v>
      </c>
    </row>
    <row r="217" spans="2:25" ht="15.75">
      <c r="B217" s="12" t="str">
        <f>IF(C217&lt;&gt;"",COUNT($B$3:B216)+1,"")</f>
        <v/>
      </c>
      <c r="C217" s="86"/>
      <c r="D217" s="12"/>
      <c r="E217" s="12"/>
      <c r="F217" s="5" t="str">
        <f>IFERROR(IF(E217&lt;&gt;"",VLOOKUP(E217,STORE!$C$6:$D$500,2,FALSE),""),"تأكد من الكود")</f>
        <v/>
      </c>
      <c r="G217" s="12"/>
      <c r="H217" s="20"/>
      <c r="I217" s="12"/>
      <c r="U217" s="4" t="str">
        <f>IF(AND($V$2=$E217,$V$2&lt;&gt;"",$V$2&lt;&gt;0,F217&lt;&gt;"تأكد من الكود"),COUNT($U$3:U216)+1,"  ")</f>
        <v xml:space="preserve">  </v>
      </c>
      <c r="Y217" s="4" t="str">
        <f>IF(AND($Z$2=$D217,$Z$2&lt;&gt;"",$Z$2&lt;&gt;0,$Y$2=$Y$1),COUNT($Y$3:Y216)+1,"  ")</f>
        <v xml:space="preserve">  </v>
      </c>
    </row>
    <row r="218" spans="2:25" ht="15.75">
      <c r="B218" s="12" t="str">
        <f>IF(C218&lt;&gt;"",COUNT($B$3:B217)+1,"")</f>
        <v/>
      </c>
      <c r="C218" s="86"/>
      <c r="D218" s="12"/>
      <c r="E218" s="12"/>
      <c r="F218" s="5" t="str">
        <f>IFERROR(IF(E218&lt;&gt;"",VLOOKUP(E218,STORE!$C$6:$D$500,2,FALSE),""),"تأكد من الكود")</f>
        <v/>
      </c>
      <c r="G218" s="12"/>
      <c r="H218" s="20"/>
      <c r="I218" s="12"/>
      <c r="U218" s="4" t="str">
        <f>IF(AND($V$2=$E218,$V$2&lt;&gt;"",$V$2&lt;&gt;0,F218&lt;&gt;"تأكد من الكود"),COUNT($U$3:U217)+1,"  ")</f>
        <v xml:space="preserve">  </v>
      </c>
      <c r="Y218" s="4" t="str">
        <f>IF(AND($Z$2=$D218,$Z$2&lt;&gt;"",$Z$2&lt;&gt;0,$Y$2=$Y$1),COUNT($Y$3:Y217)+1,"  ")</f>
        <v xml:space="preserve">  </v>
      </c>
    </row>
    <row r="219" spans="2:25" ht="15.75">
      <c r="B219" s="12" t="str">
        <f>IF(C219&lt;&gt;"",COUNT($B$3:B218)+1,"")</f>
        <v/>
      </c>
      <c r="C219" s="86"/>
      <c r="D219" s="12"/>
      <c r="E219" s="12"/>
      <c r="F219" s="5" t="str">
        <f>IFERROR(IF(E219&lt;&gt;"",VLOOKUP(E219,STORE!$C$6:$D$500,2,FALSE),""),"تأكد من الكود")</f>
        <v/>
      </c>
      <c r="G219" s="12"/>
      <c r="H219" s="20"/>
      <c r="I219" s="12"/>
      <c r="U219" s="4" t="str">
        <f>IF(AND($V$2=$E219,$V$2&lt;&gt;"",$V$2&lt;&gt;0,F219&lt;&gt;"تأكد من الكود"),COUNT($U$3:U218)+1,"  ")</f>
        <v xml:space="preserve">  </v>
      </c>
      <c r="Y219" s="4" t="str">
        <f>IF(AND($Z$2=$D219,$Z$2&lt;&gt;"",$Z$2&lt;&gt;0,$Y$2=$Y$1),COUNT($Y$3:Y218)+1,"  ")</f>
        <v xml:space="preserve">  </v>
      </c>
    </row>
    <row r="220" spans="2:25" ht="15.75">
      <c r="B220" s="12" t="str">
        <f>IF(C220&lt;&gt;"",COUNT($B$3:B219)+1,"")</f>
        <v/>
      </c>
      <c r="C220" s="86"/>
      <c r="D220" s="12"/>
      <c r="E220" s="12"/>
      <c r="F220" s="5" t="str">
        <f>IFERROR(IF(E220&lt;&gt;"",VLOOKUP(E220,STORE!$C$6:$D$500,2,FALSE),""),"تأكد من الكود")</f>
        <v/>
      </c>
      <c r="G220" s="12"/>
      <c r="H220" s="20"/>
      <c r="I220" s="12"/>
      <c r="U220" s="4" t="str">
        <f>IF(AND($V$2=$E220,$V$2&lt;&gt;"",$V$2&lt;&gt;0,F220&lt;&gt;"تأكد من الكود"),COUNT($U$3:U219)+1,"  ")</f>
        <v xml:space="preserve">  </v>
      </c>
      <c r="Y220" s="4" t="str">
        <f>IF(AND($Z$2=$D220,$Z$2&lt;&gt;"",$Z$2&lt;&gt;0,$Y$2=$Y$1),COUNT($Y$3:Y219)+1,"  ")</f>
        <v xml:space="preserve">  </v>
      </c>
    </row>
    <row r="221" spans="2:25" ht="15.75">
      <c r="B221" s="12" t="str">
        <f>IF(C221&lt;&gt;"",COUNT($B$3:B220)+1,"")</f>
        <v/>
      </c>
      <c r="C221" s="86"/>
      <c r="D221" s="12"/>
      <c r="E221" s="12"/>
      <c r="F221" s="5" t="str">
        <f>IFERROR(IF(E221&lt;&gt;"",VLOOKUP(E221,STORE!$C$6:$D$500,2,FALSE),""),"تأكد من الكود")</f>
        <v/>
      </c>
      <c r="G221" s="12"/>
      <c r="H221" s="20"/>
      <c r="I221" s="12"/>
      <c r="U221" s="4" t="str">
        <f>IF(AND($V$2=$E221,$V$2&lt;&gt;"",$V$2&lt;&gt;0,F221&lt;&gt;"تأكد من الكود"),COUNT($U$3:U220)+1,"  ")</f>
        <v xml:space="preserve">  </v>
      </c>
      <c r="Y221" s="4" t="str">
        <f>IF(AND($Z$2=$D221,$Z$2&lt;&gt;"",$Z$2&lt;&gt;0,$Y$2=$Y$1),COUNT($Y$3:Y220)+1,"  ")</f>
        <v xml:space="preserve">  </v>
      </c>
    </row>
    <row r="222" spans="2:25" ht="15.75">
      <c r="B222" s="12" t="str">
        <f>IF(C222&lt;&gt;"",COUNT($B$3:B221)+1,"")</f>
        <v/>
      </c>
      <c r="C222" s="86"/>
      <c r="D222" s="12"/>
      <c r="E222" s="12"/>
      <c r="F222" s="5" t="str">
        <f>IFERROR(IF(E222&lt;&gt;"",VLOOKUP(E222,STORE!$C$6:$D$500,2,FALSE),""),"تأكد من الكود")</f>
        <v/>
      </c>
      <c r="G222" s="12"/>
      <c r="H222" s="20"/>
      <c r="I222" s="12"/>
      <c r="U222" s="4" t="str">
        <f>IF(AND($V$2=$E222,$V$2&lt;&gt;"",$V$2&lt;&gt;0,F222&lt;&gt;"تأكد من الكود"),COUNT($U$3:U221)+1,"  ")</f>
        <v xml:space="preserve">  </v>
      </c>
      <c r="Y222" s="4" t="str">
        <f>IF(AND($Z$2=$D222,$Z$2&lt;&gt;"",$Z$2&lt;&gt;0,$Y$2=$Y$1),COUNT($Y$3:Y221)+1,"  ")</f>
        <v xml:space="preserve">  </v>
      </c>
    </row>
    <row r="223" spans="2:25" ht="15.75">
      <c r="B223" s="12" t="str">
        <f>IF(C223&lt;&gt;"",COUNT($B$3:B222)+1,"")</f>
        <v/>
      </c>
      <c r="C223" s="86"/>
      <c r="D223" s="12"/>
      <c r="E223" s="12"/>
      <c r="F223" s="5" t="str">
        <f>IFERROR(IF(E223&lt;&gt;"",VLOOKUP(E223,STORE!$C$6:$D$500,2,FALSE),""),"تأكد من الكود")</f>
        <v/>
      </c>
      <c r="G223" s="12"/>
      <c r="H223" s="20"/>
      <c r="I223" s="12"/>
      <c r="U223" s="4" t="str">
        <f>IF(AND($V$2=$E223,$V$2&lt;&gt;"",$V$2&lt;&gt;0,F223&lt;&gt;"تأكد من الكود"),COUNT($U$3:U222)+1,"  ")</f>
        <v xml:space="preserve">  </v>
      </c>
      <c r="Y223" s="4" t="str">
        <f>IF(AND($Z$2=$D223,$Z$2&lt;&gt;"",$Z$2&lt;&gt;0,$Y$2=$Y$1),COUNT($Y$3:Y222)+1,"  ")</f>
        <v xml:space="preserve">  </v>
      </c>
    </row>
    <row r="224" spans="2:25" ht="15.75">
      <c r="B224" s="12" t="str">
        <f>IF(C224&lt;&gt;"",COUNT($B$3:B223)+1,"")</f>
        <v/>
      </c>
      <c r="C224" s="86"/>
      <c r="D224" s="12"/>
      <c r="E224" s="12"/>
      <c r="F224" s="5" t="str">
        <f>IFERROR(IF(E224&lt;&gt;"",VLOOKUP(E224,STORE!$C$6:$D$500,2,FALSE),""),"تأكد من الكود")</f>
        <v/>
      </c>
      <c r="G224" s="12"/>
      <c r="H224" s="20"/>
      <c r="I224" s="12"/>
      <c r="U224" s="4" t="str">
        <f>IF(AND($V$2=$E224,$V$2&lt;&gt;"",$V$2&lt;&gt;0,F224&lt;&gt;"تأكد من الكود"),COUNT($U$3:U223)+1,"  ")</f>
        <v xml:space="preserve">  </v>
      </c>
      <c r="Y224" s="4" t="str">
        <f>IF(AND($Z$2=$D224,$Z$2&lt;&gt;"",$Z$2&lt;&gt;0,$Y$2=$Y$1),COUNT($Y$3:Y223)+1,"  ")</f>
        <v xml:space="preserve">  </v>
      </c>
    </row>
    <row r="225" spans="2:25" ht="15.75">
      <c r="B225" s="12" t="str">
        <f>IF(C225&lt;&gt;"",COUNT($B$3:B224)+1,"")</f>
        <v/>
      </c>
      <c r="C225" s="86"/>
      <c r="D225" s="12"/>
      <c r="E225" s="12"/>
      <c r="F225" s="5" t="str">
        <f>IFERROR(IF(E225&lt;&gt;"",VLOOKUP(E225,STORE!$C$6:$D$500,2,FALSE),""),"تأكد من الكود")</f>
        <v/>
      </c>
      <c r="G225" s="12"/>
      <c r="H225" s="20"/>
      <c r="I225" s="12"/>
      <c r="U225" s="4" t="str">
        <f>IF(AND($V$2=$E225,$V$2&lt;&gt;"",$V$2&lt;&gt;0,F225&lt;&gt;"تأكد من الكود"),COUNT($U$3:U224)+1,"  ")</f>
        <v xml:space="preserve">  </v>
      </c>
      <c r="Y225" s="4" t="str">
        <f>IF(AND($Z$2=$D225,$Z$2&lt;&gt;"",$Z$2&lt;&gt;0,$Y$2=$Y$1),COUNT($Y$3:Y224)+1,"  ")</f>
        <v xml:space="preserve">  </v>
      </c>
    </row>
    <row r="226" spans="2:25" ht="15.75">
      <c r="B226" s="12" t="str">
        <f>IF(C226&lt;&gt;"",COUNT($B$3:B225)+1,"")</f>
        <v/>
      </c>
      <c r="C226" s="86"/>
      <c r="D226" s="12"/>
      <c r="E226" s="12"/>
      <c r="F226" s="5" t="str">
        <f>IFERROR(IF(E226&lt;&gt;"",VLOOKUP(E226,STORE!$C$6:$D$500,2,FALSE),""),"تأكد من الكود")</f>
        <v/>
      </c>
      <c r="G226" s="12"/>
      <c r="H226" s="20"/>
      <c r="I226" s="12"/>
      <c r="U226" s="4" t="str">
        <f>IF(AND($V$2=$E226,$V$2&lt;&gt;"",$V$2&lt;&gt;0,F226&lt;&gt;"تأكد من الكود"),COUNT($U$3:U225)+1,"  ")</f>
        <v xml:space="preserve">  </v>
      </c>
      <c r="Y226" s="4" t="str">
        <f>IF(AND($Z$2=$D226,$Z$2&lt;&gt;"",$Z$2&lt;&gt;0,$Y$2=$Y$1),COUNT($Y$3:Y225)+1,"  ")</f>
        <v xml:space="preserve">  </v>
      </c>
    </row>
    <row r="227" spans="2:25" ht="15.75">
      <c r="B227" s="12" t="str">
        <f>IF(C227&lt;&gt;"",COUNT($B$3:B226)+1,"")</f>
        <v/>
      </c>
      <c r="C227" s="86"/>
      <c r="D227" s="12"/>
      <c r="E227" s="12"/>
      <c r="F227" s="5" t="str">
        <f>IFERROR(IF(E227&lt;&gt;"",VLOOKUP(E227,STORE!$C$6:$D$500,2,FALSE),""),"تأكد من الكود")</f>
        <v/>
      </c>
      <c r="G227" s="12"/>
      <c r="H227" s="20"/>
      <c r="I227" s="12"/>
      <c r="U227" s="4" t="str">
        <f>IF(AND($V$2=$E227,$V$2&lt;&gt;"",$V$2&lt;&gt;0,F227&lt;&gt;"تأكد من الكود"),COUNT($U$3:U226)+1,"  ")</f>
        <v xml:space="preserve">  </v>
      </c>
      <c r="Y227" s="4" t="str">
        <f>IF(AND($Z$2=$D227,$Z$2&lt;&gt;"",$Z$2&lt;&gt;0,$Y$2=$Y$1),COUNT($Y$3:Y226)+1,"  ")</f>
        <v xml:space="preserve">  </v>
      </c>
    </row>
    <row r="228" spans="2:25" ht="15.75">
      <c r="B228" s="12" t="str">
        <f>IF(C228&lt;&gt;"",COUNT($B$3:B227)+1,"")</f>
        <v/>
      </c>
      <c r="C228" s="86"/>
      <c r="D228" s="12"/>
      <c r="E228" s="12"/>
      <c r="F228" s="5" t="str">
        <f>IFERROR(IF(E228&lt;&gt;"",VLOOKUP(E228,STORE!$C$6:$D$500,2,FALSE),""),"تأكد من الكود")</f>
        <v/>
      </c>
      <c r="G228" s="12"/>
      <c r="H228" s="20"/>
      <c r="I228" s="12"/>
      <c r="U228" s="4" t="str">
        <f>IF(AND($V$2=$E228,$V$2&lt;&gt;"",$V$2&lt;&gt;0,F228&lt;&gt;"تأكد من الكود"),COUNT($U$3:U227)+1,"  ")</f>
        <v xml:space="preserve">  </v>
      </c>
      <c r="Y228" s="4" t="str">
        <f>IF(AND($Z$2=$D228,$Z$2&lt;&gt;"",$Z$2&lt;&gt;0,$Y$2=$Y$1),COUNT($Y$3:Y227)+1,"  ")</f>
        <v xml:space="preserve">  </v>
      </c>
    </row>
    <row r="229" spans="2:25" ht="15.75">
      <c r="B229" s="12" t="str">
        <f>IF(C229&lt;&gt;"",COUNT($B$3:B228)+1,"")</f>
        <v/>
      </c>
      <c r="C229" s="86"/>
      <c r="D229" s="12"/>
      <c r="E229" s="12"/>
      <c r="F229" s="5" t="str">
        <f>IFERROR(IF(E229&lt;&gt;"",VLOOKUP(E229,STORE!$C$6:$D$500,2,FALSE),""),"تأكد من الكود")</f>
        <v/>
      </c>
      <c r="G229" s="12"/>
      <c r="H229" s="20"/>
      <c r="I229" s="12"/>
      <c r="U229" s="4" t="str">
        <f>IF(AND($V$2=$E229,$V$2&lt;&gt;"",$V$2&lt;&gt;0,F229&lt;&gt;"تأكد من الكود"),COUNT($U$3:U228)+1,"  ")</f>
        <v xml:space="preserve">  </v>
      </c>
      <c r="Y229" s="4" t="str">
        <f>IF(AND($Z$2=$D229,$Z$2&lt;&gt;"",$Z$2&lt;&gt;0,$Y$2=$Y$1),COUNT($Y$3:Y228)+1,"  ")</f>
        <v xml:space="preserve">  </v>
      </c>
    </row>
    <row r="230" spans="2:25" ht="15.75">
      <c r="B230" s="12" t="str">
        <f>IF(C230&lt;&gt;"",COUNT($B$3:B229)+1,"")</f>
        <v/>
      </c>
      <c r="C230" s="86"/>
      <c r="D230" s="12"/>
      <c r="E230" s="12"/>
      <c r="F230" s="5" t="str">
        <f>IFERROR(IF(E230&lt;&gt;"",VLOOKUP(E230,STORE!$C$6:$D$500,2,FALSE),""),"تأكد من الكود")</f>
        <v/>
      </c>
      <c r="G230" s="12"/>
      <c r="H230" s="20"/>
      <c r="I230" s="12"/>
      <c r="U230" s="4" t="str">
        <f>IF(AND($V$2=$E230,$V$2&lt;&gt;"",$V$2&lt;&gt;0,F230&lt;&gt;"تأكد من الكود"),COUNT($U$3:U229)+1,"  ")</f>
        <v xml:space="preserve">  </v>
      </c>
      <c r="Y230" s="4" t="str">
        <f>IF(AND($Z$2=$D230,$Z$2&lt;&gt;"",$Z$2&lt;&gt;0,$Y$2=$Y$1),COUNT($Y$3:Y229)+1,"  ")</f>
        <v xml:space="preserve">  </v>
      </c>
    </row>
    <row r="231" spans="2:25" ht="15.75">
      <c r="B231" s="12" t="str">
        <f>IF(C231&lt;&gt;"",COUNT($B$3:B230)+1,"")</f>
        <v/>
      </c>
      <c r="C231" s="86"/>
      <c r="D231" s="12"/>
      <c r="E231" s="12"/>
      <c r="F231" s="5" t="str">
        <f>IFERROR(IF(E231&lt;&gt;"",VLOOKUP(E231,STORE!$C$6:$D$500,2,FALSE),""),"تأكد من الكود")</f>
        <v/>
      </c>
      <c r="G231" s="12"/>
      <c r="H231" s="20"/>
      <c r="I231" s="12"/>
      <c r="U231" s="4" t="str">
        <f>IF(AND($V$2=$E231,$V$2&lt;&gt;"",$V$2&lt;&gt;0,F231&lt;&gt;"تأكد من الكود"),COUNT($U$3:U230)+1,"  ")</f>
        <v xml:space="preserve">  </v>
      </c>
      <c r="Y231" s="4" t="str">
        <f>IF(AND($Z$2=$D231,$Z$2&lt;&gt;"",$Z$2&lt;&gt;0,$Y$2=$Y$1),COUNT($Y$3:Y230)+1,"  ")</f>
        <v xml:space="preserve">  </v>
      </c>
    </row>
    <row r="232" spans="2:25" ht="15.75">
      <c r="B232" s="12" t="str">
        <f>IF(C232&lt;&gt;"",COUNT($B$3:B231)+1,"")</f>
        <v/>
      </c>
      <c r="C232" s="86"/>
      <c r="D232" s="12"/>
      <c r="E232" s="12"/>
      <c r="F232" s="5" t="str">
        <f>IFERROR(IF(E232&lt;&gt;"",VLOOKUP(E232,STORE!$C$6:$D$500,2,FALSE),""),"تأكد من الكود")</f>
        <v/>
      </c>
      <c r="G232" s="12"/>
      <c r="H232" s="20"/>
      <c r="I232" s="12"/>
      <c r="U232" s="4" t="str">
        <f>IF(AND($V$2=$E232,$V$2&lt;&gt;"",$V$2&lt;&gt;0,F232&lt;&gt;"تأكد من الكود"),COUNT($U$3:U231)+1,"  ")</f>
        <v xml:space="preserve">  </v>
      </c>
      <c r="Y232" s="4" t="str">
        <f>IF(AND($Z$2=$D232,$Z$2&lt;&gt;"",$Z$2&lt;&gt;0,$Y$2=$Y$1),COUNT($Y$3:Y231)+1,"  ")</f>
        <v xml:space="preserve">  </v>
      </c>
    </row>
    <row r="233" spans="2:25" ht="15.75">
      <c r="B233" s="12" t="str">
        <f>IF(C233&lt;&gt;"",COUNT($B$3:B232)+1,"")</f>
        <v/>
      </c>
      <c r="C233" s="86"/>
      <c r="D233" s="12"/>
      <c r="E233" s="12"/>
      <c r="F233" s="5" t="str">
        <f>IFERROR(IF(E233&lt;&gt;"",VLOOKUP(E233,STORE!$C$6:$D$500,2,FALSE),""),"تأكد من الكود")</f>
        <v/>
      </c>
      <c r="G233" s="12"/>
      <c r="H233" s="20"/>
      <c r="I233" s="12"/>
      <c r="U233" s="4" t="str">
        <f>IF(AND($V$2=$E233,$V$2&lt;&gt;"",$V$2&lt;&gt;0,F233&lt;&gt;"تأكد من الكود"),COUNT($U$3:U232)+1,"  ")</f>
        <v xml:space="preserve">  </v>
      </c>
      <c r="Y233" s="4" t="str">
        <f>IF(AND($Z$2=$D233,$Z$2&lt;&gt;"",$Z$2&lt;&gt;0,$Y$2=$Y$1),COUNT($Y$3:Y232)+1,"  ")</f>
        <v xml:space="preserve">  </v>
      </c>
    </row>
    <row r="234" spans="2:25" ht="15.75">
      <c r="B234" s="12" t="str">
        <f>IF(C234&lt;&gt;"",COUNT($B$3:B233)+1,"")</f>
        <v/>
      </c>
      <c r="C234" s="86"/>
      <c r="D234" s="12"/>
      <c r="E234" s="12"/>
      <c r="F234" s="5" t="str">
        <f>IFERROR(IF(E234&lt;&gt;"",VLOOKUP(E234,STORE!$C$6:$D$500,2,FALSE),""),"تأكد من الكود")</f>
        <v/>
      </c>
      <c r="G234" s="12"/>
      <c r="H234" s="20"/>
      <c r="I234" s="12"/>
      <c r="U234" s="4" t="str">
        <f>IF(AND($V$2=$E234,$V$2&lt;&gt;"",$V$2&lt;&gt;0,F234&lt;&gt;"تأكد من الكود"),COUNT($U$3:U233)+1,"  ")</f>
        <v xml:space="preserve">  </v>
      </c>
      <c r="Y234" s="4" t="str">
        <f>IF(AND($Z$2=$D234,$Z$2&lt;&gt;"",$Z$2&lt;&gt;0,$Y$2=$Y$1),COUNT($Y$3:Y233)+1,"  ")</f>
        <v xml:space="preserve">  </v>
      </c>
    </row>
    <row r="235" spans="2:25" ht="15.75">
      <c r="B235" s="12" t="str">
        <f>IF(C235&lt;&gt;"",COUNT($B$3:B234)+1,"")</f>
        <v/>
      </c>
      <c r="C235" s="86"/>
      <c r="D235" s="12"/>
      <c r="E235" s="12"/>
      <c r="F235" s="5" t="str">
        <f>IFERROR(IF(E235&lt;&gt;"",VLOOKUP(E235,STORE!$C$6:$D$500,2,FALSE),""),"تأكد من الكود")</f>
        <v/>
      </c>
      <c r="G235" s="12"/>
      <c r="H235" s="20"/>
      <c r="I235" s="12"/>
      <c r="U235" s="4" t="str">
        <f>IF(AND($V$2=$E235,$V$2&lt;&gt;"",$V$2&lt;&gt;0,F235&lt;&gt;"تأكد من الكود"),COUNT($U$3:U234)+1,"  ")</f>
        <v xml:space="preserve">  </v>
      </c>
      <c r="Y235" s="4" t="str">
        <f>IF(AND($Z$2=$D235,$Z$2&lt;&gt;"",$Z$2&lt;&gt;0,$Y$2=$Y$1),COUNT($Y$3:Y234)+1,"  ")</f>
        <v xml:space="preserve">  </v>
      </c>
    </row>
    <row r="236" spans="2:25" ht="15.75">
      <c r="B236" s="12" t="str">
        <f>IF(C236&lt;&gt;"",COUNT($B$3:B235)+1,"")</f>
        <v/>
      </c>
      <c r="C236" s="86"/>
      <c r="D236" s="12"/>
      <c r="E236" s="12"/>
      <c r="F236" s="5" t="str">
        <f>IFERROR(IF(E236&lt;&gt;"",VLOOKUP(E236,STORE!$C$6:$D$500,2,FALSE),""),"تأكد من الكود")</f>
        <v/>
      </c>
      <c r="G236" s="12"/>
      <c r="H236" s="20"/>
      <c r="I236" s="12"/>
      <c r="U236" s="4" t="str">
        <f>IF(AND($V$2=$E236,$V$2&lt;&gt;"",$V$2&lt;&gt;0,F236&lt;&gt;"تأكد من الكود"),COUNT($U$3:U235)+1,"  ")</f>
        <v xml:space="preserve">  </v>
      </c>
      <c r="Y236" s="4" t="str">
        <f>IF(AND($Z$2=$D236,$Z$2&lt;&gt;"",$Z$2&lt;&gt;0,$Y$2=$Y$1),COUNT($Y$3:Y235)+1,"  ")</f>
        <v xml:space="preserve">  </v>
      </c>
    </row>
    <row r="237" spans="2:25" ht="15.75">
      <c r="B237" s="12" t="str">
        <f>IF(C237&lt;&gt;"",COUNT($B$3:B236)+1,"")</f>
        <v/>
      </c>
      <c r="C237" s="86"/>
      <c r="D237" s="12"/>
      <c r="E237" s="12"/>
      <c r="F237" s="5" t="str">
        <f>IFERROR(IF(E237&lt;&gt;"",VLOOKUP(E237,STORE!$C$6:$D$500,2,FALSE),""),"تأكد من الكود")</f>
        <v/>
      </c>
      <c r="G237" s="12"/>
      <c r="H237" s="20"/>
      <c r="I237" s="12"/>
      <c r="U237" s="4" t="str">
        <f>IF(AND($V$2=$E237,$V$2&lt;&gt;"",$V$2&lt;&gt;0,F237&lt;&gt;"تأكد من الكود"),COUNT($U$3:U236)+1,"  ")</f>
        <v xml:space="preserve">  </v>
      </c>
      <c r="Y237" s="4" t="str">
        <f>IF(AND($Z$2=$D237,$Z$2&lt;&gt;"",$Z$2&lt;&gt;0,$Y$2=$Y$1),COUNT($Y$3:Y236)+1,"  ")</f>
        <v xml:space="preserve">  </v>
      </c>
    </row>
    <row r="238" spans="2:25" ht="15.75">
      <c r="B238" s="12" t="str">
        <f>IF(C238&lt;&gt;"",COUNT($B$3:B237)+1,"")</f>
        <v/>
      </c>
      <c r="C238" s="86"/>
      <c r="D238" s="12"/>
      <c r="E238" s="12"/>
      <c r="F238" s="5" t="str">
        <f>IFERROR(IF(E238&lt;&gt;"",VLOOKUP(E238,STORE!$C$6:$D$500,2,FALSE),""),"تأكد من الكود")</f>
        <v/>
      </c>
      <c r="G238" s="12"/>
      <c r="H238" s="20"/>
      <c r="I238" s="12"/>
      <c r="U238" s="4" t="str">
        <f>IF(AND($V$2=$E238,$V$2&lt;&gt;"",$V$2&lt;&gt;0,F238&lt;&gt;"تأكد من الكود"),COUNT($U$3:U237)+1,"  ")</f>
        <v xml:space="preserve">  </v>
      </c>
      <c r="Y238" s="4" t="str">
        <f>IF(AND($Z$2=$D238,$Z$2&lt;&gt;"",$Z$2&lt;&gt;0,$Y$2=$Y$1),COUNT($Y$3:Y237)+1,"  ")</f>
        <v xml:space="preserve">  </v>
      </c>
    </row>
    <row r="239" spans="2:25" ht="15.75">
      <c r="B239" s="12" t="str">
        <f>IF(C239&lt;&gt;"",COUNT($B$3:B238)+1,"")</f>
        <v/>
      </c>
      <c r="C239" s="86"/>
      <c r="D239" s="12"/>
      <c r="E239" s="12"/>
      <c r="F239" s="5" t="str">
        <f>IFERROR(IF(E239&lt;&gt;"",VLOOKUP(E239,STORE!$C$6:$D$500,2,FALSE),""),"تأكد من الكود")</f>
        <v/>
      </c>
      <c r="G239" s="12"/>
      <c r="H239" s="20"/>
      <c r="I239" s="12"/>
      <c r="U239" s="4" t="str">
        <f>IF(AND($V$2=$E239,$V$2&lt;&gt;"",$V$2&lt;&gt;0,F239&lt;&gt;"تأكد من الكود"),COUNT($U$3:U238)+1,"  ")</f>
        <v xml:space="preserve">  </v>
      </c>
      <c r="Y239" s="4" t="str">
        <f>IF(AND($Z$2=$D239,$Z$2&lt;&gt;"",$Z$2&lt;&gt;0,$Y$2=$Y$1),COUNT($Y$3:Y238)+1,"  ")</f>
        <v xml:space="preserve">  </v>
      </c>
    </row>
    <row r="240" spans="2:25" ht="15.75">
      <c r="B240" s="12" t="str">
        <f>IF(C240&lt;&gt;"",COUNT($B$3:B239)+1,"")</f>
        <v/>
      </c>
      <c r="C240" s="86"/>
      <c r="D240" s="12"/>
      <c r="E240" s="12"/>
      <c r="F240" s="5" t="str">
        <f>IFERROR(IF(E240&lt;&gt;"",VLOOKUP(E240,STORE!$C$6:$D$500,2,FALSE),""),"تأكد من الكود")</f>
        <v/>
      </c>
      <c r="G240" s="12"/>
      <c r="H240" s="20"/>
      <c r="I240" s="12"/>
      <c r="U240" s="4" t="str">
        <f>IF(AND($V$2=$E240,$V$2&lt;&gt;"",$V$2&lt;&gt;0,F240&lt;&gt;"تأكد من الكود"),COUNT($U$3:U239)+1,"  ")</f>
        <v xml:space="preserve">  </v>
      </c>
      <c r="Y240" s="4" t="str">
        <f>IF(AND($Z$2=$D240,$Z$2&lt;&gt;"",$Z$2&lt;&gt;0,$Y$2=$Y$1),COUNT($Y$3:Y239)+1,"  ")</f>
        <v xml:space="preserve">  </v>
      </c>
    </row>
    <row r="241" spans="2:25" ht="15.75">
      <c r="B241" s="12" t="str">
        <f>IF(C241&lt;&gt;"",COUNT($B$3:B240)+1,"")</f>
        <v/>
      </c>
      <c r="C241" s="86"/>
      <c r="D241" s="12"/>
      <c r="E241" s="12"/>
      <c r="F241" s="5" t="str">
        <f>IFERROR(IF(E241&lt;&gt;"",VLOOKUP(E241,STORE!$C$6:$D$500,2,FALSE),""),"تأكد من الكود")</f>
        <v/>
      </c>
      <c r="G241" s="12"/>
      <c r="H241" s="20"/>
      <c r="I241" s="12"/>
      <c r="U241" s="4" t="str">
        <f>IF(AND($V$2=$E241,$V$2&lt;&gt;"",$V$2&lt;&gt;0,F241&lt;&gt;"تأكد من الكود"),COUNT($U$3:U240)+1,"  ")</f>
        <v xml:space="preserve">  </v>
      </c>
      <c r="Y241" s="4" t="str">
        <f>IF(AND($Z$2=$D241,$Z$2&lt;&gt;"",$Z$2&lt;&gt;0,$Y$2=$Y$1),COUNT($Y$3:Y240)+1,"  ")</f>
        <v xml:space="preserve">  </v>
      </c>
    </row>
    <row r="242" spans="2:25" ht="15.75">
      <c r="B242" s="12" t="str">
        <f>IF(C242&lt;&gt;"",COUNT($B$3:B241)+1,"")</f>
        <v/>
      </c>
      <c r="C242" s="86"/>
      <c r="D242" s="12"/>
      <c r="E242" s="12"/>
      <c r="F242" s="5" t="str">
        <f>IFERROR(IF(E242&lt;&gt;"",VLOOKUP(E242,STORE!$C$6:$D$500,2,FALSE),""),"تأكد من الكود")</f>
        <v/>
      </c>
      <c r="G242" s="12"/>
      <c r="H242" s="20"/>
      <c r="I242" s="12"/>
      <c r="U242" s="4" t="str">
        <f>IF(AND($V$2=$E242,$V$2&lt;&gt;"",$V$2&lt;&gt;0,F242&lt;&gt;"تأكد من الكود"),COUNT($U$3:U241)+1,"  ")</f>
        <v xml:space="preserve">  </v>
      </c>
      <c r="Y242" s="4" t="str">
        <f>IF(AND($Z$2=$D242,$Z$2&lt;&gt;"",$Z$2&lt;&gt;0,$Y$2=$Y$1),COUNT($Y$3:Y241)+1,"  ")</f>
        <v xml:space="preserve">  </v>
      </c>
    </row>
    <row r="243" spans="2:25" ht="15.75">
      <c r="B243" s="12" t="str">
        <f>IF(C243&lt;&gt;"",COUNT($B$3:B242)+1,"")</f>
        <v/>
      </c>
      <c r="C243" s="86"/>
      <c r="D243" s="12"/>
      <c r="E243" s="12"/>
      <c r="F243" s="5" t="str">
        <f>IFERROR(IF(E243&lt;&gt;"",VLOOKUP(E243,STORE!$C$6:$D$500,2,FALSE),""),"تأكد من الكود")</f>
        <v/>
      </c>
      <c r="G243" s="12"/>
      <c r="H243" s="20"/>
      <c r="I243" s="12"/>
      <c r="U243" s="4" t="str">
        <f>IF(AND($V$2=$E243,$V$2&lt;&gt;"",$V$2&lt;&gt;0,F243&lt;&gt;"تأكد من الكود"),COUNT($U$3:U242)+1,"  ")</f>
        <v xml:space="preserve">  </v>
      </c>
      <c r="Y243" s="4" t="str">
        <f>IF(AND($Z$2=$D243,$Z$2&lt;&gt;"",$Z$2&lt;&gt;0,$Y$2=$Y$1),COUNT($Y$3:Y242)+1,"  ")</f>
        <v xml:space="preserve">  </v>
      </c>
    </row>
    <row r="244" spans="2:25" ht="15.75">
      <c r="B244" s="12" t="str">
        <f>IF(C244&lt;&gt;"",COUNT($B$3:B243)+1,"")</f>
        <v/>
      </c>
      <c r="C244" s="86"/>
      <c r="D244" s="12"/>
      <c r="E244" s="12"/>
      <c r="F244" s="5" t="str">
        <f>IFERROR(IF(E244&lt;&gt;"",VLOOKUP(E244,STORE!$C$6:$D$500,2,FALSE),""),"تأكد من الكود")</f>
        <v/>
      </c>
      <c r="G244" s="12"/>
      <c r="H244" s="20"/>
      <c r="I244" s="12"/>
      <c r="U244" s="4" t="str">
        <f>IF(AND($V$2=$E244,$V$2&lt;&gt;"",$V$2&lt;&gt;0,F244&lt;&gt;"تأكد من الكود"),COUNT($U$3:U243)+1,"  ")</f>
        <v xml:space="preserve">  </v>
      </c>
      <c r="Y244" s="4" t="str">
        <f>IF(AND($Z$2=$D244,$Z$2&lt;&gt;"",$Z$2&lt;&gt;0,$Y$2=$Y$1),COUNT($Y$3:Y243)+1,"  ")</f>
        <v xml:space="preserve">  </v>
      </c>
    </row>
    <row r="245" spans="2:25" ht="15.75">
      <c r="B245" s="12" t="str">
        <f>IF(C245&lt;&gt;"",COUNT($B$3:B244)+1,"")</f>
        <v/>
      </c>
      <c r="C245" s="86"/>
      <c r="D245" s="12"/>
      <c r="E245" s="12"/>
      <c r="F245" s="5" t="str">
        <f>IFERROR(IF(E245&lt;&gt;"",VLOOKUP(E245,STORE!$C$6:$D$500,2,FALSE),""),"تأكد من الكود")</f>
        <v/>
      </c>
      <c r="G245" s="12"/>
      <c r="H245" s="20"/>
      <c r="I245" s="12"/>
      <c r="U245" s="4" t="str">
        <f>IF(AND($V$2=$E245,$V$2&lt;&gt;"",$V$2&lt;&gt;0,F245&lt;&gt;"تأكد من الكود"),COUNT($U$3:U244)+1,"  ")</f>
        <v xml:space="preserve">  </v>
      </c>
      <c r="Y245" s="4" t="str">
        <f>IF(AND($Z$2=$D245,$Z$2&lt;&gt;"",$Z$2&lt;&gt;0,$Y$2=$Y$1),COUNT($Y$3:Y244)+1,"  ")</f>
        <v xml:space="preserve">  </v>
      </c>
    </row>
    <row r="246" spans="2:25" ht="15.75">
      <c r="B246" s="12" t="str">
        <f>IF(C246&lt;&gt;"",COUNT($B$3:B245)+1,"")</f>
        <v/>
      </c>
      <c r="C246" s="86"/>
      <c r="D246" s="12"/>
      <c r="E246" s="12"/>
      <c r="F246" s="5" t="str">
        <f>IFERROR(IF(E246&lt;&gt;"",VLOOKUP(E246,STORE!$C$6:$D$500,2,FALSE),""),"تأكد من الكود")</f>
        <v/>
      </c>
      <c r="G246" s="12"/>
      <c r="H246" s="20"/>
      <c r="I246" s="12"/>
      <c r="U246" s="4" t="str">
        <f>IF(AND($V$2=$E246,$V$2&lt;&gt;"",$V$2&lt;&gt;0,F246&lt;&gt;"تأكد من الكود"),COUNT($U$3:U245)+1,"  ")</f>
        <v xml:space="preserve">  </v>
      </c>
      <c r="Y246" s="4" t="str">
        <f>IF(AND($Z$2=$D246,$Z$2&lt;&gt;"",$Z$2&lt;&gt;0,$Y$2=$Y$1),COUNT($Y$3:Y245)+1,"  ")</f>
        <v xml:space="preserve">  </v>
      </c>
    </row>
    <row r="247" spans="2:25" ht="15.75">
      <c r="B247" s="12" t="str">
        <f>IF(C247&lt;&gt;"",COUNT($B$3:B246)+1,"")</f>
        <v/>
      </c>
      <c r="C247" s="86"/>
      <c r="D247" s="12"/>
      <c r="E247" s="12"/>
      <c r="F247" s="5" t="str">
        <f>IFERROR(IF(E247&lt;&gt;"",VLOOKUP(E247,STORE!$C$6:$D$500,2,FALSE),""),"تأكد من الكود")</f>
        <v/>
      </c>
      <c r="G247" s="12"/>
      <c r="H247" s="20"/>
      <c r="I247" s="12"/>
      <c r="U247" s="4" t="str">
        <f>IF(AND($V$2=$E247,$V$2&lt;&gt;"",$V$2&lt;&gt;0,F247&lt;&gt;"تأكد من الكود"),COUNT($U$3:U246)+1,"  ")</f>
        <v xml:space="preserve">  </v>
      </c>
      <c r="Y247" s="4" t="str">
        <f>IF(AND($Z$2=$D247,$Z$2&lt;&gt;"",$Z$2&lt;&gt;0,$Y$2=$Y$1),COUNT($Y$3:Y246)+1,"  ")</f>
        <v xml:space="preserve">  </v>
      </c>
    </row>
    <row r="248" spans="2:25" ht="15.75">
      <c r="B248" s="12" t="str">
        <f>IF(C248&lt;&gt;"",COUNT($B$3:B247)+1,"")</f>
        <v/>
      </c>
      <c r="C248" s="86"/>
      <c r="D248" s="12"/>
      <c r="E248" s="12"/>
      <c r="F248" s="5" t="str">
        <f>IFERROR(IF(E248&lt;&gt;"",VLOOKUP(E248,STORE!$C$6:$D$500,2,FALSE),""),"تأكد من الكود")</f>
        <v/>
      </c>
      <c r="G248" s="12"/>
      <c r="H248" s="20"/>
      <c r="I248" s="12"/>
      <c r="U248" s="4" t="str">
        <f>IF(AND($V$2=$E248,$V$2&lt;&gt;"",$V$2&lt;&gt;0,F248&lt;&gt;"تأكد من الكود"),COUNT($U$3:U247)+1,"  ")</f>
        <v xml:space="preserve">  </v>
      </c>
      <c r="Y248" s="4" t="str">
        <f>IF(AND($Z$2=$D248,$Z$2&lt;&gt;"",$Z$2&lt;&gt;0,$Y$2=$Y$1),COUNT($Y$3:Y247)+1,"  ")</f>
        <v xml:space="preserve">  </v>
      </c>
    </row>
    <row r="249" spans="2:25" ht="15.75">
      <c r="B249" s="12" t="str">
        <f>IF(C249&lt;&gt;"",COUNT($B$3:B248)+1,"")</f>
        <v/>
      </c>
      <c r="C249" s="86"/>
      <c r="D249" s="12"/>
      <c r="E249" s="12"/>
      <c r="F249" s="5" t="str">
        <f>IFERROR(IF(E249&lt;&gt;"",VLOOKUP(E249,STORE!$C$6:$D$500,2,FALSE),""),"تأكد من الكود")</f>
        <v/>
      </c>
      <c r="G249" s="12"/>
      <c r="H249" s="20"/>
      <c r="I249" s="12"/>
      <c r="U249" s="4" t="str">
        <f>IF(AND($V$2=$E249,$V$2&lt;&gt;"",$V$2&lt;&gt;0,F249&lt;&gt;"تأكد من الكود"),COUNT($U$3:U248)+1,"  ")</f>
        <v xml:space="preserve">  </v>
      </c>
      <c r="Y249" s="4" t="str">
        <f>IF(AND($Z$2=$D249,$Z$2&lt;&gt;"",$Z$2&lt;&gt;0,$Y$2=$Y$1),COUNT($Y$3:Y248)+1,"  ")</f>
        <v xml:space="preserve">  </v>
      </c>
    </row>
    <row r="250" spans="2:25" ht="15.75">
      <c r="B250" s="12" t="str">
        <f>IF(C250&lt;&gt;"",COUNT($B$3:B249)+1,"")</f>
        <v/>
      </c>
      <c r="C250" s="86"/>
      <c r="D250" s="12"/>
      <c r="E250" s="12"/>
      <c r="F250" s="5" t="str">
        <f>IFERROR(IF(E250&lt;&gt;"",VLOOKUP(E250,STORE!$C$6:$D$500,2,FALSE),""),"تأكد من الكود")</f>
        <v/>
      </c>
      <c r="G250" s="12"/>
      <c r="H250" s="20"/>
      <c r="I250" s="12"/>
      <c r="U250" s="4" t="str">
        <f>IF(AND($V$2=$E250,$V$2&lt;&gt;"",$V$2&lt;&gt;0,F250&lt;&gt;"تأكد من الكود"),COUNT($U$3:U249)+1,"  ")</f>
        <v xml:space="preserve">  </v>
      </c>
      <c r="Y250" s="4" t="str">
        <f>IF(AND($Z$2=$D250,$Z$2&lt;&gt;"",$Z$2&lt;&gt;0,$Y$2=$Y$1),COUNT($Y$3:Y249)+1,"  ")</f>
        <v xml:space="preserve">  </v>
      </c>
    </row>
    <row r="251" spans="2:25" ht="15.75">
      <c r="B251" s="12" t="str">
        <f>IF(C251&lt;&gt;"",COUNT($B$3:B250)+1,"")</f>
        <v/>
      </c>
      <c r="C251" s="86"/>
      <c r="D251" s="12"/>
      <c r="E251" s="12"/>
      <c r="F251" s="5" t="str">
        <f>IFERROR(IF(E251&lt;&gt;"",VLOOKUP(E251,STORE!$C$6:$D$500,2,FALSE),""),"تأكد من الكود")</f>
        <v/>
      </c>
      <c r="G251" s="12"/>
      <c r="H251" s="20"/>
      <c r="I251" s="12"/>
      <c r="U251" s="4" t="str">
        <f>IF(AND($V$2=$E251,$V$2&lt;&gt;"",$V$2&lt;&gt;0,F251&lt;&gt;"تأكد من الكود"),COUNT($U$3:U250)+1,"  ")</f>
        <v xml:space="preserve">  </v>
      </c>
      <c r="Y251" s="4" t="str">
        <f>IF(AND($Z$2=$D251,$Z$2&lt;&gt;"",$Z$2&lt;&gt;0,$Y$2=$Y$1),COUNT($Y$3:Y250)+1,"  ")</f>
        <v xml:space="preserve">  </v>
      </c>
    </row>
    <row r="252" spans="2:25" ht="15.75">
      <c r="B252" s="12" t="str">
        <f>IF(C252&lt;&gt;"",COUNT($B$3:B251)+1,"")</f>
        <v/>
      </c>
      <c r="C252" s="86"/>
      <c r="D252" s="12"/>
      <c r="E252" s="12"/>
      <c r="F252" s="5" t="str">
        <f>IFERROR(IF(E252&lt;&gt;"",VLOOKUP(E252,STORE!$C$6:$D$500,2,FALSE),""),"تأكد من الكود")</f>
        <v/>
      </c>
      <c r="G252" s="12"/>
      <c r="H252" s="20"/>
      <c r="I252" s="12"/>
      <c r="U252" s="4" t="str">
        <f>IF(AND($V$2=$E252,$V$2&lt;&gt;"",$V$2&lt;&gt;0,F252&lt;&gt;"تأكد من الكود"),COUNT($U$3:U251)+1,"  ")</f>
        <v xml:space="preserve">  </v>
      </c>
      <c r="Y252" s="4" t="str">
        <f>IF(AND($Z$2=$D252,$Z$2&lt;&gt;"",$Z$2&lt;&gt;0,$Y$2=$Y$1),COUNT($Y$3:Y251)+1,"  ")</f>
        <v xml:space="preserve">  </v>
      </c>
    </row>
    <row r="253" spans="2:25" ht="15.75">
      <c r="B253" s="12" t="str">
        <f>IF(C253&lt;&gt;"",COUNT($B$3:B252)+1,"")</f>
        <v/>
      </c>
      <c r="C253" s="86"/>
      <c r="D253" s="12"/>
      <c r="E253" s="12"/>
      <c r="F253" s="5" t="str">
        <f>IFERROR(IF(E253&lt;&gt;"",VLOOKUP(E253,STORE!$C$6:$D$500,2,FALSE),""),"تأكد من الكود")</f>
        <v/>
      </c>
      <c r="G253" s="12"/>
      <c r="H253" s="20"/>
      <c r="I253" s="12"/>
      <c r="U253" s="4" t="str">
        <f>IF(AND($V$2=$E253,$V$2&lt;&gt;"",$V$2&lt;&gt;0,F253&lt;&gt;"تأكد من الكود"),COUNT($U$3:U252)+1,"  ")</f>
        <v xml:space="preserve">  </v>
      </c>
      <c r="Y253" s="4" t="str">
        <f>IF(AND($Z$2=$D253,$Z$2&lt;&gt;"",$Z$2&lt;&gt;0,$Y$2=$Y$1),COUNT($Y$3:Y252)+1,"  ")</f>
        <v xml:space="preserve">  </v>
      </c>
    </row>
    <row r="254" spans="2:25" ht="15.75">
      <c r="B254" s="12" t="str">
        <f>IF(C254&lt;&gt;"",COUNT($B$3:B253)+1,"")</f>
        <v/>
      </c>
      <c r="C254" s="86"/>
      <c r="D254" s="12"/>
      <c r="E254" s="12"/>
      <c r="F254" s="5" t="str">
        <f>IFERROR(IF(E254&lt;&gt;"",VLOOKUP(E254,STORE!$C$6:$D$500,2,FALSE),""),"تأكد من الكود")</f>
        <v/>
      </c>
      <c r="G254" s="12"/>
      <c r="H254" s="20"/>
      <c r="I254" s="12"/>
      <c r="U254" s="4" t="str">
        <f>IF(AND($V$2=$E254,$V$2&lt;&gt;"",$V$2&lt;&gt;0,F254&lt;&gt;"تأكد من الكود"),COUNT($U$3:U253)+1,"  ")</f>
        <v xml:space="preserve">  </v>
      </c>
      <c r="Y254" s="4" t="str">
        <f>IF(AND($Z$2=$D254,$Z$2&lt;&gt;"",$Z$2&lt;&gt;0,$Y$2=$Y$1),COUNT($Y$3:Y253)+1,"  ")</f>
        <v xml:space="preserve">  </v>
      </c>
    </row>
    <row r="255" spans="2:25" ht="15.75">
      <c r="B255" s="12" t="str">
        <f>IF(C255&lt;&gt;"",COUNT($B$3:B254)+1,"")</f>
        <v/>
      </c>
      <c r="C255" s="86"/>
      <c r="D255" s="12"/>
      <c r="E255" s="12"/>
      <c r="F255" s="5" t="str">
        <f>IFERROR(IF(E255&lt;&gt;"",VLOOKUP(E255,STORE!$C$6:$D$500,2,FALSE),""),"تأكد من الكود")</f>
        <v/>
      </c>
      <c r="G255" s="12"/>
      <c r="H255" s="20"/>
      <c r="I255" s="12"/>
      <c r="U255" s="4" t="str">
        <f>IF(AND($V$2=$E255,$V$2&lt;&gt;"",$V$2&lt;&gt;0,F255&lt;&gt;"تأكد من الكود"),COUNT($U$3:U254)+1,"  ")</f>
        <v xml:space="preserve">  </v>
      </c>
      <c r="Y255" s="4" t="str">
        <f>IF(AND($Z$2=$D255,$Z$2&lt;&gt;"",$Z$2&lt;&gt;0,$Y$2=$Y$1),COUNT($Y$3:Y254)+1,"  ")</f>
        <v xml:space="preserve">  </v>
      </c>
    </row>
    <row r="256" spans="2:25" ht="15.75">
      <c r="B256" s="12" t="str">
        <f>IF(C256&lt;&gt;"",COUNT($B$3:B255)+1,"")</f>
        <v/>
      </c>
      <c r="C256" s="86"/>
      <c r="D256" s="12"/>
      <c r="E256" s="12"/>
      <c r="F256" s="5" t="str">
        <f>IFERROR(IF(E256&lt;&gt;"",VLOOKUP(E256,STORE!$C$6:$D$500,2,FALSE),""),"تأكد من الكود")</f>
        <v/>
      </c>
      <c r="G256" s="12"/>
      <c r="H256" s="20"/>
      <c r="I256" s="12"/>
      <c r="U256" s="4" t="str">
        <f>IF(AND($V$2=$E256,$V$2&lt;&gt;"",$V$2&lt;&gt;0,F256&lt;&gt;"تأكد من الكود"),COUNT($U$3:U255)+1,"  ")</f>
        <v xml:space="preserve">  </v>
      </c>
      <c r="Y256" s="4" t="str">
        <f>IF(AND($Z$2=$D256,$Z$2&lt;&gt;"",$Z$2&lt;&gt;0,$Y$2=$Y$1),COUNT($Y$3:Y255)+1,"  ")</f>
        <v xml:space="preserve">  </v>
      </c>
    </row>
    <row r="257" spans="2:25" ht="15.75">
      <c r="B257" s="12" t="str">
        <f>IF(C257&lt;&gt;"",COUNT($B$3:B256)+1,"")</f>
        <v/>
      </c>
      <c r="C257" s="86"/>
      <c r="D257" s="12"/>
      <c r="E257" s="12"/>
      <c r="F257" s="5" t="str">
        <f>IFERROR(IF(E257&lt;&gt;"",VLOOKUP(E257,STORE!$C$6:$D$500,2,FALSE),""),"تأكد من الكود")</f>
        <v/>
      </c>
      <c r="G257" s="12"/>
      <c r="H257" s="20"/>
      <c r="I257" s="12"/>
      <c r="U257" s="4" t="str">
        <f>IF(AND($V$2=$E257,$V$2&lt;&gt;"",$V$2&lt;&gt;0,F257&lt;&gt;"تأكد من الكود"),COUNT($U$3:U256)+1,"  ")</f>
        <v xml:space="preserve">  </v>
      </c>
      <c r="Y257" s="4" t="str">
        <f>IF(AND($Z$2=$D257,$Z$2&lt;&gt;"",$Z$2&lt;&gt;0,$Y$2=$Y$1),COUNT($Y$3:Y256)+1,"  ")</f>
        <v xml:space="preserve">  </v>
      </c>
    </row>
    <row r="258" spans="2:25" ht="15.75">
      <c r="B258" s="12" t="str">
        <f>IF(C258&lt;&gt;"",COUNT($B$3:B257)+1,"")</f>
        <v/>
      </c>
      <c r="C258" s="86"/>
      <c r="D258" s="12"/>
      <c r="E258" s="12"/>
      <c r="F258" s="5" t="str">
        <f>IFERROR(IF(E258&lt;&gt;"",VLOOKUP(E258,STORE!$C$6:$D$500,2,FALSE),""),"تأكد من الكود")</f>
        <v/>
      </c>
      <c r="G258" s="12"/>
      <c r="H258" s="20"/>
      <c r="I258" s="12"/>
      <c r="U258" s="4" t="str">
        <f>IF(AND($V$2=$E258,$V$2&lt;&gt;"",$V$2&lt;&gt;0,F258&lt;&gt;"تأكد من الكود"),COUNT($U$3:U257)+1,"  ")</f>
        <v xml:space="preserve">  </v>
      </c>
      <c r="Y258" s="4" t="str">
        <f>IF(AND($Z$2=$D258,$Z$2&lt;&gt;"",$Z$2&lt;&gt;0,$Y$2=$Y$1),COUNT($Y$3:Y257)+1,"  ")</f>
        <v xml:space="preserve">  </v>
      </c>
    </row>
    <row r="259" spans="2:25" ht="15.75">
      <c r="B259" s="12" t="str">
        <f>IF(C259&lt;&gt;"",COUNT($B$3:B258)+1,"")</f>
        <v/>
      </c>
      <c r="C259" s="86"/>
      <c r="D259" s="12"/>
      <c r="E259" s="12"/>
      <c r="F259" s="5" t="str">
        <f>IFERROR(IF(E259&lt;&gt;"",VLOOKUP(E259,STORE!$C$6:$D$500,2,FALSE),""),"تأكد من الكود")</f>
        <v/>
      </c>
      <c r="G259" s="12"/>
      <c r="H259" s="20"/>
      <c r="I259" s="12"/>
      <c r="U259" s="4" t="str">
        <f>IF(AND($V$2=$E259,$V$2&lt;&gt;"",$V$2&lt;&gt;0,F259&lt;&gt;"تأكد من الكود"),COUNT($U$3:U258)+1,"  ")</f>
        <v xml:space="preserve">  </v>
      </c>
      <c r="Y259" s="4" t="str">
        <f>IF(AND($Z$2=$D259,$Z$2&lt;&gt;"",$Z$2&lt;&gt;0,$Y$2=$Y$1),COUNT($Y$3:Y258)+1,"  ")</f>
        <v xml:space="preserve">  </v>
      </c>
    </row>
    <row r="260" spans="2:25" ht="15.75">
      <c r="B260" s="12" t="str">
        <f>IF(C260&lt;&gt;"",COUNT($B$3:B259)+1,"")</f>
        <v/>
      </c>
      <c r="C260" s="86"/>
      <c r="D260" s="12"/>
      <c r="E260" s="12"/>
      <c r="F260" s="5" t="str">
        <f>IFERROR(IF(E260&lt;&gt;"",VLOOKUP(E260,STORE!$C$6:$D$500,2,FALSE),""),"تأكد من الكود")</f>
        <v/>
      </c>
      <c r="G260" s="12"/>
      <c r="H260" s="20"/>
      <c r="I260" s="12"/>
      <c r="U260" s="4" t="str">
        <f>IF(AND($V$2=$E260,$V$2&lt;&gt;"",$V$2&lt;&gt;0,F260&lt;&gt;"تأكد من الكود"),COUNT($U$3:U259)+1,"  ")</f>
        <v xml:space="preserve">  </v>
      </c>
      <c r="Y260" s="4" t="str">
        <f>IF(AND($Z$2=$D260,$Z$2&lt;&gt;"",$Z$2&lt;&gt;0,$Y$2=$Y$1),COUNT($Y$3:Y259)+1,"  ")</f>
        <v xml:space="preserve">  </v>
      </c>
    </row>
    <row r="261" spans="2:25" ht="15.75">
      <c r="B261" s="12" t="str">
        <f>IF(C261&lt;&gt;"",COUNT($B$3:B260)+1,"")</f>
        <v/>
      </c>
      <c r="C261" s="86"/>
      <c r="D261" s="12"/>
      <c r="E261" s="12"/>
      <c r="F261" s="5" t="str">
        <f>IFERROR(IF(E261&lt;&gt;"",VLOOKUP(E261,STORE!$C$6:$D$500,2,FALSE),""),"تأكد من الكود")</f>
        <v/>
      </c>
      <c r="G261" s="12"/>
      <c r="H261" s="20"/>
      <c r="I261" s="12"/>
      <c r="U261" s="4" t="str">
        <f>IF(AND($V$2=$E261,$V$2&lt;&gt;"",$V$2&lt;&gt;0,F261&lt;&gt;"تأكد من الكود"),COUNT($U$3:U260)+1,"  ")</f>
        <v xml:space="preserve">  </v>
      </c>
      <c r="Y261" s="4" t="str">
        <f>IF(AND($Z$2=$D261,$Z$2&lt;&gt;"",$Z$2&lt;&gt;0,$Y$2=$Y$1),COUNT($Y$3:Y260)+1,"  ")</f>
        <v xml:space="preserve">  </v>
      </c>
    </row>
    <row r="262" spans="2:25" ht="15.75">
      <c r="B262" s="12" t="str">
        <f>IF(C262&lt;&gt;"",COUNT($B$3:B261)+1,"")</f>
        <v/>
      </c>
      <c r="C262" s="86"/>
      <c r="D262" s="12"/>
      <c r="E262" s="12"/>
      <c r="F262" s="5" t="str">
        <f>IFERROR(IF(E262&lt;&gt;"",VLOOKUP(E262,STORE!$C$6:$D$500,2,FALSE),""),"تأكد من الكود")</f>
        <v/>
      </c>
      <c r="G262" s="12"/>
      <c r="H262" s="20"/>
      <c r="I262" s="12"/>
      <c r="U262" s="4" t="str">
        <f>IF(AND($V$2=$E262,$V$2&lt;&gt;"",$V$2&lt;&gt;0,F262&lt;&gt;"تأكد من الكود"),COUNT($U$3:U261)+1,"  ")</f>
        <v xml:space="preserve">  </v>
      </c>
      <c r="Y262" s="4" t="str">
        <f>IF(AND($Z$2=$D262,$Z$2&lt;&gt;"",$Z$2&lt;&gt;0,$Y$2=$Y$1),COUNT($Y$3:Y261)+1,"  ")</f>
        <v xml:space="preserve">  </v>
      </c>
    </row>
    <row r="263" spans="2:25" ht="15.75">
      <c r="B263" s="12" t="str">
        <f>IF(C263&lt;&gt;"",COUNT($B$3:B262)+1,"")</f>
        <v/>
      </c>
      <c r="C263" s="86"/>
      <c r="D263" s="12"/>
      <c r="E263" s="12"/>
      <c r="F263" s="5" t="str">
        <f>IFERROR(IF(E263&lt;&gt;"",VLOOKUP(E263,STORE!$C$6:$D$500,2,FALSE),""),"تأكد من الكود")</f>
        <v/>
      </c>
      <c r="G263" s="12"/>
      <c r="H263" s="20"/>
      <c r="I263" s="12"/>
      <c r="U263" s="4" t="str">
        <f>IF(AND($V$2=$E263,$V$2&lt;&gt;"",$V$2&lt;&gt;0,F263&lt;&gt;"تأكد من الكود"),COUNT($U$3:U262)+1,"  ")</f>
        <v xml:space="preserve">  </v>
      </c>
      <c r="Y263" s="4" t="str">
        <f>IF(AND($Z$2=$D263,$Z$2&lt;&gt;"",$Z$2&lt;&gt;0,$Y$2=$Y$1),COUNT($Y$3:Y262)+1,"  ")</f>
        <v xml:space="preserve">  </v>
      </c>
    </row>
    <row r="264" spans="2:25" ht="15.75">
      <c r="B264" s="12" t="str">
        <f>IF(C264&lt;&gt;"",COUNT($B$3:B263)+1,"")</f>
        <v/>
      </c>
      <c r="C264" s="86"/>
      <c r="D264" s="12"/>
      <c r="E264" s="12"/>
      <c r="F264" s="5" t="str">
        <f>IFERROR(IF(E264&lt;&gt;"",VLOOKUP(E264,STORE!$C$6:$D$500,2,FALSE),""),"تأكد من الكود")</f>
        <v/>
      </c>
      <c r="G264" s="12"/>
      <c r="H264" s="20"/>
      <c r="I264" s="12"/>
      <c r="U264" s="4" t="str">
        <f>IF(AND($V$2=$E264,$V$2&lt;&gt;"",$V$2&lt;&gt;0,F264&lt;&gt;"تأكد من الكود"),COUNT($U$3:U263)+1,"  ")</f>
        <v xml:space="preserve">  </v>
      </c>
      <c r="Y264" s="4" t="str">
        <f>IF(AND($Z$2=$D264,$Z$2&lt;&gt;"",$Z$2&lt;&gt;0,$Y$2=$Y$1),COUNT($Y$3:Y263)+1,"  ")</f>
        <v xml:space="preserve">  </v>
      </c>
    </row>
    <row r="265" spans="2:25" ht="15.75">
      <c r="B265" s="12" t="str">
        <f>IF(C265&lt;&gt;"",COUNT($B$3:B264)+1,"")</f>
        <v/>
      </c>
      <c r="C265" s="86"/>
      <c r="D265" s="12"/>
      <c r="E265" s="12"/>
      <c r="F265" s="5" t="str">
        <f>IFERROR(IF(E265&lt;&gt;"",VLOOKUP(E265,STORE!$C$6:$D$500,2,FALSE),""),"تأكد من الكود")</f>
        <v/>
      </c>
      <c r="G265" s="12"/>
      <c r="H265" s="20"/>
      <c r="I265" s="12"/>
      <c r="U265" s="4" t="str">
        <f>IF(AND($V$2=$E265,$V$2&lt;&gt;"",$V$2&lt;&gt;0,F265&lt;&gt;"تأكد من الكود"),COUNT($U$3:U264)+1,"  ")</f>
        <v xml:space="preserve">  </v>
      </c>
      <c r="Y265" s="4" t="str">
        <f>IF(AND($Z$2=$D265,$Z$2&lt;&gt;"",$Z$2&lt;&gt;0,$Y$2=$Y$1),COUNT($Y$3:Y264)+1,"  ")</f>
        <v xml:space="preserve">  </v>
      </c>
    </row>
    <row r="266" spans="2:25" ht="15.75">
      <c r="B266" s="12" t="str">
        <f>IF(C266&lt;&gt;"",COUNT($B$3:B265)+1,"")</f>
        <v/>
      </c>
      <c r="C266" s="86"/>
      <c r="D266" s="12"/>
      <c r="E266" s="12"/>
      <c r="F266" s="5" t="str">
        <f>IFERROR(IF(E266&lt;&gt;"",VLOOKUP(E266,STORE!$C$6:$D$500,2,FALSE),""),"تأكد من الكود")</f>
        <v/>
      </c>
      <c r="G266" s="12"/>
      <c r="H266" s="20"/>
      <c r="I266" s="12"/>
      <c r="U266" s="4" t="str">
        <f>IF(AND($V$2=$E266,$V$2&lt;&gt;"",$V$2&lt;&gt;0,F266&lt;&gt;"تأكد من الكود"),COUNT($U$3:U265)+1,"  ")</f>
        <v xml:space="preserve">  </v>
      </c>
      <c r="Y266" s="4" t="str">
        <f>IF(AND($Z$2=$D266,$Z$2&lt;&gt;"",$Z$2&lt;&gt;0,$Y$2=$Y$1),COUNT($Y$3:Y265)+1,"  ")</f>
        <v xml:space="preserve">  </v>
      </c>
    </row>
    <row r="267" spans="2:25" ht="15.75">
      <c r="B267" s="12" t="str">
        <f>IF(C267&lt;&gt;"",COUNT($B$3:B266)+1,"")</f>
        <v/>
      </c>
      <c r="C267" s="86"/>
      <c r="D267" s="12"/>
      <c r="E267" s="12"/>
      <c r="F267" s="5" t="str">
        <f>IFERROR(IF(E267&lt;&gt;"",VLOOKUP(E267,STORE!$C$6:$D$500,2,FALSE),""),"تأكد من الكود")</f>
        <v/>
      </c>
      <c r="G267" s="12"/>
      <c r="H267" s="20"/>
      <c r="I267" s="12"/>
      <c r="U267" s="4" t="str">
        <f>IF(AND($V$2=$E267,$V$2&lt;&gt;"",$V$2&lt;&gt;0,F267&lt;&gt;"تأكد من الكود"),COUNT($U$3:U266)+1,"  ")</f>
        <v xml:space="preserve">  </v>
      </c>
      <c r="Y267" s="4" t="str">
        <f>IF(AND($Z$2=$D267,$Z$2&lt;&gt;"",$Z$2&lt;&gt;0,$Y$2=$Y$1),COUNT($Y$3:Y266)+1,"  ")</f>
        <v xml:space="preserve">  </v>
      </c>
    </row>
    <row r="268" spans="2:25" ht="15.75">
      <c r="B268" s="12" t="str">
        <f>IF(C268&lt;&gt;"",COUNT($B$3:B267)+1,"")</f>
        <v/>
      </c>
      <c r="C268" s="86"/>
      <c r="D268" s="12"/>
      <c r="E268" s="12"/>
      <c r="F268" s="5" t="str">
        <f>IFERROR(IF(E268&lt;&gt;"",VLOOKUP(E268,STORE!$C$6:$D$500,2,FALSE),""),"تأكد من الكود")</f>
        <v/>
      </c>
      <c r="G268" s="12"/>
      <c r="H268" s="20"/>
      <c r="I268" s="12"/>
      <c r="U268" s="4" t="str">
        <f>IF(AND($V$2=$E268,$V$2&lt;&gt;"",$V$2&lt;&gt;0,F268&lt;&gt;"تأكد من الكود"),COUNT($U$3:U267)+1,"  ")</f>
        <v xml:space="preserve">  </v>
      </c>
      <c r="Y268" s="4" t="str">
        <f>IF(AND($Z$2=$D268,$Z$2&lt;&gt;"",$Z$2&lt;&gt;0,$Y$2=$Y$1),COUNT($Y$3:Y267)+1,"  ")</f>
        <v xml:space="preserve">  </v>
      </c>
    </row>
    <row r="269" spans="2:25" ht="15.75">
      <c r="B269" s="12" t="str">
        <f>IF(C269&lt;&gt;"",COUNT($B$3:B268)+1,"")</f>
        <v/>
      </c>
      <c r="C269" s="86"/>
      <c r="D269" s="12"/>
      <c r="E269" s="12"/>
      <c r="F269" s="5" t="str">
        <f>IFERROR(IF(E269&lt;&gt;"",VLOOKUP(E269,STORE!$C$6:$D$500,2,FALSE),""),"تأكد من الكود")</f>
        <v/>
      </c>
      <c r="G269" s="12"/>
      <c r="H269" s="20"/>
      <c r="I269" s="12"/>
      <c r="U269" s="4" t="str">
        <f>IF(AND($V$2=$E269,$V$2&lt;&gt;"",$V$2&lt;&gt;0,F269&lt;&gt;"تأكد من الكود"),COUNT($U$3:U268)+1,"  ")</f>
        <v xml:space="preserve">  </v>
      </c>
      <c r="Y269" s="4" t="str">
        <f>IF(AND($Z$2=$D269,$Z$2&lt;&gt;"",$Z$2&lt;&gt;0,$Y$2=$Y$1),COUNT($Y$3:Y268)+1,"  ")</f>
        <v xml:space="preserve">  </v>
      </c>
    </row>
    <row r="270" spans="2:25" ht="15.75">
      <c r="B270" s="12" t="str">
        <f>IF(C270&lt;&gt;"",COUNT($B$3:B269)+1,"")</f>
        <v/>
      </c>
      <c r="C270" s="86"/>
      <c r="D270" s="12"/>
      <c r="E270" s="12"/>
      <c r="F270" s="5" t="str">
        <f>IFERROR(IF(E270&lt;&gt;"",VLOOKUP(E270,STORE!$C$6:$D$500,2,FALSE),""),"تأكد من الكود")</f>
        <v/>
      </c>
      <c r="G270" s="12"/>
      <c r="H270" s="20"/>
      <c r="I270" s="12"/>
      <c r="U270" s="4" t="str">
        <f>IF(AND($V$2=$E270,$V$2&lt;&gt;"",$V$2&lt;&gt;0,F270&lt;&gt;"تأكد من الكود"),COUNT($U$3:U269)+1,"  ")</f>
        <v xml:space="preserve">  </v>
      </c>
      <c r="Y270" s="4" t="str">
        <f>IF(AND($Z$2=$D270,$Z$2&lt;&gt;"",$Z$2&lt;&gt;0,$Y$2=$Y$1),COUNT($Y$3:Y269)+1,"  ")</f>
        <v xml:space="preserve">  </v>
      </c>
    </row>
    <row r="271" spans="2:25" ht="15.75">
      <c r="B271" s="12" t="str">
        <f>IF(C271&lt;&gt;"",COUNT($B$3:B270)+1,"")</f>
        <v/>
      </c>
      <c r="C271" s="86"/>
      <c r="D271" s="12"/>
      <c r="E271" s="12"/>
      <c r="F271" s="5" t="str">
        <f>IFERROR(IF(E271&lt;&gt;"",VLOOKUP(E271,STORE!$C$6:$D$500,2,FALSE),""),"تأكد من الكود")</f>
        <v/>
      </c>
      <c r="G271" s="12"/>
      <c r="H271" s="20"/>
      <c r="I271" s="12"/>
      <c r="U271" s="4" t="str">
        <f>IF(AND($V$2=$E271,$V$2&lt;&gt;"",$V$2&lt;&gt;0,F271&lt;&gt;"تأكد من الكود"),COUNT($U$3:U270)+1,"  ")</f>
        <v xml:space="preserve">  </v>
      </c>
      <c r="Y271" s="4" t="str">
        <f>IF(AND($Z$2=$D271,$Z$2&lt;&gt;"",$Z$2&lt;&gt;0,$Y$2=$Y$1),COUNT($Y$3:Y270)+1,"  ")</f>
        <v xml:space="preserve">  </v>
      </c>
    </row>
    <row r="272" spans="2:25" ht="15.75">
      <c r="B272" s="12" t="str">
        <f>IF(C272&lt;&gt;"",COUNT($B$3:B271)+1,"")</f>
        <v/>
      </c>
      <c r="C272" s="86"/>
      <c r="D272" s="12"/>
      <c r="E272" s="12"/>
      <c r="F272" s="5" t="str">
        <f>IFERROR(IF(E272&lt;&gt;"",VLOOKUP(E272,STORE!$C$6:$D$500,2,FALSE),""),"تأكد من الكود")</f>
        <v/>
      </c>
      <c r="G272" s="12"/>
      <c r="H272" s="20"/>
      <c r="I272" s="12"/>
      <c r="U272" s="4" t="str">
        <f>IF(AND($V$2=$E272,$V$2&lt;&gt;"",$V$2&lt;&gt;0,F272&lt;&gt;"تأكد من الكود"),COUNT($U$3:U271)+1,"  ")</f>
        <v xml:space="preserve">  </v>
      </c>
      <c r="Y272" s="4" t="str">
        <f>IF(AND($Z$2=$D272,$Z$2&lt;&gt;"",$Z$2&lt;&gt;0,$Y$2=$Y$1),COUNT($Y$3:Y271)+1,"  ")</f>
        <v xml:space="preserve">  </v>
      </c>
    </row>
    <row r="273" spans="2:25" ht="15.75">
      <c r="B273" s="12" t="str">
        <f>IF(C273&lt;&gt;"",COUNT($B$3:B272)+1,"")</f>
        <v/>
      </c>
      <c r="C273" s="86"/>
      <c r="D273" s="12"/>
      <c r="E273" s="12"/>
      <c r="F273" s="5" t="str">
        <f>IFERROR(IF(E273&lt;&gt;"",VLOOKUP(E273,STORE!$C$6:$D$500,2,FALSE),""),"تأكد من الكود")</f>
        <v/>
      </c>
      <c r="G273" s="12"/>
      <c r="H273" s="20"/>
      <c r="I273" s="12"/>
      <c r="U273" s="4" t="str">
        <f>IF(AND($V$2=$E273,$V$2&lt;&gt;"",$V$2&lt;&gt;0,F273&lt;&gt;"تأكد من الكود"),COUNT($U$3:U272)+1,"  ")</f>
        <v xml:space="preserve">  </v>
      </c>
      <c r="Y273" s="4" t="str">
        <f>IF(AND($Z$2=$D273,$Z$2&lt;&gt;"",$Z$2&lt;&gt;0,$Y$2=$Y$1),COUNT($Y$3:Y272)+1,"  ")</f>
        <v xml:space="preserve">  </v>
      </c>
    </row>
    <row r="274" spans="2:25" ht="15.75">
      <c r="B274" s="12" t="str">
        <f>IF(C274&lt;&gt;"",COUNT($B$3:B273)+1,"")</f>
        <v/>
      </c>
      <c r="C274" s="86"/>
      <c r="D274" s="12"/>
      <c r="E274" s="12"/>
      <c r="F274" s="5" t="str">
        <f>IFERROR(IF(E274&lt;&gt;"",VLOOKUP(E274,STORE!$C$6:$D$500,2,FALSE),""),"تأكد من الكود")</f>
        <v/>
      </c>
      <c r="G274" s="12"/>
      <c r="H274" s="20"/>
      <c r="I274" s="12"/>
      <c r="U274" s="4" t="str">
        <f>IF(AND($V$2=$E274,$V$2&lt;&gt;"",$V$2&lt;&gt;0,F274&lt;&gt;"تأكد من الكود"),COUNT($U$3:U273)+1,"  ")</f>
        <v xml:space="preserve">  </v>
      </c>
      <c r="Y274" s="4" t="str">
        <f>IF(AND($Z$2=$D274,$Z$2&lt;&gt;"",$Z$2&lt;&gt;0,$Y$2=$Y$1),COUNT($Y$3:Y273)+1,"  ")</f>
        <v xml:space="preserve">  </v>
      </c>
    </row>
    <row r="275" spans="2:25" ht="15.75">
      <c r="B275" s="12" t="str">
        <f>IF(C275&lt;&gt;"",COUNT($B$3:B274)+1,"")</f>
        <v/>
      </c>
      <c r="C275" s="86"/>
      <c r="D275" s="12"/>
      <c r="E275" s="12"/>
      <c r="F275" s="5" t="str">
        <f>IFERROR(IF(E275&lt;&gt;"",VLOOKUP(E275,STORE!$C$6:$D$500,2,FALSE),""),"تأكد من الكود")</f>
        <v/>
      </c>
      <c r="G275" s="12"/>
      <c r="H275" s="20"/>
      <c r="I275" s="12"/>
      <c r="U275" s="4" t="str">
        <f>IF(AND($V$2=$E275,$V$2&lt;&gt;"",$V$2&lt;&gt;0,F275&lt;&gt;"تأكد من الكود"),COUNT($U$3:U274)+1,"  ")</f>
        <v xml:space="preserve">  </v>
      </c>
      <c r="Y275" s="4" t="str">
        <f>IF(AND($Z$2=$D275,$Z$2&lt;&gt;"",$Z$2&lt;&gt;0,$Y$2=$Y$1),COUNT($Y$3:Y274)+1,"  ")</f>
        <v xml:space="preserve">  </v>
      </c>
    </row>
    <row r="276" spans="2:25" ht="15.75">
      <c r="B276" s="12" t="str">
        <f>IF(C276&lt;&gt;"",COUNT($B$3:B275)+1,"")</f>
        <v/>
      </c>
      <c r="C276" s="86"/>
      <c r="D276" s="12"/>
      <c r="E276" s="12"/>
      <c r="F276" s="5" t="str">
        <f>IFERROR(IF(E276&lt;&gt;"",VLOOKUP(E276,STORE!$C$6:$D$500,2,FALSE),""),"تأكد من الكود")</f>
        <v/>
      </c>
      <c r="G276" s="12"/>
      <c r="H276" s="20"/>
      <c r="I276" s="12"/>
      <c r="U276" s="4" t="str">
        <f>IF(AND($V$2=$E276,$V$2&lt;&gt;"",$V$2&lt;&gt;0,F276&lt;&gt;"تأكد من الكود"),COUNT($U$3:U275)+1,"  ")</f>
        <v xml:space="preserve">  </v>
      </c>
      <c r="Y276" s="4" t="str">
        <f>IF(AND($Z$2=$D276,$Z$2&lt;&gt;"",$Z$2&lt;&gt;0,$Y$2=$Y$1),COUNT($Y$3:Y275)+1,"  ")</f>
        <v xml:space="preserve">  </v>
      </c>
    </row>
    <row r="277" spans="2:25" ht="15.75">
      <c r="B277" s="12" t="str">
        <f>IF(C277&lt;&gt;"",COUNT($B$3:B276)+1,"")</f>
        <v/>
      </c>
      <c r="C277" s="86"/>
      <c r="D277" s="12"/>
      <c r="E277" s="12"/>
      <c r="F277" s="5" t="str">
        <f>IFERROR(IF(E277&lt;&gt;"",VLOOKUP(E277,STORE!$C$6:$D$500,2,FALSE),""),"تأكد من الكود")</f>
        <v/>
      </c>
      <c r="G277" s="12"/>
      <c r="H277" s="20"/>
      <c r="I277" s="12"/>
      <c r="U277" s="4" t="str">
        <f>IF(AND($V$2=$E277,$V$2&lt;&gt;"",$V$2&lt;&gt;0,F277&lt;&gt;"تأكد من الكود"),COUNT($U$3:U276)+1,"  ")</f>
        <v xml:space="preserve">  </v>
      </c>
      <c r="Y277" s="4" t="str">
        <f>IF(AND($Z$2=$D277,$Z$2&lt;&gt;"",$Z$2&lt;&gt;0,$Y$2=$Y$1),COUNT($Y$3:Y276)+1,"  ")</f>
        <v xml:space="preserve">  </v>
      </c>
    </row>
    <row r="278" spans="2:25" ht="15.75">
      <c r="B278" s="12" t="str">
        <f>IF(C278&lt;&gt;"",COUNT($B$3:B277)+1,"")</f>
        <v/>
      </c>
      <c r="C278" s="86"/>
      <c r="D278" s="12"/>
      <c r="E278" s="12"/>
      <c r="F278" s="5" t="str">
        <f>IFERROR(IF(E278&lt;&gt;"",VLOOKUP(E278,STORE!$C$6:$D$500,2,FALSE),""),"تأكد من الكود")</f>
        <v/>
      </c>
      <c r="G278" s="12"/>
      <c r="H278" s="20"/>
      <c r="I278" s="12"/>
      <c r="U278" s="4" t="str">
        <f>IF(AND($V$2=$E278,$V$2&lt;&gt;"",$V$2&lt;&gt;0,F278&lt;&gt;"تأكد من الكود"),COUNT($U$3:U277)+1,"  ")</f>
        <v xml:space="preserve">  </v>
      </c>
      <c r="Y278" s="4" t="str">
        <f>IF(AND($Z$2=$D278,$Z$2&lt;&gt;"",$Z$2&lt;&gt;0,$Y$2=$Y$1),COUNT($Y$3:Y277)+1,"  ")</f>
        <v xml:space="preserve">  </v>
      </c>
    </row>
    <row r="279" spans="2:25" ht="15.75">
      <c r="B279" s="12" t="str">
        <f>IF(C279&lt;&gt;"",COUNT($B$3:B278)+1,"")</f>
        <v/>
      </c>
      <c r="C279" s="86"/>
      <c r="D279" s="12"/>
      <c r="E279" s="12"/>
      <c r="F279" s="5" t="str">
        <f>IFERROR(IF(E279&lt;&gt;"",VLOOKUP(E279,STORE!$C$6:$D$500,2,FALSE),""),"تأكد من الكود")</f>
        <v/>
      </c>
      <c r="G279" s="12"/>
      <c r="H279" s="20"/>
      <c r="I279" s="12"/>
      <c r="U279" s="4" t="str">
        <f>IF(AND($V$2=$E279,$V$2&lt;&gt;"",$V$2&lt;&gt;0,F279&lt;&gt;"تأكد من الكود"),COUNT($U$3:U278)+1,"  ")</f>
        <v xml:space="preserve">  </v>
      </c>
      <c r="Y279" s="4" t="str">
        <f>IF(AND($Z$2=$D279,$Z$2&lt;&gt;"",$Z$2&lt;&gt;0,$Y$2=$Y$1),COUNT($Y$3:Y278)+1,"  ")</f>
        <v xml:space="preserve">  </v>
      </c>
    </row>
    <row r="280" spans="2:25" ht="15.75">
      <c r="B280" s="12" t="str">
        <f>IF(C280&lt;&gt;"",COUNT($B$3:B279)+1,"")</f>
        <v/>
      </c>
      <c r="C280" s="86"/>
      <c r="D280" s="12"/>
      <c r="E280" s="12"/>
      <c r="F280" s="5" t="str">
        <f>IFERROR(IF(E280&lt;&gt;"",VLOOKUP(E280,STORE!$C$6:$D$500,2,FALSE),""),"تأكد من الكود")</f>
        <v/>
      </c>
      <c r="G280" s="12"/>
      <c r="H280" s="20"/>
      <c r="I280" s="12"/>
      <c r="U280" s="4" t="str">
        <f>IF(AND($V$2=$E280,$V$2&lt;&gt;"",$V$2&lt;&gt;0,F280&lt;&gt;"تأكد من الكود"),COUNT($U$3:U279)+1,"  ")</f>
        <v xml:space="preserve">  </v>
      </c>
      <c r="Y280" s="4" t="str">
        <f>IF(AND($Z$2=$D280,$Z$2&lt;&gt;"",$Z$2&lt;&gt;0,$Y$2=$Y$1),COUNT($Y$3:Y279)+1,"  ")</f>
        <v xml:space="preserve">  </v>
      </c>
    </row>
    <row r="281" spans="2:25" ht="15.75">
      <c r="B281" s="12" t="str">
        <f>IF(C281&lt;&gt;"",COUNT($B$3:B280)+1,"")</f>
        <v/>
      </c>
      <c r="C281" s="86"/>
      <c r="D281" s="12"/>
      <c r="E281" s="12"/>
      <c r="F281" s="5" t="str">
        <f>IFERROR(IF(E281&lt;&gt;"",VLOOKUP(E281,STORE!$C$6:$D$500,2,FALSE),""),"تأكد من الكود")</f>
        <v/>
      </c>
      <c r="G281" s="12"/>
      <c r="H281" s="20"/>
      <c r="I281" s="12"/>
      <c r="U281" s="4" t="str">
        <f>IF(AND($V$2=$E281,$V$2&lt;&gt;"",$V$2&lt;&gt;0,F281&lt;&gt;"تأكد من الكود"),COUNT($U$3:U280)+1,"  ")</f>
        <v xml:space="preserve">  </v>
      </c>
      <c r="Y281" s="4" t="str">
        <f>IF(AND($Z$2=$D281,$Z$2&lt;&gt;"",$Z$2&lt;&gt;0,$Y$2=$Y$1),COUNT($Y$3:Y280)+1,"  ")</f>
        <v xml:space="preserve">  </v>
      </c>
    </row>
    <row r="282" spans="2:25" ht="15.75">
      <c r="B282" s="12" t="str">
        <f>IF(C282&lt;&gt;"",COUNT($B$3:B281)+1,"")</f>
        <v/>
      </c>
      <c r="C282" s="86"/>
      <c r="D282" s="12"/>
      <c r="E282" s="12"/>
      <c r="F282" s="5" t="str">
        <f>IFERROR(IF(E282&lt;&gt;"",VLOOKUP(E282,STORE!$C$6:$D$500,2,FALSE),""),"تأكد من الكود")</f>
        <v/>
      </c>
      <c r="G282" s="12"/>
      <c r="H282" s="20"/>
      <c r="I282" s="12"/>
      <c r="U282" s="4" t="str">
        <f>IF(AND($V$2=$E282,$V$2&lt;&gt;"",$V$2&lt;&gt;0,F282&lt;&gt;"تأكد من الكود"),COUNT($U$3:U281)+1,"  ")</f>
        <v xml:space="preserve">  </v>
      </c>
      <c r="Y282" s="4" t="str">
        <f>IF(AND($Z$2=$D282,$Z$2&lt;&gt;"",$Z$2&lt;&gt;0,$Y$2=$Y$1),COUNT($Y$3:Y281)+1,"  ")</f>
        <v xml:space="preserve">  </v>
      </c>
    </row>
    <row r="283" spans="2:25" ht="15.75">
      <c r="B283" s="12" t="str">
        <f>IF(C283&lt;&gt;"",COUNT($B$3:B282)+1,"")</f>
        <v/>
      </c>
      <c r="C283" s="86"/>
      <c r="D283" s="12"/>
      <c r="E283" s="12"/>
      <c r="F283" s="5" t="str">
        <f>IFERROR(IF(E283&lt;&gt;"",VLOOKUP(E283,STORE!$C$6:$D$500,2,FALSE),""),"تأكد من الكود")</f>
        <v/>
      </c>
      <c r="G283" s="12"/>
      <c r="H283" s="20"/>
      <c r="I283" s="12"/>
      <c r="U283" s="4" t="str">
        <f>IF(AND($V$2=$E283,$V$2&lt;&gt;"",$V$2&lt;&gt;0,F283&lt;&gt;"تأكد من الكود"),COUNT($U$3:U282)+1,"  ")</f>
        <v xml:space="preserve">  </v>
      </c>
      <c r="Y283" s="4" t="str">
        <f>IF(AND($Z$2=$D283,$Z$2&lt;&gt;"",$Z$2&lt;&gt;0,$Y$2=$Y$1),COUNT($Y$3:Y282)+1,"  ")</f>
        <v xml:space="preserve">  </v>
      </c>
    </row>
    <row r="284" spans="2:25" ht="15.75">
      <c r="B284" s="12" t="str">
        <f>IF(C284&lt;&gt;"",COUNT($B$3:B283)+1,"")</f>
        <v/>
      </c>
      <c r="C284" s="86"/>
      <c r="D284" s="12"/>
      <c r="E284" s="12"/>
      <c r="F284" s="5" t="str">
        <f>IFERROR(IF(E284&lt;&gt;"",VLOOKUP(E284,STORE!$C$6:$D$500,2,FALSE),""),"تأكد من الكود")</f>
        <v/>
      </c>
      <c r="G284" s="12"/>
      <c r="H284" s="20"/>
      <c r="I284" s="12"/>
      <c r="U284" s="4" t="str">
        <f>IF(AND($V$2=$E284,$V$2&lt;&gt;"",$V$2&lt;&gt;0,F284&lt;&gt;"تأكد من الكود"),COUNT($U$3:U283)+1,"  ")</f>
        <v xml:space="preserve">  </v>
      </c>
      <c r="Y284" s="4" t="str">
        <f>IF(AND($Z$2=$D284,$Z$2&lt;&gt;"",$Z$2&lt;&gt;0,$Y$2=$Y$1),COUNT($Y$3:Y283)+1,"  ")</f>
        <v xml:space="preserve">  </v>
      </c>
    </row>
    <row r="285" spans="2:25" ht="15.75">
      <c r="B285" s="12" t="str">
        <f>IF(C285&lt;&gt;"",COUNT($B$3:B284)+1,"")</f>
        <v/>
      </c>
      <c r="C285" s="86"/>
      <c r="D285" s="12"/>
      <c r="E285" s="12"/>
      <c r="F285" s="5" t="str">
        <f>IFERROR(IF(E285&lt;&gt;"",VLOOKUP(E285,STORE!$C$6:$D$500,2,FALSE),""),"تأكد من الكود")</f>
        <v/>
      </c>
      <c r="G285" s="12"/>
      <c r="H285" s="20"/>
      <c r="I285" s="12"/>
      <c r="U285" s="4" t="str">
        <f>IF(AND($V$2=$E285,$V$2&lt;&gt;"",$V$2&lt;&gt;0,F285&lt;&gt;"تأكد من الكود"),COUNT($U$3:U284)+1,"  ")</f>
        <v xml:space="preserve">  </v>
      </c>
      <c r="Y285" s="4" t="str">
        <f>IF(AND($Z$2=$D285,$Z$2&lt;&gt;"",$Z$2&lt;&gt;0,$Y$2=$Y$1),COUNT($Y$3:Y284)+1,"  ")</f>
        <v xml:space="preserve">  </v>
      </c>
    </row>
    <row r="286" spans="2:25" ht="15.75">
      <c r="B286" s="12" t="str">
        <f>IF(C286&lt;&gt;"",COUNT($B$3:B285)+1,"")</f>
        <v/>
      </c>
      <c r="C286" s="86"/>
      <c r="D286" s="12"/>
      <c r="E286" s="12"/>
      <c r="F286" s="5" t="str">
        <f>IFERROR(IF(E286&lt;&gt;"",VLOOKUP(E286,STORE!$C$6:$D$500,2,FALSE),""),"تأكد من الكود")</f>
        <v/>
      </c>
      <c r="G286" s="12"/>
      <c r="H286" s="20"/>
      <c r="I286" s="12"/>
      <c r="U286" s="4" t="str">
        <f>IF(AND($V$2=$E286,$V$2&lt;&gt;"",$V$2&lt;&gt;0,F286&lt;&gt;"تأكد من الكود"),COUNT($U$3:U285)+1,"  ")</f>
        <v xml:space="preserve">  </v>
      </c>
      <c r="Y286" s="4" t="str">
        <f>IF(AND($Z$2=$D286,$Z$2&lt;&gt;"",$Z$2&lt;&gt;0,$Y$2=$Y$1),COUNT($Y$3:Y285)+1,"  ")</f>
        <v xml:space="preserve">  </v>
      </c>
    </row>
    <row r="287" spans="2:25" ht="15.75">
      <c r="B287" s="12" t="str">
        <f>IF(C287&lt;&gt;"",COUNT($B$3:B286)+1,"")</f>
        <v/>
      </c>
      <c r="C287" s="86"/>
      <c r="D287" s="12"/>
      <c r="E287" s="12"/>
      <c r="F287" s="5" t="str">
        <f>IFERROR(IF(E287&lt;&gt;"",VLOOKUP(E287,STORE!$C$6:$D$500,2,FALSE),""),"تأكد من الكود")</f>
        <v/>
      </c>
      <c r="G287" s="12"/>
      <c r="H287" s="20"/>
      <c r="I287" s="12"/>
      <c r="U287" s="4" t="str">
        <f>IF(AND($V$2=$E287,$V$2&lt;&gt;"",$V$2&lt;&gt;0,F287&lt;&gt;"تأكد من الكود"),COUNT($U$3:U286)+1,"  ")</f>
        <v xml:space="preserve">  </v>
      </c>
      <c r="Y287" s="4" t="str">
        <f>IF(AND($Z$2=$D287,$Z$2&lt;&gt;"",$Z$2&lt;&gt;0,$Y$2=$Y$1),COUNT($Y$3:Y286)+1,"  ")</f>
        <v xml:space="preserve">  </v>
      </c>
    </row>
    <row r="288" spans="2:25" ht="15.75">
      <c r="B288" s="12" t="str">
        <f>IF(C288&lt;&gt;"",COUNT($B$3:B287)+1,"")</f>
        <v/>
      </c>
      <c r="C288" s="86"/>
      <c r="D288" s="12"/>
      <c r="E288" s="12"/>
      <c r="F288" s="5" t="str">
        <f>IFERROR(IF(E288&lt;&gt;"",VLOOKUP(E288,STORE!$C$6:$D$500,2,FALSE),""),"تأكد من الكود")</f>
        <v/>
      </c>
      <c r="G288" s="12"/>
      <c r="H288" s="20"/>
      <c r="I288" s="12"/>
      <c r="U288" s="4" t="str">
        <f>IF(AND($V$2=$E288,$V$2&lt;&gt;"",$V$2&lt;&gt;0,F288&lt;&gt;"تأكد من الكود"),COUNT($U$3:U287)+1,"  ")</f>
        <v xml:space="preserve">  </v>
      </c>
      <c r="Y288" s="4" t="str">
        <f>IF(AND($Z$2=$D288,$Z$2&lt;&gt;"",$Z$2&lt;&gt;0,$Y$2=$Y$1),COUNT($Y$3:Y287)+1,"  ")</f>
        <v xml:space="preserve">  </v>
      </c>
    </row>
    <row r="289" spans="2:25" ht="15.75">
      <c r="B289" s="12" t="str">
        <f>IF(C289&lt;&gt;"",COUNT($B$3:B288)+1,"")</f>
        <v/>
      </c>
      <c r="C289" s="86"/>
      <c r="D289" s="12"/>
      <c r="E289" s="12"/>
      <c r="F289" s="5" t="str">
        <f>IFERROR(IF(E289&lt;&gt;"",VLOOKUP(E289,STORE!$C$6:$D$500,2,FALSE),""),"تأكد من الكود")</f>
        <v/>
      </c>
      <c r="G289" s="12"/>
      <c r="H289" s="20"/>
      <c r="I289" s="12"/>
      <c r="U289" s="4" t="str">
        <f>IF(AND($V$2=$E289,$V$2&lt;&gt;"",$V$2&lt;&gt;0,F289&lt;&gt;"تأكد من الكود"),COUNT($U$3:U288)+1,"  ")</f>
        <v xml:space="preserve">  </v>
      </c>
      <c r="Y289" s="4" t="str">
        <f>IF(AND($Z$2=$D289,$Z$2&lt;&gt;"",$Z$2&lt;&gt;0,$Y$2=$Y$1),COUNT($Y$3:Y288)+1,"  ")</f>
        <v xml:space="preserve">  </v>
      </c>
    </row>
    <row r="290" spans="2:25" ht="15.75">
      <c r="B290" s="12" t="str">
        <f>IF(C290&lt;&gt;"",COUNT($B$3:B289)+1,"")</f>
        <v/>
      </c>
      <c r="C290" s="86"/>
      <c r="D290" s="12"/>
      <c r="E290" s="12"/>
      <c r="F290" s="5" t="str">
        <f>IFERROR(IF(E290&lt;&gt;"",VLOOKUP(E290,STORE!$C$6:$D$500,2,FALSE),""),"تأكد من الكود")</f>
        <v/>
      </c>
      <c r="G290" s="12"/>
      <c r="H290" s="20"/>
      <c r="I290" s="12"/>
      <c r="U290" s="4" t="str">
        <f>IF(AND($V$2=$E290,$V$2&lt;&gt;"",$V$2&lt;&gt;0,F290&lt;&gt;"تأكد من الكود"),COUNT($U$3:U289)+1,"  ")</f>
        <v xml:space="preserve">  </v>
      </c>
      <c r="Y290" s="4" t="str">
        <f>IF(AND($Z$2=$D290,$Z$2&lt;&gt;"",$Z$2&lt;&gt;0,$Y$2=$Y$1),COUNT($Y$3:Y289)+1,"  ")</f>
        <v xml:space="preserve">  </v>
      </c>
    </row>
    <row r="291" spans="2:25" ht="15.75">
      <c r="B291" s="12" t="str">
        <f>IF(C291&lt;&gt;"",COUNT($B$3:B290)+1,"")</f>
        <v/>
      </c>
      <c r="C291" s="86"/>
      <c r="D291" s="12"/>
      <c r="E291" s="12"/>
      <c r="F291" s="5" t="str">
        <f>IFERROR(IF(E291&lt;&gt;"",VLOOKUP(E291,STORE!$C$6:$D$500,2,FALSE),""),"تأكد من الكود")</f>
        <v/>
      </c>
      <c r="G291" s="12"/>
      <c r="H291" s="20"/>
      <c r="I291" s="12"/>
      <c r="U291" s="4" t="str">
        <f>IF(AND($V$2=$E291,$V$2&lt;&gt;"",$V$2&lt;&gt;0,F291&lt;&gt;"تأكد من الكود"),COUNT($U$3:U290)+1,"  ")</f>
        <v xml:space="preserve">  </v>
      </c>
      <c r="Y291" s="4" t="str">
        <f>IF(AND($Z$2=$D291,$Z$2&lt;&gt;"",$Z$2&lt;&gt;0,$Y$2=$Y$1),COUNT($Y$3:Y290)+1,"  ")</f>
        <v xml:space="preserve">  </v>
      </c>
    </row>
    <row r="292" spans="2:25" ht="15.75">
      <c r="B292" s="12" t="str">
        <f>IF(C292&lt;&gt;"",COUNT($B$3:B291)+1,"")</f>
        <v/>
      </c>
      <c r="C292" s="86"/>
      <c r="D292" s="12"/>
      <c r="E292" s="12"/>
      <c r="F292" s="5" t="str">
        <f>IFERROR(IF(E292&lt;&gt;"",VLOOKUP(E292,STORE!$C$6:$D$500,2,FALSE),""),"تأكد من الكود")</f>
        <v/>
      </c>
      <c r="G292" s="12"/>
      <c r="H292" s="20"/>
      <c r="I292" s="12"/>
      <c r="U292" s="4" t="str">
        <f>IF(AND($V$2=$E292,$V$2&lt;&gt;"",$V$2&lt;&gt;0,F292&lt;&gt;"تأكد من الكود"),COUNT($U$3:U291)+1,"  ")</f>
        <v xml:space="preserve">  </v>
      </c>
      <c r="Y292" s="4" t="str">
        <f>IF(AND($Z$2=$D292,$Z$2&lt;&gt;"",$Z$2&lt;&gt;0,$Y$2=$Y$1),COUNT($Y$3:Y291)+1,"  ")</f>
        <v xml:space="preserve">  </v>
      </c>
    </row>
    <row r="293" spans="2:25" ht="15.75">
      <c r="B293" s="12" t="str">
        <f>IF(C293&lt;&gt;"",COUNT($B$3:B292)+1,"")</f>
        <v/>
      </c>
      <c r="C293" s="86"/>
      <c r="D293" s="12"/>
      <c r="E293" s="12"/>
      <c r="F293" s="5" t="str">
        <f>IFERROR(IF(E293&lt;&gt;"",VLOOKUP(E293,STORE!$C$6:$D$500,2,FALSE),""),"تأكد من الكود")</f>
        <v/>
      </c>
      <c r="G293" s="12"/>
      <c r="H293" s="20"/>
      <c r="I293" s="12"/>
      <c r="U293" s="4" t="str">
        <f>IF(AND($V$2=$E293,$V$2&lt;&gt;"",$V$2&lt;&gt;0,F293&lt;&gt;"تأكد من الكود"),COUNT($U$3:U292)+1,"  ")</f>
        <v xml:space="preserve">  </v>
      </c>
      <c r="Y293" s="4" t="str">
        <f>IF(AND($Z$2=$D293,$Z$2&lt;&gt;"",$Z$2&lt;&gt;0,$Y$2=$Y$1),COUNT($Y$3:Y292)+1,"  ")</f>
        <v xml:space="preserve">  </v>
      </c>
    </row>
    <row r="294" spans="2:25" ht="15.75">
      <c r="B294" s="12" t="str">
        <f>IF(C294&lt;&gt;"",COUNT($B$3:B293)+1,"")</f>
        <v/>
      </c>
      <c r="C294" s="86"/>
      <c r="D294" s="12"/>
      <c r="E294" s="12"/>
      <c r="F294" s="5" t="str">
        <f>IFERROR(IF(E294&lt;&gt;"",VLOOKUP(E294,STORE!$C$6:$D$500,2,FALSE),""),"تأكد من الكود")</f>
        <v/>
      </c>
      <c r="G294" s="12"/>
      <c r="H294" s="20"/>
      <c r="I294" s="12"/>
      <c r="U294" s="4" t="str">
        <f>IF(AND($V$2=$E294,$V$2&lt;&gt;"",$V$2&lt;&gt;0,F294&lt;&gt;"تأكد من الكود"),COUNT($U$3:U293)+1,"  ")</f>
        <v xml:space="preserve">  </v>
      </c>
      <c r="Y294" s="4" t="str">
        <f>IF(AND($Z$2=$D294,$Z$2&lt;&gt;"",$Z$2&lt;&gt;0,$Y$2=$Y$1),COUNT($Y$3:Y293)+1,"  ")</f>
        <v xml:space="preserve">  </v>
      </c>
    </row>
    <row r="295" spans="2:25" ht="15.75">
      <c r="B295" s="12" t="str">
        <f>IF(C295&lt;&gt;"",COUNT($B$3:B294)+1,"")</f>
        <v/>
      </c>
      <c r="C295" s="86"/>
      <c r="D295" s="12"/>
      <c r="E295" s="12"/>
      <c r="F295" s="5" t="str">
        <f>IFERROR(IF(E295&lt;&gt;"",VLOOKUP(E295,STORE!$C$6:$D$500,2,FALSE),""),"تأكد من الكود")</f>
        <v/>
      </c>
      <c r="G295" s="12"/>
      <c r="H295" s="20"/>
      <c r="I295" s="12"/>
      <c r="U295" s="4" t="str">
        <f>IF(AND($V$2=$E295,$V$2&lt;&gt;"",$V$2&lt;&gt;0,F295&lt;&gt;"تأكد من الكود"),COUNT($U$3:U294)+1,"  ")</f>
        <v xml:space="preserve">  </v>
      </c>
      <c r="Y295" s="4" t="str">
        <f>IF(AND($Z$2=$D295,$Z$2&lt;&gt;"",$Z$2&lt;&gt;0,$Y$2=$Y$1),COUNT($Y$3:Y294)+1,"  ")</f>
        <v xml:space="preserve">  </v>
      </c>
    </row>
    <row r="296" spans="2:25" ht="15.75">
      <c r="B296" s="12" t="str">
        <f>IF(C296&lt;&gt;"",COUNT($B$3:B295)+1,"")</f>
        <v/>
      </c>
      <c r="C296" s="86"/>
      <c r="D296" s="12"/>
      <c r="E296" s="12"/>
      <c r="F296" s="5" t="str">
        <f>IFERROR(IF(E296&lt;&gt;"",VLOOKUP(E296,STORE!$C$6:$D$500,2,FALSE),""),"تأكد من الكود")</f>
        <v/>
      </c>
      <c r="G296" s="12"/>
      <c r="H296" s="20"/>
      <c r="I296" s="12"/>
      <c r="U296" s="4" t="str">
        <f>IF(AND($V$2=$E296,$V$2&lt;&gt;"",$V$2&lt;&gt;0,F296&lt;&gt;"تأكد من الكود"),COUNT($U$3:U295)+1,"  ")</f>
        <v xml:space="preserve">  </v>
      </c>
      <c r="Y296" s="4" t="str">
        <f>IF(AND($Z$2=$D296,$Z$2&lt;&gt;"",$Z$2&lt;&gt;0,$Y$2=$Y$1),COUNT($Y$3:Y295)+1,"  ")</f>
        <v xml:space="preserve">  </v>
      </c>
    </row>
    <row r="297" spans="2:25" ht="15.75">
      <c r="B297" s="12" t="str">
        <f>IF(C297&lt;&gt;"",COUNT($B$3:B296)+1,"")</f>
        <v/>
      </c>
      <c r="C297" s="86"/>
      <c r="D297" s="12"/>
      <c r="E297" s="12"/>
      <c r="F297" s="5" t="str">
        <f>IFERROR(IF(E297&lt;&gt;"",VLOOKUP(E297,STORE!$C$6:$D$500,2,FALSE),""),"تأكد من الكود")</f>
        <v/>
      </c>
      <c r="G297" s="12"/>
      <c r="H297" s="20"/>
      <c r="I297" s="12"/>
      <c r="U297" s="4" t="str">
        <f>IF(AND($V$2=$E297,$V$2&lt;&gt;"",$V$2&lt;&gt;0,F297&lt;&gt;"تأكد من الكود"),COUNT($U$3:U296)+1,"  ")</f>
        <v xml:space="preserve">  </v>
      </c>
      <c r="Y297" s="4" t="str">
        <f>IF(AND($Z$2=$D297,$Z$2&lt;&gt;"",$Z$2&lt;&gt;0,$Y$2=$Y$1),COUNT($Y$3:Y296)+1,"  ")</f>
        <v xml:space="preserve">  </v>
      </c>
    </row>
    <row r="298" spans="2:25" ht="15.75">
      <c r="B298" s="12" t="str">
        <f>IF(C298&lt;&gt;"",COUNT($B$3:B297)+1,"")</f>
        <v/>
      </c>
      <c r="C298" s="86"/>
      <c r="D298" s="12"/>
      <c r="E298" s="12"/>
      <c r="F298" s="5" t="str">
        <f>IFERROR(IF(E298&lt;&gt;"",VLOOKUP(E298,STORE!$C$6:$D$500,2,FALSE),""),"تأكد من الكود")</f>
        <v/>
      </c>
      <c r="G298" s="12"/>
      <c r="H298" s="20"/>
      <c r="I298" s="12"/>
      <c r="U298" s="4" t="str">
        <f>IF(AND($V$2=$E298,$V$2&lt;&gt;"",$V$2&lt;&gt;0,F298&lt;&gt;"تأكد من الكود"),COUNT($U$3:U297)+1,"  ")</f>
        <v xml:space="preserve">  </v>
      </c>
      <c r="Y298" s="4" t="str">
        <f>IF(AND($Z$2=$D298,$Z$2&lt;&gt;"",$Z$2&lt;&gt;0,$Y$2=$Y$1),COUNT($Y$3:Y297)+1,"  ")</f>
        <v xml:space="preserve">  </v>
      </c>
    </row>
    <row r="299" spans="2:25" ht="15.75">
      <c r="B299" s="12" t="str">
        <f>IF(C299&lt;&gt;"",COUNT($B$3:B298)+1,"")</f>
        <v/>
      </c>
      <c r="C299" s="86"/>
      <c r="D299" s="12"/>
      <c r="E299" s="12"/>
      <c r="F299" s="5" t="str">
        <f>IFERROR(IF(E299&lt;&gt;"",VLOOKUP(E299,STORE!$C$6:$D$500,2,FALSE),""),"تأكد من الكود")</f>
        <v/>
      </c>
      <c r="G299" s="12"/>
      <c r="H299" s="20"/>
      <c r="I299" s="12"/>
      <c r="U299" s="4" t="str">
        <f>IF(AND($V$2=$E299,$V$2&lt;&gt;"",$V$2&lt;&gt;0,F299&lt;&gt;"تأكد من الكود"),COUNT($U$3:U298)+1,"  ")</f>
        <v xml:space="preserve">  </v>
      </c>
      <c r="Y299" s="4" t="str">
        <f>IF(AND($Z$2=$D299,$Z$2&lt;&gt;"",$Z$2&lt;&gt;0,$Y$2=$Y$1),COUNT($Y$3:Y298)+1,"  ")</f>
        <v xml:space="preserve">  </v>
      </c>
    </row>
    <row r="300" spans="2:25" ht="15.75">
      <c r="B300" s="12" t="str">
        <f>IF(C300&lt;&gt;"",COUNT($B$3:B299)+1,"")</f>
        <v/>
      </c>
      <c r="C300" s="86"/>
      <c r="D300" s="12"/>
      <c r="E300" s="12"/>
      <c r="F300" s="5" t="str">
        <f>IFERROR(IF(E300&lt;&gt;"",VLOOKUP(E300,STORE!$C$6:$D$500,2,FALSE),""),"تأكد من الكود")</f>
        <v/>
      </c>
      <c r="G300" s="12"/>
      <c r="H300" s="20"/>
      <c r="I300" s="12"/>
      <c r="U300" s="4" t="str">
        <f>IF(AND($V$2=$E300,$V$2&lt;&gt;"",$V$2&lt;&gt;0,F300&lt;&gt;"تأكد من الكود"),COUNT($U$3:U299)+1,"  ")</f>
        <v xml:space="preserve">  </v>
      </c>
      <c r="Y300" s="4" t="str">
        <f>IF(AND($Z$2=$D300,$Z$2&lt;&gt;"",$Z$2&lt;&gt;0,$Y$2=$Y$1),COUNT($Y$3:Y299)+1,"  ")</f>
        <v xml:space="preserve">  </v>
      </c>
    </row>
    <row r="301" spans="2:25" ht="15.75">
      <c r="B301" s="12" t="str">
        <f>IF(C301&lt;&gt;"",COUNT($B$3:B300)+1,"")</f>
        <v/>
      </c>
      <c r="C301" s="86"/>
      <c r="D301" s="12"/>
      <c r="E301" s="12"/>
      <c r="F301" s="5" t="str">
        <f>IFERROR(IF(E301&lt;&gt;"",VLOOKUP(E301,STORE!$C$6:$D$500,2,FALSE),""),"تأكد من الكود")</f>
        <v/>
      </c>
      <c r="G301" s="12"/>
      <c r="H301" s="20"/>
      <c r="I301" s="12"/>
      <c r="U301" s="4" t="str">
        <f>IF(AND($V$2=$E301,$V$2&lt;&gt;"",$V$2&lt;&gt;0,F301&lt;&gt;"تأكد من الكود"),COUNT($U$3:U300)+1,"  ")</f>
        <v xml:space="preserve">  </v>
      </c>
      <c r="Y301" s="4" t="str">
        <f>IF(AND($Z$2=$D301,$Z$2&lt;&gt;"",$Z$2&lt;&gt;0,$Y$2=$Y$1),COUNT($Y$3:Y300)+1,"  ")</f>
        <v xml:space="preserve">  </v>
      </c>
    </row>
    <row r="302" spans="2:25" ht="15.75">
      <c r="B302" s="12" t="str">
        <f>IF(C302&lt;&gt;"",COUNT($B$3:B301)+1,"")</f>
        <v/>
      </c>
      <c r="C302" s="86"/>
      <c r="D302" s="12"/>
      <c r="E302" s="12"/>
      <c r="F302" s="5" t="str">
        <f>IFERROR(IF(E302&lt;&gt;"",VLOOKUP(E302,STORE!$C$6:$D$500,2,FALSE),""),"تأكد من الكود")</f>
        <v/>
      </c>
      <c r="G302" s="12"/>
      <c r="H302" s="20"/>
      <c r="I302" s="12"/>
      <c r="U302" s="4" t="str">
        <f>IF(AND($V$2=$E302,$V$2&lt;&gt;"",$V$2&lt;&gt;0,F302&lt;&gt;"تأكد من الكود"),COUNT($U$3:U301)+1,"  ")</f>
        <v xml:space="preserve">  </v>
      </c>
      <c r="Y302" s="4" t="str">
        <f>IF(AND($Z$2=$D302,$Z$2&lt;&gt;"",$Z$2&lt;&gt;0,$Y$2=$Y$1),COUNT($Y$3:Y301)+1,"  ")</f>
        <v xml:space="preserve">  </v>
      </c>
    </row>
    <row r="303" spans="2:25" ht="15.75">
      <c r="B303" s="12" t="str">
        <f>IF(C303&lt;&gt;"",COUNT($B$3:B302)+1,"")</f>
        <v/>
      </c>
      <c r="C303" s="86"/>
      <c r="D303" s="12"/>
      <c r="E303" s="12"/>
      <c r="F303" s="5" t="str">
        <f>IFERROR(IF(E303&lt;&gt;"",VLOOKUP(E303,STORE!$C$6:$D$500,2,FALSE),""),"تأكد من الكود")</f>
        <v/>
      </c>
      <c r="G303" s="12"/>
      <c r="H303" s="20"/>
      <c r="I303" s="12"/>
      <c r="U303" s="4" t="str">
        <f>IF(AND($V$2=$E303,$V$2&lt;&gt;"",$V$2&lt;&gt;0,F303&lt;&gt;"تأكد من الكود"),COUNT($U$3:U302)+1,"  ")</f>
        <v xml:space="preserve">  </v>
      </c>
      <c r="Y303" s="4" t="str">
        <f>IF(AND($Z$2=$D303,$Z$2&lt;&gt;"",$Z$2&lt;&gt;0,$Y$2=$Y$1),COUNT($Y$3:Y302)+1,"  ")</f>
        <v xml:space="preserve">  </v>
      </c>
    </row>
    <row r="304" spans="2:25" ht="15.75">
      <c r="B304" s="12" t="str">
        <f>IF(C304&lt;&gt;"",COUNT($B$3:B303)+1,"")</f>
        <v/>
      </c>
      <c r="C304" s="86"/>
      <c r="D304" s="12"/>
      <c r="E304" s="12"/>
      <c r="F304" s="5" t="str">
        <f>IFERROR(IF(E304&lt;&gt;"",VLOOKUP(E304,STORE!$C$6:$D$500,2,FALSE),""),"تأكد من الكود")</f>
        <v/>
      </c>
      <c r="G304" s="12"/>
      <c r="H304" s="20"/>
      <c r="I304" s="12"/>
      <c r="U304" s="4" t="str">
        <f>IF(AND($V$2=$E304,$V$2&lt;&gt;"",$V$2&lt;&gt;0,F304&lt;&gt;"تأكد من الكود"),COUNT($U$3:U303)+1,"  ")</f>
        <v xml:space="preserve">  </v>
      </c>
      <c r="Y304" s="4" t="str">
        <f>IF(AND($Z$2=$D304,$Z$2&lt;&gt;"",$Z$2&lt;&gt;0,$Y$2=$Y$1),COUNT($Y$3:Y303)+1,"  ")</f>
        <v xml:space="preserve">  </v>
      </c>
    </row>
    <row r="305" spans="2:25" ht="15.75">
      <c r="B305" s="12" t="str">
        <f>IF(C305&lt;&gt;"",COUNT($B$3:B304)+1,"")</f>
        <v/>
      </c>
      <c r="C305" s="86"/>
      <c r="D305" s="12"/>
      <c r="E305" s="12"/>
      <c r="F305" s="5" t="str">
        <f>IFERROR(IF(E305&lt;&gt;"",VLOOKUP(E305,STORE!$C$6:$D$500,2,FALSE),""),"تأكد من الكود")</f>
        <v/>
      </c>
      <c r="G305" s="12"/>
      <c r="H305" s="20"/>
      <c r="I305" s="12"/>
      <c r="U305" s="4" t="str">
        <f>IF(AND($V$2=$E305,$V$2&lt;&gt;"",$V$2&lt;&gt;0,F305&lt;&gt;"تأكد من الكود"),COUNT($U$3:U304)+1,"  ")</f>
        <v xml:space="preserve">  </v>
      </c>
      <c r="Y305" s="4" t="str">
        <f>IF(AND($Z$2=$D305,$Z$2&lt;&gt;"",$Z$2&lt;&gt;0,$Y$2=$Y$1),COUNT($Y$3:Y304)+1,"  ")</f>
        <v xml:space="preserve">  </v>
      </c>
    </row>
    <row r="306" spans="2:25" ht="15.75">
      <c r="B306" s="12" t="str">
        <f>IF(C306&lt;&gt;"",COUNT($B$3:B305)+1,"")</f>
        <v/>
      </c>
      <c r="C306" s="86"/>
      <c r="D306" s="12"/>
      <c r="E306" s="12"/>
      <c r="F306" s="5" t="str">
        <f>IFERROR(IF(E306&lt;&gt;"",VLOOKUP(E306,STORE!$C$6:$D$500,2,FALSE),""),"تأكد من الكود")</f>
        <v/>
      </c>
      <c r="G306" s="12"/>
      <c r="H306" s="20"/>
      <c r="I306" s="12"/>
      <c r="U306" s="4" t="str">
        <f>IF(AND($V$2=$E306,$V$2&lt;&gt;"",$V$2&lt;&gt;0,F306&lt;&gt;"تأكد من الكود"),COUNT($U$3:U305)+1,"  ")</f>
        <v xml:space="preserve">  </v>
      </c>
      <c r="Y306" s="4" t="str">
        <f>IF(AND($Z$2=$D306,$Z$2&lt;&gt;"",$Z$2&lt;&gt;0,$Y$2=$Y$1),COUNT($Y$3:Y305)+1,"  ")</f>
        <v xml:space="preserve">  </v>
      </c>
    </row>
    <row r="307" spans="2:25" ht="15.75">
      <c r="B307" s="12" t="str">
        <f>IF(C307&lt;&gt;"",COUNT($B$3:B306)+1,"")</f>
        <v/>
      </c>
      <c r="C307" s="86"/>
      <c r="D307" s="12"/>
      <c r="E307" s="12"/>
      <c r="F307" s="5" t="str">
        <f>IFERROR(IF(E307&lt;&gt;"",VLOOKUP(E307,STORE!$C$6:$D$500,2,FALSE),""),"تأكد من الكود")</f>
        <v/>
      </c>
      <c r="G307" s="12"/>
      <c r="H307" s="20"/>
      <c r="I307" s="12"/>
      <c r="U307" s="4" t="str">
        <f>IF(AND($V$2=$E307,$V$2&lt;&gt;"",$V$2&lt;&gt;0,F307&lt;&gt;"تأكد من الكود"),COUNT($U$3:U306)+1,"  ")</f>
        <v xml:space="preserve">  </v>
      </c>
      <c r="Y307" s="4" t="str">
        <f>IF(AND($Z$2=$D307,$Z$2&lt;&gt;"",$Z$2&lt;&gt;0,$Y$2=$Y$1),COUNT($Y$3:Y306)+1,"  ")</f>
        <v xml:space="preserve">  </v>
      </c>
    </row>
    <row r="308" spans="2:25" ht="15.75">
      <c r="B308" s="12" t="str">
        <f>IF(C308&lt;&gt;"",COUNT($B$3:B307)+1,"")</f>
        <v/>
      </c>
      <c r="C308" s="86"/>
      <c r="D308" s="12"/>
      <c r="E308" s="12"/>
      <c r="F308" s="5" t="str">
        <f>IFERROR(IF(E308&lt;&gt;"",VLOOKUP(E308,STORE!$C$6:$D$500,2,FALSE),""),"تأكد من الكود")</f>
        <v/>
      </c>
      <c r="G308" s="12"/>
      <c r="H308" s="20"/>
      <c r="I308" s="12"/>
      <c r="U308" s="4" t="str">
        <f>IF(AND($V$2=$E308,$V$2&lt;&gt;"",$V$2&lt;&gt;0,F308&lt;&gt;"تأكد من الكود"),COUNT($U$3:U307)+1,"  ")</f>
        <v xml:space="preserve">  </v>
      </c>
      <c r="Y308" s="4" t="str">
        <f>IF(AND($Z$2=$D308,$Z$2&lt;&gt;"",$Z$2&lt;&gt;0,$Y$2=$Y$1),COUNT($Y$3:Y307)+1,"  ")</f>
        <v xml:space="preserve">  </v>
      </c>
    </row>
    <row r="309" spans="2:25" ht="15.75">
      <c r="B309" s="12" t="str">
        <f>IF(C309&lt;&gt;"",COUNT($B$3:B308)+1,"")</f>
        <v/>
      </c>
      <c r="C309" s="86"/>
      <c r="D309" s="12"/>
      <c r="E309" s="12"/>
      <c r="F309" s="5" t="str">
        <f>IFERROR(IF(E309&lt;&gt;"",VLOOKUP(E309,STORE!$C$6:$D$500,2,FALSE),""),"تأكد من الكود")</f>
        <v/>
      </c>
      <c r="G309" s="12"/>
      <c r="H309" s="20"/>
      <c r="I309" s="12"/>
      <c r="U309" s="4" t="str">
        <f>IF(AND($V$2=$E309,$V$2&lt;&gt;"",$V$2&lt;&gt;0,F309&lt;&gt;"تأكد من الكود"),COUNT($U$3:U308)+1,"  ")</f>
        <v xml:space="preserve">  </v>
      </c>
      <c r="Y309" s="4" t="str">
        <f>IF(AND($Z$2=$D309,$Z$2&lt;&gt;"",$Z$2&lt;&gt;0,$Y$2=$Y$1),COUNT($Y$3:Y308)+1,"  ")</f>
        <v xml:space="preserve">  </v>
      </c>
    </row>
    <row r="310" spans="2:25" ht="15.75">
      <c r="B310" s="12" t="str">
        <f>IF(C310&lt;&gt;"",COUNT($B$3:B309)+1,"")</f>
        <v/>
      </c>
      <c r="C310" s="86"/>
      <c r="D310" s="12"/>
      <c r="E310" s="12"/>
      <c r="F310" s="5" t="str">
        <f>IFERROR(IF(E310&lt;&gt;"",VLOOKUP(E310,STORE!$C$6:$D$500,2,FALSE),""),"تأكد من الكود")</f>
        <v/>
      </c>
      <c r="G310" s="12"/>
      <c r="H310" s="20"/>
      <c r="I310" s="12"/>
      <c r="U310" s="4" t="str">
        <f>IF(AND($V$2=$E310,$V$2&lt;&gt;"",$V$2&lt;&gt;0,F310&lt;&gt;"تأكد من الكود"),COUNT($U$3:U309)+1,"  ")</f>
        <v xml:space="preserve">  </v>
      </c>
      <c r="Y310" s="4" t="str">
        <f>IF(AND($Z$2=$D310,$Z$2&lt;&gt;"",$Z$2&lt;&gt;0,$Y$2=$Y$1),COUNT($Y$3:Y309)+1,"  ")</f>
        <v xml:space="preserve">  </v>
      </c>
    </row>
    <row r="311" spans="2:25" ht="15.75">
      <c r="B311" s="12" t="str">
        <f>IF(C311&lt;&gt;"",COUNT($B$3:B310)+1,"")</f>
        <v/>
      </c>
      <c r="C311" s="86"/>
      <c r="D311" s="12"/>
      <c r="E311" s="12"/>
      <c r="F311" s="5" t="str">
        <f>IFERROR(IF(E311&lt;&gt;"",VLOOKUP(E311,STORE!$C$6:$D$500,2,FALSE),""),"تأكد من الكود")</f>
        <v/>
      </c>
      <c r="G311" s="12"/>
      <c r="H311" s="20"/>
      <c r="I311" s="12"/>
      <c r="U311" s="4" t="str">
        <f>IF(AND($V$2=$E311,$V$2&lt;&gt;"",$V$2&lt;&gt;0,F311&lt;&gt;"تأكد من الكود"),COUNT($U$3:U310)+1,"  ")</f>
        <v xml:space="preserve">  </v>
      </c>
      <c r="Y311" s="4" t="str">
        <f>IF(AND($Z$2=$D311,$Z$2&lt;&gt;"",$Z$2&lt;&gt;0,$Y$2=$Y$1),COUNT($Y$3:Y310)+1,"  ")</f>
        <v xml:space="preserve">  </v>
      </c>
    </row>
    <row r="312" spans="2:25" ht="15.75">
      <c r="B312" s="12" t="str">
        <f>IF(C312&lt;&gt;"",COUNT($B$3:B311)+1,"")</f>
        <v/>
      </c>
      <c r="C312" s="86"/>
      <c r="D312" s="12"/>
      <c r="E312" s="12"/>
      <c r="F312" s="5" t="str">
        <f>IFERROR(IF(E312&lt;&gt;"",VLOOKUP(E312,STORE!$C$6:$D$500,2,FALSE),""),"تأكد من الكود")</f>
        <v/>
      </c>
      <c r="G312" s="12"/>
      <c r="H312" s="20"/>
      <c r="I312" s="12"/>
      <c r="U312" s="4" t="str">
        <f>IF(AND($V$2=$E312,$V$2&lt;&gt;"",$V$2&lt;&gt;0,F312&lt;&gt;"تأكد من الكود"),COUNT($U$3:U311)+1,"  ")</f>
        <v xml:space="preserve">  </v>
      </c>
      <c r="Y312" s="4" t="str">
        <f>IF(AND($Z$2=$D312,$Z$2&lt;&gt;"",$Z$2&lt;&gt;0,$Y$2=$Y$1),COUNT($Y$3:Y311)+1,"  ")</f>
        <v xml:space="preserve">  </v>
      </c>
    </row>
    <row r="313" spans="2:25" ht="15.75">
      <c r="B313" s="12" t="str">
        <f>IF(C313&lt;&gt;"",COUNT($B$3:B312)+1,"")</f>
        <v/>
      </c>
      <c r="C313" s="86"/>
      <c r="D313" s="12"/>
      <c r="E313" s="12"/>
      <c r="F313" s="5" t="str">
        <f>IFERROR(IF(E313&lt;&gt;"",VLOOKUP(E313,STORE!$C$6:$D$500,2,FALSE),""),"تأكد من الكود")</f>
        <v/>
      </c>
      <c r="G313" s="12"/>
      <c r="H313" s="20"/>
      <c r="I313" s="12"/>
      <c r="U313" s="4" t="str">
        <f>IF(AND($V$2=$E313,$V$2&lt;&gt;"",$V$2&lt;&gt;0,F313&lt;&gt;"تأكد من الكود"),COUNT($U$3:U312)+1,"  ")</f>
        <v xml:space="preserve">  </v>
      </c>
      <c r="Y313" s="4" t="str">
        <f>IF(AND($Z$2=$D313,$Z$2&lt;&gt;"",$Z$2&lt;&gt;0,$Y$2=$Y$1),COUNT($Y$3:Y312)+1,"  ")</f>
        <v xml:space="preserve">  </v>
      </c>
    </row>
    <row r="314" spans="2:25" ht="15.75">
      <c r="B314" s="12" t="str">
        <f>IF(C314&lt;&gt;"",COUNT($B$3:B313)+1,"")</f>
        <v/>
      </c>
      <c r="C314" s="86"/>
      <c r="D314" s="12"/>
      <c r="E314" s="12"/>
      <c r="F314" s="5" t="str">
        <f>IFERROR(IF(E314&lt;&gt;"",VLOOKUP(E314,STORE!$C$6:$D$500,2,FALSE),""),"تأكد من الكود")</f>
        <v/>
      </c>
      <c r="G314" s="12"/>
      <c r="H314" s="20"/>
      <c r="I314" s="12"/>
      <c r="U314" s="4" t="str">
        <f>IF(AND($V$2=$E314,$V$2&lt;&gt;"",$V$2&lt;&gt;0,F314&lt;&gt;"تأكد من الكود"),COUNT($U$3:U313)+1,"  ")</f>
        <v xml:space="preserve">  </v>
      </c>
      <c r="Y314" s="4" t="str">
        <f>IF(AND($Z$2=$D314,$Z$2&lt;&gt;"",$Z$2&lt;&gt;0,$Y$2=$Y$1),COUNT($Y$3:Y313)+1,"  ")</f>
        <v xml:space="preserve">  </v>
      </c>
    </row>
    <row r="315" spans="2:25" ht="15.75">
      <c r="B315" s="12" t="str">
        <f>IF(C315&lt;&gt;"",COUNT($B$3:B314)+1,"")</f>
        <v/>
      </c>
      <c r="C315" s="86"/>
      <c r="D315" s="12"/>
      <c r="E315" s="12"/>
      <c r="F315" s="5" t="str">
        <f>IFERROR(IF(E315&lt;&gt;"",VLOOKUP(E315,STORE!$C$6:$D$500,2,FALSE),""),"تأكد من الكود")</f>
        <v/>
      </c>
      <c r="G315" s="12"/>
      <c r="H315" s="20"/>
      <c r="I315" s="12"/>
      <c r="U315" s="4" t="str">
        <f>IF(AND($V$2=$E315,$V$2&lt;&gt;"",$V$2&lt;&gt;0,F315&lt;&gt;"تأكد من الكود"),COUNT($U$3:U314)+1,"  ")</f>
        <v xml:space="preserve">  </v>
      </c>
      <c r="Y315" s="4" t="str">
        <f>IF(AND($Z$2=$D315,$Z$2&lt;&gt;"",$Z$2&lt;&gt;0,$Y$2=$Y$1),COUNT($Y$3:Y314)+1,"  ")</f>
        <v xml:space="preserve">  </v>
      </c>
    </row>
    <row r="316" spans="2:25" ht="15.75">
      <c r="B316" s="12" t="str">
        <f>IF(C316&lt;&gt;"",COUNT($B$3:B315)+1,"")</f>
        <v/>
      </c>
      <c r="C316" s="86"/>
      <c r="D316" s="12"/>
      <c r="E316" s="12"/>
      <c r="F316" s="5" t="str">
        <f>IFERROR(IF(E316&lt;&gt;"",VLOOKUP(E316,STORE!$C$6:$D$500,2,FALSE),""),"تأكد من الكود")</f>
        <v/>
      </c>
      <c r="G316" s="12"/>
      <c r="H316" s="20"/>
      <c r="I316" s="12"/>
      <c r="U316" s="4" t="str">
        <f>IF(AND($V$2=$E316,$V$2&lt;&gt;"",$V$2&lt;&gt;0,F316&lt;&gt;"تأكد من الكود"),COUNT($U$3:U315)+1,"  ")</f>
        <v xml:space="preserve">  </v>
      </c>
      <c r="Y316" s="4" t="str">
        <f>IF(AND($Z$2=$D316,$Z$2&lt;&gt;"",$Z$2&lt;&gt;0,$Y$2=$Y$1),COUNT($Y$3:Y315)+1,"  ")</f>
        <v xml:space="preserve">  </v>
      </c>
    </row>
    <row r="317" spans="2:25" ht="15.75">
      <c r="B317" s="12" t="str">
        <f>IF(C317&lt;&gt;"",COUNT($B$3:B316)+1,"")</f>
        <v/>
      </c>
      <c r="C317" s="86"/>
      <c r="D317" s="12"/>
      <c r="E317" s="12"/>
      <c r="F317" s="5" t="str">
        <f>IFERROR(IF(E317&lt;&gt;"",VLOOKUP(E317,STORE!$C$6:$D$500,2,FALSE),""),"تأكد من الكود")</f>
        <v/>
      </c>
      <c r="G317" s="12"/>
      <c r="H317" s="20"/>
      <c r="I317" s="12"/>
      <c r="U317" s="4" t="str">
        <f>IF(AND($V$2=$E317,$V$2&lt;&gt;"",$V$2&lt;&gt;0,F317&lt;&gt;"تأكد من الكود"),COUNT($U$3:U316)+1,"  ")</f>
        <v xml:space="preserve">  </v>
      </c>
      <c r="Y317" s="4" t="str">
        <f>IF(AND($Z$2=$D317,$Z$2&lt;&gt;"",$Z$2&lt;&gt;0,$Y$2=$Y$1),COUNT($Y$3:Y316)+1,"  ")</f>
        <v xml:space="preserve">  </v>
      </c>
    </row>
    <row r="318" spans="2:25" ht="15.75">
      <c r="B318" s="12" t="str">
        <f>IF(C318&lt;&gt;"",COUNT($B$3:B317)+1,"")</f>
        <v/>
      </c>
      <c r="C318" s="86"/>
      <c r="D318" s="12"/>
      <c r="E318" s="12"/>
      <c r="F318" s="5" t="str">
        <f>IFERROR(IF(E318&lt;&gt;"",VLOOKUP(E318,STORE!$C$6:$D$500,2,FALSE),""),"تأكد من الكود")</f>
        <v/>
      </c>
      <c r="G318" s="12"/>
      <c r="H318" s="20"/>
      <c r="I318" s="12"/>
      <c r="U318" s="4" t="str">
        <f>IF(AND($V$2=$E318,$V$2&lt;&gt;"",$V$2&lt;&gt;0,F318&lt;&gt;"تأكد من الكود"),COUNT($U$3:U317)+1,"  ")</f>
        <v xml:space="preserve">  </v>
      </c>
      <c r="Y318" s="4" t="str">
        <f>IF(AND($Z$2=$D318,$Z$2&lt;&gt;"",$Z$2&lt;&gt;0,$Y$2=$Y$1),COUNT($Y$3:Y317)+1,"  ")</f>
        <v xml:space="preserve">  </v>
      </c>
    </row>
    <row r="319" spans="2:25" ht="15.75">
      <c r="B319" s="12" t="str">
        <f>IF(C319&lt;&gt;"",COUNT($B$3:B318)+1,"")</f>
        <v/>
      </c>
      <c r="C319" s="86"/>
      <c r="D319" s="12"/>
      <c r="E319" s="12"/>
      <c r="F319" s="5" t="str">
        <f>IFERROR(IF(E319&lt;&gt;"",VLOOKUP(E319,STORE!$C$6:$D$500,2,FALSE),""),"تأكد من الكود")</f>
        <v/>
      </c>
      <c r="G319" s="12"/>
      <c r="H319" s="20"/>
      <c r="I319" s="12"/>
      <c r="U319" s="4" t="str">
        <f>IF(AND($V$2=$E319,$V$2&lt;&gt;"",$V$2&lt;&gt;0,F319&lt;&gt;"تأكد من الكود"),COUNT($U$3:U318)+1,"  ")</f>
        <v xml:space="preserve">  </v>
      </c>
      <c r="Y319" s="4" t="str">
        <f>IF(AND($Z$2=$D319,$Z$2&lt;&gt;"",$Z$2&lt;&gt;0,$Y$2=$Y$1),COUNT($Y$3:Y318)+1,"  ")</f>
        <v xml:space="preserve">  </v>
      </c>
    </row>
    <row r="320" spans="2:25" ht="15.75">
      <c r="B320" s="12" t="str">
        <f>IF(C320&lt;&gt;"",COUNT($B$3:B319)+1,"")</f>
        <v/>
      </c>
      <c r="C320" s="86"/>
      <c r="D320" s="12"/>
      <c r="E320" s="12"/>
      <c r="F320" s="5" t="str">
        <f>IFERROR(IF(E320&lt;&gt;"",VLOOKUP(E320,STORE!$C$6:$D$500,2,FALSE),""),"تأكد من الكود")</f>
        <v/>
      </c>
      <c r="G320" s="12"/>
      <c r="H320" s="20"/>
      <c r="I320" s="12"/>
      <c r="U320" s="4" t="str">
        <f>IF(AND($V$2=$E320,$V$2&lt;&gt;"",$V$2&lt;&gt;0,F320&lt;&gt;"تأكد من الكود"),COUNT($U$3:U319)+1,"  ")</f>
        <v xml:space="preserve">  </v>
      </c>
      <c r="Y320" s="4" t="str">
        <f>IF(AND($Z$2=$D320,$Z$2&lt;&gt;"",$Z$2&lt;&gt;0,$Y$2=$Y$1),COUNT($Y$3:Y319)+1,"  ")</f>
        <v xml:space="preserve">  </v>
      </c>
    </row>
    <row r="321" spans="2:25" ht="15.75">
      <c r="B321" s="12" t="str">
        <f>IF(C321&lt;&gt;"",COUNT($B$3:B320)+1,"")</f>
        <v/>
      </c>
      <c r="C321" s="86"/>
      <c r="D321" s="12"/>
      <c r="E321" s="12"/>
      <c r="F321" s="5" t="str">
        <f>IFERROR(IF(E321&lt;&gt;"",VLOOKUP(E321,STORE!$C$6:$D$500,2,FALSE),""),"تأكد من الكود")</f>
        <v/>
      </c>
      <c r="G321" s="12"/>
      <c r="H321" s="20"/>
      <c r="I321" s="12"/>
      <c r="U321" s="4" t="str">
        <f>IF(AND($V$2=$E321,$V$2&lt;&gt;"",$V$2&lt;&gt;0,F321&lt;&gt;"تأكد من الكود"),COUNT($U$3:U320)+1,"  ")</f>
        <v xml:space="preserve">  </v>
      </c>
      <c r="Y321" s="4" t="str">
        <f>IF(AND($Z$2=$D321,$Z$2&lt;&gt;"",$Z$2&lt;&gt;0,$Y$2=$Y$1),COUNT($Y$3:Y320)+1,"  ")</f>
        <v xml:space="preserve">  </v>
      </c>
    </row>
    <row r="322" spans="2:25" ht="15.75">
      <c r="B322" s="12" t="str">
        <f>IF(C322&lt;&gt;"",COUNT($B$3:B321)+1,"")</f>
        <v/>
      </c>
      <c r="C322" s="86"/>
      <c r="D322" s="12"/>
      <c r="E322" s="12"/>
      <c r="F322" s="5" t="str">
        <f>IFERROR(IF(E322&lt;&gt;"",VLOOKUP(E322,STORE!$C$6:$D$500,2,FALSE),""),"تأكد من الكود")</f>
        <v/>
      </c>
      <c r="G322" s="12"/>
      <c r="H322" s="20"/>
      <c r="I322" s="12"/>
      <c r="U322" s="4" t="str">
        <f>IF(AND($V$2=$E322,$V$2&lt;&gt;"",$V$2&lt;&gt;0,F322&lt;&gt;"تأكد من الكود"),COUNT($U$3:U321)+1,"  ")</f>
        <v xml:space="preserve">  </v>
      </c>
      <c r="Y322" s="4" t="str">
        <f>IF(AND($Z$2=$D322,$Z$2&lt;&gt;"",$Z$2&lt;&gt;0,$Y$2=$Y$1),COUNT($Y$3:Y321)+1,"  ")</f>
        <v xml:space="preserve">  </v>
      </c>
    </row>
    <row r="323" spans="2:25" ht="15.75">
      <c r="B323" s="12" t="str">
        <f>IF(C323&lt;&gt;"",COUNT($B$3:B322)+1,"")</f>
        <v/>
      </c>
      <c r="C323" s="86"/>
      <c r="D323" s="12"/>
      <c r="E323" s="12"/>
      <c r="F323" s="5" t="str">
        <f>IFERROR(IF(E323&lt;&gt;"",VLOOKUP(E323,STORE!$C$6:$D$500,2,FALSE),""),"تأكد من الكود")</f>
        <v/>
      </c>
      <c r="G323" s="12"/>
      <c r="H323" s="20"/>
      <c r="I323" s="12"/>
      <c r="U323" s="4" t="str">
        <f>IF(AND($V$2=$E323,$V$2&lt;&gt;"",$V$2&lt;&gt;0,F323&lt;&gt;"تأكد من الكود"),COUNT($U$3:U322)+1,"  ")</f>
        <v xml:space="preserve">  </v>
      </c>
      <c r="Y323" s="4" t="str">
        <f>IF(AND($Z$2=$D323,$Z$2&lt;&gt;"",$Z$2&lt;&gt;0,$Y$2=$Y$1),COUNT($Y$3:Y322)+1,"  ")</f>
        <v xml:space="preserve">  </v>
      </c>
    </row>
    <row r="324" spans="2:25" ht="15.75">
      <c r="B324" s="12" t="str">
        <f>IF(C324&lt;&gt;"",COUNT($B$3:B323)+1,"")</f>
        <v/>
      </c>
      <c r="C324" s="86"/>
      <c r="D324" s="12"/>
      <c r="E324" s="12"/>
      <c r="F324" s="5" t="str">
        <f>IFERROR(IF(E324&lt;&gt;"",VLOOKUP(E324,STORE!$C$6:$D$500,2,FALSE),""),"تأكد من الكود")</f>
        <v/>
      </c>
      <c r="G324" s="12"/>
      <c r="H324" s="20"/>
      <c r="I324" s="12"/>
      <c r="U324" s="4" t="str">
        <f>IF(AND($V$2=$E324,$V$2&lt;&gt;"",$V$2&lt;&gt;0,F324&lt;&gt;"تأكد من الكود"),COUNT($U$3:U323)+1,"  ")</f>
        <v xml:space="preserve">  </v>
      </c>
      <c r="Y324" s="4" t="str">
        <f>IF(AND($Z$2=$D324,$Z$2&lt;&gt;"",$Z$2&lt;&gt;0,$Y$2=$Y$1),COUNT($Y$3:Y323)+1,"  ")</f>
        <v xml:space="preserve">  </v>
      </c>
    </row>
    <row r="325" spans="2:25" ht="15.75">
      <c r="B325" s="12" t="str">
        <f>IF(C325&lt;&gt;"",COUNT($B$3:B324)+1,"")</f>
        <v/>
      </c>
      <c r="C325" s="86"/>
      <c r="D325" s="12"/>
      <c r="E325" s="12"/>
      <c r="F325" s="5" t="str">
        <f>IFERROR(IF(E325&lt;&gt;"",VLOOKUP(E325,STORE!$C$6:$D$500,2,FALSE),""),"تأكد من الكود")</f>
        <v/>
      </c>
      <c r="G325" s="12"/>
      <c r="H325" s="20"/>
      <c r="I325" s="12"/>
      <c r="U325" s="4" t="str">
        <f>IF(AND($V$2=$E325,$V$2&lt;&gt;"",$V$2&lt;&gt;0,F325&lt;&gt;"تأكد من الكود"),COUNT($U$3:U324)+1,"  ")</f>
        <v xml:space="preserve">  </v>
      </c>
      <c r="Y325" s="4" t="str">
        <f>IF(AND($Z$2=$D325,$Z$2&lt;&gt;"",$Z$2&lt;&gt;0,$Y$2=$Y$1),COUNT($Y$3:Y324)+1,"  ")</f>
        <v xml:space="preserve">  </v>
      </c>
    </row>
    <row r="326" spans="2:25" ht="15.75">
      <c r="B326" s="12" t="str">
        <f>IF(C326&lt;&gt;"",COUNT($B$3:B325)+1,"")</f>
        <v/>
      </c>
      <c r="C326" s="86"/>
      <c r="D326" s="12"/>
      <c r="E326" s="12"/>
      <c r="F326" s="5" t="str">
        <f>IFERROR(IF(E326&lt;&gt;"",VLOOKUP(E326,STORE!$C$6:$D$500,2,FALSE),""),"تأكد من الكود")</f>
        <v/>
      </c>
      <c r="G326" s="12"/>
      <c r="H326" s="20"/>
      <c r="I326" s="12"/>
      <c r="U326" s="4" t="str">
        <f>IF(AND($V$2=$E326,$V$2&lt;&gt;"",$V$2&lt;&gt;0,F326&lt;&gt;"تأكد من الكود"),COUNT($U$3:U325)+1,"  ")</f>
        <v xml:space="preserve">  </v>
      </c>
      <c r="Y326" s="4" t="str">
        <f>IF(AND($Z$2=$D326,$Z$2&lt;&gt;"",$Z$2&lt;&gt;0,$Y$2=$Y$1),COUNT($Y$3:Y325)+1,"  ")</f>
        <v xml:space="preserve">  </v>
      </c>
    </row>
    <row r="327" spans="2:25" ht="15.75">
      <c r="B327" s="12" t="str">
        <f>IF(C327&lt;&gt;"",COUNT($B$3:B326)+1,"")</f>
        <v/>
      </c>
      <c r="C327" s="86"/>
      <c r="D327" s="12"/>
      <c r="E327" s="12"/>
      <c r="F327" s="5" t="str">
        <f>IFERROR(IF(E327&lt;&gt;"",VLOOKUP(E327,STORE!$C$6:$D$500,2,FALSE),""),"تأكد من الكود")</f>
        <v/>
      </c>
      <c r="G327" s="12"/>
      <c r="H327" s="20"/>
      <c r="I327" s="12"/>
      <c r="U327" s="4" t="str">
        <f>IF(AND($V$2=$E327,$V$2&lt;&gt;"",$V$2&lt;&gt;0,F327&lt;&gt;"تأكد من الكود"),COUNT($U$3:U326)+1,"  ")</f>
        <v xml:space="preserve">  </v>
      </c>
      <c r="Y327" s="4" t="str">
        <f>IF(AND($Z$2=$D327,$Z$2&lt;&gt;"",$Z$2&lt;&gt;0,$Y$2=$Y$1),COUNT($Y$3:Y326)+1,"  ")</f>
        <v xml:space="preserve">  </v>
      </c>
    </row>
    <row r="328" spans="2:25" ht="15.75">
      <c r="B328" s="12" t="str">
        <f>IF(C328&lt;&gt;"",COUNT($B$3:B327)+1,"")</f>
        <v/>
      </c>
      <c r="C328" s="86"/>
      <c r="D328" s="12"/>
      <c r="E328" s="12"/>
      <c r="F328" s="5" t="str">
        <f>IFERROR(IF(E328&lt;&gt;"",VLOOKUP(E328,STORE!$C$6:$D$500,2,FALSE),""),"تأكد من الكود")</f>
        <v/>
      </c>
      <c r="G328" s="12"/>
      <c r="H328" s="20"/>
      <c r="I328" s="12"/>
      <c r="U328" s="4" t="str">
        <f>IF(AND($V$2=$E328,$V$2&lt;&gt;"",$V$2&lt;&gt;0,F328&lt;&gt;"تأكد من الكود"),COUNT($U$3:U327)+1,"  ")</f>
        <v xml:space="preserve">  </v>
      </c>
      <c r="Y328" s="4" t="str">
        <f>IF(AND($Z$2=$D328,$Z$2&lt;&gt;"",$Z$2&lt;&gt;0,$Y$2=$Y$1),COUNT($Y$3:Y327)+1,"  ")</f>
        <v xml:space="preserve">  </v>
      </c>
    </row>
    <row r="329" spans="2:25" ht="15.75">
      <c r="B329" s="12" t="str">
        <f>IF(C329&lt;&gt;"",COUNT($B$3:B328)+1,"")</f>
        <v/>
      </c>
      <c r="C329" s="86"/>
      <c r="D329" s="12"/>
      <c r="E329" s="12"/>
      <c r="F329" s="5" t="str">
        <f>IFERROR(IF(E329&lt;&gt;"",VLOOKUP(E329,STORE!$C$6:$D$500,2,FALSE),""),"تأكد من الكود")</f>
        <v/>
      </c>
      <c r="G329" s="12"/>
      <c r="H329" s="20"/>
      <c r="I329" s="12"/>
      <c r="U329" s="4" t="str">
        <f>IF(AND($V$2=$E329,$V$2&lt;&gt;"",$V$2&lt;&gt;0,F329&lt;&gt;"تأكد من الكود"),COUNT($U$3:U328)+1,"  ")</f>
        <v xml:space="preserve">  </v>
      </c>
      <c r="Y329" s="4" t="str">
        <f>IF(AND($Z$2=$D329,$Z$2&lt;&gt;"",$Z$2&lt;&gt;0,$Y$2=$Y$1),COUNT($Y$3:Y328)+1,"  ")</f>
        <v xml:space="preserve">  </v>
      </c>
    </row>
    <row r="330" spans="2:25" ht="15.75">
      <c r="B330" s="12" t="str">
        <f>IF(C330&lt;&gt;"",COUNT($B$3:B329)+1,"")</f>
        <v/>
      </c>
      <c r="C330" s="86"/>
      <c r="D330" s="12"/>
      <c r="E330" s="12"/>
      <c r="F330" s="5" t="str">
        <f>IFERROR(IF(E330&lt;&gt;"",VLOOKUP(E330,STORE!$C$6:$D$500,2,FALSE),""),"تأكد من الكود")</f>
        <v/>
      </c>
      <c r="G330" s="12"/>
      <c r="H330" s="20"/>
      <c r="I330" s="12"/>
      <c r="U330" s="4" t="str">
        <f>IF(AND($V$2=$E330,$V$2&lt;&gt;"",$V$2&lt;&gt;0,F330&lt;&gt;"تأكد من الكود"),COUNT($U$3:U329)+1,"  ")</f>
        <v xml:space="preserve">  </v>
      </c>
      <c r="Y330" s="4" t="str">
        <f>IF(AND($Z$2=$D330,$Z$2&lt;&gt;"",$Z$2&lt;&gt;0,$Y$2=$Y$1),COUNT($Y$3:Y329)+1,"  ")</f>
        <v xml:space="preserve">  </v>
      </c>
    </row>
    <row r="331" spans="2:25" ht="15.75">
      <c r="B331" s="12" t="str">
        <f>IF(C331&lt;&gt;"",COUNT($B$3:B330)+1,"")</f>
        <v/>
      </c>
      <c r="C331" s="86"/>
      <c r="D331" s="12"/>
      <c r="E331" s="12"/>
      <c r="F331" s="5" t="str">
        <f>IFERROR(IF(E331&lt;&gt;"",VLOOKUP(E331,STORE!$C$6:$D$500,2,FALSE),""),"تأكد من الكود")</f>
        <v/>
      </c>
      <c r="G331" s="12"/>
      <c r="H331" s="20"/>
      <c r="I331" s="12"/>
      <c r="U331" s="4" t="str">
        <f>IF(AND($V$2=$E331,$V$2&lt;&gt;"",$V$2&lt;&gt;0,F331&lt;&gt;"تأكد من الكود"),COUNT($U$3:U330)+1,"  ")</f>
        <v xml:space="preserve">  </v>
      </c>
      <c r="Y331" s="4" t="str">
        <f>IF(AND($Z$2=$D331,$Z$2&lt;&gt;"",$Z$2&lt;&gt;0,$Y$2=$Y$1),COUNT($Y$3:Y330)+1,"  ")</f>
        <v xml:space="preserve">  </v>
      </c>
    </row>
    <row r="332" spans="2:25" ht="15.75">
      <c r="B332" s="12" t="str">
        <f>IF(C332&lt;&gt;"",COUNT($B$3:B331)+1,"")</f>
        <v/>
      </c>
      <c r="C332" s="86"/>
      <c r="D332" s="12"/>
      <c r="E332" s="12"/>
      <c r="F332" s="5" t="str">
        <f>IFERROR(IF(E332&lt;&gt;"",VLOOKUP(E332,STORE!$C$6:$D$500,2,FALSE),""),"تأكد من الكود")</f>
        <v/>
      </c>
      <c r="G332" s="12"/>
      <c r="H332" s="20"/>
      <c r="I332" s="12"/>
      <c r="U332" s="4" t="str">
        <f>IF(AND($V$2=$E332,$V$2&lt;&gt;"",$V$2&lt;&gt;0,F332&lt;&gt;"تأكد من الكود"),COUNT($U$3:U331)+1,"  ")</f>
        <v xml:space="preserve">  </v>
      </c>
      <c r="Y332" s="4" t="str">
        <f>IF(AND($Z$2=$D332,$Z$2&lt;&gt;"",$Z$2&lt;&gt;0,$Y$2=$Y$1),COUNT($Y$3:Y331)+1,"  ")</f>
        <v xml:space="preserve">  </v>
      </c>
    </row>
    <row r="333" spans="2:25" ht="15.75">
      <c r="B333" s="12" t="str">
        <f>IF(C333&lt;&gt;"",COUNT($B$3:B332)+1,"")</f>
        <v/>
      </c>
      <c r="C333" s="86"/>
      <c r="D333" s="12"/>
      <c r="E333" s="12"/>
      <c r="F333" s="5" t="str">
        <f>IFERROR(IF(E333&lt;&gt;"",VLOOKUP(E333,STORE!$C$6:$D$500,2,FALSE),""),"تأكد من الكود")</f>
        <v/>
      </c>
      <c r="G333" s="12"/>
      <c r="H333" s="20"/>
      <c r="I333" s="12"/>
      <c r="U333" s="4" t="str">
        <f>IF(AND($V$2=$E333,$V$2&lt;&gt;"",$V$2&lt;&gt;0,F333&lt;&gt;"تأكد من الكود"),COUNT($U$3:U332)+1,"  ")</f>
        <v xml:space="preserve">  </v>
      </c>
      <c r="Y333" s="4" t="str">
        <f>IF(AND($Z$2=$D333,$Z$2&lt;&gt;"",$Z$2&lt;&gt;0,$Y$2=$Y$1),COUNT($Y$3:Y332)+1,"  ")</f>
        <v xml:space="preserve">  </v>
      </c>
    </row>
    <row r="334" spans="2:25" ht="15.75">
      <c r="B334" s="12" t="str">
        <f>IF(C334&lt;&gt;"",COUNT($B$3:B333)+1,"")</f>
        <v/>
      </c>
      <c r="C334" s="86"/>
      <c r="D334" s="12"/>
      <c r="E334" s="12"/>
      <c r="F334" s="5" t="str">
        <f>IFERROR(IF(E334&lt;&gt;"",VLOOKUP(E334,STORE!$C$6:$D$500,2,FALSE),""),"تأكد من الكود")</f>
        <v/>
      </c>
      <c r="G334" s="12"/>
      <c r="H334" s="20"/>
      <c r="I334" s="12"/>
      <c r="U334" s="4" t="str">
        <f>IF(AND($V$2=$E334,$V$2&lt;&gt;"",$V$2&lt;&gt;0,F334&lt;&gt;"تأكد من الكود"),COUNT($U$3:U333)+1,"  ")</f>
        <v xml:space="preserve">  </v>
      </c>
      <c r="Y334" s="4" t="str">
        <f>IF(AND($Z$2=$D334,$Z$2&lt;&gt;"",$Z$2&lt;&gt;0,$Y$2=$Y$1),COUNT($Y$3:Y333)+1,"  ")</f>
        <v xml:space="preserve">  </v>
      </c>
    </row>
    <row r="335" spans="2:25" ht="15.75">
      <c r="B335" s="12" t="str">
        <f>IF(C335&lt;&gt;"",COUNT($B$3:B334)+1,"")</f>
        <v/>
      </c>
      <c r="C335" s="86"/>
      <c r="D335" s="12"/>
      <c r="E335" s="12"/>
      <c r="F335" s="5" t="str">
        <f>IFERROR(IF(E335&lt;&gt;"",VLOOKUP(E335,STORE!$C$6:$D$500,2,FALSE),""),"تأكد من الكود")</f>
        <v/>
      </c>
      <c r="G335" s="12"/>
      <c r="H335" s="20"/>
      <c r="I335" s="12"/>
      <c r="U335" s="4" t="str">
        <f>IF(AND($V$2=$E335,$V$2&lt;&gt;"",$V$2&lt;&gt;0,F335&lt;&gt;"تأكد من الكود"),COUNT($U$3:U334)+1,"  ")</f>
        <v xml:space="preserve">  </v>
      </c>
      <c r="Y335" s="4" t="str">
        <f>IF(AND($Z$2=$D335,$Z$2&lt;&gt;"",$Z$2&lt;&gt;0,$Y$2=$Y$1),COUNT($Y$3:Y334)+1,"  ")</f>
        <v xml:space="preserve">  </v>
      </c>
    </row>
    <row r="336" spans="2:25" ht="15.75">
      <c r="B336" s="12" t="str">
        <f>IF(C336&lt;&gt;"",COUNT($B$3:B335)+1,"")</f>
        <v/>
      </c>
      <c r="C336" s="86"/>
      <c r="D336" s="12"/>
      <c r="E336" s="12"/>
      <c r="F336" s="5" t="str">
        <f>IFERROR(IF(E336&lt;&gt;"",VLOOKUP(E336,STORE!$C$6:$D$500,2,FALSE),""),"تأكد من الكود")</f>
        <v/>
      </c>
      <c r="G336" s="12"/>
      <c r="H336" s="20"/>
      <c r="I336" s="12"/>
      <c r="U336" s="4" t="str">
        <f>IF(AND($V$2=$E336,$V$2&lt;&gt;"",$V$2&lt;&gt;0,F336&lt;&gt;"تأكد من الكود"),COUNT($U$3:U335)+1,"  ")</f>
        <v xml:space="preserve">  </v>
      </c>
      <c r="Y336" s="4" t="str">
        <f>IF(AND($Z$2=$D336,$Z$2&lt;&gt;"",$Z$2&lt;&gt;0,$Y$2=$Y$1),COUNT($Y$3:Y335)+1,"  ")</f>
        <v xml:space="preserve">  </v>
      </c>
    </row>
    <row r="337" spans="2:25" ht="15.75">
      <c r="B337" s="12" t="str">
        <f>IF(C337&lt;&gt;"",COUNT($B$3:B336)+1,"")</f>
        <v/>
      </c>
      <c r="C337" s="86"/>
      <c r="D337" s="12"/>
      <c r="E337" s="12"/>
      <c r="F337" s="5" t="str">
        <f>IFERROR(IF(E337&lt;&gt;"",VLOOKUP(E337,STORE!$C$6:$D$500,2,FALSE),""),"تأكد من الكود")</f>
        <v/>
      </c>
      <c r="G337" s="12"/>
      <c r="H337" s="20"/>
      <c r="I337" s="12"/>
      <c r="U337" s="4" t="str">
        <f>IF(AND($V$2=$E337,$V$2&lt;&gt;"",$V$2&lt;&gt;0,F337&lt;&gt;"تأكد من الكود"),COUNT($U$3:U336)+1,"  ")</f>
        <v xml:space="preserve">  </v>
      </c>
      <c r="Y337" s="4" t="str">
        <f>IF(AND($Z$2=$D337,$Z$2&lt;&gt;"",$Z$2&lt;&gt;0,$Y$2=$Y$1),COUNT($Y$3:Y336)+1,"  ")</f>
        <v xml:space="preserve">  </v>
      </c>
    </row>
    <row r="338" spans="2:25" ht="15.75">
      <c r="B338" s="12" t="str">
        <f>IF(C338&lt;&gt;"",COUNT($B$3:B337)+1,"")</f>
        <v/>
      </c>
      <c r="C338" s="86"/>
      <c r="D338" s="12"/>
      <c r="E338" s="12"/>
      <c r="F338" s="5" t="str">
        <f>IFERROR(IF(E338&lt;&gt;"",VLOOKUP(E338,STORE!$C$6:$D$500,2,FALSE),""),"تأكد من الكود")</f>
        <v/>
      </c>
      <c r="G338" s="12"/>
      <c r="H338" s="20"/>
      <c r="I338" s="12"/>
      <c r="U338" s="4" t="str">
        <f>IF(AND($V$2=$E338,$V$2&lt;&gt;"",$V$2&lt;&gt;0,F338&lt;&gt;"تأكد من الكود"),COUNT($U$3:U337)+1,"  ")</f>
        <v xml:space="preserve">  </v>
      </c>
      <c r="Y338" s="4" t="str">
        <f>IF(AND($Z$2=$D338,$Z$2&lt;&gt;"",$Z$2&lt;&gt;0,$Y$2=$Y$1),COUNT($Y$3:Y337)+1,"  ")</f>
        <v xml:space="preserve">  </v>
      </c>
    </row>
    <row r="339" spans="2:25" ht="15.75">
      <c r="B339" s="12" t="str">
        <f>IF(C339&lt;&gt;"",COUNT($B$3:B338)+1,"")</f>
        <v/>
      </c>
      <c r="C339" s="86"/>
      <c r="D339" s="12"/>
      <c r="E339" s="12"/>
      <c r="F339" s="5" t="str">
        <f>IFERROR(IF(E339&lt;&gt;"",VLOOKUP(E339,STORE!$C$6:$D$500,2,FALSE),""),"تأكد من الكود")</f>
        <v/>
      </c>
      <c r="G339" s="12"/>
      <c r="H339" s="20"/>
      <c r="I339" s="12"/>
      <c r="U339" s="4" t="str">
        <f>IF(AND($V$2=$E339,$V$2&lt;&gt;"",$V$2&lt;&gt;0,F339&lt;&gt;"تأكد من الكود"),COUNT($U$3:U338)+1,"  ")</f>
        <v xml:space="preserve">  </v>
      </c>
      <c r="Y339" s="4" t="str">
        <f>IF(AND($Z$2=$D339,$Z$2&lt;&gt;"",$Z$2&lt;&gt;0,$Y$2=$Y$1),COUNT($Y$3:Y338)+1,"  ")</f>
        <v xml:space="preserve">  </v>
      </c>
    </row>
    <row r="340" spans="2:25" ht="15.75">
      <c r="B340" s="12" t="str">
        <f>IF(C340&lt;&gt;"",COUNT($B$3:B339)+1,"")</f>
        <v/>
      </c>
      <c r="C340" s="86"/>
      <c r="D340" s="12"/>
      <c r="E340" s="12"/>
      <c r="F340" s="5" t="str">
        <f>IFERROR(IF(E340&lt;&gt;"",VLOOKUP(E340,STORE!$C$6:$D$500,2,FALSE),""),"تأكد من الكود")</f>
        <v/>
      </c>
      <c r="G340" s="12"/>
      <c r="H340" s="20"/>
      <c r="I340" s="12"/>
      <c r="U340" s="4" t="str">
        <f>IF(AND($V$2=$E340,$V$2&lt;&gt;"",$V$2&lt;&gt;0,F340&lt;&gt;"تأكد من الكود"),COUNT($U$3:U339)+1,"  ")</f>
        <v xml:space="preserve">  </v>
      </c>
      <c r="Y340" s="4" t="str">
        <f>IF(AND($Z$2=$D340,$Z$2&lt;&gt;"",$Z$2&lt;&gt;0,$Y$2=$Y$1),COUNT($Y$3:Y339)+1,"  ")</f>
        <v xml:space="preserve">  </v>
      </c>
    </row>
    <row r="341" spans="2:25" ht="15.75">
      <c r="B341" s="12" t="str">
        <f>IF(C341&lt;&gt;"",COUNT($B$3:B340)+1,"")</f>
        <v/>
      </c>
      <c r="C341" s="86"/>
      <c r="D341" s="12"/>
      <c r="E341" s="12"/>
      <c r="F341" s="5" t="str">
        <f>IFERROR(IF(E341&lt;&gt;"",VLOOKUP(E341,STORE!$C$6:$D$500,2,FALSE),""),"تأكد من الكود")</f>
        <v/>
      </c>
      <c r="G341" s="12"/>
      <c r="H341" s="20"/>
      <c r="I341" s="12"/>
      <c r="U341" s="4" t="str">
        <f>IF(AND($V$2=$E341,$V$2&lt;&gt;"",$V$2&lt;&gt;0,F341&lt;&gt;"تأكد من الكود"),COUNT($U$3:U340)+1,"  ")</f>
        <v xml:space="preserve">  </v>
      </c>
      <c r="Y341" s="4" t="str">
        <f>IF(AND($Z$2=$D341,$Z$2&lt;&gt;"",$Z$2&lt;&gt;0,$Y$2=$Y$1),COUNT($Y$3:Y340)+1,"  ")</f>
        <v xml:space="preserve">  </v>
      </c>
    </row>
    <row r="342" spans="2:25" ht="15.75">
      <c r="B342" s="12" t="str">
        <f>IF(C342&lt;&gt;"",COUNT($B$3:B341)+1,"")</f>
        <v/>
      </c>
      <c r="C342" s="86"/>
      <c r="D342" s="12"/>
      <c r="E342" s="12"/>
      <c r="F342" s="5" t="str">
        <f>IFERROR(IF(E342&lt;&gt;"",VLOOKUP(E342,STORE!$C$6:$D$500,2,FALSE),""),"تأكد من الكود")</f>
        <v/>
      </c>
      <c r="G342" s="12"/>
      <c r="H342" s="20"/>
      <c r="I342" s="12"/>
      <c r="U342" s="4" t="str">
        <f>IF(AND($V$2=$E342,$V$2&lt;&gt;"",$V$2&lt;&gt;0,F342&lt;&gt;"تأكد من الكود"),COUNT($U$3:U341)+1,"  ")</f>
        <v xml:space="preserve">  </v>
      </c>
      <c r="Y342" s="4" t="str">
        <f>IF(AND($Z$2=$D342,$Z$2&lt;&gt;"",$Z$2&lt;&gt;0,$Y$2=$Y$1),COUNT($Y$3:Y341)+1,"  ")</f>
        <v xml:space="preserve">  </v>
      </c>
    </row>
    <row r="343" spans="2:25" ht="15.75">
      <c r="B343" s="12" t="str">
        <f>IF(C343&lt;&gt;"",COUNT($B$3:B342)+1,"")</f>
        <v/>
      </c>
      <c r="C343" s="86"/>
      <c r="D343" s="12"/>
      <c r="E343" s="12"/>
      <c r="F343" s="5" t="str">
        <f>IFERROR(IF(E343&lt;&gt;"",VLOOKUP(E343,STORE!$C$6:$D$500,2,FALSE),""),"تأكد من الكود")</f>
        <v/>
      </c>
      <c r="G343" s="12"/>
      <c r="H343" s="20"/>
      <c r="I343" s="12"/>
      <c r="U343" s="4" t="str">
        <f>IF(AND($V$2=$E343,$V$2&lt;&gt;"",$V$2&lt;&gt;0,F343&lt;&gt;"تأكد من الكود"),COUNT($U$3:U342)+1,"  ")</f>
        <v xml:space="preserve">  </v>
      </c>
      <c r="Y343" s="4" t="str">
        <f>IF(AND($Z$2=$D343,$Z$2&lt;&gt;"",$Z$2&lt;&gt;0,$Y$2=$Y$1),COUNT($Y$3:Y342)+1,"  ")</f>
        <v xml:space="preserve">  </v>
      </c>
    </row>
    <row r="344" spans="2:25" ht="15.75">
      <c r="B344" s="12" t="str">
        <f>IF(C344&lt;&gt;"",COUNT($B$3:B343)+1,"")</f>
        <v/>
      </c>
      <c r="C344" s="86"/>
      <c r="D344" s="12"/>
      <c r="E344" s="12"/>
      <c r="F344" s="5" t="str">
        <f>IFERROR(IF(E344&lt;&gt;"",VLOOKUP(E344,STORE!$C$6:$D$500,2,FALSE),""),"تأكد من الكود")</f>
        <v/>
      </c>
      <c r="G344" s="12"/>
      <c r="H344" s="20"/>
      <c r="I344" s="12"/>
      <c r="U344" s="4" t="str">
        <f>IF(AND($V$2=$E344,$V$2&lt;&gt;"",$V$2&lt;&gt;0,F344&lt;&gt;"تأكد من الكود"),COUNT($U$3:U343)+1,"  ")</f>
        <v xml:space="preserve">  </v>
      </c>
      <c r="Y344" s="4" t="str">
        <f>IF(AND($Z$2=$D344,$Z$2&lt;&gt;"",$Z$2&lt;&gt;0,$Y$2=$Y$1),COUNT($Y$3:Y343)+1,"  ")</f>
        <v xml:space="preserve">  </v>
      </c>
    </row>
    <row r="345" spans="2:25" ht="15.75">
      <c r="B345" s="12" t="str">
        <f>IF(C345&lt;&gt;"",COUNT($B$3:B344)+1,"")</f>
        <v/>
      </c>
      <c r="C345" s="86"/>
      <c r="D345" s="12"/>
      <c r="E345" s="12"/>
      <c r="F345" s="5" t="str">
        <f>IFERROR(IF(E345&lt;&gt;"",VLOOKUP(E345,STORE!$C$6:$D$500,2,FALSE),""),"تأكد من الكود")</f>
        <v/>
      </c>
      <c r="G345" s="12"/>
      <c r="H345" s="20"/>
      <c r="I345" s="12"/>
      <c r="U345" s="4" t="str">
        <f>IF(AND($V$2=$E345,$V$2&lt;&gt;"",$V$2&lt;&gt;0,F345&lt;&gt;"تأكد من الكود"),COUNT($U$3:U344)+1,"  ")</f>
        <v xml:space="preserve">  </v>
      </c>
      <c r="Y345" s="4" t="str">
        <f>IF(AND($Z$2=$D345,$Z$2&lt;&gt;"",$Z$2&lt;&gt;0,$Y$2=$Y$1),COUNT($Y$3:Y344)+1,"  ")</f>
        <v xml:space="preserve">  </v>
      </c>
    </row>
    <row r="346" spans="2:25" ht="15.75">
      <c r="B346" s="12" t="str">
        <f>IF(C346&lt;&gt;"",COUNT($B$3:B345)+1,"")</f>
        <v/>
      </c>
      <c r="C346" s="86"/>
      <c r="D346" s="12"/>
      <c r="E346" s="12"/>
      <c r="F346" s="5" t="str">
        <f>IFERROR(IF(E346&lt;&gt;"",VLOOKUP(E346,STORE!$C$6:$D$500,2,FALSE),""),"تأكد من الكود")</f>
        <v/>
      </c>
      <c r="G346" s="12"/>
      <c r="H346" s="20"/>
      <c r="I346" s="12"/>
      <c r="U346" s="4" t="str">
        <f>IF(AND($V$2=$E346,$V$2&lt;&gt;"",$V$2&lt;&gt;0,F346&lt;&gt;"تأكد من الكود"),COUNT($U$3:U345)+1,"  ")</f>
        <v xml:space="preserve">  </v>
      </c>
      <c r="Y346" s="4" t="str">
        <f>IF(AND($Z$2=$D346,$Z$2&lt;&gt;"",$Z$2&lt;&gt;0,$Y$2=$Y$1),COUNT($Y$3:Y345)+1,"  ")</f>
        <v xml:space="preserve">  </v>
      </c>
    </row>
    <row r="347" spans="2:25" ht="15.75">
      <c r="B347" s="12" t="str">
        <f>IF(C347&lt;&gt;"",COUNT($B$3:B346)+1,"")</f>
        <v/>
      </c>
      <c r="C347" s="86"/>
      <c r="D347" s="12"/>
      <c r="E347" s="12"/>
      <c r="F347" s="5" t="str">
        <f>IFERROR(IF(E347&lt;&gt;"",VLOOKUP(E347,STORE!$C$6:$D$500,2,FALSE),""),"تأكد من الكود")</f>
        <v/>
      </c>
      <c r="G347" s="12"/>
      <c r="H347" s="20"/>
      <c r="I347" s="12"/>
      <c r="U347" s="4" t="str">
        <f>IF(AND($V$2=$E347,$V$2&lt;&gt;"",$V$2&lt;&gt;0,F347&lt;&gt;"تأكد من الكود"),COUNT($U$3:U346)+1,"  ")</f>
        <v xml:space="preserve">  </v>
      </c>
      <c r="Y347" s="4" t="str">
        <f>IF(AND($Z$2=$D347,$Z$2&lt;&gt;"",$Z$2&lt;&gt;0,$Y$2=$Y$1),COUNT($Y$3:Y346)+1,"  ")</f>
        <v xml:space="preserve">  </v>
      </c>
    </row>
    <row r="348" spans="2:25" ht="15.75">
      <c r="B348" s="12" t="str">
        <f>IF(C348&lt;&gt;"",COUNT($B$3:B347)+1,"")</f>
        <v/>
      </c>
      <c r="C348" s="86"/>
      <c r="D348" s="12"/>
      <c r="E348" s="12"/>
      <c r="F348" s="5" t="str">
        <f>IFERROR(IF(E348&lt;&gt;"",VLOOKUP(E348,STORE!$C$6:$D$500,2,FALSE),""),"تأكد من الكود")</f>
        <v/>
      </c>
      <c r="G348" s="12"/>
      <c r="H348" s="20"/>
      <c r="I348" s="12"/>
      <c r="U348" s="4" t="str">
        <f>IF(AND($V$2=$E348,$V$2&lt;&gt;"",$V$2&lt;&gt;0,F348&lt;&gt;"تأكد من الكود"),COUNT($U$3:U347)+1,"  ")</f>
        <v xml:space="preserve">  </v>
      </c>
      <c r="Y348" s="4" t="str">
        <f>IF(AND($Z$2=$D348,$Z$2&lt;&gt;"",$Z$2&lt;&gt;0,$Y$2=$Y$1),COUNT($Y$3:Y347)+1,"  ")</f>
        <v xml:space="preserve">  </v>
      </c>
    </row>
    <row r="349" spans="2:25" ht="15.75">
      <c r="B349" s="12" t="str">
        <f>IF(C349&lt;&gt;"",COUNT($B$3:B348)+1,"")</f>
        <v/>
      </c>
      <c r="C349" s="86"/>
      <c r="D349" s="12"/>
      <c r="E349" s="12"/>
      <c r="F349" s="5" t="str">
        <f>IFERROR(IF(E349&lt;&gt;"",VLOOKUP(E349,STORE!$C$6:$D$500,2,FALSE),""),"تأكد من الكود")</f>
        <v/>
      </c>
      <c r="G349" s="12"/>
      <c r="H349" s="20"/>
      <c r="I349" s="12"/>
      <c r="U349" s="4" t="str">
        <f>IF(AND($V$2=$E349,$V$2&lt;&gt;"",$V$2&lt;&gt;0,F349&lt;&gt;"تأكد من الكود"),COUNT($U$3:U348)+1,"  ")</f>
        <v xml:space="preserve">  </v>
      </c>
      <c r="Y349" s="4" t="str">
        <f>IF(AND($Z$2=$D349,$Z$2&lt;&gt;"",$Z$2&lt;&gt;0,$Y$2=$Y$1),COUNT($Y$3:Y348)+1,"  ")</f>
        <v xml:space="preserve">  </v>
      </c>
    </row>
    <row r="350" spans="2:25" ht="15.75">
      <c r="B350" s="12" t="str">
        <f>IF(C350&lt;&gt;"",COUNT($B$3:B349)+1,"")</f>
        <v/>
      </c>
      <c r="C350" s="86"/>
      <c r="D350" s="12"/>
      <c r="E350" s="12"/>
      <c r="F350" s="5" t="str">
        <f>IFERROR(IF(E350&lt;&gt;"",VLOOKUP(E350,STORE!$C$6:$D$500,2,FALSE),""),"تأكد من الكود")</f>
        <v/>
      </c>
      <c r="G350" s="12"/>
      <c r="H350" s="20"/>
      <c r="I350" s="12"/>
      <c r="U350" s="4" t="str">
        <f>IF(AND($V$2=$E350,$V$2&lt;&gt;"",$V$2&lt;&gt;0,F350&lt;&gt;"تأكد من الكود"),COUNT($U$3:U349)+1,"  ")</f>
        <v xml:space="preserve">  </v>
      </c>
      <c r="Y350" s="4" t="str">
        <f>IF(AND($Z$2=$D350,$Z$2&lt;&gt;"",$Z$2&lt;&gt;0,$Y$2=$Y$1),COUNT($Y$3:Y349)+1,"  ")</f>
        <v xml:space="preserve">  </v>
      </c>
    </row>
    <row r="351" spans="2:25" ht="15.75">
      <c r="B351" s="12" t="str">
        <f>IF(C351&lt;&gt;"",COUNT($B$3:B350)+1,"")</f>
        <v/>
      </c>
      <c r="C351" s="86"/>
      <c r="D351" s="12"/>
      <c r="E351" s="12"/>
      <c r="F351" s="5" t="str">
        <f>IFERROR(IF(E351&lt;&gt;"",VLOOKUP(E351,STORE!$C$6:$D$500,2,FALSE),""),"تأكد من الكود")</f>
        <v/>
      </c>
      <c r="G351" s="12"/>
      <c r="H351" s="20"/>
      <c r="I351" s="12"/>
      <c r="U351" s="4" t="str">
        <f>IF(AND($V$2=$E351,$V$2&lt;&gt;"",$V$2&lt;&gt;0,F351&lt;&gt;"تأكد من الكود"),COUNT($U$3:U350)+1,"  ")</f>
        <v xml:space="preserve">  </v>
      </c>
      <c r="Y351" s="4" t="str">
        <f>IF(AND($Z$2=$D351,$Z$2&lt;&gt;"",$Z$2&lt;&gt;0,$Y$2=$Y$1),COUNT($Y$3:Y350)+1,"  ")</f>
        <v xml:space="preserve">  </v>
      </c>
    </row>
    <row r="352" spans="2:25" ht="15.75">
      <c r="B352" s="12" t="str">
        <f>IF(C352&lt;&gt;"",COUNT($B$3:B351)+1,"")</f>
        <v/>
      </c>
      <c r="C352" s="86"/>
      <c r="D352" s="12"/>
      <c r="E352" s="12"/>
      <c r="F352" s="5" t="str">
        <f>IFERROR(IF(E352&lt;&gt;"",VLOOKUP(E352,STORE!$C$6:$D$500,2,FALSE),""),"تأكد من الكود")</f>
        <v/>
      </c>
      <c r="G352" s="12"/>
      <c r="H352" s="20"/>
      <c r="I352" s="12"/>
      <c r="U352" s="4" t="str">
        <f>IF(AND($V$2=$E352,$V$2&lt;&gt;"",$V$2&lt;&gt;0,F352&lt;&gt;"تأكد من الكود"),COUNT($U$3:U351)+1,"  ")</f>
        <v xml:space="preserve">  </v>
      </c>
      <c r="Y352" s="4" t="str">
        <f>IF(AND($Z$2=$D352,$Z$2&lt;&gt;"",$Z$2&lt;&gt;0,$Y$2=$Y$1),COUNT($Y$3:Y351)+1,"  ")</f>
        <v xml:space="preserve">  </v>
      </c>
    </row>
    <row r="353" spans="2:25" ht="15.75">
      <c r="B353" s="12" t="str">
        <f>IF(C353&lt;&gt;"",COUNT($B$3:B352)+1,"")</f>
        <v/>
      </c>
      <c r="C353" s="86"/>
      <c r="D353" s="12"/>
      <c r="E353" s="12"/>
      <c r="F353" s="5" t="str">
        <f>IFERROR(IF(E353&lt;&gt;"",VLOOKUP(E353,STORE!$C$6:$D$500,2,FALSE),""),"تأكد من الكود")</f>
        <v/>
      </c>
      <c r="G353" s="12"/>
      <c r="H353" s="20"/>
      <c r="I353" s="12"/>
      <c r="U353" s="4" t="str">
        <f>IF(AND($V$2=$E353,$V$2&lt;&gt;"",$V$2&lt;&gt;0,F353&lt;&gt;"تأكد من الكود"),COUNT($U$3:U352)+1,"  ")</f>
        <v xml:space="preserve">  </v>
      </c>
      <c r="Y353" s="4" t="str">
        <f>IF(AND($Z$2=$D353,$Z$2&lt;&gt;"",$Z$2&lt;&gt;0,$Y$2=$Y$1),COUNT($Y$3:Y352)+1,"  ")</f>
        <v xml:space="preserve">  </v>
      </c>
    </row>
    <row r="354" spans="2:25" ht="15.75">
      <c r="B354" s="12" t="str">
        <f>IF(C354&lt;&gt;"",COUNT($B$3:B353)+1,"")</f>
        <v/>
      </c>
      <c r="C354" s="86"/>
      <c r="D354" s="12"/>
      <c r="E354" s="12"/>
      <c r="F354" s="5" t="str">
        <f>IFERROR(IF(E354&lt;&gt;"",VLOOKUP(E354,STORE!$C$6:$D$500,2,FALSE),""),"تأكد من الكود")</f>
        <v/>
      </c>
      <c r="G354" s="12"/>
      <c r="H354" s="20"/>
      <c r="I354" s="12"/>
      <c r="U354" s="4" t="str">
        <f>IF(AND($V$2=$E354,$V$2&lt;&gt;"",$V$2&lt;&gt;0,F354&lt;&gt;"تأكد من الكود"),COUNT($U$3:U353)+1,"  ")</f>
        <v xml:space="preserve">  </v>
      </c>
      <c r="Y354" s="4" t="str">
        <f>IF(AND($Z$2=$D354,$Z$2&lt;&gt;"",$Z$2&lt;&gt;0,$Y$2=$Y$1),COUNT($Y$3:Y353)+1,"  ")</f>
        <v xml:space="preserve">  </v>
      </c>
    </row>
    <row r="355" spans="2:25" ht="15.75">
      <c r="B355" s="12" t="str">
        <f>IF(C355&lt;&gt;"",COUNT($B$3:B354)+1,"")</f>
        <v/>
      </c>
      <c r="C355" s="86"/>
      <c r="D355" s="12"/>
      <c r="E355" s="12"/>
      <c r="F355" s="5" t="str">
        <f>IFERROR(IF(E355&lt;&gt;"",VLOOKUP(E355,STORE!$C$6:$D$500,2,FALSE),""),"تأكد من الكود")</f>
        <v/>
      </c>
      <c r="G355" s="12"/>
      <c r="H355" s="20"/>
      <c r="I355" s="12"/>
      <c r="U355" s="4" t="str">
        <f>IF(AND($V$2=$E355,$V$2&lt;&gt;"",$V$2&lt;&gt;0,F355&lt;&gt;"تأكد من الكود"),COUNT($U$3:U354)+1,"  ")</f>
        <v xml:space="preserve">  </v>
      </c>
      <c r="Y355" s="4" t="str">
        <f>IF(AND($Z$2=$D355,$Z$2&lt;&gt;"",$Z$2&lt;&gt;0,$Y$2=$Y$1),COUNT($Y$3:Y354)+1,"  ")</f>
        <v xml:space="preserve">  </v>
      </c>
    </row>
    <row r="356" spans="2:25" ht="15.75">
      <c r="B356" s="12" t="str">
        <f>IF(C356&lt;&gt;"",COUNT($B$3:B355)+1,"")</f>
        <v/>
      </c>
      <c r="C356" s="86"/>
      <c r="D356" s="12"/>
      <c r="E356" s="12"/>
      <c r="F356" s="5" t="str">
        <f>IFERROR(IF(E356&lt;&gt;"",VLOOKUP(E356,STORE!$C$6:$D$500,2,FALSE),""),"تأكد من الكود")</f>
        <v/>
      </c>
      <c r="G356" s="12"/>
      <c r="H356" s="20"/>
      <c r="I356" s="12"/>
      <c r="U356" s="4" t="str">
        <f>IF(AND($V$2=$E356,$V$2&lt;&gt;"",$V$2&lt;&gt;0,F356&lt;&gt;"تأكد من الكود"),COUNT($U$3:U355)+1,"  ")</f>
        <v xml:space="preserve">  </v>
      </c>
      <c r="Y356" s="4" t="str">
        <f>IF(AND($Z$2=$D356,$Z$2&lt;&gt;"",$Z$2&lt;&gt;0,$Y$2=$Y$1),COUNT($Y$3:Y355)+1,"  ")</f>
        <v xml:space="preserve">  </v>
      </c>
    </row>
    <row r="357" spans="2:25" ht="15.75">
      <c r="B357" s="12" t="str">
        <f>IF(C357&lt;&gt;"",COUNT($B$3:B356)+1,"")</f>
        <v/>
      </c>
      <c r="C357" s="86"/>
      <c r="D357" s="12"/>
      <c r="E357" s="12"/>
      <c r="F357" s="5" t="str">
        <f>IFERROR(IF(E357&lt;&gt;"",VLOOKUP(E357,STORE!$C$6:$D$500,2,FALSE),""),"تأكد من الكود")</f>
        <v/>
      </c>
      <c r="G357" s="12"/>
      <c r="H357" s="20"/>
      <c r="I357" s="12"/>
      <c r="U357" s="4" t="str">
        <f>IF(AND($V$2=$E357,$V$2&lt;&gt;"",$V$2&lt;&gt;0,F357&lt;&gt;"تأكد من الكود"),COUNT($U$3:U356)+1,"  ")</f>
        <v xml:space="preserve">  </v>
      </c>
      <c r="Y357" s="4" t="str">
        <f>IF(AND($Z$2=$D357,$Z$2&lt;&gt;"",$Z$2&lt;&gt;0,$Y$2=$Y$1),COUNT($Y$3:Y356)+1,"  ")</f>
        <v xml:space="preserve">  </v>
      </c>
    </row>
    <row r="358" spans="2:25" ht="15.75">
      <c r="B358" s="12" t="str">
        <f>IF(C358&lt;&gt;"",COUNT($B$3:B357)+1,"")</f>
        <v/>
      </c>
      <c r="C358" s="86"/>
      <c r="D358" s="12"/>
      <c r="E358" s="12"/>
      <c r="F358" s="5" t="str">
        <f>IFERROR(IF(E358&lt;&gt;"",VLOOKUP(E358,STORE!$C$6:$D$500,2,FALSE),""),"تأكد من الكود")</f>
        <v/>
      </c>
      <c r="G358" s="12"/>
      <c r="H358" s="20"/>
      <c r="I358" s="12"/>
      <c r="U358" s="4" t="str">
        <f>IF(AND($V$2=$E358,$V$2&lt;&gt;"",$V$2&lt;&gt;0,F358&lt;&gt;"تأكد من الكود"),COUNT($U$3:U357)+1,"  ")</f>
        <v xml:space="preserve">  </v>
      </c>
      <c r="Y358" s="4" t="str">
        <f>IF(AND($Z$2=$D358,$Z$2&lt;&gt;"",$Z$2&lt;&gt;0,$Y$2=$Y$1),COUNT($Y$3:Y357)+1,"  ")</f>
        <v xml:space="preserve">  </v>
      </c>
    </row>
    <row r="359" spans="2:25" ht="15.75">
      <c r="B359" s="12" t="str">
        <f>IF(C359&lt;&gt;"",COUNT($B$3:B358)+1,"")</f>
        <v/>
      </c>
      <c r="C359" s="86"/>
      <c r="D359" s="12"/>
      <c r="E359" s="12"/>
      <c r="F359" s="5" t="str">
        <f>IFERROR(IF(E359&lt;&gt;"",VLOOKUP(E359,STORE!$C$6:$D$500,2,FALSE),""),"تأكد من الكود")</f>
        <v/>
      </c>
      <c r="G359" s="12"/>
      <c r="H359" s="20"/>
      <c r="I359" s="12"/>
      <c r="U359" s="4" t="str">
        <f>IF(AND($V$2=$E359,$V$2&lt;&gt;"",$V$2&lt;&gt;0,F359&lt;&gt;"تأكد من الكود"),COUNT($U$3:U358)+1,"  ")</f>
        <v xml:space="preserve">  </v>
      </c>
      <c r="Y359" s="4" t="str">
        <f>IF(AND($Z$2=$D359,$Z$2&lt;&gt;"",$Z$2&lt;&gt;0,$Y$2=$Y$1),COUNT($Y$3:Y358)+1,"  ")</f>
        <v xml:space="preserve">  </v>
      </c>
    </row>
    <row r="360" spans="2:25" ht="15.75">
      <c r="B360" s="12" t="str">
        <f>IF(C360&lt;&gt;"",COUNT($B$3:B359)+1,"")</f>
        <v/>
      </c>
      <c r="C360" s="86"/>
      <c r="D360" s="12"/>
      <c r="E360" s="12"/>
      <c r="F360" s="5" t="str">
        <f>IFERROR(IF(E360&lt;&gt;"",VLOOKUP(E360,STORE!$C$6:$D$500,2,FALSE),""),"تأكد من الكود")</f>
        <v/>
      </c>
      <c r="G360" s="12"/>
      <c r="H360" s="20"/>
      <c r="I360" s="12"/>
      <c r="U360" s="4" t="str">
        <f>IF(AND($V$2=$E360,$V$2&lt;&gt;"",$V$2&lt;&gt;0,F360&lt;&gt;"تأكد من الكود"),COUNT($U$3:U359)+1,"  ")</f>
        <v xml:space="preserve">  </v>
      </c>
      <c r="Y360" s="4" t="str">
        <f>IF(AND($Z$2=$D360,$Z$2&lt;&gt;"",$Z$2&lt;&gt;0,$Y$2=$Y$1),COUNT($Y$3:Y359)+1,"  ")</f>
        <v xml:space="preserve">  </v>
      </c>
    </row>
    <row r="361" spans="2:25" ht="15.75">
      <c r="B361" s="12" t="str">
        <f>IF(C361&lt;&gt;"",COUNT($B$3:B360)+1,"")</f>
        <v/>
      </c>
      <c r="C361" s="86"/>
      <c r="D361" s="12"/>
      <c r="E361" s="12"/>
      <c r="F361" s="5" t="str">
        <f>IFERROR(IF(E361&lt;&gt;"",VLOOKUP(E361,STORE!$C$6:$D$500,2,FALSE),""),"تأكد من الكود")</f>
        <v/>
      </c>
      <c r="G361" s="12"/>
      <c r="H361" s="20"/>
      <c r="I361" s="12"/>
      <c r="U361" s="4" t="str">
        <f>IF(AND($V$2=$E361,$V$2&lt;&gt;"",$V$2&lt;&gt;0,F361&lt;&gt;"تأكد من الكود"),COUNT($U$3:U360)+1,"  ")</f>
        <v xml:space="preserve">  </v>
      </c>
      <c r="Y361" s="4" t="str">
        <f>IF(AND($Z$2=$D361,$Z$2&lt;&gt;"",$Z$2&lt;&gt;0,$Y$2=$Y$1),COUNT($Y$3:Y360)+1,"  ")</f>
        <v xml:space="preserve">  </v>
      </c>
    </row>
    <row r="362" spans="2:25" ht="15.75">
      <c r="B362" s="12" t="str">
        <f>IF(C362&lt;&gt;"",COUNT($B$3:B361)+1,"")</f>
        <v/>
      </c>
      <c r="C362" s="86"/>
      <c r="D362" s="12"/>
      <c r="E362" s="12"/>
      <c r="F362" s="5" t="str">
        <f>IFERROR(IF(E362&lt;&gt;"",VLOOKUP(E362,STORE!$C$6:$D$500,2,FALSE),""),"تأكد من الكود")</f>
        <v/>
      </c>
      <c r="G362" s="12"/>
      <c r="H362" s="20"/>
      <c r="I362" s="12"/>
      <c r="U362" s="4" t="str">
        <f>IF(AND($V$2=$E362,$V$2&lt;&gt;"",$V$2&lt;&gt;0,F362&lt;&gt;"تأكد من الكود"),COUNT($U$3:U361)+1,"  ")</f>
        <v xml:space="preserve">  </v>
      </c>
      <c r="Y362" s="4" t="str">
        <f>IF(AND($Z$2=$D362,$Z$2&lt;&gt;"",$Z$2&lt;&gt;0,$Y$2=$Y$1),COUNT($Y$3:Y361)+1,"  ")</f>
        <v xml:space="preserve">  </v>
      </c>
    </row>
    <row r="363" spans="2:25" ht="15.75">
      <c r="B363" s="12" t="str">
        <f>IF(C363&lt;&gt;"",COUNT($B$3:B362)+1,"")</f>
        <v/>
      </c>
      <c r="C363" s="86"/>
      <c r="D363" s="12"/>
      <c r="E363" s="12"/>
      <c r="F363" s="5" t="str">
        <f>IFERROR(IF(E363&lt;&gt;"",VLOOKUP(E363,STORE!$C$6:$D$500,2,FALSE),""),"تأكد من الكود")</f>
        <v/>
      </c>
      <c r="G363" s="12"/>
      <c r="H363" s="20"/>
      <c r="I363" s="12"/>
      <c r="U363" s="4" t="str">
        <f>IF(AND($V$2=$E363,$V$2&lt;&gt;"",$V$2&lt;&gt;0,F363&lt;&gt;"تأكد من الكود"),COUNT($U$3:U362)+1,"  ")</f>
        <v xml:space="preserve">  </v>
      </c>
      <c r="Y363" s="4" t="str">
        <f>IF(AND($Z$2=$D363,$Z$2&lt;&gt;"",$Z$2&lt;&gt;0,$Y$2=$Y$1),COUNT($Y$3:Y362)+1,"  ")</f>
        <v xml:space="preserve">  </v>
      </c>
    </row>
    <row r="364" spans="2:25" ht="15.75">
      <c r="B364" s="12" t="str">
        <f>IF(C364&lt;&gt;"",COUNT($B$3:B363)+1,"")</f>
        <v/>
      </c>
      <c r="C364" s="86"/>
      <c r="D364" s="12"/>
      <c r="E364" s="12"/>
      <c r="F364" s="5" t="str">
        <f>IFERROR(IF(E364&lt;&gt;"",VLOOKUP(E364,STORE!$C$6:$D$500,2,FALSE),""),"تأكد من الكود")</f>
        <v/>
      </c>
      <c r="G364" s="12"/>
      <c r="H364" s="20"/>
      <c r="I364" s="12"/>
      <c r="U364" s="4" t="str">
        <f>IF(AND($V$2=$E364,$V$2&lt;&gt;"",$V$2&lt;&gt;0,F364&lt;&gt;"تأكد من الكود"),COUNT($U$3:U363)+1,"  ")</f>
        <v xml:space="preserve">  </v>
      </c>
      <c r="Y364" s="4" t="str">
        <f>IF(AND($Z$2=$D364,$Z$2&lt;&gt;"",$Z$2&lt;&gt;0,$Y$2=$Y$1),COUNT($Y$3:Y363)+1,"  ")</f>
        <v xml:space="preserve">  </v>
      </c>
    </row>
    <row r="365" spans="2:25" ht="15.75">
      <c r="B365" s="12" t="str">
        <f>IF(C365&lt;&gt;"",COUNT($B$3:B364)+1,"")</f>
        <v/>
      </c>
      <c r="C365" s="86"/>
      <c r="D365" s="12"/>
      <c r="E365" s="12"/>
      <c r="F365" s="5" t="str">
        <f>IFERROR(IF(E365&lt;&gt;"",VLOOKUP(E365,STORE!$C$6:$D$500,2,FALSE),""),"تأكد من الكود")</f>
        <v/>
      </c>
      <c r="G365" s="12"/>
      <c r="H365" s="20"/>
      <c r="I365" s="12"/>
      <c r="U365" s="4" t="str">
        <f>IF(AND($V$2=$E365,$V$2&lt;&gt;"",$V$2&lt;&gt;0,F365&lt;&gt;"تأكد من الكود"),COUNT($U$3:U364)+1,"  ")</f>
        <v xml:space="preserve">  </v>
      </c>
      <c r="Y365" s="4" t="str">
        <f>IF(AND($Z$2=$D365,$Z$2&lt;&gt;"",$Z$2&lt;&gt;0,$Y$2=$Y$1),COUNT($Y$3:Y364)+1,"  ")</f>
        <v xml:space="preserve">  </v>
      </c>
    </row>
    <row r="366" spans="2:25" ht="15.75">
      <c r="B366" s="12" t="str">
        <f>IF(C366&lt;&gt;"",COUNT($B$3:B365)+1,"")</f>
        <v/>
      </c>
      <c r="C366" s="86"/>
      <c r="D366" s="12"/>
      <c r="E366" s="12"/>
      <c r="F366" s="5" t="str">
        <f>IFERROR(IF(E366&lt;&gt;"",VLOOKUP(E366,STORE!$C$6:$D$500,2,FALSE),""),"تأكد من الكود")</f>
        <v/>
      </c>
      <c r="G366" s="12"/>
      <c r="H366" s="20"/>
      <c r="I366" s="12"/>
      <c r="U366" s="4" t="str">
        <f>IF(AND($V$2=$E366,$V$2&lt;&gt;"",$V$2&lt;&gt;0,F366&lt;&gt;"تأكد من الكود"),COUNT($U$3:U365)+1,"  ")</f>
        <v xml:space="preserve">  </v>
      </c>
      <c r="Y366" s="4" t="str">
        <f>IF(AND($Z$2=$D366,$Z$2&lt;&gt;"",$Z$2&lt;&gt;0,$Y$2=$Y$1),COUNT($Y$3:Y365)+1,"  ")</f>
        <v xml:space="preserve">  </v>
      </c>
    </row>
    <row r="367" spans="2:25" ht="15.75">
      <c r="B367" s="12" t="str">
        <f>IF(C367&lt;&gt;"",COUNT($B$3:B366)+1,"")</f>
        <v/>
      </c>
      <c r="C367" s="86"/>
      <c r="D367" s="12"/>
      <c r="E367" s="12"/>
      <c r="F367" s="5" t="str">
        <f>IFERROR(IF(E367&lt;&gt;"",VLOOKUP(E367,STORE!$C$6:$D$500,2,FALSE),""),"تأكد من الكود")</f>
        <v/>
      </c>
      <c r="G367" s="12"/>
      <c r="H367" s="20"/>
      <c r="I367" s="12"/>
      <c r="U367" s="4" t="str">
        <f>IF(AND($V$2=$E367,$V$2&lt;&gt;"",$V$2&lt;&gt;0,F367&lt;&gt;"تأكد من الكود"),COUNT($U$3:U366)+1,"  ")</f>
        <v xml:space="preserve">  </v>
      </c>
      <c r="Y367" s="4" t="str">
        <f>IF(AND($Z$2=$D367,$Z$2&lt;&gt;"",$Z$2&lt;&gt;0,$Y$2=$Y$1),COUNT($Y$3:Y366)+1,"  ")</f>
        <v xml:space="preserve">  </v>
      </c>
    </row>
    <row r="368" spans="2:25" ht="15.75">
      <c r="B368" s="12" t="str">
        <f>IF(C368&lt;&gt;"",COUNT($B$3:B367)+1,"")</f>
        <v/>
      </c>
      <c r="C368" s="86"/>
      <c r="D368" s="12"/>
      <c r="E368" s="12"/>
      <c r="F368" s="5" t="str">
        <f>IFERROR(IF(E368&lt;&gt;"",VLOOKUP(E368,STORE!$C$6:$D$500,2,FALSE),""),"تأكد من الكود")</f>
        <v/>
      </c>
      <c r="G368" s="12"/>
      <c r="H368" s="20"/>
      <c r="I368" s="12"/>
      <c r="U368" s="4" t="str">
        <f>IF(AND($V$2=$E368,$V$2&lt;&gt;"",$V$2&lt;&gt;0,F368&lt;&gt;"تأكد من الكود"),COUNT($U$3:U367)+1,"  ")</f>
        <v xml:space="preserve">  </v>
      </c>
      <c r="Y368" s="4" t="str">
        <f>IF(AND($Z$2=$D368,$Z$2&lt;&gt;"",$Z$2&lt;&gt;0,$Y$2=$Y$1),COUNT($Y$3:Y367)+1,"  ")</f>
        <v xml:space="preserve">  </v>
      </c>
    </row>
    <row r="369" spans="2:25" ht="15.75">
      <c r="B369" s="12" t="str">
        <f>IF(C369&lt;&gt;"",COUNT($B$3:B368)+1,"")</f>
        <v/>
      </c>
      <c r="C369" s="86"/>
      <c r="D369" s="12"/>
      <c r="E369" s="12"/>
      <c r="F369" s="5" t="str">
        <f>IFERROR(IF(E369&lt;&gt;"",VLOOKUP(E369,STORE!$C$6:$D$500,2,FALSE),""),"تأكد من الكود")</f>
        <v/>
      </c>
      <c r="G369" s="12"/>
      <c r="H369" s="20"/>
      <c r="I369" s="12"/>
      <c r="U369" s="4" t="str">
        <f>IF(AND($V$2=$E369,$V$2&lt;&gt;"",$V$2&lt;&gt;0,F369&lt;&gt;"تأكد من الكود"),COUNT($U$3:U368)+1,"  ")</f>
        <v xml:space="preserve">  </v>
      </c>
      <c r="Y369" s="4" t="str">
        <f>IF(AND($Z$2=$D369,$Z$2&lt;&gt;"",$Z$2&lt;&gt;0,$Y$2=$Y$1),COUNT($Y$3:Y368)+1,"  ")</f>
        <v xml:space="preserve">  </v>
      </c>
    </row>
    <row r="370" spans="2:25" ht="15.75">
      <c r="B370" s="12" t="str">
        <f>IF(C370&lt;&gt;"",COUNT($B$3:B369)+1,"")</f>
        <v/>
      </c>
      <c r="C370" s="86"/>
      <c r="D370" s="12"/>
      <c r="E370" s="12"/>
      <c r="F370" s="5" t="str">
        <f>IFERROR(IF(E370&lt;&gt;"",VLOOKUP(E370,STORE!$C$6:$D$500,2,FALSE),""),"تأكد من الكود")</f>
        <v/>
      </c>
      <c r="G370" s="12"/>
      <c r="H370" s="20"/>
      <c r="I370" s="12"/>
      <c r="U370" s="4" t="str">
        <f>IF(AND($V$2=$E370,$V$2&lt;&gt;"",$V$2&lt;&gt;0,F370&lt;&gt;"تأكد من الكود"),COUNT($U$3:U369)+1,"  ")</f>
        <v xml:space="preserve">  </v>
      </c>
      <c r="Y370" s="4" t="str">
        <f>IF(AND($Z$2=$D370,$Z$2&lt;&gt;"",$Z$2&lt;&gt;0,$Y$2=$Y$1),COUNT($Y$3:Y369)+1,"  ")</f>
        <v xml:space="preserve">  </v>
      </c>
    </row>
    <row r="371" spans="2:25" ht="15.75">
      <c r="B371" s="12" t="str">
        <f>IF(C371&lt;&gt;"",COUNT($B$3:B370)+1,"")</f>
        <v/>
      </c>
      <c r="C371" s="86"/>
      <c r="D371" s="12"/>
      <c r="E371" s="12"/>
      <c r="F371" s="5" t="str">
        <f>IFERROR(IF(E371&lt;&gt;"",VLOOKUP(E371,STORE!$C$6:$D$500,2,FALSE),""),"تأكد من الكود")</f>
        <v/>
      </c>
      <c r="G371" s="12"/>
      <c r="H371" s="20"/>
      <c r="I371" s="12"/>
      <c r="U371" s="4" t="str">
        <f>IF(AND($V$2=$E371,$V$2&lt;&gt;"",$V$2&lt;&gt;0,F371&lt;&gt;"تأكد من الكود"),COUNT($U$3:U370)+1,"  ")</f>
        <v xml:space="preserve">  </v>
      </c>
      <c r="Y371" s="4" t="str">
        <f>IF(AND($Z$2=$D371,$Z$2&lt;&gt;"",$Z$2&lt;&gt;0,$Y$2=$Y$1),COUNT($Y$3:Y370)+1,"  ")</f>
        <v xml:space="preserve">  </v>
      </c>
    </row>
    <row r="372" spans="2:25" ht="15.75">
      <c r="B372" s="12" t="str">
        <f>IF(C372&lt;&gt;"",COUNT($B$3:B371)+1,"")</f>
        <v/>
      </c>
      <c r="C372" s="86"/>
      <c r="D372" s="12"/>
      <c r="E372" s="12"/>
      <c r="F372" s="5" t="str">
        <f>IFERROR(IF(E372&lt;&gt;"",VLOOKUP(E372,STORE!$C$6:$D$500,2,FALSE),""),"تأكد من الكود")</f>
        <v/>
      </c>
      <c r="G372" s="12"/>
      <c r="H372" s="20"/>
      <c r="I372" s="12"/>
      <c r="U372" s="4" t="str">
        <f>IF(AND($V$2=$E372,$V$2&lt;&gt;"",$V$2&lt;&gt;0,F372&lt;&gt;"تأكد من الكود"),COUNT($U$3:U371)+1,"  ")</f>
        <v xml:space="preserve">  </v>
      </c>
      <c r="Y372" s="4" t="str">
        <f>IF(AND($Z$2=$D372,$Z$2&lt;&gt;"",$Z$2&lt;&gt;0,$Y$2=$Y$1),COUNT($Y$3:Y371)+1,"  ")</f>
        <v xml:space="preserve">  </v>
      </c>
    </row>
    <row r="373" spans="2:25" ht="15.75">
      <c r="B373" s="12" t="str">
        <f>IF(C373&lt;&gt;"",COUNT($B$3:B372)+1,"")</f>
        <v/>
      </c>
      <c r="C373" s="86"/>
      <c r="D373" s="12"/>
      <c r="E373" s="12"/>
      <c r="F373" s="5" t="str">
        <f>IFERROR(IF(E373&lt;&gt;"",VLOOKUP(E373,STORE!$C$6:$D$500,2,FALSE),""),"تأكد من الكود")</f>
        <v/>
      </c>
      <c r="G373" s="12"/>
      <c r="H373" s="20"/>
      <c r="I373" s="12"/>
      <c r="U373" s="4" t="str">
        <f>IF(AND($V$2=$E373,$V$2&lt;&gt;"",$V$2&lt;&gt;0,F373&lt;&gt;"تأكد من الكود"),COUNT($U$3:U372)+1,"  ")</f>
        <v xml:space="preserve">  </v>
      </c>
      <c r="Y373" s="4" t="str">
        <f>IF(AND($Z$2=$D373,$Z$2&lt;&gt;"",$Z$2&lt;&gt;0,$Y$2=$Y$1),COUNT($Y$3:Y372)+1,"  ")</f>
        <v xml:space="preserve">  </v>
      </c>
    </row>
    <row r="374" spans="2:25" ht="15.75">
      <c r="B374" s="12" t="str">
        <f>IF(C374&lt;&gt;"",COUNT($B$3:B373)+1,"")</f>
        <v/>
      </c>
      <c r="C374" s="86"/>
      <c r="D374" s="12"/>
      <c r="E374" s="12"/>
      <c r="F374" s="5" t="str">
        <f>IFERROR(IF(E374&lt;&gt;"",VLOOKUP(E374,STORE!$C$6:$D$500,2,FALSE),""),"تأكد من الكود")</f>
        <v/>
      </c>
      <c r="G374" s="12"/>
      <c r="H374" s="20"/>
      <c r="I374" s="12"/>
      <c r="U374" s="4" t="str">
        <f>IF(AND($V$2=$E374,$V$2&lt;&gt;"",$V$2&lt;&gt;0,F374&lt;&gt;"تأكد من الكود"),COUNT($U$3:U373)+1,"  ")</f>
        <v xml:space="preserve">  </v>
      </c>
      <c r="Y374" s="4" t="str">
        <f>IF(AND($Z$2=$D374,$Z$2&lt;&gt;"",$Z$2&lt;&gt;0,$Y$2=$Y$1),COUNT($Y$3:Y373)+1,"  ")</f>
        <v xml:space="preserve">  </v>
      </c>
    </row>
    <row r="375" spans="2:25" ht="15.75">
      <c r="B375" s="12" t="str">
        <f>IF(C375&lt;&gt;"",COUNT($B$3:B374)+1,"")</f>
        <v/>
      </c>
      <c r="C375" s="86"/>
      <c r="D375" s="12"/>
      <c r="E375" s="12"/>
      <c r="F375" s="5" t="str">
        <f>IFERROR(IF(E375&lt;&gt;"",VLOOKUP(E375,STORE!$C$6:$D$500,2,FALSE),""),"تأكد من الكود")</f>
        <v/>
      </c>
      <c r="G375" s="12"/>
      <c r="H375" s="20"/>
      <c r="I375" s="12"/>
      <c r="U375" s="4" t="str">
        <f>IF(AND($V$2=$E375,$V$2&lt;&gt;"",$V$2&lt;&gt;0,F375&lt;&gt;"تأكد من الكود"),COUNT($U$3:U374)+1,"  ")</f>
        <v xml:space="preserve">  </v>
      </c>
      <c r="Y375" s="4" t="str">
        <f>IF(AND($Z$2=$D375,$Z$2&lt;&gt;"",$Z$2&lt;&gt;0,$Y$2=$Y$1),COUNT($Y$3:Y374)+1,"  ")</f>
        <v xml:space="preserve">  </v>
      </c>
    </row>
    <row r="376" spans="2:25" ht="15.75">
      <c r="B376" s="12" t="str">
        <f>IF(C376&lt;&gt;"",COUNT($B$3:B375)+1,"")</f>
        <v/>
      </c>
      <c r="C376" s="86"/>
      <c r="D376" s="12"/>
      <c r="E376" s="12"/>
      <c r="F376" s="5" t="str">
        <f>IFERROR(IF(E376&lt;&gt;"",VLOOKUP(E376,STORE!$C$6:$D$500,2,FALSE),""),"تأكد من الكود")</f>
        <v/>
      </c>
      <c r="G376" s="12"/>
      <c r="H376" s="20"/>
      <c r="I376" s="12"/>
      <c r="U376" s="4" t="str">
        <f>IF(AND($V$2=$E376,$V$2&lt;&gt;"",$V$2&lt;&gt;0,F376&lt;&gt;"تأكد من الكود"),COUNT($U$3:U375)+1,"  ")</f>
        <v xml:space="preserve">  </v>
      </c>
      <c r="Y376" s="4" t="str">
        <f>IF(AND($Z$2=$D376,$Z$2&lt;&gt;"",$Z$2&lt;&gt;0,$Y$2=$Y$1),COUNT($Y$3:Y375)+1,"  ")</f>
        <v xml:space="preserve">  </v>
      </c>
    </row>
    <row r="377" spans="2:25" ht="15.75">
      <c r="B377" s="12" t="str">
        <f>IF(C377&lt;&gt;"",COUNT($B$3:B376)+1,"")</f>
        <v/>
      </c>
      <c r="C377" s="86"/>
      <c r="D377" s="12"/>
      <c r="E377" s="12"/>
      <c r="F377" s="5" t="str">
        <f>IFERROR(IF(E377&lt;&gt;"",VLOOKUP(E377,STORE!$C$6:$D$500,2,FALSE),""),"تأكد من الكود")</f>
        <v/>
      </c>
      <c r="G377" s="12"/>
      <c r="H377" s="20"/>
      <c r="I377" s="12"/>
      <c r="U377" s="4" t="str">
        <f>IF(AND($V$2=$E377,$V$2&lt;&gt;"",$V$2&lt;&gt;0,F377&lt;&gt;"تأكد من الكود"),COUNT($U$3:U376)+1,"  ")</f>
        <v xml:space="preserve">  </v>
      </c>
      <c r="Y377" s="4" t="str">
        <f>IF(AND($Z$2=$D377,$Z$2&lt;&gt;"",$Z$2&lt;&gt;0,$Y$2=$Y$1),COUNT($Y$3:Y376)+1,"  ")</f>
        <v xml:space="preserve">  </v>
      </c>
    </row>
    <row r="378" spans="2:25" ht="15.75">
      <c r="B378" s="12" t="str">
        <f>IF(C378&lt;&gt;"",COUNT($B$3:B377)+1,"")</f>
        <v/>
      </c>
      <c r="C378" s="86"/>
      <c r="D378" s="12"/>
      <c r="E378" s="12"/>
      <c r="F378" s="5" t="str">
        <f>IFERROR(IF(E378&lt;&gt;"",VLOOKUP(E378,STORE!$C$6:$D$500,2,FALSE),""),"تأكد من الكود")</f>
        <v/>
      </c>
      <c r="G378" s="12"/>
      <c r="H378" s="20"/>
      <c r="I378" s="12"/>
      <c r="U378" s="4" t="str">
        <f>IF(AND($V$2=$E378,$V$2&lt;&gt;"",$V$2&lt;&gt;0,F378&lt;&gt;"تأكد من الكود"),COUNT($U$3:U377)+1,"  ")</f>
        <v xml:space="preserve">  </v>
      </c>
      <c r="Y378" s="4" t="str">
        <f>IF(AND($Z$2=$D378,$Z$2&lt;&gt;"",$Z$2&lt;&gt;0,$Y$2=$Y$1),COUNT($Y$3:Y377)+1,"  ")</f>
        <v xml:space="preserve">  </v>
      </c>
    </row>
    <row r="379" spans="2:25" ht="15.75">
      <c r="B379" s="12" t="str">
        <f>IF(C379&lt;&gt;"",COUNT($B$3:B378)+1,"")</f>
        <v/>
      </c>
      <c r="C379" s="86"/>
      <c r="D379" s="12"/>
      <c r="E379" s="12"/>
      <c r="F379" s="5" t="str">
        <f>IFERROR(IF(E379&lt;&gt;"",VLOOKUP(E379,STORE!$C$6:$D$500,2,FALSE),""),"تأكد من الكود")</f>
        <v/>
      </c>
      <c r="G379" s="12"/>
      <c r="H379" s="20"/>
      <c r="I379" s="12"/>
      <c r="U379" s="4" t="str">
        <f>IF(AND($V$2=$E379,$V$2&lt;&gt;"",$V$2&lt;&gt;0,F379&lt;&gt;"تأكد من الكود"),COUNT($U$3:U378)+1,"  ")</f>
        <v xml:space="preserve">  </v>
      </c>
      <c r="Y379" s="4" t="str">
        <f>IF(AND($Z$2=$D379,$Z$2&lt;&gt;"",$Z$2&lt;&gt;0,$Y$2=$Y$1),COUNT($Y$3:Y378)+1,"  ")</f>
        <v xml:space="preserve">  </v>
      </c>
    </row>
    <row r="380" spans="2:25" ht="15.75">
      <c r="B380" s="12" t="str">
        <f>IF(C380&lt;&gt;"",COUNT($B$3:B379)+1,"")</f>
        <v/>
      </c>
      <c r="C380" s="86"/>
      <c r="D380" s="12"/>
      <c r="E380" s="12"/>
      <c r="F380" s="5" t="str">
        <f>IFERROR(IF(E380&lt;&gt;"",VLOOKUP(E380,STORE!$C$6:$D$500,2,FALSE),""),"تأكد من الكود")</f>
        <v/>
      </c>
      <c r="G380" s="12"/>
      <c r="H380" s="20"/>
      <c r="I380" s="12"/>
      <c r="U380" s="4" t="str">
        <f>IF(AND($V$2=$E380,$V$2&lt;&gt;"",$V$2&lt;&gt;0,F380&lt;&gt;"تأكد من الكود"),COUNT($U$3:U379)+1,"  ")</f>
        <v xml:space="preserve">  </v>
      </c>
      <c r="Y380" s="4" t="str">
        <f>IF(AND($Z$2=$D380,$Z$2&lt;&gt;"",$Z$2&lt;&gt;0,$Y$2=$Y$1),COUNT($Y$3:Y379)+1,"  ")</f>
        <v xml:space="preserve">  </v>
      </c>
    </row>
    <row r="381" spans="2:25" ht="15.75">
      <c r="B381" s="12" t="str">
        <f>IF(C381&lt;&gt;"",COUNT($B$3:B380)+1,"")</f>
        <v/>
      </c>
      <c r="C381" s="86"/>
      <c r="D381" s="12"/>
      <c r="E381" s="12"/>
      <c r="F381" s="5" t="str">
        <f>IFERROR(IF(E381&lt;&gt;"",VLOOKUP(E381,STORE!$C$6:$D$500,2,FALSE),""),"تأكد من الكود")</f>
        <v/>
      </c>
      <c r="G381" s="12"/>
      <c r="H381" s="20"/>
      <c r="I381" s="12"/>
      <c r="U381" s="4" t="str">
        <f>IF(AND($V$2=$E381,$V$2&lt;&gt;"",$V$2&lt;&gt;0,F381&lt;&gt;"تأكد من الكود"),COUNT($U$3:U380)+1,"  ")</f>
        <v xml:space="preserve">  </v>
      </c>
      <c r="Y381" s="4" t="str">
        <f>IF(AND($Z$2=$D381,$Z$2&lt;&gt;"",$Z$2&lt;&gt;0,$Y$2=$Y$1),COUNT($Y$3:Y380)+1,"  ")</f>
        <v xml:space="preserve">  </v>
      </c>
    </row>
    <row r="382" spans="2:25" ht="15.75">
      <c r="B382" s="12" t="str">
        <f>IF(C382&lt;&gt;"",COUNT($B$3:B381)+1,"")</f>
        <v/>
      </c>
      <c r="C382" s="86"/>
      <c r="D382" s="12"/>
      <c r="E382" s="12"/>
      <c r="F382" s="5" t="str">
        <f>IFERROR(IF(E382&lt;&gt;"",VLOOKUP(E382,STORE!$C$6:$D$500,2,FALSE),""),"تأكد من الكود")</f>
        <v/>
      </c>
      <c r="G382" s="12"/>
      <c r="H382" s="20"/>
      <c r="I382" s="12"/>
      <c r="U382" s="4" t="str">
        <f>IF(AND($V$2=$E382,$V$2&lt;&gt;"",$V$2&lt;&gt;0,F382&lt;&gt;"تأكد من الكود"),COUNT($U$3:U381)+1,"  ")</f>
        <v xml:space="preserve">  </v>
      </c>
      <c r="Y382" s="4" t="str">
        <f>IF(AND($Z$2=$D382,$Z$2&lt;&gt;"",$Z$2&lt;&gt;0,$Y$2=$Y$1),COUNT($Y$3:Y381)+1,"  ")</f>
        <v xml:space="preserve">  </v>
      </c>
    </row>
    <row r="383" spans="2:25" ht="15.75">
      <c r="B383" s="12" t="str">
        <f>IF(C383&lt;&gt;"",COUNT($B$3:B382)+1,"")</f>
        <v/>
      </c>
      <c r="C383" s="86"/>
      <c r="D383" s="12"/>
      <c r="E383" s="12"/>
      <c r="F383" s="5" t="str">
        <f>IFERROR(IF(E383&lt;&gt;"",VLOOKUP(E383,STORE!$C$6:$D$500,2,FALSE),""),"تأكد من الكود")</f>
        <v/>
      </c>
      <c r="G383" s="12"/>
      <c r="H383" s="20"/>
      <c r="I383" s="12"/>
      <c r="U383" s="4" t="str">
        <f>IF(AND($V$2=$E383,$V$2&lt;&gt;"",$V$2&lt;&gt;0,F383&lt;&gt;"تأكد من الكود"),COUNT($U$3:U382)+1,"  ")</f>
        <v xml:space="preserve">  </v>
      </c>
      <c r="Y383" s="4" t="str">
        <f>IF(AND($Z$2=$D383,$Z$2&lt;&gt;"",$Z$2&lt;&gt;0,$Y$2=$Y$1),COUNT($Y$3:Y382)+1,"  ")</f>
        <v xml:space="preserve">  </v>
      </c>
    </row>
    <row r="384" spans="2:25" ht="15.75">
      <c r="B384" s="12" t="str">
        <f>IF(C384&lt;&gt;"",COUNT($B$3:B383)+1,"")</f>
        <v/>
      </c>
      <c r="C384" s="86"/>
      <c r="D384" s="12"/>
      <c r="E384" s="12"/>
      <c r="F384" s="5" t="str">
        <f>IFERROR(IF(E384&lt;&gt;"",VLOOKUP(E384,STORE!$C$6:$D$500,2,FALSE),""),"تأكد من الكود")</f>
        <v/>
      </c>
      <c r="G384" s="12"/>
      <c r="H384" s="20"/>
      <c r="I384" s="12"/>
      <c r="U384" s="4" t="str">
        <f>IF(AND($V$2=$E384,$V$2&lt;&gt;"",$V$2&lt;&gt;0,F384&lt;&gt;"تأكد من الكود"),COUNT($U$3:U383)+1,"  ")</f>
        <v xml:space="preserve">  </v>
      </c>
      <c r="Y384" s="4" t="str">
        <f>IF(AND($Z$2=$D384,$Z$2&lt;&gt;"",$Z$2&lt;&gt;0,$Y$2=$Y$1),COUNT($Y$3:Y383)+1,"  ")</f>
        <v xml:space="preserve">  </v>
      </c>
    </row>
    <row r="385" spans="2:25" ht="15.75">
      <c r="B385" s="12" t="str">
        <f>IF(C385&lt;&gt;"",COUNT($B$3:B384)+1,"")</f>
        <v/>
      </c>
      <c r="C385" s="86"/>
      <c r="D385" s="12"/>
      <c r="E385" s="12"/>
      <c r="F385" s="5" t="str">
        <f>IFERROR(IF(E385&lt;&gt;"",VLOOKUP(E385,STORE!$C$6:$D$500,2,FALSE),""),"تأكد من الكود")</f>
        <v/>
      </c>
      <c r="G385" s="12"/>
      <c r="H385" s="20"/>
      <c r="I385" s="12"/>
      <c r="U385" s="4" t="str">
        <f>IF(AND($V$2=$E385,$V$2&lt;&gt;"",$V$2&lt;&gt;0,F385&lt;&gt;"تأكد من الكود"),COUNT($U$3:U384)+1,"  ")</f>
        <v xml:space="preserve">  </v>
      </c>
      <c r="Y385" s="4" t="str">
        <f>IF(AND($Z$2=$D385,$Z$2&lt;&gt;"",$Z$2&lt;&gt;0,$Y$2=$Y$1),COUNT($Y$3:Y384)+1,"  ")</f>
        <v xml:space="preserve">  </v>
      </c>
    </row>
    <row r="386" spans="2:25" ht="15.75">
      <c r="B386" s="12" t="str">
        <f>IF(C386&lt;&gt;"",COUNT($B$3:B385)+1,"")</f>
        <v/>
      </c>
      <c r="C386" s="86"/>
      <c r="D386" s="12"/>
      <c r="E386" s="12"/>
      <c r="F386" s="5" t="str">
        <f>IFERROR(IF(E386&lt;&gt;"",VLOOKUP(E386,STORE!$C$6:$D$500,2,FALSE),""),"تأكد من الكود")</f>
        <v/>
      </c>
      <c r="G386" s="12"/>
      <c r="H386" s="20"/>
      <c r="I386" s="12"/>
      <c r="U386" s="4" t="str">
        <f>IF(AND($V$2=$E386,$V$2&lt;&gt;"",$V$2&lt;&gt;0,F386&lt;&gt;"تأكد من الكود"),COUNT($U$3:U385)+1,"  ")</f>
        <v xml:space="preserve">  </v>
      </c>
      <c r="Y386" s="4" t="str">
        <f>IF(AND($Z$2=$D386,$Z$2&lt;&gt;"",$Z$2&lt;&gt;0,$Y$2=$Y$1),COUNT($Y$3:Y385)+1,"  ")</f>
        <v xml:space="preserve">  </v>
      </c>
    </row>
    <row r="387" spans="2:25" ht="15.75">
      <c r="B387" s="12" t="str">
        <f>IF(C387&lt;&gt;"",COUNT($B$3:B386)+1,"")</f>
        <v/>
      </c>
      <c r="C387" s="86"/>
      <c r="D387" s="12"/>
      <c r="E387" s="12"/>
      <c r="F387" s="5" t="str">
        <f>IFERROR(IF(E387&lt;&gt;"",VLOOKUP(E387,STORE!$C$6:$D$500,2,FALSE),""),"تأكد من الكود")</f>
        <v/>
      </c>
      <c r="G387" s="12"/>
      <c r="H387" s="20"/>
      <c r="I387" s="12"/>
      <c r="U387" s="4" t="str">
        <f>IF(AND($V$2=$E387,$V$2&lt;&gt;"",$V$2&lt;&gt;0,F387&lt;&gt;"تأكد من الكود"),COUNT($U$3:U386)+1,"  ")</f>
        <v xml:space="preserve">  </v>
      </c>
      <c r="Y387" s="4" t="str">
        <f>IF(AND($Z$2=$D387,$Z$2&lt;&gt;"",$Z$2&lt;&gt;0,$Y$2=$Y$1),COUNT($Y$3:Y386)+1,"  ")</f>
        <v xml:space="preserve">  </v>
      </c>
    </row>
    <row r="388" spans="2:25" ht="15.75">
      <c r="B388" s="12" t="str">
        <f>IF(C388&lt;&gt;"",COUNT($B$3:B387)+1,"")</f>
        <v/>
      </c>
      <c r="C388" s="86"/>
      <c r="D388" s="12"/>
      <c r="E388" s="12"/>
      <c r="F388" s="5" t="str">
        <f>IFERROR(IF(E388&lt;&gt;"",VLOOKUP(E388,STORE!$C$6:$D$500,2,FALSE),""),"تأكد من الكود")</f>
        <v/>
      </c>
      <c r="G388" s="12"/>
      <c r="H388" s="20"/>
      <c r="I388" s="12"/>
      <c r="U388" s="4" t="str">
        <f>IF(AND($V$2=$E388,$V$2&lt;&gt;"",$V$2&lt;&gt;0,F388&lt;&gt;"تأكد من الكود"),COUNT($U$3:U387)+1,"  ")</f>
        <v xml:space="preserve">  </v>
      </c>
      <c r="Y388" s="4" t="str">
        <f>IF(AND($Z$2=$D388,$Z$2&lt;&gt;"",$Z$2&lt;&gt;0,$Y$2=$Y$1),COUNT($Y$3:Y387)+1,"  ")</f>
        <v xml:space="preserve">  </v>
      </c>
    </row>
    <row r="389" spans="2:25" ht="15.75">
      <c r="B389" s="12" t="str">
        <f>IF(C389&lt;&gt;"",COUNT($B$3:B388)+1,"")</f>
        <v/>
      </c>
      <c r="C389" s="86"/>
      <c r="D389" s="12"/>
      <c r="E389" s="12"/>
      <c r="F389" s="5" t="str">
        <f>IFERROR(IF(E389&lt;&gt;"",VLOOKUP(E389,STORE!$C$6:$D$500,2,FALSE),""),"تأكد من الكود")</f>
        <v/>
      </c>
      <c r="G389" s="12"/>
      <c r="H389" s="20"/>
      <c r="I389" s="12"/>
      <c r="U389" s="4" t="str">
        <f>IF(AND($V$2=$E389,$V$2&lt;&gt;"",$V$2&lt;&gt;0,F389&lt;&gt;"تأكد من الكود"),COUNT($U$3:U388)+1,"  ")</f>
        <v xml:space="preserve">  </v>
      </c>
      <c r="Y389" s="4" t="str">
        <f>IF(AND($Z$2=$D389,$Z$2&lt;&gt;"",$Z$2&lt;&gt;0,$Y$2=$Y$1),COUNT($Y$3:Y388)+1,"  ")</f>
        <v xml:space="preserve">  </v>
      </c>
    </row>
    <row r="390" spans="2:25" ht="15.75">
      <c r="B390" s="12" t="str">
        <f>IF(C390&lt;&gt;"",COUNT($B$3:B389)+1,"")</f>
        <v/>
      </c>
      <c r="C390" s="86"/>
      <c r="D390" s="12"/>
      <c r="E390" s="12"/>
      <c r="F390" s="5" t="str">
        <f>IFERROR(IF(E390&lt;&gt;"",VLOOKUP(E390,STORE!$C$6:$D$500,2,FALSE),""),"تأكد من الكود")</f>
        <v/>
      </c>
      <c r="G390" s="12"/>
      <c r="H390" s="20"/>
      <c r="I390" s="12"/>
      <c r="U390" s="4" t="str">
        <f>IF(AND($V$2=$E390,$V$2&lt;&gt;"",$V$2&lt;&gt;0,F390&lt;&gt;"تأكد من الكود"),COUNT($U$3:U389)+1,"  ")</f>
        <v xml:space="preserve">  </v>
      </c>
      <c r="Y390" s="4" t="str">
        <f>IF(AND($Z$2=$D390,$Z$2&lt;&gt;"",$Z$2&lt;&gt;0,$Y$2=$Y$1),COUNT($Y$3:Y389)+1,"  ")</f>
        <v xml:space="preserve">  </v>
      </c>
    </row>
    <row r="391" spans="2:25" ht="15.75">
      <c r="B391" s="12" t="str">
        <f>IF(C391&lt;&gt;"",COUNT($B$3:B390)+1,"")</f>
        <v/>
      </c>
      <c r="C391" s="86"/>
      <c r="D391" s="12"/>
      <c r="E391" s="12"/>
      <c r="F391" s="5" t="str">
        <f>IFERROR(IF(E391&lt;&gt;"",VLOOKUP(E391,STORE!$C$6:$D$500,2,FALSE),""),"تأكد من الكود")</f>
        <v/>
      </c>
      <c r="G391" s="12"/>
      <c r="H391" s="20"/>
      <c r="I391" s="12"/>
      <c r="U391" s="4" t="str">
        <f>IF(AND($V$2=$E391,$V$2&lt;&gt;"",$V$2&lt;&gt;0,F391&lt;&gt;"تأكد من الكود"),COUNT($U$3:U390)+1,"  ")</f>
        <v xml:space="preserve">  </v>
      </c>
      <c r="Y391" s="4" t="str">
        <f>IF(AND($Z$2=$D391,$Z$2&lt;&gt;"",$Z$2&lt;&gt;0,$Y$2=$Y$1),COUNT($Y$3:Y390)+1,"  ")</f>
        <v xml:space="preserve">  </v>
      </c>
    </row>
    <row r="392" spans="2:25" ht="15.75">
      <c r="B392" s="12" t="str">
        <f>IF(C392&lt;&gt;"",COUNT($B$3:B391)+1,"")</f>
        <v/>
      </c>
      <c r="C392" s="86"/>
      <c r="D392" s="12"/>
      <c r="E392" s="12"/>
      <c r="F392" s="5" t="str">
        <f>IFERROR(IF(E392&lt;&gt;"",VLOOKUP(E392,STORE!$C$6:$D$500,2,FALSE),""),"تأكد من الكود")</f>
        <v/>
      </c>
      <c r="G392" s="12"/>
      <c r="H392" s="20"/>
      <c r="I392" s="12"/>
      <c r="U392" s="4" t="str">
        <f>IF(AND($V$2=$E392,$V$2&lt;&gt;"",$V$2&lt;&gt;0,F392&lt;&gt;"تأكد من الكود"),COUNT($U$3:U391)+1,"  ")</f>
        <v xml:space="preserve">  </v>
      </c>
      <c r="Y392" s="4" t="str">
        <f>IF(AND($Z$2=$D392,$Z$2&lt;&gt;"",$Z$2&lt;&gt;0,$Y$2=$Y$1),COUNT($Y$3:Y391)+1,"  ")</f>
        <v xml:space="preserve">  </v>
      </c>
    </row>
    <row r="393" spans="2:25" ht="15.75">
      <c r="B393" s="12" t="str">
        <f>IF(C393&lt;&gt;"",COUNT($B$3:B392)+1,"")</f>
        <v/>
      </c>
      <c r="C393" s="86"/>
      <c r="D393" s="12"/>
      <c r="E393" s="12"/>
      <c r="F393" s="5" t="str">
        <f>IFERROR(IF(E393&lt;&gt;"",VLOOKUP(E393,STORE!$C$6:$D$500,2,FALSE),""),"تأكد من الكود")</f>
        <v/>
      </c>
      <c r="G393" s="12"/>
      <c r="H393" s="20"/>
      <c r="I393" s="12"/>
      <c r="U393" s="4" t="str">
        <f>IF(AND($V$2=$E393,$V$2&lt;&gt;"",$V$2&lt;&gt;0,F393&lt;&gt;"تأكد من الكود"),COUNT($U$3:U392)+1,"  ")</f>
        <v xml:space="preserve">  </v>
      </c>
      <c r="Y393" s="4" t="str">
        <f>IF(AND($Z$2=$D393,$Z$2&lt;&gt;"",$Z$2&lt;&gt;0,$Y$2=$Y$1),COUNT($Y$3:Y392)+1,"  ")</f>
        <v xml:space="preserve">  </v>
      </c>
    </row>
    <row r="394" spans="2:25" ht="15.75">
      <c r="B394" s="12" t="str">
        <f>IF(C394&lt;&gt;"",COUNT($B$3:B393)+1,"")</f>
        <v/>
      </c>
      <c r="C394" s="86"/>
      <c r="D394" s="12"/>
      <c r="E394" s="12"/>
      <c r="F394" s="5" t="str">
        <f>IFERROR(IF(E394&lt;&gt;"",VLOOKUP(E394,STORE!$C$6:$D$500,2,FALSE),""),"تأكد من الكود")</f>
        <v/>
      </c>
      <c r="G394" s="12"/>
      <c r="H394" s="20"/>
      <c r="I394" s="12"/>
      <c r="U394" s="4" t="str">
        <f>IF(AND($V$2=$E394,$V$2&lt;&gt;"",$V$2&lt;&gt;0,F394&lt;&gt;"تأكد من الكود"),COUNT($U$3:U393)+1,"  ")</f>
        <v xml:space="preserve">  </v>
      </c>
      <c r="Y394" s="4" t="str">
        <f>IF(AND($Z$2=$D394,$Z$2&lt;&gt;"",$Z$2&lt;&gt;0,$Y$2=$Y$1),COUNT($Y$3:Y393)+1,"  ")</f>
        <v xml:space="preserve">  </v>
      </c>
    </row>
    <row r="395" spans="2:25" ht="15.75">
      <c r="B395" s="12" t="str">
        <f>IF(C395&lt;&gt;"",COUNT($B$3:B394)+1,"")</f>
        <v/>
      </c>
      <c r="C395" s="86"/>
      <c r="D395" s="12"/>
      <c r="E395" s="12"/>
      <c r="F395" s="5" t="str">
        <f>IFERROR(IF(E395&lt;&gt;"",VLOOKUP(E395,STORE!$C$6:$D$500,2,FALSE),""),"تأكد من الكود")</f>
        <v/>
      </c>
      <c r="G395" s="12"/>
      <c r="H395" s="20"/>
      <c r="I395" s="12"/>
      <c r="U395" s="4" t="str">
        <f>IF(AND($V$2=$E395,$V$2&lt;&gt;"",$V$2&lt;&gt;0,F395&lt;&gt;"تأكد من الكود"),COUNT($U$3:U394)+1,"  ")</f>
        <v xml:space="preserve">  </v>
      </c>
      <c r="Y395" s="4" t="str">
        <f>IF(AND($Z$2=$D395,$Z$2&lt;&gt;"",$Z$2&lt;&gt;0,$Y$2=$Y$1),COUNT($Y$3:Y394)+1,"  ")</f>
        <v xml:space="preserve">  </v>
      </c>
    </row>
    <row r="396" spans="2:25" ht="15.75">
      <c r="B396" s="12" t="str">
        <f>IF(C396&lt;&gt;"",COUNT($B$3:B395)+1,"")</f>
        <v/>
      </c>
      <c r="C396" s="86"/>
      <c r="D396" s="12"/>
      <c r="E396" s="12"/>
      <c r="F396" s="5" t="str">
        <f>IFERROR(IF(E396&lt;&gt;"",VLOOKUP(E396,STORE!$C$6:$D$500,2,FALSE),""),"تأكد من الكود")</f>
        <v/>
      </c>
      <c r="G396" s="12"/>
      <c r="H396" s="20"/>
      <c r="I396" s="12"/>
      <c r="U396" s="4" t="str">
        <f>IF(AND($V$2=$E396,$V$2&lt;&gt;"",$V$2&lt;&gt;0,F396&lt;&gt;"تأكد من الكود"),COUNT($U$3:U395)+1,"  ")</f>
        <v xml:space="preserve">  </v>
      </c>
      <c r="Y396" s="4" t="str">
        <f>IF(AND($Z$2=$D396,$Z$2&lt;&gt;"",$Z$2&lt;&gt;0,$Y$2=$Y$1),COUNT($Y$3:Y395)+1,"  ")</f>
        <v xml:space="preserve">  </v>
      </c>
    </row>
    <row r="397" spans="2:25" ht="15.75">
      <c r="B397" s="12" t="str">
        <f>IF(C397&lt;&gt;"",COUNT($B$3:B396)+1,"")</f>
        <v/>
      </c>
      <c r="C397" s="86"/>
      <c r="D397" s="12"/>
      <c r="E397" s="12"/>
      <c r="F397" s="5" t="str">
        <f>IFERROR(IF(E397&lt;&gt;"",VLOOKUP(E397,STORE!$C$6:$D$500,2,FALSE),""),"تأكد من الكود")</f>
        <v/>
      </c>
      <c r="G397" s="12"/>
      <c r="H397" s="20"/>
      <c r="I397" s="12"/>
      <c r="U397" s="4" t="str">
        <f>IF(AND($V$2=$E397,$V$2&lt;&gt;"",$V$2&lt;&gt;0,F397&lt;&gt;"تأكد من الكود"),COUNT($U$3:U396)+1,"  ")</f>
        <v xml:space="preserve">  </v>
      </c>
      <c r="Y397" s="4" t="str">
        <f>IF(AND($Z$2=$D397,$Z$2&lt;&gt;"",$Z$2&lt;&gt;0,$Y$2=$Y$1),COUNT($Y$3:Y396)+1,"  ")</f>
        <v xml:space="preserve">  </v>
      </c>
    </row>
    <row r="398" spans="2:25" ht="15.75">
      <c r="B398" s="12" t="str">
        <f>IF(C398&lt;&gt;"",COUNT($B$3:B397)+1,"")</f>
        <v/>
      </c>
      <c r="C398" s="86"/>
      <c r="D398" s="12"/>
      <c r="E398" s="12"/>
      <c r="F398" s="5" t="str">
        <f>IFERROR(IF(E398&lt;&gt;"",VLOOKUP(E398,STORE!$C$6:$D$500,2,FALSE),""),"تأكد من الكود")</f>
        <v/>
      </c>
      <c r="G398" s="12"/>
      <c r="H398" s="20"/>
      <c r="I398" s="12"/>
      <c r="U398" s="4" t="str">
        <f>IF(AND($V$2=$E398,$V$2&lt;&gt;"",$V$2&lt;&gt;0,F398&lt;&gt;"تأكد من الكود"),COUNT($U$3:U397)+1,"  ")</f>
        <v xml:space="preserve">  </v>
      </c>
      <c r="Y398" s="4" t="str">
        <f>IF(AND($Z$2=$D398,$Z$2&lt;&gt;"",$Z$2&lt;&gt;0,$Y$2=$Y$1),COUNT($Y$3:Y397)+1,"  ")</f>
        <v xml:space="preserve">  </v>
      </c>
    </row>
    <row r="399" spans="2:25" ht="15.75">
      <c r="B399" s="12" t="str">
        <f>IF(C399&lt;&gt;"",COUNT($B$3:B398)+1,"")</f>
        <v/>
      </c>
      <c r="C399" s="86"/>
      <c r="D399" s="12"/>
      <c r="E399" s="12"/>
      <c r="F399" s="5" t="str">
        <f>IFERROR(IF(E399&lt;&gt;"",VLOOKUP(E399,STORE!$C$6:$D$500,2,FALSE),""),"تأكد من الكود")</f>
        <v/>
      </c>
      <c r="G399" s="12"/>
      <c r="H399" s="20"/>
      <c r="I399" s="12"/>
      <c r="U399" s="4" t="str">
        <f>IF(AND($V$2=$E399,$V$2&lt;&gt;"",$V$2&lt;&gt;0,F399&lt;&gt;"تأكد من الكود"),COUNT($U$3:U398)+1,"  ")</f>
        <v xml:space="preserve">  </v>
      </c>
      <c r="Y399" s="4" t="str">
        <f>IF(AND($Z$2=$D399,$Z$2&lt;&gt;"",$Z$2&lt;&gt;0,$Y$2=$Y$1),COUNT($Y$3:Y398)+1,"  ")</f>
        <v xml:space="preserve">  </v>
      </c>
    </row>
    <row r="400" spans="2:25" ht="15.75">
      <c r="B400" s="12" t="str">
        <f>IF(C400&lt;&gt;"",COUNT($B$3:B399)+1,"")</f>
        <v/>
      </c>
      <c r="C400" s="86"/>
      <c r="D400" s="12"/>
      <c r="E400" s="12"/>
      <c r="F400" s="5" t="str">
        <f>IFERROR(IF(E400&lt;&gt;"",VLOOKUP(E400,STORE!$C$6:$D$500,2,FALSE),""),"تأكد من الكود")</f>
        <v/>
      </c>
      <c r="G400" s="12"/>
      <c r="H400" s="20"/>
      <c r="I400" s="12"/>
      <c r="U400" s="4" t="str">
        <f>IF(AND($V$2=$E400,$V$2&lt;&gt;"",$V$2&lt;&gt;0,F400&lt;&gt;"تأكد من الكود"),COUNT($U$3:U399)+1,"  ")</f>
        <v xml:space="preserve">  </v>
      </c>
      <c r="Y400" s="4" t="str">
        <f>IF(AND($Z$2=$D400,$Z$2&lt;&gt;"",$Z$2&lt;&gt;0,$Y$2=$Y$1),COUNT($Y$3:Y399)+1,"  ")</f>
        <v xml:space="preserve">  </v>
      </c>
    </row>
    <row r="401" spans="2:25" ht="15.75">
      <c r="B401" s="12" t="str">
        <f>IF(C401&lt;&gt;"",COUNT($B$3:B400)+1,"")</f>
        <v/>
      </c>
      <c r="C401" s="86"/>
      <c r="D401" s="12"/>
      <c r="E401" s="12"/>
      <c r="F401" s="5" t="str">
        <f>IFERROR(IF(E401&lt;&gt;"",VLOOKUP(E401,STORE!$C$6:$D$500,2,FALSE),""),"تأكد من الكود")</f>
        <v/>
      </c>
      <c r="G401" s="12"/>
      <c r="H401" s="20"/>
      <c r="I401" s="12"/>
      <c r="U401" s="4" t="str">
        <f>IF(AND($V$2=$E401,$V$2&lt;&gt;"",$V$2&lt;&gt;0,F401&lt;&gt;"تأكد من الكود"),COUNT($U$3:U400)+1,"  ")</f>
        <v xml:space="preserve">  </v>
      </c>
      <c r="Y401" s="4" t="str">
        <f>IF(AND($Z$2=$D401,$Z$2&lt;&gt;"",$Z$2&lt;&gt;0,$Y$2=$Y$1),COUNT($Y$3:Y400)+1,"  ")</f>
        <v xml:space="preserve">  </v>
      </c>
    </row>
    <row r="402" spans="2:25" ht="15.75">
      <c r="B402" s="12" t="str">
        <f>IF(C402&lt;&gt;"",COUNT($B$3:B401)+1,"")</f>
        <v/>
      </c>
      <c r="C402" s="86"/>
      <c r="D402" s="12"/>
      <c r="E402" s="12"/>
      <c r="F402" s="5" t="str">
        <f>IFERROR(IF(E402&lt;&gt;"",VLOOKUP(E402,STORE!$C$6:$D$500,2,FALSE),""),"تأكد من الكود")</f>
        <v/>
      </c>
      <c r="G402" s="12"/>
      <c r="H402" s="20"/>
      <c r="I402" s="12"/>
      <c r="U402" s="4" t="str">
        <f>IF(AND($V$2=$E402,$V$2&lt;&gt;"",$V$2&lt;&gt;0,F402&lt;&gt;"تأكد من الكود"),COUNT($U$3:U401)+1,"  ")</f>
        <v xml:space="preserve">  </v>
      </c>
      <c r="Y402" s="4" t="str">
        <f>IF(AND($Z$2=$D402,$Z$2&lt;&gt;"",$Z$2&lt;&gt;0,$Y$2=$Y$1),COUNT($Y$3:Y401)+1,"  ")</f>
        <v xml:space="preserve">  </v>
      </c>
    </row>
    <row r="403" spans="2:25" ht="15.75">
      <c r="B403" s="12" t="str">
        <f>IF(C403&lt;&gt;"",COUNT($B$3:B402)+1,"")</f>
        <v/>
      </c>
      <c r="C403" s="86"/>
      <c r="D403" s="12"/>
      <c r="E403" s="12"/>
      <c r="F403" s="5" t="str">
        <f>IFERROR(IF(E403&lt;&gt;"",VLOOKUP(E403,STORE!$C$6:$D$500,2,FALSE),""),"تأكد من الكود")</f>
        <v/>
      </c>
      <c r="G403" s="12"/>
      <c r="H403" s="20"/>
      <c r="I403" s="12"/>
      <c r="U403" s="4" t="str">
        <f>IF(AND($V$2=$E403,$V$2&lt;&gt;"",$V$2&lt;&gt;0,F403&lt;&gt;"تأكد من الكود"),COUNT($U$3:U402)+1,"  ")</f>
        <v xml:space="preserve">  </v>
      </c>
      <c r="Y403" s="4" t="str">
        <f>IF(AND($Z$2=$D403,$Z$2&lt;&gt;"",$Z$2&lt;&gt;0,$Y$2=$Y$1),COUNT($Y$3:Y402)+1,"  ")</f>
        <v xml:space="preserve">  </v>
      </c>
    </row>
    <row r="404" spans="2:25" ht="15.75">
      <c r="B404" s="12" t="str">
        <f>IF(C404&lt;&gt;"",COUNT($B$3:B403)+1,"")</f>
        <v/>
      </c>
      <c r="C404" s="86"/>
      <c r="D404" s="12"/>
      <c r="E404" s="12"/>
      <c r="F404" s="5" t="str">
        <f>IFERROR(IF(E404&lt;&gt;"",VLOOKUP(E404,STORE!$C$6:$D$500,2,FALSE),""),"تأكد من الكود")</f>
        <v/>
      </c>
      <c r="G404" s="12"/>
      <c r="H404" s="20"/>
      <c r="I404" s="12"/>
      <c r="U404" s="4" t="str">
        <f>IF(AND($V$2=$E404,$V$2&lt;&gt;"",$V$2&lt;&gt;0,F404&lt;&gt;"تأكد من الكود"),COUNT($U$3:U403)+1,"  ")</f>
        <v xml:space="preserve">  </v>
      </c>
      <c r="Y404" s="4" t="str">
        <f>IF(AND($Z$2=$D404,$Z$2&lt;&gt;"",$Z$2&lt;&gt;0,$Y$2=$Y$1),COUNT($Y$3:Y403)+1,"  ")</f>
        <v xml:space="preserve">  </v>
      </c>
    </row>
    <row r="405" spans="2:25" ht="15.75">
      <c r="B405" s="12" t="str">
        <f>IF(C405&lt;&gt;"",COUNT($B$3:B404)+1,"")</f>
        <v/>
      </c>
      <c r="C405" s="86"/>
      <c r="D405" s="12"/>
      <c r="E405" s="12"/>
      <c r="F405" s="5" t="str">
        <f>IFERROR(IF(E405&lt;&gt;"",VLOOKUP(E405,STORE!$C$6:$D$500,2,FALSE),""),"تأكد من الكود")</f>
        <v/>
      </c>
      <c r="G405" s="12"/>
      <c r="H405" s="20"/>
      <c r="I405" s="12"/>
      <c r="U405" s="4" t="str">
        <f>IF(AND($V$2=$E405,$V$2&lt;&gt;"",$V$2&lt;&gt;0,F405&lt;&gt;"تأكد من الكود"),COUNT($U$3:U404)+1,"  ")</f>
        <v xml:space="preserve">  </v>
      </c>
      <c r="Y405" s="4" t="str">
        <f>IF(AND($Z$2=$D405,$Z$2&lt;&gt;"",$Z$2&lt;&gt;0,$Y$2=$Y$1),COUNT($Y$3:Y404)+1,"  ")</f>
        <v xml:space="preserve">  </v>
      </c>
    </row>
    <row r="406" spans="2:25" ht="15.75">
      <c r="B406" s="12" t="str">
        <f>IF(C406&lt;&gt;"",COUNT($B$3:B405)+1,"")</f>
        <v/>
      </c>
      <c r="C406" s="86"/>
      <c r="D406" s="12"/>
      <c r="E406" s="12"/>
      <c r="F406" s="5" t="str">
        <f>IFERROR(IF(E406&lt;&gt;"",VLOOKUP(E406,STORE!$C$6:$D$500,2,FALSE),""),"تأكد من الكود")</f>
        <v/>
      </c>
      <c r="G406" s="12"/>
      <c r="H406" s="20"/>
      <c r="I406" s="12"/>
      <c r="U406" s="4" t="str">
        <f>IF(AND($V$2=$E406,$V$2&lt;&gt;"",$V$2&lt;&gt;0,F406&lt;&gt;"تأكد من الكود"),COUNT($U$3:U405)+1,"  ")</f>
        <v xml:space="preserve">  </v>
      </c>
      <c r="Y406" s="4" t="str">
        <f>IF(AND($Z$2=$D406,$Z$2&lt;&gt;"",$Z$2&lt;&gt;0,$Y$2=$Y$1),COUNT($Y$3:Y405)+1,"  ")</f>
        <v xml:space="preserve">  </v>
      </c>
    </row>
    <row r="407" spans="2:25" ht="15.75">
      <c r="B407" s="12" t="str">
        <f>IF(C407&lt;&gt;"",COUNT($B$3:B406)+1,"")</f>
        <v/>
      </c>
      <c r="C407" s="86"/>
      <c r="D407" s="12"/>
      <c r="E407" s="12"/>
      <c r="F407" s="5" t="str">
        <f>IFERROR(IF(E407&lt;&gt;"",VLOOKUP(E407,STORE!$C$6:$D$500,2,FALSE),""),"تأكد من الكود")</f>
        <v/>
      </c>
      <c r="G407" s="12"/>
      <c r="H407" s="20"/>
      <c r="I407" s="12"/>
      <c r="U407" s="4" t="str">
        <f>IF(AND($V$2=$E407,$V$2&lt;&gt;"",$V$2&lt;&gt;0,F407&lt;&gt;"تأكد من الكود"),COUNT($U$3:U406)+1,"  ")</f>
        <v xml:space="preserve">  </v>
      </c>
      <c r="Y407" s="4" t="str">
        <f>IF(AND($Z$2=$D407,$Z$2&lt;&gt;"",$Z$2&lt;&gt;0,$Y$2=$Y$1),COUNT($Y$3:Y406)+1,"  ")</f>
        <v xml:space="preserve">  </v>
      </c>
    </row>
    <row r="408" spans="2:25" ht="15.75">
      <c r="B408" s="12" t="str">
        <f>IF(C408&lt;&gt;"",COUNT($B$3:B407)+1,"")</f>
        <v/>
      </c>
      <c r="C408" s="86"/>
      <c r="D408" s="12"/>
      <c r="E408" s="12"/>
      <c r="F408" s="5" t="str">
        <f>IFERROR(IF(E408&lt;&gt;"",VLOOKUP(E408,STORE!$C$6:$D$500,2,FALSE),""),"تأكد من الكود")</f>
        <v/>
      </c>
      <c r="G408" s="12"/>
      <c r="H408" s="20"/>
      <c r="I408" s="12"/>
      <c r="U408" s="4" t="str">
        <f>IF(AND($V$2=$E408,$V$2&lt;&gt;"",$V$2&lt;&gt;0,F408&lt;&gt;"تأكد من الكود"),COUNT($U$3:U407)+1,"  ")</f>
        <v xml:space="preserve">  </v>
      </c>
      <c r="Y408" s="4" t="str">
        <f>IF(AND($Z$2=$D408,$Z$2&lt;&gt;"",$Z$2&lt;&gt;0,$Y$2=$Y$1),COUNT($Y$3:Y407)+1,"  ")</f>
        <v xml:space="preserve">  </v>
      </c>
    </row>
    <row r="409" spans="2:25" ht="15.75">
      <c r="B409" s="12" t="str">
        <f>IF(C409&lt;&gt;"",COUNT($B$3:B408)+1,"")</f>
        <v/>
      </c>
      <c r="C409" s="86"/>
      <c r="D409" s="12"/>
      <c r="E409" s="12"/>
      <c r="F409" s="5" t="str">
        <f>IFERROR(IF(E409&lt;&gt;"",VLOOKUP(E409,STORE!$C$6:$D$500,2,FALSE),""),"تأكد من الكود")</f>
        <v/>
      </c>
      <c r="G409" s="12"/>
      <c r="H409" s="20"/>
      <c r="I409" s="12"/>
      <c r="U409" s="4" t="str">
        <f>IF(AND($V$2=$E409,$V$2&lt;&gt;"",$V$2&lt;&gt;0,F409&lt;&gt;"تأكد من الكود"),COUNT($U$3:U408)+1,"  ")</f>
        <v xml:space="preserve">  </v>
      </c>
      <c r="Y409" s="4" t="str">
        <f>IF(AND($Z$2=$D409,$Z$2&lt;&gt;"",$Z$2&lt;&gt;0,$Y$2=$Y$1),COUNT($Y$3:Y408)+1,"  ")</f>
        <v xml:space="preserve">  </v>
      </c>
    </row>
    <row r="410" spans="2:25" ht="15.75">
      <c r="B410" s="12" t="str">
        <f>IF(C410&lt;&gt;"",COUNT($B$3:B409)+1,"")</f>
        <v/>
      </c>
      <c r="C410" s="86"/>
      <c r="D410" s="12"/>
      <c r="E410" s="12"/>
      <c r="F410" s="5" t="str">
        <f>IFERROR(IF(E410&lt;&gt;"",VLOOKUP(E410,STORE!$C$6:$D$500,2,FALSE),""),"تأكد من الكود")</f>
        <v/>
      </c>
      <c r="G410" s="12"/>
      <c r="H410" s="20"/>
      <c r="I410" s="12"/>
      <c r="U410" s="4" t="str">
        <f>IF(AND($V$2=$E410,$V$2&lt;&gt;"",$V$2&lt;&gt;0,F410&lt;&gt;"تأكد من الكود"),COUNT($U$3:U409)+1,"  ")</f>
        <v xml:space="preserve">  </v>
      </c>
      <c r="Y410" s="4" t="str">
        <f>IF(AND($Z$2=$D410,$Z$2&lt;&gt;"",$Z$2&lt;&gt;0,$Y$2=$Y$1),COUNT($Y$3:Y409)+1,"  ")</f>
        <v xml:space="preserve">  </v>
      </c>
    </row>
    <row r="411" spans="2:25" ht="15.75">
      <c r="B411" s="12" t="str">
        <f>IF(C411&lt;&gt;"",COUNT($B$3:B410)+1,"")</f>
        <v/>
      </c>
      <c r="C411" s="86"/>
      <c r="D411" s="12"/>
      <c r="E411" s="12"/>
      <c r="F411" s="5" t="str">
        <f>IFERROR(IF(E411&lt;&gt;"",VLOOKUP(E411,STORE!$C$6:$D$500,2,FALSE),""),"تأكد من الكود")</f>
        <v/>
      </c>
      <c r="G411" s="12"/>
      <c r="H411" s="20"/>
      <c r="I411" s="12"/>
      <c r="U411" s="4" t="str">
        <f>IF(AND($V$2=$E411,$V$2&lt;&gt;"",$V$2&lt;&gt;0,F411&lt;&gt;"تأكد من الكود"),COUNT($U$3:U410)+1,"  ")</f>
        <v xml:space="preserve">  </v>
      </c>
      <c r="Y411" s="4" t="str">
        <f>IF(AND($Z$2=$D411,$Z$2&lt;&gt;"",$Z$2&lt;&gt;0,$Y$2=$Y$1),COUNT($Y$3:Y410)+1,"  ")</f>
        <v xml:space="preserve">  </v>
      </c>
    </row>
    <row r="412" spans="2:25" ht="15.75">
      <c r="B412" s="12" t="str">
        <f>IF(C412&lt;&gt;"",COUNT($B$3:B411)+1,"")</f>
        <v/>
      </c>
      <c r="C412" s="86"/>
      <c r="D412" s="12"/>
      <c r="E412" s="12"/>
      <c r="F412" s="5" t="str">
        <f>IFERROR(IF(E412&lt;&gt;"",VLOOKUP(E412,STORE!$C$6:$D$500,2,FALSE),""),"تأكد من الكود")</f>
        <v/>
      </c>
      <c r="G412" s="12"/>
      <c r="H412" s="20"/>
      <c r="I412" s="12"/>
      <c r="U412" s="4" t="str">
        <f>IF(AND($V$2=$E412,$V$2&lt;&gt;"",$V$2&lt;&gt;0,F412&lt;&gt;"تأكد من الكود"),COUNT($U$3:U411)+1,"  ")</f>
        <v xml:space="preserve">  </v>
      </c>
      <c r="Y412" s="4" t="str">
        <f>IF(AND($Z$2=$D412,$Z$2&lt;&gt;"",$Z$2&lt;&gt;0,$Y$2=$Y$1),COUNT($Y$3:Y411)+1,"  ")</f>
        <v xml:space="preserve">  </v>
      </c>
    </row>
    <row r="413" spans="2:25" ht="15.75">
      <c r="B413" s="12" t="str">
        <f>IF(C413&lt;&gt;"",COUNT($B$3:B412)+1,"")</f>
        <v/>
      </c>
      <c r="C413" s="86"/>
      <c r="D413" s="12"/>
      <c r="E413" s="12"/>
      <c r="F413" s="5" t="str">
        <f>IFERROR(IF(E413&lt;&gt;"",VLOOKUP(E413,STORE!$C$6:$D$500,2,FALSE),""),"تأكد من الكود")</f>
        <v/>
      </c>
      <c r="G413" s="12"/>
      <c r="H413" s="20"/>
      <c r="I413" s="12"/>
      <c r="U413" s="4" t="str">
        <f>IF(AND($V$2=$E413,$V$2&lt;&gt;"",$V$2&lt;&gt;0,F413&lt;&gt;"تأكد من الكود"),COUNT($U$3:U412)+1,"  ")</f>
        <v xml:space="preserve">  </v>
      </c>
      <c r="Y413" s="4" t="str">
        <f>IF(AND($Z$2=$D413,$Z$2&lt;&gt;"",$Z$2&lt;&gt;0,$Y$2=$Y$1),COUNT($Y$3:Y412)+1,"  ")</f>
        <v xml:space="preserve">  </v>
      </c>
    </row>
    <row r="414" spans="2:25" ht="15.75">
      <c r="B414" s="12" t="str">
        <f>IF(C414&lt;&gt;"",COUNT($B$3:B413)+1,"")</f>
        <v/>
      </c>
      <c r="C414" s="86"/>
      <c r="D414" s="12"/>
      <c r="E414" s="12"/>
      <c r="F414" s="5" t="str">
        <f>IFERROR(IF(E414&lt;&gt;"",VLOOKUP(E414,STORE!$C$6:$D$500,2,FALSE),""),"تأكد من الكود")</f>
        <v/>
      </c>
      <c r="G414" s="12"/>
      <c r="H414" s="20"/>
      <c r="I414" s="12"/>
      <c r="U414" s="4" t="str">
        <f>IF(AND($V$2=$E414,$V$2&lt;&gt;"",$V$2&lt;&gt;0,F414&lt;&gt;"تأكد من الكود"),COUNT($U$3:U413)+1,"  ")</f>
        <v xml:space="preserve">  </v>
      </c>
      <c r="Y414" s="4" t="str">
        <f>IF(AND($Z$2=$D414,$Z$2&lt;&gt;"",$Z$2&lt;&gt;0,$Y$2=$Y$1),COUNT($Y$3:Y413)+1,"  ")</f>
        <v xml:space="preserve">  </v>
      </c>
    </row>
    <row r="415" spans="2:25" ht="15.75">
      <c r="B415" s="12" t="str">
        <f>IF(C415&lt;&gt;"",COUNT($B$3:B414)+1,"")</f>
        <v/>
      </c>
      <c r="C415" s="86"/>
      <c r="D415" s="12"/>
      <c r="E415" s="12"/>
      <c r="F415" s="5" t="str">
        <f>IFERROR(IF(E415&lt;&gt;"",VLOOKUP(E415,STORE!$C$6:$D$500,2,FALSE),""),"تأكد من الكود")</f>
        <v/>
      </c>
      <c r="G415" s="12"/>
      <c r="H415" s="20"/>
      <c r="I415" s="12"/>
      <c r="U415" s="4" t="str">
        <f>IF(AND($V$2=$E415,$V$2&lt;&gt;"",$V$2&lt;&gt;0,F415&lt;&gt;"تأكد من الكود"),COUNT($U$3:U414)+1,"  ")</f>
        <v xml:space="preserve">  </v>
      </c>
      <c r="Y415" s="4" t="str">
        <f>IF(AND($Z$2=$D415,$Z$2&lt;&gt;"",$Z$2&lt;&gt;0,$Y$2=$Y$1),COUNT($Y$3:Y414)+1,"  ")</f>
        <v xml:space="preserve">  </v>
      </c>
    </row>
    <row r="416" spans="2:25" ht="15.75">
      <c r="B416" s="12" t="str">
        <f>IF(C416&lt;&gt;"",COUNT($B$3:B415)+1,"")</f>
        <v/>
      </c>
      <c r="C416" s="86"/>
      <c r="D416" s="12"/>
      <c r="E416" s="12"/>
      <c r="F416" s="5" t="str">
        <f>IFERROR(IF(E416&lt;&gt;"",VLOOKUP(E416,STORE!$C$6:$D$500,2,FALSE),""),"تأكد من الكود")</f>
        <v/>
      </c>
      <c r="G416" s="12"/>
      <c r="H416" s="20"/>
      <c r="I416" s="12"/>
      <c r="U416" s="4" t="str">
        <f>IF(AND($V$2=$E416,$V$2&lt;&gt;"",$V$2&lt;&gt;0,F416&lt;&gt;"تأكد من الكود"),COUNT($U$3:U415)+1,"  ")</f>
        <v xml:space="preserve">  </v>
      </c>
      <c r="Y416" s="4" t="str">
        <f>IF(AND($Z$2=$D416,$Z$2&lt;&gt;"",$Z$2&lt;&gt;0,$Y$2=$Y$1),COUNT($Y$3:Y415)+1,"  ")</f>
        <v xml:space="preserve">  </v>
      </c>
    </row>
    <row r="417" spans="2:25" ht="15.75">
      <c r="B417" s="12" t="str">
        <f>IF(C417&lt;&gt;"",COUNT($B$3:B416)+1,"")</f>
        <v/>
      </c>
      <c r="C417" s="86"/>
      <c r="D417" s="12"/>
      <c r="E417" s="12"/>
      <c r="F417" s="5" t="str">
        <f>IFERROR(IF(E417&lt;&gt;"",VLOOKUP(E417,STORE!$C$6:$D$500,2,FALSE),""),"تأكد من الكود")</f>
        <v/>
      </c>
      <c r="G417" s="12"/>
      <c r="H417" s="20"/>
      <c r="I417" s="12"/>
      <c r="U417" s="4" t="str">
        <f>IF(AND($V$2=$E417,$V$2&lt;&gt;"",$V$2&lt;&gt;0,F417&lt;&gt;"تأكد من الكود"),COUNT($U$3:U416)+1,"  ")</f>
        <v xml:space="preserve">  </v>
      </c>
      <c r="Y417" s="4" t="str">
        <f>IF(AND($Z$2=$D417,$Z$2&lt;&gt;"",$Z$2&lt;&gt;0,$Y$2=$Y$1),COUNT($Y$3:Y416)+1,"  ")</f>
        <v xml:space="preserve">  </v>
      </c>
    </row>
    <row r="418" spans="2:25" ht="15.75">
      <c r="B418" s="12" t="str">
        <f>IF(C418&lt;&gt;"",COUNT($B$3:B417)+1,"")</f>
        <v/>
      </c>
      <c r="C418" s="86"/>
      <c r="D418" s="12"/>
      <c r="E418" s="12"/>
      <c r="F418" s="5" t="str">
        <f>IFERROR(IF(E418&lt;&gt;"",VLOOKUP(E418,STORE!$C$6:$D$500,2,FALSE),""),"تأكد من الكود")</f>
        <v/>
      </c>
      <c r="G418" s="12"/>
      <c r="H418" s="20"/>
      <c r="I418" s="12"/>
      <c r="U418" s="4" t="str">
        <f>IF(AND($V$2=$E418,$V$2&lt;&gt;"",$V$2&lt;&gt;0,F418&lt;&gt;"تأكد من الكود"),COUNT($U$3:U417)+1,"  ")</f>
        <v xml:space="preserve">  </v>
      </c>
      <c r="Y418" s="4" t="str">
        <f>IF(AND($Z$2=$D418,$Z$2&lt;&gt;"",$Z$2&lt;&gt;0,$Y$2=$Y$1),COUNT($Y$3:Y417)+1,"  ")</f>
        <v xml:space="preserve">  </v>
      </c>
    </row>
    <row r="419" spans="2:25" ht="15.75">
      <c r="B419" s="12" t="str">
        <f>IF(C419&lt;&gt;"",COUNT($B$3:B418)+1,"")</f>
        <v/>
      </c>
      <c r="C419" s="86"/>
      <c r="D419" s="12"/>
      <c r="E419" s="12"/>
      <c r="F419" s="5" t="str">
        <f>IFERROR(IF(E419&lt;&gt;"",VLOOKUP(E419,STORE!$C$6:$D$500,2,FALSE),""),"تأكد من الكود")</f>
        <v/>
      </c>
      <c r="G419" s="12"/>
      <c r="H419" s="20"/>
      <c r="I419" s="12"/>
      <c r="U419" s="4" t="str">
        <f>IF(AND($V$2=$E419,$V$2&lt;&gt;"",$V$2&lt;&gt;0,F419&lt;&gt;"تأكد من الكود"),COUNT($U$3:U418)+1,"  ")</f>
        <v xml:space="preserve">  </v>
      </c>
      <c r="Y419" s="4" t="str">
        <f>IF(AND($Z$2=$D419,$Z$2&lt;&gt;"",$Z$2&lt;&gt;0,$Y$2=$Y$1),COUNT($Y$3:Y418)+1,"  ")</f>
        <v xml:space="preserve">  </v>
      </c>
    </row>
    <row r="420" spans="2:25" ht="15.75">
      <c r="B420" s="12" t="str">
        <f>IF(C420&lt;&gt;"",COUNT($B$3:B419)+1,"")</f>
        <v/>
      </c>
      <c r="C420" s="86"/>
      <c r="D420" s="12"/>
      <c r="E420" s="12"/>
      <c r="F420" s="5" t="str">
        <f>IFERROR(IF(E420&lt;&gt;"",VLOOKUP(E420,STORE!$C$6:$D$500,2,FALSE),""),"تأكد من الكود")</f>
        <v/>
      </c>
      <c r="G420" s="12"/>
      <c r="H420" s="20"/>
      <c r="I420" s="12"/>
      <c r="U420" s="4" t="str">
        <f>IF(AND($V$2=$E420,$V$2&lt;&gt;"",$V$2&lt;&gt;0,F420&lt;&gt;"تأكد من الكود"),COUNT($U$3:U419)+1,"  ")</f>
        <v xml:space="preserve">  </v>
      </c>
      <c r="Y420" s="4" t="str">
        <f>IF(AND($Z$2=$D420,$Z$2&lt;&gt;"",$Z$2&lt;&gt;0,$Y$2=$Y$1),COUNT($Y$3:Y419)+1,"  ")</f>
        <v xml:space="preserve">  </v>
      </c>
    </row>
    <row r="421" spans="2:25" ht="15.75">
      <c r="B421" s="12" t="str">
        <f>IF(C421&lt;&gt;"",COUNT($B$3:B420)+1,"")</f>
        <v/>
      </c>
      <c r="C421" s="86"/>
      <c r="D421" s="12"/>
      <c r="E421" s="12"/>
      <c r="F421" s="5" t="str">
        <f>IFERROR(IF(E421&lt;&gt;"",VLOOKUP(E421,STORE!$C$6:$D$500,2,FALSE),""),"تأكد من الكود")</f>
        <v/>
      </c>
      <c r="G421" s="12"/>
      <c r="H421" s="20"/>
      <c r="I421" s="12"/>
      <c r="U421" s="4" t="str">
        <f>IF(AND($V$2=$E421,$V$2&lt;&gt;"",$V$2&lt;&gt;0,F421&lt;&gt;"تأكد من الكود"),COUNT($U$3:U420)+1,"  ")</f>
        <v xml:space="preserve">  </v>
      </c>
      <c r="Y421" s="4" t="str">
        <f>IF(AND($Z$2=$D421,$Z$2&lt;&gt;"",$Z$2&lt;&gt;0,$Y$2=$Y$1),COUNT($Y$3:Y420)+1,"  ")</f>
        <v xml:space="preserve">  </v>
      </c>
    </row>
    <row r="422" spans="2:25" ht="15.75">
      <c r="B422" s="12" t="str">
        <f>IF(C422&lt;&gt;"",COUNT($B$3:B421)+1,"")</f>
        <v/>
      </c>
      <c r="C422" s="86"/>
      <c r="D422" s="12"/>
      <c r="E422" s="12"/>
      <c r="F422" s="5" t="str">
        <f>IFERROR(IF(E422&lt;&gt;"",VLOOKUP(E422,STORE!$C$6:$D$500,2,FALSE),""),"تأكد من الكود")</f>
        <v/>
      </c>
      <c r="G422" s="12"/>
      <c r="H422" s="20"/>
      <c r="I422" s="12"/>
      <c r="U422" s="4" t="str">
        <f>IF(AND($V$2=$E422,$V$2&lt;&gt;"",$V$2&lt;&gt;0,F422&lt;&gt;"تأكد من الكود"),COUNT($U$3:U421)+1,"  ")</f>
        <v xml:space="preserve">  </v>
      </c>
      <c r="Y422" s="4" t="str">
        <f>IF(AND($Z$2=$D422,$Z$2&lt;&gt;"",$Z$2&lt;&gt;0,$Y$2=$Y$1),COUNT($Y$3:Y421)+1,"  ")</f>
        <v xml:space="preserve">  </v>
      </c>
    </row>
    <row r="423" spans="2:25" ht="15.75">
      <c r="B423" s="12" t="str">
        <f>IF(C423&lt;&gt;"",COUNT($B$3:B422)+1,"")</f>
        <v/>
      </c>
      <c r="C423" s="86"/>
      <c r="D423" s="12"/>
      <c r="E423" s="12"/>
      <c r="F423" s="5" t="str">
        <f>IFERROR(IF(E423&lt;&gt;"",VLOOKUP(E423,STORE!$C$6:$D$500,2,FALSE),""),"تأكد من الكود")</f>
        <v/>
      </c>
      <c r="G423" s="12"/>
      <c r="H423" s="20"/>
      <c r="I423" s="12"/>
      <c r="U423" s="4" t="str">
        <f>IF(AND($V$2=$E423,$V$2&lt;&gt;"",$V$2&lt;&gt;0,F423&lt;&gt;"تأكد من الكود"),COUNT($U$3:U422)+1,"  ")</f>
        <v xml:space="preserve">  </v>
      </c>
      <c r="Y423" s="4" t="str">
        <f>IF(AND($Z$2=$D423,$Z$2&lt;&gt;"",$Z$2&lt;&gt;0,$Y$2=$Y$1),COUNT($Y$3:Y422)+1,"  ")</f>
        <v xml:space="preserve">  </v>
      </c>
    </row>
    <row r="424" spans="2:25" ht="15.75">
      <c r="B424" s="12" t="str">
        <f>IF(C424&lt;&gt;"",COUNT($B$3:B423)+1,"")</f>
        <v/>
      </c>
      <c r="C424" s="86"/>
      <c r="D424" s="12"/>
      <c r="E424" s="12"/>
      <c r="F424" s="5" t="str">
        <f>IFERROR(IF(E424&lt;&gt;"",VLOOKUP(E424,STORE!$C$6:$D$500,2,FALSE),""),"تأكد من الكود")</f>
        <v/>
      </c>
      <c r="G424" s="12"/>
      <c r="H424" s="20"/>
      <c r="I424" s="12"/>
      <c r="U424" s="4" t="str">
        <f>IF(AND($V$2=$E424,$V$2&lt;&gt;"",$V$2&lt;&gt;0,F424&lt;&gt;"تأكد من الكود"),COUNT($U$3:U423)+1,"  ")</f>
        <v xml:space="preserve">  </v>
      </c>
      <c r="Y424" s="4" t="str">
        <f>IF(AND($Z$2=$D424,$Z$2&lt;&gt;"",$Z$2&lt;&gt;0,$Y$2=$Y$1),COUNT($Y$3:Y423)+1,"  ")</f>
        <v xml:space="preserve">  </v>
      </c>
    </row>
    <row r="425" spans="2:25" ht="15.75">
      <c r="B425" s="12" t="str">
        <f>IF(C425&lt;&gt;"",COUNT($B$3:B424)+1,"")</f>
        <v/>
      </c>
      <c r="C425" s="86"/>
      <c r="D425" s="12"/>
      <c r="E425" s="12"/>
      <c r="F425" s="5" t="str">
        <f>IFERROR(IF(E425&lt;&gt;"",VLOOKUP(E425,STORE!$C$6:$D$500,2,FALSE),""),"تأكد من الكود")</f>
        <v/>
      </c>
      <c r="G425" s="12"/>
      <c r="H425" s="20"/>
      <c r="I425" s="12"/>
      <c r="U425" s="4" t="str">
        <f>IF(AND($V$2=$E425,$V$2&lt;&gt;"",$V$2&lt;&gt;0,F425&lt;&gt;"تأكد من الكود"),COUNT($U$3:U424)+1,"  ")</f>
        <v xml:space="preserve">  </v>
      </c>
      <c r="Y425" s="4" t="str">
        <f>IF(AND($Z$2=$D425,$Z$2&lt;&gt;"",$Z$2&lt;&gt;0,$Y$2=$Y$1),COUNT($Y$3:Y424)+1,"  ")</f>
        <v xml:space="preserve">  </v>
      </c>
    </row>
    <row r="426" spans="2:25" ht="15.75">
      <c r="B426" s="12" t="str">
        <f>IF(C426&lt;&gt;"",COUNT($B$3:B425)+1,"")</f>
        <v/>
      </c>
      <c r="C426" s="86"/>
      <c r="D426" s="12"/>
      <c r="E426" s="12"/>
      <c r="F426" s="5" t="str">
        <f>IFERROR(IF(E426&lt;&gt;"",VLOOKUP(E426,STORE!$C$6:$D$500,2,FALSE),""),"تأكد من الكود")</f>
        <v/>
      </c>
      <c r="G426" s="12"/>
      <c r="H426" s="20"/>
      <c r="I426" s="12"/>
      <c r="U426" s="4" t="str">
        <f>IF(AND($V$2=$E426,$V$2&lt;&gt;"",$V$2&lt;&gt;0,F426&lt;&gt;"تأكد من الكود"),COUNT($U$3:U425)+1,"  ")</f>
        <v xml:space="preserve">  </v>
      </c>
      <c r="Y426" s="4" t="str">
        <f>IF(AND($Z$2=$D426,$Z$2&lt;&gt;"",$Z$2&lt;&gt;0,$Y$2=$Y$1),COUNT($Y$3:Y425)+1,"  ")</f>
        <v xml:space="preserve">  </v>
      </c>
    </row>
    <row r="427" spans="2:25" ht="15.75">
      <c r="B427" s="12" t="str">
        <f>IF(C427&lt;&gt;"",COUNT($B$3:B426)+1,"")</f>
        <v/>
      </c>
      <c r="C427" s="86"/>
      <c r="D427" s="12"/>
      <c r="E427" s="12"/>
      <c r="F427" s="5" t="str">
        <f>IFERROR(IF(E427&lt;&gt;"",VLOOKUP(E427,STORE!$C$6:$D$500,2,FALSE),""),"تأكد من الكود")</f>
        <v/>
      </c>
      <c r="G427" s="12"/>
      <c r="H427" s="20"/>
      <c r="I427" s="12"/>
      <c r="U427" s="4" t="str">
        <f>IF(AND($V$2=$E427,$V$2&lt;&gt;"",$V$2&lt;&gt;0,F427&lt;&gt;"تأكد من الكود"),COUNT($U$3:U426)+1,"  ")</f>
        <v xml:space="preserve">  </v>
      </c>
      <c r="Y427" s="4" t="str">
        <f>IF(AND($Z$2=$D427,$Z$2&lt;&gt;"",$Z$2&lt;&gt;0,$Y$2=$Y$1),COUNT($Y$3:Y426)+1,"  ")</f>
        <v xml:space="preserve">  </v>
      </c>
    </row>
    <row r="428" spans="2:25" ht="15.75">
      <c r="B428" s="12" t="str">
        <f>IF(C428&lt;&gt;"",COUNT($B$3:B427)+1,"")</f>
        <v/>
      </c>
      <c r="C428" s="86"/>
      <c r="D428" s="12"/>
      <c r="E428" s="12"/>
      <c r="F428" s="5" t="str">
        <f>IFERROR(IF(E428&lt;&gt;"",VLOOKUP(E428,STORE!$C$6:$D$500,2,FALSE),""),"تأكد من الكود")</f>
        <v/>
      </c>
      <c r="G428" s="12"/>
      <c r="H428" s="20"/>
      <c r="I428" s="12"/>
      <c r="U428" s="4" t="str">
        <f>IF(AND($V$2=$E428,$V$2&lt;&gt;"",$V$2&lt;&gt;0,F428&lt;&gt;"تأكد من الكود"),COUNT($U$3:U427)+1,"  ")</f>
        <v xml:space="preserve">  </v>
      </c>
      <c r="Y428" s="4" t="str">
        <f>IF(AND($Z$2=$D428,$Z$2&lt;&gt;"",$Z$2&lt;&gt;0,$Y$2=$Y$1),COUNT($Y$3:Y427)+1,"  ")</f>
        <v xml:space="preserve">  </v>
      </c>
    </row>
    <row r="429" spans="2:25" ht="15.75">
      <c r="B429" s="12" t="str">
        <f>IF(C429&lt;&gt;"",COUNT($B$3:B428)+1,"")</f>
        <v/>
      </c>
      <c r="C429" s="86"/>
      <c r="D429" s="12"/>
      <c r="E429" s="12"/>
      <c r="F429" s="5" t="str">
        <f>IFERROR(IF(E429&lt;&gt;"",VLOOKUP(E429,STORE!$C$6:$D$500,2,FALSE),""),"تأكد من الكود")</f>
        <v/>
      </c>
      <c r="G429" s="12"/>
      <c r="H429" s="20"/>
      <c r="I429" s="12"/>
      <c r="U429" s="4" t="str">
        <f>IF(AND($V$2=$E429,$V$2&lt;&gt;"",$V$2&lt;&gt;0,F429&lt;&gt;"تأكد من الكود"),COUNT($U$3:U428)+1,"  ")</f>
        <v xml:space="preserve">  </v>
      </c>
      <c r="Y429" s="4" t="str">
        <f>IF(AND($Z$2=$D429,$Z$2&lt;&gt;"",$Z$2&lt;&gt;0,$Y$2=$Y$1),COUNT($Y$3:Y428)+1,"  ")</f>
        <v xml:space="preserve">  </v>
      </c>
    </row>
    <row r="430" spans="2:25" ht="15.75">
      <c r="B430" s="12" t="str">
        <f>IF(C430&lt;&gt;"",COUNT($B$3:B429)+1,"")</f>
        <v/>
      </c>
      <c r="C430" s="86"/>
      <c r="D430" s="12"/>
      <c r="E430" s="12"/>
      <c r="F430" s="5" t="str">
        <f>IFERROR(IF(E430&lt;&gt;"",VLOOKUP(E430,STORE!$C$6:$D$500,2,FALSE),""),"تأكد من الكود")</f>
        <v/>
      </c>
      <c r="G430" s="12"/>
      <c r="H430" s="20"/>
      <c r="I430" s="12"/>
      <c r="U430" s="4" t="str">
        <f>IF(AND($V$2=$E430,$V$2&lt;&gt;"",$V$2&lt;&gt;0,F430&lt;&gt;"تأكد من الكود"),COUNT($U$3:U429)+1,"  ")</f>
        <v xml:space="preserve">  </v>
      </c>
      <c r="Y430" s="4" t="str">
        <f>IF(AND($Z$2=$D430,$Z$2&lt;&gt;"",$Z$2&lt;&gt;0,$Y$2=$Y$1),COUNT($Y$3:Y429)+1,"  ")</f>
        <v xml:space="preserve">  </v>
      </c>
    </row>
    <row r="431" spans="2:25" ht="15.75">
      <c r="B431" s="12" t="str">
        <f>IF(C431&lt;&gt;"",COUNT($B$3:B430)+1,"")</f>
        <v/>
      </c>
      <c r="C431" s="86"/>
      <c r="D431" s="12"/>
      <c r="E431" s="12"/>
      <c r="F431" s="5" t="str">
        <f>IFERROR(IF(E431&lt;&gt;"",VLOOKUP(E431,STORE!$C$6:$D$500,2,FALSE),""),"تأكد من الكود")</f>
        <v/>
      </c>
      <c r="G431" s="12"/>
      <c r="H431" s="20"/>
      <c r="I431" s="12"/>
      <c r="U431" s="4" t="str">
        <f>IF(AND($V$2=$E431,$V$2&lt;&gt;"",$V$2&lt;&gt;0,F431&lt;&gt;"تأكد من الكود"),COUNT($U$3:U430)+1,"  ")</f>
        <v xml:space="preserve">  </v>
      </c>
      <c r="Y431" s="4" t="str">
        <f>IF(AND($Z$2=$D431,$Z$2&lt;&gt;"",$Z$2&lt;&gt;0,$Y$2=$Y$1),COUNT($Y$3:Y430)+1,"  ")</f>
        <v xml:space="preserve">  </v>
      </c>
    </row>
    <row r="432" spans="2:25" ht="15.75">
      <c r="B432" s="12" t="str">
        <f>IF(C432&lt;&gt;"",COUNT($B$3:B431)+1,"")</f>
        <v/>
      </c>
      <c r="C432" s="86"/>
      <c r="D432" s="12"/>
      <c r="E432" s="12"/>
      <c r="F432" s="5" t="str">
        <f>IFERROR(IF(E432&lt;&gt;"",VLOOKUP(E432,STORE!$C$6:$D$500,2,FALSE),""),"تأكد من الكود")</f>
        <v/>
      </c>
      <c r="G432" s="12"/>
      <c r="H432" s="20"/>
      <c r="I432" s="12"/>
      <c r="U432" s="4" t="str">
        <f>IF(AND($V$2=$E432,$V$2&lt;&gt;"",$V$2&lt;&gt;0,F432&lt;&gt;"تأكد من الكود"),COUNT($U$3:U431)+1,"  ")</f>
        <v xml:space="preserve">  </v>
      </c>
      <c r="Y432" s="4" t="str">
        <f>IF(AND($Z$2=$D432,$Z$2&lt;&gt;"",$Z$2&lt;&gt;0,$Y$2=$Y$1),COUNT($Y$3:Y431)+1,"  ")</f>
        <v xml:space="preserve">  </v>
      </c>
    </row>
    <row r="433" spans="2:25" ht="15.75">
      <c r="B433" s="12" t="str">
        <f>IF(C433&lt;&gt;"",COUNT($B$3:B432)+1,"")</f>
        <v/>
      </c>
      <c r="C433" s="86"/>
      <c r="D433" s="12"/>
      <c r="E433" s="12"/>
      <c r="F433" s="5" t="str">
        <f>IFERROR(IF(E433&lt;&gt;"",VLOOKUP(E433,STORE!$C$6:$D$500,2,FALSE),""),"تأكد من الكود")</f>
        <v/>
      </c>
      <c r="G433" s="12"/>
      <c r="H433" s="20"/>
      <c r="I433" s="12"/>
      <c r="U433" s="4" t="str">
        <f>IF(AND($V$2=$E433,$V$2&lt;&gt;"",$V$2&lt;&gt;0,F433&lt;&gt;"تأكد من الكود"),COUNT($U$3:U432)+1,"  ")</f>
        <v xml:space="preserve">  </v>
      </c>
      <c r="Y433" s="4" t="str">
        <f>IF(AND($Z$2=$D433,$Z$2&lt;&gt;"",$Z$2&lt;&gt;0,$Y$2=$Y$1),COUNT($Y$3:Y432)+1,"  ")</f>
        <v xml:space="preserve">  </v>
      </c>
    </row>
    <row r="434" spans="2:25" ht="15.75">
      <c r="B434" s="12" t="str">
        <f>IF(C434&lt;&gt;"",COUNT($B$3:B433)+1,"")</f>
        <v/>
      </c>
      <c r="C434" s="86"/>
      <c r="D434" s="12"/>
      <c r="E434" s="12"/>
      <c r="F434" s="5" t="str">
        <f>IFERROR(IF(E434&lt;&gt;"",VLOOKUP(E434,STORE!$C$6:$D$500,2,FALSE),""),"تأكد من الكود")</f>
        <v/>
      </c>
      <c r="G434" s="12"/>
      <c r="H434" s="20"/>
      <c r="I434" s="12"/>
      <c r="U434" s="4" t="str">
        <f>IF(AND($V$2=$E434,$V$2&lt;&gt;"",$V$2&lt;&gt;0,F434&lt;&gt;"تأكد من الكود"),COUNT($U$3:U433)+1,"  ")</f>
        <v xml:space="preserve">  </v>
      </c>
      <c r="Y434" s="4" t="str">
        <f>IF(AND($Z$2=$D434,$Z$2&lt;&gt;"",$Z$2&lt;&gt;0,$Y$2=$Y$1),COUNT($Y$3:Y433)+1,"  ")</f>
        <v xml:space="preserve">  </v>
      </c>
    </row>
    <row r="435" spans="2:25" ht="15.75">
      <c r="B435" s="12" t="str">
        <f>IF(C435&lt;&gt;"",COUNT($B$3:B434)+1,"")</f>
        <v/>
      </c>
      <c r="C435" s="86"/>
      <c r="D435" s="12"/>
      <c r="E435" s="12"/>
      <c r="F435" s="5" t="str">
        <f>IFERROR(IF(E435&lt;&gt;"",VLOOKUP(E435,STORE!$C$6:$D$500,2,FALSE),""),"تأكد من الكود")</f>
        <v/>
      </c>
      <c r="G435" s="12"/>
      <c r="H435" s="20"/>
      <c r="I435" s="12"/>
      <c r="U435" s="4" t="str">
        <f>IF(AND($V$2=$E435,$V$2&lt;&gt;"",$V$2&lt;&gt;0,F435&lt;&gt;"تأكد من الكود"),COUNT($U$3:U434)+1,"  ")</f>
        <v xml:space="preserve">  </v>
      </c>
      <c r="Y435" s="4" t="str">
        <f>IF(AND($Z$2=$D435,$Z$2&lt;&gt;"",$Z$2&lt;&gt;0,$Y$2=$Y$1),COUNT($Y$3:Y434)+1,"  ")</f>
        <v xml:space="preserve">  </v>
      </c>
    </row>
    <row r="436" spans="2:25" ht="15.75">
      <c r="B436" s="12" t="str">
        <f>IF(C436&lt;&gt;"",COUNT($B$3:B435)+1,"")</f>
        <v/>
      </c>
      <c r="C436" s="86"/>
      <c r="D436" s="12"/>
      <c r="E436" s="12"/>
      <c r="F436" s="5" t="str">
        <f>IFERROR(IF(E436&lt;&gt;"",VLOOKUP(E436,STORE!$C$6:$D$500,2,FALSE),""),"تأكد من الكود")</f>
        <v/>
      </c>
      <c r="G436" s="12"/>
      <c r="H436" s="20"/>
      <c r="I436" s="12"/>
      <c r="U436" s="4" t="str">
        <f>IF(AND($V$2=$E436,$V$2&lt;&gt;"",$V$2&lt;&gt;0,F436&lt;&gt;"تأكد من الكود"),COUNT($U$3:U435)+1,"  ")</f>
        <v xml:space="preserve">  </v>
      </c>
      <c r="Y436" s="4" t="str">
        <f>IF(AND($Z$2=$D436,$Z$2&lt;&gt;"",$Z$2&lt;&gt;0,$Y$2=$Y$1),COUNT($Y$3:Y435)+1,"  ")</f>
        <v xml:space="preserve">  </v>
      </c>
    </row>
    <row r="437" spans="2:25" ht="15.75">
      <c r="B437" s="12" t="str">
        <f>IF(C437&lt;&gt;"",COUNT($B$3:B436)+1,"")</f>
        <v/>
      </c>
      <c r="C437" s="86"/>
      <c r="D437" s="12"/>
      <c r="E437" s="12"/>
      <c r="F437" s="5" t="str">
        <f>IFERROR(IF(E437&lt;&gt;"",VLOOKUP(E437,STORE!$C$6:$D$500,2,FALSE),""),"تأكد من الكود")</f>
        <v/>
      </c>
      <c r="G437" s="12"/>
      <c r="H437" s="20"/>
      <c r="I437" s="12"/>
      <c r="U437" s="4" t="str">
        <f>IF(AND($V$2=$E437,$V$2&lt;&gt;"",$V$2&lt;&gt;0,F437&lt;&gt;"تأكد من الكود"),COUNT($U$3:U436)+1,"  ")</f>
        <v xml:space="preserve">  </v>
      </c>
      <c r="Y437" s="4" t="str">
        <f>IF(AND($Z$2=$D437,$Z$2&lt;&gt;"",$Z$2&lt;&gt;0,$Y$2=$Y$1),COUNT($Y$3:Y436)+1,"  ")</f>
        <v xml:space="preserve">  </v>
      </c>
    </row>
    <row r="438" spans="2:25" ht="15.75">
      <c r="B438" s="12" t="str">
        <f>IF(C438&lt;&gt;"",COUNT($B$3:B437)+1,"")</f>
        <v/>
      </c>
      <c r="C438" s="86"/>
      <c r="D438" s="12"/>
      <c r="E438" s="12"/>
      <c r="F438" s="5" t="str">
        <f>IFERROR(IF(E438&lt;&gt;"",VLOOKUP(E438,STORE!$C$6:$D$500,2,FALSE),""),"تأكد من الكود")</f>
        <v/>
      </c>
      <c r="G438" s="12"/>
      <c r="H438" s="20"/>
      <c r="I438" s="12"/>
      <c r="U438" s="4" t="str">
        <f>IF(AND($V$2=$E438,$V$2&lt;&gt;"",$V$2&lt;&gt;0,F438&lt;&gt;"تأكد من الكود"),COUNT($U$3:U437)+1,"  ")</f>
        <v xml:space="preserve">  </v>
      </c>
      <c r="Y438" s="4" t="str">
        <f>IF(AND($Z$2=$D438,$Z$2&lt;&gt;"",$Z$2&lt;&gt;0,$Y$2=$Y$1),COUNT($Y$3:Y437)+1,"  ")</f>
        <v xml:space="preserve">  </v>
      </c>
    </row>
    <row r="439" spans="2:25" ht="15.75">
      <c r="B439" s="12" t="str">
        <f>IF(C439&lt;&gt;"",COUNT($B$3:B438)+1,"")</f>
        <v/>
      </c>
      <c r="C439" s="86"/>
      <c r="D439" s="12"/>
      <c r="E439" s="12"/>
      <c r="F439" s="5" t="str">
        <f>IFERROR(IF(E439&lt;&gt;"",VLOOKUP(E439,STORE!$C$6:$D$500,2,FALSE),""),"تأكد من الكود")</f>
        <v/>
      </c>
      <c r="G439" s="12"/>
      <c r="H439" s="20"/>
      <c r="I439" s="12"/>
      <c r="U439" s="4" t="str">
        <f>IF(AND($V$2=$E439,$V$2&lt;&gt;"",$V$2&lt;&gt;0,F439&lt;&gt;"تأكد من الكود"),COUNT($U$3:U438)+1,"  ")</f>
        <v xml:space="preserve">  </v>
      </c>
      <c r="Y439" s="4" t="str">
        <f>IF(AND($Z$2=$D439,$Z$2&lt;&gt;"",$Z$2&lt;&gt;0,$Y$2=$Y$1),COUNT($Y$3:Y438)+1,"  ")</f>
        <v xml:space="preserve">  </v>
      </c>
    </row>
    <row r="440" spans="2:25" ht="15.75">
      <c r="B440" s="12" t="str">
        <f>IF(C440&lt;&gt;"",COUNT($B$3:B439)+1,"")</f>
        <v/>
      </c>
      <c r="C440" s="86"/>
      <c r="D440" s="12"/>
      <c r="E440" s="12"/>
      <c r="F440" s="5" t="str">
        <f>IFERROR(IF(E440&lt;&gt;"",VLOOKUP(E440,STORE!$C$6:$D$500,2,FALSE),""),"تأكد من الكود")</f>
        <v/>
      </c>
      <c r="G440" s="12"/>
      <c r="H440" s="20"/>
      <c r="I440" s="12"/>
      <c r="U440" s="4" t="str">
        <f>IF(AND($V$2=$E440,$V$2&lt;&gt;"",$V$2&lt;&gt;0,F440&lt;&gt;"تأكد من الكود"),COUNT($U$3:U439)+1,"  ")</f>
        <v xml:space="preserve">  </v>
      </c>
      <c r="Y440" s="4" t="str">
        <f>IF(AND($Z$2=$D440,$Z$2&lt;&gt;"",$Z$2&lt;&gt;0,$Y$2=$Y$1),COUNT($Y$3:Y439)+1,"  ")</f>
        <v xml:space="preserve">  </v>
      </c>
    </row>
    <row r="441" spans="2:25" ht="15.75">
      <c r="B441" s="12" t="str">
        <f>IF(C441&lt;&gt;"",COUNT($B$3:B440)+1,"")</f>
        <v/>
      </c>
      <c r="C441" s="86"/>
      <c r="D441" s="12"/>
      <c r="E441" s="12"/>
      <c r="F441" s="5" t="str">
        <f>IFERROR(IF(E441&lt;&gt;"",VLOOKUP(E441,STORE!$C$6:$D$500,2,FALSE),""),"تأكد من الكود")</f>
        <v/>
      </c>
      <c r="G441" s="12"/>
      <c r="H441" s="20"/>
      <c r="I441" s="12"/>
      <c r="U441" s="4" t="str">
        <f>IF(AND($V$2=$E441,$V$2&lt;&gt;"",$V$2&lt;&gt;0,F441&lt;&gt;"تأكد من الكود"),COUNT($U$3:U440)+1,"  ")</f>
        <v xml:space="preserve">  </v>
      </c>
      <c r="Y441" s="4" t="str">
        <f>IF(AND($Z$2=$D441,$Z$2&lt;&gt;"",$Z$2&lt;&gt;0,$Y$2=$Y$1),COUNT($Y$3:Y440)+1,"  ")</f>
        <v xml:space="preserve">  </v>
      </c>
    </row>
    <row r="442" spans="2:25" ht="15.75">
      <c r="B442" s="12" t="str">
        <f>IF(C442&lt;&gt;"",COUNT($B$3:B441)+1,"")</f>
        <v/>
      </c>
      <c r="C442" s="86"/>
      <c r="D442" s="12"/>
      <c r="E442" s="12"/>
      <c r="F442" s="5" t="str">
        <f>IFERROR(IF(E442&lt;&gt;"",VLOOKUP(E442,STORE!$C$6:$D$500,2,FALSE),""),"تأكد من الكود")</f>
        <v/>
      </c>
      <c r="G442" s="12"/>
      <c r="H442" s="20"/>
      <c r="I442" s="12"/>
      <c r="U442" s="4" t="str">
        <f>IF(AND($V$2=$E442,$V$2&lt;&gt;"",$V$2&lt;&gt;0,F442&lt;&gt;"تأكد من الكود"),COUNT($U$3:U441)+1,"  ")</f>
        <v xml:space="preserve">  </v>
      </c>
      <c r="Y442" s="4" t="str">
        <f>IF(AND($Z$2=$D442,$Z$2&lt;&gt;"",$Z$2&lt;&gt;0,$Y$2=$Y$1),COUNT($Y$3:Y441)+1,"  ")</f>
        <v xml:space="preserve">  </v>
      </c>
    </row>
    <row r="443" spans="2:25" ht="15.75">
      <c r="B443" s="12" t="str">
        <f>IF(C443&lt;&gt;"",COUNT($B$3:B442)+1,"")</f>
        <v/>
      </c>
      <c r="C443" s="86"/>
      <c r="D443" s="12"/>
      <c r="E443" s="12"/>
      <c r="F443" s="5" t="str">
        <f>IFERROR(IF(E443&lt;&gt;"",VLOOKUP(E443,STORE!$C$6:$D$500,2,FALSE),""),"تأكد من الكود")</f>
        <v/>
      </c>
      <c r="G443" s="12"/>
      <c r="H443" s="20"/>
      <c r="I443" s="12"/>
      <c r="U443" s="4" t="str">
        <f>IF(AND($V$2=$E443,$V$2&lt;&gt;"",$V$2&lt;&gt;0,F443&lt;&gt;"تأكد من الكود"),COUNT($U$3:U442)+1,"  ")</f>
        <v xml:space="preserve">  </v>
      </c>
      <c r="Y443" s="4" t="str">
        <f>IF(AND($Z$2=$D443,$Z$2&lt;&gt;"",$Z$2&lt;&gt;0,$Y$2=$Y$1),COUNT($Y$3:Y442)+1,"  ")</f>
        <v xml:space="preserve">  </v>
      </c>
    </row>
    <row r="444" spans="2:25" ht="15.75">
      <c r="B444" s="12" t="str">
        <f>IF(C444&lt;&gt;"",COUNT($B$3:B443)+1,"")</f>
        <v/>
      </c>
      <c r="C444" s="86"/>
      <c r="D444" s="12"/>
      <c r="E444" s="12"/>
      <c r="F444" s="5" t="str">
        <f>IFERROR(IF(E444&lt;&gt;"",VLOOKUP(E444,STORE!$C$6:$D$500,2,FALSE),""),"تأكد من الكود")</f>
        <v/>
      </c>
      <c r="G444" s="12"/>
      <c r="H444" s="20"/>
      <c r="I444" s="12"/>
      <c r="U444" s="4" t="str">
        <f>IF(AND($V$2=$E444,$V$2&lt;&gt;"",$V$2&lt;&gt;0,F444&lt;&gt;"تأكد من الكود"),COUNT($U$3:U443)+1,"  ")</f>
        <v xml:space="preserve">  </v>
      </c>
      <c r="Y444" s="4" t="str">
        <f>IF(AND($Z$2=$D444,$Z$2&lt;&gt;"",$Z$2&lt;&gt;0,$Y$2=$Y$1),COUNT($Y$3:Y443)+1,"  ")</f>
        <v xml:space="preserve">  </v>
      </c>
    </row>
    <row r="445" spans="2:25" ht="15.75">
      <c r="B445" s="12" t="str">
        <f>IF(C445&lt;&gt;"",COUNT($B$3:B444)+1,"")</f>
        <v/>
      </c>
      <c r="C445" s="86"/>
      <c r="D445" s="12"/>
      <c r="E445" s="12"/>
      <c r="F445" s="5" t="str">
        <f>IFERROR(IF(E445&lt;&gt;"",VLOOKUP(E445,STORE!$C$6:$D$500,2,FALSE),""),"تأكد من الكود")</f>
        <v/>
      </c>
      <c r="G445" s="12"/>
      <c r="H445" s="20"/>
      <c r="I445" s="12"/>
      <c r="U445" s="4" t="str">
        <f>IF(AND($V$2=$E445,$V$2&lt;&gt;"",$V$2&lt;&gt;0,F445&lt;&gt;"تأكد من الكود"),COUNT($U$3:U444)+1,"  ")</f>
        <v xml:space="preserve">  </v>
      </c>
      <c r="Y445" s="4" t="str">
        <f>IF(AND($Z$2=$D445,$Z$2&lt;&gt;"",$Z$2&lt;&gt;0,$Y$2=$Y$1),COUNT($Y$3:Y444)+1,"  ")</f>
        <v xml:space="preserve">  </v>
      </c>
    </row>
    <row r="446" spans="2:25" ht="15.75">
      <c r="B446" s="12" t="str">
        <f>IF(C446&lt;&gt;"",COUNT($B$3:B445)+1,"")</f>
        <v/>
      </c>
      <c r="C446" s="86"/>
      <c r="D446" s="12"/>
      <c r="E446" s="12"/>
      <c r="F446" s="5" t="str">
        <f>IFERROR(IF(E446&lt;&gt;"",VLOOKUP(E446,STORE!$C$6:$D$500,2,FALSE),""),"تأكد من الكود")</f>
        <v/>
      </c>
      <c r="G446" s="12"/>
      <c r="H446" s="20"/>
      <c r="I446" s="12"/>
      <c r="U446" s="4" t="str">
        <f>IF(AND($V$2=$E446,$V$2&lt;&gt;"",$V$2&lt;&gt;0,F446&lt;&gt;"تأكد من الكود"),COUNT($U$3:U445)+1,"  ")</f>
        <v xml:space="preserve">  </v>
      </c>
      <c r="Y446" s="4" t="str">
        <f>IF(AND($Z$2=$D446,$Z$2&lt;&gt;"",$Z$2&lt;&gt;0,$Y$2=$Y$1),COUNT($Y$3:Y445)+1,"  ")</f>
        <v xml:space="preserve">  </v>
      </c>
    </row>
    <row r="447" spans="2:25" ht="15.75">
      <c r="B447" s="12" t="str">
        <f>IF(C447&lt;&gt;"",COUNT($B$3:B446)+1,"")</f>
        <v/>
      </c>
      <c r="C447" s="86"/>
      <c r="D447" s="12"/>
      <c r="E447" s="12"/>
      <c r="F447" s="5" t="str">
        <f>IFERROR(IF(E447&lt;&gt;"",VLOOKUP(E447,STORE!$C$6:$D$500,2,FALSE),""),"تأكد من الكود")</f>
        <v/>
      </c>
      <c r="G447" s="12"/>
      <c r="H447" s="20"/>
      <c r="I447" s="12"/>
      <c r="U447" s="4" t="str">
        <f>IF(AND($V$2=$E447,$V$2&lt;&gt;"",$V$2&lt;&gt;0,F447&lt;&gt;"تأكد من الكود"),COUNT($U$3:U446)+1,"  ")</f>
        <v xml:space="preserve">  </v>
      </c>
      <c r="Y447" s="4" t="str">
        <f>IF(AND($Z$2=$D447,$Z$2&lt;&gt;"",$Z$2&lt;&gt;0,$Y$2=$Y$1),COUNT($Y$3:Y446)+1,"  ")</f>
        <v xml:space="preserve">  </v>
      </c>
    </row>
    <row r="448" spans="2:25" ht="15.75">
      <c r="B448" s="12" t="str">
        <f>IF(C448&lt;&gt;"",COUNT($B$3:B447)+1,"")</f>
        <v/>
      </c>
      <c r="C448" s="86"/>
      <c r="D448" s="12"/>
      <c r="E448" s="12"/>
      <c r="F448" s="5" t="str">
        <f>IFERROR(IF(E448&lt;&gt;"",VLOOKUP(E448,STORE!$C$6:$D$500,2,FALSE),""),"تأكد من الكود")</f>
        <v/>
      </c>
      <c r="G448" s="12"/>
      <c r="H448" s="20"/>
      <c r="I448" s="12"/>
      <c r="U448" s="4" t="str">
        <f>IF(AND($V$2=$E448,$V$2&lt;&gt;"",$V$2&lt;&gt;0,F448&lt;&gt;"تأكد من الكود"),COUNT($U$3:U447)+1,"  ")</f>
        <v xml:space="preserve">  </v>
      </c>
      <c r="Y448" s="4" t="str">
        <f>IF(AND($Z$2=$D448,$Z$2&lt;&gt;"",$Z$2&lt;&gt;0,$Y$2=$Y$1),COUNT($Y$3:Y447)+1,"  ")</f>
        <v xml:space="preserve">  </v>
      </c>
    </row>
    <row r="449" spans="2:25" ht="15.75">
      <c r="B449" s="12" t="str">
        <f>IF(C449&lt;&gt;"",COUNT($B$3:B448)+1,"")</f>
        <v/>
      </c>
      <c r="C449" s="86"/>
      <c r="D449" s="12"/>
      <c r="E449" s="12"/>
      <c r="F449" s="5" t="str">
        <f>IFERROR(IF(E449&lt;&gt;"",VLOOKUP(E449,STORE!$C$6:$D$500,2,FALSE),""),"تأكد من الكود")</f>
        <v/>
      </c>
      <c r="G449" s="12"/>
      <c r="H449" s="20"/>
      <c r="I449" s="12"/>
      <c r="U449" s="4" t="str">
        <f>IF(AND($V$2=$E449,$V$2&lt;&gt;"",$V$2&lt;&gt;0,F449&lt;&gt;"تأكد من الكود"),COUNT($U$3:U448)+1,"  ")</f>
        <v xml:space="preserve">  </v>
      </c>
      <c r="Y449" s="4" t="str">
        <f>IF(AND($Z$2=$D449,$Z$2&lt;&gt;"",$Z$2&lt;&gt;0,$Y$2=$Y$1),COUNT($Y$3:Y448)+1,"  ")</f>
        <v xml:space="preserve">  </v>
      </c>
    </row>
    <row r="450" spans="2:25" ht="15.75">
      <c r="B450" s="12" t="str">
        <f>IF(C450&lt;&gt;"",COUNT($B$3:B449)+1,"")</f>
        <v/>
      </c>
      <c r="C450" s="86"/>
      <c r="D450" s="12"/>
      <c r="E450" s="12"/>
      <c r="F450" s="5" t="str">
        <f>IFERROR(IF(E450&lt;&gt;"",VLOOKUP(E450,STORE!$C$6:$D$500,2,FALSE),""),"تأكد من الكود")</f>
        <v/>
      </c>
      <c r="G450" s="12"/>
      <c r="H450" s="20"/>
      <c r="I450" s="12"/>
      <c r="U450" s="4" t="str">
        <f>IF(AND($V$2=$E450,$V$2&lt;&gt;"",$V$2&lt;&gt;0,F450&lt;&gt;"تأكد من الكود"),COUNT($U$3:U449)+1,"  ")</f>
        <v xml:space="preserve">  </v>
      </c>
      <c r="Y450" s="4" t="str">
        <f>IF(AND($Z$2=$D450,$Z$2&lt;&gt;"",$Z$2&lt;&gt;0,$Y$2=$Y$1),COUNT($Y$3:Y449)+1,"  ")</f>
        <v xml:space="preserve">  </v>
      </c>
    </row>
    <row r="451" spans="2:25" ht="15.75">
      <c r="B451" s="12" t="str">
        <f>IF(C451&lt;&gt;"",COUNT($B$3:B450)+1,"")</f>
        <v/>
      </c>
      <c r="C451" s="86"/>
      <c r="D451" s="12"/>
      <c r="E451" s="12"/>
      <c r="F451" s="5" t="str">
        <f>IFERROR(IF(E451&lt;&gt;"",VLOOKUP(E451,STORE!$C$6:$D$500,2,FALSE),""),"تأكد من الكود")</f>
        <v/>
      </c>
      <c r="G451" s="12"/>
      <c r="H451" s="20"/>
      <c r="I451" s="12"/>
      <c r="U451" s="4" t="str">
        <f>IF(AND($V$2=$E451,$V$2&lt;&gt;"",$V$2&lt;&gt;0,F451&lt;&gt;"تأكد من الكود"),COUNT($U$3:U450)+1,"  ")</f>
        <v xml:space="preserve">  </v>
      </c>
      <c r="Y451" s="4" t="str">
        <f>IF(AND($Z$2=$D451,$Z$2&lt;&gt;"",$Z$2&lt;&gt;0,$Y$2=$Y$1),COUNT($Y$3:Y450)+1,"  ")</f>
        <v xml:space="preserve">  </v>
      </c>
    </row>
    <row r="452" spans="2:25" ht="15.75">
      <c r="B452" s="12" t="str">
        <f>IF(C452&lt;&gt;"",COUNT($B$3:B451)+1,"")</f>
        <v/>
      </c>
      <c r="C452" s="86"/>
      <c r="D452" s="12"/>
      <c r="E452" s="12"/>
      <c r="F452" s="5" t="str">
        <f>IFERROR(IF(E452&lt;&gt;"",VLOOKUP(E452,STORE!$C$6:$D$500,2,FALSE),""),"تأكد من الكود")</f>
        <v/>
      </c>
      <c r="G452" s="12"/>
      <c r="H452" s="20"/>
      <c r="I452" s="12"/>
      <c r="U452" s="4" t="str">
        <f>IF(AND($V$2=$E452,$V$2&lt;&gt;"",$V$2&lt;&gt;0,F452&lt;&gt;"تأكد من الكود"),COUNT($U$3:U451)+1,"  ")</f>
        <v xml:space="preserve">  </v>
      </c>
      <c r="Y452" s="4" t="str">
        <f>IF(AND($Z$2=$D452,$Z$2&lt;&gt;"",$Z$2&lt;&gt;0,$Y$2=$Y$1),COUNT($Y$3:Y451)+1,"  ")</f>
        <v xml:space="preserve">  </v>
      </c>
    </row>
    <row r="453" spans="2:25" ht="15.75">
      <c r="B453" s="12" t="str">
        <f>IF(C453&lt;&gt;"",COUNT($B$3:B452)+1,"")</f>
        <v/>
      </c>
      <c r="C453" s="86"/>
      <c r="D453" s="12"/>
      <c r="E453" s="12"/>
      <c r="F453" s="5" t="str">
        <f>IFERROR(IF(E453&lt;&gt;"",VLOOKUP(E453,STORE!$C$6:$D$500,2,FALSE),""),"تأكد من الكود")</f>
        <v/>
      </c>
      <c r="G453" s="12"/>
      <c r="H453" s="20"/>
      <c r="I453" s="12"/>
      <c r="U453" s="4" t="str">
        <f>IF(AND($V$2=$E453,$V$2&lt;&gt;"",$V$2&lt;&gt;0,F453&lt;&gt;"تأكد من الكود"),COUNT($U$3:U452)+1,"  ")</f>
        <v xml:space="preserve">  </v>
      </c>
      <c r="Y453" s="4" t="str">
        <f>IF(AND($Z$2=$D453,$Z$2&lt;&gt;"",$Z$2&lt;&gt;0,$Y$2=$Y$1),COUNT($Y$3:Y452)+1,"  ")</f>
        <v xml:space="preserve">  </v>
      </c>
    </row>
    <row r="454" spans="2:25" ht="15.75">
      <c r="B454" s="12" t="str">
        <f>IF(C454&lt;&gt;"",COUNT($B$3:B453)+1,"")</f>
        <v/>
      </c>
      <c r="C454" s="86"/>
      <c r="D454" s="12"/>
      <c r="E454" s="12"/>
      <c r="F454" s="5" t="str">
        <f>IFERROR(IF(E454&lt;&gt;"",VLOOKUP(E454,STORE!$C$6:$D$500,2,FALSE),""),"تأكد من الكود")</f>
        <v/>
      </c>
      <c r="G454" s="12"/>
      <c r="H454" s="20"/>
      <c r="I454" s="12"/>
      <c r="U454" s="4" t="str">
        <f>IF(AND($V$2=$E454,$V$2&lt;&gt;"",$V$2&lt;&gt;0,F454&lt;&gt;"تأكد من الكود"),COUNT($U$3:U453)+1,"  ")</f>
        <v xml:space="preserve">  </v>
      </c>
      <c r="Y454" s="4" t="str">
        <f>IF(AND($Z$2=$D454,$Z$2&lt;&gt;"",$Z$2&lt;&gt;0,$Y$2=$Y$1),COUNT($Y$3:Y453)+1,"  ")</f>
        <v xml:space="preserve">  </v>
      </c>
    </row>
    <row r="455" spans="2:25" ht="15.75">
      <c r="B455" s="12" t="str">
        <f>IF(C455&lt;&gt;"",COUNT($B$3:B454)+1,"")</f>
        <v/>
      </c>
      <c r="C455" s="86"/>
      <c r="D455" s="12"/>
      <c r="E455" s="12"/>
      <c r="F455" s="5" t="str">
        <f>IFERROR(IF(E455&lt;&gt;"",VLOOKUP(E455,STORE!$C$6:$D$500,2,FALSE),""),"تأكد من الكود")</f>
        <v/>
      </c>
      <c r="G455" s="12"/>
      <c r="H455" s="20"/>
      <c r="I455" s="12"/>
      <c r="U455" s="4" t="str">
        <f>IF(AND($V$2=$E455,$V$2&lt;&gt;"",$V$2&lt;&gt;0,F455&lt;&gt;"تأكد من الكود"),COUNT($U$3:U454)+1,"  ")</f>
        <v xml:space="preserve">  </v>
      </c>
      <c r="Y455" s="4" t="str">
        <f>IF(AND($Z$2=$D455,$Z$2&lt;&gt;"",$Z$2&lt;&gt;0,$Y$2=$Y$1),COUNT($Y$3:Y454)+1,"  ")</f>
        <v xml:space="preserve">  </v>
      </c>
    </row>
    <row r="456" spans="2:25" ht="15.75">
      <c r="B456" s="12" t="str">
        <f>IF(C456&lt;&gt;"",COUNT($B$3:B455)+1,"")</f>
        <v/>
      </c>
      <c r="C456" s="86"/>
      <c r="D456" s="12"/>
      <c r="E456" s="12"/>
      <c r="F456" s="5" t="str">
        <f>IFERROR(IF(E456&lt;&gt;"",VLOOKUP(E456,STORE!$C$6:$D$500,2,FALSE),""),"تأكد من الكود")</f>
        <v/>
      </c>
      <c r="G456" s="12"/>
      <c r="H456" s="20"/>
      <c r="I456" s="12"/>
      <c r="U456" s="4" t="str">
        <f>IF(AND($V$2=$E456,$V$2&lt;&gt;"",$V$2&lt;&gt;0,F456&lt;&gt;"تأكد من الكود"),COUNT($U$3:U455)+1,"  ")</f>
        <v xml:space="preserve">  </v>
      </c>
      <c r="Y456" s="4" t="str">
        <f>IF(AND($Z$2=$D456,$Z$2&lt;&gt;"",$Z$2&lt;&gt;0,$Y$2=$Y$1),COUNT($Y$3:Y455)+1,"  ")</f>
        <v xml:space="preserve">  </v>
      </c>
    </row>
    <row r="457" spans="2:25" ht="15.75">
      <c r="B457" s="12" t="str">
        <f>IF(C457&lt;&gt;"",COUNT($B$3:B456)+1,"")</f>
        <v/>
      </c>
      <c r="C457" s="86"/>
      <c r="D457" s="12"/>
      <c r="E457" s="12"/>
      <c r="F457" s="5" t="str">
        <f>IFERROR(IF(E457&lt;&gt;"",VLOOKUP(E457,STORE!$C$6:$D$500,2,FALSE),""),"تأكد من الكود")</f>
        <v/>
      </c>
      <c r="G457" s="12"/>
      <c r="H457" s="20"/>
      <c r="I457" s="12"/>
      <c r="U457" s="4" t="str">
        <f>IF(AND($V$2=$E457,$V$2&lt;&gt;"",$V$2&lt;&gt;0,F457&lt;&gt;"تأكد من الكود"),COUNT($U$3:U456)+1,"  ")</f>
        <v xml:space="preserve">  </v>
      </c>
      <c r="Y457" s="4" t="str">
        <f>IF(AND($Z$2=$D457,$Z$2&lt;&gt;"",$Z$2&lt;&gt;0,$Y$2=$Y$1),COUNT($Y$3:Y456)+1,"  ")</f>
        <v xml:space="preserve">  </v>
      </c>
    </row>
    <row r="458" spans="2:25" ht="15.75">
      <c r="B458" s="12" t="str">
        <f>IF(C458&lt;&gt;"",COUNT($B$3:B457)+1,"")</f>
        <v/>
      </c>
      <c r="C458" s="86"/>
      <c r="D458" s="12"/>
      <c r="E458" s="12"/>
      <c r="F458" s="5" t="str">
        <f>IFERROR(IF(E458&lt;&gt;"",VLOOKUP(E458,STORE!$C$6:$D$500,2,FALSE),""),"تأكد من الكود")</f>
        <v/>
      </c>
      <c r="G458" s="12"/>
      <c r="H458" s="20"/>
      <c r="I458" s="12"/>
      <c r="U458" s="4" t="str">
        <f>IF(AND($V$2=$E458,$V$2&lt;&gt;"",$V$2&lt;&gt;0,F458&lt;&gt;"تأكد من الكود"),COUNT($U$3:U457)+1,"  ")</f>
        <v xml:space="preserve">  </v>
      </c>
      <c r="Y458" s="4" t="str">
        <f>IF(AND($Z$2=$D458,$Z$2&lt;&gt;"",$Z$2&lt;&gt;0,$Y$2=$Y$1),COUNT($Y$3:Y457)+1,"  ")</f>
        <v xml:space="preserve">  </v>
      </c>
    </row>
    <row r="459" spans="2:25" ht="15.75">
      <c r="B459" s="12" t="str">
        <f>IF(C459&lt;&gt;"",COUNT($B$3:B458)+1,"")</f>
        <v/>
      </c>
      <c r="C459" s="86"/>
      <c r="D459" s="12"/>
      <c r="E459" s="12"/>
      <c r="F459" s="5" t="str">
        <f>IFERROR(IF(E459&lt;&gt;"",VLOOKUP(E459,STORE!$C$6:$D$500,2,FALSE),""),"تأكد من الكود")</f>
        <v/>
      </c>
      <c r="G459" s="12"/>
      <c r="H459" s="20"/>
      <c r="I459" s="12"/>
      <c r="U459" s="4" t="str">
        <f>IF(AND($V$2=$E459,$V$2&lt;&gt;"",$V$2&lt;&gt;0,F459&lt;&gt;"تأكد من الكود"),COUNT($U$3:U458)+1,"  ")</f>
        <v xml:space="preserve">  </v>
      </c>
      <c r="Y459" s="4" t="str">
        <f>IF(AND($Z$2=$D459,$Z$2&lt;&gt;"",$Z$2&lt;&gt;0,$Y$2=$Y$1),COUNT($Y$3:Y458)+1,"  ")</f>
        <v xml:space="preserve">  </v>
      </c>
    </row>
    <row r="460" spans="2:25" ht="15.75">
      <c r="B460" s="12" t="str">
        <f>IF(C460&lt;&gt;"",COUNT($B$3:B459)+1,"")</f>
        <v/>
      </c>
      <c r="C460" s="86"/>
      <c r="D460" s="12"/>
      <c r="E460" s="12"/>
      <c r="F460" s="5" t="str">
        <f>IFERROR(IF(E460&lt;&gt;"",VLOOKUP(E460,STORE!$C$6:$D$500,2,FALSE),""),"تأكد من الكود")</f>
        <v/>
      </c>
      <c r="G460" s="12"/>
      <c r="H460" s="20"/>
      <c r="I460" s="12"/>
      <c r="U460" s="4" t="str">
        <f>IF(AND($V$2=$E460,$V$2&lt;&gt;"",$V$2&lt;&gt;0,F460&lt;&gt;"تأكد من الكود"),COUNT($U$3:U459)+1,"  ")</f>
        <v xml:space="preserve">  </v>
      </c>
      <c r="Y460" s="4" t="str">
        <f>IF(AND($Z$2=$D460,$Z$2&lt;&gt;"",$Z$2&lt;&gt;0,$Y$2=$Y$1),COUNT($Y$3:Y459)+1,"  ")</f>
        <v xml:space="preserve">  </v>
      </c>
    </row>
    <row r="461" spans="2:25" ht="15.75">
      <c r="B461" s="12" t="str">
        <f>IF(C461&lt;&gt;"",COUNT($B$3:B460)+1,"")</f>
        <v/>
      </c>
      <c r="C461" s="86"/>
      <c r="D461" s="12"/>
      <c r="E461" s="12"/>
      <c r="F461" s="5" t="str">
        <f>IFERROR(IF(E461&lt;&gt;"",VLOOKUP(E461,STORE!$C$6:$D$500,2,FALSE),""),"تأكد من الكود")</f>
        <v/>
      </c>
      <c r="G461" s="12"/>
      <c r="H461" s="20"/>
      <c r="I461" s="12"/>
      <c r="U461" s="4" t="str">
        <f>IF(AND($V$2=$E461,$V$2&lt;&gt;"",$V$2&lt;&gt;0,F461&lt;&gt;"تأكد من الكود"),COUNT($U$3:U460)+1,"  ")</f>
        <v xml:space="preserve">  </v>
      </c>
      <c r="Y461" s="4" t="str">
        <f>IF(AND($Z$2=$D461,$Z$2&lt;&gt;"",$Z$2&lt;&gt;0,$Y$2=$Y$1),COUNT($Y$3:Y460)+1,"  ")</f>
        <v xml:space="preserve">  </v>
      </c>
    </row>
    <row r="462" spans="2:25" ht="15.75">
      <c r="B462" s="12" t="str">
        <f>IF(C462&lt;&gt;"",COUNT($B$3:B461)+1,"")</f>
        <v/>
      </c>
      <c r="C462" s="86"/>
      <c r="D462" s="12"/>
      <c r="E462" s="12"/>
      <c r="F462" s="5" t="str">
        <f>IFERROR(IF(E462&lt;&gt;"",VLOOKUP(E462,STORE!$C$6:$D$500,2,FALSE),""),"تأكد من الكود")</f>
        <v/>
      </c>
      <c r="G462" s="12"/>
      <c r="H462" s="20"/>
      <c r="I462" s="12"/>
      <c r="U462" s="4" t="str">
        <f>IF(AND($V$2=$E462,$V$2&lt;&gt;"",$V$2&lt;&gt;0,F462&lt;&gt;"تأكد من الكود"),COUNT($U$3:U461)+1,"  ")</f>
        <v xml:space="preserve">  </v>
      </c>
      <c r="Y462" s="4" t="str">
        <f>IF(AND($Z$2=$D462,$Z$2&lt;&gt;"",$Z$2&lt;&gt;0,$Y$2=$Y$1),COUNT($Y$3:Y461)+1,"  ")</f>
        <v xml:space="preserve">  </v>
      </c>
    </row>
    <row r="463" spans="2:25" ht="15.75">
      <c r="B463" s="12" t="str">
        <f>IF(C463&lt;&gt;"",COUNT($B$3:B462)+1,"")</f>
        <v/>
      </c>
      <c r="C463" s="86"/>
      <c r="D463" s="12"/>
      <c r="E463" s="12"/>
      <c r="F463" s="5" t="str">
        <f>IFERROR(IF(E463&lt;&gt;"",VLOOKUP(E463,STORE!$C$6:$D$500,2,FALSE),""),"تأكد من الكود")</f>
        <v/>
      </c>
      <c r="G463" s="12"/>
      <c r="H463" s="20"/>
      <c r="I463" s="12"/>
      <c r="U463" s="4" t="str">
        <f>IF(AND($V$2=$E463,$V$2&lt;&gt;"",$V$2&lt;&gt;0,F463&lt;&gt;"تأكد من الكود"),COUNT($U$3:U462)+1,"  ")</f>
        <v xml:space="preserve">  </v>
      </c>
      <c r="Y463" s="4" t="str">
        <f>IF(AND($Z$2=$D463,$Z$2&lt;&gt;"",$Z$2&lt;&gt;0,$Y$2=$Y$1),COUNT($Y$3:Y462)+1,"  ")</f>
        <v xml:space="preserve">  </v>
      </c>
    </row>
    <row r="464" spans="2:25" ht="15.75">
      <c r="B464" s="12" t="str">
        <f>IF(C464&lt;&gt;"",COUNT($B$3:B463)+1,"")</f>
        <v/>
      </c>
      <c r="C464" s="86"/>
      <c r="D464" s="12"/>
      <c r="E464" s="12"/>
      <c r="F464" s="5" t="str">
        <f>IFERROR(IF(E464&lt;&gt;"",VLOOKUP(E464,STORE!$C$6:$D$500,2,FALSE),""),"تأكد من الكود")</f>
        <v/>
      </c>
      <c r="G464" s="12"/>
      <c r="H464" s="20"/>
      <c r="I464" s="12"/>
      <c r="U464" s="4" t="str">
        <f>IF(AND($V$2=$E464,$V$2&lt;&gt;"",$V$2&lt;&gt;0,F464&lt;&gt;"تأكد من الكود"),COUNT($U$3:U463)+1,"  ")</f>
        <v xml:space="preserve">  </v>
      </c>
      <c r="Y464" s="4" t="str">
        <f>IF(AND($Z$2=$D464,$Z$2&lt;&gt;"",$Z$2&lt;&gt;0,$Y$2=$Y$1),COUNT($Y$3:Y463)+1,"  ")</f>
        <v xml:space="preserve">  </v>
      </c>
    </row>
    <row r="465" spans="2:25" ht="15.75">
      <c r="B465" s="12" t="str">
        <f>IF(C465&lt;&gt;"",COUNT($B$3:B464)+1,"")</f>
        <v/>
      </c>
      <c r="C465" s="86"/>
      <c r="D465" s="12"/>
      <c r="E465" s="12"/>
      <c r="F465" s="5" t="str">
        <f>IFERROR(IF(E465&lt;&gt;"",VLOOKUP(E465,STORE!$C$6:$D$500,2,FALSE),""),"تأكد من الكود")</f>
        <v/>
      </c>
      <c r="G465" s="12"/>
      <c r="H465" s="20"/>
      <c r="I465" s="12"/>
      <c r="U465" s="4" t="str">
        <f>IF(AND($V$2=$E465,$V$2&lt;&gt;"",$V$2&lt;&gt;0,F465&lt;&gt;"تأكد من الكود"),COUNT($U$3:U464)+1,"  ")</f>
        <v xml:space="preserve">  </v>
      </c>
      <c r="Y465" s="4" t="str">
        <f>IF(AND($Z$2=$D465,$Z$2&lt;&gt;"",$Z$2&lt;&gt;0,$Y$2=$Y$1),COUNT($Y$3:Y464)+1,"  ")</f>
        <v xml:space="preserve">  </v>
      </c>
    </row>
    <row r="466" spans="2:25" ht="15.75">
      <c r="B466" s="12" t="str">
        <f>IF(C466&lt;&gt;"",COUNT($B$3:B465)+1,"")</f>
        <v/>
      </c>
      <c r="C466" s="86"/>
      <c r="D466" s="12"/>
      <c r="E466" s="12"/>
      <c r="F466" s="5" t="str">
        <f>IFERROR(IF(E466&lt;&gt;"",VLOOKUP(E466,STORE!$C$6:$D$500,2,FALSE),""),"تأكد من الكود")</f>
        <v/>
      </c>
      <c r="G466" s="12"/>
      <c r="H466" s="20"/>
      <c r="I466" s="12"/>
      <c r="U466" s="4" t="str">
        <f>IF(AND($V$2=$E466,$V$2&lt;&gt;"",$V$2&lt;&gt;0,F466&lt;&gt;"تأكد من الكود"),COUNT($U$3:U465)+1,"  ")</f>
        <v xml:space="preserve">  </v>
      </c>
      <c r="Y466" s="4" t="str">
        <f>IF(AND($Z$2=$D466,$Z$2&lt;&gt;"",$Z$2&lt;&gt;0,$Y$2=$Y$1),COUNT($Y$3:Y465)+1,"  ")</f>
        <v xml:space="preserve">  </v>
      </c>
    </row>
    <row r="467" spans="2:25" ht="15.75">
      <c r="B467" s="12" t="str">
        <f>IF(C467&lt;&gt;"",COUNT($B$3:B466)+1,"")</f>
        <v/>
      </c>
      <c r="C467" s="86"/>
      <c r="D467" s="12"/>
      <c r="E467" s="12"/>
      <c r="F467" s="5" t="str">
        <f>IFERROR(IF(E467&lt;&gt;"",VLOOKUP(E467,STORE!$C$6:$D$500,2,FALSE),""),"تأكد من الكود")</f>
        <v/>
      </c>
      <c r="G467" s="12"/>
      <c r="H467" s="20"/>
      <c r="I467" s="12"/>
      <c r="U467" s="4" t="str">
        <f>IF(AND($V$2=$E467,$V$2&lt;&gt;"",$V$2&lt;&gt;0,F467&lt;&gt;"تأكد من الكود"),COUNT($U$3:U466)+1,"  ")</f>
        <v xml:space="preserve">  </v>
      </c>
      <c r="Y467" s="4" t="str">
        <f>IF(AND($Z$2=$D467,$Z$2&lt;&gt;"",$Z$2&lt;&gt;0,$Y$2=$Y$1),COUNT($Y$3:Y466)+1,"  ")</f>
        <v xml:space="preserve">  </v>
      </c>
    </row>
    <row r="468" spans="2:25" ht="15.75">
      <c r="B468" s="12" t="str">
        <f>IF(C468&lt;&gt;"",COUNT($B$3:B467)+1,"")</f>
        <v/>
      </c>
      <c r="C468" s="86"/>
      <c r="D468" s="12"/>
      <c r="E468" s="12"/>
      <c r="F468" s="5" t="str">
        <f>IFERROR(IF(E468&lt;&gt;"",VLOOKUP(E468,STORE!$C$6:$D$500,2,FALSE),""),"تأكد من الكود")</f>
        <v/>
      </c>
      <c r="G468" s="12"/>
      <c r="H468" s="20"/>
      <c r="I468" s="12"/>
      <c r="U468" s="4" t="str">
        <f>IF(AND($V$2=$E468,$V$2&lt;&gt;"",$V$2&lt;&gt;0,F468&lt;&gt;"تأكد من الكود"),COUNT($U$3:U467)+1,"  ")</f>
        <v xml:space="preserve">  </v>
      </c>
      <c r="Y468" s="4" t="str">
        <f>IF(AND($Z$2=$D468,$Z$2&lt;&gt;"",$Z$2&lt;&gt;0,$Y$2=$Y$1),COUNT($Y$3:Y467)+1,"  ")</f>
        <v xml:space="preserve">  </v>
      </c>
    </row>
    <row r="469" spans="2:25" ht="15.75">
      <c r="B469" s="12" t="str">
        <f>IF(C469&lt;&gt;"",COUNT($B$3:B468)+1,"")</f>
        <v/>
      </c>
      <c r="C469" s="86"/>
      <c r="D469" s="12"/>
      <c r="E469" s="12"/>
      <c r="F469" s="5" t="str">
        <f>IFERROR(IF(E469&lt;&gt;"",VLOOKUP(E469,STORE!$C$6:$D$500,2,FALSE),""),"تأكد من الكود")</f>
        <v/>
      </c>
      <c r="G469" s="12"/>
      <c r="H469" s="20"/>
      <c r="I469" s="12"/>
      <c r="U469" s="4" t="str">
        <f>IF(AND($V$2=$E469,$V$2&lt;&gt;"",$V$2&lt;&gt;0,F469&lt;&gt;"تأكد من الكود"),COUNT($U$3:U468)+1,"  ")</f>
        <v xml:space="preserve">  </v>
      </c>
      <c r="Y469" s="4" t="str">
        <f>IF(AND($Z$2=$D469,$Z$2&lt;&gt;"",$Z$2&lt;&gt;0,$Y$2=$Y$1),COUNT($Y$3:Y468)+1,"  ")</f>
        <v xml:space="preserve">  </v>
      </c>
    </row>
    <row r="470" spans="2:25" ht="15.75">
      <c r="B470" s="12" t="str">
        <f>IF(C470&lt;&gt;"",COUNT($B$3:B469)+1,"")</f>
        <v/>
      </c>
      <c r="C470" s="86"/>
      <c r="D470" s="12"/>
      <c r="E470" s="12"/>
      <c r="F470" s="5" t="str">
        <f>IFERROR(IF(E470&lt;&gt;"",VLOOKUP(E470,STORE!$C$6:$D$500,2,FALSE),""),"تأكد من الكود")</f>
        <v/>
      </c>
      <c r="G470" s="12"/>
      <c r="H470" s="20"/>
      <c r="I470" s="12"/>
      <c r="U470" s="4" t="str">
        <f>IF(AND($V$2=$E470,$V$2&lt;&gt;"",$V$2&lt;&gt;0,F470&lt;&gt;"تأكد من الكود"),COUNT($U$3:U469)+1,"  ")</f>
        <v xml:space="preserve">  </v>
      </c>
      <c r="Y470" s="4" t="str">
        <f>IF(AND($Z$2=$D470,$Z$2&lt;&gt;"",$Z$2&lt;&gt;0,$Y$2=$Y$1),COUNT($Y$3:Y469)+1,"  ")</f>
        <v xml:space="preserve">  </v>
      </c>
    </row>
    <row r="471" spans="2:25" ht="15.75">
      <c r="B471" s="12" t="str">
        <f>IF(C471&lt;&gt;"",COUNT($B$3:B470)+1,"")</f>
        <v/>
      </c>
      <c r="C471" s="86"/>
      <c r="D471" s="12"/>
      <c r="E471" s="12"/>
      <c r="F471" s="5" t="str">
        <f>IFERROR(IF(E471&lt;&gt;"",VLOOKUP(E471,STORE!$C$6:$D$500,2,FALSE),""),"تأكد من الكود")</f>
        <v/>
      </c>
      <c r="G471" s="12"/>
      <c r="H471" s="20"/>
      <c r="I471" s="12"/>
      <c r="U471" s="4" t="str">
        <f>IF(AND($V$2=$E471,$V$2&lt;&gt;"",$V$2&lt;&gt;0,F471&lt;&gt;"تأكد من الكود"),COUNT($U$3:U470)+1,"  ")</f>
        <v xml:space="preserve">  </v>
      </c>
      <c r="Y471" s="4" t="str">
        <f>IF(AND($Z$2=$D471,$Z$2&lt;&gt;"",$Z$2&lt;&gt;0,$Y$2=$Y$1),COUNT($Y$3:Y470)+1,"  ")</f>
        <v xml:space="preserve">  </v>
      </c>
    </row>
    <row r="472" spans="2:25" ht="15.75">
      <c r="B472" s="12" t="str">
        <f>IF(C472&lt;&gt;"",COUNT($B$3:B471)+1,"")</f>
        <v/>
      </c>
      <c r="C472" s="86"/>
      <c r="D472" s="12"/>
      <c r="E472" s="12"/>
      <c r="F472" s="5" t="str">
        <f>IFERROR(IF(E472&lt;&gt;"",VLOOKUP(E472,STORE!$C$6:$D$500,2,FALSE),""),"تأكد من الكود")</f>
        <v/>
      </c>
      <c r="G472" s="12"/>
      <c r="H472" s="20"/>
      <c r="I472" s="12"/>
      <c r="U472" s="4" t="str">
        <f>IF(AND($V$2=$E472,$V$2&lt;&gt;"",$V$2&lt;&gt;0,F472&lt;&gt;"تأكد من الكود"),COUNT($U$3:U471)+1,"  ")</f>
        <v xml:space="preserve">  </v>
      </c>
      <c r="Y472" s="4" t="str">
        <f>IF(AND($Z$2=$D472,$Z$2&lt;&gt;"",$Z$2&lt;&gt;0,$Y$2=$Y$1),COUNT($Y$3:Y471)+1,"  ")</f>
        <v xml:space="preserve">  </v>
      </c>
    </row>
    <row r="473" spans="2:25" ht="15.75">
      <c r="B473" s="12" t="str">
        <f>IF(C473&lt;&gt;"",COUNT($B$3:B472)+1,"")</f>
        <v/>
      </c>
      <c r="C473" s="86"/>
      <c r="D473" s="12"/>
      <c r="E473" s="12"/>
      <c r="F473" s="5" t="str">
        <f>IFERROR(IF(E473&lt;&gt;"",VLOOKUP(E473,STORE!$C$6:$D$500,2,FALSE),""),"تأكد من الكود")</f>
        <v/>
      </c>
      <c r="G473" s="12"/>
      <c r="H473" s="20"/>
      <c r="I473" s="12"/>
      <c r="U473" s="4" t="str">
        <f>IF(AND($V$2=$E473,$V$2&lt;&gt;"",$V$2&lt;&gt;0,F473&lt;&gt;"تأكد من الكود"),COUNT($U$3:U472)+1,"  ")</f>
        <v xml:space="preserve">  </v>
      </c>
      <c r="Y473" s="4" t="str">
        <f>IF(AND($Z$2=$D473,$Z$2&lt;&gt;"",$Z$2&lt;&gt;0,$Y$2=$Y$1),COUNT($Y$3:Y472)+1,"  ")</f>
        <v xml:space="preserve">  </v>
      </c>
    </row>
    <row r="474" spans="2:25" ht="15.75">
      <c r="B474" s="12" t="str">
        <f>IF(C474&lt;&gt;"",COUNT($B$3:B473)+1,"")</f>
        <v/>
      </c>
      <c r="C474" s="86"/>
      <c r="D474" s="12"/>
      <c r="E474" s="12"/>
      <c r="F474" s="5" t="str">
        <f>IFERROR(IF(E474&lt;&gt;"",VLOOKUP(E474,STORE!$C$6:$D$500,2,FALSE),""),"تأكد من الكود")</f>
        <v/>
      </c>
      <c r="G474" s="12"/>
      <c r="H474" s="20"/>
      <c r="I474" s="12"/>
      <c r="U474" s="4" t="str">
        <f>IF(AND($V$2=$E474,$V$2&lt;&gt;"",$V$2&lt;&gt;0,F474&lt;&gt;"تأكد من الكود"),COUNT($U$3:U473)+1,"  ")</f>
        <v xml:space="preserve">  </v>
      </c>
      <c r="Y474" s="4" t="str">
        <f>IF(AND($Z$2=$D474,$Z$2&lt;&gt;"",$Z$2&lt;&gt;0,$Y$2=$Y$1),COUNT($Y$3:Y473)+1,"  ")</f>
        <v xml:space="preserve">  </v>
      </c>
    </row>
    <row r="475" spans="2:25" ht="15.75">
      <c r="B475" s="12" t="str">
        <f>IF(C475&lt;&gt;"",COUNT($B$3:B474)+1,"")</f>
        <v/>
      </c>
      <c r="C475" s="86"/>
      <c r="D475" s="12"/>
      <c r="E475" s="12"/>
      <c r="F475" s="5" t="str">
        <f>IFERROR(IF(E475&lt;&gt;"",VLOOKUP(E475,STORE!$C$6:$D$500,2,FALSE),""),"تأكد من الكود")</f>
        <v/>
      </c>
      <c r="G475" s="12"/>
      <c r="H475" s="20"/>
      <c r="I475" s="12"/>
      <c r="U475" s="4" t="str">
        <f>IF(AND($V$2=$E475,$V$2&lt;&gt;"",$V$2&lt;&gt;0,F475&lt;&gt;"تأكد من الكود"),COUNT($U$3:U474)+1,"  ")</f>
        <v xml:space="preserve">  </v>
      </c>
      <c r="Y475" s="4" t="str">
        <f>IF(AND($Z$2=$D475,$Z$2&lt;&gt;"",$Z$2&lt;&gt;0,$Y$2=$Y$1),COUNT($Y$3:Y474)+1,"  ")</f>
        <v xml:space="preserve">  </v>
      </c>
    </row>
    <row r="476" spans="2:25" ht="15.75">
      <c r="B476" s="12" t="str">
        <f>IF(C476&lt;&gt;"",COUNT($B$3:B475)+1,"")</f>
        <v/>
      </c>
      <c r="C476" s="86"/>
      <c r="D476" s="12"/>
      <c r="E476" s="12"/>
      <c r="F476" s="5" t="str">
        <f>IFERROR(IF(E476&lt;&gt;"",VLOOKUP(E476,STORE!$C$6:$D$500,2,FALSE),""),"تأكد من الكود")</f>
        <v/>
      </c>
      <c r="G476" s="12"/>
      <c r="H476" s="20"/>
      <c r="I476" s="12"/>
      <c r="U476" s="4" t="str">
        <f>IF(AND($V$2=$E476,$V$2&lt;&gt;"",$V$2&lt;&gt;0,F476&lt;&gt;"تأكد من الكود"),COUNT($U$3:U475)+1,"  ")</f>
        <v xml:space="preserve">  </v>
      </c>
      <c r="Y476" s="4" t="str">
        <f>IF(AND($Z$2=$D476,$Z$2&lt;&gt;"",$Z$2&lt;&gt;0,$Y$2=$Y$1),COUNT($Y$3:Y475)+1,"  ")</f>
        <v xml:space="preserve">  </v>
      </c>
    </row>
    <row r="477" spans="2:25" ht="15.75">
      <c r="B477" s="12" t="str">
        <f>IF(C477&lt;&gt;"",COUNT($B$3:B476)+1,"")</f>
        <v/>
      </c>
      <c r="C477" s="86"/>
      <c r="D477" s="12"/>
      <c r="E477" s="12"/>
      <c r="F477" s="5" t="str">
        <f>IFERROR(IF(E477&lt;&gt;"",VLOOKUP(E477,STORE!$C$6:$D$500,2,FALSE),""),"تأكد من الكود")</f>
        <v/>
      </c>
      <c r="G477" s="12"/>
      <c r="H477" s="20"/>
      <c r="I477" s="12"/>
      <c r="U477" s="4" t="str">
        <f>IF(AND($V$2=$E477,$V$2&lt;&gt;"",$V$2&lt;&gt;0,F477&lt;&gt;"تأكد من الكود"),COUNT($U$3:U476)+1,"  ")</f>
        <v xml:space="preserve">  </v>
      </c>
      <c r="Y477" s="4" t="str">
        <f>IF(AND($Z$2=$D477,$Z$2&lt;&gt;"",$Z$2&lt;&gt;0,$Y$2=$Y$1),COUNT($Y$3:Y476)+1,"  ")</f>
        <v xml:space="preserve">  </v>
      </c>
    </row>
    <row r="478" spans="2:25" ht="15.75">
      <c r="B478" s="12" t="str">
        <f>IF(C478&lt;&gt;"",COUNT($B$3:B477)+1,"")</f>
        <v/>
      </c>
      <c r="C478" s="86"/>
      <c r="D478" s="12"/>
      <c r="E478" s="12"/>
      <c r="F478" s="5" t="str">
        <f>IFERROR(IF(E478&lt;&gt;"",VLOOKUP(E478,STORE!$C$6:$D$500,2,FALSE),""),"تأكد من الكود")</f>
        <v/>
      </c>
      <c r="G478" s="12"/>
      <c r="H478" s="20"/>
      <c r="I478" s="12"/>
      <c r="U478" s="4" t="str">
        <f>IF(AND($V$2=$E478,$V$2&lt;&gt;"",$V$2&lt;&gt;0,F478&lt;&gt;"تأكد من الكود"),COUNT($U$3:U477)+1,"  ")</f>
        <v xml:space="preserve">  </v>
      </c>
      <c r="Y478" s="4" t="str">
        <f>IF(AND($Z$2=$D478,$Z$2&lt;&gt;"",$Z$2&lt;&gt;0,$Y$2=$Y$1),COUNT($Y$3:Y477)+1,"  ")</f>
        <v xml:space="preserve">  </v>
      </c>
    </row>
    <row r="479" spans="2:25" ht="15.75">
      <c r="B479" s="12" t="str">
        <f>IF(C479&lt;&gt;"",COUNT($B$3:B478)+1,"")</f>
        <v/>
      </c>
      <c r="C479" s="86"/>
      <c r="D479" s="12"/>
      <c r="E479" s="12"/>
      <c r="F479" s="5" t="str">
        <f>IFERROR(IF(E479&lt;&gt;"",VLOOKUP(E479,STORE!$C$6:$D$500,2,FALSE),""),"تأكد من الكود")</f>
        <v/>
      </c>
      <c r="G479" s="12"/>
      <c r="H479" s="20"/>
      <c r="I479" s="12"/>
      <c r="U479" s="4" t="str">
        <f>IF(AND($V$2=$E479,$V$2&lt;&gt;"",$V$2&lt;&gt;0,F479&lt;&gt;"تأكد من الكود"),COUNT($U$3:U478)+1,"  ")</f>
        <v xml:space="preserve">  </v>
      </c>
      <c r="Y479" s="4" t="str">
        <f>IF(AND($Z$2=$D479,$Z$2&lt;&gt;"",$Z$2&lt;&gt;0,$Y$2=$Y$1),COUNT($Y$3:Y478)+1,"  ")</f>
        <v xml:space="preserve">  </v>
      </c>
    </row>
    <row r="480" spans="2:25" ht="15.75">
      <c r="B480" s="12" t="str">
        <f>IF(C480&lt;&gt;"",COUNT($B$3:B479)+1,"")</f>
        <v/>
      </c>
      <c r="C480" s="86"/>
      <c r="D480" s="12"/>
      <c r="E480" s="12"/>
      <c r="F480" s="5" t="str">
        <f>IFERROR(IF(E480&lt;&gt;"",VLOOKUP(E480,STORE!$C$6:$D$500,2,FALSE),""),"تأكد من الكود")</f>
        <v/>
      </c>
      <c r="G480" s="12"/>
      <c r="H480" s="20"/>
      <c r="I480" s="12"/>
      <c r="U480" s="4" t="str">
        <f>IF(AND($V$2=$E480,$V$2&lt;&gt;"",$V$2&lt;&gt;0,F480&lt;&gt;"تأكد من الكود"),COUNT($U$3:U479)+1,"  ")</f>
        <v xml:space="preserve">  </v>
      </c>
      <c r="Y480" s="4" t="str">
        <f>IF(AND($Z$2=$D480,$Z$2&lt;&gt;"",$Z$2&lt;&gt;0,$Y$2=$Y$1),COUNT($Y$3:Y479)+1,"  ")</f>
        <v xml:space="preserve">  </v>
      </c>
    </row>
    <row r="481" spans="2:25" ht="15.75">
      <c r="B481" s="12" t="str">
        <f>IF(C481&lt;&gt;"",COUNT($B$3:B480)+1,"")</f>
        <v/>
      </c>
      <c r="C481" s="86"/>
      <c r="D481" s="12"/>
      <c r="E481" s="12"/>
      <c r="F481" s="5" t="str">
        <f>IFERROR(IF(E481&lt;&gt;"",VLOOKUP(E481,STORE!$C$6:$D$500,2,FALSE),""),"تأكد من الكود")</f>
        <v/>
      </c>
      <c r="G481" s="12"/>
      <c r="H481" s="20"/>
      <c r="I481" s="12"/>
      <c r="U481" s="4" t="str">
        <f>IF(AND($V$2=$E481,$V$2&lt;&gt;"",$V$2&lt;&gt;0,F481&lt;&gt;"تأكد من الكود"),COUNT($U$3:U480)+1,"  ")</f>
        <v xml:space="preserve">  </v>
      </c>
      <c r="Y481" s="4" t="str">
        <f>IF(AND($Z$2=$D481,$Z$2&lt;&gt;"",$Z$2&lt;&gt;0,$Y$2=$Y$1),COUNT($Y$3:Y480)+1,"  ")</f>
        <v xml:space="preserve">  </v>
      </c>
    </row>
    <row r="482" spans="2:25" ht="15.75">
      <c r="B482" s="12" t="str">
        <f>IF(C482&lt;&gt;"",COUNT($B$3:B481)+1,"")</f>
        <v/>
      </c>
      <c r="C482" s="86"/>
      <c r="D482" s="12"/>
      <c r="E482" s="12"/>
      <c r="F482" s="5" t="str">
        <f>IFERROR(IF(E482&lt;&gt;"",VLOOKUP(E482,STORE!$C$6:$D$500,2,FALSE),""),"تأكد من الكود")</f>
        <v/>
      </c>
      <c r="G482" s="12"/>
      <c r="H482" s="20"/>
      <c r="I482" s="12"/>
      <c r="U482" s="4" t="str">
        <f>IF(AND($V$2=$E482,$V$2&lt;&gt;"",$V$2&lt;&gt;0,F482&lt;&gt;"تأكد من الكود"),COUNT($U$3:U481)+1,"  ")</f>
        <v xml:space="preserve">  </v>
      </c>
      <c r="Y482" s="4" t="str">
        <f>IF(AND($Z$2=$D482,$Z$2&lt;&gt;"",$Z$2&lt;&gt;0,$Y$2=$Y$1),COUNT($Y$3:Y481)+1,"  ")</f>
        <v xml:space="preserve">  </v>
      </c>
    </row>
    <row r="483" spans="2:25" ht="15.75">
      <c r="B483" s="12" t="str">
        <f>IF(C483&lt;&gt;"",COUNT($B$3:B482)+1,"")</f>
        <v/>
      </c>
      <c r="C483" s="86"/>
      <c r="D483" s="12"/>
      <c r="E483" s="12"/>
      <c r="F483" s="5" t="str">
        <f>IFERROR(IF(E483&lt;&gt;"",VLOOKUP(E483,STORE!$C$6:$D$500,2,FALSE),""),"تأكد من الكود")</f>
        <v/>
      </c>
      <c r="G483" s="12"/>
      <c r="H483" s="20"/>
      <c r="I483" s="12"/>
      <c r="U483" s="4" t="str">
        <f>IF(AND($V$2=$E483,$V$2&lt;&gt;"",$V$2&lt;&gt;0,F483&lt;&gt;"تأكد من الكود"),COUNT($U$3:U482)+1,"  ")</f>
        <v xml:space="preserve">  </v>
      </c>
      <c r="Y483" s="4" t="str">
        <f>IF(AND($Z$2=$D483,$Z$2&lt;&gt;"",$Z$2&lt;&gt;0,$Y$2=$Y$1),COUNT($Y$3:Y482)+1,"  ")</f>
        <v xml:space="preserve">  </v>
      </c>
    </row>
    <row r="484" spans="2:25" ht="15.75">
      <c r="B484" s="12" t="str">
        <f>IF(C484&lt;&gt;"",COUNT($B$3:B483)+1,"")</f>
        <v/>
      </c>
      <c r="C484" s="86"/>
      <c r="D484" s="12"/>
      <c r="E484" s="12"/>
      <c r="F484" s="5" t="str">
        <f>IFERROR(IF(E484&lt;&gt;"",VLOOKUP(E484,STORE!$C$6:$D$500,2,FALSE),""),"تأكد من الكود")</f>
        <v/>
      </c>
      <c r="G484" s="12"/>
      <c r="H484" s="20"/>
      <c r="I484" s="12"/>
      <c r="U484" s="4" t="str">
        <f>IF(AND($V$2=$E484,$V$2&lt;&gt;"",$V$2&lt;&gt;0,F484&lt;&gt;"تأكد من الكود"),COUNT($U$3:U483)+1,"  ")</f>
        <v xml:space="preserve">  </v>
      </c>
      <c r="Y484" s="4" t="str">
        <f>IF(AND($Z$2=$D484,$Z$2&lt;&gt;"",$Z$2&lt;&gt;0,$Y$2=$Y$1),COUNT($Y$3:Y483)+1,"  ")</f>
        <v xml:space="preserve">  </v>
      </c>
    </row>
    <row r="485" spans="2:25" ht="15.75">
      <c r="B485" s="12" t="str">
        <f>IF(C485&lt;&gt;"",COUNT($B$3:B484)+1,"")</f>
        <v/>
      </c>
      <c r="C485" s="86"/>
      <c r="D485" s="12"/>
      <c r="E485" s="12"/>
      <c r="F485" s="5" t="str">
        <f>IFERROR(IF(E485&lt;&gt;"",VLOOKUP(E485,STORE!$C$6:$D$500,2,FALSE),""),"تأكد من الكود")</f>
        <v/>
      </c>
      <c r="G485" s="12"/>
      <c r="H485" s="20"/>
      <c r="I485" s="12"/>
      <c r="U485" s="4" t="str">
        <f>IF(AND($V$2=$E485,$V$2&lt;&gt;"",$V$2&lt;&gt;0,F485&lt;&gt;"تأكد من الكود"),COUNT($U$3:U484)+1,"  ")</f>
        <v xml:space="preserve">  </v>
      </c>
      <c r="Y485" s="4" t="str">
        <f>IF(AND($Z$2=$D485,$Z$2&lt;&gt;"",$Z$2&lt;&gt;0,$Y$2=$Y$1),COUNT($Y$3:Y484)+1,"  ")</f>
        <v xml:space="preserve">  </v>
      </c>
    </row>
    <row r="486" spans="2:25" ht="15.75">
      <c r="B486" s="12" t="str">
        <f>IF(C486&lt;&gt;"",COUNT($B$3:B485)+1,"")</f>
        <v/>
      </c>
      <c r="C486" s="86"/>
      <c r="D486" s="12"/>
      <c r="E486" s="12"/>
      <c r="F486" s="5" t="str">
        <f>IFERROR(IF(E486&lt;&gt;"",VLOOKUP(E486,STORE!$C$6:$D$500,2,FALSE),""),"تأكد من الكود")</f>
        <v/>
      </c>
      <c r="G486" s="12"/>
      <c r="H486" s="20"/>
      <c r="I486" s="12"/>
      <c r="U486" s="4" t="str">
        <f>IF(AND($V$2=$E486,$V$2&lt;&gt;"",$V$2&lt;&gt;0,F486&lt;&gt;"تأكد من الكود"),COUNT($U$3:U485)+1,"  ")</f>
        <v xml:space="preserve">  </v>
      </c>
      <c r="Y486" s="4" t="str">
        <f>IF(AND($Z$2=$D486,$Z$2&lt;&gt;"",$Z$2&lt;&gt;0,$Y$2=$Y$1),COUNT($Y$3:Y485)+1,"  ")</f>
        <v xml:space="preserve">  </v>
      </c>
    </row>
    <row r="487" spans="2:25" ht="15.75">
      <c r="B487" s="12" t="str">
        <f>IF(C487&lt;&gt;"",COUNT($B$3:B486)+1,"")</f>
        <v/>
      </c>
      <c r="C487" s="86"/>
      <c r="D487" s="12"/>
      <c r="E487" s="12"/>
      <c r="F487" s="5" t="str">
        <f>IFERROR(IF(E487&lt;&gt;"",VLOOKUP(E487,STORE!$C$6:$D$500,2,FALSE),""),"تأكد من الكود")</f>
        <v/>
      </c>
      <c r="G487" s="12"/>
      <c r="H487" s="20"/>
      <c r="I487" s="12"/>
      <c r="U487" s="4" t="str">
        <f>IF(AND($V$2=$E487,$V$2&lt;&gt;"",$V$2&lt;&gt;0,F487&lt;&gt;"تأكد من الكود"),COUNT($U$3:U486)+1,"  ")</f>
        <v xml:space="preserve">  </v>
      </c>
      <c r="Y487" s="4" t="str">
        <f>IF(AND($Z$2=$D487,$Z$2&lt;&gt;"",$Z$2&lt;&gt;0,$Y$2=$Y$1),COUNT($Y$3:Y486)+1,"  ")</f>
        <v xml:space="preserve">  </v>
      </c>
    </row>
    <row r="488" spans="2:25" ht="15.75">
      <c r="B488" s="12" t="str">
        <f>IF(C488&lt;&gt;"",COUNT($B$3:B487)+1,"")</f>
        <v/>
      </c>
      <c r="C488" s="86"/>
      <c r="D488" s="12"/>
      <c r="E488" s="12"/>
      <c r="F488" s="5" t="str">
        <f>IFERROR(IF(E488&lt;&gt;"",VLOOKUP(E488,STORE!$C$6:$D$500,2,FALSE),""),"تأكد من الكود")</f>
        <v/>
      </c>
      <c r="G488" s="12"/>
      <c r="H488" s="20"/>
      <c r="I488" s="12"/>
      <c r="U488" s="4" t="str">
        <f>IF(AND($V$2=$E488,$V$2&lt;&gt;"",$V$2&lt;&gt;0,F488&lt;&gt;"تأكد من الكود"),COUNT($U$3:U487)+1,"  ")</f>
        <v xml:space="preserve">  </v>
      </c>
      <c r="Y488" s="4" t="str">
        <f>IF(AND($Z$2=$D488,$Z$2&lt;&gt;"",$Z$2&lt;&gt;0,$Y$2=$Y$1),COUNT($Y$3:Y487)+1,"  ")</f>
        <v xml:space="preserve">  </v>
      </c>
    </row>
    <row r="489" spans="2:25" ht="15.75">
      <c r="B489" s="12" t="str">
        <f>IF(C489&lt;&gt;"",COUNT($B$3:B488)+1,"")</f>
        <v/>
      </c>
      <c r="C489" s="86"/>
      <c r="D489" s="12"/>
      <c r="E489" s="12"/>
      <c r="F489" s="5" t="str">
        <f>IFERROR(IF(E489&lt;&gt;"",VLOOKUP(E489,STORE!$C$6:$D$500,2,FALSE),""),"تأكد من الكود")</f>
        <v/>
      </c>
      <c r="G489" s="12"/>
      <c r="H489" s="20"/>
      <c r="I489" s="12"/>
      <c r="U489" s="4" t="str">
        <f>IF(AND($V$2=$E489,$V$2&lt;&gt;"",$V$2&lt;&gt;0,F489&lt;&gt;"تأكد من الكود"),COUNT($U$3:U488)+1,"  ")</f>
        <v xml:space="preserve">  </v>
      </c>
      <c r="Y489" s="4" t="str">
        <f>IF(AND($Z$2=$D489,$Z$2&lt;&gt;"",$Z$2&lt;&gt;0,$Y$2=$Y$1),COUNT($Y$3:Y488)+1,"  ")</f>
        <v xml:space="preserve">  </v>
      </c>
    </row>
    <row r="490" spans="2:25" ht="15.75">
      <c r="B490" s="12" t="str">
        <f>IF(C490&lt;&gt;"",COUNT($B$3:B489)+1,"")</f>
        <v/>
      </c>
      <c r="C490" s="86"/>
      <c r="D490" s="12"/>
      <c r="E490" s="12"/>
      <c r="F490" s="5" t="str">
        <f>IFERROR(IF(E490&lt;&gt;"",VLOOKUP(E490,STORE!$C$6:$D$500,2,FALSE),""),"تأكد من الكود")</f>
        <v/>
      </c>
      <c r="G490" s="12"/>
      <c r="H490" s="20"/>
      <c r="I490" s="12"/>
      <c r="U490" s="4" t="str">
        <f>IF(AND($V$2=$E490,$V$2&lt;&gt;"",$V$2&lt;&gt;0,F490&lt;&gt;"تأكد من الكود"),COUNT($U$3:U489)+1,"  ")</f>
        <v xml:space="preserve">  </v>
      </c>
      <c r="Y490" s="4" t="str">
        <f>IF(AND($Z$2=$D490,$Z$2&lt;&gt;"",$Z$2&lt;&gt;0,$Y$2=$Y$1),COUNT($Y$3:Y489)+1,"  ")</f>
        <v xml:space="preserve">  </v>
      </c>
    </row>
    <row r="491" spans="2:25" ht="15.75">
      <c r="B491" s="12" t="str">
        <f>IF(C491&lt;&gt;"",COUNT($B$3:B490)+1,"")</f>
        <v/>
      </c>
      <c r="C491" s="86"/>
      <c r="D491" s="12"/>
      <c r="E491" s="12"/>
      <c r="F491" s="5" t="str">
        <f>IFERROR(IF(E491&lt;&gt;"",VLOOKUP(E491,STORE!$C$6:$D$500,2,FALSE),""),"تأكد من الكود")</f>
        <v/>
      </c>
      <c r="G491" s="12"/>
      <c r="H491" s="20"/>
      <c r="I491" s="12"/>
      <c r="U491" s="4" t="str">
        <f>IF(AND($V$2=$E491,$V$2&lt;&gt;"",$V$2&lt;&gt;0,F491&lt;&gt;"تأكد من الكود"),COUNT($U$3:U490)+1,"  ")</f>
        <v xml:space="preserve">  </v>
      </c>
      <c r="Y491" s="4" t="str">
        <f>IF(AND($Z$2=$D491,$Z$2&lt;&gt;"",$Z$2&lt;&gt;0,$Y$2=$Y$1),COUNT($Y$3:Y490)+1,"  ")</f>
        <v xml:space="preserve">  </v>
      </c>
    </row>
    <row r="492" spans="2:25" ht="15.75">
      <c r="B492" s="12" t="str">
        <f>IF(C492&lt;&gt;"",COUNT($B$3:B491)+1,"")</f>
        <v/>
      </c>
      <c r="C492" s="86"/>
      <c r="D492" s="12"/>
      <c r="E492" s="12"/>
      <c r="F492" s="5" t="str">
        <f>IFERROR(IF(E492&lt;&gt;"",VLOOKUP(E492,STORE!$C$6:$D$500,2,FALSE),""),"تأكد من الكود")</f>
        <v/>
      </c>
      <c r="G492" s="12"/>
      <c r="H492" s="20"/>
      <c r="I492" s="12"/>
      <c r="U492" s="4" t="str">
        <f>IF(AND($V$2=$E492,$V$2&lt;&gt;"",$V$2&lt;&gt;0,F492&lt;&gt;"تأكد من الكود"),COUNT($U$3:U491)+1,"  ")</f>
        <v xml:space="preserve">  </v>
      </c>
      <c r="Y492" s="4" t="str">
        <f>IF(AND($Z$2=$D492,$Z$2&lt;&gt;"",$Z$2&lt;&gt;0,$Y$2=$Y$1),COUNT($Y$3:Y491)+1,"  ")</f>
        <v xml:space="preserve">  </v>
      </c>
    </row>
    <row r="493" spans="2:25" ht="15.75">
      <c r="B493" s="12" t="str">
        <f>IF(C493&lt;&gt;"",COUNT($B$3:B492)+1,"")</f>
        <v/>
      </c>
      <c r="C493" s="86"/>
      <c r="D493" s="12"/>
      <c r="E493" s="12"/>
      <c r="F493" s="5" t="str">
        <f>IFERROR(IF(E493&lt;&gt;"",VLOOKUP(E493,STORE!$C$6:$D$500,2,FALSE),""),"تأكد من الكود")</f>
        <v/>
      </c>
      <c r="G493" s="12"/>
      <c r="H493" s="20"/>
      <c r="I493" s="12"/>
      <c r="U493" s="4" t="str">
        <f>IF(AND($V$2=$E493,$V$2&lt;&gt;"",$V$2&lt;&gt;0,F493&lt;&gt;"تأكد من الكود"),COUNT($U$3:U492)+1,"  ")</f>
        <v xml:space="preserve">  </v>
      </c>
      <c r="Y493" s="4" t="str">
        <f>IF(AND($Z$2=$D493,$Z$2&lt;&gt;"",$Z$2&lt;&gt;0,$Y$2=$Y$1),COUNT($Y$3:Y492)+1,"  ")</f>
        <v xml:space="preserve">  </v>
      </c>
    </row>
    <row r="494" spans="2:25" ht="15.75">
      <c r="B494" s="12" t="str">
        <f>IF(C494&lt;&gt;"",COUNT($B$3:B493)+1,"")</f>
        <v/>
      </c>
      <c r="C494" s="86"/>
      <c r="D494" s="12"/>
      <c r="E494" s="12"/>
      <c r="F494" s="5" t="str">
        <f>IFERROR(IF(E494&lt;&gt;"",VLOOKUP(E494,STORE!$C$6:$D$500,2,FALSE),""),"تأكد من الكود")</f>
        <v/>
      </c>
      <c r="G494" s="12"/>
      <c r="H494" s="20"/>
      <c r="I494" s="12"/>
      <c r="U494" s="4" t="str">
        <f>IF(AND($V$2=$E494,$V$2&lt;&gt;"",$V$2&lt;&gt;0,F494&lt;&gt;"تأكد من الكود"),COUNT($U$3:U493)+1,"  ")</f>
        <v xml:space="preserve">  </v>
      </c>
      <c r="Y494" s="4" t="str">
        <f>IF(AND($Z$2=$D494,$Z$2&lt;&gt;"",$Z$2&lt;&gt;0,$Y$2=$Y$1),COUNT($Y$3:Y493)+1,"  ")</f>
        <v xml:space="preserve">  </v>
      </c>
    </row>
    <row r="495" spans="2:25" ht="15.75">
      <c r="B495" s="12" t="str">
        <f>IF(C495&lt;&gt;"",COUNT($B$3:B494)+1,"")</f>
        <v/>
      </c>
      <c r="C495" s="86"/>
      <c r="D495" s="12"/>
      <c r="E495" s="12"/>
      <c r="F495" s="5" t="str">
        <f>IFERROR(IF(E495&lt;&gt;"",VLOOKUP(E495,STORE!$C$6:$D$500,2,FALSE),""),"تأكد من الكود")</f>
        <v/>
      </c>
      <c r="G495" s="12"/>
      <c r="H495" s="20"/>
      <c r="I495" s="12"/>
      <c r="U495" s="4" t="str">
        <f>IF(AND($V$2=$E495,$V$2&lt;&gt;"",$V$2&lt;&gt;0,F495&lt;&gt;"تأكد من الكود"),COUNT($U$3:U494)+1,"  ")</f>
        <v xml:space="preserve">  </v>
      </c>
      <c r="Y495" s="4" t="str">
        <f>IF(AND($Z$2=$D495,$Z$2&lt;&gt;"",$Z$2&lt;&gt;0,$Y$2=$Y$1),COUNT($Y$3:Y494)+1,"  ")</f>
        <v xml:space="preserve">  </v>
      </c>
    </row>
    <row r="496" spans="2:25" ht="15.75">
      <c r="B496" s="12" t="str">
        <f>IF(C496&lt;&gt;"",COUNT($B$3:B495)+1,"")</f>
        <v/>
      </c>
      <c r="C496" s="86"/>
      <c r="D496" s="12"/>
      <c r="E496" s="12"/>
      <c r="F496" s="5" t="str">
        <f>IFERROR(IF(E496&lt;&gt;"",VLOOKUP(E496,STORE!$C$6:$D$500,2,FALSE),""),"تأكد من الكود")</f>
        <v/>
      </c>
      <c r="G496" s="12"/>
      <c r="H496" s="20"/>
      <c r="I496" s="12"/>
      <c r="U496" s="4" t="str">
        <f>IF(AND($V$2=$E496,$V$2&lt;&gt;"",$V$2&lt;&gt;0,F496&lt;&gt;"تأكد من الكود"),COUNT($U$3:U495)+1,"  ")</f>
        <v xml:space="preserve">  </v>
      </c>
      <c r="Y496" s="4" t="str">
        <f>IF(AND($Z$2=$D496,$Z$2&lt;&gt;"",$Z$2&lt;&gt;0,$Y$2=$Y$1),COUNT($Y$3:Y495)+1,"  ")</f>
        <v xml:space="preserve">  </v>
      </c>
    </row>
    <row r="497" spans="2:25" ht="15.75">
      <c r="B497" s="12" t="str">
        <f>IF(C497&lt;&gt;"",COUNT($B$3:B496)+1,"")</f>
        <v/>
      </c>
      <c r="C497" s="86"/>
      <c r="D497" s="12"/>
      <c r="E497" s="12"/>
      <c r="F497" s="5" t="str">
        <f>IFERROR(IF(E497&lt;&gt;"",VLOOKUP(E497,STORE!$C$6:$D$500,2,FALSE),""),"تأكد من الكود")</f>
        <v/>
      </c>
      <c r="G497" s="12"/>
      <c r="H497" s="20"/>
      <c r="I497" s="12"/>
      <c r="U497" s="4" t="str">
        <f>IF(AND($V$2=$E497,$V$2&lt;&gt;"",$V$2&lt;&gt;0,F497&lt;&gt;"تأكد من الكود"),COUNT($U$3:U496)+1,"  ")</f>
        <v xml:space="preserve">  </v>
      </c>
      <c r="Y497" s="4" t="str">
        <f>IF(AND($Z$2=$D497,$Z$2&lt;&gt;"",$Z$2&lt;&gt;0,$Y$2=$Y$1),COUNT($Y$3:Y496)+1,"  ")</f>
        <v xml:space="preserve">  </v>
      </c>
    </row>
    <row r="498" spans="2:25" ht="15.75">
      <c r="B498" s="12" t="str">
        <f>IF(C498&lt;&gt;"",COUNT($B$3:B497)+1,"")</f>
        <v/>
      </c>
      <c r="C498" s="86"/>
      <c r="D498" s="12"/>
      <c r="E498" s="12"/>
      <c r="F498" s="5" t="str">
        <f>IFERROR(IF(E498&lt;&gt;"",VLOOKUP(E498,STORE!$C$6:$D$500,2,FALSE),""),"تأكد من الكود")</f>
        <v/>
      </c>
      <c r="G498" s="12"/>
      <c r="H498" s="20"/>
      <c r="I498" s="12"/>
      <c r="U498" s="4" t="str">
        <f>IF(AND($V$2=$E498,$V$2&lt;&gt;"",$V$2&lt;&gt;0,F498&lt;&gt;"تأكد من الكود"),COUNT($U$3:U497)+1,"  ")</f>
        <v xml:space="preserve">  </v>
      </c>
      <c r="Y498" s="4" t="str">
        <f>IF(AND($Z$2=$D498,$Z$2&lt;&gt;"",$Z$2&lt;&gt;0,$Y$2=$Y$1),COUNT($Y$3:Y497)+1,"  ")</f>
        <v xml:space="preserve">  </v>
      </c>
    </row>
    <row r="499" spans="2:25" ht="15.75">
      <c r="B499" s="12" t="str">
        <f>IF(C499&lt;&gt;"",COUNT($B$3:B498)+1,"")</f>
        <v/>
      </c>
      <c r="C499" s="86"/>
      <c r="D499" s="12"/>
      <c r="E499" s="12"/>
      <c r="F499" s="5" t="str">
        <f>IFERROR(IF(E499&lt;&gt;"",VLOOKUP(E499,STORE!$C$6:$D$500,2,FALSE),""),"تأكد من الكود")</f>
        <v/>
      </c>
      <c r="G499" s="12"/>
      <c r="H499" s="20"/>
      <c r="I499" s="12"/>
      <c r="U499" s="4" t="str">
        <f>IF(AND($V$2=$E499,$V$2&lt;&gt;"",$V$2&lt;&gt;0,F499&lt;&gt;"تأكد من الكود"),COUNT($U$3:U498)+1,"  ")</f>
        <v xml:space="preserve">  </v>
      </c>
      <c r="Y499" s="4" t="str">
        <f>IF(AND($Z$2=$D499,$Z$2&lt;&gt;"",$Z$2&lt;&gt;0,$Y$2=$Y$1),COUNT($Y$3:Y498)+1,"  ")</f>
        <v xml:space="preserve">  </v>
      </c>
    </row>
    <row r="500" spans="2:25" ht="15.75">
      <c r="B500" s="12" t="str">
        <f>IF(C500&lt;&gt;"",COUNT($B$3:B499)+1,"")</f>
        <v/>
      </c>
      <c r="C500" s="86"/>
      <c r="D500" s="12"/>
      <c r="E500" s="12"/>
      <c r="F500" s="5" t="str">
        <f>IFERROR(IF(E500&lt;&gt;"",VLOOKUP(E500,STORE!$C$6:$D$500,2,FALSE),""),"تأكد من الكود")</f>
        <v/>
      </c>
      <c r="G500" s="12"/>
      <c r="H500" s="20"/>
      <c r="I500" s="12"/>
      <c r="U500" s="4" t="str">
        <f>IF(AND($V$2=$E500,$V$2&lt;&gt;"",$V$2&lt;&gt;0,F500&lt;&gt;"تأكد من الكود"),COUNT($U$3:U499)+1,"  ")</f>
        <v xml:space="preserve">  </v>
      </c>
      <c r="Y500" s="4" t="str">
        <f>IF(AND($Z$2=$D500,$Z$2&lt;&gt;"",$Z$2&lt;&gt;0,$Y$2=$Y$1),COUNT($Y$3:Y499)+1,"  ")</f>
        <v xml:space="preserve">  </v>
      </c>
    </row>
    <row r="501" spans="2:25" ht="15.75">
      <c r="B501" s="12" t="str">
        <f>IF(C501&lt;&gt;"",COUNT($B$3:B500)+1,"")</f>
        <v/>
      </c>
      <c r="C501" s="86"/>
      <c r="D501" s="12"/>
      <c r="E501" s="12"/>
      <c r="F501" s="5" t="str">
        <f>IFERROR(IF(E501&lt;&gt;"",VLOOKUP(E501,STORE!$C$6:$D$500,2,FALSE),""),"تأكد من الكود")</f>
        <v/>
      </c>
      <c r="G501" s="12"/>
      <c r="H501" s="20"/>
      <c r="I501" s="12"/>
      <c r="U501" s="4" t="str">
        <f>IF(AND($V$2=$E501,$V$2&lt;&gt;"",$V$2&lt;&gt;0,F501&lt;&gt;"تأكد من الكود"),COUNT($U$3:U500)+1,"  ")</f>
        <v xml:space="preserve">  </v>
      </c>
      <c r="Y501" s="4" t="str">
        <f>IF(AND($Z$2=$D501,$Z$2&lt;&gt;"",$Z$2&lt;&gt;0,$Y$2=$Y$1),COUNT($Y$3:Y500)+1,"  ")</f>
        <v xml:space="preserve">  </v>
      </c>
    </row>
    <row r="502" spans="2:25" ht="15.75">
      <c r="B502" s="12" t="str">
        <f>IF(C502&lt;&gt;"",COUNT($B$3:B501)+1,"")</f>
        <v/>
      </c>
      <c r="C502" s="86"/>
      <c r="D502" s="12"/>
      <c r="E502" s="12"/>
      <c r="F502" s="5" t="str">
        <f>IFERROR(IF(E502&lt;&gt;"",VLOOKUP(E502,STORE!$C$6:$D$500,2,FALSE),""),"تأكد من الكود")</f>
        <v/>
      </c>
      <c r="G502" s="12"/>
      <c r="H502" s="20"/>
      <c r="I502" s="12"/>
      <c r="U502" s="4" t="str">
        <f>IF(AND($V$2=$E502,$V$2&lt;&gt;"",$V$2&lt;&gt;0,F502&lt;&gt;"تأكد من الكود"),COUNT($U$3:U501)+1,"  ")</f>
        <v xml:space="preserve">  </v>
      </c>
      <c r="Y502" s="4" t="str">
        <f>IF(AND($Z$2=$D502,$Z$2&lt;&gt;"",$Z$2&lt;&gt;0,$Y$2=$Y$1),COUNT($Y$3:Y501)+1,"  ")</f>
        <v xml:space="preserve">  </v>
      </c>
    </row>
    <row r="503" spans="2:25" ht="15.75">
      <c r="B503" s="12" t="str">
        <f>IF(C503&lt;&gt;"",COUNT($B$3:B502)+1,"")</f>
        <v/>
      </c>
      <c r="C503" s="86"/>
      <c r="D503" s="12"/>
      <c r="E503" s="12"/>
      <c r="F503" s="5" t="str">
        <f>IFERROR(IF(E503&lt;&gt;"",VLOOKUP(E503,STORE!$C$6:$D$500,2,FALSE),""),"تأكد من الكود")</f>
        <v/>
      </c>
      <c r="G503" s="12"/>
      <c r="H503" s="20"/>
      <c r="I503" s="12"/>
      <c r="U503" s="4" t="str">
        <f>IF(AND($V$2=$E503,$V$2&lt;&gt;"",$V$2&lt;&gt;0,F503&lt;&gt;"تأكد من الكود"),COUNT($U$3:U502)+1,"  ")</f>
        <v xml:space="preserve">  </v>
      </c>
      <c r="Y503" s="4" t="str">
        <f>IF(AND($Z$2=$D503,$Z$2&lt;&gt;"",$Z$2&lt;&gt;0,$Y$2=$Y$1),COUNT($Y$3:Y502)+1,"  ")</f>
        <v xml:space="preserve">  </v>
      </c>
    </row>
    <row r="504" spans="2:25" ht="15.75">
      <c r="B504" s="12" t="str">
        <f>IF(C504&lt;&gt;"",COUNT($B$3:B503)+1,"")</f>
        <v/>
      </c>
      <c r="C504" s="86"/>
      <c r="D504" s="12"/>
      <c r="E504" s="12"/>
      <c r="F504" s="5" t="str">
        <f>IFERROR(IF(E504&lt;&gt;"",VLOOKUP(E504,STORE!$C$6:$D$500,2,FALSE),""),"تأكد من الكود")</f>
        <v/>
      </c>
      <c r="G504" s="12"/>
      <c r="H504" s="20"/>
      <c r="I504" s="12"/>
      <c r="U504" s="4" t="str">
        <f>IF(AND($V$2=$E504,$V$2&lt;&gt;"",$V$2&lt;&gt;0,F504&lt;&gt;"تأكد من الكود"),COUNT($U$3:U503)+1,"  ")</f>
        <v xml:space="preserve">  </v>
      </c>
      <c r="Y504" s="4" t="str">
        <f>IF(AND($Z$2=$D504,$Z$2&lt;&gt;"",$Z$2&lt;&gt;0,$Y$2=$Y$1),COUNT($Y$3:Y503)+1,"  ")</f>
        <v xml:space="preserve">  </v>
      </c>
    </row>
    <row r="505" spans="2:25" ht="15.75">
      <c r="B505" s="12" t="str">
        <f>IF(C505&lt;&gt;"",COUNT($B$3:B504)+1,"")</f>
        <v/>
      </c>
      <c r="C505" s="86"/>
      <c r="D505" s="12"/>
      <c r="E505" s="12"/>
      <c r="F505" s="5" t="str">
        <f>IFERROR(IF(E505&lt;&gt;"",VLOOKUP(E505,STORE!$C$6:$D$500,2,FALSE),""),"تأكد من الكود")</f>
        <v/>
      </c>
      <c r="G505" s="12"/>
      <c r="H505" s="20"/>
      <c r="I505" s="12"/>
      <c r="U505" s="4" t="str">
        <f>IF(AND($V$2=$E505,$V$2&lt;&gt;"",$V$2&lt;&gt;0,F505&lt;&gt;"تأكد من الكود"),COUNT($U$3:U504)+1,"  ")</f>
        <v xml:space="preserve">  </v>
      </c>
      <c r="Y505" s="4" t="str">
        <f>IF(AND($Z$2=$D505,$Z$2&lt;&gt;"",$Z$2&lt;&gt;0,$Y$2=$Y$1),COUNT($Y$3:Y504)+1,"  ")</f>
        <v xml:space="preserve">  </v>
      </c>
    </row>
    <row r="506" spans="2:25" ht="15.75">
      <c r="B506" s="12" t="str">
        <f>IF(C506&lt;&gt;"",COUNT($B$3:B505)+1,"")</f>
        <v/>
      </c>
      <c r="C506" s="86"/>
      <c r="D506" s="12"/>
      <c r="E506" s="12"/>
      <c r="F506" s="5" t="str">
        <f>IFERROR(IF(E506&lt;&gt;"",VLOOKUP(E506,STORE!$C$6:$D$500,2,FALSE),""),"تأكد من الكود")</f>
        <v/>
      </c>
      <c r="G506" s="12"/>
      <c r="H506" s="20"/>
      <c r="I506" s="12"/>
      <c r="U506" s="4" t="str">
        <f>IF(AND($V$2=$E506,$V$2&lt;&gt;"",$V$2&lt;&gt;0,F506&lt;&gt;"تأكد من الكود"),COUNT($U$3:U505)+1,"  ")</f>
        <v xml:space="preserve">  </v>
      </c>
      <c r="Y506" s="4" t="str">
        <f>IF(AND($Z$2=$D506,$Z$2&lt;&gt;"",$Z$2&lt;&gt;0,$Y$2=$Y$1),COUNT($Y$3:Y505)+1,"  ")</f>
        <v xml:space="preserve">  </v>
      </c>
    </row>
    <row r="507" spans="2:25" ht="15.75">
      <c r="B507" s="12" t="str">
        <f>IF(C507&lt;&gt;"",COUNT($B$3:B506)+1,"")</f>
        <v/>
      </c>
      <c r="C507" s="86"/>
      <c r="D507" s="12"/>
      <c r="E507" s="12"/>
      <c r="F507" s="5" t="str">
        <f>IFERROR(IF(E507&lt;&gt;"",VLOOKUP(E507,STORE!$C$6:$D$500,2,FALSE),""),"تأكد من الكود")</f>
        <v/>
      </c>
      <c r="G507" s="12"/>
      <c r="H507" s="20"/>
      <c r="I507" s="12"/>
      <c r="U507" s="4" t="str">
        <f>IF(AND($V$2=$E507,$V$2&lt;&gt;"",$V$2&lt;&gt;0,F507&lt;&gt;"تأكد من الكود"),COUNT($U$3:U506)+1,"  ")</f>
        <v xml:space="preserve">  </v>
      </c>
      <c r="Y507" s="4" t="str">
        <f>IF(AND($Z$2=$D507,$Z$2&lt;&gt;"",$Z$2&lt;&gt;0,$Y$2=$Y$1),COUNT($Y$3:Y506)+1,"  ")</f>
        <v xml:space="preserve">  </v>
      </c>
    </row>
    <row r="508" spans="2:25" ht="15.75">
      <c r="B508" s="12" t="str">
        <f>IF(C508&lt;&gt;"",COUNT($B$3:B507)+1,"")</f>
        <v/>
      </c>
      <c r="C508" s="86"/>
      <c r="D508" s="12"/>
      <c r="E508" s="12"/>
      <c r="F508" s="5" t="str">
        <f>IFERROR(IF(E508&lt;&gt;"",VLOOKUP(E508,STORE!$C$6:$D$500,2,FALSE),""),"تأكد من الكود")</f>
        <v/>
      </c>
      <c r="G508" s="12"/>
      <c r="H508" s="20"/>
      <c r="I508" s="12"/>
      <c r="U508" s="4" t="str">
        <f>IF(AND($V$2=$E508,$V$2&lt;&gt;"",$V$2&lt;&gt;0,F508&lt;&gt;"تأكد من الكود"),COUNT($U$3:U507)+1,"  ")</f>
        <v xml:space="preserve">  </v>
      </c>
      <c r="Y508" s="4" t="str">
        <f>IF(AND($Z$2=$D508,$Z$2&lt;&gt;"",$Z$2&lt;&gt;0,$Y$2=$Y$1),COUNT($Y$3:Y507)+1,"  ")</f>
        <v xml:space="preserve">  </v>
      </c>
    </row>
    <row r="509" spans="2:25" ht="15.75">
      <c r="B509" s="12" t="str">
        <f>IF(C509&lt;&gt;"",COUNT($B$3:B508)+1,"")</f>
        <v/>
      </c>
      <c r="C509" s="86"/>
      <c r="D509" s="12"/>
      <c r="E509" s="12"/>
      <c r="F509" s="5" t="str">
        <f>IFERROR(IF(E509&lt;&gt;"",VLOOKUP(E509,STORE!$C$6:$D$500,2,FALSE),""),"تأكد من الكود")</f>
        <v/>
      </c>
      <c r="G509" s="12"/>
      <c r="H509" s="20"/>
      <c r="I509" s="12"/>
      <c r="U509" s="4" t="str">
        <f>IF(AND($V$2=$E509,$V$2&lt;&gt;"",$V$2&lt;&gt;0,F509&lt;&gt;"تأكد من الكود"),COUNT($U$3:U508)+1,"  ")</f>
        <v xml:space="preserve">  </v>
      </c>
      <c r="Y509" s="4" t="str">
        <f>IF(AND($Z$2=$D509,$Z$2&lt;&gt;"",$Z$2&lt;&gt;0,$Y$2=$Y$1),COUNT($Y$3:Y508)+1,"  ")</f>
        <v xml:space="preserve">  </v>
      </c>
    </row>
    <row r="510" spans="2:25" ht="15.75">
      <c r="B510" s="12" t="str">
        <f>IF(C510&lt;&gt;"",COUNT($B$3:B509)+1,"")</f>
        <v/>
      </c>
      <c r="C510" s="86"/>
      <c r="D510" s="12"/>
      <c r="E510" s="12"/>
      <c r="F510" s="5" t="str">
        <f>IFERROR(IF(E510&lt;&gt;"",VLOOKUP(E510,STORE!$C$6:$D$500,2,FALSE),""),"تأكد من الكود")</f>
        <v/>
      </c>
      <c r="G510" s="12"/>
      <c r="H510" s="20"/>
      <c r="I510" s="12"/>
      <c r="U510" s="4" t="str">
        <f>IF(AND($V$2=$E510,$V$2&lt;&gt;"",$V$2&lt;&gt;0,F510&lt;&gt;"تأكد من الكود"),COUNT($U$3:U509)+1,"  ")</f>
        <v xml:space="preserve">  </v>
      </c>
      <c r="Y510" s="4" t="str">
        <f>IF(AND($Z$2=$D510,$Z$2&lt;&gt;"",$Z$2&lt;&gt;0,$Y$2=$Y$1),COUNT($Y$3:Y509)+1,"  ")</f>
        <v xml:space="preserve">  </v>
      </c>
    </row>
    <row r="511" spans="2:25" ht="15.75">
      <c r="B511" s="12" t="str">
        <f>IF(C511&lt;&gt;"",COUNT($B$3:B510)+1,"")</f>
        <v/>
      </c>
      <c r="C511" s="86"/>
      <c r="D511" s="12"/>
      <c r="E511" s="12"/>
      <c r="F511" s="5" t="str">
        <f>IFERROR(IF(E511&lt;&gt;"",VLOOKUP(E511,STORE!$C$6:$D$500,2,FALSE),""),"تأكد من الكود")</f>
        <v/>
      </c>
      <c r="G511" s="12"/>
      <c r="H511" s="20"/>
      <c r="I511" s="12"/>
      <c r="U511" s="4" t="str">
        <f>IF(AND($V$2=$E511,$V$2&lt;&gt;"",$V$2&lt;&gt;0,F511&lt;&gt;"تأكد من الكود"),COUNT($U$3:U510)+1,"  ")</f>
        <v xml:space="preserve">  </v>
      </c>
      <c r="Y511" s="4" t="str">
        <f>IF(AND($Z$2=$D511,$Z$2&lt;&gt;"",$Z$2&lt;&gt;0,$Y$2=$Y$1),COUNT($Y$3:Y510)+1,"  ")</f>
        <v xml:space="preserve">  </v>
      </c>
    </row>
    <row r="512" spans="2:25" ht="15.75">
      <c r="B512" s="12" t="str">
        <f>IF(C512&lt;&gt;"",COUNT($B$3:B511)+1,"")</f>
        <v/>
      </c>
      <c r="C512" s="86"/>
      <c r="D512" s="12"/>
      <c r="E512" s="12"/>
      <c r="F512" s="5" t="str">
        <f>IFERROR(IF(E512&lt;&gt;"",VLOOKUP(E512,STORE!$C$6:$D$500,2,FALSE),""),"تأكد من الكود")</f>
        <v/>
      </c>
      <c r="G512" s="12"/>
      <c r="H512" s="20"/>
      <c r="I512" s="12"/>
      <c r="U512" s="4" t="str">
        <f>IF(AND($V$2=$E512,$V$2&lt;&gt;"",$V$2&lt;&gt;0,F512&lt;&gt;"تأكد من الكود"),COUNT($U$3:U511)+1,"  ")</f>
        <v xml:space="preserve">  </v>
      </c>
      <c r="Y512" s="4" t="str">
        <f>IF(AND($Z$2=$D512,$Z$2&lt;&gt;"",$Z$2&lt;&gt;0,$Y$2=$Y$1),COUNT($Y$3:Y511)+1,"  ")</f>
        <v xml:space="preserve">  </v>
      </c>
    </row>
    <row r="513" spans="2:25" ht="15.75">
      <c r="B513" s="12" t="str">
        <f>IF(C513&lt;&gt;"",COUNT($B$3:B512)+1,"")</f>
        <v/>
      </c>
      <c r="C513" s="86"/>
      <c r="D513" s="12"/>
      <c r="E513" s="12"/>
      <c r="F513" s="5" t="str">
        <f>IFERROR(IF(E513&lt;&gt;"",VLOOKUP(E513,STORE!$C$6:$D$500,2,FALSE),""),"تأكد من الكود")</f>
        <v/>
      </c>
      <c r="G513" s="12"/>
      <c r="H513" s="20"/>
      <c r="I513" s="12"/>
      <c r="U513" s="4" t="str">
        <f>IF(AND($V$2=$E513,$V$2&lt;&gt;"",$V$2&lt;&gt;0,F513&lt;&gt;"تأكد من الكود"),COUNT($U$3:U512)+1,"  ")</f>
        <v xml:space="preserve">  </v>
      </c>
      <c r="Y513" s="4" t="str">
        <f>IF(AND($Z$2=$D513,$Z$2&lt;&gt;"",$Z$2&lt;&gt;0,$Y$2=$Y$1),COUNT($Y$3:Y512)+1,"  ")</f>
        <v xml:space="preserve">  </v>
      </c>
    </row>
    <row r="514" spans="2:25" ht="15.75">
      <c r="B514" s="12" t="str">
        <f>IF(C514&lt;&gt;"",COUNT($B$3:B513)+1,"")</f>
        <v/>
      </c>
      <c r="C514" s="86"/>
      <c r="D514" s="12"/>
      <c r="E514" s="12"/>
      <c r="F514" s="5" t="str">
        <f>IFERROR(IF(E514&lt;&gt;"",VLOOKUP(E514,STORE!$C$6:$D$500,2,FALSE),""),"تأكد من الكود")</f>
        <v/>
      </c>
      <c r="G514" s="12"/>
      <c r="H514" s="20"/>
      <c r="I514" s="12"/>
      <c r="U514" s="4" t="str">
        <f>IF(AND($V$2=$E514,$V$2&lt;&gt;"",$V$2&lt;&gt;0,F514&lt;&gt;"تأكد من الكود"),COUNT($U$3:U513)+1,"  ")</f>
        <v xml:space="preserve">  </v>
      </c>
      <c r="Y514" s="4" t="str">
        <f>IF(AND($Z$2=$D514,$Z$2&lt;&gt;"",$Z$2&lt;&gt;0,$Y$2=$Y$1),COUNT($Y$3:Y513)+1,"  ")</f>
        <v xml:space="preserve">  </v>
      </c>
    </row>
    <row r="515" spans="2:25" ht="15.75">
      <c r="B515" s="12" t="str">
        <f>IF(C515&lt;&gt;"",COUNT($B$3:B514)+1,"")</f>
        <v/>
      </c>
      <c r="C515" s="86"/>
      <c r="D515" s="12"/>
      <c r="E515" s="12"/>
      <c r="F515" s="5" t="str">
        <f>IFERROR(IF(E515&lt;&gt;"",VLOOKUP(E515,STORE!$C$6:$D$500,2,FALSE),""),"تأكد من الكود")</f>
        <v/>
      </c>
      <c r="G515" s="12"/>
      <c r="H515" s="20"/>
      <c r="I515" s="12"/>
      <c r="U515" s="4" t="str">
        <f>IF(AND($V$2=$E515,$V$2&lt;&gt;"",$V$2&lt;&gt;0,F515&lt;&gt;"تأكد من الكود"),COUNT($U$3:U514)+1,"  ")</f>
        <v xml:space="preserve">  </v>
      </c>
      <c r="Y515" s="4" t="str">
        <f>IF(AND($Z$2=$D515,$Z$2&lt;&gt;"",$Z$2&lt;&gt;0,$Y$2=$Y$1),COUNT($Y$3:Y514)+1,"  ")</f>
        <v xml:space="preserve">  </v>
      </c>
    </row>
    <row r="516" spans="2:25" ht="15.75">
      <c r="B516" s="12" t="str">
        <f>IF(C516&lt;&gt;"",COUNT($B$3:B515)+1,"")</f>
        <v/>
      </c>
      <c r="C516" s="86"/>
      <c r="D516" s="12"/>
      <c r="E516" s="12"/>
      <c r="F516" s="5" t="str">
        <f>IFERROR(IF(E516&lt;&gt;"",VLOOKUP(E516,STORE!$C$6:$D$500,2,FALSE),""),"تأكد من الكود")</f>
        <v/>
      </c>
      <c r="G516" s="12"/>
      <c r="H516" s="20"/>
      <c r="I516" s="12"/>
      <c r="U516" s="4" t="str">
        <f>IF(AND($V$2=$E516,$V$2&lt;&gt;"",$V$2&lt;&gt;0,F516&lt;&gt;"تأكد من الكود"),COUNT($U$3:U515)+1,"  ")</f>
        <v xml:space="preserve">  </v>
      </c>
      <c r="Y516" s="4" t="str">
        <f>IF(AND($Z$2=$D516,$Z$2&lt;&gt;"",$Z$2&lt;&gt;0,$Y$2=$Y$1),COUNT($Y$3:Y515)+1,"  ")</f>
        <v xml:space="preserve">  </v>
      </c>
    </row>
    <row r="517" spans="2:25" ht="15.75">
      <c r="B517" s="12" t="str">
        <f>IF(C517&lt;&gt;"",COUNT($B$3:B516)+1,"")</f>
        <v/>
      </c>
      <c r="C517" s="86"/>
      <c r="D517" s="12"/>
      <c r="E517" s="12"/>
      <c r="F517" s="5" t="str">
        <f>IFERROR(IF(E517&lt;&gt;"",VLOOKUP(E517,STORE!$C$6:$D$500,2,FALSE),""),"تأكد من الكود")</f>
        <v/>
      </c>
      <c r="G517" s="12"/>
      <c r="H517" s="20"/>
      <c r="I517" s="12"/>
      <c r="U517" s="4" t="str">
        <f>IF(AND($V$2=$E517,$V$2&lt;&gt;"",$V$2&lt;&gt;0,F517&lt;&gt;"تأكد من الكود"),COUNT($U$3:U516)+1,"  ")</f>
        <v xml:space="preserve">  </v>
      </c>
      <c r="Y517" s="4" t="str">
        <f>IF(AND($Z$2=$D517,$Z$2&lt;&gt;"",$Z$2&lt;&gt;0,$Y$2=$Y$1),COUNT($Y$3:Y516)+1,"  ")</f>
        <v xml:space="preserve">  </v>
      </c>
    </row>
    <row r="518" spans="2:25" ht="15.75">
      <c r="B518" s="12" t="str">
        <f>IF(C518&lt;&gt;"",COUNT($B$3:B517)+1,"")</f>
        <v/>
      </c>
      <c r="C518" s="86"/>
      <c r="D518" s="12"/>
      <c r="E518" s="12"/>
      <c r="F518" s="5" t="str">
        <f>IFERROR(IF(E518&lt;&gt;"",VLOOKUP(E518,STORE!$C$6:$D$500,2,FALSE),""),"تأكد من الكود")</f>
        <v/>
      </c>
      <c r="G518" s="12"/>
      <c r="H518" s="20"/>
      <c r="I518" s="12"/>
      <c r="U518" s="4" t="str">
        <f>IF(AND($V$2=$E518,$V$2&lt;&gt;"",$V$2&lt;&gt;0,F518&lt;&gt;"تأكد من الكود"),COUNT($U$3:U517)+1,"  ")</f>
        <v xml:space="preserve">  </v>
      </c>
      <c r="Y518" s="4" t="str">
        <f>IF(AND($Z$2=$D518,$Z$2&lt;&gt;"",$Z$2&lt;&gt;0,$Y$2=$Y$1),COUNT($Y$3:Y517)+1,"  ")</f>
        <v xml:space="preserve">  </v>
      </c>
    </row>
    <row r="519" spans="2:25" ht="15.75">
      <c r="B519" s="12" t="str">
        <f>IF(C519&lt;&gt;"",COUNT($B$3:B518)+1,"")</f>
        <v/>
      </c>
      <c r="C519" s="86"/>
      <c r="D519" s="12"/>
      <c r="E519" s="12"/>
      <c r="F519" s="5" t="str">
        <f>IFERROR(IF(E519&lt;&gt;"",VLOOKUP(E519,STORE!$C$6:$D$500,2,FALSE),""),"تأكد من الكود")</f>
        <v/>
      </c>
      <c r="G519" s="12"/>
      <c r="H519" s="20"/>
      <c r="I519" s="12"/>
      <c r="U519" s="4" t="str">
        <f>IF(AND($V$2=$E519,$V$2&lt;&gt;"",$V$2&lt;&gt;0,F519&lt;&gt;"تأكد من الكود"),COUNT($U$3:U518)+1,"  ")</f>
        <v xml:space="preserve">  </v>
      </c>
      <c r="Y519" s="4" t="str">
        <f>IF(AND($Z$2=$D519,$Z$2&lt;&gt;"",$Z$2&lt;&gt;0,$Y$2=$Y$1),COUNT($Y$3:Y518)+1,"  ")</f>
        <v xml:space="preserve">  </v>
      </c>
    </row>
    <row r="520" spans="2:25" ht="15.75">
      <c r="B520" s="12" t="str">
        <f>IF(C520&lt;&gt;"",COUNT($B$3:B519)+1,"")</f>
        <v/>
      </c>
      <c r="C520" s="86"/>
      <c r="D520" s="12"/>
      <c r="E520" s="12"/>
      <c r="F520" s="5" t="str">
        <f>IFERROR(IF(E520&lt;&gt;"",VLOOKUP(E520,STORE!$C$6:$D$500,2,FALSE),""),"تأكد من الكود")</f>
        <v/>
      </c>
      <c r="G520" s="12"/>
      <c r="H520" s="20"/>
      <c r="I520" s="12"/>
      <c r="U520" s="4" t="str">
        <f>IF(AND($V$2=$E520,$V$2&lt;&gt;"",$V$2&lt;&gt;0,F520&lt;&gt;"تأكد من الكود"),COUNT($U$3:U519)+1,"  ")</f>
        <v xml:space="preserve">  </v>
      </c>
      <c r="Y520" s="4" t="str">
        <f>IF(AND($Z$2=$D520,$Z$2&lt;&gt;"",$Z$2&lt;&gt;0,$Y$2=$Y$1),COUNT($Y$3:Y519)+1,"  ")</f>
        <v xml:space="preserve">  </v>
      </c>
    </row>
    <row r="521" spans="2:25" ht="15.75">
      <c r="B521" s="12" t="str">
        <f>IF(C521&lt;&gt;"",COUNT($B$3:B520)+1,"")</f>
        <v/>
      </c>
      <c r="C521" s="86"/>
      <c r="D521" s="12"/>
      <c r="E521" s="12"/>
      <c r="F521" s="5" t="str">
        <f>IFERROR(IF(E521&lt;&gt;"",VLOOKUP(E521,STORE!$C$6:$D$500,2,FALSE),""),"تأكد من الكود")</f>
        <v/>
      </c>
      <c r="G521" s="12"/>
      <c r="H521" s="20"/>
      <c r="I521" s="12"/>
      <c r="U521" s="4" t="str">
        <f>IF(AND($V$2=$E521,$V$2&lt;&gt;"",$V$2&lt;&gt;0,F521&lt;&gt;"تأكد من الكود"),COUNT($U$3:U520)+1,"  ")</f>
        <v xml:space="preserve">  </v>
      </c>
      <c r="Y521" s="4" t="str">
        <f>IF(AND($Z$2=$D521,$Z$2&lt;&gt;"",$Z$2&lt;&gt;0,$Y$2=$Y$1),COUNT($Y$3:Y520)+1,"  ")</f>
        <v xml:space="preserve">  </v>
      </c>
    </row>
    <row r="522" spans="2:25" ht="15.75">
      <c r="B522" s="12" t="str">
        <f>IF(C522&lt;&gt;"",COUNT($B$3:B521)+1,"")</f>
        <v/>
      </c>
      <c r="C522" s="86"/>
      <c r="D522" s="12"/>
      <c r="E522" s="12"/>
      <c r="F522" s="5" t="str">
        <f>IFERROR(IF(E522&lt;&gt;"",VLOOKUP(E522,STORE!$C$6:$D$500,2,FALSE),""),"تأكد من الكود")</f>
        <v/>
      </c>
      <c r="G522" s="12"/>
      <c r="H522" s="20"/>
      <c r="I522" s="12"/>
      <c r="U522" s="4" t="str">
        <f>IF(AND($V$2=$E522,$V$2&lt;&gt;"",$V$2&lt;&gt;0,F522&lt;&gt;"تأكد من الكود"),COUNT($U$3:U521)+1,"  ")</f>
        <v xml:space="preserve">  </v>
      </c>
      <c r="Y522" s="4" t="str">
        <f>IF(AND($Z$2=$D522,$Z$2&lt;&gt;"",$Z$2&lt;&gt;0,$Y$2=$Y$1),COUNT($Y$3:Y521)+1,"  ")</f>
        <v xml:space="preserve">  </v>
      </c>
    </row>
    <row r="523" spans="2:25" ht="15.75">
      <c r="B523" s="12" t="str">
        <f>IF(C523&lt;&gt;"",COUNT($B$3:B522)+1,"")</f>
        <v/>
      </c>
      <c r="C523" s="86"/>
      <c r="D523" s="12"/>
      <c r="E523" s="12"/>
      <c r="F523" s="5" t="str">
        <f>IFERROR(IF(E523&lt;&gt;"",VLOOKUP(E523,STORE!$C$6:$D$500,2,FALSE),""),"تأكد من الكود")</f>
        <v/>
      </c>
      <c r="G523" s="12"/>
      <c r="H523" s="20"/>
      <c r="I523" s="12"/>
      <c r="U523" s="4" t="str">
        <f>IF(AND($V$2=$E523,$V$2&lt;&gt;"",$V$2&lt;&gt;0,F523&lt;&gt;"تأكد من الكود"),COUNT($U$3:U522)+1,"  ")</f>
        <v xml:space="preserve">  </v>
      </c>
      <c r="Y523" s="4" t="str">
        <f>IF(AND($Z$2=$D523,$Z$2&lt;&gt;"",$Z$2&lt;&gt;0,$Y$2=$Y$1),COUNT($Y$3:Y522)+1,"  ")</f>
        <v xml:space="preserve">  </v>
      </c>
    </row>
    <row r="524" spans="2:25" ht="15.75">
      <c r="B524" s="12" t="str">
        <f>IF(C524&lt;&gt;"",COUNT($B$3:B523)+1,"")</f>
        <v/>
      </c>
      <c r="C524" s="86"/>
      <c r="D524" s="12"/>
      <c r="E524" s="12"/>
      <c r="F524" s="5" t="str">
        <f>IFERROR(IF(E524&lt;&gt;"",VLOOKUP(E524,STORE!$C$6:$D$500,2,FALSE),""),"تأكد من الكود")</f>
        <v/>
      </c>
      <c r="G524" s="12"/>
      <c r="H524" s="20"/>
      <c r="I524" s="12"/>
      <c r="U524" s="4" t="str">
        <f>IF(AND($V$2=$E524,$V$2&lt;&gt;"",$V$2&lt;&gt;0,F524&lt;&gt;"تأكد من الكود"),COUNT($U$3:U523)+1,"  ")</f>
        <v xml:space="preserve">  </v>
      </c>
      <c r="Y524" s="4" t="str">
        <f>IF(AND($Z$2=$D524,$Z$2&lt;&gt;"",$Z$2&lt;&gt;0,$Y$2=$Y$1),COUNT($Y$3:Y523)+1,"  ")</f>
        <v xml:space="preserve">  </v>
      </c>
    </row>
    <row r="525" spans="2:25" ht="15.75">
      <c r="B525" s="12" t="str">
        <f>IF(C525&lt;&gt;"",COUNT($B$3:B524)+1,"")</f>
        <v/>
      </c>
      <c r="C525" s="86"/>
      <c r="D525" s="12"/>
      <c r="E525" s="12"/>
      <c r="F525" s="5" t="str">
        <f>IFERROR(IF(E525&lt;&gt;"",VLOOKUP(E525,STORE!$C$6:$D$500,2,FALSE),""),"تأكد من الكود")</f>
        <v/>
      </c>
      <c r="G525" s="12"/>
      <c r="H525" s="20"/>
      <c r="I525" s="12"/>
      <c r="U525" s="4" t="str">
        <f>IF(AND($V$2=$E525,$V$2&lt;&gt;"",$V$2&lt;&gt;0,F525&lt;&gt;"تأكد من الكود"),COUNT($U$3:U524)+1,"  ")</f>
        <v xml:space="preserve">  </v>
      </c>
      <c r="Y525" s="4" t="str">
        <f>IF(AND($Z$2=$D525,$Z$2&lt;&gt;"",$Z$2&lt;&gt;0,$Y$2=$Y$1),COUNT($Y$3:Y524)+1,"  ")</f>
        <v xml:space="preserve">  </v>
      </c>
    </row>
    <row r="526" spans="2:25" ht="15.75">
      <c r="B526" s="12" t="str">
        <f>IF(C526&lt;&gt;"",COUNT($B$3:B525)+1,"")</f>
        <v/>
      </c>
      <c r="C526" s="86"/>
      <c r="D526" s="12"/>
      <c r="E526" s="12"/>
      <c r="F526" s="5" t="str">
        <f>IFERROR(IF(E526&lt;&gt;"",VLOOKUP(E526,STORE!$C$6:$D$500,2,FALSE),""),"تأكد من الكود")</f>
        <v/>
      </c>
      <c r="G526" s="12"/>
      <c r="H526" s="20"/>
      <c r="I526" s="12"/>
      <c r="U526" s="4" t="str">
        <f>IF(AND($V$2=$E526,$V$2&lt;&gt;"",$V$2&lt;&gt;0,F526&lt;&gt;"تأكد من الكود"),COUNT($U$3:U525)+1,"  ")</f>
        <v xml:space="preserve">  </v>
      </c>
      <c r="Y526" s="4" t="str">
        <f>IF(AND($Z$2=$D526,$Z$2&lt;&gt;"",$Z$2&lt;&gt;0,$Y$2=$Y$1),COUNT($Y$3:Y525)+1,"  ")</f>
        <v xml:space="preserve">  </v>
      </c>
    </row>
    <row r="527" spans="2:25" ht="15.75">
      <c r="B527" s="12" t="str">
        <f>IF(C527&lt;&gt;"",COUNT($B$3:B526)+1,"")</f>
        <v/>
      </c>
      <c r="C527" s="86"/>
      <c r="D527" s="12"/>
      <c r="E527" s="12"/>
      <c r="F527" s="5" t="str">
        <f>IFERROR(IF(E527&lt;&gt;"",VLOOKUP(E527,STORE!$C$6:$D$500,2,FALSE),""),"تأكد من الكود")</f>
        <v/>
      </c>
      <c r="G527" s="12"/>
      <c r="H527" s="20"/>
      <c r="I527" s="12"/>
      <c r="U527" s="4" t="str">
        <f>IF(AND($V$2=$E527,$V$2&lt;&gt;"",$V$2&lt;&gt;0,F527&lt;&gt;"تأكد من الكود"),COUNT($U$3:U526)+1,"  ")</f>
        <v xml:space="preserve">  </v>
      </c>
      <c r="Y527" s="4" t="str">
        <f>IF(AND($Z$2=$D527,$Z$2&lt;&gt;"",$Z$2&lt;&gt;0,$Y$2=$Y$1),COUNT($Y$3:Y526)+1,"  ")</f>
        <v xml:space="preserve">  </v>
      </c>
    </row>
    <row r="528" spans="2:25" ht="15.75">
      <c r="B528" s="12" t="str">
        <f>IF(C528&lt;&gt;"",COUNT($B$3:B527)+1,"")</f>
        <v/>
      </c>
      <c r="C528" s="86"/>
      <c r="D528" s="12"/>
      <c r="E528" s="12"/>
      <c r="F528" s="5" t="str">
        <f>IFERROR(IF(E528&lt;&gt;"",VLOOKUP(E528,STORE!$C$6:$D$500,2,FALSE),""),"تأكد من الكود")</f>
        <v/>
      </c>
      <c r="G528" s="12"/>
      <c r="H528" s="20"/>
      <c r="I528" s="12"/>
      <c r="U528" s="4" t="str">
        <f>IF(AND($V$2=$E528,$V$2&lt;&gt;"",$V$2&lt;&gt;0,F528&lt;&gt;"تأكد من الكود"),COUNT($U$3:U527)+1,"  ")</f>
        <v xml:space="preserve">  </v>
      </c>
      <c r="Y528" s="4" t="str">
        <f>IF(AND($Z$2=$D528,$Z$2&lt;&gt;"",$Z$2&lt;&gt;0,$Y$2=$Y$1),COUNT($Y$3:Y527)+1,"  ")</f>
        <v xml:space="preserve">  </v>
      </c>
    </row>
    <row r="529" spans="2:25" ht="15.75">
      <c r="B529" s="12" t="str">
        <f>IF(C529&lt;&gt;"",COUNT($B$3:B528)+1,"")</f>
        <v/>
      </c>
      <c r="C529" s="86"/>
      <c r="D529" s="12"/>
      <c r="E529" s="12"/>
      <c r="F529" s="5" t="str">
        <f>IFERROR(IF(E529&lt;&gt;"",VLOOKUP(E529,STORE!$C$6:$D$500,2,FALSE),""),"تأكد من الكود")</f>
        <v/>
      </c>
      <c r="G529" s="12"/>
      <c r="H529" s="20"/>
      <c r="I529" s="12"/>
      <c r="U529" s="4" t="str">
        <f>IF(AND($V$2=$E529,$V$2&lt;&gt;"",$V$2&lt;&gt;0,F529&lt;&gt;"تأكد من الكود"),COUNT($U$3:U528)+1,"  ")</f>
        <v xml:space="preserve">  </v>
      </c>
      <c r="Y529" s="4" t="str">
        <f>IF(AND($Z$2=$D529,$Z$2&lt;&gt;"",$Z$2&lt;&gt;0,$Y$2=$Y$1),COUNT($Y$3:Y528)+1,"  ")</f>
        <v xml:space="preserve">  </v>
      </c>
    </row>
    <row r="530" spans="2:25" ht="15.75">
      <c r="B530" s="12" t="str">
        <f>IF(C530&lt;&gt;"",COUNT($B$3:B529)+1,"")</f>
        <v/>
      </c>
      <c r="C530" s="86"/>
      <c r="D530" s="12"/>
      <c r="E530" s="12"/>
      <c r="F530" s="5" t="str">
        <f>IFERROR(IF(E530&lt;&gt;"",VLOOKUP(E530,STORE!$C$6:$D$500,2,FALSE),""),"تأكد من الكود")</f>
        <v/>
      </c>
      <c r="G530" s="12"/>
      <c r="H530" s="20"/>
      <c r="I530" s="12"/>
      <c r="U530" s="4" t="str">
        <f>IF(AND($V$2=$E530,$V$2&lt;&gt;"",$V$2&lt;&gt;0,F530&lt;&gt;"تأكد من الكود"),COUNT($U$3:U529)+1,"  ")</f>
        <v xml:space="preserve">  </v>
      </c>
      <c r="Y530" s="4" t="str">
        <f>IF(AND($Z$2=$D530,$Z$2&lt;&gt;"",$Z$2&lt;&gt;0,$Y$2=$Y$1),COUNT($Y$3:Y529)+1,"  ")</f>
        <v xml:space="preserve">  </v>
      </c>
    </row>
    <row r="531" spans="2:25" ht="15.75">
      <c r="B531" s="12" t="str">
        <f>IF(C531&lt;&gt;"",COUNT($B$3:B530)+1,"")</f>
        <v/>
      </c>
      <c r="C531" s="86"/>
      <c r="D531" s="12"/>
      <c r="E531" s="12"/>
      <c r="F531" s="5" t="str">
        <f>IFERROR(IF(E531&lt;&gt;"",VLOOKUP(E531,STORE!$C$6:$D$500,2,FALSE),""),"تأكد من الكود")</f>
        <v/>
      </c>
      <c r="G531" s="12"/>
      <c r="H531" s="20"/>
      <c r="I531" s="12"/>
      <c r="U531" s="4" t="str">
        <f>IF(AND($V$2=$E531,$V$2&lt;&gt;"",$V$2&lt;&gt;0,F531&lt;&gt;"تأكد من الكود"),COUNT($U$3:U530)+1,"  ")</f>
        <v xml:space="preserve">  </v>
      </c>
      <c r="Y531" s="4" t="str">
        <f>IF(AND($Z$2=$D531,$Z$2&lt;&gt;"",$Z$2&lt;&gt;0,$Y$2=$Y$1),COUNT($Y$3:Y530)+1,"  ")</f>
        <v xml:space="preserve">  </v>
      </c>
    </row>
    <row r="532" spans="2:25" ht="15.75">
      <c r="B532" s="12" t="str">
        <f>IF(C532&lt;&gt;"",COUNT($B$3:B531)+1,"")</f>
        <v/>
      </c>
      <c r="C532" s="86"/>
      <c r="D532" s="12"/>
      <c r="E532" s="12"/>
      <c r="F532" s="5" t="str">
        <f>IFERROR(IF(E532&lt;&gt;"",VLOOKUP(E532,STORE!$C$6:$D$500,2,FALSE),""),"تأكد من الكود")</f>
        <v/>
      </c>
      <c r="G532" s="12"/>
      <c r="H532" s="20"/>
      <c r="I532" s="12"/>
      <c r="U532" s="4" t="str">
        <f>IF(AND($V$2=$E532,$V$2&lt;&gt;"",$V$2&lt;&gt;0,F532&lt;&gt;"تأكد من الكود"),COUNT($U$3:U531)+1,"  ")</f>
        <v xml:space="preserve">  </v>
      </c>
      <c r="Y532" s="4" t="str">
        <f>IF(AND($Z$2=$D532,$Z$2&lt;&gt;"",$Z$2&lt;&gt;0,$Y$2=$Y$1),COUNT($Y$3:Y531)+1,"  ")</f>
        <v xml:space="preserve">  </v>
      </c>
    </row>
    <row r="533" spans="2:25" ht="15.75">
      <c r="B533" s="12" t="str">
        <f>IF(C533&lt;&gt;"",COUNT($B$3:B532)+1,"")</f>
        <v/>
      </c>
      <c r="C533" s="86"/>
      <c r="D533" s="12"/>
      <c r="E533" s="12"/>
      <c r="F533" s="5" t="str">
        <f>IFERROR(IF(E533&lt;&gt;"",VLOOKUP(E533,STORE!$C$6:$D$500,2,FALSE),""),"تأكد من الكود")</f>
        <v/>
      </c>
      <c r="G533" s="12"/>
      <c r="H533" s="20"/>
      <c r="I533" s="12"/>
      <c r="U533" s="4" t="str">
        <f>IF(AND($V$2=$E533,$V$2&lt;&gt;"",$V$2&lt;&gt;0,F533&lt;&gt;"تأكد من الكود"),COUNT($U$3:U532)+1,"  ")</f>
        <v xml:space="preserve">  </v>
      </c>
      <c r="Y533" s="4" t="str">
        <f>IF(AND($Z$2=$D533,$Z$2&lt;&gt;"",$Z$2&lt;&gt;0,$Y$2=$Y$1),COUNT($Y$3:Y532)+1,"  ")</f>
        <v xml:space="preserve">  </v>
      </c>
    </row>
    <row r="534" spans="2:25" ht="15.75">
      <c r="B534" s="12" t="str">
        <f>IF(C534&lt;&gt;"",COUNT($B$3:B533)+1,"")</f>
        <v/>
      </c>
      <c r="C534" s="86"/>
      <c r="D534" s="12"/>
      <c r="E534" s="12"/>
      <c r="F534" s="5" t="str">
        <f>IFERROR(IF(E534&lt;&gt;"",VLOOKUP(E534,STORE!$C$6:$D$500,2,FALSE),""),"تأكد من الكود")</f>
        <v/>
      </c>
      <c r="G534" s="12"/>
      <c r="H534" s="20"/>
      <c r="I534" s="12"/>
      <c r="U534" s="4" t="str">
        <f>IF(AND($V$2=$E534,$V$2&lt;&gt;"",$V$2&lt;&gt;0,F534&lt;&gt;"تأكد من الكود"),COUNT($U$3:U533)+1,"  ")</f>
        <v xml:space="preserve">  </v>
      </c>
      <c r="Y534" s="4" t="str">
        <f>IF(AND($Z$2=$D534,$Z$2&lt;&gt;"",$Z$2&lt;&gt;0,$Y$2=$Y$1),COUNT($Y$3:Y533)+1,"  ")</f>
        <v xml:space="preserve">  </v>
      </c>
    </row>
    <row r="535" spans="2:25" ht="15.75">
      <c r="B535" s="12" t="str">
        <f>IF(C535&lt;&gt;"",COUNT($B$3:B534)+1,"")</f>
        <v/>
      </c>
      <c r="C535" s="86"/>
      <c r="D535" s="12"/>
      <c r="E535" s="12"/>
      <c r="F535" s="5" t="str">
        <f>IFERROR(IF(E535&lt;&gt;"",VLOOKUP(E535,STORE!$C$6:$D$500,2,FALSE),""),"تأكد من الكود")</f>
        <v/>
      </c>
      <c r="G535" s="12"/>
      <c r="H535" s="20"/>
      <c r="I535" s="12"/>
      <c r="U535" s="4" t="str">
        <f>IF(AND($V$2=$E535,$V$2&lt;&gt;"",$V$2&lt;&gt;0,F535&lt;&gt;"تأكد من الكود"),COUNT($U$3:U534)+1,"  ")</f>
        <v xml:space="preserve">  </v>
      </c>
      <c r="Y535" s="4" t="str">
        <f>IF(AND($Z$2=$D535,$Z$2&lt;&gt;"",$Z$2&lt;&gt;0,$Y$2=$Y$1),COUNT($Y$3:Y534)+1,"  ")</f>
        <v xml:space="preserve">  </v>
      </c>
    </row>
    <row r="536" spans="2:25" ht="15.75">
      <c r="B536" s="12" t="str">
        <f>IF(C536&lt;&gt;"",COUNT($B$3:B535)+1,"")</f>
        <v/>
      </c>
      <c r="C536" s="86"/>
      <c r="D536" s="12"/>
      <c r="E536" s="12"/>
      <c r="F536" s="5" t="str">
        <f>IFERROR(IF(E536&lt;&gt;"",VLOOKUP(E536,STORE!$C$6:$D$500,2,FALSE),""),"تأكد من الكود")</f>
        <v/>
      </c>
      <c r="G536" s="12"/>
      <c r="H536" s="20"/>
      <c r="I536" s="12"/>
      <c r="U536" s="4" t="str">
        <f>IF(AND($V$2=$E536,$V$2&lt;&gt;"",$V$2&lt;&gt;0,F536&lt;&gt;"تأكد من الكود"),COUNT($U$3:U535)+1,"  ")</f>
        <v xml:space="preserve">  </v>
      </c>
      <c r="Y536" s="4" t="str">
        <f>IF(AND($Z$2=$D536,$Z$2&lt;&gt;"",$Z$2&lt;&gt;0,$Y$2=$Y$1),COUNT($Y$3:Y535)+1,"  ")</f>
        <v xml:space="preserve">  </v>
      </c>
    </row>
    <row r="537" spans="2:25" ht="15.75">
      <c r="B537" s="12" t="str">
        <f>IF(C537&lt;&gt;"",COUNT($B$3:B536)+1,"")</f>
        <v/>
      </c>
      <c r="C537" s="86"/>
      <c r="D537" s="12"/>
      <c r="E537" s="12"/>
      <c r="F537" s="5" t="str">
        <f>IFERROR(IF(E537&lt;&gt;"",VLOOKUP(E537,STORE!$C$6:$D$500,2,FALSE),""),"تأكد من الكود")</f>
        <v/>
      </c>
      <c r="G537" s="12"/>
      <c r="H537" s="20"/>
      <c r="I537" s="12"/>
      <c r="U537" s="4" t="str">
        <f>IF(AND($V$2=$E537,$V$2&lt;&gt;"",$V$2&lt;&gt;0,F537&lt;&gt;"تأكد من الكود"),COUNT($U$3:U536)+1,"  ")</f>
        <v xml:space="preserve">  </v>
      </c>
      <c r="Y537" s="4" t="str">
        <f>IF(AND($Z$2=$D537,$Z$2&lt;&gt;"",$Z$2&lt;&gt;0,$Y$2=$Y$1),COUNT($Y$3:Y536)+1,"  ")</f>
        <v xml:space="preserve">  </v>
      </c>
    </row>
    <row r="538" spans="2:25" ht="15.75">
      <c r="B538" s="12" t="str">
        <f>IF(C538&lt;&gt;"",COUNT($B$3:B537)+1,"")</f>
        <v/>
      </c>
      <c r="C538" s="86"/>
      <c r="D538" s="12"/>
      <c r="E538" s="12"/>
      <c r="F538" s="5" t="str">
        <f>IFERROR(IF(E538&lt;&gt;"",VLOOKUP(E538,STORE!$C$6:$D$500,2,FALSE),""),"تأكد من الكود")</f>
        <v/>
      </c>
      <c r="G538" s="12"/>
      <c r="H538" s="20"/>
      <c r="I538" s="12"/>
      <c r="U538" s="4" t="str">
        <f>IF(AND($V$2=$E538,$V$2&lt;&gt;"",$V$2&lt;&gt;0,F538&lt;&gt;"تأكد من الكود"),COUNT($U$3:U537)+1,"  ")</f>
        <v xml:space="preserve">  </v>
      </c>
      <c r="Y538" s="4" t="str">
        <f>IF(AND($Z$2=$D538,$Z$2&lt;&gt;"",$Z$2&lt;&gt;0,$Y$2=$Y$1),COUNT($Y$3:Y537)+1,"  ")</f>
        <v xml:space="preserve">  </v>
      </c>
    </row>
    <row r="539" spans="2:25" ht="15.75">
      <c r="B539" s="12" t="str">
        <f>IF(C539&lt;&gt;"",COUNT($B$3:B538)+1,"")</f>
        <v/>
      </c>
      <c r="C539" s="86"/>
      <c r="D539" s="12"/>
      <c r="E539" s="12"/>
      <c r="F539" s="5" t="str">
        <f>IFERROR(IF(E539&lt;&gt;"",VLOOKUP(E539,STORE!$C$6:$D$500,2,FALSE),""),"تأكد من الكود")</f>
        <v/>
      </c>
      <c r="G539" s="12"/>
      <c r="H539" s="20"/>
      <c r="I539" s="12"/>
      <c r="U539" s="4" t="str">
        <f>IF(AND($V$2=$E539,$V$2&lt;&gt;"",$V$2&lt;&gt;0,F539&lt;&gt;"تأكد من الكود"),COUNT($U$3:U538)+1,"  ")</f>
        <v xml:space="preserve">  </v>
      </c>
      <c r="Y539" s="4" t="str">
        <f>IF(AND($Z$2=$D539,$Z$2&lt;&gt;"",$Z$2&lt;&gt;0,$Y$2=$Y$1),COUNT($Y$3:Y538)+1,"  ")</f>
        <v xml:space="preserve">  </v>
      </c>
    </row>
    <row r="540" spans="2:25" ht="15.75">
      <c r="B540" s="12" t="str">
        <f>IF(C540&lt;&gt;"",COUNT($B$3:B539)+1,"")</f>
        <v/>
      </c>
      <c r="C540" s="86"/>
      <c r="D540" s="12"/>
      <c r="E540" s="12"/>
      <c r="F540" s="5" t="str">
        <f>IFERROR(IF(E540&lt;&gt;"",VLOOKUP(E540,STORE!$C$6:$D$500,2,FALSE),""),"تأكد من الكود")</f>
        <v/>
      </c>
      <c r="G540" s="12"/>
      <c r="H540" s="20"/>
      <c r="I540" s="12"/>
      <c r="U540" s="4" t="str">
        <f>IF(AND($V$2=$E540,$V$2&lt;&gt;"",$V$2&lt;&gt;0,F540&lt;&gt;"تأكد من الكود"),COUNT($U$3:U539)+1,"  ")</f>
        <v xml:space="preserve">  </v>
      </c>
      <c r="Y540" s="4" t="str">
        <f>IF(AND($Z$2=$D540,$Z$2&lt;&gt;"",$Z$2&lt;&gt;0,$Y$2=$Y$1),COUNT($Y$3:Y539)+1,"  ")</f>
        <v xml:space="preserve">  </v>
      </c>
    </row>
    <row r="541" spans="2:25" ht="15.75">
      <c r="B541" s="12" t="str">
        <f>IF(C541&lt;&gt;"",COUNT($B$3:B540)+1,"")</f>
        <v/>
      </c>
      <c r="C541" s="86"/>
      <c r="D541" s="12"/>
      <c r="E541" s="12"/>
      <c r="F541" s="5" t="str">
        <f>IFERROR(IF(E541&lt;&gt;"",VLOOKUP(E541,STORE!$C$6:$D$500,2,FALSE),""),"تأكد من الكود")</f>
        <v/>
      </c>
      <c r="G541" s="12"/>
      <c r="H541" s="20"/>
      <c r="I541" s="12"/>
      <c r="U541" s="4" t="str">
        <f>IF(AND($V$2=$E541,$V$2&lt;&gt;"",$V$2&lt;&gt;0,F541&lt;&gt;"تأكد من الكود"),COUNT($U$3:U540)+1,"  ")</f>
        <v xml:space="preserve">  </v>
      </c>
      <c r="Y541" s="4" t="str">
        <f>IF(AND($Z$2=$D541,$Z$2&lt;&gt;"",$Z$2&lt;&gt;0,$Y$2=$Y$1),COUNT($Y$3:Y540)+1,"  ")</f>
        <v xml:space="preserve">  </v>
      </c>
    </row>
    <row r="542" spans="2:25" ht="15.75">
      <c r="B542" s="12" t="str">
        <f>IF(C542&lt;&gt;"",COUNT($B$3:B541)+1,"")</f>
        <v/>
      </c>
      <c r="C542" s="86"/>
      <c r="D542" s="12"/>
      <c r="E542" s="12"/>
      <c r="F542" s="5" t="str">
        <f>IFERROR(IF(E542&lt;&gt;"",VLOOKUP(E542,STORE!$C$6:$D$500,2,FALSE),""),"تأكد من الكود")</f>
        <v/>
      </c>
      <c r="G542" s="12"/>
      <c r="H542" s="20"/>
      <c r="I542" s="12"/>
      <c r="U542" s="4" t="str">
        <f>IF(AND($V$2=$E542,$V$2&lt;&gt;"",$V$2&lt;&gt;0,F542&lt;&gt;"تأكد من الكود"),COUNT($U$3:U541)+1,"  ")</f>
        <v xml:space="preserve">  </v>
      </c>
      <c r="Y542" s="4" t="str">
        <f>IF(AND($Z$2=$D542,$Z$2&lt;&gt;"",$Z$2&lt;&gt;0,$Y$2=$Y$1),COUNT($Y$3:Y541)+1,"  ")</f>
        <v xml:space="preserve">  </v>
      </c>
    </row>
    <row r="543" spans="2:25" ht="15.75">
      <c r="B543" s="12" t="str">
        <f>IF(C543&lt;&gt;"",COUNT($B$3:B542)+1,"")</f>
        <v/>
      </c>
      <c r="C543" s="86"/>
      <c r="D543" s="12"/>
      <c r="E543" s="12"/>
      <c r="F543" s="5" t="str">
        <f>IFERROR(IF(E543&lt;&gt;"",VLOOKUP(E543,STORE!$C$6:$D$500,2,FALSE),""),"تأكد من الكود")</f>
        <v/>
      </c>
      <c r="G543" s="12"/>
      <c r="H543" s="20"/>
      <c r="I543" s="12"/>
      <c r="U543" s="4" t="str">
        <f>IF(AND($V$2=$E543,$V$2&lt;&gt;"",$V$2&lt;&gt;0,F543&lt;&gt;"تأكد من الكود"),COUNT($U$3:U542)+1,"  ")</f>
        <v xml:space="preserve">  </v>
      </c>
      <c r="Y543" s="4" t="str">
        <f>IF(AND($Z$2=$D543,$Z$2&lt;&gt;"",$Z$2&lt;&gt;0,$Y$2=$Y$1),COUNT($Y$3:Y542)+1,"  ")</f>
        <v xml:space="preserve">  </v>
      </c>
    </row>
    <row r="544" spans="2:25" ht="15.75">
      <c r="B544" s="12" t="str">
        <f>IF(C544&lt;&gt;"",COUNT($B$3:B543)+1,"")</f>
        <v/>
      </c>
      <c r="C544" s="86"/>
      <c r="D544" s="12"/>
      <c r="E544" s="12"/>
      <c r="F544" s="5" t="str">
        <f>IFERROR(IF(E544&lt;&gt;"",VLOOKUP(E544,STORE!$C$6:$D$500,2,FALSE),""),"تأكد من الكود")</f>
        <v/>
      </c>
      <c r="G544" s="12"/>
      <c r="H544" s="20"/>
      <c r="I544" s="12"/>
      <c r="U544" s="4" t="str">
        <f>IF(AND($V$2=$E544,$V$2&lt;&gt;"",$V$2&lt;&gt;0,F544&lt;&gt;"تأكد من الكود"),COUNT($U$3:U543)+1,"  ")</f>
        <v xml:space="preserve">  </v>
      </c>
      <c r="Y544" s="4" t="str">
        <f>IF(AND($Z$2=$D544,$Z$2&lt;&gt;"",$Z$2&lt;&gt;0,$Y$2=$Y$1),COUNT($Y$3:Y543)+1,"  ")</f>
        <v xml:space="preserve">  </v>
      </c>
    </row>
    <row r="545" spans="2:25" ht="15.75">
      <c r="B545" s="12" t="str">
        <f>IF(C545&lt;&gt;"",COUNT($B$3:B544)+1,"")</f>
        <v/>
      </c>
      <c r="C545" s="86"/>
      <c r="D545" s="12"/>
      <c r="E545" s="12"/>
      <c r="F545" s="5" t="str">
        <f>IFERROR(IF(E545&lt;&gt;"",VLOOKUP(E545,STORE!$C$6:$D$500,2,FALSE),""),"تأكد من الكود")</f>
        <v/>
      </c>
      <c r="G545" s="12"/>
      <c r="H545" s="20"/>
      <c r="I545" s="12"/>
      <c r="U545" s="4" t="str">
        <f>IF(AND($V$2=$E545,$V$2&lt;&gt;"",$V$2&lt;&gt;0,F545&lt;&gt;"تأكد من الكود"),COUNT($U$3:U544)+1,"  ")</f>
        <v xml:space="preserve">  </v>
      </c>
      <c r="Y545" s="4" t="str">
        <f>IF(AND($Z$2=$D545,$Z$2&lt;&gt;"",$Z$2&lt;&gt;0,$Y$2=$Y$1),COUNT($Y$3:Y544)+1,"  ")</f>
        <v xml:space="preserve">  </v>
      </c>
    </row>
    <row r="546" spans="2:25" ht="15.75">
      <c r="B546" s="12" t="str">
        <f>IF(C546&lt;&gt;"",COUNT($B$3:B545)+1,"")</f>
        <v/>
      </c>
      <c r="C546" s="86"/>
      <c r="D546" s="12"/>
      <c r="E546" s="12"/>
      <c r="F546" s="5" t="str">
        <f>IFERROR(IF(E546&lt;&gt;"",VLOOKUP(E546,STORE!$C$6:$D$500,2,FALSE),""),"تأكد من الكود")</f>
        <v/>
      </c>
      <c r="G546" s="12"/>
      <c r="H546" s="20"/>
      <c r="I546" s="12"/>
      <c r="U546" s="4" t="str">
        <f>IF(AND($V$2=$E546,$V$2&lt;&gt;"",$V$2&lt;&gt;0,F546&lt;&gt;"تأكد من الكود"),COUNT($U$3:U545)+1,"  ")</f>
        <v xml:space="preserve">  </v>
      </c>
      <c r="Y546" s="4" t="str">
        <f>IF(AND($Z$2=$D546,$Z$2&lt;&gt;"",$Z$2&lt;&gt;0,$Y$2=$Y$1),COUNT($Y$3:Y545)+1,"  ")</f>
        <v xml:space="preserve">  </v>
      </c>
    </row>
    <row r="547" spans="2:25" ht="15.75">
      <c r="B547" s="12" t="str">
        <f>IF(C547&lt;&gt;"",COUNT($B$3:B546)+1,"")</f>
        <v/>
      </c>
      <c r="C547" s="86"/>
      <c r="D547" s="12"/>
      <c r="E547" s="12"/>
      <c r="F547" s="5" t="str">
        <f>IFERROR(IF(E547&lt;&gt;"",VLOOKUP(E547,STORE!$C$6:$D$500,2,FALSE),""),"تأكد من الكود")</f>
        <v/>
      </c>
      <c r="G547" s="12"/>
      <c r="H547" s="20"/>
      <c r="I547" s="12"/>
      <c r="U547" s="4" t="str">
        <f>IF(AND($V$2=$E547,$V$2&lt;&gt;"",$V$2&lt;&gt;0,F547&lt;&gt;"تأكد من الكود"),COUNT($U$3:U546)+1,"  ")</f>
        <v xml:space="preserve">  </v>
      </c>
      <c r="Y547" s="4" t="str">
        <f>IF(AND($Z$2=$D547,$Z$2&lt;&gt;"",$Z$2&lt;&gt;0,$Y$2=$Y$1),COUNT($Y$3:Y546)+1,"  ")</f>
        <v xml:space="preserve">  </v>
      </c>
    </row>
    <row r="548" spans="2:25" ht="15.75">
      <c r="B548" s="12" t="str">
        <f>IF(C548&lt;&gt;"",COUNT($B$3:B547)+1,"")</f>
        <v/>
      </c>
      <c r="C548" s="86"/>
      <c r="D548" s="12"/>
      <c r="E548" s="12"/>
      <c r="F548" s="5" t="str">
        <f>IFERROR(IF(E548&lt;&gt;"",VLOOKUP(E548,STORE!$C$6:$D$500,2,FALSE),""),"تأكد من الكود")</f>
        <v/>
      </c>
      <c r="G548" s="12"/>
      <c r="H548" s="20"/>
      <c r="I548" s="12"/>
      <c r="U548" s="4" t="str">
        <f>IF(AND($V$2=$E548,$V$2&lt;&gt;"",$V$2&lt;&gt;0,F548&lt;&gt;"تأكد من الكود"),COUNT($U$3:U547)+1,"  ")</f>
        <v xml:space="preserve">  </v>
      </c>
      <c r="Y548" s="4" t="str">
        <f>IF(AND($Z$2=$D548,$Z$2&lt;&gt;"",$Z$2&lt;&gt;0,$Y$2=$Y$1),COUNT($Y$3:Y547)+1,"  ")</f>
        <v xml:space="preserve">  </v>
      </c>
    </row>
    <row r="549" spans="2:25" ht="15.75">
      <c r="B549" s="12" t="str">
        <f>IF(C549&lt;&gt;"",COUNT($B$3:B548)+1,"")</f>
        <v/>
      </c>
      <c r="C549" s="86"/>
      <c r="D549" s="12"/>
      <c r="E549" s="12"/>
      <c r="F549" s="5" t="str">
        <f>IFERROR(IF(E549&lt;&gt;"",VLOOKUP(E549,STORE!$C$6:$D$500,2,FALSE),""),"تأكد من الكود")</f>
        <v/>
      </c>
      <c r="G549" s="12"/>
      <c r="H549" s="20"/>
      <c r="I549" s="12"/>
      <c r="U549" s="4" t="str">
        <f>IF(AND($V$2=$E549,$V$2&lt;&gt;"",$V$2&lt;&gt;0,F549&lt;&gt;"تأكد من الكود"),COUNT($U$3:U548)+1,"  ")</f>
        <v xml:space="preserve">  </v>
      </c>
      <c r="Y549" s="4" t="str">
        <f>IF(AND($Z$2=$D549,$Z$2&lt;&gt;"",$Z$2&lt;&gt;0,$Y$2=$Y$1),COUNT($Y$3:Y548)+1,"  ")</f>
        <v xml:space="preserve">  </v>
      </c>
    </row>
    <row r="550" spans="2:25" ht="15.75">
      <c r="B550" s="12" t="str">
        <f>IF(C550&lt;&gt;"",COUNT($B$3:B549)+1,"")</f>
        <v/>
      </c>
      <c r="C550" s="86"/>
      <c r="D550" s="12"/>
      <c r="E550" s="12"/>
      <c r="F550" s="5" t="str">
        <f>IFERROR(IF(E550&lt;&gt;"",VLOOKUP(E550,STORE!$C$6:$D$500,2,FALSE),""),"تأكد من الكود")</f>
        <v/>
      </c>
      <c r="G550" s="12"/>
      <c r="H550" s="20"/>
      <c r="I550" s="12"/>
      <c r="U550" s="4" t="str">
        <f>IF(AND($V$2=$E550,$V$2&lt;&gt;"",$V$2&lt;&gt;0,F550&lt;&gt;"تأكد من الكود"),COUNT($U$3:U549)+1,"  ")</f>
        <v xml:space="preserve">  </v>
      </c>
      <c r="Y550" s="4" t="str">
        <f>IF(AND($Z$2=$D550,$Z$2&lt;&gt;"",$Z$2&lt;&gt;0,$Y$2=$Y$1),COUNT($Y$3:Y549)+1,"  ")</f>
        <v xml:space="preserve">  </v>
      </c>
    </row>
    <row r="551" spans="2:25" ht="15.75">
      <c r="B551" s="12" t="str">
        <f>IF(C551&lt;&gt;"",COUNT($B$3:B550)+1,"")</f>
        <v/>
      </c>
      <c r="C551" s="86"/>
      <c r="D551" s="12"/>
      <c r="E551" s="12"/>
      <c r="F551" s="5" t="str">
        <f>IFERROR(IF(E551&lt;&gt;"",VLOOKUP(E551,STORE!$C$6:$D$500,2,FALSE),""),"تأكد من الكود")</f>
        <v/>
      </c>
      <c r="G551" s="12"/>
      <c r="H551" s="20"/>
      <c r="I551" s="12"/>
      <c r="U551" s="4" t="str">
        <f>IF(AND($V$2=$E551,$V$2&lt;&gt;"",$V$2&lt;&gt;0,F551&lt;&gt;"تأكد من الكود"),COUNT($U$3:U550)+1,"  ")</f>
        <v xml:space="preserve">  </v>
      </c>
      <c r="Y551" s="4" t="str">
        <f>IF(AND($Z$2=$D551,$Z$2&lt;&gt;"",$Z$2&lt;&gt;0,$Y$2=$Y$1),COUNT($Y$3:Y550)+1,"  ")</f>
        <v xml:space="preserve">  </v>
      </c>
    </row>
    <row r="552" spans="2:25" ht="15.75">
      <c r="B552" s="12" t="str">
        <f>IF(C552&lt;&gt;"",COUNT($B$3:B551)+1,"")</f>
        <v/>
      </c>
      <c r="C552" s="86"/>
      <c r="D552" s="12"/>
      <c r="E552" s="12"/>
      <c r="F552" s="5" t="str">
        <f>IFERROR(IF(E552&lt;&gt;"",VLOOKUP(E552,STORE!$C$6:$D$500,2,FALSE),""),"تأكد من الكود")</f>
        <v/>
      </c>
      <c r="G552" s="12"/>
      <c r="H552" s="20"/>
      <c r="I552" s="12"/>
      <c r="U552" s="4" t="str">
        <f>IF(AND($V$2=$E552,$V$2&lt;&gt;"",$V$2&lt;&gt;0,F552&lt;&gt;"تأكد من الكود"),COUNT($U$3:U551)+1,"  ")</f>
        <v xml:space="preserve">  </v>
      </c>
      <c r="Y552" s="4" t="str">
        <f>IF(AND($Z$2=$D552,$Z$2&lt;&gt;"",$Z$2&lt;&gt;0,$Y$2=$Y$1),COUNT($Y$3:Y551)+1,"  ")</f>
        <v xml:space="preserve">  </v>
      </c>
    </row>
    <row r="553" spans="2:25" ht="15.75">
      <c r="B553" s="12" t="str">
        <f>IF(C553&lt;&gt;"",COUNT($B$3:B552)+1,"")</f>
        <v/>
      </c>
      <c r="C553" s="86"/>
      <c r="D553" s="12"/>
      <c r="E553" s="12"/>
      <c r="F553" s="5" t="str">
        <f>IFERROR(IF(E553&lt;&gt;"",VLOOKUP(E553,STORE!$C$6:$D$500,2,FALSE),""),"تأكد من الكود")</f>
        <v/>
      </c>
      <c r="G553" s="12"/>
      <c r="H553" s="20"/>
      <c r="I553" s="12"/>
      <c r="U553" s="4" t="str">
        <f>IF(AND($V$2=$E553,$V$2&lt;&gt;"",$V$2&lt;&gt;0,F553&lt;&gt;"تأكد من الكود"),COUNT($U$3:U552)+1,"  ")</f>
        <v xml:space="preserve">  </v>
      </c>
      <c r="Y553" s="4" t="str">
        <f>IF(AND($Z$2=$D553,$Z$2&lt;&gt;"",$Z$2&lt;&gt;0,$Y$2=$Y$1),COUNT($Y$3:Y552)+1,"  ")</f>
        <v xml:space="preserve">  </v>
      </c>
    </row>
    <row r="554" spans="2:25" ht="15.75">
      <c r="B554" s="12" t="str">
        <f>IF(C554&lt;&gt;"",COUNT($B$3:B553)+1,"")</f>
        <v/>
      </c>
      <c r="C554" s="86"/>
      <c r="D554" s="12"/>
      <c r="E554" s="12"/>
      <c r="F554" s="5" t="str">
        <f>IFERROR(IF(E554&lt;&gt;"",VLOOKUP(E554,STORE!$C$6:$D$500,2,FALSE),""),"تأكد من الكود")</f>
        <v/>
      </c>
      <c r="G554" s="12"/>
      <c r="H554" s="20"/>
      <c r="I554" s="12"/>
      <c r="U554" s="4" t="str">
        <f>IF(AND($V$2=$E554,$V$2&lt;&gt;"",$V$2&lt;&gt;0,F554&lt;&gt;"تأكد من الكود"),COUNT($U$3:U553)+1,"  ")</f>
        <v xml:space="preserve">  </v>
      </c>
      <c r="Y554" s="4" t="str">
        <f>IF(AND($Z$2=$D554,$Z$2&lt;&gt;"",$Z$2&lt;&gt;0,$Y$2=$Y$1),COUNT($Y$3:Y553)+1,"  ")</f>
        <v xml:space="preserve">  </v>
      </c>
    </row>
    <row r="555" spans="2:25" ht="15.75">
      <c r="B555" s="12" t="str">
        <f>IF(C555&lt;&gt;"",COUNT($B$3:B554)+1,"")</f>
        <v/>
      </c>
      <c r="C555" s="86"/>
      <c r="D555" s="12"/>
      <c r="E555" s="12"/>
      <c r="F555" s="5" t="str">
        <f>IFERROR(IF(E555&lt;&gt;"",VLOOKUP(E555,STORE!$C$6:$D$500,2,FALSE),""),"تأكد من الكود")</f>
        <v/>
      </c>
      <c r="G555" s="12"/>
      <c r="H555" s="20"/>
      <c r="I555" s="12"/>
      <c r="U555" s="4" t="str">
        <f>IF(AND($V$2=$E555,$V$2&lt;&gt;"",$V$2&lt;&gt;0,F555&lt;&gt;"تأكد من الكود"),COUNT($U$3:U554)+1,"  ")</f>
        <v xml:space="preserve">  </v>
      </c>
      <c r="Y555" s="4" t="str">
        <f>IF(AND($Z$2=$D555,$Z$2&lt;&gt;"",$Z$2&lt;&gt;0,$Y$2=$Y$1),COUNT($Y$3:Y554)+1,"  ")</f>
        <v xml:space="preserve">  </v>
      </c>
    </row>
    <row r="556" spans="2:25" ht="15.75">
      <c r="B556" s="12" t="str">
        <f>IF(C556&lt;&gt;"",COUNT($B$3:B555)+1,"")</f>
        <v/>
      </c>
      <c r="C556" s="86"/>
      <c r="D556" s="12"/>
      <c r="E556" s="12"/>
      <c r="F556" s="5" t="str">
        <f>IFERROR(IF(E556&lt;&gt;"",VLOOKUP(E556,STORE!$C$6:$D$500,2,FALSE),""),"تأكد من الكود")</f>
        <v/>
      </c>
      <c r="G556" s="12"/>
      <c r="H556" s="20"/>
      <c r="I556" s="12"/>
      <c r="U556" s="4" t="str">
        <f>IF(AND($V$2=$E556,$V$2&lt;&gt;"",$V$2&lt;&gt;0,F556&lt;&gt;"تأكد من الكود"),COUNT($U$3:U555)+1,"  ")</f>
        <v xml:space="preserve">  </v>
      </c>
      <c r="Y556" s="4" t="str">
        <f>IF(AND($Z$2=$D556,$Z$2&lt;&gt;"",$Z$2&lt;&gt;0,$Y$2=$Y$1),COUNT($Y$3:Y555)+1,"  ")</f>
        <v xml:space="preserve">  </v>
      </c>
    </row>
    <row r="557" spans="2:25" ht="15.75">
      <c r="B557" s="12" t="str">
        <f>IF(C557&lt;&gt;"",COUNT($B$3:B556)+1,"")</f>
        <v/>
      </c>
      <c r="C557" s="86"/>
      <c r="D557" s="12"/>
      <c r="E557" s="12"/>
      <c r="F557" s="5" t="str">
        <f>IFERROR(IF(E557&lt;&gt;"",VLOOKUP(E557,STORE!$C$6:$D$500,2,FALSE),""),"تأكد من الكود")</f>
        <v/>
      </c>
      <c r="G557" s="12"/>
      <c r="H557" s="20"/>
      <c r="I557" s="12"/>
      <c r="U557" s="4" t="str">
        <f>IF(AND($V$2=$E557,$V$2&lt;&gt;"",$V$2&lt;&gt;0,F557&lt;&gt;"تأكد من الكود"),COUNT($U$3:U556)+1,"  ")</f>
        <v xml:space="preserve">  </v>
      </c>
      <c r="Y557" s="4" t="str">
        <f>IF(AND($Z$2=$D557,$Z$2&lt;&gt;"",$Z$2&lt;&gt;0,$Y$2=$Y$1),COUNT($Y$3:Y556)+1,"  ")</f>
        <v xml:space="preserve">  </v>
      </c>
    </row>
    <row r="558" spans="2:25" ht="15.75">
      <c r="B558" s="12" t="str">
        <f>IF(C558&lt;&gt;"",COUNT($B$3:B557)+1,"")</f>
        <v/>
      </c>
      <c r="C558" s="86"/>
      <c r="D558" s="12"/>
      <c r="E558" s="12"/>
      <c r="F558" s="5" t="str">
        <f>IFERROR(IF(E558&lt;&gt;"",VLOOKUP(E558,STORE!$C$6:$D$500,2,FALSE),""),"تأكد من الكود")</f>
        <v/>
      </c>
      <c r="G558" s="12"/>
      <c r="H558" s="20"/>
      <c r="I558" s="12"/>
      <c r="U558" s="4" t="str">
        <f>IF(AND($V$2=$E558,$V$2&lt;&gt;"",$V$2&lt;&gt;0,F558&lt;&gt;"تأكد من الكود"),COUNT($U$3:U557)+1,"  ")</f>
        <v xml:space="preserve">  </v>
      </c>
      <c r="Y558" s="4" t="str">
        <f>IF(AND($Z$2=$D558,$Z$2&lt;&gt;"",$Z$2&lt;&gt;0,$Y$2=$Y$1),COUNT($Y$3:Y557)+1,"  ")</f>
        <v xml:space="preserve">  </v>
      </c>
    </row>
    <row r="559" spans="2:25" ht="15.75">
      <c r="B559" s="12" t="str">
        <f>IF(C559&lt;&gt;"",COUNT($B$3:B558)+1,"")</f>
        <v/>
      </c>
      <c r="C559" s="86"/>
      <c r="D559" s="12"/>
      <c r="E559" s="12"/>
      <c r="F559" s="5" t="str">
        <f>IFERROR(IF(E559&lt;&gt;"",VLOOKUP(E559,STORE!$C$6:$D$500,2,FALSE),""),"تأكد من الكود")</f>
        <v/>
      </c>
      <c r="G559" s="12"/>
      <c r="H559" s="20"/>
      <c r="I559" s="12"/>
      <c r="U559" s="4" t="str">
        <f>IF(AND($V$2=$E559,$V$2&lt;&gt;"",$V$2&lt;&gt;0,F559&lt;&gt;"تأكد من الكود"),COUNT($U$3:U558)+1,"  ")</f>
        <v xml:space="preserve">  </v>
      </c>
      <c r="Y559" s="4" t="str">
        <f>IF(AND($Z$2=$D559,$Z$2&lt;&gt;"",$Z$2&lt;&gt;0,$Y$2=$Y$1),COUNT($Y$3:Y558)+1,"  ")</f>
        <v xml:space="preserve">  </v>
      </c>
    </row>
    <row r="560" spans="2:25" ht="15.75">
      <c r="B560" s="12" t="str">
        <f>IF(C560&lt;&gt;"",COUNT($B$3:B559)+1,"")</f>
        <v/>
      </c>
      <c r="C560" s="86"/>
      <c r="D560" s="12"/>
      <c r="E560" s="12"/>
      <c r="F560" s="5" t="str">
        <f>IFERROR(IF(E560&lt;&gt;"",VLOOKUP(E560,STORE!$C$6:$D$500,2,FALSE),""),"تأكد من الكود")</f>
        <v/>
      </c>
      <c r="G560" s="12"/>
      <c r="H560" s="20"/>
      <c r="I560" s="12"/>
      <c r="U560" s="4" t="str">
        <f>IF(AND($V$2=$E560,$V$2&lt;&gt;"",$V$2&lt;&gt;0,F560&lt;&gt;"تأكد من الكود"),COUNT($U$3:U559)+1,"  ")</f>
        <v xml:space="preserve">  </v>
      </c>
      <c r="Y560" s="4" t="str">
        <f>IF(AND($Z$2=$D560,$Z$2&lt;&gt;"",$Z$2&lt;&gt;0,$Y$2=$Y$1),COUNT($Y$3:Y559)+1,"  ")</f>
        <v xml:space="preserve">  </v>
      </c>
    </row>
    <row r="561" spans="2:25" ht="15.75">
      <c r="B561" s="12" t="str">
        <f>IF(C561&lt;&gt;"",COUNT($B$3:B560)+1,"")</f>
        <v/>
      </c>
      <c r="C561" s="86"/>
      <c r="D561" s="12"/>
      <c r="E561" s="12"/>
      <c r="F561" s="5" t="str">
        <f>IFERROR(IF(E561&lt;&gt;"",VLOOKUP(E561,STORE!$C$6:$D$500,2,FALSE),""),"تأكد من الكود")</f>
        <v/>
      </c>
      <c r="G561" s="12"/>
      <c r="H561" s="20"/>
      <c r="I561" s="12"/>
      <c r="U561" s="4" t="str">
        <f>IF(AND($V$2=$E561,$V$2&lt;&gt;"",$V$2&lt;&gt;0,F561&lt;&gt;"تأكد من الكود"),COUNT($U$3:U560)+1,"  ")</f>
        <v xml:space="preserve">  </v>
      </c>
      <c r="Y561" s="4" t="str">
        <f>IF(AND($Z$2=$D561,$Z$2&lt;&gt;"",$Z$2&lt;&gt;0,$Y$2=$Y$1),COUNT($Y$3:Y560)+1,"  ")</f>
        <v xml:space="preserve">  </v>
      </c>
    </row>
    <row r="562" spans="2:25" ht="15.75">
      <c r="B562" s="12" t="str">
        <f>IF(C562&lt;&gt;"",COUNT($B$3:B561)+1,"")</f>
        <v/>
      </c>
      <c r="C562" s="86"/>
      <c r="D562" s="12"/>
      <c r="E562" s="12"/>
      <c r="F562" s="5" t="str">
        <f>IFERROR(IF(E562&lt;&gt;"",VLOOKUP(E562,STORE!$C$6:$D$500,2,FALSE),""),"تأكد من الكود")</f>
        <v/>
      </c>
      <c r="G562" s="12"/>
      <c r="H562" s="20"/>
      <c r="I562" s="12"/>
      <c r="U562" s="4" t="str">
        <f>IF(AND($V$2=$E562,$V$2&lt;&gt;"",$V$2&lt;&gt;0,F562&lt;&gt;"تأكد من الكود"),COUNT($U$3:U561)+1,"  ")</f>
        <v xml:space="preserve">  </v>
      </c>
      <c r="Y562" s="4" t="str">
        <f>IF(AND($Z$2=$D562,$Z$2&lt;&gt;"",$Z$2&lt;&gt;0,$Y$2=$Y$1),COUNT($Y$3:Y561)+1,"  ")</f>
        <v xml:space="preserve">  </v>
      </c>
    </row>
    <row r="563" spans="2:25" ht="15.75">
      <c r="B563" s="12" t="str">
        <f>IF(C563&lt;&gt;"",COUNT($B$3:B562)+1,"")</f>
        <v/>
      </c>
      <c r="C563" s="86"/>
      <c r="D563" s="12"/>
      <c r="E563" s="12"/>
      <c r="F563" s="5" t="str">
        <f>IFERROR(IF(E563&lt;&gt;"",VLOOKUP(E563,STORE!$C$6:$D$500,2,FALSE),""),"تأكد من الكود")</f>
        <v/>
      </c>
      <c r="G563" s="12"/>
      <c r="H563" s="20"/>
      <c r="I563" s="12"/>
      <c r="U563" s="4" t="str">
        <f>IF(AND($V$2=$E563,$V$2&lt;&gt;"",$V$2&lt;&gt;0,F563&lt;&gt;"تأكد من الكود"),COUNT($U$3:U562)+1,"  ")</f>
        <v xml:space="preserve">  </v>
      </c>
      <c r="Y563" s="4" t="str">
        <f>IF(AND($Z$2=$D563,$Z$2&lt;&gt;"",$Z$2&lt;&gt;0,$Y$2=$Y$1),COUNT($Y$3:Y562)+1,"  ")</f>
        <v xml:space="preserve">  </v>
      </c>
    </row>
    <row r="564" spans="2:25" ht="15.75">
      <c r="B564" s="12" t="str">
        <f>IF(C564&lt;&gt;"",COUNT($B$3:B563)+1,"")</f>
        <v/>
      </c>
      <c r="C564" s="86"/>
      <c r="D564" s="12"/>
      <c r="E564" s="12"/>
      <c r="F564" s="5" t="str">
        <f>IFERROR(IF(E564&lt;&gt;"",VLOOKUP(E564,STORE!$C$6:$D$500,2,FALSE),""),"تأكد من الكود")</f>
        <v/>
      </c>
      <c r="G564" s="12"/>
      <c r="H564" s="20"/>
      <c r="I564" s="12"/>
      <c r="U564" s="4" t="str">
        <f>IF(AND($V$2=$E564,$V$2&lt;&gt;"",$V$2&lt;&gt;0,F564&lt;&gt;"تأكد من الكود"),COUNT($U$3:U563)+1,"  ")</f>
        <v xml:space="preserve">  </v>
      </c>
      <c r="Y564" s="4" t="str">
        <f>IF(AND($Z$2=$D564,$Z$2&lt;&gt;"",$Z$2&lt;&gt;0,$Y$2=$Y$1),COUNT($Y$3:Y563)+1,"  ")</f>
        <v xml:space="preserve">  </v>
      </c>
    </row>
    <row r="565" spans="2:25" ht="15.75">
      <c r="B565" s="12" t="str">
        <f>IF(C565&lt;&gt;"",COUNT($B$3:B564)+1,"")</f>
        <v/>
      </c>
      <c r="C565" s="86"/>
      <c r="D565" s="12"/>
      <c r="E565" s="12"/>
      <c r="F565" s="5" t="str">
        <f>IFERROR(IF(E565&lt;&gt;"",VLOOKUP(E565,STORE!$C$6:$D$500,2,FALSE),""),"تأكد من الكود")</f>
        <v/>
      </c>
      <c r="G565" s="12"/>
      <c r="H565" s="20"/>
      <c r="I565" s="12"/>
      <c r="U565" s="4" t="str">
        <f>IF(AND($V$2=$E565,$V$2&lt;&gt;"",$V$2&lt;&gt;0,F565&lt;&gt;"تأكد من الكود"),COUNT($U$3:U564)+1,"  ")</f>
        <v xml:space="preserve">  </v>
      </c>
      <c r="Y565" s="4" t="str">
        <f>IF(AND($Z$2=$D565,$Z$2&lt;&gt;"",$Z$2&lt;&gt;0,$Y$2=$Y$1),COUNT($Y$3:Y564)+1,"  ")</f>
        <v xml:space="preserve">  </v>
      </c>
    </row>
    <row r="566" spans="2:25" ht="15.75">
      <c r="B566" s="12" t="str">
        <f>IF(C566&lt;&gt;"",COUNT($B$3:B565)+1,"")</f>
        <v/>
      </c>
      <c r="C566" s="86"/>
      <c r="D566" s="12"/>
      <c r="E566" s="12"/>
      <c r="F566" s="5" t="str">
        <f>IFERROR(IF(E566&lt;&gt;"",VLOOKUP(E566,STORE!$C$6:$D$500,2,FALSE),""),"تأكد من الكود")</f>
        <v/>
      </c>
      <c r="G566" s="12"/>
      <c r="H566" s="20"/>
      <c r="I566" s="12"/>
      <c r="U566" s="4" t="str">
        <f>IF(AND($V$2=$E566,$V$2&lt;&gt;"",$V$2&lt;&gt;0,F566&lt;&gt;"تأكد من الكود"),COUNT($U$3:U565)+1,"  ")</f>
        <v xml:space="preserve">  </v>
      </c>
      <c r="Y566" s="4" t="str">
        <f>IF(AND($Z$2=$D566,$Z$2&lt;&gt;"",$Z$2&lt;&gt;0,$Y$2=$Y$1),COUNT($Y$3:Y565)+1,"  ")</f>
        <v xml:space="preserve">  </v>
      </c>
    </row>
    <row r="567" spans="2:25" ht="15.75">
      <c r="B567" s="12" t="str">
        <f>IF(C567&lt;&gt;"",COUNT($B$3:B566)+1,"")</f>
        <v/>
      </c>
      <c r="C567" s="86"/>
      <c r="D567" s="12"/>
      <c r="E567" s="12"/>
      <c r="F567" s="5" t="str">
        <f>IFERROR(IF(E567&lt;&gt;"",VLOOKUP(E567,STORE!$C$6:$D$500,2,FALSE),""),"تأكد من الكود")</f>
        <v/>
      </c>
      <c r="G567" s="12"/>
      <c r="H567" s="20"/>
      <c r="I567" s="12"/>
      <c r="U567" s="4" t="str">
        <f>IF(AND($V$2=$E567,$V$2&lt;&gt;"",$V$2&lt;&gt;0,F567&lt;&gt;"تأكد من الكود"),COUNT($U$3:U566)+1,"  ")</f>
        <v xml:space="preserve">  </v>
      </c>
      <c r="Y567" s="4" t="str">
        <f>IF(AND($Z$2=$D567,$Z$2&lt;&gt;"",$Z$2&lt;&gt;0,$Y$2=$Y$1),COUNT($Y$3:Y566)+1,"  ")</f>
        <v xml:space="preserve">  </v>
      </c>
    </row>
    <row r="568" spans="2:25" ht="15.75">
      <c r="B568" s="12" t="str">
        <f>IF(C568&lt;&gt;"",COUNT($B$3:B567)+1,"")</f>
        <v/>
      </c>
      <c r="C568" s="86"/>
      <c r="D568" s="12"/>
      <c r="E568" s="12"/>
      <c r="F568" s="5" t="str">
        <f>IFERROR(IF(E568&lt;&gt;"",VLOOKUP(E568,STORE!$C$6:$D$500,2,FALSE),""),"تأكد من الكود")</f>
        <v/>
      </c>
      <c r="G568" s="12"/>
      <c r="H568" s="20"/>
      <c r="I568" s="12"/>
      <c r="U568" s="4" t="str">
        <f>IF(AND($V$2=$E568,$V$2&lt;&gt;"",$V$2&lt;&gt;0,F568&lt;&gt;"تأكد من الكود"),COUNT($U$3:U567)+1,"  ")</f>
        <v xml:space="preserve">  </v>
      </c>
      <c r="Y568" s="4" t="str">
        <f>IF(AND($Z$2=$D568,$Z$2&lt;&gt;"",$Z$2&lt;&gt;0,$Y$2=$Y$1),COUNT($Y$3:Y567)+1,"  ")</f>
        <v xml:space="preserve">  </v>
      </c>
    </row>
    <row r="569" spans="2:25" ht="15.75">
      <c r="B569" s="12" t="str">
        <f>IF(C569&lt;&gt;"",COUNT($B$3:B568)+1,"")</f>
        <v/>
      </c>
      <c r="C569" s="86"/>
      <c r="D569" s="12"/>
      <c r="E569" s="12"/>
      <c r="F569" s="5" t="str">
        <f>IFERROR(IF(E569&lt;&gt;"",VLOOKUP(E569,STORE!$C$6:$D$500,2,FALSE),""),"تأكد من الكود")</f>
        <v/>
      </c>
      <c r="G569" s="12"/>
      <c r="H569" s="20"/>
      <c r="I569" s="12"/>
      <c r="U569" s="4" t="str">
        <f>IF(AND($V$2=$E569,$V$2&lt;&gt;"",$V$2&lt;&gt;0,F569&lt;&gt;"تأكد من الكود"),COUNT($U$3:U568)+1,"  ")</f>
        <v xml:space="preserve">  </v>
      </c>
      <c r="Y569" s="4" t="str">
        <f>IF(AND($Z$2=$D569,$Z$2&lt;&gt;"",$Z$2&lt;&gt;0,$Y$2=$Y$1),COUNT($Y$3:Y568)+1,"  ")</f>
        <v xml:space="preserve">  </v>
      </c>
    </row>
    <row r="570" spans="2:25" ht="15.75">
      <c r="B570" s="12" t="str">
        <f>IF(C570&lt;&gt;"",COUNT($B$3:B569)+1,"")</f>
        <v/>
      </c>
      <c r="C570" s="86"/>
      <c r="D570" s="12"/>
      <c r="E570" s="12"/>
      <c r="F570" s="5" t="str">
        <f>IFERROR(IF(E570&lt;&gt;"",VLOOKUP(E570,STORE!$C$6:$D$500,2,FALSE),""),"تأكد من الكود")</f>
        <v/>
      </c>
      <c r="G570" s="12"/>
      <c r="H570" s="20"/>
      <c r="I570" s="12"/>
      <c r="U570" s="4" t="str">
        <f>IF(AND($V$2=$E570,$V$2&lt;&gt;"",$V$2&lt;&gt;0,F570&lt;&gt;"تأكد من الكود"),COUNT($U$3:U569)+1,"  ")</f>
        <v xml:space="preserve">  </v>
      </c>
      <c r="Y570" s="4" t="str">
        <f>IF(AND($Z$2=$D570,$Z$2&lt;&gt;"",$Z$2&lt;&gt;0,$Y$2=$Y$1),COUNT($Y$3:Y569)+1,"  ")</f>
        <v xml:space="preserve">  </v>
      </c>
    </row>
    <row r="571" spans="2:25" ht="15.75">
      <c r="B571" s="12" t="str">
        <f>IF(C571&lt;&gt;"",COUNT($B$3:B570)+1,"")</f>
        <v/>
      </c>
      <c r="C571" s="86"/>
      <c r="D571" s="12"/>
      <c r="E571" s="12"/>
      <c r="F571" s="5" t="str">
        <f>IFERROR(IF(E571&lt;&gt;"",VLOOKUP(E571,STORE!$C$6:$D$500,2,FALSE),""),"تأكد من الكود")</f>
        <v/>
      </c>
      <c r="G571" s="12"/>
      <c r="H571" s="20"/>
      <c r="I571" s="12"/>
      <c r="U571" s="4" t="str">
        <f>IF(AND($V$2=$E571,$V$2&lt;&gt;"",$V$2&lt;&gt;0,F571&lt;&gt;"تأكد من الكود"),COUNT($U$3:U570)+1,"  ")</f>
        <v xml:space="preserve">  </v>
      </c>
      <c r="Y571" s="4" t="str">
        <f>IF(AND($Z$2=$D571,$Z$2&lt;&gt;"",$Z$2&lt;&gt;0,$Y$2=$Y$1),COUNT($Y$3:Y570)+1,"  ")</f>
        <v xml:space="preserve">  </v>
      </c>
    </row>
    <row r="572" spans="2:25" ht="15.75">
      <c r="B572" s="12" t="str">
        <f>IF(C572&lt;&gt;"",COUNT($B$3:B571)+1,"")</f>
        <v/>
      </c>
      <c r="C572" s="86"/>
      <c r="D572" s="12"/>
      <c r="E572" s="12"/>
      <c r="F572" s="5" t="str">
        <f>IFERROR(IF(E572&lt;&gt;"",VLOOKUP(E572,STORE!$C$6:$D$500,2,FALSE),""),"تأكد من الكود")</f>
        <v/>
      </c>
      <c r="G572" s="12"/>
      <c r="H572" s="20"/>
      <c r="I572" s="12"/>
      <c r="U572" s="4" t="str">
        <f>IF(AND($V$2=$E572,$V$2&lt;&gt;"",$V$2&lt;&gt;0,F572&lt;&gt;"تأكد من الكود"),COUNT($U$3:U571)+1,"  ")</f>
        <v xml:space="preserve">  </v>
      </c>
      <c r="Y572" s="4" t="str">
        <f>IF(AND($Z$2=$D572,$Z$2&lt;&gt;"",$Z$2&lt;&gt;0,$Y$2=$Y$1),COUNT($Y$3:Y571)+1,"  ")</f>
        <v xml:space="preserve">  </v>
      </c>
    </row>
    <row r="573" spans="2:25" ht="15.75">
      <c r="B573" s="12" t="str">
        <f>IF(C573&lt;&gt;"",COUNT($B$3:B572)+1,"")</f>
        <v/>
      </c>
      <c r="C573" s="86"/>
      <c r="D573" s="12"/>
      <c r="E573" s="12"/>
      <c r="F573" s="5" t="str">
        <f>IFERROR(IF(E573&lt;&gt;"",VLOOKUP(E573,STORE!$C$6:$D$500,2,FALSE),""),"تأكد من الكود")</f>
        <v/>
      </c>
      <c r="G573" s="12"/>
      <c r="H573" s="20"/>
      <c r="I573" s="12"/>
      <c r="U573" s="4" t="str">
        <f>IF(AND($V$2=$E573,$V$2&lt;&gt;"",$V$2&lt;&gt;0,F573&lt;&gt;"تأكد من الكود"),COUNT($U$3:U572)+1,"  ")</f>
        <v xml:space="preserve">  </v>
      </c>
      <c r="Y573" s="4" t="str">
        <f>IF(AND($Z$2=$D573,$Z$2&lt;&gt;"",$Z$2&lt;&gt;0,$Y$2=$Y$1),COUNT($Y$3:Y572)+1,"  ")</f>
        <v xml:space="preserve">  </v>
      </c>
    </row>
    <row r="574" spans="2:25" ht="15.75">
      <c r="B574" s="12" t="str">
        <f>IF(C574&lt;&gt;"",COUNT($B$3:B573)+1,"")</f>
        <v/>
      </c>
      <c r="C574" s="86"/>
      <c r="D574" s="12"/>
      <c r="E574" s="12"/>
      <c r="F574" s="5" t="str">
        <f>IFERROR(IF(E574&lt;&gt;"",VLOOKUP(E574,STORE!$C$6:$D$500,2,FALSE),""),"تأكد من الكود")</f>
        <v/>
      </c>
      <c r="G574" s="12"/>
      <c r="H574" s="20"/>
      <c r="I574" s="12"/>
      <c r="U574" s="4" t="str">
        <f>IF(AND($V$2=$E574,$V$2&lt;&gt;"",$V$2&lt;&gt;0,F574&lt;&gt;"تأكد من الكود"),COUNT($U$3:U573)+1,"  ")</f>
        <v xml:space="preserve">  </v>
      </c>
      <c r="Y574" s="4" t="str">
        <f>IF(AND($Z$2=$D574,$Z$2&lt;&gt;"",$Z$2&lt;&gt;0,$Y$2=$Y$1),COUNT($Y$3:Y573)+1,"  ")</f>
        <v xml:space="preserve">  </v>
      </c>
    </row>
    <row r="575" spans="2:25" ht="15.75">
      <c r="B575" s="12" t="str">
        <f>IF(C575&lt;&gt;"",COUNT($B$3:B574)+1,"")</f>
        <v/>
      </c>
      <c r="C575" s="86"/>
      <c r="D575" s="12"/>
      <c r="E575" s="12"/>
      <c r="F575" s="5" t="str">
        <f>IFERROR(IF(E575&lt;&gt;"",VLOOKUP(E575,STORE!$C$6:$D$500,2,FALSE),""),"تأكد من الكود")</f>
        <v/>
      </c>
      <c r="G575" s="12"/>
      <c r="H575" s="20"/>
      <c r="I575" s="12"/>
      <c r="U575" s="4" t="str">
        <f>IF(AND($V$2=$E575,$V$2&lt;&gt;"",$V$2&lt;&gt;0,F575&lt;&gt;"تأكد من الكود"),COUNT($U$3:U574)+1,"  ")</f>
        <v xml:space="preserve">  </v>
      </c>
      <c r="Y575" s="4" t="str">
        <f>IF(AND($Z$2=$D575,$Z$2&lt;&gt;"",$Z$2&lt;&gt;0,$Y$2=$Y$1),COUNT($Y$3:Y574)+1,"  ")</f>
        <v xml:space="preserve">  </v>
      </c>
    </row>
    <row r="576" spans="2:25" ht="15.75">
      <c r="B576" s="12" t="str">
        <f>IF(C576&lt;&gt;"",COUNT($B$3:B575)+1,"")</f>
        <v/>
      </c>
      <c r="C576" s="86"/>
      <c r="D576" s="12"/>
      <c r="E576" s="12"/>
      <c r="F576" s="5" t="str">
        <f>IFERROR(IF(E576&lt;&gt;"",VLOOKUP(E576,STORE!$C$6:$D$500,2,FALSE),""),"تأكد من الكود")</f>
        <v/>
      </c>
      <c r="G576" s="12"/>
      <c r="H576" s="20"/>
      <c r="I576" s="12"/>
      <c r="U576" s="4" t="str">
        <f>IF(AND($V$2=$E576,$V$2&lt;&gt;"",$V$2&lt;&gt;0,F576&lt;&gt;"تأكد من الكود"),COUNT($U$3:U575)+1,"  ")</f>
        <v xml:space="preserve">  </v>
      </c>
      <c r="Y576" s="4" t="str">
        <f>IF(AND($Z$2=$D576,$Z$2&lt;&gt;"",$Z$2&lt;&gt;0,$Y$2=$Y$1),COUNT($Y$3:Y575)+1,"  ")</f>
        <v xml:space="preserve">  </v>
      </c>
    </row>
    <row r="577" spans="2:25" ht="15.75">
      <c r="B577" s="12" t="str">
        <f>IF(C577&lt;&gt;"",COUNT($B$3:B576)+1,"")</f>
        <v/>
      </c>
      <c r="C577" s="86"/>
      <c r="D577" s="12"/>
      <c r="E577" s="12"/>
      <c r="F577" s="5" t="str">
        <f>IFERROR(IF(E577&lt;&gt;"",VLOOKUP(E577,STORE!$C$6:$D$500,2,FALSE),""),"تأكد من الكود")</f>
        <v/>
      </c>
      <c r="G577" s="12"/>
      <c r="H577" s="20"/>
      <c r="I577" s="12"/>
      <c r="U577" s="4" t="str">
        <f>IF(AND($V$2=$E577,$V$2&lt;&gt;"",$V$2&lt;&gt;0,F577&lt;&gt;"تأكد من الكود"),COUNT($U$3:U576)+1,"  ")</f>
        <v xml:space="preserve">  </v>
      </c>
      <c r="Y577" s="4" t="str">
        <f>IF(AND($Z$2=$D577,$Z$2&lt;&gt;"",$Z$2&lt;&gt;0,$Y$2=$Y$1),COUNT($Y$3:Y576)+1,"  ")</f>
        <v xml:space="preserve">  </v>
      </c>
    </row>
    <row r="578" spans="2:25" ht="15.75">
      <c r="B578" s="12" t="str">
        <f>IF(C578&lt;&gt;"",COUNT($B$3:B577)+1,"")</f>
        <v/>
      </c>
      <c r="C578" s="86"/>
      <c r="D578" s="12"/>
      <c r="E578" s="12"/>
      <c r="F578" s="5" t="str">
        <f>IFERROR(IF(E578&lt;&gt;"",VLOOKUP(E578,STORE!$C$6:$D$500,2,FALSE),""),"تأكد من الكود")</f>
        <v/>
      </c>
      <c r="G578" s="12"/>
      <c r="H578" s="20"/>
      <c r="I578" s="12"/>
      <c r="U578" s="4" t="str">
        <f>IF(AND($V$2=$E578,$V$2&lt;&gt;"",$V$2&lt;&gt;0,F578&lt;&gt;"تأكد من الكود"),COUNT($U$3:U577)+1,"  ")</f>
        <v xml:space="preserve">  </v>
      </c>
      <c r="Y578" s="4" t="str">
        <f>IF(AND($Z$2=$D578,$Z$2&lt;&gt;"",$Z$2&lt;&gt;0,$Y$2=$Y$1),COUNT($Y$3:Y577)+1,"  ")</f>
        <v xml:space="preserve">  </v>
      </c>
    </row>
    <row r="579" spans="2:25" ht="15.75">
      <c r="B579" s="12" t="str">
        <f>IF(C579&lt;&gt;"",COUNT($B$3:B578)+1,"")</f>
        <v/>
      </c>
      <c r="C579" s="86"/>
      <c r="D579" s="12"/>
      <c r="E579" s="12"/>
      <c r="F579" s="5" t="str">
        <f>IFERROR(IF(E579&lt;&gt;"",VLOOKUP(E579,STORE!$C$6:$D$500,2,FALSE),""),"تأكد من الكود")</f>
        <v/>
      </c>
      <c r="G579" s="12"/>
      <c r="H579" s="20"/>
      <c r="I579" s="12"/>
      <c r="U579" s="4" t="str">
        <f>IF(AND($V$2=$E579,$V$2&lt;&gt;"",$V$2&lt;&gt;0,F579&lt;&gt;"تأكد من الكود"),COUNT($U$3:U578)+1,"  ")</f>
        <v xml:space="preserve">  </v>
      </c>
      <c r="Y579" s="4" t="str">
        <f>IF(AND($Z$2=$D579,$Z$2&lt;&gt;"",$Z$2&lt;&gt;0,$Y$2=$Y$1),COUNT($Y$3:Y578)+1,"  ")</f>
        <v xml:space="preserve">  </v>
      </c>
    </row>
    <row r="580" spans="2:25" ht="15.75">
      <c r="B580" s="12" t="str">
        <f>IF(C580&lt;&gt;"",COUNT($B$3:B579)+1,"")</f>
        <v/>
      </c>
      <c r="C580" s="86"/>
      <c r="D580" s="12"/>
      <c r="E580" s="12"/>
      <c r="F580" s="5" t="str">
        <f>IFERROR(IF(E580&lt;&gt;"",VLOOKUP(E580,STORE!$C$6:$D$500,2,FALSE),""),"تأكد من الكود")</f>
        <v/>
      </c>
      <c r="G580" s="12"/>
      <c r="H580" s="20"/>
      <c r="I580" s="12"/>
      <c r="U580" s="4" t="str">
        <f>IF(AND($V$2=$E580,$V$2&lt;&gt;"",$V$2&lt;&gt;0,F580&lt;&gt;"تأكد من الكود"),COUNT($U$3:U579)+1,"  ")</f>
        <v xml:space="preserve">  </v>
      </c>
      <c r="Y580" s="4" t="str">
        <f>IF(AND($Z$2=$D580,$Z$2&lt;&gt;"",$Z$2&lt;&gt;0,$Y$2=$Y$1),COUNT($Y$3:Y579)+1,"  ")</f>
        <v xml:space="preserve">  </v>
      </c>
    </row>
    <row r="581" spans="2:25" ht="15.75">
      <c r="B581" s="12" t="str">
        <f>IF(C581&lt;&gt;"",COUNT($B$3:B580)+1,"")</f>
        <v/>
      </c>
      <c r="C581" s="86"/>
      <c r="D581" s="12"/>
      <c r="E581" s="12"/>
      <c r="F581" s="5" t="str">
        <f>IFERROR(IF(E581&lt;&gt;"",VLOOKUP(E581,STORE!$C$6:$D$500,2,FALSE),""),"تأكد من الكود")</f>
        <v/>
      </c>
      <c r="G581" s="12"/>
      <c r="H581" s="20"/>
      <c r="I581" s="12"/>
      <c r="U581" s="4" t="str">
        <f>IF(AND($V$2=$E581,$V$2&lt;&gt;"",$V$2&lt;&gt;0,F581&lt;&gt;"تأكد من الكود"),COUNT($U$3:U580)+1,"  ")</f>
        <v xml:space="preserve">  </v>
      </c>
      <c r="Y581" s="4" t="str">
        <f>IF(AND($Z$2=$D581,$Z$2&lt;&gt;"",$Z$2&lt;&gt;0,$Y$2=$Y$1),COUNT($Y$3:Y580)+1,"  ")</f>
        <v xml:space="preserve">  </v>
      </c>
    </row>
    <row r="582" spans="2:25" ht="15.75">
      <c r="B582" s="12" t="str">
        <f>IF(C582&lt;&gt;"",COUNT($B$3:B581)+1,"")</f>
        <v/>
      </c>
      <c r="C582" s="86"/>
      <c r="D582" s="12"/>
      <c r="E582" s="12"/>
      <c r="F582" s="5" t="str">
        <f>IFERROR(IF(E582&lt;&gt;"",VLOOKUP(E582,STORE!$C$6:$D$500,2,FALSE),""),"تأكد من الكود")</f>
        <v/>
      </c>
      <c r="G582" s="12"/>
      <c r="H582" s="20"/>
      <c r="I582" s="12"/>
      <c r="U582" s="4" t="str">
        <f>IF(AND($V$2=$E582,$V$2&lt;&gt;"",$V$2&lt;&gt;0,F582&lt;&gt;"تأكد من الكود"),COUNT($U$3:U581)+1,"  ")</f>
        <v xml:space="preserve">  </v>
      </c>
      <c r="Y582" s="4" t="str">
        <f>IF(AND($Z$2=$D582,$Z$2&lt;&gt;"",$Z$2&lt;&gt;0,$Y$2=$Y$1),COUNT($Y$3:Y581)+1,"  ")</f>
        <v xml:space="preserve">  </v>
      </c>
    </row>
    <row r="583" spans="2:25" ht="15.75">
      <c r="B583" s="12" t="str">
        <f>IF(C583&lt;&gt;"",COUNT($B$3:B582)+1,"")</f>
        <v/>
      </c>
      <c r="C583" s="86"/>
      <c r="D583" s="12"/>
      <c r="E583" s="12"/>
      <c r="F583" s="5" t="str">
        <f>IFERROR(IF(E583&lt;&gt;"",VLOOKUP(E583,STORE!$C$6:$D$500,2,FALSE),""),"تأكد من الكود")</f>
        <v/>
      </c>
      <c r="G583" s="12"/>
      <c r="H583" s="20"/>
      <c r="I583" s="12"/>
      <c r="U583" s="4" t="str">
        <f>IF(AND($V$2=$E583,$V$2&lt;&gt;"",$V$2&lt;&gt;0,F583&lt;&gt;"تأكد من الكود"),COUNT($U$3:U582)+1,"  ")</f>
        <v xml:space="preserve">  </v>
      </c>
      <c r="Y583" s="4" t="str">
        <f>IF(AND($Z$2=$D583,$Z$2&lt;&gt;"",$Z$2&lt;&gt;0,$Y$2=$Y$1),COUNT($Y$3:Y582)+1,"  ")</f>
        <v xml:space="preserve">  </v>
      </c>
    </row>
    <row r="584" spans="2:25" ht="15.75">
      <c r="B584" s="12" t="str">
        <f>IF(C584&lt;&gt;"",COUNT($B$3:B583)+1,"")</f>
        <v/>
      </c>
      <c r="C584" s="86"/>
      <c r="D584" s="12"/>
      <c r="E584" s="12"/>
      <c r="F584" s="5" t="str">
        <f>IFERROR(IF(E584&lt;&gt;"",VLOOKUP(E584,STORE!$C$6:$D$500,2,FALSE),""),"تأكد من الكود")</f>
        <v/>
      </c>
      <c r="G584" s="12"/>
      <c r="H584" s="20"/>
      <c r="I584" s="12"/>
      <c r="U584" s="4" t="str">
        <f>IF(AND($V$2=$E584,$V$2&lt;&gt;"",$V$2&lt;&gt;0,F584&lt;&gt;"تأكد من الكود"),COUNT($U$3:U583)+1,"  ")</f>
        <v xml:space="preserve">  </v>
      </c>
      <c r="Y584" s="4" t="str">
        <f>IF(AND($Z$2=$D584,$Z$2&lt;&gt;"",$Z$2&lt;&gt;0,$Y$2=$Y$1),COUNT($Y$3:Y583)+1,"  ")</f>
        <v xml:space="preserve">  </v>
      </c>
    </row>
    <row r="585" spans="2:25" ht="15.75">
      <c r="B585" s="12" t="str">
        <f>IF(C585&lt;&gt;"",COUNT($B$3:B584)+1,"")</f>
        <v/>
      </c>
      <c r="C585" s="86"/>
      <c r="D585" s="12"/>
      <c r="E585" s="12"/>
      <c r="F585" s="5" t="str">
        <f>IFERROR(IF(E585&lt;&gt;"",VLOOKUP(E585,STORE!$C$6:$D$500,2,FALSE),""),"تأكد من الكود")</f>
        <v/>
      </c>
      <c r="G585" s="12"/>
      <c r="H585" s="20"/>
      <c r="I585" s="12"/>
      <c r="U585" s="4" t="str">
        <f>IF(AND($V$2=$E585,$V$2&lt;&gt;"",$V$2&lt;&gt;0,F585&lt;&gt;"تأكد من الكود"),COUNT($U$3:U584)+1,"  ")</f>
        <v xml:space="preserve">  </v>
      </c>
      <c r="Y585" s="4" t="str">
        <f>IF(AND($Z$2=$D585,$Z$2&lt;&gt;"",$Z$2&lt;&gt;0,$Y$2=$Y$1),COUNT($Y$3:Y584)+1,"  ")</f>
        <v xml:space="preserve">  </v>
      </c>
    </row>
    <row r="586" spans="2:25" ht="15.75">
      <c r="B586" s="12" t="str">
        <f>IF(C586&lt;&gt;"",COUNT($B$3:B585)+1,"")</f>
        <v/>
      </c>
      <c r="C586" s="86"/>
      <c r="D586" s="12"/>
      <c r="E586" s="12"/>
      <c r="F586" s="5" t="str">
        <f>IFERROR(IF(E586&lt;&gt;"",VLOOKUP(E586,STORE!$C$6:$D$500,2,FALSE),""),"تأكد من الكود")</f>
        <v/>
      </c>
      <c r="G586" s="12"/>
      <c r="H586" s="20"/>
      <c r="I586" s="12"/>
      <c r="U586" s="4" t="str">
        <f>IF(AND($V$2=$E586,$V$2&lt;&gt;"",$V$2&lt;&gt;0,F586&lt;&gt;"تأكد من الكود"),COUNT($U$3:U585)+1,"  ")</f>
        <v xml:space="preserve">  </v>
      </c>
      <c r="Y586" s="4" t="str">
        <f>IF(AND($Z$2=$D586,$Z$2&lt;&gt;"",$Z$2&lt;&gt;0,$Y$2=$Y$1),COUNT($Y$3:Y585)+1,"  ")</f>
        <v xml:space="preserve">  </v>
      </c>
    </row>
    <row r="587" spans="2:25" ht="15.75">
      <c r="B587" s="12" t="str">
        <f>IF(C587&lt;&gt;"",COUNT($B$3:B586)+1,"")</f>
        <v/>
      </c>
      <c r="C587" s="86"/>
      <c r="D587" s="12"/>
      <c r="E587" s="12"/>
      <c r="F587" s="5" t="str">
        <f>IFERROR(IF(E587&lt;&gt;"",VLOOKUP(E587,STORE!$C$6:$D$500,2,FALSE),""),"تأكد من الكود")</f>
        <v/>
      </c>
      <c r="G587" s="12"/>
      <c r="H587" s="20"/>
      <c r="I587" s="12"/>
      <c r="U587" s="4" t="str">
        <f>IF(AND($V$2=$E587,$V$2&lt;&gt;"",$V$2&lt;&gt;0,F587&lt;&gt;"تأكد من الكود"),COUNT($U$3:U586)+1,"  ")</f>
        <v xml:space="preserve">  </v>
      </c>
      <c r="Y587" s="4" t="str">
        <f>IF(AND($Z$2=$D587,$Z$2&lt;&gt;"",$Z$2&lt;&gt;0,$Y$2=$Y$1),COUNT($Y$3:Y586)+1,"  ")</f>
        <v xml:space="preserve">  </v>
      </c>
    </row>
    <row r="588" spans="2:25" ht="15.75">
      <c r="B588" s="12" t="str">
        <f>IF(C588&lt;&gt;"",COUNT($B$3:B587)+1,"")</f>
        <v/>
      </c>
      <c r="C588" s="86"/>
      <c r="D588" s="12"/>
      <c r="E588" s="12"/>
      <c r="F588" s="5" t="str">
        <f>IFERROR(IF(E588&lt;&gt;"",VLOOKUP(E588,STORE!$C$6:$D$500,2,FALSE),""),"تأكد من الكود")</f>
        <v/>
      </c>
      <c r="G588" s="12"/>
      <c r="H588" s="20"/>
      <c r="I588" s="12"/>
      <c r="U588" s="4" t="str">
        <f>IF(AND($V$2=$E588,$V$2&lt;&gt;"",$V$2&lt;&gt;0,F588&lt;&gt;"تأكد من الكود"),COUNT($U$3:U587)+1,"  ")</f>
        <v xml:space="preserve">  </v>
      </c>
      <c r="Y588" s="4" t="str">
        <f>IF(AND($Z$2=$D588,$Z$2&lt;&gt;"",$Z$2&lt;&gt;0,$Y$2=$Y$1),COUNT($Y$3:Y587)+1,"  ")</f>
        <v xml:space="preserve">  </v>
      </c>
    </row>
    <row r="589" spans="2:25" ht="15.75">
      <c r="B589" s="12" t="str">
        <f>IF(C589&lt;&gt;"",COUNT($B$3:B588)+1,"")</f>
        <v/>
      </c>
      <c r="C589" s="86"/>
      <c r="D589" s="12"/>
      <c r="E589" s="12"/>
      <c r="F589" s="5" t="str">
        <f>IFERROR(IF(E589&lt;&gt;"",VLOOKUP(E589,STORE!$C$6:$D$500,2,FALSE),""),"تأكد من الكود")</f>
        <v/>
      </c>
      <c r="G589" s="12"/>
      <c r="H589" s="20"/>
      <c r="I589" s="12"/>
      <c r="U589" s="4" t="str">
        <f>IF(AND($V$2=$E589,$V$2&lt;&gt;"",$V$2&lt;&gt;0,F589&lt;&gt;"تأكد من الكود"),COUNT($U$3:U588)+1,"  ")</f>
        <v xml:space="preserve">  </v>
      </c>
      <c r="Y589" s="4" t="str">
        <f>IF(AND($Z$2=$D589,$Z$2&lt;&gt;"",$Z$2&lt;&gt;0,$Y$2=$Y$1),COUNT($Y$3:Y588)+1,"  ")</f>
        <v xml:space="preserve">  </v>
      </c>
    </row>
    <row r="590" spans="2:25" ht="15.75">
      <c r="B590" s="12" t="str">
        <f>IF(C590&lt;&gt;"",COUNT($B$3:B589)+1,"")</f>
        <v/>
      </c>
      <c r="C590" s="86"/>
      <c r="D590" s="12"/>
      <c r="E590" s="12"/>
      <c r="F590" s="5" t="str">
        <f>IFERROR(IF(E590&lt;&gt;"",VLOOKUP(E590,STORE!$C$6:$D$500,2,FALSE),""),"تأكد من الكود")</f>
        <v/>
      </c>
      <c r="G590" s="12"/>
      <c r="H590" s="20"/>
      <c r="I590" s="12"/>
      <c r="U590" s="4" t="str">
        <f>IF(AND($V$2=$E590,$V$2&lt;&gt;"",$V$2&lt;&gt;0,F590&lt;&gt;"تأكد من الكود"),COUNT($U$3:U589)+1,"  ")</f>
        <v xml:space="preserve">  </v>
      </c>
      <c r="Y590" s="4" t="str">
        <f>IF(AND($Z$2=$D590,$Z$2&lt;&gt;"",$Z$2&lt;&gt;0,$Y$2=$Y$1),COUNT($Y$3:Y589)+1,"  ")</f>
        <v xml:space="preserve">  </v>
      </c>
    </row>
    <row r="591" spans="2:25" ht="15.75">
      <c r="B591" s="12" t="str">
        <f>IF(C591&lt;&gt;"",COUNT($B$3:B590)+1,"")</f>
        <v/>
      </c>
      <c r="C591" s="86"/>
      <c r="D591" s="12"/>
      <c r="E591" s="12"/>
      <c r="F591" s="5" t="str">
        <f>IFERROR(IF(E591&lt;&gt;"",VLOOKUP(E591,STORE!$C$6:$D$500,2,FALSE),""),"تأكد من الكود")</f>
        <v/>
      </c>
      <c r="G591" s="12"/>
      <c r="H591" s="20"/>
      <c r="I591" s="12"/>
      <c r="U591" s="4" t="str">
        <f>IF(AND($V$2=$E591,$V$2&lt;&gt;"",$V$2&lt;&gt;0,F591&lt;&gt;"تأكد من الكود"),COUNT($U$3:U590)+1,"  ")</f>
        <v xml:space="preserve">  </v>
      </c>
      <c r="Y591" s="4" t="str">
        <f>IF(AND($Z$2=$D591,$Z$2&lt;&gt;"",$Z$2&lt;&gt;0,$Y$2=$Y$1),COUNT($Y$3:Y590)+1,"  ")</f>
        <v xml:space="preserve">  </v>
      </c>
    </row>
    <row r="592" spans="2:25" ht="15.75">
      <c r="B592" s="12" t="str">
        <f>IF(C592&lt;&gt;"",COUNT($B$3:B591)+1,"")</f>
        <v/>
      </c>
      <c r="C592" s="86"/>
      <c r="D592" s="12"/>
      <c r="E592" s="12"/>
      <c r="F592" s="5" t="str">
        <f>IFERROR(IF(E592&lt;&gt;"",VLOOKUP(E592,STORE!$C$6:$D$500,2,FALSE),""),"تأكد من الكود")</f>
        <v/>
      </c>
      <c r="G592" s="12"/>
      <c r="H592" s="20"/>
      <c r="I592" s="12"/>
      <c r="U592" s="4" t="str">
        <f>IF(AND($V$2=$E592,$V$2&lt;&gt;"",$V$2&lt;&gt;0,F592&lt;&gt;"تأكد من الكود"),COUNT($U$3:U591)+1,"  ")</f>
        <v xml:space="preserve">  </v>
      </c>
      <c r="Y592" s="4" t="str">
        <f>IF(AND($Z$2=$D592,$Z$2&lt;&gt;"",$Z$2&lt;&gt;0,$Y$2=$Y$1),COUNT($Y$3:Y591)+1,"  ")</f>
        <v xml:space="preserve">  </v>
      </c>
    </row>
    <row r="593" spans="2:25" ht="15.75">
      <c r="B593" s="12" t="str">
        <f>IF(C593&lt;&gt;"",COUNT($B$3:B592)+1,"")</f>
        <v/>
      </c>
      <c r="C593" s="86"/>
      <c r="D593" s="12"/>
      <c r="E593" s="12"/>
      <c r="F593" s="5" t="str">
        <f>IFERROR(IF(E593&lt;&gt;"",VLOOKUP(E593,STORE!$C$6:$D$500,2,FALSE),""),"تأكد من الكود")</f>
        <v/>
      </c>
      <c r="G593" s="12"/>
      <c r="H593" s="20"/>
      <c r="I593" s="12"/>
      <c r="U593" s="4" t="str">
        <f>IF(AND($V$2=$E593,$V$2&lt;&gt;"",$V$2&lt;&gt;0,F593&lt;&gt;"تأكد من الكود"),COUNT($U$3:U592)+1,"  ")</f>
        <v xml:space="preserve">  </v>
      </c>
      <c r="Y593" s="4" t="str">
        <f>IF(AND($Z$2=$D593,$Z$2&lt;&gt;"",$Z$2&lt;&gt;0,$Y$2=$Y$1),COUNT($Y$3:Y592)+1,"  ")</f>
        <v xml:space="preserve">  </v>
      </c>
    </row>
    <row r="594" spans="2:25" ht="15.75">
      <c r="B594" s="12" t="str">
        <f>IF(C594&lt;&gt;"",COUNT($B$3:B593)+1,"")</f>
        <v/>
      </c>
      <c r="C594" s="86"/>
      <c r="D594" s="12"/>
      <c r="E594" s="12"/>
      <c r="F594" s="5" t="str">
        <f>IFERROR(IF(E594&lt;&gt;"",VLOOKUP(E594,STORE!$C$6:$D$500,2,FALSE),""),"تأكد من الكود")</f>
        <v/>
      </c>
      <c r="G594" s="12"/>
      <c r="H594" s="20"/>
      <c r="I594" s="12"/>
      <c r="U594" s="4" t="str">
        <f>IF(AND($V$2=$E594,$V$2&lt;&gt;"",$V$2&lt;&gt;0,F594&lt;&gt;"تأكد من الكود"),COUNT($U$3:U593)+1,"  ")</f>
        <v xml:space="preserve">  </v>
      </c>
      <c r="Y594" s="4" t="str">
        <f>IF(AND($Z$2=$D594,$Z$2&lt;&gt;"",$Z$2&lt;&gt;0,$Y$2=$Y$1),COUNT($Y$3:Y593)+1,"  ")</f>
        <v xml:space="preserve">  </v>
      </c>
    </row>
    <row r="595" spans="2:25" ht="15.75">
      <c r="B595" s="12" t="str">
        <f>IF(C595&lt;&gt;"",COUNT($B$3:B594)+1,"")</f>
        <v/>
      </c>
      <c r="C595" s="86"/>
      <c r="D595" s="12"/>
      <c r="E595" s="12"/>
      <c r="F595" s="5" t="str">
        <f>IFERROR(IF(E595&lt;&gt;"",VLOOKUP(E595,STORE!$C$6:$D$500,2,FALSE),""),"تأكد من الكود")</f>
        <v/>
      </c>
      <c r="G595" s="12"/>
      <c r="H595" s="20"/>
      <c r="I595" s="12"/>
      <c r="U595" s="4" t="str">
        <f>IF(AND($V$2=$E595,$V$2&lt;&gt;"",$V$2&lt;&gt;0,F595&lt;&gt;"تأكد من الكود"),COUNT($U$3:U594)+1,"  ")</f>
        <v xml:space="preserve">  </v>
      </c>
      <c r="Y595" s="4" t="str">
        <f>IF(AND($Z$2=$D595,$Z$2&lt;&gt;"",$Z$2&lt;&gt;0,$Y$2=$Y$1),COUNT($Y$3:Y594)+1,"  ")</f>
        <v xml:space="preserve">  </v>
      </c>
    </row>
    <row r="596" spans="2:25" ht="15.75">
      <c r="B596" s="12" t="str">
        <f>IF(C596&lt;&gt;"",COUNT($B$3:B595)+1,"")</f>
        <v/>
      </c>
      <c r="C596" s="86"/>
      <c r="D596" s="12"/>
      <c r="E596" s="12"/>
      <c r="F596" s="5" t="str">
        <f>IFERROR(IF(E596&lt;&gt;"",VLOOKUP(E596,STORE!$C$6:$D$500,2,FALSE),""),"تأكد من الكود")</f>
        <v/>
      </c>
      <c r="G596" s="12"/>
      <c r="H596" s="20"/>
      <c r="I596" s="12"/>
      <c r="U596" s="4" t="str">
        <f>IF(AND($V$2=$E596,$V$2&lt;&gt;"",$V$2&lt;&gt;0,F596&lt;&gt;"تأكد من الكود"),COUNT($U$3:U595)+1,"  ")</f>
        <v xml:space="preserve">  </v>
      </c>
      <c r="Y596" s="4" t="str">
        <f>IF(AND($Z$2=$D596,$Z$2&lt;&gt;"",$Z$2&lt;&gt;0,$Y$2=$Y$1),COUNT($Y$3:Y595)+1,"  ")</f>
        <v xml:space="preserve">  </v>
      </c>
    </row>
    <row r="597" spans="2:25" ht="15.75">
      <c r="B597" s="12" t="str">
        <f>IF(C597&lt;&gt;"",COUNT($B$3:B596)+1,"")</f>
        <v/>
      </c>
      <c r="C597" s="86"/>
      <c r="D597" s="12"/>
      <c r="E597" s="12"/>
      <c r="F597" s="5" t="str">
        <f>IFERROR(IF(E597&lt;&gt;"",VLOOKUP(E597,STORE!$C$6:$D$500,2,FALSE),""),"تأكد من الكود")</f>
        <v/>
      </c>
      <c r="G597" s="12"/>
      <c r="H597" s="20"/>
      <c r="I597" s="12"/>
      <c r="U597" s="4" t="str">
        <f>IF(AND($V$2=$E597,$V$2&lt;&gt;"",$V$2&lt;&gt;0,F597&lt;&gt;"تأكد من الكود"),COUNT($U$3:U596)+1,"  ")</f>
        <v xml:space="preserve">  </v>
      </c>
      <c r="Y597" s="4" t="str">
        <f>IF(AND($Z$2=$D597,$Z$2&lt;&gt;"",$Z$2&lt;&gt;0,$Y$2=$Y$1),COUNT($Y$3:Y596)+1,"  ")</f>
        <v xml:space="preserve">  </v>
      </c>
    </row>
    <row r="598" spans="2:25" ht="15.75">
      <c r="B598" s="12" t="str">
        <f>IF(C598&lt;&gt;"",COUNT($B$3:B597)+1,"")</f>
        <v/>
      </c>
      <c r="C598" s="86"/>
      <c r="D598" s="12"/>
      <c r="E598" s="12"/>
      <c r="F598" s="5" t="str">
        <f>IFERROR(IF(E598&lt;&gt;"",VLOOKUP(E598,STORE!$C$6:$D$500,2,FALSE),""),"تأكد من الكود")</f>
        <v/>
      </c>
      <c r="G598" s="12"/>
      <c r="H598" s="20"/>
      <c r="I598" s="12"/>
      <c r="U598" s="4" t="str">
        <f>IF(AND($V$2=$E598,$V$2&lt;&gt;"",$V$2&lt;&gt;0,F598&lt;&gt;"تأكد من الكود"),COUNT($U$3:U597)+1,"  ")</f>
        <v xml:space="preserve">  </v>
      </c>
      <c r="Y598" s="4" t="str">
        <f>IF(AND($Z$2=$D598,$Z$2&lt;&gt;"",$Z$2&lt;&gt;0,$Y$2=$Y$1),COUNT($Y$3:Y597)+1,"  ")</f>
        <v xml:space="preserve">  </v>
      </c>
    </row>
    <row r="599" spans="2:25" ht="15.75">
      <c r="B599" s="12" t="str">
        <f>IF(C599&lt;&gt;"",COUNT($B$3:B598)+1,"")</f>
        <v/>
      </c>
      <c r="C599" s="86"/>
      <c r="D599" s="12"/>
      <c r="E599" s="12"/>
      <c r="F599" s="5" t="str">
        <f>IFERROR(IF(E599&lt;&gt;"",VLOOKUP(E599,STORE!$C$6:$D$500,2,FALSE),""),"تأكد من الكود")</f>
        <v/>
      </c>
      <c r="G599" s="12"/>
      <c r="H599" s="20"/>
      <c r="I599" s="12"/>
      <c r="U599" s="4" t="str">
        <f>IF(AND($V$2=$E599,$V$2&lt;&gt;"",$V$2&lt;&gt;0,F599&lt;&gt;"تأكد من الكود"),COUNT($U$3:U598)+1,"  ")</f>
        <v xml:space="preserve">  </v>
      </c>
      <c r="Y599" s="4" t="str">
        <f>IF(AND($Z$2=$D599,$Z$2&lt;&gt;"",$Z$2&lt;&gt;0,$Y$2=$Y$1),COUNT($Y$3:Y598)+1,"  ")</f>
        <v xml:space="preserve">  </v>
      </c>
    </row>
    <row r="600" spans="2:25" ht="15.75">
      <c r="B600" s="12" t="str">
        <f>IF(C600&lt;&gt;"",COUNT($B$3:B599)+1,"")</f>
        <v/>
      </c>
      <c r="C600" s="86"/>
      <c r="D600" s="12"/>
      <c r="E600" s="12"/>
      <c r="F600" s="5" t="str">
        <f>IFERROR(IF(E600&lt;&gt;"",VLOOKUP(E600,STORE!$C$6:$D$500,2,FALSE),""),"تأكد من الكود")</f>
        <v/>
      </c>
      <c r="G600" s="12"/>
      <c r="H600" s="20"/>
      <c r="I600" s="12"/>
      <c r="U600" s="4" t="str">
        <f>IF(AND($V$2=$E600,$V$2&lt;&gt;"",$V$2&lt;&gt;0,F600&lt;&gt;"تأكد من الكود"),COUNT($U$3:U599)+1,"  ")</f>
        <v xml:space="preserve">  </v>
      </c>
      <c r="Y600" s="4" t="str">
        <f>IF(AND($Z$2=$D600,$Z$2&lt;&gt;"",$Z$2&lt;&gt;0,$Y$2=$Y$1),COUNT($Y$3:Y599)+1,"  ")</f>
        <v xml:space="preserve">  </v>
      </c>
    </row>
    <row r="601" spans="2:25" ht="15.75">
      <c r="B601" s="12" t="str">
        <f>IF(C601&lt;&gt;"",COUNT($B$3:B600)+1,"")</f>
        <v/>
      </c>
      <c r="C601" s="86"/>
      <c r="D601" s="12"/>
      <c r="E601" s="12"/>
      <c r="F601" s="5" t="str">
        <f>IFERROR(IF(E601&lt;&gt;"",VLOOKUP(E601,STORE!$C$6:$D$500,2,FALSE),""),"تأكد من الكود")</f>
        <v/>
      </c>
      <c r="G601" s="12"/>
      <c r="H601" s="20"/>
      <c r="I601" s="12"/>
      <c r="U601" s="4" t="str">
        <f>IF(AND($V$2=$E601,$V$2&lt;&gt;"",$V$2&lt;&gt;0,F601&lt;&gt;"تأكد من الكود"),COUNT($U$3:U600)+1,"  ")</f>
        <v xml:space="preserve">  </v>
      </c>
      <c r="Y601" s="4" t="str">
        <f>IF(AND($Z$2=$D601,$Z$2&lt;&gt;"",$Z$2&lt;&gt;0,$Y$2=$Y$1),COUNT($Y$3:Y600)+1,"  ")</f>
        <v xml:space="preserve">  </v>
      </c>
    </row>
    <row r="602" spans="2:25" ht="15.75">
      <c r="B602" s="12" t="str">
        <f>IF(C602&lt;&gt;"",COUNT($B$3:B601)+1,"")</f>
        <v/>
      </c>
      <c r="C602" s="86"/>
      <c r="D602" s="12"/>
      <c r="E602" s="12"/>
      <c r="F602" s="5" t="str">
        <f>IFERROR(IF(E602&lt;&gt;"",VLOOKUP(E602,STORE!$C$6:$D$500,2,FALSE),""),"تأكد من الكود")</f>
        <v/>
      </c>
      <c r="G602" s="12"/>
      <c r="H602" s="20"/>
      <c r="I602" s="12"/>
      <c r="U602" s="4" t="str">
        <f>IF(AND($V$2=$E602,$V$2&lt;&gt;"",$V$2&lt;&gt;0,F602&lt;&gt;"تأكد من الكود"),COUNT($U$3:U601)+1,"  ")</f>
        <v xml:space="preserve">  </v>
      </c>
      <c r="Y602" s="4" t="str">
        <f>IF(AND($Z$2=$D602,$Z$2&lt;&gt;"",$Z$2&lt;&gt;0,$Y$2=$Y$1),COUNT($Y$3:Y601)+1,"  ")</f>
        <v xml:space="preserve">  </v>
      </c>
    </row>
    <row r="603" spans="2:25" ht="15.75">
      <c r="B603" s="12" t="str">
        <f>IF(C603&lt;&gt;"",COUNT($B$3:B602)+1,"")</f>
        <v/>
      </c>
      <c r="C603" s="86"/>
      <c r="D603" s="12"/>
      <c r="E603" s="12"/>
      <c r="F603" s="5" t="str">
        <f>IFERROR(IF(E603&lt;&gt;"",VLOOKUP(E603,STORE!$C$6:$D$500,2,FALSE),""),"تأكد من الكود")</f>
        <v/>
      </c>
      <c r="G603" s="12"/>
      <c r="H603" s="20"/>
      <c r="I603" s="12"/>
      <c r="U603" s="4" t="str">
        <f>IF(AND($V$2=$E603,$V$2&lt;&gt;"",$V$2&lt;&gt;0,F603&lt;&gt;"تأكد من الكود"),COUNT($U$3:U602)+1,"  ")</f>
        <v xml:space="preserve">  </v>
      </c>
      <c r="Y603" s="4" t="str">
        <f>IF(AND($Z$2=$D603,$Z$2&lt;&gt;"",$Z$2&lt;&gt;0,$Y$2=$Y$1),COUNT($Y$3:Y602)+1,"  ")</f>
        <v xml:space="preserve">  </v>
      </c>
    </row>
    <row r="604" spans="2:25" ht="15.75">
      <c r="B604" s="12" t="str">
        <f>IF(C604&lt;&gt;"",COUNT($B$3:B603)+1,"")</f>
        <v/>
      </c>
      <c r="C604" s="86"/>
      <c r="D604" s="12"/>
      <c r="E604" s="12"/>
      <c r="F604" s="5" t="str">
        <f>IFERROR(IF(E604&lt;&gt;"",VLOOKUP(E604,STORE!$C$6:$D$500,2,FALSE),""),"تأكد من الكود")</f>
        <v/>
      </c>
      <c r="G604" s="12"/>
      <c r="H604" s="20"/>
      <c r="I604" s="12"/>
      <c r="U604" s="4" t="str">
        <f>IF(AND($V$2=$E604,$V$2&lt;&gt;"",$V$2&lt;&gt;0,F604&lt;&gt;"تأكد من الكود"),COUNT($U$3:U603)+1,"  ")</f>
        <v xml:space="preserve">  </v>
      </c>
      <c r="Y604" s="4" t="str">
        <f>IF(AND($Z$2=$D604,$Z$2&lt;&gt;"",$Z$2&lt;&gt;0,$Y$2=$Y$1),COUNT($Y$3:Y603)+1,"  ")</f>
        <v xml:space="preserve">  </v>
      </c>
    </row>
    <row r="605" spans="2:25" ht="15.75">
      <c r="B605" s="12" t="str">
        <f>IF(C605&lt;&gt;"",COUNT($B$3:B604)+1,"")</f>
        <v/>
      </c>
      <c r="C605" s="86"/>
      <c r="D605" s="12"/>
      <c r="E605" s="12"/>
      <c r="F605" s="5" t="str">
        <f>IFERROR(IF(E605&lt;&gt;"",VLOOKUP(E605,STORE!$C$6:$D$500,2,FALSE),""),"تأكد من الكود")</f>
        <v/>
      </c>
      <c r="G605" s="12"/>
      <c r="H605" s="20"/>
      <c r="I605" s="12"/>
      <c r="U605" s="4" t="str">
        <f>IF(AND($V$2=$E605,$V$2&lt;&gt;"",$V$2&lt;&gt;0,F605&lt;&gt;"تأكد من الكود"),COUNT($U$3:U604)+1,"  ")</f>
        <v xml:space="preserve">  </v>
      </c>
      <c r="Y605" s="4" t="str">
        <f>IF(AND($Z$2=$D605,$Z$2&lt;&gt;"",$Z$2&lt;&gt;0,$Y$2=$Y$1),COUNT($Y$3:Y604)+1,"  ")</f>
        <v xml:space="preserve">  </v>
      </c>
    </row>
    <row r="606" spans="2:25" ht="15.75">
      <c r="B606" s="12" t="str">
        <f>IF(C606&lt;&gt;"",COUNT($B$3:B605)+1,"")</f>
        <v/>
      </c>
      <c r="C606" s="86"/>
      <c r="D606" s="12"/>
      <c r="E606" s="12"/>
      <c r="F606" s="5" t="str">
        <f>IFERROR(IF(E606&lt;&gt;"",VLOOKUP(E606,STORE!$C$6:$D$500,2,FALSE),""),"تأكد من الكود")</f>
        <v/>
      </c>
      <c r="G606" s="12"/>
      <c r="H606" s="20"/>
      <c r="I606" s="12"/>
      <c r="U606" s="4" t="str">
        <f>IF(AND($V$2=$E606,$V$2&lt;&gt;"",$V$2&lt;&gt;0,F606&lt;&gt;"تأكد من الكود"),COUNT($U$3:U605)+1,"  ")</f>
        <v xml:space="preserve">  </v>
      </c>
      <c r="Y606" s="4" t="str">
        <f>IF(AND($Z$2=$D606,$Z$2&lt;&gt;"",$Z$2&lt;&gt;0,$Y$2=$Y$1),COUNT($Y$3:Y605)+1,"  ")</f>
        <v xml:space="preserve">  </v>
      </c>
    </row>
    <row r="607" spans="2:25" ht="15.75">
      <c r="B607" s="12" t="str">
        <f>IF(C607&lt;&gt;"",COUNT($B$3:B606)+1,"")</f>
        <v/>
      </c>
      <c r="C607" s="86"/>
      <c r="D607" s="12"/>
      <c r="E607" s="12"/>
      <c r="F607" s="5" t="str">
        <f>IFERROR(IF(E607&lt;&gt;"",VLOOKUP(E607,STORE!$C$6:$D$500,2,FALSE),""),"تأكد من الكود")</f>
        <v/>
      </c>
      <c r="G607" s="12"/>
      <c r="H607" s="20"/>
      <c r="I607" s="12"/>
      <c r="U607" s="4" t="str">
        <f>IF(AND($V$2=$E607,$V$2&lt;&gt;"",$V$2&lt;&gt;0,F607&lt;&gt;"تأكد من الكود"),COUNT($U$3:U606)+1,"  ")</f>
        <v xml:space="preserve">  </v>
      </c>
      <c r="Y607" s="4" t="str">
        <f>IF(AND($Z$2=$D607,$Z$2&lt;&gt;"",$Z$2&lt;&gt;0,$Y$2=$Y$1),COUNT($Y$3:Y606)+1,"  ")</f>
        <v xml:space="preserve">  </v>
      </c>
    </row>
    <row r="608" spans="2:25" ht="15.75">
      <c r="B608" s="12" t="str">
        <f>IF(C608&lt;&gt;"",COUNT($B$3:B607)+1,"")</f>
        <v/>
      </c>
      <c r="C608" s="86"/>
      <c r="D608" s="12"/>
      <c r="E608" s="12"/>
      <c r="F608" s="5" t="str">
        <f>IFERROR(IF(E608&lt;&gt;"",VLOOKUP(E608,STORE!$C$6:$D$500,2,FALSE),""),"تأكد من الكود")</f>
        <v/>
      </c>
      <c r="G608" s="12"/>
      <c r="H608" s="20"/>
      <c r="I608" s="12"/>
      <c r="U608" s="4" t="str">
        <f>IF(AND($V$2=$E608,$V$2&lt;&gt;"",$V$2&lt;&gt;0,F608&lt;&gt;"تأكد من الكود"),COUNT($U$3:U607)+1,"  ")</f>
        <v xml:space="preserve">  </v>
      </c>
      <c r="Y608" s="4" t="str">
        <f>IF(AND($Z$2=$D608,$Z$2&lt;&gt;"",$Z$2&lt;&gt;0,$Y$2=$Y$1),COUNT($Y$3:Y607)+1,"  ")</f>
        <v xml:space="preserve">  </v>
      </c>
    </row>
    <row r="609" spans="2:25" ht="15.75">
      <c r="B609" s="12" t="str">
        <f>IF(C609&lt;&gt;"",COUNT($B$3:B608)+1,"")</f>
        <v/>
      </c>
      <c r="C609" s="86"/>
      <c r="D609" s="12"/>
      <c r="E609" s="12"/>
      <c r="F609" s="5" t="str">
        <f>IFERROR(IF(E609&lt;&gt;"",VLOOKUP(E609,STORE!$C$6:$D$500,2,FALSE),""),"تأكد من الكود")</f>
        <v/>
      </c>
      <c r="G609" s="12"/>
      <c r="H609" s="20"/>
      <c r="I609" s="12"/>
      <c r="U609" s="4" t="str">
        <f>IF(AND($V$2=$E609,$V$2&lt;&gt;"",$V$2&lt;&gt;0,F609&lt;&gt;"تأكد من الكود"),COUNT($U$3:U608)+1,"  ")</f>
        <v xml:space="preserve">  </v>
      </c>
      <c r="Y609" s="4" t="str">
        <f>IF(AND($Z$2=$D609,$Z$2&lt;&gt;"",$Z$2&lt;&gt;0,$Y$2=$Y$1),COUNT($Y$3:Y608)+1,"  ")</f>
        <v xml:space="preserve">  </v>
      </c>
    </row>
    <row r="610" spans="2:25" ht="15.75">
      <c r="B610" s="12" t="str">
        <f>IF(C610&lt;&gt;"",COUNT($B$3:B609)+1,"")</f>
        <v/>
      </c>
      <c r="C610" s="86"/>
      <c r="D610" s="12"/>
      <c r="E610" s="12"/>
      <c r="F610" s="5" t="str">
        <f>IFERROR(IF(E610&lt;&gt;"",VLOOKUP(E610,STORE!$C$6:$D$500,2,FALSE),""),"تأكد من الكود")</f>
        <v/>
      </c>
      <c r="G610" s="12"/>
      <c r="H610" s="20"/>
      <c r="I610" s="12"/>
      <c r="U610" s="4" t="str">
        <f>IF(AND($V$2=$E610,$V$2&lt;&gt;"",$V$2&lt;&gt;0,F610&lt;&gt;"تأكد من الكود"),COUNT($U$3:U609)+1,"  ")</f>
        <v xml:space="preserve">  </v>
      </c>
      <c r="Y610" s="4" t="str">
        <f>IF(AND($Z$2=$D610,$Z$2&lt;&gt;"",$Z$2&lt;&gt;0,$Y$2=$Y$1),COUNT($Y$3:Y609)+1,"  ")</f>
        <v xml:space="preserve">  </v>
      </c>
    </row>
    <row r="611" spans="2:25" ht="15.75">
      <c r="B611" s="12" t="str">
        <f>IF(C611&lt;&gt;"",COUNT($B$3:B610)+1,"")</f>
        <v/>
      </c>
      <c r="C611" s="86"/>
      <c r="D611" s="12"/>
      <c r="E611" s="12"/>
      <c r="F611" s="5" t="str">
        <f>IFERROR(IF(E611&lt;&gt;"",VLOOKUP(E611,STORE!$C$6:$D$500,2,FALSE),""),"تأكد من الكود")</f>
        <v/>
      </c>
      <c r="G611" s="12"/>
      <c r="H611" s="20"/>
      <c r="I611" s="12"/>
      <c r="U611" s="4" t="str">
        <f>IF(AND($V$2=$E611,$V$2&lt;&gt;"",$V$2&lt;&gt;0,F611&lt;&gt;"تأكد من الكود"),COUNT($U$3:U610)+1,"  ")</f>
        <v xml:space="preserve">  </v>
      </c>
      <c r="Y611" s="4" t="str">
        <f>IF(AND($Z$2=$D611,$Z$2&lt;&gt;"",$Z$2&lt;&gt;0,$Y$2=$Y$1),COUNT($Y$3:Y610)+1,"  ")</f>
        <v xml:space="preserve">  </v>
      </c>
    </row>
    <row r="612" spans="2:25" ht="15.75">
      <c r="B612" s="12" t="str">
        <f>IF(C612&lt;&gt;"",COUNT($B$3:B611)+1,"")</f>
        <v/>
      </c>
      <c r="C612" s="86"/>
      <c r="D612" s="12"/>
      <c r="E612" s="12"/>
      <c r="F612" s="5" t="str">
        <f>IFERROR(IF(E612&lt;&gt;"",VLOOKUP(E612,STORE!$C$6:$D$500,2,FALSE),""),"تأكد من الكود")</f>
        <v/>
      </c>
      <c r="G612" s="12"/>
      <c r="H612" s="20"/>
      <c r="I612" s="12"/>
      <c r="U612" s="4" t="str">
        <f>IF(AND($V$2=$E612,$V$2&lt;&gt;"",$V$2&lt;&gt;0,F612&lt;&gt;"تأكد من الكود"),COUNT($U$3:U611)+1,"  ")</f>
        <v xml:space="preserve">  </v>
      </c>
      <c r="Y612" s="4" t="str">
        <f>IF(AND($Z$2=$D612,$Z$2&lt;&gt;"",$Z$2&lt;&gt;0,$Y$2=$Y$1),COUNT($Y$3:Y611)+1,"  ")</f>
        <v xml:space="preserve">  </v>
      </c>
    </row>
    <row r="613" spans="2:25" ht="15.75">
      <c r="B613" s="12" t="str">
        <f>IF(C613&lt;&gt;"",COUNT($B$3:B612)+1,"")</f>
        <v/>
      </c>
      <c r="C613" s="86"/>
      <c r="D613" s="12"/>
      <c r="E613" s="12"/>
      <c r="F613" s="5" t="str">
        <f>IFERROR(IF(E613&lt;&gt;"",VLOOKUP(E613,STORE!$C$6:$D$500,2,FALSE),""),"تأكد من الكود")</f>
        <v/>
      </c>
      <c r="G613" s="12"/>
      <c r="H613" s="20"/>
      <c r="I613" s="12"/>
      <c r="U613" s="4" t="str">
        <f>IF(AND($V$2=$E613,$V$2&lt;&gt;"",$V$2&lt;&gt;0,F613&lt;&gt;"تأكد من الكود"),COUNT($U$3:U612)+1,"  ")</f>
        <v xml:space="preserve">  </v>
      </c>
      <c r="Y613" s="4" t="str">
        <f>IF(AND($Z$2=$D613,$Z$2&lt;&gt;"",$Z$2&lt;&gt;0,$Y$2=$Y$1),COUNT($Y$3:Y612)+1,"  ")</f>
        <v xml:space="preserve">  </v>
      </c>
    </row>
    <row r="614" spans="2:25" ht="15.75">
      <c r="B614" s="12" t="str">
        <f>IF(C614&lt;&gt;"",COUNT($B$3:B613)+1,"")</f>
        <v/>
      </c>
      <c r="C614" s="86"/>
      <c r="D614" s="12"/>
      <c r="E614" s="12"/>
      <c r="F614" s="5" t="str">
        <f>IFERROR(IF(E614&lt;&gt;"",VLOOKUP(E614,STORE!$C$6:$D$500,2,FALSE),""),"تأكد من الكود")</f>
        <v/>
      </c>
      <c r="G614" s="12"/>
      <c r="H614" s="20"/>
      <c r="I614" s="12"/>
      <c r="U614" s="4" t="str">
        <f>IF(AND($V$2=$E614,$V$2&lt;&gt;"",$V$2&lt;&gt;0,F614&lt;&gt;"تأكد من الكود"),COUNT($U$3:U613)+1,"  ")</f>
        <v xml:space="preserve">  </v>
      </c>
      <c r="Y614" s="4" t="str">
        <f>IF(AND($Z$2=$D614,$Z$2&lt;&gt;"",$Z$2&lt;&gt;0,$Y$2=$Y$1),COUNT($Y$3:Y613)+1,"  ")</f>
        <v xml:space="preserve">  </v>
      </c>
    </row>
    <row r="615" spans="2:25" ht="15.75">
      <c r="B615" s="12" t="str">
        <f>IF(C615&lt;&gt;"",COUNT($B$3:B614)+1,"")</f>
        <v/>
      </c>
      <c r="C615" s="86"/>
      <c r="D615" s="12"/>
      <c r="E615" s="12"/>
      <c r="F615" s="5" t="str">
        <f>IFERROR(IF(E615&lt;&gt;"",VLOOKUP(E615,STORE!$C$6:$D$500,2,FALSE),""),"تأكد من الكود")</f>
        <v/>
      </c>
      <c r="G615" s="12"/>
      <c r="H615" s="20"/>
      <c r="I615" s="12"/>
      <c r="U615" s="4" t="str">
        <f>IF(AND($V$2=$E615,$V$2&lt;&gt;"",$V$2&lt;&gt;0,F615&lt;&gt;"تأكد من الكود"),COUNT($U$3:U614)+1,"  ")</f>
        <v xml:space="preserve">  </v>
      </c>
      <c r="Y615" s="4" t="str">
        <f>IF(AND($Z$2=$D615,$Z$2&lt;&gt;"",$Z$2&lt;&gt;0,$Y$2=$Y$1),COUNT($Y$3:Y614)+1,"  ")</f>
        <v xml:space="preserve">  </v>
      </c>
    </row>
    <row r="616" spans="2:25" ht="15.75">
      <c r="B616" s="12" t="str">
        <f>IF(C616&lt;&gt;"",COUNT($B$3:B615)+1,"")</f>
        <v/>
      </c>
      <c r="C616" s="86"/>
      <c r="D616" s="12"/>
      <c r="E616" s="12"/>
      <c r="F616" s="5" t="str">
        <f>IFERROR(IF(E616&lt;&gt;"",VLOOKUP(E616,STORE!$C$6:$D$500,2,FALSE),""),"تأكد من الكود")</f>
        <v/>
      </c>
      <c r="G616" s="12"/>
      <c r="H616" s="20"/>
      <c r="I616" s="12"/>
      <c r="U616" s="4" t="str">
        <f>IF(AND($V$2=$E616,$V$2&lt;&gt;"",$V$2&lt;&gt;0,F616&lt;&gt;"تأكد من الكود"),COUNT($U$3:U615)+1,"  ")</f>
        <v xml:space="preserve">  </v>
      </c>
      <c r="Y616" s="4" t="str">
        <f>IF(AND($Z$2=$D616,$Z$2&lt;&gt;"",$Z$2&lt;&gt;0,$Y$2=$Y$1),COUNT($Y$3:Y615)+1,"  ")</f>
        <v xml:space="preserve">  </v>
      </c>
    </row>
    <row r="617" spans="2:25" ht="15.75">
      <c r="B617" s="12" t="str">
        <f>IF(C617&lt;&gt;"",COUNT($B$3:B616)+1,"")</f>
        <v/>
      </c>
      <c r="C617" s="86"/>
      <c r="D617" s="12"/>
      <c r="E617" s="12"/>
      <c r="F617" s="5" t="str">
        <f>IFERROR(IF(E617&lt;&gt;"",VLOOKUP(E617,STORE!$C$6:$D$500,2,FALSE),""),"تأكد من الكود")</f>
        <v/>
      </c>
      <c r="G617" s="12"/>
      <c r="H617" s="20"/>
      <c r="I617" s="12"/>
      <c r="U617" s="4" t="str">
        <f>IF(AND($V$2=$E617,$V$2&lt;&gt;"",$V$2&lt;&gt;0,F617&lt;&gt;"تأكد من الكود"),COUNT($U$3:U616)+1,"  ")</f>
        <v xml:space="preserve">  </v>
      </c>
      <c r="Y617" s="4" t="str">
        <f>IF(AND($Z$2=$D617,$Z$2&lt;&gt;"",$Z$2&lt;&gt;0,$Y$2=$Y$1),COUNT($Y$3:Y616)+1,"  ")</f>
        <v xml:space="preserve">  </v>
      </c>
    </row>
    <row r="618" spans="2:25" ht="15.75">
      <c r="B618" s="12" t="str">
        <f>IF(C618&lt;&gt;"",COUNT($B$3:B617)+1,"")</f>
        <v/>
      </c>
      <c r="C618" s="86"/>
      <c r="D618" s="12"/>
      <c r="E618" s="12"/>
      <c r="F618" s="5" t="str">
        <f>IFERROR(IF(E618&lt;&gt;"",VLOOKUP(E618,STORE!$C$6:$D$500,2,FALSE),""),"تأكد من الكود")</f>
        <v/>
      </c>
      <c r="G618" s="12"/>
      <c r="H618" s="20"/>
      <c r="I618" s="12"/>
      <c r="U618" s="4" t="str">
        <f>IF(AND($V$2=$E618,$V$2&lt;&gt;"",$V$2&lt;&gt;0,F618&lt;&gt;"تأكد من الكود"),COUNT($U$3:U617)+1,"  ")</f>
        <v xml:space="preserve">  </v>
      </c>
      <c r="Y618" s="4" t="str">
        <f>IF(AND($Z$2=$D618,$Z$2&lt;&gt;"",$Z$2&lt;&gt;0,$Y$2=$Y$1),COUNT($Y$3:Y617)+1,"  ")</f>
        <v xml:space="preserve">  </v>
      </c>
    </row>
    <row r="619" spans="2:25" ht="15.75">
      <c r="B619" s="12" t="str">
        <f>IF(C619&lt;&gt;"",COUNT($B$3:B618)+1,"")</f>
        <v/>
      </c>
      <c r="C619" s="86"/>
      <c r="D619" s="12"/>
      <c r="E619" s="12"/>
      <c r="F619" s="5" t="str">
        <f>IFERROR(IF(E619&lt;&gt;"",VLOOKUP(E619,STORE!$C$6:$D$500,2,FALSE),""),"تأكد من الكود")</f>
        <v/>
      </c>
      <c r="G619" s="12"/>
      <c r="H619" s="20"/>
      <c r="I619" s="12"/>
      <c r="U619" s="4" t="str">
        <f>IF(AND($V$2=$E619,$V$2&lt;&gt;"",$V$2&lt;&gt;0,F619&lt;&gt;"تأكد من الكود"),COUNT($U$3:U618)+1,"  ")</f>
        <v xml:space="preserve">  </v>
      </c>
      <c r="Y619" s="4" t="str">
        <f>IF(AND($Z$2=$D619,$Z$2&lt;&gt;"",$Z$2&lt;&gt;0,$Y$2=$Y$1),COUNT($Y$3:Y618)+1,"  ")</f>
        <v xml:space="preserve">  </v>
      </c>
    </row>
    <row r="620" spans="2:25" ht="15.75">
      <c r="B620" s="12" t="str">
        <f>IF(C620&lt;&gt;"",COUNT($B$3:B619)+1,"")</f>
        <v/>
      </c>
      <c r="C620" s="86"/>
      <c r="D620" s="12"/>
      <c r="E620" s="12"/>
      <c r="F620" s="5" t="str">
        <f>IFERROR(IF(E620&lt;&gt;"",VLOOKUP(E620,STORE!$C$6:$D$500,2,FALSE),""),"تأكد من الكود")</f>
        <v/>
      </c>
      <c r="G620" s="12"/>
      <c r="H620" s="20"/>
      <c r="I620" s="12"/>
      <c r="U620" s="4" t="str">
        <f>IF(AND($V$2=$E620,$V$2&lt;&gt;"",$V$2&lt;&gt;0,F620&lt;&gt;"تأكد من الكود"),COUNT($U$3:U619)+1,"  ")</f>
        <v xml:space="preserve">  </v>
      </c>
      <c r="Y620" s="4" t="str">
        <f>IF(AND($Z$2=$D620,$Z$2&lt;&gt;"",$Z$2&lt;&gt;0,$Y$2=$Y$1),COUNT($Y$3:Y619)+1,"  ")</f>
        <v xml:space="preserve">  </v>
      </c>
    </row>
    <row r="621" spans="2:25" ht="15.75">
      <c r="B621" s="12" t="str">
        <f>IF(C621&lt;&gt;"",COUNT($B$3:B620)+1,"")</f>
        <v/>
      </c>
      <c r="C621" s="86"/>
      <c r="D621" s="12"/>
      <c r="E621" s="12"/>
      <c r="F621" s="5" t="str">
        <f>IFERROR(IF(E621&lt;&gt;"",VLOOKUP(E621,STORE!$C$6:$D$500,2,FALSE),""),"تأكد من الكود")</f>
        <v/>
      </c>
      <c r="G621" s="12"/>
      <c r="H621" s="20"/>
      <c r="I621" s="12"/>
      <c r="U621" s="4" t="str">
        <f>IF(AND($V$2=$E621,$V$2&lt;&gt;"",$V$2&lt;&gt;0,F621&lt;&gt;"تأكد من الكود"),COUNT($U$3:U620)+1,"  ")</f>
        <v xml:space="preserve">  </v>
      </c>
      <c r="Y621" s="4" t="str">
        <f>IF(AND($Z$2=$D621,$Z$2&lt;&gt;"",$Z$2&lt;&gt;0,$Y$2=$Y$1),COUNT($Y$3:Y620)+1,"  ")</f>
        <v xml:space="preserve">  </v>
      </c>
    </row>
    <row r="622" spans="2:25" ht="15.75">
      <c r="B622" s="12" t="str">
        <f>IF(C622&lt;&gt;"",COUNT($B$3:B621)+1,"")</f>
        <v/>
      </c>
      <c r="C622" s="86"/>
      <c r="D622" s="12"/>
      <c r="E622" s="12"/>
      <c r="F622" s="5" t="str">
        <f>IFERROR(IF(E622&lt;&gt;"",VLOOKUP(E622,STORE!$C$6:$D$500,2,FALSE),""),"تأكد من الكود")</f>
        <v/>
      </c>
      <c r="G622" s="12"/>
      <c r="H622" s="20"/>
      <c r="I622" s="12"/>
      <c r="U622" s="4" t="str">
        <f>IF(AND($V$2=$E622,$V$2&lt;&gt;"",$V$2&lt;&gt;0,F622&lt;&gt;"تأكد من الكود"),COUNT($U$3:U621)+1,"  ")</f>
        <v xml:space="preserve">  </v>
      </c>
      <c r="Y622" s="4" t="str">
        <f>IF(AND($Z$2=$D622,$Z$2&lt;&gt;"",$Z$2&lt;&gt;0,$Y$2=$Y$1),COUNT($Y$3:Y621)+1,"  ")</f>
        <v xml:space="preserve">  </v>
      </c>
    </row>
    <row r="623" spans="2:25" ht="15.75">
      <c r="B623" s="12" t="str">
        <f>IF(C623&lt;&gt;"",COUNT($B$3:B622)+1,"")</f>
        <v/>
      </c>
      <c r="C623" s="86"/>
      <c r="D623" s="12"/>
      <c r="E623" s="12"/>
      <c r="F623" s="5" t="str">
        <f>IFERROR(IF(E623&lt;&gt;"",VLOOKUP(E623,STORE!$C$6:$D$500,2,FALSE),""),"تأكد من الكود")</f>
        <v/>
      </c>
      <c r="G623" s="12"/>
      <c r="H623" s="20"/>
      <c r="I623" s="12"/>
      <c r="U623" s="4" t="str">
        <f>IF(AND($V$2=$E623,$V$2&lt;&gt;"",$V$2&lt;&gt;0,F623&lt;&gt;"تأكد من الكود"),COUNT($U$3:U622)+1,"  ")</f>
        <v xml:space="preserve">  </v>
      </c>
      <c r="Y623" s="4" t="str">
        <f>IF(AND($Z$2=$D623,$Z$2&lt;&gt;"",$Z$2&lt;&gt;0,$Y$2=$Y$1),COUNT($Y$3:Y622)+1,"  ")</f>
        <v xml:space="preserve">  </v>
      </c>
    </row>
    <row r="624" spans="2:25" ht="15.75">
      <c r="B624" s="12" t="str">
        <f>IF(C624&lt;&gt;"",COUNT($B$3:B623)+1,"")</f>
        <v/>
      </c>
      <c r="C624" s="86"/>
      <c r="D624" s="12"/>
      <c r="E624" s="12"/>
      <c r="F624" s="5" t="str">
        <f>IFERROR(IF(E624&lt;&gt;"",VLOOKUP(E624,STORE!$C$6:$D$500,2,FALSE),""),"تأكد من الكود")</f>
        <v/>
      </c>
      <c r="G624" s="12"/>
      <c r="H624" s="20"/>
      <c r="I624" s="12"/>
      <c r="U624" s="4" t="str">
        <f>IF(AND($V$2=$E624,$V$2&lt;&gt;"",$V$2&lt;&gt;0,F624&lt;&gt;"تأكد من الكود"),COUNT($U$3:U623)+1,"  ")</f>
        <v xml:space="preserve">  </v>
      </c>
      <c r="Y624" s="4" t="str">
        <f>IF(AND($Z$2=$D624,$Z$2&lt;&gt;"",$Z$2&lt;&gt;0,$Y$2=$Y$1),COUNT($Y$3:Y623)+1,"  ")</f>
        <v xml:space="preserve">  </v>
      </c>
    </row>
    <row r="625" spans="2:25" ht="15.75">
      <c r="B625" s="12" t="str">
        <f>IF(C625&lt;&gt;"",COUNT($B$3:B624)+1,"")</f>
        <v/>
      </c>
      <c r="C625" s="86"/>
      <c r="D625" s="12"/>
      <c r="E625" s="12"/>
      <c r="F625" s="5" t="str">
        <f>IFERROR(IF(E625&lt;&gt;"",VLOOKUP(E625,STORE!$C$6:$D$500,2,FALSE),""),"تأكد من الكود")</f>
        <v/>
      </c>
      <c r="G625" s="12"/>
      <c r="H625" s="20"/>
      <c r="I625" s="12"/>
      <c r="U625" s="4" t="str">
        <f>IF(AND($V$2=$E625,$V$2&lt;&gt;"",$V$2&lt;&gt;0,F625&lt;&gt;"تأكد من الكود"),COUNT($U$3:U624)+1,"  ")</f>
        <v xml:space="preserve">  </v>
      </c>
      <c r="Y625" s="4" t="str">
        <f>IF(AND($Z$2=$D625,$Z$2&lt;&gt;"",$Z$2&lt;&gt;0,$Y$2=$Y$1),COUNT($Y$3:Y624)+1,"  ")</f>
        <v xml:space="preserve">  </v>
      </c>
    </row>
    <row r="626" spans="2:25" ht="15.75">
      <c r="B626" s="12" t="str">
        <f>IF(C626&lt;&gt;"",COUNT($B$3:B625)+1,"")</f>
        <v/>
      </c>
      <c r="C626" s="86"/>
      <c r="D626" s="12"/>
      <c r="E626" s="12"/>
      <c r="F626" s="5" t="str">
        <f>IFERROR(IF(E626&lt;&gt;"",VLOOKUP(E626,STORE!$C$6:$D$500,2,FALSE),""),"تأكد من الكود")</f>
        <v/>
      </c>
      <c r="G626" s="12"/>
      <c r="H626" s="20"/>
      <c r="I626" s="12"/>
      <c r="U626" s="4" t="str">
        <f>IF(AND($V$2=$E626,$V$2&lt;&gt;"",$V$2&lt;&gt;0,F626&lt;&gt;"تأكد من الكود"),COUNT($U$3:U625)+1,"  ")</f>
        <v xml:space="preserve">  </v>
      </c>
      <c r="Y626" s="4" t="str">
        <f>IF(AND($Z$2=$D626,$Z$2&lt;&gt;"",$Z$2&lt;&gt;0,$Y$2=$Y$1),COUNT($Y$3:Y625)+1,"  ")</f>
        <v xml:space="preserve">  </v>
      </c>
    </row>
    <row r="627" spans="2:25" ht="15.75">
      <c r="B627" s="12" t="str">
        <f>IF(C627&lt;&gt;"",COUNT($B$3:B626)+1,"")</f>
        <v/>
      </c>
      <c r="C627" s="86"/>
      <c r="D627" s="12"/>
      <c r="E627" s="12"/>
      <c r="F627" s="5" t="str">
        <f>IFERROR(IF(E627&lt;&gt;"",VLOOKUP(E627,STORE!$C$6:$D$500,2,FALSE),""),"تأكد من الكود")</f>
        <v/>
      </c>
      <c r="G627" s="12"/>
      <c r="H627" s="20"/>
      <c r="I627" s="12"/>
      <c r="U627" s="4" t="str">
        <f>IF(AND($V$2=$E627,$V$2&lt;&gt;"",$V$2&lt;&gt;0,F627&lt;&gt;"تأكد من الكود"),COUNT($U$3:U626)+1,"  ")</f>
        <v xml:space="preserve">  </v>
      </c>
      <c r="Y627" s="4" t="str">
        <f>IF(AND($Z$2=$D627,$Z$2&lt;&gt;"",$Z$2&lt;&gt;0,$Y$2=$Y$1),COUNT($Y$3:Y626)+1,"  ")</f>
        <v xml:space="preserve">  </v>
      </c>
    </row>
    <row r="628" spans="2:25" ht="15.75">
      <c r="B628" s="12" t="str">
        <f>IF(C628&lt;&gt;"",COUNT($B$3:B627)+1,"")</f>
        <v/>
      </c>
      <c r="C628" s="86"/>
      <c r="D628" s="12"/>
      <c r="E628" s="12"/>
      <c r="F628" s="5" t="str">
        <f>IFERROR(IF(E628&lt;&gt;"",VLOOKUP(E628,STORE!$C$6:$D$500,2,FALSE),""),"تأكد من الكود")</f>
        <v/>
      </c>
      <c r="G628" s="12"/>
      <c r="H628" s="20"/>
      <c r="I628" s="12"/>
      <c r="U628" s="4" t="str">
        <f>IF(AND($V$2=$E628,$V$2&lt;&gt;"",$V$2&lt;&gt;0,F628&lt;&gt;"تأكد من الكود"),COUNT($U$3:U627)+1,"  ")</f>
        <v xml:space="preserve">  </v>
      </c>
      <c r="Y628" s="4" t="str">
        <f>IF(AND($Z$2=$D628,$Z$2&lt;&gt;"",$Z$2&lt;&gt;0,$Y$2=$Y$1),COUNT($Y$3:Y627)+1,"  ")</f>
        <v xml:space="preserve">  </v>
      </c>
    </row>
    <row r="629" spans="2:25" ht="15.75">
      <c r="B629" s="12" t="str">
        <f>IF(C629&lt;&gt;"",COUNT($B$3:B628)+1,"")</f>
        <v/>
      </c>
      <c r="C629" s="86"/>
      <c r="D629" s="12"/>
      <c r="E629" s="12"/>
      <c r="F629" s="5" t="str">
        <f>IFERROR(IF(E629&lt;&gt;"",VLOOKUP(E629,STORE!$C$6:$D$500,2,FALSE),""),"تأكد من الكود")</f>
        <v/>
      </c>
      <c r="G629" s="12"/>
      <c r="H629" s="20"/>
      <c r="I629" s="12"/>
      <c r="U629" s="4" t="str">
        <f>IF(AND($V$2=$E629,$V$2&lt;&gt;"",$V$2&lt;&gt;0,F629&lt;&gt;"تأكد من الكود"),COUNT($U$3:U628)+1,"  ")</f>
        <v xml:space="preserve">  </v>
      </c>
      <c r="Y629" s="4" t="str">
        <f>IF(AND($Z$2=$D629,$Z$2&lt;&gt;"",$Z$2&lt;&gt;0,$Y$2=$Y$1),COUNT($Y$3:Y628)+1,"  ")</f>
        <v xml:space="preserve">  </v>
      </c>
    </row>
    <row r="630" spans="2:25" ht="15.75">
      <c r="B630" s="12" t="str">
        <f>IF(C630&lt;&gt;"",COUNT($B$3:B629)+1,"")</f>
        <v/>
      </c>
      <c r="C630" s="86"/>
      <c r="D630" s="12"/>
      <c r="E630" s="12"/>
      <c r="F630" s="5" t="str">
        <f>IFERROR(IF(E630&lt;&gt;"",VLOOKUP(E630,STORE!$C$6:$D$500,2,FALSE),""),"تأكد من الكود")</f>
        <v/>
      </c>
      <c r="G630" s="12"/>
      <c r="H630" s="20"/>
      <c r="I630" s="12"/>
      <c r="U630" s="4" t="str">
        <f>IF(AND($V$2=$E630,$V$2&lt;&gt;"",$V$2&lt;&gt;0,F630&lt;&gt;"تأكد من الكود"),COUNT($U$3:U629)+1,"  ")</f>
        <v xml:space="preserve">  </v>
      </c>
      <c r="Y630" s="4" t="str">
        <f>IF(AND($Z$2=$D630,$Z$2&lt;&gt;"",$Z$2&lt;&gt;0,$Y$2=$Y$1),COUNT($Y$3:Y629)+1,"  ")</f>
        <v xml:space="preserve">  </v>
      </c>
    </row>
    <row r="631" spans="2:25" ht="15.75">
      <c r="B631" s="12" t="str">
        <f>IF(C631&lt;&gt;"",COUNT($B$3:B630)+1,"")</f>
        <v/>
      </c>
      <c r="C631" s="86"/>
      <c r="D631" s="12"/>
      <c r="E631" s="12"/>
      <c r="F631" s="5" t="str">
        <f>IFERROR(IF(E631&lt;&gt;"",VLOOKUP(E631,STORE!$C$6:$D$500,2,FALSE),""),"تأكد من الكود")</f>
        <v/>
      </c>
      <c r="G631" s="12"/>
      <c r="H631" s="20"/>
      <c r="I631" s="12"/>
      <c r="U631" s="4" t="str">
        <f>IF(AND($V$2=$E631,$V$2&lt;&gt;"",$V$2&lt;&gt;0,F631&lt;&gt;"تأكد من الكود"),COUNT($U$3:U630)+1,"  ")</f>
        <v xml:space="preserve">  </v>
      </c>
      <c r="Y631" s="4" t="str">
        <f>IF(AND($Z$2=$D631,$Z$2&lt;&gt;"",$Z$2&lt;&gt;0,$Y$2=$Y$1),COUNT($Y$3:Y630)+1,"  ")</f>
        <v xml:space="preserve">  </v>
      </c>
    </row>
    <row r="632" spans="2:25" ht="15.75">
      <c r="B632" s="12" t="str">
        <f>IF(C632&lt;&gt;"",COUNT($B$3:B631)+1,"")</f>
        <v/>
      </c>
      <c r="C632" s="86"/>
      <c r="D632" s="12"/>
      <c r="E632" s="12"/>
      <c r="F632" s="5" t="str">
        <f>IFERROR(IF(E632&lt;&gt;"",VLOOKUP(E632,STORE!$C$6:$D$500,2,FALSE),""),"تأكد من الكود")</f>
        <v/>
      </c>
      <c r="G632" s="12"/>
      <c r="H632" s="20"/>
      <c r="I632" s="12"/>
      <c r="U632" s="4" t="str">
        <f>IF(AND($V$2=$E632,$V$2&lt;&gt;"",$V$2&lt;&gt;0,F632&lt;&gt;"تأكد من الكود"),COUNT($U$3:U631)+1,"  ")</f>
        <v xml:space="preserve">  </v>
      </c>
      <c r="Y632" s="4" t="str">
        <f>IF(AND($Z$2=$D632,$Z$2&lt;&gt;"",$Z$2&lt;&gt;0,$Y$2=$Y$1),COUNT($Y$3:Y631)+1,"  ")</f>
        <v xml:space="preserve">  </v>
      </c>
    </row>
    <row r="633" spans="2:25" ht="15.75">
      <c r="B633" s="12" t="str">
        <f>IF(C633&lt;&gt;"",COUNT($B$3:B632)+1,"")</f>
        <v/>
      </c>
      <c r="C633" s="86"/>
      <c r="D633" s="12"/>
      <c r="E633" s="12"/>
      <c r="F633" s="5" t="str">
        <f>IFERROR(IF(E633&lt;&gt;"",VLOOKUP(E633,STORE!$C$6:$D$500,2,FALSE),""),"تأكد من الكود")</f>
        <v/>
      </c>
      <c r="G633" s="12"/>
      <c r="H633" s="20"/>
      <c r="I633" s="12"/>
      <c r="U633" s="4" t="str">
        <f>IF(AND($V$2=$E633,$V$2&lt;&gt;"",$V$2&lt;&gt;0,F633&lt;&gt;"تأكد من الكود"),COUNT($U$3:U632)+1,"  ")</f>
        <v xml:space="preserve">  </v>
      </c>
      <c r="Y633" s="4" t="str">
        <f>IF(AND($Z$2=$D633,$Z$2&lt;&gt;"",$Z$2&lt;&gt;0,$Y$2=$Y$1),COUNT($Y$3:Y632)+1,"  ")</f>
        <v xml:space="preserve">  </v>
      </c>
    </row>
    <row r="634" spans="2:25" ht="15.75">
      <c r="B634" s="12" t="str">
        <f>IF(C634&lt;&gt;"",COUNT($B$3:B633)+1,"")</f>
        <v/>
      </c>
      <c r="C634" s="86"/>
      <c r="D634" s="12"/>
      <c r="E634" s="12"/>
      <c r="F634" s="5" t="str">
        <f>IFERROR(IF(E634&lt;&gt;"",VLOOKUP(E634,STORE!$C$6:$D$500,2,FALSE),""),"تأكد من الكود")</f>
        <v/>
      </c>
      <c r="G634" s="12"/>
      <c r="H634" s="20"/>
      <c r="I634" s="12"/>
      <c r="U634" s="4" t="str">
        <f>IF(AND($V$2=$E634,$V$2&lt;&gt;"",$V$2&lt;&gt;0,F634&lt;&gt;"تأكد من الكود"),COUNT($U$3:U633)+1,"  ")</f>
        <v xml:space="preserve">  </v>
      </c>
      <c r="Y634" s="4" t="str">
        <f>IF(AND($Z$2=$D634,$Z$2&lt;&gt;"",$Z$2&lt;&gt;0,$Y$2=$Y$1),COUNT($Y$3:Y633)+1,"  ")</f>
        <v xml:space="preserve">  </v>
      </c>
    </row>
    <row r="635" spans="2:25" ht="15.75">
      <c r="B635" s="12" t="str">
        <f>IF(C635&lt;&gt;"",COUNT($B$3:B634)+1,"")</f>
        <v/>
      </c>
      <c r="C635" s="86"/>
      <c r="D635" s="12"/>
      <c r="E635" s="12"/>
      <c r="F635" s="5" t="str">
        <f>IFERROR(IF(E635&lt;&gt;"",VLOOKUP(E635,STORE!$C$6:$D$500,2,FALSE),""),"تأكد من الكود")</f>
        <v/>
      </c>
      <c r="G635" s="12"/>
      <c r="H635" s="20"/>
      <c r="I635" s="12"/>
      <c r="U635" s="4" t="str">
        <f>IF(AND($V$2=$E635,$V$2&lt;&gt;"",$V$2&lt;&gt;0,F635&lt;&gt;"تأكد من الكود"),COUNT($U$3:U634)+1,"  ")</f>
        <v xml:space="preserve">  </v>
      </c>
      <c r="Y635" s="4" t="str">
        <f>IF(AND($Z$2=$D635,$Z$2&lt;&gt;"",$Z$2&lt;&gt;0,$Y$2=$Y$1),COUNT($Y$3:Y634)+1,"  ")</f>
        <v xml:space="preserve">  </v>
      </c>
    </row>
    <row r="636" spans="2:25" ht="15.75">
      <c r="B636" s="12" t="str">
        <f>IF(C636&lt;&gt;"",COUNT($B$3:B635)+1,"")</f>
        <v/>
      </c>
      <c r="C636" s="86"/>
      <c r="D636" s="12"/>
      <c r="E636" s="12"/>
      <c r="F636" s="5" t="str">
        <f>IFERROR(IF(E636&lt;&gt;"",VLOOKUP(E636,STORE!$C$6:$D$500,2,FALSE),""),"تأكد من الكود")</f>
        <v/>
      </c>
      <c r="G636" s="12"/>
      <c r="H636" s="20"/>
      <c r="I636" s="12"/>
      <c r="U636" s="4" t="str">
        <f>IF(AND($V$2=$E636,$V$2&lt;&gt;"",$V$2&lt;&gt;0,F636&lt;&gt;"تأكد من الكود"),COUNT($U$3:U635)+1,"  ")</f>
        <v xml:space="preserve">  </v>
      </c>
      <c r="Y636" s="4" t="str">
        <f>IF(AND($Z$2=$D636,$Z$2&lt;&gt;"",$Z$2&lt;&gt;0,$Y$2=$Y$1),COUNT($Y$3:Y635)+1,"  ")</f>
        <v xml:space="preserve">  </v>
      </c>
    </row>
    <row r="637" spans="2:25" ht="15.75">
      <c r="B637" s="12" t="str">
        <f>IF(C637&lt;&gt;"",COUNT($B$3:B636)+1,"")</f>
        <v/>
      </c>
      <c r="C637" s="86"/>
      <c r="D637" s="12"/>
      <c r="E637" s="12"/>
      <c r="F637" s="5" t="str">
        <f>IFERROR(IF(E637&lt;&gt;"",VLOOKUP(E637,STORE!$C$6:$D$500,2,FALSE),""),"تأكد من الكود")</f>
        <v/>
      </c>
      <c r="G637" s="12"/>
      <c r="H637" s="20"/>
      <c r="I637" s="12"/>
      <c r="U637" s="4" t="str">
        <f>IF(AND($V$2=$E637,$V$2&lt;&gt;"",$V$2&lt;&gt;0,F637&lt;&gt;"تأكد من الكود"),COUNT($U$3:U636)+1,"  ")</f>
        <v xml:space="preserve">  </v>
      </c>
      <c r="Y637" s="4" t="str">
        <f>IF(AND($Z$2=$D637,$Z$2&lt;&gt;"",$Z$2&lt;&gt;0,$Y$2=$Y$1),COUNT($Y$3:Y636)+1,"  ")</f>
        <v xml:space="preserve">  </v>
      </c>
    </row>
    <row r="638" spans="2:25" ht="15.75">
      <c r="B638" s="12" t="str">
        <f>IF(C638&lt;&gt;"",COUNT($B$3:B637)+1,"")</f>
        <v/>
      </c>
      <c r="C638" s="86"/>
      <c r="D638" s="12"/>
      <c r="E638" s="12"/>
      <c r="F638" s="5" t="str">
        <f>IFERROR(IF(E638&lt;&gt;"",VLOOKUP(E638,STORE!$C$6:$D$500,2,FALSE),""),"تأكد من الكود")</f>
        <v/>
      </c>
      <c r="G638" s="12"/>
      <c r="H638" s="20"/>
      <c r="I638" s="12"/>
      <c r="U638" s="4" t="str">
        <f>IF(AND($V$2=$E638,$V$2&lt;&gt;"",$V$2&lt;&gt;0,F638&lt;&gt;"تأكد من الكود"),COUNT($U$3:U637)+1,"  ")</f>
        <v xml:space="preserve">  </v>
      </c>
      <c r="Y638" s="4" t="str">
        <f>IF(AND($Z$2=$D638,$Z$2&lt;&gt;"",$Z$2&lt;&gt;0,$Y$2=$Y$1),COUNT($Y$3:Y637)+1,"  ")</f>
        <v xml:space="preserve">  </v>
      </c>
    </row>
    <row r="639" spans="2:25" ht="15.75">
      <c r="B639" s="12" t="str">
        <f>IF(C639&lt;&gt;"",COUNT($B$3:B638)+1,"")</f>
        <v/>
      </c>
      <c r="C639" s="86"/>
      <c r="D639" s="12"/>
      <c r="E639" s="12"/>
      <c r="F639" s="5" t="str">
        <f>IFERROR(IF(E639&lt;&gt;"",VLOOKUP(E639,STORE!$C$6:$D$500,2,FALSE),""),"تأكد من الكود")</f>
        <v/>
      </c>
      <c r="G639" s="12"/>
      <c r="H639" s="20"/>
      <c r="I639" s="12"/>
      <c r="U639" s="4" t="str">
        <f>IF(AND($V$2=$E639,$V$2&lt;&gt;"",$V$2&lt;&gt;0,F639&lt;&gt;"تأكد من الكود"),COUNT($U$3:U638)+1,"  ")</f>
        <v xml:space="preserve">  </v>
      </c>
      <c r="Y639" s="4" t="str">
        <f>IF(AND($Z$2=$D639,$Z$2&lt;&gt;"",$Z$2&lt;&gt;0,$Y$2=$Y$1),COUNT($Y$3:Y638)+1,"  ")</f>
        <v xml:space="preserve">  </v>
      </c>
    </row>
    <row r="640" spans="2:25" ht="15.75">
      <c r="B640" s="12" t="str">
        <f>IF(C640&lt;&gt;"",COUNT($B$3:B639)+1,"")</f>
        <v/>
      </c>
      <c r="C640" s="86"/>
      <c r="D640" s="12"/>
      <c r="E640" s="12"/>
      <c r="F640" s="5" t="str">
        <f>IFERROR(IF(E640&lt;&gt;"",VLOOKUP(E640,STORE!$C$6:$D$500,2,FALSE),""),"تأكد من الكود")</f>
        <v/>
      </c>
      <c r="G640" s="12"/>
      <c r="H640" s="20"/>
      <c r="I640" s="12"/>
      <c r="U640" s="4" t="str">
        <f>IF(AND($V$2=$E640,$V$2&lt;&gt;"",$V$2&lt;&gt;0,F640&lt;&gt;"تأكد من الكود"),COUNT($U$3:U639)+1,"  ")</f>
        <v xml:space="preserve">  </v>
      </c>
      <c r="Y640" s="4" t="str">
        <f>IF(AND($Z$2=$D640,$Z$2&lt;&gt;"",$Z$2&lt;&gt;0,$Y$2=$Y$1),COUNT($Y$3:Y639)+1,"  ")</f>
        <v xml:space="preserve">  </v>
      </c>
    </row>
    <row r="641" spans="2:25" ht="15.75">
      <c r="B641" s="12" t="str">
        <f>IF(C641&lt;&gt;"",COUNT($B$3:B640)+1,"")</f>
        <v/>
      </c>
      <c r="C641" s="86"/>
      <c r="D641" s="12"/>
      <c r="E641" s="12"/>
      <c r="F641" s="5" t="str">
        <f>IFERROR(IF(E641&lt;&gt;"",VLOOKUP(E641,STORE!$C$6:$D$500,2,FALSE),""),"تأكد من الكود")</f>
        <v/>
      </c>
      <c r="G641" s="12"/>
      <c r="H641" s="20"/>
      <c r="I641" s="12"/>
      <c r="U641" s="4" t="str">
        <f>IF(AND($V$2=$E641,$V$2&lt;&gt;"",$V$2&lt;&gt;0,F641&lt;&gt;"تأكد من الكود"),COUNT($U$3:U640)+1,"  ")</f>
        <v xml:space="preserve">  </v>
      </c>
      <c r="Y641" s="4" t="str">
        <f>IF(AND($Z$2=$D641,$Z$2&lt;&gt;"",$Z$2&lt;&gt;0,$Y$2=$Y$1),COUNT($Y$3:Y640)+1,"  ")</f>
        <v xml:space="preserve">  </v>
      </c>
    </row>
    <row r="642" spans="2:25" ht="15.75">
      <c r="B642" s="12" t="str">
        <f>IF(C642&lt;&gt;"",COUNT($B$3:B641)+1,"")</f>
        <v/>
      </c>
      <c r="C642" s="86"/>
      <c r="D642" s="12"/>
      <c r="E642" s="12"/>
      <c r="F642" s="5" t="str">
        <f>IFERROR(IF(E642&lt;&gt;"",VLOOKUP(E642,STORE!$C$6:$D$500,2,FALSE),""),"تأكد من الكود")</f>
        <v/>
      </c>
      <c r="G642" s="12"/>
      <c r="H642" s="20"/>
      <c r="I642" s="12"/>
      <c r="U642" s="4" t="str">
        <f>IF(AND($V$2=$E642,$V$2&lt;&gt;"",$V$2&lt;&gt;0,F642&lt;&gt;"تأكد من الكود"),COUNT($U$3:U641)+1,"  ")</f>
        <v xml:space="preserve">  </v>
      </c>
      <c r="Y642" s="4" t="str">
        <f>IF(AND($Z$2=$D642,$Z$2&lt;&gt;"",$Z$2&lt;&gt;0,$Y$2=$Y$1),COUNT($Y$3:Y641)+1,"  ")</f>
        <v xml:space="preserve">  </v>
      </c>
    </row>
    <row r="643" spans="2:25" ht="15.75">
      <c r="B643" s="12" t="str">
        <f>IF(C643&lt;&gt;"",COUNT($B$3:B642)+1,"")</f>
        <v/>
      </c>
      <c r="C643" s="86"/>
      <c r="D643" s="12"/>
      <c r="E643" s="12"/>
      <c r="F643" s="5" t="str">
        <f>IFERROR(IF(E643&lt;&gt;"",VLOOKUP(E643,STORE!$C$6:$D$500,2,FALSE),""),"تأكد من الكود")</f>
        <v/>
      </c>
      <c r="G643" s="12"/>
      <c r="H643" s="20"/>
      <c r="I643" s="12"/>
      <c r="U643" s="4" t="str">
        <f>IF(AND($V$2=$E643,$V$2&lt;&gt;"",$V$2&lt;&gt;0,F643&lt;&gt;"تأكد من الكود"),COUNT($U$3:U642)+1,"  ")</f>
        <v xml:space="preserve">  </v>
      </c>
      <c r="Y643" s="4" t="str">
        <f>IF(AND($Z$2=$D643,$Z$2&lt;&gt;"",$Z$2&lt;&gt;0,$Y$2=$Y$1),COUNT($Y$3:Y642)+1,"  ")</f>
        <v xml:space="preserve">  </v>
      </c>
    </row>
    <row r="644" spans="2:25" ht="15.75">
      <c r="B644" s="12" t="str">
        <f>IF(C644&lt;&gt;"",COUNT($B$3:B643)+1,"")</f>
        <v/>
      </c>
      <c r="C644" s="86"/>
      <c r="D644" s="12"/>
      <c r="E644" s="12"/>
      <c r="F644" s="5" t="str">
        <f>IFERROR(IF(E644&lt;&gt;"",VLOOKUP(E644,STORE!$C$6:$D$500,2,FALSE),""),"تأكد من الكود")</f>
        <v/>
      </c>
      <c r="G644" s="12"/>
      <c r="H644" s="20"/>
      <c r="I644" s="12"/>
      <c r="U644" s="4" t="str">
        <f>IF(AND($V$2=$E644,$V$2&lt;&gt;"",$V$2&lt;&gt;0,F644&lt;&gt;"تأكد من الكود"),COUNT($U$3:U643)+1,"  ")</f>
        <v xml:space="preserve">  </v>
      </c>
      <c r="Y644" s="4" t="str">
        <f>IF(AND($Z$2=$D644,$Z$2&lt;&gt;"",$Z$2&lt;&gt;0,$Y$2=$Y$1),COUNT($Y$3:Y643)+1,"  ")</f>
        <v xml:space="preserve">  </v>
      </c>
    </row>
    <row r="645" spans="2:25" ht="15.75">
      <c r="B645" s="12" t="str">
        <f>IF(C645&lt;&gt;"",COUNT($B$3:B644)+1,"")</f>
        <v/>
      </c>
      <c r="C645" s="86"/>
      <c r="D645" s="12"/>
      <c r="E645" s="12"/>
      <c r="F645" s="5" t="str">
        <f>IFERROR(IF(E645&lt;&gt;"",VLOOKUP(E645,STORE!$C$6:$D$500,2,FALSE),""),"تأكد من الكود")</f>
        <v/>
      </c>
      <c r="G645" s="12"/>
      <c r="H645" s="20"/>
      <c r="I645" s="12"/>
      <c r="U645" s="4" t="str">
        <f>IF(AND($V$2=$E645,$V$2&lt;&gt;"",$V$2&lt;&gt;0,F645&lt;&gt;"تأكد من الكود"),COUNT($U$3:U644)+1,"  ")</f>
        <v xml:space="preserve">  </v>
      </c>
      <c r="Y645" s="4" t="str">
        <f>IF(AND($Z$2=$D645,$Z$2&lt;&gt;"",$Z$2&lt;&gt;0,$Y$2=$Y$1),COUNT($Y$3:Y644)+1,"  ")</f>
        <v xml:space="preserve">  </v>
      </c>
    </row>
    <row r="646" spans="2:25" ht="15.75">
      <c r="B646" s="12" t="str">
        <f>IF(C646&lt;&gt;"",COUNT($B$3:B645)+1,"")</f>
        <v/>
      </c>
      <c r="C646" s="86"/>
      <c r="D646" s="12"/>
      <c r="E646" s="12"/>
      <c r="F646" s="5" t="str">
        <f>IFERROR(IF(E646&lt;&gt;"",VLOOKUP(E646,STORE!$C$6:$D$500,2,FALSE),""),"تأكد من الكود")</f>
        <v/>
      </c>
      <c r="G646" s="12"/>
      <c r="H646" s="20"/>
      <c r="I646" s="12"/>
      <c r="U646" s="4" t="str">
        <f>IF(AND($V$2=$E646,$V$2&lt;&gt;"",$V$2&lt;&gt;0,F646&lt;&gt;"تأكد من الكود"),COUNT($U$3:U645)+1,"  ")</f>
        <v xml:space="preserve">  </v>
      </c>
      <c r="Y646" s="4" t="str">
        <f>IF(AND($Z$2=$D646,$Z$2&lt;&gt;"",$Z$2&lt;&gt;0,$Y$2=$Y$1),COUNT($Y$3:Y645)+1,"  ")</f>
        <v xml:space="preserve">  </v>
      </c>
    </row>
    <row r="647" spans="2:25" ht="15.75">
      <c r="B647" s="12" t="str">
        <f>IF(C647&lt;&gt;"",COUNT($B$3:B646)+1,"")</f>
        <v/>
      </c>
      <c r="C647" s="86"/>
      <c r="D647" s="12"/>
      <c r="E647" s="12"/>
      <c r="F647" s="5" t="str">
        <f>IFERROR(IF(E647&lt;&gt;"",VLOOKUP(E647,STORE!$C$6:$D$500,2,FALSE),""),"تأكد من الكود")</f>
        <v/>
      </c>
      <c r="G647" s="12"/>
      <c r="H647" s="20"/>
      <c r="I647" s="12"/>
      <c r="U647" s="4" t="str">
        <f>IF(AND($V$2=$E647,$V$2&lt;&gt;"",$V$2&lt;&gt;0,F647&lt;&gt;"تأكد من الكود"),COUNT($U$3:U646)+1,"  ")</f>
        <v xml:space="preserve">  </v>
      </c>
      <c r="Y647" s="4" t="str">
        <f>IF(AND($Z$2=$D647,$Z$2&lt;&gt;"",$Z$2&lt;&gt;0,$Y$2=$Y$1),COUNT($Y$3:Y646)+1,"  ")</f>
        <v xml:space="preserve">  </v>
      </c>
    </row>
    <row r="648" spans="2:25" ht="15.75">
      <c r="B648" s="12" t="str">
        <f>IF(C648&lt;&gt;"",COUNT($B$3:B647)+1,"")</f>
        <v/>
      </c>
      <c r="C648" s="86"/>
      <c r="D648" s="12"/>
      <c r="E648" s="12"/>
      <c r="F648" s="5" t="str">
        <f>IFERROR(IF(E648&lt;&gt;"",VLOOKUP(E648,STORE!$C$6:$D$500,2,FALSE),""),"تأكد من الكود")</f>
        <v/>
      </c>
      <c r="G648" s="12"/>
      <c r="H648" s="20"/>
      <c r="I648" s="12"/>
      <c r="U648" s="4" t="str">
        <f>IF(AND($V$2=$E648,$V$2&lt;&gt;"",$V$2&lt;&gt;0,F648&lt;&gt;"تأكد من الكود"),COUNT($U$3:U647)+1,"  ")</f>
        <v xml:space="preserve">  </v>
      </c>
      <c r="Y648" s="4" t="str">
        <f>IF(AND($Z$2=$D648,$Z$2&lt;&gt;"",$Z$2&lt;&gt;0,$Y$2=$Y$1),COUNT($Y$3:Y647)+1,"  ")</f>
        <v xml:space="preserve">  </v>
      </c>
    </row>
    <row r="649" spans="2:25" ht="15.75">
      <c r="B649" s="12" t="str">
        <f>IF(C649&lt;&gt;"",COUNT($B$3:B648)+1,"")</f>
        <v/>
      </c>
      <c r="C649" s="86"/>
      <c r="D649" s="12"/>
      <c r="E649" s="12"/>
      <c r="F649" s="5" t="str">
        <f>IFERROR(IF(E649&lt;&gt;"",VLOOKUP(E649,STORE!$C$6:$D$500,2,FALSE),""),"تأكد من الكود")</f>
        <v/>
      </c>
      <c r="G649" s="12"/>
      <c r="H649" s="20"/>
      <c r="I649" s="12"/>
      <c r="U649" s="4" t="str">
        <f>IF(AND($V$2=$E649,$V$2&lt;&gt;"",$V$2&lt;&gt;0,F649&lt;&gt;"تأكد من الكود"),COUNT($U$3:U648)+1,"  ")</f>
        <v xml:space="preserve">  </v>
      </c>
      <c r="Y649" s="4" t="str">
        <f>IF(AND($Z$2=$D649,$Z$2&lt;&gt;"",$Z$2&lt;&gt;0,$Y$2=$Y$1),COUNT($Y$3:Y648)+1,"  ")</f>
        <v xml:space="preserve">  </v>
      </c>
    </row>
    <row r="650" spans="2:25" ht="15.75">
      <c r="B650" s="12" t="str">
        <f>IF(C650&lt;&gt;"",COUNT($B$3:B649)+1,"")</f>
        <v/>
      </c>
      <c r="C650" s="86"/>
      <c r="D650" s="12"/>
      <c r="E650" s="12"/>
      <c r="F650" s="5" t="str">
        <f>IFERROR(IF(E650&lt;&gt;"",VLOOKUP(E650,STORE!$C$6:$D$500,2,FALSE),""),"تأكد من الكود")</f>
        <v/>
      </c>
      <c r="G650" s="12"/>
      <c r="H650" s="20"/>
      <c r="I650" s="12"/>
      <c r="U650" s="4" t="str">
        <f>IF(AND($V$2=$E650,$V$2&lt;&gt;"",$V$2&lt;&gt;0,F650&lt;&gt;"تأكد من الكود"),COUNT($U$3:U649)+1,"  ")</f>
        <v xml:space="preserve">  </v>
      </c>
      <c r="Y650" s="4" t="str">
        <f>IF(AND($Z$2=$D650,$Z$2&lt;&gt;"",$Z$2&lt;&gt;0,$Y$2=$Y$1),COUNT($Y$3:Y649)+1,"  ")</f>
        <v xml:space="preserve">  </v>
      </c>
    </row>
    <row r="651" spans="2:25" ht="15.75">
      <c r="B651" s="12" t="str">
        <f>IF(C651&lt;&gt;"",COUNT($B$3:B650)+1,"")</f>
        <v/>
      </c>
      <c r="C651" s="86"/>
      <c r="D651" s="12"/>
      <c r="E651" s="12"/>
      <c r="F651" s="5" t="str">
        <f>IFERROR(IF(E651&lt;&gt;"",VLOOKUP(E651,STORE!$C$6:$D$500,2,FALSE),""),"تأكد من الكود")</f>
        <v/>
      </c>
      <c r="G651" s="12"/>
      <c r="H651" s="20"/>
      <c r="I651" s="12"/>
      <c r="U651" s="4" t="str">
        <f>IF(AND($V$2=$E651,$V$2&lt;&gt;"",$V$2&lt;&gt;0,F651&lt;&gt;"تأكد من الكود"),COUNT($U$3:U650)+1,"  ")</f>
        <v xml:space="preserve">  </v>
      </c>
      <c r="Y651" s="4" t="str">
        <f>IF(AND($Z$2=$D651,$Z$2&lt;&gt;"",$Z$2&lt;&gt;0,$Y$2=$Y$1),COUNT($Y$3:Y650)+1,"  ")</f>
        <v xml:space="preserve">  </v>
      </c>
    </row>
    <row r="652" spans="2:25" ht="15.75">
      <c r="B652" s="12" t="str">
        <f>IF(C652&lt;&gt;"",COUNT($B$3:B651)+1,"")</f>
        <v/>
      </c>
      <c r="C652" s="86"/>
      <c r="D652" s="12"/>
      <c r="E652" s="12"/>
      <c r="F652" s="5" t="str">
        <f>IFERROR(IF(E652&lt;&gt;"",VLOOKUP(E652,STORE!$C$6:$D$500,2,FALSE),""),"تأكد من الكود")</f>
        <v/>
      </c>
      <c r="G652" s="12"/>
      <c r="H652" s="20"/>
      <c r="I652" s="12"/>
      <c r="U652" s="4" t="str">
        <f>IF(AND($V$2=$E652,$V$2&lt;&gt;"",$V$2&lt;&gt;0,F652&lt;&gt;"تأكد من الكود"),COUNT($U$3:U651)+1,"  ")</f>
        <v xml:space="preserve">  </v>
      </c>
      <c r="Y652" s="4" t="str">
        <f>IF(AND($Z$2=$D652,$Z$2&lt;&gt;"",$Z$2&lt;&gt;0,$Y$2=$Y$1),COUNT($Y$3:Y651)+1,"  ")</f>
        <v xml:space="preserve">  </v>
      </c>
    </row>
    <row r="653" spans="2:25" ht="15.75">
      <c r="B653" s="12" t="str">
        <f>IF(C653&lt;&gt;"",COUNT($B$3:B652)+1,"")</f>
        <v/>
      </c>
      <c r="C653" s="86"/>
      <c r="D653" s="12"/>
      <c r="E653" s="12"/>
      <c r="F653" s="5" t="str">
        <f>IFERROR(IF(E653&lt;&gt;"",VLOOKUP(E653,STORE!$C$6:$D$500,2,FALSE),""),"تأكد من الكود")</f>
        <v/>
      </c>
      <c r="G653" s="12"/>
      <c r="H653" s="20"/>
      <c r="I653" s="12"/>
      <c r="U653" s="4" t="str">
        <f>IF(AND($V$2=$E653,$V$2&lt;&gt;"",$V$2&lt;&gt;0,F653&lt;&gt;"تأكد من الكود"),COUNT($U$3:U652)+1,"  ")</f>
        <v xml:space="preserve">  </v>
      </c>
      <c r="Y653" s="4" t="str">
        <f>IF(AND($Z$2=$D653,$Z$2&lt;&gt;"",$Z$2&lt;&gt;0,$Y$2=$Y$1),COUNT($Y$3:Y652)+1,"  ")</f>
        <v xml:space="preserve">  </v>
      </c>
    </row>
    <row r="654" spans="2:25" ht="15.75">
      <c r="B654" s="12" t="str">
        <f>IF(C654&lt;&gt;"",COUNT($B$3:B653)+1,"")</f>
        <v/>
      </c>
      <c r="C654" s="86"/>
      <c r="D654" s="12"/>
      <c r="E654" s="12"/>
      <c r="F654" s="5" t="str">
        <f>IFERROR(IF(E654&lt;&gt;"",VLOOKUP(E654,STORE!$C$6:$D$500,2,FALSE),""),"تأكد من الكود")</f>
        <v/>
      </c>
      <c r="G654" s="12"/>
      <c r="H654" s="20"/>
      <c r="I654" s="12"/>
      <c r="U654" s="4" t="str">
        <f>IF(AND($V$2=$E654,$V$2&lt;&gt;"",$V$2&lt;&gt;0,F654&lt;&gt;"تأكد من الكود"),COUNT($U$3:U653)+1,"  ")</f>
        <v xml:space="preserve">  </v>
      </c>
      <c r="Y654" s="4" t="str">
        <f>IF(AND($Z$2=$D654,$Z$2&lt;&gt;"",$Z$2&lt;&gt;0,$Y$2=$Y$1),COUNT($Y$3:Y653)+1,"  ")</f>
        <v xml:space="preserve">  </v>
      </c>
    </row>
    <row r="655" spans="2:25" ht="15.75">
      <c r="B655" s="12" t="str">
        <f>IF(C655&lt;&gt;"",COUNT($B$3:B654)+1,"")</f>
        <v/>
      </c>
      <c r="C655" s="86"/>
      <c r="D655" s="12"/>
      <c r="E655" s="12"/>
      <c r="F655" s="5" t="str">
        <f>IFERROR(IF(E655&lt;&gt;"",VLOOKUP(E655,STORE!$C$6:$D$500,2,FALSE),""),"تأكد من الكود")</f>
        <v/>
      </c>
      <c r="G655" s="12"/>
      <c r="H655" s="20"/>
      <c r="I655" s="12"/>
      <c r="U655" s="4" t="str">
        <f>IF(AND($V$2=$E655,$V$2&lt;&gt;"",$V$2&lt;&gt;0,F655&lt;&gt;"تأكد من الكود"),COUNT($U$3:U654)+1,"  ")</f>
        <v xml:space="preserve">  </v>
      </c>
      <c r="Y655" s="4" t="str">
        <f>IF(AND($Z$2=$D655,$Z$2&lt;&gt;"",$Z$2&lt;&gt;0,$Y$2=$Y$1),COUNT($Y$3:Y654)+1,"  ")</f>
        <v xml:space="preserve">  </v>
      </c>
    </row>
    <row r="656" spans="2:25" ht="15.75">
      <c r="B656" s="12" t="str">
        <f>IF(C656&lt;&gt;"",COUNT($B$3:B655)+1,"")</f>
        <v/>
      </c>
      <c r="C656" s="86"/>
      <c r="D656" s="12"/>
      <c r="E656" s="12"/>
      <c r="F656" s="5" t="str">
        <f>IFERROR(IF(E656&lt;&gt;"",VLOOKUP(E656,STORE!$C$6:$D$500,2,FALSE),""),"تأكد من الكود")</f>
        <v/>
      </c>
      <c r="G656" s="12"/>
      <c r="H656" s="20"/>
      <c r="I656" s="12"/>
      <c r="U656" s="4" t="str">
        <f>IF(AND($V$2=$E656,$V$2&lt;&gt;"",$V$2&lt;&gt;0,F656&lt;&gt;"تأكد من الكود"),COUNT($U$3:U655)+1,"  ")</f>
        <v xml:space="preserve">  </v>
      </c>
      <c r="Y656" s="4" t="str">
        <f>IF(AND($Z$2=$D656,$Z$2&lt;&gt;"",$Z$2&lt;&gt;0,$Y$2=$Y$1),COUNT($Y$3:Y655)+1,"  ")</f>
        <v xml:space="preserve">  </v>
      </c>
    </row>
    <row r="657" spans="2:25" ht="15.75">
      <c r="B657" s="12" t="str">
        <f>IF(C657&lt;&gt;"",COUNT($B$3:B656)+1,"")</f>
        <v/>
      </c>
      <c r="C657" s="86"/>
      <c r="D657" s="12"/>
      <c r="E657" s="12"/>
      <c r="F657" s="5" t="str">
        <f>IFERROR(IF(E657&lt;&gt;"",VLOOKUP(E657,STORE!$C$6:$D$500,2,FALSE),""),"تأكد من الكود")</f>
        <v/>
      </c>
      <c r="G657" s="12"/>
      <c r="H657" s="20"/>
      <c r="I657" s="12"/>
      <c r="U657" s="4" t="str">
        <f>IF(AND($V$2=$E657,$V$2&lt;&gt;"",$V$2&lt;&gt;0,F657&lt;&gt;"تأكد من الكود"),COUNT($U$3:U656)+1,"  ")</f>
        <v xml:space="preserve">  </v>
      </c>
      <c r="Y657" s="4" t="str">
        <f>IF(AND($Z$2=$D657,$Z$2&lt;&gt;"",$Z$2&lt;&gt;0,$Y$2=$Y$1),COUNT($Y$3:Y656)+1,"  ")</f>
        <v xml:space="preserve">  </v>
      </c>
    </row>
    <row r="658" spans="2:25" ht="15.75">
      <c r="B658" s="12" t="str">
        <f>IF(C658&lt;&gt;"",COUNT($B$3:B657)+1,"")</f>
        <v/>
      </c>
      <c r="C658" s="86"/>
      <c r="D658" s="12"/>
      <c r="E658" s="12"/>
      <c r="F658" s="5" t="str">
        <f>IFERROR(IF(E658&lt;&gt;"",VLOOKUP(E658,STORE!$C$6:$D$500,2,FALSE),""),"تأكد من الكود")</f>
        <v/>
      </c>
      <c r="G658" s="12"/>
      <c r="H658" s="20"/>
      <c r="I658" s="12"/>
      <c r="U658" s="4" t="str">
        <f>IF(AND($V$2=$E658,$V$2&lt;&gt;"",$V$2&lt;&gt;0,F658&lt;&gt;"تأكد من الكود"),COUNT($U$3:U657)+1,"  ")</f>
        <v xml:space="preserve">  </v>
      </c>
      <c r="Y658" s="4" t="str">
        <f>IF(AND($Z$2=$D658,$Z$2&lt;&gt;"",$Z$2&lt;&gt;0,$Y$2=$Y$1),COUNT($Y$3:Y657)+1,"  ")</f>
        <v xml:space="preserve">  </v>
      </c>
    </row>
    <row r="659" spans="2:25" ht="15.75">
      <c r="B659" s="12" t="str">
        <f>IF(C659&lt;&gt;"",COUNT($B$3:B658)+1,"")</f>
        <v/>
      </c>
      <c r="C659" s="86"/>
      <c r="D659" s="12"/>
      <c r="E659" s="12"/>
      <c r="F659" s="5" t="str">
        <f>IFERROR(IF(E659&lt;&gt;"",VLOOKUP(E659,STORE!$C$6:$D$500,2,FALSE),""),"تأكد من الكود")</f>
        <v/>
      </c>
      <c r="G659" s="12"/>
      <c r="H659" s="20"/>
      <c r="I659" s="12"/>
      <c r="U659" s="4" t="str">
        <f>IF(AND($V$2=$E659,$V$2&lt;&gt;"",$V$2&lt;&gt;0,F659&lt;&gt;"تأكد من الكود"),COUNT($U$3:U658)+1,"  ")</f>
        <v xml:space="preserve">  </v>
      </c>
      <c r="Y659" s="4" t="str">
        <f>IF(AND($Z$2=$D659,$Z$2&lt;&gt;"",$Z$2&lt;&gt;0,$Y$2=$Y$1),COUNT($Y$3:Y658)+1,"  ")</f>
        <v xml:space="preserve">  </v>
      </c>
    </row>
    <row r="660" spans="2:25" ht="15.75">
      <c r="B660" s="12" t="str">
        <f>IF(C660&lt;&gt;"",COUNT($B$3:B659)+1,"")</f>
        <v/>
      </c>
      <c r="C660" s="86"/>
      <c r="D660" s="12"/>
      <c r="E660" s="12"/>
      <c r="F660" s="5" t="str">
        <f>IFERROR(IF(E660&lt;&gt;"",VLOOKUP(E660,STORE!$C$6:$D$500,2,FALSE),""),"تأكد من الكود")</f>
        <v/>
      </c>
      <c r="G660" s="12"/>
      <c r="H660" s="20"/>
      <c r="I660" s="12"/>
      <c r="U660" s="4" t="str">
        <f>IF(AND($V$2=$E660,$V$2&lt;&gt;"",$V$2&lt;&gt;0,F660&lt;&gt;"تأكد من الكود"),COUNT($U$3:U659)+1,"  ")</f>
        <v xml:space="preserve">  </v>
      </c>
      <c r="Y660" s="4" t="str">
        <f>IF(AND($Z$2=$D660,$Z$2&lt;&gt;"",$Z$2&lt;&gt;0,$Y$2=$Y$1),COUNT($Y$3:Y659)+1,"  ")</f>
        <v xml:space="preserve">  </v>
      </c>
    </row>
    <row r="661" spans="2:25" ht="15.75">
      <c r="B661" s="12" t="str">
        <f>IF(C661&lt;&gt;"",COUNT($B$3:B660)+1,"")</f>
        <v/>
      </c>
      <c r="C661" s="86"/>
      <c r="D661" s="12"/>
      <c r="E661" s="12"/>
      <c r="F661" s="5" t="str">
        <f>IFERROR(IF(E661&lt;&gt;"",VLOOKUP(E661,STORE!$C$6:$D$500,2,FALSE),""),"تأكد من الكود")</f>
        <v/>
      </c>
      <c r="G661" s="12"/>
      <c r="H661" s="20"/>
      <c r="I661" s="12"/>
      <c r="U661" s="4" t="str">
        <f>IF(AND($V$2=$E661,$V$2&lt;&gt;"",$V$2&lt;&gt;0,F661&lt;&gt;"تأكد من الكود"),COUNT($U$3:U660)+1,"  ")</f>
        <v xml:space="preserve">  </v>
      </c>
      <c r="Y661" s="4" t="str">
        <f>IF(AND($Z$2=$D661,$Z$2&lt;&gt;"",$Z$2&lt;&gt;0,$Y$2=$Y$1),COUNT($Y$3:Y660)+1,"  ")</f>
        <v xml:space="preserve">  </v>
      </c>
    </row>
    <row r="662" spans="2:25" ht="15.75">
      <c r="B662" s="12" t="str">
        <f>IF(C662&lt;&gt;"",COUNT($B$3:B661)+1,"")</f>
        <v/>
      </c>
      <c r="C662" s="86"/>
      <c r="D662" s="12"/>
      <c r="E662" s="12"/>
      <c r="F662" s="5" t="str">
        <f>IFERROR(IF(E662&lt;&gt;"",VLOOKUP(E662,STORE!$C$6:$D$500,2,FALSE),""),"تأكد من الكود")</f>
        <v/>
      </c>
      <c r="G662" s="12"/>
      <c r="H662" s="20"/>
      <c r="I662" s="12"/>
      <c r="U662" s="4" t="str">
        <f>IF(AND($V$2=$E662,$V$2&lt;&gt;"",$V$2&lt;&gt;0,F662&lt;&gt;"تأكد من الكود"),COUNT($U$3:U661)+1,"  ")</f>
        <v xml:space="preserve">  </v>
      </c>
      <c r="Y662" s="4" t="str">
        <f>IF(AND($Z$2=$D662,$Z$2&lt;&gt;"",$Z$2&lt;&gt;0,$Y$2=$Y$1),COUNT($Y$3:Y661)+1,"  ")</f>
        <v xml:space="preserve">  </v>
      </c>
    </row>
    <row r="663" spans="2:25" ht="15.75">
      <c r="B663" s="12" t="str">
        <f>IF(C663&lt;&gt;"",COUNT($B$3:B662)+1,"")</f>
        <v/>
      </c>
      <c r="C663" s="86"/>
      <c r="D663" s="12"/>
      <c r="E663" s="12"/>
      <c r="F663" s="5" t="str">
        <f>IFERROR(IF(E663&lt;&gt;"",VLOOKUP(E663,STORE!$C$6:$D$500,2,FALSE),""),"تأكد من الكود")</f>
        <v/>
      </c>
      <c r="G663" s="12"/>
      <c r="H663" s="20"/>
      <c r="I663" s="12"/>
      <c r="U663" s="4" t="str">
        <f>IF(AND($V$2=$E663,$V$2&lt;&gt;"",$V$2&lt;&gt;0,F663&lt;&gt;"تأكد من الكود"),COUNT($U$3:U662)+1,"  ")</f>
        <v xml:space="preserve">  </v>
      </c>
      <c r="Y663" s="4" t="str">
        <f>IF(AND($Z$2=$D663,$Z$2&lt;&gt;"",$Z$2&lt;&gt;0,$Y$2=$Y$1),COUNT($Y$3:Y662)+1,"  ")</f>
        <v xml:space="preserve">  </v>
      </c>
    </row>
    <row r="664" spans="2:25" ht="15.75">
      <c r="B664" s="12" t="str">
        <f>IF(C664&lt;&gt;"",COUNT($B$3:B663)+1,"")</f>
        <v/>
      </c>
      <c r="C664" s="86"/>
      <c r="D664" s="12"/>
      <c r="E664" s="12"/>
      <c r="F664" s="5" t="str">
        <f>IFERROR(IF(E664&lt;&gt;"",VLOOKUP(E664,STORE!$C$6:$D$500,2,FALSE),""),"تأكد من الكود")</f>
        <v/>
      </c>
      <c r="G664" s="12"/>
      <c r="H664" s="20"/>
      <c r="I664" s="12"/>
      <c r="U664" s="4" t="str">
        <f>IF(AND($V$2=$E664,$V$2&lt;&gt;"",$V$2&lt;&gt;0,F664&lt;&gt;"تأكد من الكود"),COUNT($U$3:U663)+1,"  ")</f>
        <v xml:space="preserve">  </v>
      </c>
      <c r="Y664" s="4" t="str">
        <f>IF(AND($Z$2=$D664,$Z$2&lt;&gt;"",$Z$2&lt;&gt;0,$Y$2=$Y$1),COUNT($Y$3:Y663)+1,"  ")</f>
        <v xml:space="preserve">  </v>
      </c>
    </row>
    <row r="665" spans="2:25" ht="15.75">
      <c r="B665" s="12" t="str">
        <f>IF(C665&lt;&gt;"",COUNT($B$3:B664)+1,"")</f>
        <v/>
      </c>
      <c r="C665" s="86"/>
      <c r="D665" s="12"/>
      <c r="E665" s="12"/>
      <c r="F665" s="5" t="str">
        <f>IFERROR(IF(E665&lt;&gt;"",VLOOKUP(E665,STORE!$C$6:$D$500,2,FALSE),""),"تأكد من الكود")</f>
        <v/>
      </c>
      <c r="G665" s="12"/>
      <c r="H665" s="20"/>
      <c r="I665" s="12"/>
      <c r="U665" s="4" t="str">
        <f>IF(AND($V$2=$E665,$V$2&lt;&gt;"",$V$2&lt;&gt;0,F665&lt;&gt;"تأكد من الكود"),COUNT($U$3:U664)+1,"  ")</f>
        <v xml:space="preserve">  </v>
      </c>
      <c r="Y665" s="4" t="str">
        <f>IF(AND($Z$2=$D665,$Z$2&lt;&gt;"",$Z$2&lt;&gt;0,$Y$2=$Y$1),COUNT($Y$3:Y664)+1,"  ")</f>
        <v xml:space="preserve">  </v>
      </c>
    </row>
    <row r="666" spans="2:25" ht="15.75">
      <c r="B666" s="12" t="str">
        <f>IF(C666&lt;&gt;"",COUNT($B$3:B665)+1,"")</f>
        <v/>
      </c>
      <c r="C666" s="86"/>
      <c r="D666" s="12"/>
      <c r="E666" s="12"/>
      <c r="F666" s="5" t="str">
        <f>IFERROR(IF(E666&lt;&gt;"",VLOOKUP(E666,STORE!$C$6:$D$500,2,FALSE),""),"تأكد من الكود")</f>
        <v/>
      </c>
      <c r="G666" s="12"/>
      <c r="H666" s="20"/>
      <c r="I666" s="12"/>
      <c r="U666" s="4" t="str">
        <f>IF(AND($V$2=$E666,$V$2&lt;&gt;"",$V$2&lt;&gt;0,F666&lt;&gt;"تأكد من الكود"),COUNT($U$3:U665)+1,"  ")</f>
        <v xml:space="preserve">  </v>
      </c>
      <c r="Y666" s="4" t="str">
        <f>IF(AND($Z$2=$D666,$Z$2&lt;&gt;"",$Z$2&lt;&gt;0,$Y$2=$Y$1),COUNT($Y$3:Y665)+1,"  ")</f>
        <v xml:space="preserve">  </v>
      </c>
    </row>
    <row r="667" spans="2:25" ht="15.75">
      <c r="B667" s="12" t="str">
        <f>IF(C667&lt;&gt;"",COUNT($B$3:B666)+1,"")</f>
        <v/>
      </c>
      <c r="C667" s="86"/>
      <c r="D667" s="12"/>
      <c r="E667" s="12"/>
      <c r="F667" s="5" t="str">
        <f>IFERROR(IF(E667&lt;&gt;"",VLOOKUP(E667,STORE!$C$6:$D$500,2,FALSE),""),"تأكد من الكود")</f>
        <v/>
      </c>
      <c r="G667" s="12"/>
      <c r="H667" s="20"/>
      <c r="I667" s="12"/>
      <c r="U667" s="4" t="str">
        <f>IF(AND($V$2=$E667,$V$2&lt;&gt;"",$V$2&lt;&gt;0,F667&lt;&gt;"تأكد من الكود"),COUNT($U$3:U666)+1,"  ")</f>
        <v xml:space="preserve">  </v>
      </c>
      <c r="Y667" s="4" t="str">
        <f>IF(AND($Z$2=$D667,$Z$2&lt;&gt;"",$Z$2&lt;&gt;0,$Y$2=$Y$1),COUNT($Y$3:Y666)+1,"  ")</f>
        <v xml:space="preserve">  </v>
      </c>
    </row>
    <row r="668" spans="2:25" ht="15.75">
      <c r="B668" s="12" t="str">
        <f>IF(C668&lt;&gt;"",COUNT($B$3:B667)+1,"")</f>
        <v/>
      </c>
      <c r="C668" s="86"/>
      <c r="D668" s="12"/>
      <c r="E668" s="12"/>
      <c r="F668" s="5" t="str">
        <f>IFERROR(IF(E668&lt;&gt;"",VLOOKUP(E668,STORE!$C$6:$D$500,2,FALSE),""),"تأكد من الكود")</f>
        <v/>
      </c>
      <c r="G668" s="12"/>
      <c r="H668" s="20"/>
      <c r="I668" s="12"/>
      <c r="U668" s="4" t="str">
        <f>IF(AND($V$2=$E668,$V$2&lt;&gt;"",$V$2&lt;&gt;0,F668&lt;&gt;"تأكد من الكود"),COUNT($U$3:U667)+1,"  ")</f>
        <v xml:space="preserve">  </v>
      </c>
      <c r="Y668" s="4" t="str">
        <f>IF(AND($Z$2=$D668,$Z$2&lt;&gt;"",$Z$2&lt;&gt;0,$Y$2=$Y$1),COUNT($Y$3:Y667)+1,"  ")</f>
        <v xml:space="preserve">  </v>
      </c>
    </row>
    <row r="669" spans="2:25" ht="15.75">
      <c r="B669" s="12" t="str">
        <f>IF(C669&lt;&gt;"",COUNT($B$3:B668)+1,"")</f>
        <v/>
      </c>
      <c r="C669" s="86"/>
      <c r="D669" s="12"/>
      <c r="E669" s="12"/>
      <c r="F669" s="5" t="str">
        <f>IFERROR(IF(E669&lt;&gt;"",VLOOKUP(E669,STORE!$C$6:$D$500,2,FALSE),""),"تأكد من الكود")</f>
        <v/>
      </c>
      <c r="G669" s="12"/>
      <c r="H669" s="20"/>
      <c r="I669" s="12"/>
      <c r="U669" s="4" t="str">
        <f>IF(AND($V$2=$E669,$V$2&lt;&gt;"",$V$2&lt;&gt;0,F669&lt;&gt;"تأكد من الكود"),COUNT($U$3:U668)+1,"  ")</f>
        <v xml:space="preserve">  </v>
      </c>
      <c r="Y669" s="4" t="str">
        <f>IF(AND($Z$2=$D669,$Z$2&lt;&gt;"",$Z$2&lt;&gt;0,$Y$2=$Y$1),COUNT($Y$3:Y668)+1,"  ")</f>
        <v xml:space="preserve">  </v>
      </c>
    </row>
    <row r="670" spans="2:25" ht="15.75">
      <c r="B670" s="12" t="str">
        <f>IF(C670&lt;&gt;"",COUNT($B$3:B669)+1,"")</f>
        <v/>
      </c>
      <c r="C670" s="86"/>
      <c r="D670" s="12"/>
      <c r="E670" s="12"/>
      <c r="F670" s="5" t="str">
        <f>IFERROR(IF(E670&lt;&gt;"",VLOOKUP(E670,STORE!$C$6:$D$500,2,FALSE),""),"تأكد من الكود")</f>
        <v/>
      </c>
      <c r="G670" s="12"/>
      <c r="H670" s="20"/>
      <c r="I670" s="12"/>
      <c r="U670" s="4" t="str">
        <f>IF(AND($V$2=$E670,$V$2&lt;&gt;"",$V$2&lt;&gt;0,F670&lt;&gt;"تأكد من الكود"),COUNT($U$3:U669)+1,"  ")</f>
        <v xml:space="preserve">  </v>
      </c>
      <c r="Y670" s="4" t="str">
        <f>IF(AND($Z$2=$D670,$Z$2&lt;&gt;"",$Z$2&lt;&gt;0,$Y$2=$Y$1),COUNT($Y$3:Y669)+1,"  ")</f>
        <v xml:space="preserve">  </v>
      </c>
    </row>
    <row r="671" spans="2:25" ht="15.75">
      <c r="B671" s="12" t="str">
        <f>IF(C671&lt;&gt;"",COUNT($B$3:B670)+1,"")</f>
        <v/>
      </c>
      <c r="C671" s="86"/>
      <c r="D671" s="12"/>
      <c r="E671" s="12"/>
      <c r="F671" s="5" t="str">
        <f>IFERROR(IF(E671&lt;&gt;"",VLOOKUP(E671,STORE!$C$6:$D$500,2,FALSE),""),"تأكد من الكود")</f>
        <v/>
      </c>
      <c r="G671" s="12"/>
      <c r="H671" s="20"/>
      <c r="I671" s="12"/>
      <c r="U671" s="4" t="str">
        <f>IF(AND($V$2=$E671,$V$2&lt;&gt;"",$V$2&lt;&gt;0,F671&lt;&gt;"تأكد من الكود"),COUNT($U$3:U670)+1,"  ")</f>
        <v xml:space="preserve">  </v>
      </c>
      <c r="Y671" s="4" t="str">
        <f>IF(AND($Z$2=$D671,$Z$2&lt;&gt;"",$Z$2&lt;&gt;0,$Y$2=$Y$1),COUNT($Y$3:Y670)+1,"  ")</f>
        <v xml:space="preserve">  </v>
      </c>
    </row>
    <row r="672" spans="2:25" ht="15.75">
      <c r="B672" s="12" t="str">
        <f>IF(C672&lt;&gt;"",COUNT($B$3:B671)+1,"")</f>
        <v/>
      </c>
      <c r="C672" s="86"/>
      <c r="D672" s="12"/>
      <c r="E672" s="12"/>
      <c r="F672" s="5" t="str">
        <f>IFERROR(IF(E672&lt;&gt;"",VLOOKUP(E672,STORE!$C$6:$D$500,2,FALSE),""),"تأكد من الكود")</f>
        <v/>
      </c>
      <c r="G672" s="12"/>
      <c r="H672" s="20"/>
      <c r="I672" s="12"/>
      <c r="U672" s="4" t="str">
        <f>IF(AND($V$2=$E672,$V$2&lt;&gt;"",$V$2&lt;&gt;0,F672&lt;&gt;"تأكد من الكود"),COUNT($U$3:U671)+1,"  ")</f>
        <v xml:space="preserve">  </v>
      </c>
      <c r="Y672" s="4" t="str">
        <f>IF(AND($Z$2=$D672,$Z$2&lt;&gt;"",$Z$2&lt;&gt;0,$Y$2=$Y$1),COUNT($Y$3:Y671)+1,"  ")</f>
        <v xml:space="preserve">  </v>
      </c>
    </row>
    <row r="673" spans="2:25" ht="15.75">
      <c r="B673" s="12" t="str">
        <f>IF(C673&lt;&gt;"",COUNT($B$3:B672)+1,"")</f>
        <v/>
      </c>
      <c r="C673" s="86"/>
      <c r="D673" s="12"/>
      <c r="E673" s="12"/>
      <c r="F673" s="5" t="str">
        <f>IFERROR(IF(E673&lt;&gt;"",VLOOKUP(E673,STORE!$C$6:$D$500,2,FALSE),""),"تأكد من الكود")</f>
        <v/>
      </c>
      <c r="G673" s="12"/>
      <c r="H673" s="20"/>
      <c r="I673" s="12"/>
      <c r="U673" s="4" t="str">
        <f>IF(AND($V$2=$E673,$V$2&lt;&gt;"",$V$2&lt;&gt;0,F673&lt;&gt;"تأكد من الكود"),COUNT($U$3:U672)+1,"  ")</f>
        <v xml:space="preserve">  </v>
      </c>
      <c r="Y673" s="4" t="str">
        <f>IF(AND($Z$2=$D673,$Z$2&lt;&gt;"",$Z$2&lt;&gt;0,$Y$2=$Y$1),COUNT($Y$3:Y672)+1,"  ")</f>
        <v xml:space="preserve">  </v>
      </c>
    </row>
    <row r="674" spans="2:25" ht="15.75">
      <c r="B674" s="12" t="str">
        <f>IF(C674&lt;&gt;"",COUNT($B$3:B673)+1,"")</f>
        <v/>
      </c>
      <c r="C674" s="86"/>
      <c r="D674" s="12"/>
      <c r="E674" s="12"/>
      <c r="F674" s="5" t="str">
        <f>IFERROR(IF(E674&lt;&gt;"",VLOOKUP(E674,STORE!$C$6:$D$500,2,FALSE),""),"تأكد من الكود")</f>
        <v/>
      </c>
      <c r="G674" s="12"/>
      <c r="H674" s="20"/>
      <c r="I674" s="12"/>
      <c r="U674" s="4" t="str">
        <f>IF(AND($V$2=$E674,$V$2&lt;&gt;"",$V$2&lt;&gt;0,F674&lt;&gt;"تأكد من الكود"),COUNT($U$3:U673)+1,"  ")</f>
        <v xml:space="preserve">  </v>
      </c>
      <c r="Y674" s="4" t="str">
        <f>IF(AND($Z$2=$D674,$Z$2&lt;&gt;"",$Z$2&lt;&gt;0,$Y$2=$Y$1),COUNT($Y$3:Y673)+1,"  ")</f>
        <v xml:space="preserve">  </v>
      </c>
    </row>
    <row r="675" spans="2:25" ht="15.75">
      <c r="B675" s="12" t="str">
        <f>IF(C675&lt;&gt;"",COUNT($B$3:B674)+1,"")</f>
        <v/>
      </c>
      <c r="C675" s="86"/>
      <c r="D675" s="12"/>
      <c r="E675" s="12"/>
      <c r="F675" s="5" t="str">
        <f>IFERROR(IF(E675&lt;&gt;"",VLOOKUP(E675,STORE!$C$6:$D$500,2,FALSE),""),"تأكد من الكود")</f>
        <v/>
      </c>
      <c r="G675" s="12"/>
      <c r="H675" s="20"/>
      <c r="I675" s="12"/>
      <c r="U675" s="4" t="str">
        <f>IF(AND($V$2=$E675,$V$2&lt;&gt;"",$V$2&lt;&gt;0,F675&lt;&gt;"تأكد من الكود"),COUNT($U$3:U674)+1,"  ")</f>
        <v xml:space="preserve">  </v>
      </c>
      <c r="Y675" s="4" t="str">
        <f>IF(AND($Z$2=$D675,$Z$2&lt;&gt;"",$Z$2&lt;&gt;0,$Y$2=$Y$1),COUNT($Y$3:Y674)+1,"  ")</f>
        <v xml:space="preserve">  </v>
      </c>
    </row>
    <row r="676" spans="2:25" ht="15.75">
      <c r="B676" s="12" t="str">
        <f>IF(C676&lt;&gt;"",COUNT($B$3:B675)+1,"")</f>
        <v/>
      </c>
      <c r="C676" s="86"/>
      <c r="D676" s="12"/>
      <c r="E676" s="12"/>
      <c r="F676" s="5" t="str">
        <f>IFERROR(IF(E676&lt;&gt;"",VLOOKUP(E676,STORE!$C$6:$D$500,2,FALSE),""),"تأكد من الكود")</f>
        <v/>
      </c>
      <c r="G676" s="12"/>
      <c r="H676" s="20"/>
      <c r="I676" s="12"/>
      <c r="U676" s="4" t="str">
        <f>IF(AND($V$2=$E676,$V$2&lt;&gt;"",$V$2&lt;&gt;0,F676&lt;&gt;"تأكد من الكود"),COUNT($U$3:U675)+1,"  ")</f>
        <v xml:space="preserve">  </v>
      </c>
      <c r="Y676" s="4" t="str">
        <f>IF(AND($Z$2=$D676,$Z$2&lt;&gt;"",$Z$2&lt;&gt;0,$Y$2=$Y$1),COUNT($Y$3:Y675)+1,"  ")</f>
        <v xml:space="preserve">  </v>
      </c>
    </row>
    <row r="677" spans="2:25" ht="15.75">
      <c r="B677" s="12" t="str">
        <f>IF(C677&lt;&gt;"",COUNT($B$3:B676)+1,"")</f>
        <v/>
      </c>
      <c r="C677" s="86"/>
      <c r="D677" s="12"/>
      <c r="E677" s="12"/>
      <c r="F677" s="5" t="str">
        <f>IFERROR(IF(E677&lt;&gt;"",VLOOKUP(E677,STORE!$C$6:$D$500,2,FALSE),""),"تأكد من الكود")</f>
        <v/>
      </c>
      <c r="G677" s="12"/>
      <c r="H677" s="20"/>
      <c r="I677" s="12"/>
      <c r="U677" s="4" t="str">
        <f>IF(AND($V$2=$E677,$V$2&lt;&gt;"",$V$2&lt;&gt;0,F677&lt;&gt;"تأكد من الكود"),COUNT($U$3:U676)+1,"  ")</f>
        <v xml:space="preserve">  </v>
      </c>
      <c r="Y677" s="4" t="str">
        <f>IF(AND($Z$2=$D677,$Z$2&lt;&gt;"",$Z$2&lt;&gt;0,$Y$2=$Y$1),COUNT($Y$3:Y676)+1,"  ")</f>
        <v xml:space="preserve">  </v>
      </c>
    </row>
    <row r="678" spans="2:25" ht="15.75">
      <c r="B678" s="12" t="str">
        <f>IF(C678&lt;&gt;"",COUNT($B$3:B677)+1,"")</f>
        <v/>
      </c>
      <c r="C678" s="86"/>
      <c r="D678" s="12"/>
      <c r="E678" s="12"/>
      <c r="F678" s="5" t="str">
        <f>IFERROR(IF(E678&lt;&gt;"",VLOOKUP(E678,STORE!$C$6:$D$500,2,FALSE),""),"تأكد من الكود")</f>
        <v/>
      </c>
      <c r="G678" s="12"/>
      <c r="H678" s="20"/>
      <c r="I678" s="12"/>
      <c r="U678" s="4" t="str">
        <f>IF(AND($V$2=$E678,$V$2&lt;&gt;"",$V$2&lt;&gt;0,F678&lt;&gt;"تأكد من الكود"),COUNT($U$3:U677)+1,"  ")</f>
        <v xml:space="preserve">  </v>
      </c>
      <c r="Y678" s="4" t="str">
        <f>IF(AND($Z$2=$D678,$Z$2&lt;&gt;"",$Z$2&lt;&gt;0,$Y$2=$Y$1),COUNT($Y$3:Y677)+1,"  ")</f>
        <v xml:space="preserve">  </v>
      </c>
    </row>
    <row r="679" spans="2:25" ht="15.75">
      <c r="B679" s="12" t="str">
        <f>IF(C679&lt;&gt;"",COUNT($B$3:B678)+1,"")</f>
        <v/>
      </c>
      <c r="C679" s="86"/>
      <c r="D679" s="12"/>
      <c r="E679" s="12"/>
      <c r="F679" s="5" t="str">
        <f>IFERROR(IF(E679&lt;&gt;"",VLOOKUP(E679,STORE!$C$6:$D$500,2,FALSE),""),"تأكد من الكود")</f>
        <v/>
      </c>
      <c r="G679" s="12"/>
      <c r="H679" s="20"/>
      <c r="I679" s="12"/>
      <c r="U679" s="4" t="str">
        <f>IF(AND($V$2=$E679,$V$2&lt;&gt;"",$V$2&lt;&gt;0,F679&lt;&gt;"تأكد من الكود"),COUNT($U$3:U678)+1,"  ")</f>
        <v xml:space="preserve">  </v>
      </c>
      <c r="Y679" s="4" t="str">
        <f>IF(AND($Z$2=$D679,$Z$2&lt;&gt;"",$Z$2&lt;&gt;0,$Y$2=$Y$1),COUNT($Y$3:Y678)+1,"  ")</f>
        <v xml:space="preserve">  </v>
      </c>
    </row>
    <row r="680" spans="2:25" ht="15.75">
      <c r="B680" s="12" t="str">
        <f>IF(C680&lt;&gt;"",COUNT($B$3:B679)+1,"")</f>
        <v/>
      </c>
      <c r="C680" s="86"/>
      <c r="D680" s="12"/>
      <c r="E680" s="12"/>
      <c r="F680" s="5" t="str">
        <f>IFERROR(IF(E680&lt;&gt;"",VLOOKUP(E680,STORE!$C$6:$D$500,2,FALSE),""),"تأكد من الكود")</f>
        <v/>
      </c>
      <c r="G680" s="12"/>
      <c r="H680" s="20"/>
      <c r="I680" s="12"/>
      <c r="U680" s="4" t="str">
        <f>IF(AND($V$2=$E680,$V$2&lt;&gt;"",$V$2&lt;&gt;0,F680&lt;&gt;"تأكد من الكود"),COUNT($U$3:U679)+1,"  ")</f>
        <v xml:space="preserve">  </v>
      </c>
      <c r="Y680" s="4" t="str">
        <f>IF(AND($Z$2=$D680,$Z$2&lt;&gt;"",$Z$2&lt;&gt;0,$Y$2=$Y$1),COUNT($Y$3:Y679)+1,"  ")</f>
        <v xml:space="preserve">  </v>
      </c>
    </row>
    <row r="681" spans="2:25" ht="15.75">
      <c r="B681" s="12" t="str">
        <f>IF(C681&lt;&gt;"",COUNT($B$3:B680)+1,"")</f>
        <v/>
      </c>
      <c r="C681" s="86"/>
      <c r="D681" s="12"/>
      <c r="E681" s="12"/>
      <c r="F681" s="5" t="str">
        <f>IFERROR(IF(E681&lt;&gt;"",VLOOKUP(E681,STORE!$C$6:$D$500,2,FALSE),""),"تأكد من الكود")</f>
        <v/>
      </c>
      <c r="G681" s="12"/>
      <c r="H681" s="20"/>
      <c r="I681" s="12"/>
      <c r="U681" s="4" t="str">
        <f>IF(AND($V$2=$E681,$V$2&lt;&gt;"",$V$2&lt;&gt;0,F681&lt;&gt;"تأكد من الكود"),COUNT($U$3:U680)+1,"  ")</f>
        <v xml:space="preserve">  </v>
      </c>
      <c r="Y681" s="4" t="str">
        <f>IF(AND($Z$2=$D681,$Z$2&lt;&gt;"",$Z$2&lt;&gt;0,$Y$2=$Y$1),COUNT($Y$3:Y680)+1,"  ")</f>
        <v xml:space="preserve">  </v>
      </c>
    </row>
    <row r="682" spans="2:25" ht="15.75">
      <c r="B682" s="12" t="str">
        <f>IF(C682&lt;&gt;"",COUNT($B$3:B681)+1,"")</f>
        <v/>
      </c>
      <c r="C682" s="86"/>
      <c r="D682" s="12"/>
      <c r="E682" s="12"/>
      <c r="F682" s="5" t="str">
        <f>IFERROR(IF(E682&lt;&gt;"",VLOOKUP(E682,STORE!$C$6:$D$500,2,FALSE),""),"تأكد من الكود")</f>
        <v/>
      </c>
      <c r="G682" s="12"/>
      <c r="H682" s="20"/>
      <c r="I682" s="12"/>
      <c r="U682" s="4" t="str">
        <f>IF(AND($V$2=$E682,$V$2&lt;&gt;"",$V$2&lt;&gt;0,F682&lt;&gt;"تأكد من الكود"),COUNT($U$3:U681)+1,"  ")</f>
        <v xml:space="preserve">  </v>
      </c>
      <c r="Y682" s="4" t="str">
        <f>IF(AND($Z$2=$D682,$Z$2&lt;&gt;"",$Z$2&lt;&gt;0,$Y$2=$Y$1),COUNT($Y$3:Y681)+1,"  ")</f>
        <v xml:space="preserve">  </v>
      </c>
    </row>
    <row r="683" spans="2:25" ht="15.75">
      <c r="B683" s="12" t="str">
        <f>IF(C683&lt;&gt;"",COUNT($B$3:B682)+1,"")</f>
        <v/>
      </c>
      <c r="C683" s="86"/>
      <c r="D683" s="12"/>
      <c r="E683" s="12"/>
      <c r="F683" s="5" t="str">
        <f>IFERROR(IF(E683&lt;&gt;"",VLOOKUP(E683,STORE!$C$6:$D$500,2,FALSE),""),"تأكد من الكود")</f>
        <v/>
      </c>
      <c r="G683" s="12"/>
      <c r="H683" s="20"/>
      <c r="I683" s="12"/>
      <c r="U683" s="4" t="str">
        <f>IF(AND($V$2=$E683,$V$2&lt;&gt;"",$V$2&lt;&gt;0,F683&lt;&gt;"تأكد من الكود"),COUNT($U$3:U682)+1,"  ")</f>
        <v xml:space="preserve">  </v>
      </c>
      <c r="Y683" s="4" t="str">
        <f>IF(AND($Z$2=$D683,$Z$2&lt;&gt;"",$Z$2&lt;&gt;0,$Y$2=$Y$1),COUNT($Y$3:Y682)+1,"  ")</f>
        <v xml:space="preserve">  </v>
      </c>
    </row>
    <row r="684" spans="2:25" ht="15.75">
      <c r="B684" s="12" t="str">
        <f>IF(C684&lt;&gt;"",COUNT($B$3:B683)+1,"")</f>
        <v/>
      </c>
      <c r="C684" s="86"/>
      <c r="D684" s="12"/>
      <c r="E684" s="12"/>
      <c r="F684" s="5" t="str">
        <f>IFERROR(IF(E684&lt;&gt;"",VLOOKUP(E684,STORE!$C$6:$D$500,2,FALSE),""),"تأكد من الكود")</f>
        <v/>
      </c>
      <c r="G684" s="12"/>
      <c r="H684" s="20"/>
      <c r="I684" s="12"/>
      <c r="U684" s="4" t="str">
        <f>IF(AND($V$2=$E684,$V$2&lt;&gt;"",$V$2&lt;&gt;0,F684&lt;&gt;"تأكد من الكود"),COUNT($U$3:U683)+1,"  ")</f>
        <v xml:space="preserve">  </v>
      </c>
      <c r="Y684" s="4" t="str">
        <f>IF(AND($Z$2=$D684,$Z$2&lt;&gt;"",$Z$2&lt;&gt;0,$Y$2=$Y$1),COUNT($Y$3:Y683)+1,"  ")</f>
        <v xml:space="preserve">  </v>
      </c>
    </row>
    <row r="685" spans="2:25" ht="15.75">
      <c r="B685" s="12" t="str">
        <f>IF(C685&lt;&gt;"",COUNT($B$3:B684)+1,"")</f>
        <v/>
      </c>
      <c r="C685" s="86"/>
      <c r="D685" s="12"/>
      <c r="E685" s="12"/>
      <c r="F685" s="5" t="str">
        <f>IFERROR(IF(E685&lt;&gt;"",VLOOKUP(E685,STORE!$C$6:$D$500,2,FALSE),""),"تأكد من الكود")</f>
        <v/>
      </c>
      <c r="G685" s="12"/>
      <c r="H685" s="20"/>
      <c r="I685" s="12"/>
      <c r="U685" s="4" t="str">
        <f>IF(AND($V$2=$E685,$V$2&lt;&gt;"",$V$2&lt;&gt;0,F685&lt;&gt;"تأكد من الكود"),COUNT($U$3:U684)+1,"  ")</f>
        <v xml:space="preserve">  </v>
      </c>
      <c r="Y685" s="4" t="str">
        <f>IF(AND($Z$2=$D685,$Z$2&lt;&gt;"",$Z$2&lt;&gt;0,$Y$2=$Y$1),COUNT($Y$3:Y684)+1,"  ")</f>
        <v xml:space="preserve">  </v>
      </c>
    </row>
    <row r="686" spans="2:25" ht="15.75">
      <c r="B686" s="12" t="str">
        <f>IF(C686&lt;&gt;"",COUNT($B$3:B685)+1,"")</f>
        <v/>
      </c>
      <c r="C686" s="86"/>
      <c r="D686" s="12"/>
      <c r="E686" s="12"/>
      <c r="F686" s="5" t="str">
        <f>IFERROR(IF(E686&lt;&gt;"",VLOOKUP(E686,STORE!$C$6:$D$500,2,FALSE),""),"تأكد من الكود")</f>
        <v/>
      </c>
      <c r="G686" s="12"/>
      <c r="H686" s="20"/>
      <c r="I686" s="12"/>
      <c r="U686" s="4" t="str">
        <f>IF(AND($V$2=$E686,$V$2&lt;&gt;"",$V$2&lt;&gt;0,F686&lt;&gt;"تأكد من الكود"),COUNT($U$3:U685)+1,"  ")</f>
        <v xml:space="preserve">  </v>
      </c>
      <c r="Y686" s="4" t="str">
        <f>IF(AND($Z$2=$D686,$Z$2&lt;&gt;"",$Z$2&lt;&gt;0,$Y$2=$Y$1),COUNT($Y$3:Y685)+1,"  ")</f>
        <v xml:space="preserve">  </v>
      </c>
    </row>
    <row r="687" spans="2:25" ht="15.75">
      <c r="B687" s="12" t="str">
        <f>IF(C687&lt;&gt;"",COUNT($B$3:B686)+1,"")</f>
        <v/>
      </c>
      <c r="C687" s="86"/>
      <c r="D687" s="12"/>
      <c r="E687" s="12"/>
      <c r="F687" s="5" t="str">
        <f>IFERROR(IF(E687&lt;&gt;"",VLOOKUP(E687,STORE!$C$6:$D$500,2,FALSE),""),"تأكد من الكود")</f>
        <v/>
      </c>
      <c r="G687" s="12"/>
      <c r="H687" s="20"/>
      <c r="I687" s="12"/>
      <c r="U687" s="4" t="str">
        <f>IF(AND($V$2=$E687,$V$2&lt;&gt;"",$V$2&lt;&gt;0,F687&lt;&gt;"تأكد من الكود"),COUNT($U$3:U686)+1,"  ")</f>
        <v xml:space="preserve">  </v>
      </c>
      <c r="Y687" s="4" t="str">
        <f>IF(AND($Z$2=$D687,$Z$2&lt;&gt;"",$Z$2&lt;&gt;0,$Y$2=$Y$1),COUNT($Y$3:Y686)+1,"  ")</f>
        <v xml:space="preserve">  </v>
      </c>
    </row>
    <row r="688" spans="2:25" ht="15.75">
      <c r="B688" s="12" t="str">
        <f>IF(C688&lt;&gt;"",COUNT($B$3:B687)+1,"")</f>
        <v/>
      </c>
      <c r="C688" s="86"/>
      <c r="D688" s="12"/>
      <c r="E688" s="12"/>
      <c r="F688" s="5" t="str">
        <f>IFERROR(IF(E688&lt;&gt;"",VLOOKUP(E688,STORE!$C$6:$D$500,2,FALSE),""),"تأكد من الكود")</f>
        <v/>
      </c>
      <c r="G688" s="12"/>
      <c r="H688" s="20"/>
      <c r="I688" s="12"/>
      <c r="U688" s="4" t="str">
        <f>IF(AND($V$2=$E688,$V$2&lt;&gt;"",$V$2&lt;&gt;0,F688&lt;&gt;"تأكد من الكود"),COUNT($U$3:U687)+1,"  ")</f>
        <v xml:space="preserve">  </v>
      </c>
      <c r="Y688" s="4" t="str">
        <f>IF(AND($Z$2=$D688,$Z$2&lt;&gt;"",$Z$2&lt;&gt;0,$Y$2=$Y$1),COUNT($Y$3:Y687)+1,"  ")</f>
        <v xml:space="preserve">  </v>
      </c>
    </row>
    <row r="689" spans="2:25" ht="15.75">
      <c r="B689" s="12" t="str">
        <f>IF(C689&lt;&gt;"",COUNT($B$3:B688)+1,"")</f>
        <v/>
      </c>
      <c r="C689" s="86"/>
      <c r="D689" s="12"/>
      <c r="E689" s="12"/>
      <c r="F689" s="5" t="str">
        <f>IFERROR(IF(E689&lt;&gt;"",VLOOKUP(E689,STORE!$C$6:$D$500,2,FALSE),""),"تأكد من الكود")</f>
        <v/>
      </c>
      <c r="G689" s="12"/>
      <c r="H689" s="20"/>
      <c r="I689" s="12"/>
      <c r="U689" s="4" t="str">
        <f>IF(AND($V$2=$E689,$V$2&lt;&gt;"",$V$2&lt;&gt;0,F689&lt;&gt;"تأكد من الكود"),COUNT($U$3:U688)+1,"  ")</f>
        <v xml:space="preserve">  </v>
      </c>
      <c r="Y689" s="4" t="str">
        <f>IF(AND($Z$2=$D689,$Z$2&lt;&gt;"",$Z$2&lt;&gt;0,$Y$2=$Y$1),COUNT($Y$3:Y688)+1,"  ")</f>
        <v xml:space="preserve">  </v>
      </c>
    </row>
    <row r="690" spans="2:25" ht="15.75">
      <c r="B690" s="12" t="str">
        <f>IF(C690&lt;&gt;"",COUNT($B$3:B689)+1,"")</f>
        <v/>
      </c>
      <c r="C690" s="86"/>
      <c r="D690" s="12"/>
      <c r="E690" s="12"/>
      <c r="F690" s="5" t="str">
        <f>IFERROR(IF(E690&lt;&gt;"",VLOOKUP(E690,STORE!$C$6:$D$500,2,FALSE),""),"تأكد من الكود")</f>
        <v/>
      </c>
      <c r="G690" s="12"/>
      <c r="H690" s="20"/>
      <c r="I690" s="12"/>
      <c r="U690" s="4" t="str">
        <f>IF(AND($V$2=$E690,$V$2&lt;&gt;"",$V$2&lt;&gt;0,F690&lt;&gt;"تأكد من الكود"),COUNT($U$3:U689)+1,"  ")</f>
        <v xml:space="preserve">  </v>
      </c>
      <c r="Y690" s="4" t="str">
        <f>IF(AND($Z$2=$D690,$Z$2&lt;&gt;"",$Z$2&lt;&gt;0,$Y$2=$Y$1),COUNT($Y$3:Y689)+1,"  ")</f>
        <v xml:space="preserve">  </v>
      </c>
    </row>
    <row r="691" spans="2:25" ht="15.75">
      <c r="B691" s="12" t="str">
        <f>IF(C691&lt;&gt;"",COUNT($B$3:B690)+1,"")</f>
        <v/>
      </c>
      <c r="C691" s="86"/>
      <c r="D691" s="12"/>
      <c r="E691" s="12"/>
      <c r="F691" s="5" t="str">
        <f>IFERROR(IF(E691&lt;&gt;"",VLOOKUP(E691,STORE!$C$6:$D$500,2,FALSE),""),"تأكد من الكود")</f>
        <v/>
      </c>
      <c r="G691" s="12"/>
      <c r="H691" s="20"/>
      <c r="I691" s="12"/>
      <c r="U691" s="4" t="str">
        <f>IF(AND($V$2=$E691,$V$2&lt;&gt;"",$V$2&lt;&gt;0,F691&lt;&gt;"تأكد من الكود"),COUNT($U$3:U690)+1,"  ")</f>
        <v xml:space="preserve">  </v>
      </c>
      <c r="Y691" s="4" t="str">
        <f>IF(AND($Z$2=$D691,$Z$2&lt;&gt;"",$Z$2&lt;&gt;0,$Y$2=$Y$1),COUNT($Y$3:Y690)+1,"  ")</f>
        <v xml:space="preserve">  </v>
      </c>
    </row>
    <row r="692" spans="2:25" ht="15.75">
      <c r="B692" s="12" t="str">
        <f>IF(C692&lt;&gt;"",COUNT($B$3:B691)+1,"")</f>
        <v/>
      </c>
      <c r="C692" s="86"/>
      <c r="D692" s="12"/>
      <c r="E692" s="12"/>
      <c r="F692" s="5" t="str">
        <f>IFERROR(IF(E692&lt;&gt;"",VLOOKUP(E692,STORE!$C$6:$D$500,2,FALSE),""),"تأكد من الكود")</f>
        <v/>
      </c>
      <c r="G692" s="12"/>
      <c r="H692" s="20"/>
      <c r="I692" s="12"/>
      <c r="U692" s="4" t="str">
        <f>IF(AND($V$2=$E692,$V$2&lt;&gt;"",$V$2&lt;&gt;0,F692&lt;&gt;"تأكد من الكود"),COUNT($U$3:U691)+1,"  ")</f>
        <v xml:space="preserve">  </v>
      </c>
      <c r="Y692" s="4" t="str">
        <f>IF(AND($Z$2=$D692,$Z$2&lt;&gt;"",$Z$2&lt;&gt;0,$Y$2=$Y$1),COUNT($Y$3:Y691)+1,"  ")</f>
        <v xml:space="preserve">  </v>
      </c>
    </row>
    <row r="693" spans="2:25" ht="15.75">
      <c r="B693" s="12" t="str">
        <f>IF(C693&lt;&gt;"",COUNT($B$3:B692)+1,"")</f>
        <v/>
      </c>
      <c r="C693" s="86"/>
      <c r="D693" s="12"/>
      <c r="E693" s="12"/>
      <c r="F693" s="5" t="str">
        <f>IFERROR(IF(E693&lt;&gt;"",VLOOKUP(E693,STORE!$C$6:$D$500,2,FALSE),""),"تأكد من الكود")</f>
        <v/>
      </c>
      <c r="G693" s="12"/>
      <c r="H693" s="20"/>
      <c r="I693" s="12"/>
      <c r="U693" s="4" t="str">
        <f>IF(AND($V$2=$E693,$V$2&lt;&gt;"",$V$2&lt;&gt;0,F693&lt;&gt;"تأكد من الكود"),COUNT($U$3:U692)+1,"  ")</f>
        <v xml:space="preserve">  </v>
      </c>
      <c r="Y693" s="4" t="str">
        <f>IF(AND($Z$2=$D693,$Z$2&lt;&gt;"",$Z$2&lt;&gt;0,$Y$2=$Y$1),COUNT($Y$3:Y692)+1,"  ")</f>
        <v xml:space="preserve">  </v>
      </c>
    </row>
    <row r="694" spans="2:25" ht="15.75">
      <c r="B694" s="12" t="str">
        <f>IF(C694&lt;&gt;"",COUNT($B$3:B693)+1,"")</f>
        <v/>
      </c>
      <c r="C694" s="86"/>
      <c r="D694" s="12"/>
      <c r="E694" s="12"/>
      <c r="F694" s="5" t="str">
        <f>IFERROR(IF(E694&lt;&gt;"",VLOOKUP(E694,STORE!$C$6:$D$500,2,FALSE),""),"تأكد من الكود")</f>
        <v/>
      </c>
      <c r="G694" s="12"/>
      <c r="H694" s="20"/>
      <c r="I694" s="12"/>
      <c r="U694" s="4" t="str">
        <f>IF(AND($V$2=$E694,$V$2&lt;&gt;"",$V$2&lt;&gt;0,F694&lt;&gt;"تأكد من الكود"),COUNT($U$3:U693)+1,"  ")</f>
        <v xml:space="preserve">  </v>
      </c>
      <c r="Y694" s="4" t="str">
        <f>IF(AND($Z$2=$D694,$Z$2&lt;&gt;"",$Z$2&lt;&gt;0,$Y$2=$Y$1),COUNT($Y$3:Y693)+1,"  ")</f>
        <v xml:space="preserve">  </v>
      </c>
    </row>
    <row r="695" spans="2:25" ht="15.75">
      <c r="B695" s="12" t="str">
        <f>IF(C695&lt;&gt;"",COUNT($B$3:B694)+1,"")</f>
        <v/>
      </c>
      <c r="C695" s="86"/>
      <c r="D695" s="12"/>
      <c r="E695" s="12"/>
      <c r="F695" s="5" t="str">
        <f>IFERROR(IF(E695&lt;&gt;"",VLOOKUP(E695,STORE!$C$6:$D$500,2,FALSE),""),"تأكد من الكود")</f>
        <v/>
      </c>
      <c r="G695" s="12"/>
      <c r="H695" s="20"/>
      <c r="I695" s="12"/>
      <c r="U695" s="4" t="str">
        <f>IF(AND($V$2=$E695,$V$2&lt;&gt;"",$V$2&lt;&gt;0,F695&lt;&gt;"تأكد من الكود"),COUNT($U$3:U694)+1,"  ")</f>
        <v xml:space="preserve">  </v>
      </c>
      <c r="Y695" s="4" t="str">
        <f>IF(AND($Z$2=$D695,$Z$2&lt;&gt;"",$Z$2&lt;&gt;0,$Y$2=$Y$1),COUNT($Y$3:Y694)+1,"  ")</f>
        <v xml:space="preserve">  </v>
      </c>
    </row>
    <row r="696" spans="2:25" ht="15.75">
      <c r="B696" s="12" t="str">
        <f>IF(C696&lt;&gt;"",COUNT($B$3:B695)+1,"")</f>
        <v/>
      </c>
      <c r="C696" s="86"/>
      <c r="D696" s="12"/>
      <c r="E696" s="12"/>
      <c r="F696" s="5" t="str">
        <f>IFERROR(IF(E696&lt;&gt;"",VLOOKUP(E696,STORE!$C$6:$D$500,2,FALSE),""),"تأكد من الكود")</f>
        <v/>
      </c>
      <c r="G696" s="12"/>
      <c r="H696" s="20"/>
      <c r="I696" s="12"/>
      <c r="U696" s="4" t="str">
        <f>IF(AND($V$2=$E696,$V$2&lt;&gt;"",$V$2&lt;&gt;0,F696&lt;&gt;"تأكد من الكود"),COUNT($U$3:U695)+1,"  ")</f>
        <v xml:space="preserve">  </v>
      </c>
      <c r="Y696" s="4" t="str">
        <f>IF(AND($Z$2=$D696,$Z$2&lt;&gt;"",$Z$2&lt;&gt;0,$Y$2=$Y$1),COUNT($Y$3:Y695)+1,"  ")</f>
        <v xml:space="preserve">  </v>
      </c>
    </row>
    <row r="697" spans="2:25" ht="15.75">
      <c r="B697" s="12" t="str">
        <f>IF(C697&lt;&gt;"",COUNT($B$3:B696)+1,"")</f>
        <v/>
      </c>
      <c r="C697" s="86"/>
      <c r="D697" s="12"/>
      <c r="E697" s="12"/>
      <c r="F697" s="5" t="str">
        <f>IFERROR(IF(E697&lt;&gt;"",VLOOKUP(E697,STORE!$C$6:$D$500,2,FALSE),""),"تأكد من الكود")</f>
        <v/>
      </c>
      <c r="G697" s="12"/>
      <c r="H697" s="20"/>
      <c r="I697" s="12"/>
      <c r="U697" s="4" t="str">
        <f>IF(AND($V$2=$E697,$V$2&lt;&gt;"",$V$2&lt;&gt;0,F697&lt;&gt;"تأكد من الكود"),COUNT($U$3:U696)+1,"  ")</f>
        <v xml:space="preserve">  </v>
      </c>
      <c r="Y697" s="4" t="str">
        <f>IF(AND($Z$2=$D697,$Z$2&lt;&gt;"",$Z$2&lt;&gt;0,$Y$2=$Y$1),COUNT($Y$3:Y696)+1,"  ")</f>
        <v xml:space="preserve">  </v>
      </c>
    </row>
    <row r="698" spans="2:25" ht="15.75">
      <c r="B698" s="12" t="str">
        <f>IF(C698&lt;&gt;"",COUNT($B$3:B697)+1,"")</f>
        <v/>
      </c>
      <c r="C698" s="86"/>
      <c r="D698" s="12"/>
      <c r="E698" s="12"/>
      <c r="F698" s="5" t="str">
        <f>IFERROR(IF(E698&lt;&gt;"",VLOOKUP(E698,STORE!$C$6:$D$500,2,FALSE),""),"تأكد من الكود")</f>
        <v/>
      </c>
      <c r="G698" s="12"/>
      <c r="H698" s="20"/>
      <c r="I698" s="12"/>
      <c r="U698" s="4" t="str">
        <f>IF(AND($V$2=$E698,$V$2&lt;&gt;"",$V$2&lt;&gt;0,F698&lt;&gt;"تأكد من الكود"),COUNT($U$3:U697)+1,"  ")</f>
        <v xml:space="preserve">  </v>
      </c>
      <c r="Y698" s="4" t="str">
        <f>IF(AND($Z$2=$D698,$Z$2&lt;&gt;"",$Z$2&lt;&gt;0,$Y$2=$Y$1),COUNT($Y$3:Y697)+1,"  ")</f>
        <v xml:space="preserve">  </v>
      </c>
    </row>
    <row r="699" spans="2:25" ht="15.75">
      <c r="B699" s="12" t="str">
        <f>IF(C699&lt;&gt;"",COUNT($B$3:B698)+1,"")</f>
        <v/>
      </c>
      <c r="C699" s="86"/>
      <c r="D699" s="12"/>
      <c r="E699" s="12"/>
      <c r="F699" s="5" t="str">
        <f>IFERROR(IF(E699&lt;&gt;"",VLOOKUP(E699,STORE!$C$6:$D$500,2,FALSE),""),"تأكد من الكود")</f>
        <v/>
      </c>
      <c r="G699" s="12"/>
      <c r="H699" s="20"/>
      <c r="I699" s="12"/>
      <c r="U699" s="4" t="str">
        <f>IF(AND($V$2=$E699,$V$2&lt;&gt;"",$V$2&lt;&gt;0,F699&lt;&gt;"تأكد من الكود"),COUNT($U$3:U698)+1,"  ")</f>
        <v xml:space="preserve">  </v>
      </c>
      <c r="Y699" s="4" t="str">
        <f>IF(AND($Z$2=$D699,$Z$2&lt;&gt;"",$Z$2&lt;&gt;0,$Y$2=$Y$1),COUNT($Y$3:Y698)+1,"  ")</f>
        <v xml:space="preserve">  </v>
      </c>
    </row>
    <row r="700" spans="2:25" ht="15.75">
      <c r="B700" s="12" t="str">
        <f>IF(C700&lt;&gt;"",COUNT($B$3:B699)+1,"")</f>
        <v/>
      </c>
      <c r="C700" s="86"/>
      <c r="D700" s="12"/>
      <c r="E700" s="12"/>
      <c r="F700" s="5" t="str">
        <f>IFERROR(IF(E700&lt;&gt;"",VLOOKUP(E700,STORE!$C$6:$D$500,2,FALSE),""),"تأكد من الكود")</f>
        <v/>
      </c>
      <c r="G700" s="12"/>
      <c r="H700" s="20"/>
      <c r="I700" s="12"/>
      <c r="U700" s="4" t="str">
        <f>IF(AND($V$2=$E700,$V$2&lt;&gt;"",$V$2&lt;&gt;0,F700&lt;&gt;"تأكد من الكود"),COUNT($U$3:U699)+1,"  ")</f>
        <v xml:space="preserve">  </v>
      </c>
      <c r="Y700" s="4" t="str">
        <f>IF(AND($Z$2=$D700,$Z$2&lt;&gt;"",$Z$2&lt;&gt;0,$Y$2=$Y$1),COUNT($Y$3:Y699)+1,"  ")</f>
        <v xml:space="preserve">  </v>
      </c>
    </row>
    <row r="701" spans="2:25" ht="15.75">
      <c r="B701" s="12" t="str">
        <f>IF(C701&lt;&gt;"",COUNT($B$3:B700)+1,"")</f>
        <v/>
      </c>
      <c r="C701" s="86"/>
      <c r="D701" s="12"/>
      <c r="E701" s="12"/>
      <c r="F701" s="5" t="str">
        <f>IFERROR(IF(E701&lt;&gt;"",VLOOKUP(E701,STORE!$C$6:$D$500,2,FALSE),""),"تأكد من الكود")</f>
        <v/>
      </c>
      <c r="G701" s="12"/>
      <c r="H701" s="20"/>
      <c r="I701" s="12"/>
      <c r="U701" s="4" t="str">
        <f>IF(AND($V$2=$E701,$V$2&lt;&gt;"",$V$2&lt;&gt;0,F701&lt;&gt;"تأكد من الكود"),COUNT($U$3:U700)+1,"  ")</f>
        <v xml:space="preserve">  </v>
      </c>
      <c r="Y701" s="4" t="str">
        <f>IF(AND($Z$2=$D701,$Z$2&lt;&gt;"",$Z$2&lt;&gt;0,$Y$2=$Y$1),COUNT($Y$3:Y700)+1,"  ")</f>
        <v xml:space="preserve">  </v>
      </c>
    </row>
    <row r="702" spans="2:25" ht="15.75">
      <c r="B702" s="12" t="str">
        <f>IF(C702&lt;&gt;"",COUNT($B$3:B701)+1,"")</f>
        <v/>
      </c>
      <c r="C702" s="86"/>
      <c r="D702" s="12"/>
      <c r="E702" s="12"/>
      <c r="F702" s="5" t="str">
        <f>IFERROR(IF(E702&lt;&gt;"",VLOOKUP(E702,STORE!$C$6:$D$500,2,FALSE),""),"تأكد من الكود")</f>
        <v/>
      </c>
      <c r="G702" s="12"/>
      <c r="H702" s="20"/>
      <c r="I702" s="12"/>
      <c r="U702" s="4" t="str">
        <f>IF(AND($V$2=$E702,$V$2&lt;&gt;"",$V$2&lt;&gt;0,F702&lt;&gt;"تأكد من الكود"),COUNT($U$3:U701)+1,"  ")</f>
        <v xml:space="preserve">  </v>
      </c>
      <c r="Y702" s="4" t="str">
        <f>IF(AND($Z$2=$D702,$Z$2&lt;&gt;"",$Z$2&lt;&gt;0,$Y$2=$Y$1),COUNT($Y$3:Y701)+1,"  ")</f>
        <v xml:space="preserve">  </v>
      </c>
    </row>
    <row r="703" spans="2:25" ht="15.75">
      <c r="B703" s="12" t="str">
        <f>IF(C703&lt;&gt;"",COUNT($B$3:B702)+1,"")</f>
        <v/>
      </c>
      <c r="C703" s="86"/>
      <c r="D703" s="12"/>
      <c r="E703" s="12"/>
      <c r="F703" s="5" t="str">
        <f>IFERROR(IF(E703&lt;&gt;"",VLOOKUP(E703,STORE!$C$6:$D$500,2,FALSE),""),"تأكد من الكود")</f>
        <v/>
      </c>
      <c r="G703" s="12"/>
      <c r="H703" s="20"/>
      <c r="I703" s="12"/>
      <c r="U703" s="4" t="str">
        <f>IF(AND($V$2=$E703,$V$2&lt;&gt;"",$V$2&lt;&gt;0,F703&lt;&gt;"تأكد من الكود"),COUNT($U$3:U702)+1,"  ")</f>
        <v xml:space="preserve">  </v>
      </c>
      <c r="Y703" s="4" t="str">
        <f>IF(AND($Z$2=$D703,$Z$2&lt;&gt;"",$Z$2&lt;&gt;0,$Y$2=$Y$1),COUNT($Y$3:Y702)+1,"  ")</f>
        <v xml:space="preserve">  </v>
      </c>
    </row>
    <row r="704" spans="2:25" ht="15.75">
      <c r="B704" s="12" t="str">
        <f>IF(C704&lt;&gt;"",COUNT($B$3:B703)+1,"")</f>
        <v/>
      </c>
      <c r="C704" s="86"/>
      <c r="D704" s="12"/>
      <c r="E704" s="12"/>
      <c r="F704" s="5" t="str">
        <f>IFERROR(IF(E704&lt;&gt;"",VLOOKUP(E704,STORE!$C$6:$D$500,2,FALSE),""),"تأكد من الكود")</f>
        <v/>
      </c>
      <c r="G704" s="12"/>
      <c r="H704" s="20"/>
      <c r="I704" s="12"/>
      <c r="U704" s="4" t="str">
        <f>IF(AND($V$2=$E704,$V$2&lt;&gt;"",$V$2&lt;&gt;0,F704&lt;&gt;"تأكد من الكود"),COUNT($U$3:U703)+1,"  ")</f>
        <v xml:space="preserve">  </v>
      </c>
      <c r="Y704" s="4" t="str">
        <f>IF(AND($Z$2=$D704,$Z$2&lt;&gt;"",$Z$2&lt;&gt;0,$Y$2=$Y$1),COUNT($Y$3:Y703)+1,"  ")</f>
        <v xml:space="preserve">  </v>
      </c>
    </row>
    <row r="705" spans="2:25" ht="15.75">
      <c r="B705" s="12" t="str">
        <f>IF(C705&lt;&gt;"",COUNT($B$3:B704)+1,"")</f>
        <v/>
      </c>
      <c r="C705" s="86"/>
      <c r="D705" s="12"/>
      <c r="E705" s="12"/>
      <c r="F705" s="5" t="str">
        <f>IFERROR(IF(E705&lt;&gt;"",VLOOKUP(E705,STORE!$C$6:$D$500,2,FALSE),""),"تأكد من الكود")</f>
        <v/>
      </c>
      <c r="G705" s="12"/>
      <c r="H705" s="20"/>
      <c r="I705" s="12"/>
      <c r="U705" s="4" t="str">
        <f>IF(AND($V$2=$E705,$V$2&lt;&gt;"",$V$2&lt;&gt;0,F705&lt;&gt;"تأكد من الكود"),COUNT($U$3:U704)+1,"  ")</f>
        <v xml:space="preserve">  </v>
      </c>
      <c r="Y705" s="4" t="str">
        <f>IF(AND($Z$2=$D705,$Z$2&lt;&gt;"",$Z$2&lt;&gt;0,$Y$2=$Y$1),COUNT($Y$3:Y704)+1,"  ")</f>
        <v xml:space="preserve">  </v>
      </c>
    </row>
    <row r="706" spans="2:25" ht="15.75">
      <c r="B706" s="12" t="str">
        <f>IF(C706&lt;&gt;"",COUNT($B$3:B705)+1,"")</f>
        <v/>
      </c>
      <c r="C706" s="86"/>
      <c r="D706" s="12"/>
      <c r="E706" s="12"/>
      <c r="F706" s="5" t="str">
        <f>IFERROR(IF(E706&lt;&gt;"",VLOOKUP(E706,STORE!$C$6:$D$500,2,FALSE),""),"تأكد من الكود")</f>
        <v/>
      </c>
      <c r="G706" s="12"/>
      <c r="H706" s="20"/>
      <c r="I706" s="12"/>
      <c r="U706" s="4" t="str">
        <f>IF(AND($V$2=$E706,$V$2&lt;&gt;"",$V$2&lt;&gt;0,F706&lt;&gt;"تأكد من الكود"),COUNT($U$3:U705)+1,"  ")</f>
        <v xml:space="preserve">  </v>
      </c>
      <c r="Y706" s="4" t="str">
        <f>IF(AND($Z$2=$D706,$Z$2&lt;&gt;"",$Z$2&lt;&gt;0,$Y$2=$Y$1),COUNT($Y$3:Y705)+1,"  ")</f>
        <v xml:space="preserve">  </v>
      </c>
    </row>
    <row r="707" spans="2:25" ht="15.75">
      <c r="B707" s="12" t="str">
        <f>IF(C707&lt;&gt;"",COUNT($B$3:B706)+1,"")</f>
        <v/>
      </c>
      <c r="C707" s="86"/>
      <c r="D707" s="12"/>
      <c r="E707" s="12"/>
      <c r="F707" s="5" t="str">
        <f>IFERROR(IF(E707&lt;&gt;"",VLOOKUP(E707,STORE!$C$6:$D$500,2,FALSE),""),"تأكد من الكود")</f>
        <v/>
      </c>
      <c r="G707" s="12"/>
      <c r="H707" s="20"/>
      <c r="I707" s="12"/>
      <c r="U707" s="4" t="str">
        <f>IF(AND($V$2=$E707,$V$2&lt;&gt;"",$V$2&lt;&gt;0,F707&lt;&gt;"تأكد من الكود"),COUNT($U$3:U706)+1,"  ")</f>
        <v xml:space="preserve">  </v>
      </c>
      <c r="Y707" s="4" t="str">
        <f>IF(AND($Z$2=$D707,$Z$2&lt;&gt;"",$Z$2&lt;&gt;0,$Y$2=$Y$1),COUNT($Y$3:Y706)+1,"  ")</f>
        <v xml:space="preserve">  </v>
      </c>
    </row>
    <row r="708" spans="2:25" ht="15.75">
      <c r="B708" s="12" t="str">
        <f>IF(C708&lt;&gt;"",COUNT($B$3:B707)+1,"")</f>
        <v/>
      </c>
      <c r="C708" s="86"/>
      <c r="D708" s="12"/>
      <c r="E708" s="12"/>
      <c r="F708" s="5" t="str">
        <f>IFERROR(IF(E708&lt;&gt;"",VLOOKUP(E708,STORE!$C$6:$D$500,2,FALSE),""),"تأكد من الكود")</f>
        <v/>
      </c>
      <c r="G708" s="12"/>
      <c r="H708" s="20"/>
      <c r="I708" s="12"/>
      <c r="U708" s="4" t="str">
        <f>IF(AND($V$2=$E708,$V$2&lt;&gt;"",$V$2&lt;&gt;0,F708&lt;&gt;"تأكد من الكود"),COUNT($U$3:U707)+1,"  ")</f>
        <v xml:space="preserve">  </v>
      </c>
      <c r="Y708" s="4" t="str">
        <f>IF(AND($Z$2=$D708,$Z$2&lt;&gt;"",$Z$2&lt;&gt;0,$Y$2=$Y$1),COUNT($Y$3:Y707)+1,"  ")</f>
        <v xml:space="preserve">  </v>
      </c>
    </row>
    <row r="709" spans="2:25" ht="15.75">
      <c r="B709" s="12" t="str">
        <f>IF(C709&lt;&gt;"",COUNT($B$3:B708)+1,"")</f>
        <v/>
      </c>
      <c r="C709" s="86"/>
      <c r="D709" s="12"/>
      <c r="E709" s="12"/>
      <c r="F709" s="5" t="str">
        <f>IFERROR(IF(E709&lt;&gt;"",VLOOKUP(E709,STORE!$C$6:$D$500,2,FALSE),""),"تأكد من الكود")</f>
        <v/>
      </c>
      <c r="G709" s="12"/>
      <c r="H709" s="20"/>
      <c r="I709" s="12"/>
      <c r="U709" s="4" t="str">
        <f>IF(AND($V$2=$E709,$V$2&lt;&gt;"",$V$2&lt;&gt;0,F709&lt;&gt;"تأكد من الكود"),COUNT($U$3:U708)+1,"  ")</f>
        <v xml:space="preserve">  </v>
      </c>
      <c r="Y709" s="4" t="str">
        <f>IF(AND($Z$2=$D709,$Z$2&lt;&gt;"",$Z$2&lt;&gt;0,$Y$2=$Y$1),COUNT($Y$3:Y708)+1,"  ")</f>
        <v xml:space="preserve">  </v>
      </c>
    </row>
    <row r="710" spans="2:25" ht="15.75">
      <c r="B710" s="12" t="str">
        <f>IF(C710&lt;&gt;"",COUNT($B$3:B709)+1,"")</f>
        <v/>
      </c>
      <c r="C710" s="86"/>
      <c r="D710" s="12"/>
      <c r="E710" s="12"/>
      <c r="F710" s="5" t="str">
        <f>IFERROR(IF(E710&lt;&gt;"",VLOOKUP(E710,STORE!$C$6:$D$500,2,FALSE),""),"تأكد من الكود")</f>
        <v/>
      </c>
      <c r="G710" s="12"/>
      <c r="H710" s="20"/>
      <c r="I710" s="12"/>
      <c r="U710" s="4" t="str">
        <f>IF(AND($V$2=$E710,$V$2&lt;&gt;"",$V$2&lt;&gt;0,F710&lt;&gt;"تأكد من الكود"),COUNT($U$3:U709)+1,"  ")</f>
        <v xml:space="preserve">  </v>
      </c>
      <c r="Y710" s="4" t="str">
        <f>IF(AND($Z$2=$D710,$Z$2&lt;&gt;"",$Z$2&lt;&gt;0,$Y$2=$Y$1),COUNT($Y$3:Y709)+1,"  ")</f>
        <v xml:space="preserve">  </v>
      </c>
    </row>
    <row r="711" spans="2:25" ht="15.75">
      <c r="B711" s="12" t="str">
        <f>IF(C711&lt;&gt;"",COUNT($B$3:B710)+1,"")</f>
        <v/>
      </c>
      <c r="C711" s="86"/>
      <c r="D711" s="12"/>
      <c r="E711" s="12"/>
      <c r="F711" s="5" t="str">
        <f>IFERROR(IF(E711&lt;&gt;"",VLOOKUP(E711,STORE!$C$6:$D$500,2,FALSE),""),"تأكد من الكود")</f>
        <v/>
      </c>
      <c r="G711" s="12"/>
      <c r="H711" s="20"/>
      <c r="I711" s="12"/>
      <c r="U711" s="4" t="str">
        <f>IF(AND($V$2=$E711,$V$2&lt;&gt;"",$V$2&lt;&gt;0,F711&lt;&gt;"تأكد من الكود"),COUNT($U$3:U710)+1,"  ")</f>
        <v xml:space="preserve">  </v>
      </c>
      <c r="Y711" s="4" t="str">
        <f>IF(AND($Z$2=$D711,$Z$2&lt;&gt;"",$Z$2&lt;&gt;0,$Y$2=$Y$1),COUNT($Y$3:Y710)+1,"  ")</f>
        <v xml:space="preserve">  </v>
      </c>
    </row>
    <row r="712" spans="2:25" ht="15.75">
      <c r="B712" s="12" t="str">
        <f>IF(C712&lt;&gt;"",COUNT($B$3:B711)+1,"")</f>
        <v/>
      </c>
      <c r="C712" s="86"/>
      <c r="D712" s="12"/>
      <c r="E712" s="12"/>
      <c r="F712" s="5" t="str">
        <f>IFERROR(IF(E712&lt;&gt;"",VLOOKUP(E712,STORE!$C$6:$D$500,2,FALSE),""),"تأكد من الكود")</f>
        <v/>
      </c>
      <c r="G712" s="12"/>
      <c r="H712" s="20"/>
      <c r="I712" s="12"/>
      <c r="U712" s="4" t="str">
        <f>IF(AND($V$2=$E712,$V$2&lt;&gt;"",$V$2&lt;&gt;0,F712&lt;&gt;"تأكد من الكود"),COUNT($U$3:U711)+1,"  ")</f>
        <v xml:space="preserve">  </v>
      </c>
      <c r="Y712" s="4" t="str">
        <f>IF(AND($Z$2=$D712,$Z$2&lt;&gt;"",$Z$2&lt;&gt;0,$Y$2=$Y$1),COUNT($Y$3:Y711)+1,"  ")</f>
        <v xml:space="preserve">  </v>
      </c>
    </row>
    <row r="713" spans="2:25" ht="15.75">
      <c r="B713" s="12" t="str">
        <f>IF(C713&lt;&gt;"",COUNT($B$3:B712)+1,"")</f>
        <v/>
      </c>
      <c r="C713" s="86"/>
      <c r="D713" s="12"/>
      <c r="E713" s="12"/>
      <c r="F713" s="5" t="str">
        <f>IFERROR(IF(E713&lt;&gt;"",VLOOKUP(E713,STORE!$C$6:$D$500,2,FALSE),""),"تأكد من الكود")</f>
        <v/>
      </c>
      <c r="G713" s="12"/>
      <c r="H713" s="20"/>
      <c r="I713" s="12"/>
      <c r="U713" s="4" t="str">
        <f>IF(AND($V$2=$E713,$V$2&lt;&gt;"",$V$2&lt;&gt;0,F713&lt;&gt;"تأكد من الكود"),COUNT($U$3:U712)+1,"  ")</f>
        <v xml:space="preserve">  </v>
      </c>
      <c r="Y713" s="4" t="str">
        <f>IF(AND($Z$2=$D713,$Z$2&lt;&gt;"",$Z$2&lt;&gt;0,$Y$2=$Y$1),COUNT($Y$3:Y712)+1,"  ")</f>
        <v xml:space="preserve">  </v>
      </c>
    </row>
    <row r="714" spans="2:25" ht="15.75">
      <c r="B714" s="12" t="str">
        <f>IF(C714&lt;&gt;"",COUNT($B$3:B713)+1,"")</f>
        <v/>
      </c>
      <c r="C714" s="86"/>
      <c r="D714" s="12"/>
      <c r="E714" s="12"/>
      <c r="F714" s="5" t="str">
        <f>IFERROR(IF(E714&lt;&gt;"",VLOOKUP(E714,STORE!$C$6:$D$500,2,FALSE),""),"تأكد من الكود")</f>
        <v/>
      </c>
      <c r="G714" s="12"/>
      <c r="H714" s="20"/>
      <c r="I714" s="12"/>
      <c r="U714" s="4" t="str">
        <f>IF(AND($V$2=$E714,$V$2&lt;&gt;"",$V$2&lt;&gt;0,F714&lt;&gt;"تأكد من الكود"),COUNT($U$3:U713)+1,"  ")</f>
        <v xml:space="preserve">  </v>
      </c>
      <c r="Y714" s="4" t="str">
        <f>IF(AND($Z$2=$D714,$Z$2&lt;&gt;"",$Z$2&lt;&gt;0,$Y$2=$Y$1),COUNT($Y$3:Y713)+1,"  ")</f>
        <v xml:space="preserve">  </v>
      </c>
    </row>
    <row r="715" spans="2:25" ht="15.75">
      <c r="B715" s="12" t="str">
        <f>IF(C715&lt;&gt;"",COUNT($B$3:B714)+1,"")</f>
        <v/>
      </c>
      <c r="C715" s="86"/>
      <c r="D715" s="12"/>
      <c r="E715" s="12"/>
      <c r="F715" s="5" t="str">
        <f>IFERROR(IF(E715&lt;&gt;"",VLOOKUP(E715,STORE!$C$6:$D$500,2,FALSE),""),"تأكد من الكود")</f>
        <v/>
      </c>
      <c r="G715" s="12"/>
      <c r="H715" s="20"/>
      <c r="I715" s="12"/>
      <c r="U715" s="4" t="str">
        <f>IF(AND($V$2=$E715,$V$2&lt;&gt;"",$V$2&lt;&gt;0,F715&lt;&gt;"تأكد من الكود"),COUNT($U$3:U714)+1,"  ")</f>
        <v xml:space="preserve">  </v>
      </c>
      <c r="Y715" s="4" t="str">
        <f>IF(AND($Z$2=$D715,$Z$2&lt;&gt;"",$Z$2&lt;&gt;0,$Y$2=$Y$1),COUNT($Y$3:Y714)+1,"  ")</f>
        <v xml:space="preserve">  </v>
      </c>
    </row>
    <row r="716" spans="2:25" ht="15.75">
      <c r="B716" s="12" t="str">
        <f>IF(C716&lt;&gt;"",COUNT($B$3:B715)+1,"")</f>
        <v/>
      </c>
      <c r="C716" s="86"/>
      <c r="D716" s="12"/>
      <c r="E716" s="12"/>
      <c r="F716" s="5" t="str">
        <f>IFERROR(IF(E716&lt;&gt;"",VLOOKUP(E716,STORE!$C$6:$D$500,2,FALSE),""),"تأكد من الكود")</f>
        <v/>
      </c>
      <c r="G716" s="12"/>
      <c r="H716" s="20"/>
      <c r="I716" s="12"/>
      <c r="U716" s="4" t="str">
        <f>IF(AND($V$2=$E716,$V$2&lt;&gt;"",$V$2&lt;&gt;0,F716&lt;&gt;"تأكد من الكود"),COUNT($U$3:U715)+1,"  ")</f>
        <v xml:space="preserve">  </v>
      </c>
      <c r="Y716" s="4" t="str">
        <f>IF(AND($Z$2=$D716,$Z$2&lt;&gt;"",$Z$2&lt;&gt;0,$Y$2=$Y$1),COUNT($Y$3:Y715)+1,"  ")</f>
        <v xml:space="preserve">  </v>
      </c>
    </row>
    <row r="717" spans="2:25" ht="15.75">
      <c r="B717" s="12" t="str">
        <f>IF(C717&lt;&gt;"",COUNT($B$3:B716)+1,"")</f>
        <v/>
      </c>
      <c r="C717" s="86"/>
      <c r="D717" s="12"/>
      <c r="E717" s="12"/>
      <c r="F717" s="5" t="str">
        <f>IFERROR(IF(E717&lt;&gt;"",VLOOKUP(E717,STORE!$C$6:$D$500,2,FALSE),""),"تأكد من الكود")</f>
        <v/>
      </c>
      <c r="G717" s="12"/>
      <c r="H717" s="20"/>
      <c r="I717" s="12"/>
      <c r="U717" s="4" t="str">
        <f>IF(AND($V$2=$E717,$V$2&lt;&gt;"",$V$2&lt;&gt;0,F717&lt;&gt;"تأكد من الكود"),COUNT($U$3:U716)+1,"  ")</f>
        <v xml:space="preserve">  </v>
      </c>
      <c r="Y717" s="4" t="str">
        <f>IF(AND($Z$2=$D717,$Z$2&lt;&gt;"",$Z$2&lt;&gt;0,$Y$2=$Y$1),COUNT($Y$3:Y716)+1,"  ")</f>
        <v xml:space="preserve">  </v>
      </c>
    </row>
    <row r="718" spans="2:25" ht="15.75">
      <c r="B718" s="12" t="str">
        <f>IF(C718&lt;&gt;"",COUNT($B$3:B717)+1,"")</f>
        <v/>
      </c>
      <c r="C718" s="86"/>
      <c r="D718" s="12"/>
      <c r="E718" s="12"/>
      <c r="F718" s="5" t="str">
        <f>IFERROR(IF(E718&lt;&gt;"",VLOOKUP(E718,STORE!$C$6:$D$500,2,FALSE),""),"تأكد من الكود")</f>
        <v/>
      </c>
      <c r="G718" s="12"/>
      <c r="H718" s="20"/>
      <c r="I718" s="12"/>
      <c r="U718" s="4" t="str">
        <f>IF(AND($V$2=$E718,$V$2&lt;&gt;"",$V$2&lt;&gt;0,F718&lt;&gt;"تأكد من الكود"),COUNT($U$3:U717)+1,"  ")</f>
        <v xml:space="preserve">  </v>
      </c>
      <c r="Y718" s="4" t="str">
        <f>IF(AND($Z$2=$D718,$Z$2&lt;&gt;"",$Z$2&lt;&gt;0,$Y$2=$Y$1),COUNT($Y$3:Y717)+1,"  ")</f>
        <v xml:space="preserve">  </v>
      </c>
    </row>
    <row r="719" spans="2:25" ht="15.75">
      <c r="B719" s="12" t="str">
        <f>IF(C719&lt;&gt;"",COUNT($B$3:B718)+1,"")</f>
        <v/>
      </c>
      <c r="C719" s="86"/>
      <c r="D719" s="12"/>
      <c r="E719" s="12"/>
      <c r="F719" s="5" t="str">
        <f>IFERROR(IF(E719&lt;&gt;"",VLOOKUP(E719,STORE!$C$6:$D$500,2,FALSE),""),"تأكد من الكود")</f>
        <v/>
      </c>
      <c r="G719" s="12"/>
      <c r="H719" s="20"/>
      <c r="I719" s="12"/>
      <c r="U719" s="4" t="str">
        <f>IF(AND($V$2=$E719,$V$2&lt;&gt;"",$V$2&lt;&gt;0,F719&lt;&gt;"تأكد من الكود"),COUNT($U$3:U718)+1,"  ")</f>
        <v xml:space="preserve">  </v>
      </c>
      <c r="Y719" s="4" t="str">
        <f>IF(AND($Z$2=$D719,$Z$2&lt;&gt;"",$Z$2&lt;&gt;0,$Y$2=$Y$1),COUNT($Y$3:Y718)+1,"  ")</f>
        <v xml:space="preserve">  </v>
      </c>
    </row>
    <row r="720" spans="2:25" ht="15.75">
      <c r="B720" s="12" t="str">
        <f>IF(C720&lt;&gt;"",COUNT($B$3:B719)+1,"")</f>
        <v/>
      </c>
      <c r="C720" s="86"/>
      <c r="D720" s="12"/>
      <c r="E720" s="12"/>
      <c r="F720" s="5" t="str">
        <f>IFERROR(IF(E720&lt;&gt;"",VLOOKUP(E720,STORE!$C$6:$D$500,2,FALSE),""),"تأكد من الكود")</f>
        <v/>
      </c>
      <c r="G720" s="12"/>
      <c r="H720" s="20"/>
      <c r="I720" s="12"/>
      <c r="U720" s="4" t="str">
        <f>IF(AND($V$2=$E720,$V$2&lt;&gt;"",$V$2&lt;&gt;0,F720&lt;&gt;"تأكد من الكود"),COUNT($U$3:U719)+1,"  ")</f>
        <v xml:space="preserve">  </v>
      </c>
      <c r="Y720" s="4" t="str">
        <f>IF(AND($Z$2=$D720,$Z$2&lt;&gt;"",$Z$2&lt;&gt;0,$Y$2=$Y$1),COUNT($Y$3:Y719)+1,"  ")</f>
        <v xml:space="preserve">  </v>
      </c>
    </row>
    <row r="721" spans="2:25" ht="15.75">
      <c r="B721" s="12" t="str">
        <f>IF(C721&lt;&gt;"",COUNT($B$3:B720)+1,"")</f>
        <v/>
      </c>
      <c r="C721" s="86"/>
      <c r="D721" s="12"/>
      <c r="E721" s="12"/>
      <c r="F721" s="5" t="str">
        <f>IFERROR(IF(E721&lt;&gt;"",VLOOKUP(E721,STORE!$C$6:$D$500,2,FALSE),""),"تأكد من الكود")</f>
        <v/>
      </c>
      <c r="G721" s="12"/>
      <c r="H721" s="20"/>
      <c r="I721" s="12"/>
      <c r="U721" s="4" t="str">
        <f>IF(AND($V$2=$E721,$V$2&lt;&gt;"",$V$2&lt;&gt;0,F721&lt;&gt;"تأكد من الكود"),COUNT($U$3:U720)+1,"  ")</f>
        <v xml:space="preserve">  </v>
      </c>
      <c r="Y721" s="4" t="str">
        <f>IF(AND($Z$2=$D721,$Z$2&lt;&gt;"",$Z$2&lt;&gt;0,$Y$2=$Y$1),COUNT($Y$3:Y720)+1,"  ")</f>
        <v xml:space="preserve">  </v>
      </c>
    </row>
    <row r="722" spans="2:25" ht="15.75">
      <c r="B722" s="12" t="str">
        <f>IF(C722&lt;&gt;"",COUNT($B$3:B721)+1,"")</f>
        <v/>
      </c>
      <c r="C722" s="86"/>
      <c r="D722" s="12"/>
      <c r="E722" s="12"/>
      <c r="F722" s="5" t="str">
        <f>IFERROR(IF(E722&lt;&gt;"",VLOOKUP(E722,STORE!$C$6:$D$500,2,FALSE),""),"تأكد من الكود")</f>
        <v/>
      </c>
      <c r="G722" s="12"/>
      <c r="H722" s="20"/>
      <c r="I722" s="12"/>
      <c r="U722" s="4" t="str">
        <f>IF(AND($V$2=$E722,$V$2&lt;&gt;"",$V$2&lt;&gt;0,F722&lt;&gt;"تأكد من الكود"),COUNT($U$3:U721)+1,"  ")</f>
        <v xml:space="preserve">  </v>
      </c>
      <c r="Y722" s="4" t="str">
        <f>IF(AND($Z$2=$D722,$Z$2&lt;&gt;"",$Z$2&lt;&gt;0,$Y$2=$Y$1),COUNT($Y$3:Y721)+1,"  ")</f>
        <v xml:space="preserve">  </v>
      </c>
    </row>
    <row r="723" spans="2:25" ht="15.75">
      <c r="B723" s="12" t="str">
        <f>IF(C723&lt;&gt;"",COUNT($B$3:B722)+1,"")</f>
        <v/>
      </c>
      <c r="C723" s="86"/>
      <c r="D723" s="12"/>
      <c r="E723" s="12"/>
      <c r="F723" s="5" t="str">
        <f>IFERROR(IF(E723&lt;&gt;"",VLOOKUP(E723,STORE!$C$6:$D$500,2,FALSE),""),"تأكد من الكود")</f>
        <v/>
      </c>
      <c r="G723" s="12"/>
      <c r="H723" s="20"/>
      <c r="I723" s="12"/>
      <c r="U723" s="4" t="str">
        <f>IF(AND($V$2=$E723,$V$2&lt;&gt;"",$V$2&lt;&gt;0,F723&lt;&gt;"تأكد من الكود"),COUNT($U$3:U722)+1,"  ")</f>
        <v xml:space="preserve">  </v>
      </c>
      <c r="Y723" s="4" t="str">
        <f>IF(AND($Z$2=$D723,$Z$2&lt;&gt;"",$Z$2&lt;&gt;0,$Y$2=$Y$1),COUNT($Y$3:Y722)+1,"  ")</f>
        <v xml:space="preserve">  </v>
      </c>
    </row>
    <row r="724" spans="2:25" ht="15.75">
      <c r="B724" s="12" t="str">
        <f>IF(C724&lt;&gt;"",COUNT($B$3:B723)+1,"")</f>
        <v/>
      </c>
      <c r="C724" s="86"/>
      <c r="D724" s="12"/>
      <c r="E724" s="12"/>
      <c r="F724" s="5" t="str">
        <f>IFERROR(IF(E724&lt;&gt;"",VLOOKUP(E724,STORE!$C$6:$D$500,2,FALSE),""),"تأكد من الكود")</f>
        <v/>
      </c>
      <c r="G724" s="12"/>
      <c r="H724" s="20"/>
      <c r="I724" s="12"/>
      <c r="U724" s="4" t="str">
        <f>IF(AND($V$2=$E724,$V$2&lt;&gt;"",$V$2&lt;&gt;0,F724&lt;&gt;"تأكد من الكود"),COUNT($U$3:U723)+1,"  ")</f>
        <v xml:space="preserve">  </v>
      </c>
      <c r="Y724" s="4" t="str">
        <f>IF(AND($Z$2=$D724,$Z$2&lt;&gt;"",$Z$2&lt;&gt;0,$Y$2=$Y$1),COUNT($Y$3:Y723)+1,"  ")</f>
        <v xml:space="preserve">  </v>
      </c>
    </row>
    <row r="725" spans="2:25" ht="15.75">
      <c r="B725" s="12" t="str">
        <f>IF(C725&lt;&gt;"",COUNT($B$3:B724)+1,"")</f>
        <v/>
      </c>
      <c r="C725" s="86"/>
      <c r="D725" s="12"/>
      <c r="E725" s="12"/>
      <c r="F725" s="5" t="str">
        <f>IFERROR(IF(E725&lt;&gt;"",VLOOKUP(E725,STORE!$C$6:$D$500,2,FALSE),""),"تأكد من الكود")</f>
        <v/>
      </c>
      <c r="G725" s="12"/>
      <c r="H725" s="20"/>
      <c r="I725" s="12"/>
      <c r="U725" s="4" t="str">
        <f>IF(AND($V$2=$E725,$V$2&lt;&gt;"",$V$2&lt;&gt;0,F725&lt;&gt;"تأكد من الكود"),COUNT($U$3:U724)+1,"  ")</f>
        <v xml:space="preserve">  </v>
      </c>
      <c r="Y725" s="4" t="str">
        <f>IF(AND($Z$2=$D725,$Z$2&lt;&gt;"",$Z$2&lt;&gt;0,$Y$2=$Y$1),COUNT($Y$3:Y724)+1,"  ")</f>
        <v xml:space="preserve">  </v>
      </c>
    </row>
    <row r="726" spans="2:25" ht="15.75">
      <c r="B726" s="12" t="str">
        <f>IF(C726&lt;&gt;"",COUNT($B$3:B725)+1,"")</f>
        <v/>
      </c>
      <c r="C726" s="86"/>
      <c r="D726" s="12"/>
      <c r="E726" s="12"/>
      <c r="F726" s="5" t="str">
        <f>IFERROR(IF(E726&lt;&gt;"",VLOOKUP(E726,STORE!$C$6:$D$500,2,FALSE),""),"تأكد من الكود")</f>
        <v/>
      </c>
      <c r="G726" s="12"/>
      <c r="H726" s="20"/>
      <c r="I726" s="12"/>
      <c r="U726" s="4" t="str">
        <f>IF(AND($V$2=$E726,$V$2&lt;&gt;"",$V$2&lt;&gt;0,F726&lt;&gt;"تأكد من الكود"),COUNT($U$3:U725)+1,"  ")</f>
        <v xml:space="preserve">  </v>
      </c>
      <c r="Y726" s="4" t="str">
        <f>IF(AND($Z$2=$D726,$Z$2&lt;&gt;"",$Z$2&lt;&gt;0,$Y$2=$Y$1),COUNT($Y$3:Y725)+1,"  ")</f>
        <v xml:space="preserve">  </v>
      </c>
    </row>
    <row r="727" spans="2:25" ht="15.75">
      <c r="B727" s="12" t="str">
        <f>IF(C727&lt;&gt;"",COUNT($B$3:B726)+1,"")</f>
        <v/>
      </c>
      <c r="C727" s="86"/>
      <c r="D727" s="12"/>
      <c r="E727" s="12"/>
      <c r="F727" s="5" t="str">
        <f>IFERROR(IF(E727&lt;&gt;"",VLOOKUP(E727,STORE!$C$6:$D$500,2,FALSE),""),"تأكد من الكود")</f>
        <v/>
      </c>
      <c r="G727" s="12"/>
      <c r="H727" s="20"/>
      <c r="I727" s="12"/>
      <c r="U727" s="4" t="str">
        <f>IF(AND($V$2=$E727,$V$2&lt;&gt;"",$V$2&lt;&gt;0,F727&lt;&gt;"تأكد من الكود"),COUNT($U$3:U726)+1,"  ")</f>
        <v xml:space="preserve">  </v>
      </c>
      <c r="Y727" s="4" t="str">
        <f>IF(AND($Z$2=$D727,$Z$2&lt;&gt;"",$Z$2&lt;&gt;0,$Y$2=$Y$1),COUNT($Y$3:Y726)+1,"  ")</f>
        <v xml:space="preserve">  </v>
      </c>
    </row>
    <row r="728" spans="2:25" ht="15.75">
      <c r="B728" s="12" t="str">
        <f>IF(C728&lt;&gt;"",COUNT($B$3:B727)+1,"")</f>
        <v/>
      </c>
      <c r="C728" s="86"/>
      <c r="D728" s="12"/>
      <c r="E728" s="12"/>
      <c r="F728" s="5" t="str">
        <f>IFERROR(IF(E728&lt;&gt;"",VLOOKUP(E728,STORE!$C$6:$D$500,2,FALSE),""),"تأكد من الكود")</f>
        <v/>
      </c>
      <c r="G728" s="12"/>
      <c r="H728" s="20"/>
      <c r="I728" s="12"/>
      <c r="U728" s="4" t="str">
        <f>IF(AND($V$2=$E728,$V$2&lt;&gt;"",$V$2&lt;&gt;0,F728&lt;&gt;"تأكد من الكود"),COUNT($U$3:U727)+1,"  ")</f>
        <v xml:space="preserve">  </v>
      </c>
      <c r="Y728" s="4" t="str">
        <f>IF(AND($Z$2=$D728,$Z$2&lt;&gt;"",$Z$2&lt;&gt;0,$Y$2=$Y$1),COUNT($Y$3:Y727)+1,"  ")</f>
        <v xml:space="preserve">  </v>
      </c>
    </row>
    <row r="729" spans="2:25" ht="15.75">
      <c r="B729" s="12" t="str">
        <f>IF(C729&lt;&gt;"",COUNT($B$3:B728)+1,"")</f>
        <v/>
      </c>
      <c r="C729" s="86"/>
      <c r="D729" s="12"/>
      <c r="E729" s="12"/>
      <c r="F729" s="5" t="str">
        <f>IFERROR(IF(E729&lt;&gt;"",VLOOKUP(E729,STORE!$C$6:$D$500,2,FALSE),""),"تأكد من الكود")</f>
        <v/>
      </c>
      <c r="G729" s="12"/>
      <c r="H729" s="20"/>
      <c r="I729" s="12"/>
      <c r="U729" s="4" t="str">
        <f>IF(AND($V$2=$E729,$V$2&lt;&gt;"",$V$2&lt;&gt;0,F729&lt;&gt;"تأكد من الكود"),COUNT($U$3:U728)+1,"  ")</f>
        <v xml:space="preserve">  </v>
      </c>
      <c r="Y729" s="4" t="str">
        <f>IF(AND($Z$2=$D729,$Z$2&lt;&gt;"",$Z$2&lt;&gt;0,$Y$2=$Y$1),COUNT($Y$3:Y728)+1,"  ")</f>
        <v xml:space="preserve">  </v>
      </c>
    </row>
    <row r="730" spans="2:25" ht="15.75">
      <c r="B730" s="12" t="str">
        <f>IF(C730&lt;&gt;"",COUNT($B$3:B729)+1,"")</f>
        <v/>
      </c>
      <c r="C730" s="86"/>
      <c r="D730" s="12"/>
      <c r="E730" s="12"/>
      <c r="F730" s="5" t="str">
        <f>IFERROR(IF(E730&lt;&gt;"",VLOOKUP(E730,STORE!$C$6:$D$500,2,FALSE),""),"تأكد من الكود")</f>
        <v/>
      </c>
      <c r="G730" s="12"/>
      <c r="H730" s="20"/>
      <c r="I730" s="12"/>
      <c r="U730" s="4" t="str">
        <f>IF(AND($V$2=$E730,$V$2&lt;&gt;"",$V$2&lt;&gt;0,F730&lt;&gt;"تأكد من الكود"),COUNT($U$3:U729)+1,"  ")</f>
        <v xml:space="preserve">  </v>
      </c>
      <c r="Y730" s="4" t="str">
        <f>IF(AND($Z$2=$D730,$Z$2&lt;&gt;"",$Z$2&lt;&gt;0,$Y$2=$Y$1),COUNT($Y$3:Y729)+1,"  ")</f>
        <v xml:space="preserve">  </v>
      </c>
    </row>
    <row r="731" spans="2:25" ht="15.75">
      <c r="B731" s="12" t="str">
        <f>IF(C731&lt;&gt;"",COUNT($B$3:B730)+1,"")</f>
        <v/>
      </c>
      <c r="C731" s="86"/>
      <c r="D731" s="12"/>
      <c r="E731" s="12"/>
      <c r="F731" s="5" t="str">
        <f>IFERROR(IF(E731&lt;&gt;"",VLOOKUP(E731,STORE!$C$6:$D$500,2,FALSE),""),"تأكد من الكود")</f>
        <v/>
      </c>
      <c r="G731" s="12"/>
      <c r="H731" s="20"/>
      <c r="I731" s="12"/>
      <c r="U731" s="4" t="str">
        <f>IF(AND($V$2=$E731,$V$2&lt;&gt;"",$V$2&lt;&gt;0,F731&lt;&gt;"تأكد من الكود"),COUNT($U$3:U730)+1,"  ")</f>
        <v xml:space="preserve">  </v>
      </c>
      <c r="Y731" s="4" t="str">
        <f>IF(AND($Z$2=$D731,$Z$2&lt;&gt;"",$Z$2&lt;&gt;0,$Y$2=$Y$1),COUNT($Y$3:Y730)+1,"  ")</f>
        <v xml:space="preserve">  </v>
      </c>
    </row>
    <row r="732" spans="2:25" ht="15.75">
      <c r="B732" s="12" t="str">
        <f>IF(C732&lt;&gt;"",COUNT($B$3:B731)+1,"")</f>
        <v/>
      </c>
      <c r="C732" s="86"/>
      <c r="D732" s="12"/>
      <c r="E732" s="12"/>
      <c r="F732" s="5" t="str">
        <f>IFERROR(IF(E732&lt;&gt;"",VLOOKUP(E732,STORE!$C$6:$D$500,2,FALSE),""),"تأكد من الكود")</f>
        <v/>
      </c>
      <c r="G732" s="12"/>
      <c r="H732" s="20"/>
      <c r="I732" s="12"/>
      <c r="U732" s="4" t="str">
        <f>IF(AND($V$2=$E732,$V$2&lt;&gt;"",$V$2&lt;&gt;0,F732&lt;&gt;"تأكد من الكود"),COUNT($U$3:U731)+1,"  ")</f>
        <v xml:space="preserve">  </v>
      </c>
      <c r="Y732" s="4" t="str">
        <f>IF(AND($Z$2=$D732,$Z$2&lt;&gt;"",$Z$2&lt;&gt;0,$Y$2=$Y$1),COUNT($Y$3:Y731)+1,"  ")</f>
        <v xml:space="preserve">  </v>
      </c>
    </row>
    <row r="733" spans="2:25" ht="15.75">
      <c r="B733" s="12" t="str">
        <f>IF(C733&lt;&gt;"",COUNT($B$3:B732)+1,"")</f>
        <v/>
      </c>
      <c r="C733" s="86"/>
      <c r="D733" s="12"/>
      <c r="E733" s="12"/>
      <c r="F733" s="5" t="str">
        <f>IFERROR(IF(E733&lt;&gt;"",VLOOKUP(E733,STORE!$C$6:$D$500,2,FALSE),""),"تأكد من الكود")</f>
        <v/>
      </c>
      <c r="G733" s="12"/>
      <c r="H733" s="20"/>
      <c r="I733" s="12"/>
      <c r="U733" s="4" t="str">
        <f>IF(AND($V$2=$E733,$V$2&lt;&gt;"",$V$2&lt;&gt;0,F733&lt;&gt;"تأكد من الكود"),COUNT($U$3:U732)+1,"  ")</f>
        <v xml:space="preserve">  </v>
      </c>
      <c r="Y733" s="4" t="str">
        <f>IF(AND($Z$2=$D733,$Z$2&lt;&gt;"",$Z$2&lt;&gt;0,$Y$2=$Y$1),COUNT($Y$3:Y732)+1,"  ")</f>
        <v xml:space="preserve">  </v>
      </c>
    </row>
    <row r="734" spans="2:25" ht="15.75">
      <c r="B734" s="12" t="str">
        <f>IF(C734&lt;&gt;"",COUNT($B$3:B733)+1,"")</f>
        <v/>
      </c>
      <c r="C734" s="86"/>
      <c r="D734" s="12"/>
      <c r="E734" s="12"/>
      <c r="F734" s="5" t="str">
        <f>IFERROR(IF(E734&lt;&gt;"",VLOOKUP(E734,STORE!$C$6:$D$500,2,FALSE),""),"تأكد من الكود")</f>
        <v/>
      </c>
      <c r="G734" s="12"/>
      <c r="H734" s="20"/>
      <c r="I734" s="12"/>
      <c r="U734" s="4" t="str">
        <f>IF(AND($V$2=$E734,$V$2&lt;&gt;"",$V$2&lt;&gt;0,F734&lt;&gt;"تأكد من الكود"),COUNT($U$3:U733)+1,"  ")</f>
        <v xml:space="preserve">  </v>
      </c>
      <c r="Y734" s="4" t="str">
        <f>IF(AND($Z$2=$D734,$Z$2&lt;&gt;"",$Z$2&lt;&gt;0,$Y$2=$Y$1),COUNT($Y$3:Y733)+1,"  ")</f>
        <v xml:space="preserve">  </v>
      </c>
    </row>
    <row r="735" spans="2:25" ht="15.75">
      <c r="B735" s="12" t="str">
        <f>IF(C735&lt;&gt;"",COUNT($B$3:B734)+1,"")</f>
        <v/>
      </c>
      <c r="C735" s="86"/>
      <c r="D735" s="12"/>
      <c r="E735" s="12"/>
      <c r="F735" s="5" t="str">
        <f>IFERROR(IF(E735&lt;&gt;"",VLOOKUP(E735,STORE!$C$6:$D$500,2,FALSE),""),"تأكد من الكود")</f>
        <v/>
      </c>
      <c r="G735" s="12"/>
      <c r="H735" s="20"/>
      <c r="I735" s="12"/>
      <c r="U735" s="4" t="str">
        <f>IF(AND($V$2=$E735,$V$2&lt;&gt;"",$V$2&lt;&gt;0,F735&lt;&gt;"تأكد من الكود"),COUNT($U$3:U734)+1,"  ")</f>
        <v xml:space="preserve">  </v>
      </c>
      <c r="Y735" s="4" t="str">
        <f>IF(AND($Z$2=$D735,$Z$2&lt;&gt;"",$Z$2&lt;&gt;0,$Y$2=$Y$1),COUNT($Y$3:Y734)+1,"  ")</f>
        <v xml:space="preserve">  </v>
      </c>
    </row>
    <row r="736" spans="2:25" ht="15.75">
      <c r="B736" s="12" t="str">
        <f>IF(C736&lt;&gt;"",COUNT($B$3:B735)+1,"")</f>
        <v/>
      </c>
      <c r="C736" s="86"/>
      <c r="D736" s="12"/>
      <c r="E736" s="12"/>
      <c r="F736" s="5" t="str">
        <f>IFERROR(IF(E736&lt;&gt;"",VLOOKUP(E736,STORE!$C$6:$D$500,2,FALSE),""),"تأكد من الكود")</f>
        <v/>
      </c>
      <c r="G736" s="12"/>
      <c r="H736" s="20"/>
      <c r="I736" s="12"/>
      <c r="U736" s="4" t="str">
        <f>IF(AND($V$2=$E736,$V$2&lt;&gt;"",$V$2&lt;&gt;0,F736&lt;&gt;"تأكد من الكود"),COUNT($U$3:U735)+1,"  ")</f>
        <v xml:space="preserve">  </v>
      </c>
      <c r="Y736" s="4" t="str">
        <f>IF(AND($Z$2=$D736,$Z$2&lt;&gt;"",$Z$2&lt;&gt;0,$Y$2=$Y$1),COUNT($Y$3:Y735)+1,"  ")</f>
        <v xml:space="preserve">  </v>
      </c>
    </row>
    <row r="737" spans="2:25" ht="15.75">
      <c r="B737" s="12" t="str">
        <f>IF(C737&lt;&gt;"",COUNT($B$3:B736)+1,"")</f>
        <v/>
      </c>
      <c r="C737" s="86"/>
      <c r="D737" s="12"/>
      <c r="E737" s="12"/>
      <c r="F737" s="5" t="str">
        <f>IFERROR(IF(E737&lt;&gt;"",VLOOKUP(E737,STORE!$C$6:$D$500,2,FALSE),""),"تأكد من الكود")</f>
        <v/>
      </c>
      <c r="G737" s="12"/>
      <c r="H737" s="20"/>
      <c r="I737" s="12"/>
      <c r="U737" s="4" t="str">
        <f>IF(AND($V$2=$E737,$V$2&lt;&gt;"",$V$2&lt;&gt;0,F737&lt;&gt;"تأكد من الكود"),COUNT($U$3:U736)+1,"  ")</f>
        <v xml:space="preserve">  </v>
      </c>
      <c r="Y737" s="4" t="str">
        <f>IF(AND($Z$2=$D737,$Z$2&lt;&gt;"",$Z$2&lt;&gt;0,$Y$2=$Y$1),COUNT($Y$3:Y736)+1,"  ")</f>
        <v xml:space="preserve">  </v>
      </c>
    </row>
    <row r="738" spans="2:25" ht="15.75">
      <c r="B738" s="12" t="str">
        <f>IF(C738&lt;&gt;"",COUNT($B$3:B737)+1,"")</f>
        <v/>
      </c>
      <c r="C738" s="86"/>
      <c r="D738" s="12"/>
      <c r="E738" s="12"/>
      <c r="F738" s="5" t="str">
        <f>IFERROR(IF(E738&lt;&gt;"",VLOOKUP(E738,STORE!$C$6:$D$500,2,FALSE),""),"تأكد من الكود")</f>
        <v/>
      </c>
      <c r="G738" s="12"/>
      <c r="H738" s="20"/>
      <c r="I738" s="12"/>
      <c r="U738" s="4" t="str">
        <f>IF(AND($V$2=$E738,$V$2&lt;&gt;"",$V$2&lt;&gt;0,F738&lt;&gt;"تأكد من الكود"),COUNT($U$3:U737)+1,"  ")</f>
        <v xml:space="preserve">  </v>
      </c>
      <c r="Y738" s="4" t="str">
        <f>IF(AND($Z$2=$D738,$Z$2&lt;&gt;"",$Z$2&lt;&gt;0,$Y$2=$Y$1),COUNT($Y$3:Y737)+1,"  ")</f>
        <v xml:space="preserve">  </v>
      </c>
    </row>
    <row r="739" spans="2:25" ht="15.75">
      <c r="B739" s="12" t="str">
        <f>IF(C739&lt;&gt;"",COUNT($B$3:B738)+1,"")</f>
        <v/>
      </c>
      <c r="C739" s="86"/>
      <c r="D739" s="12"/>
      <c r="E739" s="12"/>
      <c r="F739" s="5" t="str">
        <f>IFERROR(IF(E739&lt;&gt;"",VLOOKUP(E739,STORE!$C$6:$D$500,2,FALSE),""),"تأكد من الكود")</f>
        <v/>
      </c>
      <c r="G739" s="12"/>
      <c r="H739" s="20"/>
      <c r="I739" s="12"/>
      <c r="U739" s="4" t="str">
        <f>IF(AND($V$2=$E739,$V$2&lt;&gt;"",$V$2&lt;&gt;0,F739&lt;&gt;"تأكد من الكود"),COUNT($U$3:U738)+1,"  ")</f>
        <v xml:space="preserve">  </v>
      </c>
      <c r="Y739" s="4" t="str">
        <f>IF(AND($Z$2=$D739,$Z$2&lt;&gt;"",$Z$2&lt;&gt;0,$Y$2=$Y$1),COUNT($Y$3:Y738)+1,"  ")</f>
        <v xml:space="preserve">  </v>
      </c>
    </row>
    <row r="740" spans="2:25" ht="15.75">
      <c r="B740" s="12" t="str">
        <f>IF(C740&lt;&gt;"",COUNT($B$3:B739)+1,"")</f>
        <v/>
      </c>
      <c r="C740" s="86"/>
      <c r="D740" s="12"/>
      <c r="E740" s="12"/>
      <c r="F740" s="5" t="str">
        <f>IFERROR(IF(E740&lt;&gt;"",VLOOKUP(E740,STORE!$C$6:$D$500,2,FALSE),""),"تأكد من الكود")</f>
        <v/>
      </c>
      <c r="G740" s="12"/>
      <c r="H740" s="20"/>
      <c r="I740" s="12"/>
      <c r="U740" s="4" t="str">
        <f>IF(AND($V$2=$E740,$V$2&lt;&gt;"",$V$2&lt;&gt;0,F740&lt;&gt;"تأكد من الكود"),COUNT($U$3:U739)+1,"  ")</f>
        <v xml:space="preserve">  </v>
      </c>
      <c r="Y740" s="4" t="str">
        <f>IF(AND($Z$2=$D740,$Z$2&lt;&gt;"",$Z$2&lt;&gt;0,$Y$2=$Y$1),COUNT($Y$3:Y739)+1,"  ")</f>
        <v xml:space="preserve">  </v>
      </c>
    </row>
    <row r="741" spans="2:25" ht="15.75">
      <c r="B741" s="12" t="str">
        <f>IF(C741&lt;&gt;"",COUNT($B$3:B740)+1,"")</f>
        <v/>
      </c>
      <c r="C741" s="86"/>
      <c r="D741" s="12"/>
      <c r="E741" s="12"/>
      <c r="F741" s="5" t="str">
        <f>IFERROR(IF(E741&lt;&gt;"",VLOOKUP(E741,STORE!$C$6:$D$500,2,FALSE),""),"تأكد من الكود")</f>
        <v/>
      </c>
      <c r="G741" s="12"/>
      <c r="H741" s="20"/>
      <c r="I741" s="12"/>
      <c r="U741" s="4" t="str">
        <f>IF(AND($V$2=$E741,$V$2&lt;&gt;"",$V$2&lt;&gt;0,F741&lt;&gt;"تأكد من الكود"),COUNT($U$3:U740)+1,"  ")</f>
        <v xml:space="preserve">  </v>
      </c>
      <c r="Y741" s="4" t="str">
        <f>IF(AND($Z$2=$D741,$Z$2&lt;&gt;"",$Z$2&lt;&gt;0,$Y$2=$Y$1),COUNT($Y$3:Y740)+1,"  ")</f>
        <v xml:space="preserve">  </v>
      </c>
    </row>
    <row r="742" spans="2:25" ht="15.75">
      <c r="B742" s="12" t="str">
        <f>IF(C742&lt;&gt;"",COUNT($B$3:B741)+1,"")</f>
        <v/>
      </c>
      <c r="C742" s="86"/>
      <c r="D742" s="12"/>
      <c r="E742" s="12"/>
      <c r="F742" s="5" t="str">
        <f>IFERROR(IF(E742&lt;&gt;"",VLOOKUP(E742,STORE!$C$6:$D$500,2,FALSE),""),"تأكد من الكود")</f>
        <v/>
      </c>
      <c r="G742" s="12"/>
      <c r="H742" s="20"/>
      <c r="I742" s="12"/>
      <c r="U742" s="4" t="str">
        <f>IF(AND($V$2=$E742,$V$2&lt;&gt;"",$V$2&lt;&gt;0,F742&lt;&gt;"تأكد من الكود"),COUNT($U$3:U741)+1,"  ")</f>
        <v xml:space="preserve">  </v>
      </c>
      <c r="Y742" s="4" t="str">
        <f>IF(AND($Z$2=$D742,$Z$2&lt;&gt;"",$Z$2&lt;&gt;0,$Y$2=$Y$1),COUNT($Y$3:Y741)+1,"  ")</f>
        <v xml:space="preserve">  </v>
      </c>
    </row>
    <row r="743" spans="2:25" ht="15.75">
      <c r="B743" s="12" t="str">
        <f>IF(C743&lt;&gt;"",COUNT($B$3:B742)+1,"")</f>
        <v/>
      </c>
      <c r="C743" s="86"/>
      <c r="D743" s="12"/>
      <c r="E743" s="12"/>
      <c r="F743" s="5" t="str">
        <f>IFERROR(IF(E743&lt;&gt;"",VLOOKUP(E743,STORE!$C$6:$D$500,2,FALSE),""),"تأكد من الكود")</f>
        <v/>
      </c>
      <c r="G743" s="12"/>
      <c r="H743" s="20"/>
      <c r="I743" s="12"/>
      <c r="U743" s="4" t="str">
        <f>IF(AND($V$2=$E743,$V$2&lt;&gt;"",$V$2&lt;&gt;0,F743&lt;&gt;"تأكد من الكود"),COUNT($U$3:U742)+1,"  ")</f>
        <v xml:space="preserve">  </v>
      </c>
      <c r="Y743" s="4" t="str">
        <f>IF(AND($Z$2=$D743,$Z$2&lt;&gt;"",$Z$2&lt;&gt;0,$Y$2=$Y$1),COUNT($Y$3:Y742)+1,"  ")</f>
        <v xml:space="preserve">  </v>
      </c>
    </row>
    <row r="744" spans="2:25" ht="15.75">
      <c r="B744" s="12" t="str">
        <f>IF(C744&lt;&gt;"",COUNT($B$3:B743)+1,"")</f>
        <v/>
      </c>
      <c r="C744" s="86"/>
      <c r="D744" s="12"/>
      <c r="E744" s="12"/>
      <c r="F744" s="5" t="str">
        <f>IFERROR(IF(E744&lt;&gt;"",VLOOKUP(E744,STORE!$C$6:$D$500,2,FALSE),""),"تأكد من الكود")</f>
        <v/>
      </c>
      <c r="G744" s="12"/>
      <c r="H744" s="20"/>
      <c r="I744" s="12"/>
      <c r="U744" s="4" t="str">
        <f>IF(AND($V$2=$E744,$V$2&lt;&gt;"",$V$2&lt;&gt;0,F744&lt;&gt;"تأكد من الكود"),COUNT($U$3:U743)+1,"  ")</f>
        <v xml:space="preserve">  </v>
      </c>
      <c r="Y744" s="4" t="str">
        <f>IF(AND($Z$2=$D744,$Z$2&lt;&gt;"",$Z$2&lt;&gt;0,$Y$2=$Y$1),COUNT($Y$3:Y743)+1,"  ")</f>
        <v xml:space="preserve">  </v>
      </c>
    </row>
    <row r="745" spans="2:25" ht="15.75">
      <c r="B745" s="12" t="str">
        <f>IF(C745&lt;&gt;"",COUNT($B$3:B744)+1,"")</f>
        <v/>
      </c>
      <c r="C745" s="86"/>
      <c r="D745" s="12"/>
      <c r="E745" s="12"/>
      <c r="F745" s="5" t="str">
        <f>IFERROR(IF(E745&lt;&gt;"",VLOOKUP(E745,STORE!$C$6:$D$500,2,FALSE),""),"تأكد من الكود")</f>
        <v/>
      </c>
      <c r="G745" s="12"/>
      <c r="H745" s="20"/>
      <c r="I745" s="12"/>
      <c r="U745" s="4" t="str">
        <f>IF(AND($V$2=$E745,$V$2&lt;&gt;"",$V$2&lt;&gt;0,F745&lt;&gt;"تأكد من الكود"),COUNT($U$3:U744)+1,"  ")</f>
        <v xml:space="preserve">  </v>
      </c>
      <c r="Y745" s="4" t="str">
        <f>IF(AND($Z$2=$D745,$Z$2&lt;&gt;"",$Z$2&lt;&gt;0,$Y$2=$Y$1),COUNT($Y$3:Y744)+1,"  ")</f>
        <v xml:space="preserve">  </v>
      </c>
    </row>
    <row r="746" spans="2:25" ht="15.75">
      <c r="B746" s="12" t="str">
        <f>IF(C746&lt;&gt;"",COUNT($B$3:B745)+1,"")</f>
        <v/>
      </c>
      <c r="C746" s="86"/>
      <c r="D746" s="12"/>
      <c r="E746" s="12"/>
      <c r="F746" s="5" t="str">
        <f>IFERROR(IF(E746&lt;&gt;"",VLOOKUP(E746,STORE!$C$6:$D$500,2,FALSE),""),"تأكد من الكود")</f>
        <v/>
      </c>
      <c r="G746" s="12"/>
      <c r="H746" s="20"/>
      <c r="I746" s="12"/>
      <c r="U746" s="4" t="str">
        <f>IF(AND($V$2=$E746,$V$2&lt;&gt;"",$V$2&lt;&gt;0,F746&lt;&gt;"تأكد من الكود"),COUNT($U$3:U745)+1,"  ")</f>
        <v xml:space="preserve">  </v>
      </c>
      <c r="Y746" s="4" t="str">
        <f>IF(AND($Z$2=$D746,$Z$2&lt;&gt;"",$Z$2&lt;&gt;0,$Y$2=$Y$1),COUNT($Y$3:Y745)+1,"  ")</f>
        <v xml:space="preserve">  </v>
      </c>
    </row>
    <row r="747" spans="2:25" ht="15.75">
      <c r="B747" s="12" t="str">
        <f>IF(C747&lt;&gt;"",COUNT($B$3:B746)+1,"")</f>
        <v/>
      </c>
      <c r="C747" s="86"/>
      <c r="D747" s="12"/>
      <c r="E747" s="12"/>
      <c r="F747" s="5" t="str">
        <f>IFERROR(IF(E747&lt;&gt;"",VLOOKUP(E747,STORE!$C$6:$D$500,2,FALSE),""),"تأكد من الكود")</f>
        <v/>
      </c>
      <c r="G747" s="12"/>
      <c r="H747" s="20"/>
      <c r="I747" s="12"/>
      <c r="U747" s="4" t="str">
        <f>IF(AND($V$2=$E747,$V$2&lt;&gt;"",$V$2&lt;&gt;0,F747&lt;&gt;"تأكد من الكود"),COUNT($U$3:U746)+1,"  ")</f>
        <v xml:space="preserve">  </v>
      </c>
      <c r="Y747" s="4" t="str">
        <f>IF(AND($Z$2=$D747,$Z$2&lt;&gt;"",$Z$2&lt;&gt;0,$Y$2=$Y$1),COUNT($Y$3:Y746)+1,"  ")</f>
        <v xml:space="preserve">  </v>
      </c>
    </row>
    <row r="748" spans="2:25" ht="15.75">
      <c r="B748" s="12" t="str">
        <f>IF(C748&lt;&gt;"",COUNT($B$3:B747)+1,"")</f>
        <v/>
      </c>
      <c r="C748" s="86"/>
      <c r="D748" s="12"/>
      <c r="E748" s="12"/>
      <c r="F748" s="5" t="str">
        <f>IFERROR(IF(E748&lt;&gt;"",VLOOKUP(E748,STORE!$C$6:$D$500,2,FALSE),""),"تأكد من الكود")</f>
        <v/>
      </c>
      <c r="G748" s="12"/>
      <c r="H748" s="20"/>
      <c r="I748" s="12"/>
      <c r="U748" s="4" t="str">
        <f>IF(AND($V$2=$E748,$V$2&lt;&gt;"",$V$2&lt;&gt;0,F748&lt;&gt;"تأكد من الكود"),COUNT($U$3:U747)+1,"  ")</f>
        <v xml:space="preserve">  </v>
      </c>
      <c r="Y748" s="4" t="str">
        <f>IF(AND($Z$2=$D748,$Z$2&lt;&gt;"",$Z$2&lt;&gt;0,$Y$2=$Y$1),COUNT($Y$3:Y747)+1,"  ")</f>
        <v xml:space="preserve">  </v>
      </c>
    </row>
    <row r="749" spans="2:25" ht="15.75">
      <c r="B749" s="12" t="str">
        <f>IF(C749&lt;&gt;"",COUNT($B$3:B748)+1,"")</f>
        <v/>
      </c>
      <c r="C749" s="86"/>
      <c r="D749" s="12"/>
      <c r="E749" s="12"/>
      <c r="F749" s="5" t="str">
        <f>IFERROR(IF(E749&lt;&gt;"",VLOOKUP(E749,STORE!$C$6:$D$500,2,FALSE),""),"تأكد من الكود")</f>
        <v/>
      </c>
      <c r="G749" s="12"/>
      <c r="H749" s="20"/>
      <c r="I749" s="12"/>
      <c r="U749" s="4" t="str">
        <f>IF(AND($V$2=$E749,$V$2&lt;&gt;"",$V$2&lt;&gt;0,F749&lt;&gt;"تأكد من الكود"),COUNT($U$3:U748)+1,"  ")</f>
        <v xml:space="preserve">  </v>
      </c>
      <c r="Y749" s="4" t="str">
        <f>IF(AND($Z$2=$D749,$Z$2&lt;&gt;"",$Z$2&lt;&gt;0,$Y$2=$Y$1),COUNT($Y$3:Y748)+1,"  ")</f>
        <v xml:space="preserve">  </v>
      </c>
    </row>
    <row r="750" spans="2:25" ht="15.75">
      <c r="B750" s="12" t="str">
        <f>IF(C750&lt;&gt;"",COUNT($B$3:B749)+1,"")</f>
        <v/>
      </c>
      <c r="C750" s="86"/>
      <c r="D750" s="12"/>
      <c r="E750" s="12"/>
      <c r="F750" s="5" t="str">
        <f>IFERROR(IF(E750&lt;&gt;"",VLOOKUP(E750,STORE!$C$6:$D$500,2,FALSE),""),"تأكد من الكود")</f>
        <v/>
      </c>
      <c r="G750" s="12"/>
      <c r="H750" s="20"/>
      <c r="I750" s="12"/>
      <c r="U750" s="4" t="str">
        <f>IF(AND($V$2=$E750,$V$2&lt;&gt;"",$V$2&lt;&gt;0,F750&lt;&gt;"تأكد من الكود"),COUNT($U$3:U749)+1,"  ")</f>
        <v xml:space="preserve">  </v>
      </c>
      <c r="Y750" s="4" t="str">
        <f>IF(AND($Z$2=$D750,$Z$2&lt;&gt;"",$Z$2&lt;&gt;0,$Y$2=$Y$1),COUNT($Y$3:Y749)+1,"  ")</f>
        <v xml:space="preserve">  </v>
      </c>
    </row>
    <row r="751" spans="2:25" ht="15.75">
      <c r="B751" s="12" t="str">
        <f>IF(C751&lt;&gt;"",COUNT($B$3:B750)+1,"")</f>
        <v/>
      </c>
      <c r="C751" s="86"/>
      <c r="D751" s="12"/>
      <c r="E751" s="12"/>
      <c r="F751" s="5" t="str">
        <f>IFERROR(IF(E751&lt;&gt;"",VLOOKUP(E751,STORE!$C$6:$D$500,2,FALSE),""),"تأكد من الكود")</f>
        <v/>
      </c>
      <c r="G751" s="12"/>
      <c r="H751" s="20"/>
      <c r="I751" s="12"/>
      <c r="U751" s="4" t="str">
        <f>IF(AND($V$2=$E751,$V$2&lt;&gt;"",$V$2&lt;&gt;0,F751&lt;&gt;"تأكد من الكود"),COUNT($U$3:U750)+1,"  ")</f>
        <v xml:space="preserve">  </v>
      </c>
      <c r="Y751" s="4" t="str">
        <f>IF(AND($Z$2=$D751,$Z$2&lt;&gt;"",$Z$2&lt;&gt;0,$Y$2=$Y$1),COUNT($Y$3:Y750)+1,"  ")</f>
        <v xml:space="preserve">  </v>
      </c>
    </row>
    <row r="752" spans="2:25" ht="15.75">
      <c r="B752" s="12" t="str">
        <f>IF(C752&lt;&gt;"",COUNT($B$3:B751)+1,"")</f>
        <v/>
      </c>
      <c r="C752" s="86"/>
      <c r="D752" s="12"/>
      <c r="E752" s="12"/>
      <c r="F752" s="5" t="str">
        <f>IFERROR(IF(E752&lt;&gt;"",VLOOKUP(E752,STORE!$C$6:$D$500,2,FALSE),""),"تأكد من الكود")</f>
        <v/>
      </c>
      <c r="G752" s="12"/>
      <c r="H752" s="20"/>
      <c r="I752" s="12"/>
      <c r="U752" s="4" t="str">
        <f>IF(AND($V$2=$E752,$V$2&lt;&gt;"",$V$2&lt;&gt;0,F752&lt;&gt;"تأكد من الكود"),COUNT($U$3:U751)+1,"  ")</f>
        <v xml:space="preserve">  </v>
      </c>
      <c r="Y752" s="4" t="str">
        <f>IF(AND($Z$2=$D752,$Z$2&lt;&gt;"",$Z$2&lt;&gt;0,$Y$2=$Y$1),COUNT($Y$3:Y751)+1,"  ")</f>
        <v xml:space="preserve">  </v>
      </c>
    </row>
    <row r="753" spans="2:25" ht="15.75">
      <c r="B753" s="12" t="str">
        <f>IF(C753&lt;&gt;"",COUNT($B$3:B752)+1,"")</f>
        <v/>
      </c>
      <c r="C753" s="86"/>
      <c r="D753" s="12"/>
      <c r="E753" s="12"/>
      <c r="F753" s="5" t="str">
        <f>IFERROR(IF(E753&lt;&gt;"",VLOOKUP(E753,STORE!$C$6:$D$500,2,FALSE),""),"تأكد من الكود")</f>
        <v/>
      </c>
      <c r="G753" s="12"/>
      <c r="H753" s="20"/>
      <c r="I753" s="12"/>
      <c r="U753" s="4" t="str">
        <f>IF(AND($V$2=$E753,$V$2&lt;&gt;"",$V$2&lt;&gt;0,F753&lt;&gt;"تأكد من الكود"),COUNT($U$3:U752)+1,"  ")</f>
        <v xml:space="preserve">  </v>
      </c>
      <c r="Y753" s="4" t="str">
        <f>IF(AND($Z$2=$D753,$Z$2&lt;&gt;"",$Z$2&lt;&gt;0,$Y$2=$Y$1),COUNT($Y$3:Y752)+1,"  ")</f>
        <v xml:space="preserve">  </v>
      </c>
    </row>
    <row r="754" spans="2:25" ht="15.75">
      <c r="B754" s="12" t="str">
        <f>IF(C754&lt;&gt;"",COUNT($B$3:B753)+1,"")</f>
        <v/>
      </c>
      <c r="C754" s="86"/>
      <c r="D754" s="12"/>
      <c r="E754" s="12"/>
      <c r="F754" s="5" t="str">
        <f>IFERROR(IF(E754&lt;&gt;"",VLOOKUP(E754,STORE!$C$6:$D$500,2,FALSE),""),"تأكد من الكود")</f>
        <v/>
      </c>
      <c r="G754" s="12"/>
      <c r="H754" s="20"/>
      <c r="I754" s="12"/>
      <c r="U754" s="4" t="str">
        <f>IF(AND($V$2=$E754,$V$2&lt;&gt;"",$V$2&lt;&gt;0,F754&lt;&gt;"تأكد من الكود"),COUNT($U$3:U753)+1,"  ")</f>
        <v xml:space="preserve">  </v>
      </c>
      <c r="Y754" s="4" t="str">
        <f>IF(AND($Z$2=$D754,$Z$2&lt;&gt;"",$Z$2&lt;&gt;0,$Y$2=$Y$1),COUNT($Y$3:Y753)+1,"  ")</f>
        <v xml:space="preserve">  </v>
      </c>
    </row>
    <row r="755" spans="2:25" ht="15.75">
      <c r="B755" s="12" t="str">
        <f>IF(C755&lt;&gt;"",COUNT($B$3:B754)+1,"")</f>
        <v/>
      </c>
      <c r="C755" s="86"/>
      <c r="D755" s="12"/>
      <c r="E755" s="12"/>
      <c r="F755" s="5" t="str">
        <f>IFERROR(IF(E755&lt;&gt;"",VLOOKUP(E755,STORE!$C$6:$D$500,2,FALSE),""),"تأكد من الكود")</f>
        <v/>
      </c>
      <c r="G755" s="12"/>
      <c r="H755" s="20"/>
      <c r="I755" s="12"/>
      <c r="U755" s="4" t="str">
        <f>IF(AND($V$2=$E755,$V$2&lt;&gt;"",$V$2&lt;&gt;0,F755&lt;&gt;"تأكد من الكود"),COUNT($U$3:U754)+1,"  ")</f>
        <v xml:space="preserve">  </v>
      </c>
      <c r="Y755" s="4" t="str">
        <f>IF(AND($Z$2=$D755,$Z$2&lt;&gt;"",$Z$2&lt;&gt;0,$Y$2=$Y$1),COUNT($Y$3:Y754)+1,"  ")</f>
        <v xml:space="preserve">  </v>
      </c>
    </row>
    <row r="756" spans="2:25" ht="15.75">
      <c r="B756" s="12" t="str">
        <f>IF(C756&lt;&gt;"",COUNT($B$3:B755)+1,"")</f>
        <v/>
      </c>
      <c r="C756" s="86"/>
      <c r="D756" s="12"/>
      <c r="E756" s="12"/>
      <c r="F756" s="5" t="str">
        <f>IFERROR(IF(E756&lt;&gt;"",VLOOKUP(E756,STORE!$C$6:$D$500,2,FALSE),""),"تأكد من الكود")</f>
        <v/>
      </c>
      <c r="G756" s="12"/>
      <c r="H756" s="20"/>
      <c r="I756" s="12"/>
      <c r="U756" s="4" t="str">
        <f>IF(AND($V$2=$E756,$V$2&lt;&gt;"",$V$2&lt;&gt;0,F756&lt;&gt;"تأكد من الكود"),COUNT($U$3:U755)+1,"  ")</f>
        <v xml:space="preserve">  </v>
      </c>
      <c r="Y756" s="4" t="str">
        <f>IF(AND($Z$2=$D756,$Z$2&lt;&gt;"",$Z$2&lt;&gt;0,$Y$2=$Y$1),COUNT($Y$3:Y755)+1,"  ")</f>
        <v xml:space="preserve">  </v>
      </c>
    </row>
    <row r="757" spans="2:25" ht="15.75">
      <c r="B757" s="12" t="str">
        <f>IF(C757&lt;&gt;"",COUNT($B$3:B756)+1,"")</f>
        <v/>
      </c>
      <c r="C757" s="86"/>
      <c r="D757" s="12"/>
      <c r="E757" s="12"/>
      <c r="F757" s="5" t="str">
        <f>IFERROR(IF(E757&lt;&gt;"",VLOOKUP(E757,STORE!$C$6:$D$500,2,FALSE),""),"تأكد من الكود")</f>
        <v/>
      </c>
      <c r="G757" s="12"/>
      <c r="H757" s="20"/>
      <c r="I757" s="12"/>
      <c r="U757" s="4" t="str">
        <f>IF(AND($V$2=$E757,$V$2&lt;&gt;"",$V$2&lt;&gt;0,F757&lt;&gt;"تأكد من الكود"),COUNT($U$3:U756)+1,"  ")</f>
        <v xml:space="preserve">  </v>
      </c>
      <c r="Y757" s="4" t="str">
        <f>IF(AND($Z$2=$D757,$Z$2&lt;&gt;"",$Z$2&lt;&gt;0,$Y$2=$Y$1),COUNT($Y$3:Y756)+1,"  ")</f>
        <v xml:space="preserve">  </v>
      </c>
    </row>
    <row r="758" spans="2:25" ht="15.75">
      <c r="B758" s="12" t="str">
        <f>IF(C758&lt;&gt;"",COUNT($B$3:B757)+1,"")</f>
        <v/>
      </c>
      <c r="C758" s="86"/>
      <c r="D758" s="12"/>
      <c r="E758" s="12"/>
      <c r="F758" s="5" t="str">
        <f>IFERROR(IF(E758&lt;&gt;"",VLOOKUP(E758,STORE!$C$6:$D$500,2,FALSE),""),"تأكد من الكود")</f>
        <v/>
      </c>
      <c r="G758" s="12"/>
      <c r="H758" s="20"/>
      <c r="I758" s="12"/>
      <c r="U758" s="4" t="str">
        <f>IF(AND($V$2=$E758,$V$2&lt;&gt;"",$V$2&lt;&gt;0,F758&lt;&gt;"تأكد من الكود"),COUNT($U$3:U757)+1,"  ")</f>
        <v xml:space="preserve">  </v>
      </c>
      <c r="Y758" s="4" t="str">
        <f>IF(AND($Z$2=$D758,$Z$2&lt;&gt;"",$Z$2&lt;&gt;0,$Y$2=$Y$1),COUNT($Y$3:Y757)+1,"  ")</f>
        <v xml:space="preserve">  </v>
      </c>
    </row>
    <row r="759" spans="2:25" ht="15.75">
      <c r="B759" s="12" t="str">
        <f>IF(C759&lt;&gt;"",COUNT($B$3:B758)+1,"")</f>
        <v/>
      </c>
      <c r="C759" s="86"/>
      <c r="D759" s="12"/>
      <c r="E759" s="12"/>
      <c r="F759" s="5" t="str">
        <f>IFERROR(IF(E759&lt;&gt;"",VLOOKUP(E759,STORE!$C$6:$D$500,2,FALSE),""),"تأكد من الكود")</f>
        <v/>
      </c>
      <c r="G759" s="12"/>
      <c r="H759" s="20"/>
      <c r="I759" s="12"/>
      <c r="U759" s="4" t="str">
        <f>IF(AND($V$2=$E759,$V$2&lt;&gt;"",$V$2&lt;&gt;0,F759&lt;&gt;"تأكد من الكود"),COUNT($U$3:U758)+1,"  ")</f>
        <v xml:space="preserve">  </v>
      </c>
      <c r="Y759" s="4" t="str">
        <f>IF(AND($Z$2=$D759,$Z$2&lt;&gt;"",$Z$2&lt;&gt;0,$Y$2=$Y$1),COUNT($Y$3:Y758)+1,"  ")</f>
        <v xml:space="preserve">  </v>
      </c>
    </row>
    <row r="760" spans="2:25" ht="15.75">
      <c r="B760" s="12" t="str">
        <f>IF(C760&lt;&gt;"",COUNT($B$3:B759)+1,"")</f>
        <v/>
      </c>
      <c r="C760" s="86"/>
      <c r="D760" s="12"/>
      <c r="E760" s="12"/>
      <c r="F760" s="5" t="str">
        <f>IFERROR(IF(E760&lt;&gt;"",VLOOKUP(E760,STORE!$C$6:$D$500,2,FALSE),""),"تأكد من الكود")</f>
        <v/>
      </c>
      <c r="G760" s="12"/>
      <c r="H760" s="20"/>
      <c r="I760" s="12"/>
      <c r="U760" s="4" t="str">
        <f>IF(AND($V$2=$E760,$V$2&lt;&gt;"",$V$2&lt;&gt;0,F760&lt;&gt;"تأكد من الكود"),COUNT($U$3:U759)+1,"  ")</f>
        <v xml:space="preserve">  </v>
      </c>
      <c r="Y760" s="4" t="str">
        <f>IF(AND($Z$2=$D760,$Z$2&lt;&gt;"",$Z$2&lt;&gt;0,$Y$2=$Y$1),COUNT($Y$3:Y759)+1,"  ")</f>
        <v xml:space="preserve">  </v>
      </c>
    </row>
    <row r="761" spans="2:25" ht="15.75">
      <c r="B761" s="12" t="str">
        <f>IF(C761&lt;&gt;"",COUNT($B$3:B760)+1,"")</f>
        <v/>
      </c>
      <c r="C761" s="86"/>
      <c r="D761" s="12"/>
      <c r="E761" s="12"/>
      <c r="F761" s="5" t="str">
        <f>IFERROR(IF(E761&lt;&gt;"",VLOOKUP(E761,STORE!$C$6:$D$500,2,FALSE),""),"تأكد من الكود")</f>
        <v/>
      </c>
      <c r="G761" s="12"/>
      <c r="H761" s="20"/>
      <c r="I761" s="12"/>
      <c r="U761" s="4" t="str">
        <f>IF(AND($V$2=$E761,$V$2&lt;&gt;"",$V$2&lt;&gt;0,F761&lt;&gt;"تأكد من الكود"),COUNT($U$3:U760)+1,"  ")</f>
        <v xml:space="preserve">  </v>
      </c>
      <c r="Y761" s="4" t="str">
        <f>IF(AND($Z$2=$D761,$Z$2&lt;&gt;"",$Z$2&lt;&gt;0,$Y$2=$Y$1),COUNT($Y$3:Y760)+1,"  ")</f>
        <v xml:space="preserve">  </v>
      </c>
    </row>
    <row r="762" spans="2:25" ht="15.75">
      <c r="B762" s="12" t="str">
        <f>IF(C762&lt;&gt;"",COUNT($B$3:B761)+1,"")</f>
        <v/>
      </c>
      <c r="C762" s="86"/>
      <c r="D762" s="12"/>
      <c r="E762" s="12"/>
      <c r="F762" s="5" t="str">
        <f>IFERROR(IF(E762&lt;&gt;"",VLOOKUP(E762,STORE!$C$6:$D$500,2,FALSE),""),"تأكد من الكود")</f>
        <v/>
      </c>
      <c r="G762" s="12"/>
      <c r="H762" s="20"/>
      <c r="I762" s="12"/>
      <c r="U762" s="4" t="str">
        <f>IF(AND($V$2=$E762,$V$2&lt;&gt;"",$V$2&lt;&gt;0,F762&lt;&gt;"تأكد من الكود"),COUNT($U$3:U761)+1,"  ")</f>
        <v xml:space="preserve">  </v>
      </c>
      <c r="Y762" s="4" t="str">
        <f>IF(AND($Z$2=$D762,$Z$2&lt;&gt;"",$Z$2&lt;&gt;0,$Y$2=$Y$1),COUNT($Y$3:Y761)+1,"  ")</f>
        <v xml:space="preserve">  </v>
      </c>
    </row>
    <row r="763" spans="2:25" ht="15.75">
      <c r="B763" s="12" t="str">
        <f>IF(C763&lt;&gt;"",COUNT($B$3:B762)+1,"")</f>
        <v/>
      </c>
      <c r="C763" s="86"/>
      <c r="D763" s="12"/>
      <c r="E763" s="12"/>
      <c r="F763" s="5" t="str">
        <f>IFERROR(IF(E763&lt;&gt;"",VLOOKUP(E763,STORE!$C$6:$D$500,2,FALSE),""),"تأكد من الكود")</f>
        <v/>
      </c>
      <c r="G763" s="12"/>
      <c r="H763" s="20"/>
      <c r="I763" s="12"/>
      <c r="U763" s="4" t="str">
        <f>IF(AND($V$2=$E763,$V$2&lt;&gt;"",$V$2&lt;&gt;0,F763&lt;&gt;"تأكد من الكود"),COUNT($U$3:U762)+1,"  ")</f>
        <v xml:space="preserve">  </v>
      </c>
      <c r="Y763" s="4" t="str">
        <f>IF(AND($Z$2=$D763,$Z$2&lt;&gt;"",$Z$2&lt;&gt;0,$Y$2=$Y$1),COUNT($Y$3:Y762)+1,"  ")</f>
        <v xml:space="preserve">  </v>
      </c>
    </row>
    <row r="764" spans="2:25" ht="15.75">
      <c r="B764" s="12" t="str">
        <f>IF(C764&lt;&gt;"",COUNT($B$3:B763)+1,"")</f>
        <v/>
      </c>
      <c r="C764" s="86"/>
      <c r="D764" s="12"/>
      <c r="E764" s="12"/>
      <c r="F764" s="5" t="str">
        <f>IFERROR(IF(E764&lt;&gt;"",VLOOKUP(E764,STORE!$C$6:$D$500,2,FALSE),""),"تأكد من الكود")</f>
        <v/>
      </c>
      <c r="G764" s="12"/>
      <c r="H764" s="20"/>
      <c r="I764" s="12"/>
      <c r="U764" s="4" t="str">
        <f>IF(AND($V$2=$E764,$V$2&lt;&gt;"",$V$2&lt;&gt;0,F764&lt;&gt;"تأكد من الكود"),COUNT($U$3:U763)+1,"  ")</f>
        <v xml:space="preserve">  </v>
      </c>
      <c r="Y764" s="4" t="str">
        <f>IF(AND($Z$2=$D764,$Z$2&lt;&gt;"",$Z$2&lt;&gt;0,$Y$2=$Y$1),COUNT($Y$3:Y763)+1,"  ")</f>
        <v xml:space="preserve">  </v>
      </c>
    </row>
    <row r="765" spans="2:25" ht="15.75">
      <c r="B765" s="12" t="str">
        <f>IF(C765&lt;&gt;"",COUNT($B$3:B764)+1,"")</f>
        <v/>
      </c>
      <c r="C765" s="86"/>
      <c r="D765" s="12"/>
      <c r="E765" s="12"/>
      <c r="F765" s="5" t="str">
        <f>IFERROR(IF(E765&lt;&gt;"",VLOOKUP(E765,STORE!$C$6:$D$500,2,FALSE),""),"تأكد من الكود")</f>
        <v/>
      </c>
      <c r="G765" s="12"/>
      <c r="H765" s="20"/>
      <c r="I765" s="12"/>
      <c r="U765" s="4" t="str">
        <f>IF(AND($V$2=$E765,$V$2&lt;&gt;"",$V$2&lt;&gt;0,F765&lt;&gt;"تأكد من الكود"),COUNT($U$3:U764)+1,"  ")</f>
        <v xml:space="preserve">  </v>
      </c>
      <c r="Y765" s="4" t="str">
        <f>IF(AND($Z$2=$D765,$Z$2&lt;&gt;"",$Z$2&lt;&gt;0,$Y$2=$Y$1),COUNT($Y$3:Y764)+1,"  ")</f>
        <v xml:space="preserve">  </v>
      </c>
    </row>
    <row r="766" spans="2:25" ht="15.75">
      <c r="B766" s="12" t="str">
        <f>IF(C766&lt;&gt;"",COUNT($B$3:B765)+1,"")</f>
        <v/>
      </c>
      <c r="C766" s="86"/>
      <c r="D766" s="12"/>
      <c r="E766" s="12"/>
      <c r="F766" s="5" t="str">
        <f>IFERROR(IF(E766&lt;&gt;"",VLOOKUP(E766,STORE!$C$6:$D$500,2,FALSE),""),"تأكد من الكود")</f>
        <v/>
      </c>
      <c r="G766" s="12"/>
      <c r="H766" s="20"/>
      <c r="I766" s="12"/>
      <c r="U766" s="4" t="str">
        <f>IF(AND($V$2=$E766,$V$2&lt;&gt;"",$V$2&lt;&gt;0,F766&lt;&gt;"تأكد من الكود"),COUNT($U$3:U765)+1,"  ")</f>
        <v xml:space="preserve">  </v>
      </c>
      <c r="Y766" s="4" t="str">
        <f>IF(AND($Z$2=$D766,$Z$2&lt;&gt;"",$Z$2&lt;&gt;0,$Y$2=$Y$1),COUNT($Y$3:Y765)+1,"  ")</f>
        <v xml:space="preserve">  </v>
      </c>
    </row>
    <row r="767" spans="2:25" ht="15.75">
      <c r="B767" s="12" t="str">
        <f>IF(C767&lt;&gt;"",COUNT($B$3:B766)+1,"")</f>
        <v/>
      </c>
      <c r="C767" s="86"/>
      <c r="D767" s="12"/>
      <c r="E767" s="12"/>
      <c r="F767" s="5" t="str">
        <f>IFERROR(IF(E767&lt;&gt;"",VLOOKUP(E767,STORE!$C$6:$D$500,2,FALSE),""),"تأكد من الكود")</f>
        <v/>
      </c>
      <c r="G767" s="12"/>
      <c r="H767" s="20"/>
      <c r="I767" s="12"/>
      <c r="U767" s="4" t="str">
        <f>IF(AND($V$2=$E767,$V$2&lt;&gt;"",$V$2&lt;&gt;0,F767&lt;&gt;"تأكد من الكود"),COUNT($U$3:U766)+1,"  ")</f>
        <v xml:space="preserve">  </v>
      </c>
      <c r="Y767" s="4" t="str">
        <f>IF(AND($Z$2=$D767,$Z$2&lt;&gt;"",$Z$2&lt;&gt;0,$Y$2=$Y$1),COUNT($Y$3:Y766)+1,"  ")</f>
        <v xml:space="preserve">  </v>
      </c>
    </row>
    <row r="768" spans="2:25" ht="15.75">
      <c r="B768" s="12" t="str">
        <f>IF(C768&lt;&gt;"",COUNT($B$3:B767)+1,"")</f>
        <v/>
      </c>
      <c r="C768" s="86"/>
      <c r="D768" s="12"/>
      <c r="E768" s="12"/>
      <c r="F768" s="5" t="str">
        <f>IFERROR(IF(E768&lt;&gt;"",VLOOKUP(E768,STORE!$C$6:$D$500,2,FALSE),""),"تأكد من الكود")</f>
        <v/>
      </c>
      <c r="G768" s="12"/>
      <c r="H768" s="20"/>
      <c r="I768" s="12"/>
      <c r="U768" s="4" t="str">
        <f>IF(AND($V$2=$E768,$V$2&lt;&gt;"",$V$2&lt;&gt;0,F768&lt;&gt;"تأكد من الكود"),COUNT($U$3:U767)+1,"  ")</f>
        <v xml:space="preserve">  </v>
      </c>
      <c r="Y768" s="4" t="str">
        <f>IF(AND($Z$2=$D768,$Z$2&lt;&gt;"",$Z$2&lt;&gt;0,$Y$2=$Y$1),COUNT($Y$3:Y767)+1,"  ")</f>
        <v xml:space="preserve">  </v>
      </c>
    </row>
    <row r="769" spans="2:25" ht="15.75">
      <c r="B769" s="12" t="str">
        <f>IF(C769&lt;&gt;"",COUNT($B$3:B768)+1,"")</f>
        <v/>
      </c>
      <c r="C769" s="86"/>
      <c r="D769" s="12"/>
      <c r="E769" s="12"/>
      <c r="F769" s="5" t="str">
        <f>IFERROR(IF(E769&lt;&gt;"",VLOOKUP(E769,STORE!$C$6:$D$500,2,FALSE),""),"تأكد من الكود")</f>
        <v/>
      </c>
      <c r="G769" s="12"/>
      <c r="H769" s="20"/>
      <c r="I769" s="12"/>
      <c r="U769" s="4" t="str">
        <f>IF(AND($V$2=$E769,$V$2&lt;&gt;"",$V$2&lt;&gt;0,F769&lt;&gt;"تأكد من الكود"),COUNT($U$3:U768)+1,"  ")</f>
        <v xml:space="preserve">  </v>
      </c>
      <c r="Y769" s="4" t="str">
        <f>IF(AND($Z$2=$D769,$Z$2&lt;&gt;"",$Z$2&lt;&gt;0,$Y$2=$Y$1),COUNT($Y$3:Y768)+1,"  ")</f>
        <v xml:space="preserve">  </v>
      </c>
    </row>
    <row r="770" spans="2:25" ht="15.75">
      <c r="B770" s="12" t="str">
        <f>IF(C770&lt;&gt;"",COUNT($B$3:B769)+1,"")</f>
        <v/>
      </c>
      <c r="C770" s="86"/>
      <c r="D770" s="12"/>
      <c r="E770" s="12"/>
      <c r="F770" s="5" t="str">
        <f>IFERROR(IF(E770&lt;&gt;"",VLOOKUP(E770,STORE!$C$6:$D$500,2,FALSE),""),"تأكد من الكود")</f>
        <v/>
      </c>
      <c r="G770" s="12"/>
      <c r="H770" s="20"/>
      <c r="I770" s="12"/>
      <c r="U770" s="4" t="str">
        <f>IF(AND($V$2=$E770,$V$2&lt;&gt;"",$V$2&lt;&gt;0,F770&lt;&gt;"تأكد من الكود"),COUNT($U$3:U769)+1,"  ")</f>
        <v xml:space="preserve">  </v>
      </c>
      <c r="Y770" s="4" t="str">
        <f>IF(AND($Z$2=$D770,$Z$2&lt;&gt;"",$Z$2&lt;&gt;0,$Y$2=$Y$1),COUNT($Y$3:Y769)+1,"  ")</f>
        <v xml:space="preserve">  </v>
      </c>
    </row>
    <row r="771" spans="2:25" ht="15.75">
      <c r="B771" s="12" t="str">
        <f>IF(C771&lt;&gt;"",COUNT($B$3:B770)+1,"")</f>
        <v/>
      </c>
      <c r="C771" s="86"/>
      <c r="D771" s="12"/>
      <c r="E771" s="12"/>
      <c r="F771" s="5" t="str">
        <f>IFERROR(IF(E771&lt;&gt;"",VLOOKUP(E771,STORE!$C$6:$D$500,2,FALSE),""),"تأكد من الكود")</f>
        <v/>
      </c>
      <c r="G771" s="12"/>
      <c r="H771" s="20"/>
      <c r="I771" s="12"/>
      <c r="U771" s="4" t="str">
        <f>IF(AND($V$2=$E771,$V$2&lt;&gt;"",$V$2&lt;&gt;0,F771&lt;&gt;"تأكد من الكود"),COUNT($U$3:U770)+1,"  ")</f>
        <v xml:space="preserve">  </v>
      </c>
      <c r="Y771" s="4" t="str">
        <f>IF(AND($Z$2=$D771,$Z$2&lt;&gt;"",$Z$2&lt;&gt;0,$Y$2=$Y$1),COUNT($Y$3:Y770)+1,"  ")</f>
        <v xml:space="preserve">  </v>
      </c>
    </row>
    <row r="772" spans="2:25" ht="15.75">
      <c r="B772" s="12" t="str">
        <f>IF(C772&lt;&gt;"",COUNT($B$3:B771)+1,"")</f>
        <v/>
      </c>
      <c r="C772" s="86"/>
      <c r="D772" s="12"/>
      <c r="E772" s="12"/>
      <c r="F772" s="5" t="str">
        <f>IFERROR(IF(E772&lt;&gt;"",VLOOKUP(E772,STORE!$C$6:$D$500,2,FALSE),""),"تأكد من الكود")</f>
        <v/>
      </c>
      <c r="G772" s="12"/>
      <c r="H772" s="20"/>
      <c r="I772" s="12"/>
      <c r="U772" s="4" t="str">
        <f>IF(AND($V$2=$E772,$V$2&lt;&gt;"",$V$2&lt;&gt;0,F772&lt;&gt;"تأكد من الكود"),COUNT($U$3:U771)+1,"  ")</f>
        <v xml:space="preserve">  </v>
      </c>
      <c r="Y772" s="4" t="str">
        <f>IF(AND($Z$2=$D772,$Z$2&lt;&gt;"",$Z$2&lt;&gt;0,$Y$2=$Y$1),COUNT($Y$3:Y771)+1,"  ")</f>
        <v xml:space="preserve">  </v>
      </c>
    </row>
    <row r="773" spans="2:25" ht="15.75">
      <c r="B773" s="12" t="str">
        <f>IF(C773&lt;&gt;"",COUNT($B$3:B772)+1,"")</f>
        <v/>
      </c>
      <c r="C773" s="86"/>
      <c r="D773" s="12"/>
      <c r="E773" s="12"/>
      <c r="F773" s="5" t="str">
        <f>IFERROR(IF(E773&lt;&gt;"",VLOOKUP(E773,STORE!$C$6:$D$500,2,FALSE),""),"تأكد من الكود")</f>
        <v/>
      </c>
      <c r="G773" s="12"/>
      <c r="H773" s="20"/>
      <c r="I773" s="12"/>
      <c r="U773" s="4" t="str">
        <f>IF(AND($V$2=$E773,$V$2&lt;&gt;"",$V$2&lt;&gt;0,F773&lt;&gt;"تأكد من الكود"),COUNT($U$3:U772)+1,"  ")</f>
        <v xml:space="preserve">  </v>
      </c>
      <c r="Y773" s="4" t="str">
        <f>IF(AND($Z$2=$D773,$Z$2&lt;&gt;"",$Z$2&lt;&gt;0,$Y$2=$Y$1),COUNT($Y$3:Y772)+1,"  ")</f>
        <v xml:space="preserve">  </v>
      </c>
    </row>
    <row r="774" spans="2:25" ht="15.75">
      <c r="B774" s="12" t="str">
        <f>IF(C774&lt;&gt;"",COUNT($B$3:B773)+1,"")</f>
        <v/>
      </c>
      <c r="C774" s="86"/>
      <c r="D774" s="12"/>
      <c r="E774" s="12"/>
      <c r="F774" s="5" t="str">
        <f>IFERROR(IF(E774&lt;&gt;"",VLOOKUP(E774,STORE!$C$6:$D$500,2,FALSE),""),"تأكد من الكود")</f>
        <v/>
      </c>
      <c r="G774" s="12"/>
      <c r="H774" s="20"/>
      <c r="I774" s="12"/>
      <c r="U774" s="4" t="str">
        <f>IF(AND($V$2=$E774,$V$2&lt;&gt;"",$V$2&lt;&gt;0,F774&lt;&gt;"تأكد من الكود"),COUNT($U$3:U773)+1,"  ")</f>
        <v xml:space="preserve">  </v>
      </c>
      <c r="Y774" s="4" t="str">
        <f>IF(AND($Z$2=$D774,$Z$2&lt;&gt;"",$Z$2&lt;&gt;0,$Y$2=$Y$1),COUNT($Y$3:Y773)+1,"  ")</f>
        <v xml:space="preserve">  </v>
      </c>
    </row>
    <row r="775" spans="2:25" ht="15.75">
      <c r="B775" s="12" t="str">
        <f>IF(C775&lt;&gt;"",COUNT($B$3:B774)+1,"")</f>
        <v/>
      </c>
      <c r="C775" s="86"/>
      <c r="D775" s="12"/>
      <c r="E775" s="12"/>
      <c r="F775" s="5" t="str">
        <f>IFERROR(IF(E775&lt;&gt;"",VLOOKUP(E775,STORE!$C$6:$D$500,2,FALSE),""),"تأكد من الكود")</f>
        <v/>
      </c>
      <c r="G775" s="12"/>
      <c r="H775" s="20"/>
      <c r="I775" s="12"/>
      <c r="U775" s="4" t="str">
        <f>IF(AND($V$2=$E775,$V$2&lt;&gt;"",$V$2&lt;&gt;0,F775&lt;&gt;"تأكد من الكود"),COUNT($U$3:U774)+1,"  ")</f>
        <v xml:space="preserve">  </v>
      </c>
      <c r="Y775" s="4" t="str">
        <f>IF(AND($Z$2=$D775,$Z$2&lt;&gt;"",$Z$2&lt;&gt;0,$Y$2=$Y$1),COUNT($Y$3:Y774)+1,"  ")</f>
        <v xml:space="preserve">  </v>
      </c>
    </row>
    <row r="776" spans="2:25" ht="15.75">
      <c r="B776" s="12" t="str">
        <f>IF(C776&lt;&gt;"",COUNT($B$3:B775)+1,"")</f>
        <v/>
      </c>
      <c r="C776" s="86"/>
      <c r="D776" s="12"/>
      <c r="E776" s="12"/>
      <c r="F776" s="5" t="str">
        <f>IFERROR(IF(E776&lt;&gt;"",VLOOKUP(E776,STORE!$C$6:$D$500,2,FALSE),""),"تأكد من الكود")</f>
        <v/>
      </c>
      <c r="G776" s="12"/>
      <c r="H776" s="20"/>
      <c r="I776" s="12"/>
      <c r="U776" s="4" t="str">
        <f>IF(AND($V$2=$E776,$V$2&lt;&gt;"",$V$2&lt;&gt;0,F776&lt;&gt;"تأكد من الكود"),COUNT($U$3:U775)+1,"  ")</f>
        <v xml:space="preserve">  </v>
      </c>
      <c r="Y776" s="4" t="str">
        <f>IF(AND($Z$2=$D776,$Z$2&lt;&gt;"",$Z$2&lt;&gt;0,$Y$2=$Y$1),COUNT($Y$3:Y775)+1,"  ")</f>
        <v xml:space="preserve">  </v>
      </c>
    </row>
    <row r="777" spans="2:25" ht="15.75">
      <c r="B777" s="12" t="str">
        <f>IF(C777&lt;&gt;"",COUNT($B$3:B776)+1,"")</f>
        <v/>
      </c>
      <c r="C777" s="86"/>
      <c r="D777" s="12"/>
      <c r="E777" s="12"/>
      <c r="F777" s="5" t="str">
        <f>IFERROR(IF(E777&lt;&gt;"",VLOOKUP(E777,STORE!$C$6:$D$500,2,FALSE),""),"تأكد من الكود")</f>
        <v/>
      </c>
      <c r="G777" s="12"/>
      <c r="H777" s="20"/>
      <c r="I777" s="12"/>
      <c r="U777" s="4" t="str">
        <f>IF(AND($V$2=$E777,$V$2&lt;&gt;"",$V$2&lt;&gt;0,F777&lt;&gt;"تأكد من الكود"),COUNT($U$3:U776)+1,"  ")</f>
        <v xml:space="preserve">  </v>
      </c>
      <c r="Y777" s="4" t="str">
        <f>IF(AND($Z$2=$D777,$Z$2&lt;&gt;"",$Z$2&lt;&gt;0,$Y$2=$Y$1),COUNT($Y$3:Y776)+1,"  ")</f>
        <v xml:space="preserve">  </v>
      </c>
    </row>
    <row r="778" spans="2:25" ht="15.75">
      <c r="B778" s="12" t="str">
        <f>IF(C778&lt;&gt;"",COUNT($B$3:B777)+1,"")</f>
        <v/>
      </c>
      <c r="C778" s="86"/>
      <c r="D778" s="12"/>
      <c r="E778" s="12"/>
      <c r="F778" s="5" t="str">
        <f>IFERROR(IF(E778&lt;&gt;"",VLOOKUP(E778,STORE!$C$6:$D$500,2,FALSE),""),"تأكد من الكود")</f>
        <v/>
      </c>
      <c r="G778" s="12"/>
      <c r="H778" s="20"/>
      <c r="I778" s="12"/>
      <c r="U778" s="4" t="str">
        <f>IF(AND($V$2=$E778,$V$2&lt;&gt;"",$V$2&lt;&gt;0,F778&lt;&gt;"تأكد من الكود"),COUNT($U$3:U777)+1,"  ")</f>
        <v xml:space="preserve">  </v>
      </c>
      <c r="Y778" s="4" t="str">
        <f>IF(AND($Z$2=$D778,$Z$2&lt;&gt;"",$Z$2&lt;&gt;0,$Y$2=$Y$1),COUNT($Y$3:Y777)+1,"  ")</f>
        <v xml:space="preserve">  </v>
      </c>
    </row>
    <row r="779" spans="2:25" ht="15.75">
      <c r="B779" s="12" t="str">
        <f>IF(C779&lt;&gt;"",COUNT($B$3:B778)+1,"")</f>
        <v/>
      </c>
      <c r="C779" s="86"/>
      <c r="D779" s="12"/>
      <c r="E779" s="12"/>
      <c r="F779" s="5" t="str">
        <f>IFERROR(IF(E779&lt;&gt;"",VLOOKUP(E779,STORE!$C$6:$D$500,2,FALSE),""),"تأكد من الكود")</f>
        <v/>
      </c>
      <c r="G779" s="12"/>
      <c r="H779" s="20"/>
      <c r="I779" s="12"/>
      <c r="U779" s="4" t="str">
        <f>IF(AND($V$2=$E779,$V$2&lt;&gt;"",$V$2&lt;&gt;0,F779&lt;&gt;"تأكد من الكود"),COUNT($U$3:U778)+1,"  ")</f>
        <v xml:space="preserve">  </v>
      </c>
      <c r="Y779" s="4" t="str">
        <f>IF(AND($Z$2=$D779,$Z$2&lt;&gt;"",$Z$2&lt;&gt;0,$Y$2=$Y$1),COUNT($Y$3:Y778)+1,"  ")</f>
        <v xml:space="preserve">  </v>
      </c>
    </row>
    <row r="780" spans="2:25" ht="15.75">
      <c r="B780" s="12" t="str">
        <f>IF(C780&lt;&gt;"",COUNT($B$3:B779)+1,"")</f>
        <v/>
      </c>
      <c r="C780" s="86"/>
      <c r="D780" s="12"/>
      <c r="E780" s="12"/>
      <c r="F780" s="5" t="str">
        <f>IFERROR(IF(E780&lt;&gt;"",VLOOKUP(E780,STORE!$C$6:$D$500,2,FALSE),""),"تأكد من الكود")</f>
        <v/>
      </c>
      <c r="G780" s="12"/>
      <c r="H780" s="20"/>
      <c r="I780" s="12"/>
      <c r="U780" s="4" t="str">
        <f>IF(AND($V$2=$E780,$V$2&lt;&gt;"",$V$2&lt;&gt;0,F780&lt;&gt;"تأكد من الكود"),COUNT($U$3:U779)+1,"  ")</f>
        <v xml:space="preserve">  </v>
      </c>
      <c r="Y780" s="4" t="str">
        <f>IF(AND($Z$2=$D780,$Z$2&lt;&gt;"",$Z$2&lt;&gt;0,$Y$2=$Y$1),COUNT($Y$3:Y779)+1,"  ")</f>
        <v xml:space="preserve">  </v>
      </c>
    </row>
    <row r="781" spans="2:25" ht="15.75">
      <c r="B781" s="12" t="str">
        <f>IF(C781&lt;&gt;"",COUNT($B$3:B780)+1,"")</f>
        <v/>
      </c>
      <c r="C781" s="86"/>
      <c r="D781" s="12"/>
      <c r="E781" s="12"/>
      <c r="F781" s="5" t="str">
        <f>IFERROR(IF(E781&lt;&gt;"",VLOOKUP(E781,STORE!$C$6:$D$500,2,FALSE),""),"تأكد من الكود")</f>
        <v/>
      </c>
      <c r="G781" s="12"/>
      <c r="H781" s="20"/>
      <c r="I781" s="12"/>
      <c r="U781" s="4" t="str">
        <f>IF(AND($V$2=$E781,$V$2&lt;&gt;"",$V$2&lt;&gt;0,F781&lt;&gt;"تأكد من الكود"),COUNT($U$3:U780)+1,"  ")</f>
        <v xml:space="preserve">  </v>
      </c>
      <c r="Y781" s="4" t="str">
        <f>IF(AND($Z$2=$D781,$Z$2&lt;&gt;"",$Z$2&lt;&gt;0,$Y$2=$Y$1),COUNT($Y$3:Y780)+1,"  ")</f>
        <v xml:space="preserve">  </v>
      </c>
    </row>
    <row r="782" spans="2:25" ht="15.75">
      <c r="B782" s="12" t="str">
        <f>IF(C782&lt;&gt;"",COUNT($B$3:B781)+1,"")</f>
        <v/>
      </c>
      <c r="C782" s="86"/>
      <c r="D782" s="12"/>
      <c r="E782" s="12"/>
      <c r="F782" s="5" t="str">
        <f>IFERROR(IF(E782&lt;&gt;"",VLOOKUP(E782,STORE!$C$6:$D$500,2,FALSE),""),"تأكد من الكود")</f>
        <v/>
      </c>
      <c r="G782" s="12"/>
      <c r="H782" s="20"/>
      <c r="I782" s="12"/>
      <c r="U782" s="4" t="str">
        <f>IF(AND($V$2=$E782,$V$2&lt;&gt;"",$V$2&lt;&gt;0,F782&lt;&gt;"تأكد من الكود"),COUNT($U$3:U781)+1,"  ")</f>
        <v xml:space="preserve">  </v>
      </c>
      <c r="Y782" s="4" t="str">
        <f>IF(AND($Z$2=$D782,$Z$2&lt;&gt;"",$Z$2&lt;&gt;0,$Y$2=$Y$1),COUNT($Y$3:Y781)+1,"  ")</f>
        <v xml:space="preserve">  </v>
      </c>
    </row>
    <row r="783" spans="2:25" ht="15.75">
      <c r="B783" s="12" t="str">
        <f>IF(C783&lt;&gt;"",COUNT($B$3:B782)+1,"")</f>
        <v/>
      </c>
      <c r="C783" s="86"/>
      <c r="D783" s="12"/>
      <c r="E783" s="12"/>
      <c r="F783" s="5" t="str">
        <f>IFERROR(IF(E783&lt;&gt;"",VLOOKUP(E783,STORE!$C$6:$D$500,2,FALSE),""),"تأكد من الكود")</f>
        <v/>
      </c>
      <c r="G783" s="12"/>
      <c r="H783" s="20"/>
      <c r="I783" s="12"/>
      <c r="U783" s="4" t="str">
        <f>IF(AND($V$2=$E783,$V$2&lt;&gt;"",$V$2&lt;&gt;0,F783&lt;&gt;"تأكد من الكود"),COUNT($U$3:U782)+1,"  ")</f>
        <v xml:space="preserve">  </v>
      </c>
      <c r="Y783" s="4" t="str">
        <f>IF(AND($Z$2=$D783,$Z$2&lt;&gt;"",$Z$2&lt;&gt;0,$Y$2=$Y$1),COUNT($Y$3:Y782)+1,"  ")</f>
        <v xml:space="preserve">  </v>
      </c>
    </row>
    <row r="784" spans="2:25" ht="15.75">
      <c r="B784" s="12" t="str">
        <f>IF(C784&lt;&gt;"",COUNT($B$3:B783)+1,"")</f>
        <v/>
      </c>
      <c r="C784" s="86"/>
      <c r="D784" s="12"/>
      <c r="E784" s="12"/>
      <c r="F784" s="5" t="str">
        <f>IFERROR(IF(E784&lt;&gt;"",VLOOKUP(E784,STORE!$C$6:$D$500,2,FALSE),""),"تأكد من الكود")</f>
        <v/>
      </c>
      <c r="G784" s="12"/>
      <c r="H784" s="20"/>
      <c r="I784" s="12"/>
      <c r="U784" s="4" t="str">
        <f>IF(AND($V$2=$E784,$V$2&lt;&gt;"",$V$2&lt;&gt;0,F784&lt;&gt;"تأكد من الكود"),COUNT($U$3:U783)+1,"  ")</f>
        <v xml:space="preserve">  </v>
      </c>
      <c r="Y784" s="4" t="str">
        <f>IF(AND($Z$2=$D784,$Z$2&lt;&gt;"",$Z$2&lt;&gt;0,$Y$2=$Y$1),COUNT($Y$3:Y783)+1,"  ")</f>
        <v xml:space="preserve">  </v>
      </c>
    </row>
    <row r="785" spans="2:25" ht="15.75">
      <c r="B785" s="12" t="str">
        <f>IF(C785&lt;&gt;"",COUNT($B$3:B784)+1,"")</f>
        <v/>
      </c>
      <c r="C785" s="86"/>
      <c r="D785" s="12"/>
      <c r="E785" s="12"/>
      <c r="F785" s="5" t="str">
        <f>IFERROR(IF(E785&lt;&gt;"",VLOOKUP(E785,STORE!$C$6:$D$500,2,FALSE),""),"تأكد من الكود")</f>
        <v/>
      </c>
      <c r="G785" s="12"/>
      <c r="H785" s="20"/>
      <c r="I785" s="12"/>
      <c r="U785" s="4" t="str">
        <f>IF(AND($V$2=$E785,$V$2&lt;&gt;"",$V$2&lt;&gt;0,F785&lt;&gt;"تأكد من الكود"),COUNT($U$3:U784)+1,"  ")</f>
        <v xml:space="preserve">  </v>
      </c>
      <c r="Y785" s="4" t="str">
        <f>IF(AND($Z$2=$D785,$Z$2&lt;&gt;"",$Z$2&lt;&gt;0,$Y$2=$Y$1),COUNT($Y$3:Y784)+1,"  ")</f>
        <v xml:space="preserve">  </v>
      </c>
    </row>
    <row r="786" spans="2:25" ht="15.75">
      <c r="B786" s="12" t="str">
        <f>IF(C786&lt;&gt;"",COUNT($B$3:B785)+1,"")</f>
        <v/>
      </c>
      <c r="C786" s="86"/>
      <c r="D786" s="12"/>
      <c r="E786" s="12"/>
      <c r="F786" s="5" t="str">
        <f>IFERROR(IF(E786&lt;&gt;"",VLOOKUP(E786,STORE!$C$6:$D$500,2,FALSE),""),"تأكد من الكود")</f>
        <v/>
      </c>
      <c r="G786" s="12"/>
      <c r="H786" s="20"/>
      <c r="I786" s="12"/>
      <c r="U786" s="4" t="str">
        <f>IF(AND($V$2=$E786,$V$2&lt;&gt;"",$V$2&lt;&gt;0,F786&lt;&gt;"تأكد من الكود"),COUNT($U$3:U785)+1,"  ")</f>
        <v xml:space="preserve">  </v>
      </c>
      <c r="Y786" s="4" t="str">
        <f>IF(AND($Z$2=$D786,$Z$2&lt;&gt;"",$Z$2&lt;&gt;0,$Y$2=$Y$1),COUNT($Y$3:Y785)+1,"  ")</f>
        <v xml:space="preserve">  </v>
      </c>
    </row>
    <row r="787" spans="2:25" ht="15.75">
      <c r="B787" s="12" t="str">
        <f>IF(C787&lt;&gt;"",COUNT($B$3:B786)+1,"")</f>
        <v/>
      </c>
      <c r="C787" s="86"/>
      <c r="D787" s="12"/>
      <c r="E787" s="12"/>
      <c r="F787" s="5" t="str">
        <f>IFERROR(IF(E787&lt;&gt;"",VLOOKUP(E787,STORE!$C$6:$D$500,2,FALSE),""),"تأكد من الكود")</f>
        <v/>
      </c>
      <c r="G787" s="12"/>
      <c r="H787" s="20"/>
      <c r="I787" s="12"/>
      <c r="U787" s="4" t="str">
        <f>IF(AND($V$2=$E787,$V$2&lt;&gt;"",$V$2&lt;&gt;0,F787&lt;&gt;"تأكد من الكود"),COUNT($U$3:U786)+1,"  ")</f>
        <v xml:space="preserve">  </v>
      </c>
      <c r="Y787" s="4" t="str">
        <f>IF(AND($Z$2=$D787,$Z$2&lt;&gt;"",$Z$2&lt;&gt;0,$Y$2=$Y$1),COUNT($Y$3:Y786)+1,"  ")</f>
        <v xml:space="preserve">  </v>
      </c>
    </row>
    <row r="788" spans="2:25" ht="15.75">
      <c r="B788" s="12" t="str">
        <f>IF(C788&lt;&gt;"",COUNT($B$3:B787)+1,"")</f>
        <v/>
      </c>
      <c r="C788" s="86"/>
      <c r="D788" s="12"/>
      <c r="E788" s="12"/>
      <c r="F788" s="5" t="str">
        <f>IFERROR(IF(E788&lt;&gt;"",VLOOKUP(E788,STORE!$C$6:$D$500,2,FALSE),""),"تأكد من الكود")</f>
        <v/>
      </c>
      <c r="G788" s="12"/>
      <c r="H788" s="20"/>
      <c r="I788" s="12"/>
      <c r="U788" s="4" t="str">
        <f>IF(AND($V$2=$E788,$V$2&lt;&gt;"",$V$2&lt;&gt;0,F788&lt;&gt;"تأكد من الكود"),COUNT($U$3:U787)+1,"  ")</f>
        <v xml:space="preserve">  </v>
      </c>
      <c r="Y788" s="4" t="str">
        <f>IF(AND($Z$2=$D788,$Z$2&lt;&gt;"",$Z$2&lt;&gt;0,$Y$2=$Y$1),COUNT($Y$3:Y787)+1,"  ")</f>
        <v xml:space="preserve">  </v>
      </c>
    </row>
    <row r="789" spans="2:25" ht="15.75">
      <c r="B789" s="12" t="str">
        <f>IF(C789&lt;&gt;"",COUNT($B$3:B788)+1,"")</f>
        <v/>
      </c>
      <c r="C789" s="86"/>
      <c r="D789" s="12"/>
      <c r="E789" s="12"/>
      <c r="F789" s="5" t="str">
        <f>IFERROR(IF(E789&lt;&gt;"",VLOOKUP(E789,STORE!$C$6:$D$500,2,FALSE),""),"تأكد من الكود")</f>
        <v/>
      </c>
      <c r="G789" s="12"/>
      <c r="H789" s="20"/>
      <c r="I789" s="12"/>
      <c r="U789" s="4" t="str">
        <f>IF(AND($V$2=$E789,$V$2&lt;&gt;"",$V$2&lt;&gt;0,F789&lt;&gt;"تأكد من الكود"),COUNT($U$3:U788)+1,"  ")</f>
        <v xml:space="preserve">  </v>
      </c>
      <c r="Y789" s="4" t="str">
        <f>IF(AND($Z$2=$D789,$Z$2&lt;&gt;"",$Z$2&lt;&gt;0,$Y$2=$Y$1),COUNT($Y$3:Y788)+1,"  ")</f>
        <v xml:space="preserve">  </v>
      </c>
    </row>
    <row r="790" spans="2:25" ht="15.75">
      <c r="B790" s="12" t="str">
        <f>IF(C790&lt;&gt;"",COUNT($B$3:B789)+1,"")</f>
        <v/>
      </c>
      <c r="C790" s="86"/>
      <c r="D790" s="12"/>
      <c r="E790" s="12"/>
      <c r="F790" s="5" t="str">
        <f>IFERROR(IF(E790&lt;&gt;"",VLOOKUP(E790,STORE!$C$6:$D$500,2,FALSE),""),"تأكد من الكود")</f>
        <v/>
      </c>
      <c r="G790" s="12"/>
      <c r="H790" s="20"/>
      <c r="I790" s="12"/>
      <c r="U790" s="4" t="str">
        <f>IF(AND($V$2=$E790,$V$2&lt;&gt;"",$V$2&lt;&gt;0,F790&lt;&gt;"تأكد من الكود"),COUNT($U$3:U789)+1,"  ")</f>
        <v xml:space="preserve">  </v>
      </c>
      <c r="Y790" s="4" t="str">
        <f>IF(AND($Z$2=$D790,$Z$2&lt;&gt;"",$Z$2&lt;&gt;0,$Y$2=$Y$1),COUNT($Y$3:Y789)+1,"  ")</f>
        <v xml:space="preserve">  </v>
      </c>
    </row>
    <row r="791" spans="2:25" ht="15.75">
      <c r="B791" s="12" t="str">
        <f>IF(C791&lt;&gt;"",COUNT($B$3:B790)+1,"")</f>
        <v/>
      </c>
      <c r="C791" s="86"/>
      <c r="D791" s="12"/>
      <c r="E791" s="12"/>
      <c r="F791" s="5" t="str">
        <f>IFERROR(IF(E791&lt;&gt;"",VLOOKUP(E791,STORE!$C$6:$D$500,2,FALSE),""),"تأكد من الكود")</f>
        <v/>
      </c>
      <c r="G791" s="12"/>
      <c r="H791" s="20"/>
      <c r="I791" s="12"/>
      <c r="U791" s="4" t="str">
        <f>IF(AND($V$2=$E791,$V$2&lt;&gt;"",$V$2&lt;&gt;0,F791&lt;&gt;"تأكد من الكود"),COUNT($U$3:U790)+1,"  ")</f>
        <v xml:space="preserve">  </v>
      </c>
      <c r="Y791" s="4" t="str">
        <f>IF(AND($Z$2=$D791,$Z$2&lt;&gt;"",$Z$2&lt;&gt;0,$Y$2=$Y$1),COUNT($Y$3:Y790)+1,"  ")</f>
        <v xml:space="preserve">  </v>
      </c>
    </row>
    <row r="792" spans="2:25" ht="15.75">
      <c r="B792" s="12" t="str">
        <f>IF(C792&lt;&gt;"",COUNT($B$3:B791)+1,"")</f>
        <v/>
      </c>
      <c r="C792" s="86"/>
      <c r="D792" s="12"/>
      <c r="E792" s="12"/>
      <c r="F792" s="5" t="str">
        <f>IFERROR(IF(E792&lt;&gt;"",VLOOKUP(E792,STORE!$C$6:$D$500,2,FALSE),""),"تأكد من الكود")</f>
        <v/>
      </c>
      <c r="G792" s="12"/>
      <c r="H792" s="20"/>
      <c r="I792" s="12"/>
      <c r="U792" s="4" t="str">
        <f>IF(AND($V$2=$E792,$V$2&lt;&gt;"",$V$2&lt;&gt;0,F792&lt;&gt;"تأكد من الكود"),COUNT($U$3:U791)+1,"  ")</f>
        <v xml:space="preserve">  </v>
      </c>
      <c r="Y792" s="4" t="str">
        <f>IF(AND($Z$2=$D792,$Z$2&lt;&gt;"",$Z$2&lt;&gt;0,$Y$2=$Y$1),COUNT($Y$3:Y791)+1,"  ")</f>
        <v xml:space="preserve">  </v>
      </c>
    </row>
    <row r="793" spans="2:25" ht="15.75">
      <c r="B793" s="12" t="str">
        <f>IF(C793&lt;&gt;"",COUNT($B$3:B792)+1,"")</f>
        <v/>
      </c>
      <c r="C793" s="86"/>
      <c r="D793" s="12"/>
      <c r="E793" s="12"/>
      <c r="F793" s="5" t="str">
        <f>IFERROR(IF(E793&lt;&gt;"",VLOOKUP(E793,STORE!$C$6:$D$500,2,FALSE),""),"تأكد من الكود")</f>
        <v/>
      </c>
      <c r="G793" s="12"/>
      <c r="H793" s="20"/>
      <c r="I793" s="12"/>
      <c r="U793" s="4" t="str">
        <f>IF(AND($V$2=$E793,$V$2&lt;&gt;"",$V$2&lt;&gt;0,F793&lt;&gt;"تأكد من الكود"),COUNT($U$3:U792)+1,"  ")</f>
        <v xml:space="preserve">  </v>
      </c>
      <c r="Y793" s="4" t="str">
        <f>IF(AND($Z$2=$D793,$Z$2&lt;&gt;"",$Z$2&lt;&gt;0,$Y$2=$Y$1),COUNT($Y$3:Y792)+1,"  ")</f>
        <v xml:space="preserve">  </v>
      </c>
    </row>
    <row r="794" spans="2:25" ht="15.75">
      <c r="B794" s="12" t="str">
        <f>IF(C794&lt;&gt;"",COUNT($B$3:B793)+1,"")</f>
        <v/>
      </c>
      <c r="C794" s="86"/>
      <c r="D794" s="12"/>
      <c r="E794" s="12"/>
      <c r="F794" s="5" t="str">
        <f>IFERROR(IF(E794&lt;&gt;"",VLOOKUP(E794,STORE!$C$6:$D$500,2,FALSE),""),"تأكد من الكود")</f>
        <v/>
      </c>
      <c r="G794" s="12"/>
      <c r="H794" s="20"/>
      <c r="I794" s="12"/>
      <c r="U794" s="4" t="str">
        <f>IF(AND($V$2=$E794,$V$2&lt;&gt;"",$V$2&lt;&gt;0,F794&lt;&gt;"تأكد من الكود"),COUNT($U$3:U793)+1,"  ")</f>
        <v xml:space="preserve">  </v>
      </c>
      <c r="Y794" s="4" t="str">
        <f>IF(AND($Z$2=$D794,$Z$2&lt;&gt;"",$Z$2&lt;&gt;0,$Y$2=$Y$1),COUNT($Y$3:Y793)+1,"  ")</f>
        <v xml:space="preserve">  </v>
      </c>
    </row>
    <row r="795" spans="2:25" ht="15.75">
      <c r="B795" s="12" t="str">
        <f>IF(C795&lt;&gt;"",COUNT($B$3:B794)+1,"")</f>
        <v/>
      </c>
      <c r="C795" s="86"/>
      <c r="D795" s="12"/>
      <c r="E795" s="12"/>
      <c r="F795" s="5" t="str">
        <f>IFERROR(IF(E795&lt;&gt;"",VLOOKUP(E795,STORE!$C$6:$D$500,2,FALSE),""),"تأكد من الكود")</f>
        <v/>
      </c>
      <c r="G795" s="12"/>
      <c r="H795" s="20"/>
      <c r="I795" s="12"/>
      <c r="U795" s="4" t="str">
        <f>IF(AND($V$2=$E795,$V$2&lt;&gt;"",$V$2&lt;&gt;0,F795&lt;&gt;"تأكد من الكود"),COUNT($U$3:U794)+1,"  ")</f>
        <v xml:space="preserve">  </v>
      </c>
      <c r="Y795" s="4" t="str">
        <f>IF(AND($Z$2=$D795,$Z$2&lt;&gt;"",$Z$2&lt;&gt;0,$Y$2=$Y$1),COUNT($Y$3:Y794)+1,"  ")</f>
        <v xml:space="preserve">  </v>
      </c>
    </row>
    <row r="796" spans="2:25" ht="15.75">
      <c r="B796" s="12" t="str">
        <f>IF(C796&lt;&gt;"",COUNT($B$3:B795)+1,"")</f>
        <v/>
      </c>
      <c r="C796" s="86"/>
      <c r="D796" s="12"/>
      <c r="E796" s="12"/>
      <c r="F796" s="5" t="str">
        <f>IFERROR(IF(E796&lt;&gt;"",VLOOKUP(E796,STORE!$C$6:$D$500,2,FALSE),""),"تأكد من الكود")</f>
        <v/>
      </c>
      <c r="G796" s="12"/>
      <c r="H796" s="20"/>
      <c r="I796" s="12"/>
      <c r="U796" s="4" t="str">
        <f>IF(AND($V$2=$E796,$V$2&lt;&gt;"",$V$2&lt;&gt;0,F796&lt;&gt;"تأكد من الكود"),COUNT($U$3:U795)+1,"  ")</f>
        <v xml:space="preserve">  </v>
      </c>
      <c r="Y796" s="4" t="str">
        <f>IF(AND($Z$2=$D796,$Z$2&lt;&gt;"",$Z$2&lt;&gt;0,$Y$2=$Y$1),COUNT($Y$3:Y795)+1,"  ")</f>
        <v xml:space="preserve">  </v>
      </c>
    </row>
    <row r="797" spans="2:25" ht="15.75">
      <c r="B797" s="12" t="str">
        <f>IF(C797&lt;&gt;"",COUNT($B$3:B796)+1,"")</f>
        <v/>
      </c>
      <c r="C797" s="86"/>
      <c r="D797" s="12"/>
      <c r="E797" s="12"/>
      <c r="F797" s="5" t="str">
        <f>IFERROR(IF(E797&lt;&gt;"",VLOOKUP(E797,STORE!$C$6:$D$500,2,FALSE),""),"تأكد من الكود")</f>
        <v/>
      </c>
      <c r="G797" s="12"/>
      <c r="H797" s="20"/>
      <c r="I797" s="12"/>
      <c r="U797" s="4" t="str">
        <f>IF(AND($V$2=$E797,$V$2&lt;&gt;"",$V$2&lt;&gt;0,F797&lt;&gt;"تأكد من الكود"),COUNT($U$3:U796)+1,"  ")</f>
        <v xml:space="preserve">  </v>
      </c>
      <c r="Y797" s="4" t="str">
        <f>IF(AND($Z$2=$D797,$Z$2&lt;&gt;"",$Z$2&lt;&gt;0,$Y$2=$Y$1),COUNT($Y$3:Y796)+1,"  ")</f>
        <v xml:space="preserve">  </v>
      </c>
    </row>
    <row r="798" spans="2:25" ht="15.75">
      <c r="B798" s="12" t="str">
        <f>IF(C798&lt;&gt;"",COUNT($B$3:B797)+1,"")</f>
        <v/>
      </c>
      <c r="C798" s="86"/>
      <c r="D798" s="12"/>
      <c r="E798" s="12"/>
      <c r="F798" s="5" t="str">
        <f>IFERROR(IF(E798&lt;&gt;"",VLOOKUP(E798,STORE!$C$6:$D$500,2,FALSE),""),"تأكد من الكود")</f>
        <v/>
      </c>
      <c r="G798" s="12"/>
      <c r="H798" s="20"/>
      <c r="I798" s="12"/>
      <c r="U798" s="4" t="str">
        <f>IF(AND($V$2=$E798,$V$2&lt;&gt;"",$V$2&lt;&gt;0,F798&lt;&gt;"تأكد من الكود"),COUNT($U$3:U797)+1,"  ")</f>
        <v xml:space="preserve">  </v>
      </c>
      <c r="Y798" s="4" t="str">
        <f>IF(AND($Z$2=$D798,$Z$2&lt;&gt;"",$Z$2&lt;&gt;0,$Y$2=$Y$1),COUNT($Y$3:Y797)+1,"  ")</f>
        <v xml:space="preserve">  </v>
      </c>
    </row>
    <row r="799" spans="2:25" ht="15.75">
      <c r="B799" s="12" t="str">
        <f>IF(C799&lt;&gt;"",COUNT($B$3:B798)+1,"")</f>
        <v/>
      </c>
      <c r="C799" s="86"/>
      <c r="D799" s="12"/>
      <c r="E799" s="12"/>
      <c r="F799" s="5" t="str">
        <f>IFERROR(IF(E799&lt;&gt;"",VLOOKUP(E799,STORE!$C$6:$D$500,2,FALSE),""),"تأكد من الكود")</f>
        <v/>
      </c>
      <c r="G799" s="12"/>
      <c r="H799" s="20"/>
      <c r="I799" s="12"/>
      <c r="U799" s="4" t="str">
        <f>IF(AND($V$2=$E799,$V$2&lt;&gt;"",$V$2&lt;&gt;0,F799&lt;&gt;"تأكد من الكود"),COUNT($U$3:U798)+1,"  ")</f>
        <v xml:space="preserve">  </v>
      </c>
      <c r="Y799" s="4" t="str">
        <f>IF(AND($Z$2=$D799,$Z$2&lt;&gt;"",$Z$2&lt;&gt;0,$Y$2=$Y$1),COUNT($Y$3:Y798)+1,"  ")</f>
        <v xml:space="preserve">  </v>
      </c>
    </row>
    <row r="800" spans="2:25" ht="15.75">
      <c r="B800" s="12" t="str">
        <f>IF(C800&lt;&gt;"",COUNT($B$3:B799)+1,"")</f>
        <v/>
      </c>
      <c r="C800" s="86"/>
      <c r="D800" s="12"/>
      <c r="E800" s="12"/>
      <c r="F800" s="5" t="str">
        <f>IFERROR(IF(E800&lt;&gt;"",VLOOKUP(E800,STORE!$C$6:$D$500,2,FALSE),""),"تأكد من الكود")</f>
        <v/>
      </c>
      <c r="G800" s="12"/>
      <c r="H800" s="20"/>
      <c r="I800" s="12"/>
      <c r="U800" s="4" t="str">
        <f>IF(AND($V$2=$E800,$V$2&lt;&gt;"",$V$2&lt;&gt;0,F800&lt;&gt;"تأكد من الكود"),COUNT($U$3:U799)+1,"  ")</f>
        <v xml:space="preserve">  </v>
      </c>
      <c r="Y800" s="4" t="str">
        <f>IF(AND($Z$2=$D800,$Z$2&lt;&gt;"",$Z$2&lt;&gt;0,$Y$2=$Y$1),COUNT($Y$3:Y799)+1,"  ")</f>
        <v xml:space="preserve">  </v>
      </c>
    </row>
    <row r="801" spans="2:25" ht="15.75">
      <c r="B801" s="12" t="str">
        <f>IF(C801&lt;&gt;"",COUNT($B$3:B800)+1,"")</f>
        <v/>
      </c>
      <c r="C801" s="86"/>
      <c r="D801" s="12"/>
      <c r="E801" s="12"/>
      <c r="F801" s="5" t="str">
        <f>IFERROR(IF(E801&lt;&gt;"",VLOOKUP(E801,STORE!$C$6:$D$500,2,FALSE),""),"تأكد من الكود")</f>
        <v/>
      </c>
      <c r="G801" s="12"/>
      <c r="H801" s="20"/>
      <c r="I801" s="12"/>
      <c r="U801" s="4" t="str">
        <f>IF(AND($V$2=$E801,$V$2&lt;&gt;"",$V$2&lt;&gt;0,F801&lt;&gt;"تأكد من الكود"),COUNT($U$3:U800)+1,"  ")</f>
        <v xml:space="preserve">  </v>
      </c>
      <c r="Y801" s="4" t="str">
        <f>IF(AND($Z$2=$D801,$Z$2&lt;&gt;"",$Z$2&lt;&gt;0,$Y$2=$Y$1),COUNT($Y$3:Y800)+1,"  ")</f>
        <v xml:space="preserve">  </v>
      </c>
    </row>
    <row r="802" spans="2:25" ht="15.75">
      <c r="B802" s="12" t="str">
        <f>IF(C802&lt;&gt;"",COUNT($B$3:B801)+1,"")</f>
        <v/>
      </c>
      <c r="C802" s="86"/>
      <c r="D802" s="12"/>
      <c r="E802" s="12"/>
      <c r="F802" s="5" t="str">
        <f>IFERROR(IF(E802&lt;&gt;"",VLOOKUP(E802,STORE!$C$6:$D$500,2,FALSE),""),"تأكد من الكود")</f>
        <v/>
      </c>
      <c r="G802" s="12"/>
      <c r="H802" s="20"/>
      <c r="I802" s="12"/>
      <c r="U802" s="4" t="str">
        <f>IF(AND($V$2=$E802,$V$2&lt;&gt;"",$V$2&lt;&gt;0,F802&lt;&gt;"تأكد من الكود"),COUNT($U$3:U801)+1,"  ")</f>
        <v xml:space="preserve">  </v>
      </c>
      <c r="Y802" s="4" t="str">
        <f>IF(AND($Z$2=$D802,$Z$2&lt;&gt;"",$Z$2&lt;&gt;0,$Y$2=$Y$1),COUNT($Y$3:Y801)+1,"  ")</f>
        <v xml:space="preserve">  </v>
      </c>
    </row>
    <row r="803" spans="2:25" ht="15.75">
      <c r="B803" s="12" t="str">
        <f>IF(C803&lt;&gt;"",COUNT($B$3:B802)+1,"")</f>
        <v/>
      </c>
      <c r="C803" s="86"/>
      <c r="D803" s="12"/>
      <c r="E803" s="12"/>
      <c r="F803" s="5" t="str">
        <f>IFERROR(IF(E803&lt;&gt;"",VLOOKUP(E803,STORE!$C$6:$D$500,2,FALSE),""),"تأكد من الكود")</f>
        <v/>
      </c>
      <c r="G803" s="12"/>
      <c r="H803" s="20"/>
      <c r="I803" s="12"/>
      <c r="U803" s="4" t="str">
        <f>IF(AND($V$2=$E803,$V$2&lt;&gt;"",$V$2&lt;&gt;0,F803&lt;&gt;"تأكد من الكود"),COUNT($U$3:U802)+1,"  ")</f>
        <v xml:space="preserve">  </v>
      </c>
      <c r="Y803" s="4" t="str">
        <f>IF(AND($Z$2=$D803,$Z$2&lt;&gt;"",$Z$2&lt;&gt;0,$Y$2=$Y$1),COUNT($Y$3:Y802)+1,"  ")</f>
        <v xml:space="preserve">  </v>
      </c>
    </row>
    <row r="804" spans="2:25" ht="15.75">
      <c r="B804" s="12" t="str">
        <f>IF(C804&lt;&gt;"",COUNT($B$3:B803)+1,"")</f>
        <v/>
      </c>
      <c r="C804" s="86"/>
      <c r="D804" s="12"/>
      <c r="E804" s="12"/>
      <c r="F804" s="5" t="str">
        <f>IFERROR(IF(E804&lt;&gt;"",VLOOKUP(E804,STORE!$C$6:$D$500,2,FALSE),""),"تأكد من الكود")</f>
        <v/>
      </c>
      <c r="G804" s="12"/>
      <c r="H804" s="20"/>
      <c r="I804" s="12"/>
      <c r="U804" s="4" t="str">
        <f>IF(AND($V$2=$E804,$V$2&lt;&gt;"",$V$2&lt;&gt;0,F804&lt;&gt;"تأكد من الكود"),COUNT($U$3:U803)+1,"  ")</f>
        <v xml:space="preserve">  </v>
      </c>
      <c r="Y804" s="4" t="str">
        <f>IF(AND($Z$2=$D804,$Z$2&lt;&gt;"",$Z$2&lt;&gt;0,$Y$2=$Y$1),COUNT($Y$3:Y803)+1,"  ")</f>
        <v xml:space="preserve">  </v>
      </c>
    </row>
    <row r="805" spans="2:25" ht="15.75">
      <c r="B805" s="12" t="str">
        <f>IF(C805&lt;&gt;"",COUNT($B$3:B804)+1,"")</f>
        <v/>
      </c>
      <c r="C805" s="86"/>
      <c r="D805" s="12"/>
      <c r="E805" s="12"/>
      <c r="F805" s="5" t="str">
        <f>IFERROR(IF(E805&lt;&gt;"",VLOOKUP(E805,STORE!$C$6:$D$500,2,FALSE),""),"تأكد من الكود")</f>
        <v/>
      </c>
      <c r="G805" s="12"/>
      <c r="H805" s="20"/>
      <c r="I805" s="12"/>
      <c r="U805" s="4" t="str">
        <f>IF(AND($V$2=$E805,$V$2&lt;&gt;"",$V$2&lt;&gt;0,F805&lt;&gt;"تأكد من الكود"),COUNT($U$3:U804)+1,"  ")</f>
        <v xml:space="preserve">  </v>
      </c>
      <c r="Y805" s="4" t="str">
        <f>IF(AND($Z$2=$D805,$Z$2&lt;&gt;"",$Z$2&lt;&gt;0,$Y$2=$Y$1),COUNT($Y$3:Y804)+1,"  ")</f>
        <v xml:space="preserve">  </v>
      </c>
    </row>
    <row r="806" spans="2:25" ht="15.75">
      <c r="B806" s="12" t="str">
        <f>IF(C806&lt;&gt;"",COUNT($B$3:B805)+1,"")</f>
        <v/>
      </c>
      <c r="C806" s="86"/>
      <c r="D806" s="12"/>
      <c r="E806" s="12"/>
      <c r="F806" s="5" t="str">
        <f>IFERROR(IF(E806&lt;&gt;"",VLOOKUP(E806,STORE!$C$6:$D$500,2,FALSE),""),"تأكد من الكود")</f>
        <v/>
      </c>
      <c r="G806" s="12"/>
      <c r="H806" s="20"/>
      <c r="I806" s="12"/>
      <c r="U806" s="4" t="str">
        <f>IF(AND($V$2=$E806,$V$2&lt;&gt;"",$V$2&lt;&gt;0,F806&lt;&gt;"تأكد من الكود"),COUNT($U$3:U805)+1,"  ")</f>
        <v xml:space="preserve">  </v>
      </c>
      <c r="Y806" s="4" t="str">
        <f>IF(AND($Z$2=$D806,$Z$2&lt;&gt;"",$Z$2&lt;&gt;0,$Y$2=$Y$1),COUNT($Y$3:Y805)+1,"  ")</f>
        <v xml:space="preserve">  </v>
      </c>
    </row>
    <row r="807" spans="2:25" ht="15.75">
      <c r="B807" s="12" t="str">
        <f>IF(C807&lt;&gt;"",COUNT($B$3:B806)+1,"")</f>
        <v/>
      </c>
      <c r="C807" s="86"/>
      <c r="D807" s="12"/>
      <c r="E807" s="12"/>
      <c r="F807" s="5" t="str">
        <f>IFERROR(IF(E807&lt;&gt;"",VLOOKUP(E807,STORE!$C$6:$D$500,2,FALSE),""),"تأكد من الكود")</f>
        <v/>
      </c>
      <c r="G807" s="12"/>
      <c r="H807" s="20"/>
      <c r="I807" s="12"/>
      <c r="U807" s="4" t="str">
        <f>IF(AND($V$2=$E807,$V$2&lt;&gt;"",$V$2&lt;&gt;0,F807&lt;&gt;"تأكد من الكود"),COUNT($U$3:U806)+1,"  ")</f>
        <v xml:space="preserve">  </v>
      </c>
      <c r="Y807" s="4" t="str">
        <f>IF(AND($Z$2=$D807,$Z$2&lt;&gt;"",$Z$2&lt;&gt;0,$Y$2=$Y$1),COUNT($Y$3:Y806)+1,"  ")</f>
        <v xml:space="preserve">  </v>
      </c>
    </row>
    <row r="808" spans="2:25" ht="15.75">
      <c r="B808" s="12" t="str">
        <f>IF(C808&lt;&gt;"",COUNT($B$3:B807)+1,"")</f>
        <v/>
      </c>
      <c r="C808" s="86"/>
      <c r="D808" s="12"/>
      <c r="E808" s="12"/>
      <c r="F808" s="5" t="str">
        <f>IFERROR(IF(E808&lt;&gt;"",VLOOKUP(E808,STORE!$C$6:$D$500,2,FALSE),""),"تأكد من الكود")</f>
        <v/>
      </c>
      <c r="G808" s="12"/>
      <c r="H808" s="20"/>
      <c r="I808" s="12"/>
      <c r="U808" s="4" t="str">
        <f>IF(AND($V$2=$E808,$V$2&lt;&gt;"",$V$2&lt;&gt;0,F808&lt;&gt;"تأكد من الكود"),COUNT($U$3:U807)+1,"  ")</f>
        <v xml:space="preserve">  </v>
      </c>
      <c r="Y808" s="4" t="str">
        <f>IF(AND($Z$2=$D808,$Z$2&lt;&gt;"",$Z$2&lt;&gt;0,$Y$2=$Y$1),COUNT($Y$3:Y807)+1,"  ")</f>
        <v xml:space="preserve">  </v>
      </c>
    </row>
    <row r="809" spans="2:25" ht="15.75">
      <c r="B809" s="12" t="str">
        <f>IF(C809&lt;&gt;"",COUNT($B$3:B808)+1,"")</f>
        <v/>
      </c>
      <c r="C809" s="86"/>
      <c r="D809" s="12"/>
      <c r="E809" s="12"/>
      <c r="F809" s="5" t="str">
        <f>IFERROR(IF(E809&lt;&gt;"",VLOOKUP(E809,STORE!$C$6:$D$500,2,FALSE),""),"تأكد من الكود")</f>
        <v/>
      </c>
      <c r="G809" s="12"/>
      <c r="H809" s="20"/>
      <c r="I809" s="12"/>
      <c r="U809" s="4" t="str">
        <f>IF(AND($V$2=$E809,$V$2&lt;&gt;"",$V$2&lt;&gt;0,F809&lt;&gt;"تأكد من الكود"),COUNT($U$3:U808)+1,"  ")</f>
        <v xml:space="preserve">  </v>
      </c>
      <c r="Y809" s="4" t="str">
        <f>IF(AND($Z$2=$D809,$Z$2&lt;&gt;"",$Z$2&lt;&gt;0,$Y$2=$Y$1),COUNT($Y$3:Y808)+1,"  ")</f>
        <v xml:space="preserve">  </v>
      </c>
    </row>
    <row r="810" spans="2:25" ht="15.75">
      <c r="B810" s="12" t="str">
        <f>IF(C810&lt;&gt;"",COUNT($B$3:B809)+1,"")</f>
        <v/>
      </c>
      <c r="C810" s="86"/>
      <c r="D810" s="12"/>
      <c r="E810" s="12"/>
      <c r="F810" s="5" t="str">
        <f>IFERROR(IF(E810&lt;&gt;"",VLOOKUP(E810,STORE!$C$6:$D$500,2,FALSE),""),"تأكد من الكود")</f>
        <v/>
      </c>
      <c r="G810" s="12"/>
      <c r="H810" s="20"/>
      <c r="I810" s="12"/>
      <c r="U810" s="4" t="str">
        <f>IF(AND($V$2=$E810,$V$2&lt;&gt;"",$V$2&lt;&gt;0,F810&lt;&gt;"تأكد من الكود"),COUNT($U$3:U809)+1,"  ")</f>
        <v xml:space="preserve">  </v>
      </c>
      <c r="Y810" s="4" t="str">
        <f>IF(AND($Z$2=$D810,$Z$2&lt;&gt;"",$Z$2&lt;&gt;0,$Y$2=$Y$1),COUNT($Y$3:Y809)+1,"  ")</f>
        <v xml:space="preserve">  </v>
      </c>
    </row>
    <row r="811" spans="2:25" ht="15.75">
      <c r="B811" s="12" t="str">
        <f>IF(C811&lt;&gt;"",COUNT($B$3:B810)+1,"")</f>
        <v/>
      </c>
      <c r="C811" s="86"/>
      <c r="D811" s="12"/>
      <c r="E811" s="12"/>
      <c r="F811" s="5" t="str">
        <f>IFERROR(IF(E811&lt;&gt;"",VLOOKUP(E811,STORE!$C$6:$D$500,2,FALSE),""),"تأكد من الكود")</f>
        <v/>
      </c>
      <c r="G811" s="12"/>
      <c r="H811" s="20"/>
      <c r="I811" s="12"/>
      <c r="U811" s="4" t="str">
        <f>IF(AND($V$2=$E811,$V$2&lt;&gt;"",$V$2&lt;&gt;0,F811&lt;&gt;"تأكد من الكود"),COUNT($U$3:U810)+1,"  ")</f>
        <v xml:space="preserve">  </v>
      </c>
      <c r="Y811" s="4" t="str">
        <f>IF(AND($Z$2=$D811,$Z$2&lt;&gt;"",$Z$2&lt;&gt;0,$Y$2=$Y$1),COUNT($Y$3:Y810)+1,"  ")</f>
        <v xml:space="preserve">  </v>
      </c>
    </row>
    <row r="812" spans="2:25" ht="15.75">
      <c r="B812" s="12" t="str">
        <f>IF(C812&lt;&gt;"",COUNT($B$3:B811)+1,"")</f>
        <v/>
      </c>
      <c r="C812" s="86"/>
      <c r="D812" s="12"/>
      <c r="E812" s="12"/>
      <c r="F812" s="5" t="str">
        <f>IFERROR(IF(E812&lt;&gt;"",VLOOKUP(E812,STORE!$C$6:$D$500,2,FALSE),""),"تأكد من الكود")</f>
        <v/>
      </c>
      <c r="G812" s="12"/>
      <c r="H812" s="20"/>
      <c r="I812" s="12"/>
      <c r="U812" s="4" t="str">
        <f>IF(AND($V$2=$E812,$V$2&lt;&gt;"",$V$2&lt;&gt;0,F812&lt;&gt;"تأكد من الكود"),COUNT($U$3:U811)+1,"  ")</f>
        <v xml:space="preserve">  </v>
      </c>
      <c r="Y812" s="4" t="str">
        <f>IF(AND($Z$2=$D812,$Z$2&lt;&gt;"",$Z$2&lt;&gt;0,$Y$2=$Y$1),COUNT($Y$3:Y811)+1,"  ")</f>
        <v xml:space="preserve">  </v>
      </c>
    </row>
    <row r="813" spans="2:25" ht="15.75">
      <c r="B813" s="12" t="str">
        <f>IF(C813&lt;&gt;"",COUNT($B$3:B812)+1,"")</f>
        <v/>
      </c>
      <c r="C813" s="86"/>
      <c r="D813" s="12"/>
      <c r="E813" s="12"/>
      <c r="F813" s="5" t="str">
        <f>IFERROR(IF(E813&lt;&gt;"",VLOOKUP(E813,STORE!$C$6:$D$500,2,FALSE),""),"تأكد من الكود")</f>
        <v/>
      </c>
      <c r="G813" s="12"/>
      <c r="H813" s="20"/>
      <c r="I813" s="12"/>
      <c r="U813" s="4" t="str">
        <f>IF(AND($V$2=$E813,$V$2&lt;&gt;"",$V$2&lt;&gt;0,F813&lt;&gt;"تأكد من الكود"),COUNT($U$3:U812)+1,"  ")</f>
        <v xml:space="preserve">  </v>
      </c>
      <c r="Y813" s="4" t="str">
        <f>IF(AND($Z$2=$D813,$Z$2&lt;&gt;"",$Z$2&lt;&gt;0,$Y$2=$Y$1),COUNT($Y$3:Y812)+1,"  ")</f>
        <v xml:space="preserve">  </v>
      </c>
    </row>
    <row r="814" spans="2:25" ht="15.75">
      <c r="B814" s="12" t="str">
        <f>IF(C814&lt;&gt;"",COUNT($B$3:B813)+1,"")</f>
        <v/>
      </c>
      <c r="C814" s="86"/>
      <c r="D814" s="12"/>
      <c r="E814" s="12"/>
      <c r="F814" s="5" t="str">
        <f>IFERROR(IF(E814&lt;&gt;"",VLOOKUP(E814,STORE!$C$6:$D$500,2,FALSE),""),"تأكد من الكود")</f>
        <v/>
      </c>
      <c r="G814" s="12"/>
      <c r="H814" s="20"/>
      <c r="I814" s="12"/>
      <c r="U814" s="4" t="str">
        <f>IF(AND($V$2=$E814,$V$2&lt;&gt;"",$V$2&lt;&gt;0,F814&lt;&gt;"تأكد من الكود"),COUNT($U$3:U813)+1,"  ")</f>
        <v xml:space="preserve">  </v>
      </c>
      <c r="Y814" s="4" t="str">
        <f>IF(AND($Z$2=$D814,$Z$2&lt;&gt;"",$Z$2&lt;&gt;0,$Y$2=$Y$1),COUNT($Y$3:Y813)+1,"  ")</f>
        <v xml:space="preserve">  </v>
      </c>
    </row>
    <row r="815" spans="2:25" ht="15.75">
      <c r="B815" s="12" t="str">
        <f>IF(C815&lt;&gt;"",COUNT($B$3:B814)+1,"")</f>
        <v/>
      </c>
      <c r="C815" s="86"/>
      <c r="D815" s="12"/>
      <c r="E815" s="12"/>
      <c r="F815" s="5" t="str">
        <f>IFERROR(IF(E815&lt;&gt;"",VLOOKUP(E815,STORE!$C$6:$D$500,2,FALSE),""),"تأكد من الكود")</f>
        <v/>
      </c>
      <c r="G815" s="12"/>
      <c r="H815" s="20"/>
      <c r="I815" s="12"/>
      <c r="U815" s="4" t="str">
        <f>IF(AND($V$2=$E815,$V$2&lt;&gt;"",$V$2&lt;&gt;0,F815&lt;&gt;"تأكد من الكود"),COUNT($U$3:U814)+1,"  ")</f>
        <v xml:space="preserve">  </v>
      </c>
      <c r="Y815" s="4" t="str">
        <f>IF(AND($Z$2=$D815,$Z$2&lt;&gt;"",$Z$2&lt;&gt;0,$Y$2=$Y$1),COUNT($Y$3:Y814)+1,"  ")</f>
        <v xml:space="preserve">  </v>
      </c>
    </row>
    <row r="816" spans="2:25" ht="15.75">
      <c r="B816" s="12" t="str">
        <f>IF(C816&lt;&gt;"",COUNT($B$3:B815)+1,"")</f>
        <v/>
      </c>
      <c r="C816" s="86"/>
      <c r="D816" s="12"/>
      <c r="E816" s="12"/>
      <c r="F816" s="5" t="str">
        <f>IFERROR(IF(E816&lt;&gt;"",VLOOKUP(E816,STORE!$C$6:$D$500,2,FALSE),""),"تأكد من الكود")</f>
        <v/>
      </c>
      <c r="G816" s="12"/>
      <c r="H816" s="20"/>
      <c r="I816" s="12"/>
      <c r="U816" s="4" t="str">
        <f>IF(AND($V$2=$E816,$V$2&lt;&gt;"",$V$2&lt;&gt;0,F816&lt;&gt;"تأكد من الكود"),COUNT($U$3:U815)+1,"  ")</f>
        <v xml:space="preserve">  </v>
      </c>
      <c r="Y816" s="4" t="str">
        <f>IF(AND($Z$2=$D816,$Z$2&lt;&gt;"",$Z$2&lt;&gt;0,$Y$2=$Y$1),COUNT($Y$3:Y815)+1,"  ")</f>
        <v xml:space="preserve">  </v>
      </c>
    </row>
    <row r="817" spans="2:25" ht="15.75">
      <c r="B817" s="12" t="str">
        <f>IF(C817&lt;&gt;"",COUNT($B$3:B816)+1,"")</f>
        <v/>
      </c>
      <c r="C817" s="86"/>
      <c r="D817" s="12"/>
      <c r="E817" s="12"/>
      <c r="F817" s="5" t="str">
        <f>IFERROR(IF(E817&lt;&gt;"",VLOOKUP(E817,STORE!$C$6:$D$500,2,FALSE),""),"تأكد من الكود")</f>
        <v/>
      </c>
      <c r="G817" s="12"/>
      <c r="H817" s="20"/>
      <c r="I817" s="12"/>
      <c r="U817" s="4" t="str">
        <f>IF(AND($V$2=$E817,$V$2&lt;&gt;"",$V$2&lt;&gt;0,F817&lt;&gt;"تأكد من الكود"),COUNT($U$3:U816)+1,"  ")</f>
        <v xml:space="preserve">  </v>
      </c>
      <c r="Y817" s="4" t="str">
        <f>IF(AND($Z$2=$D817,$Z$2&lt;&gt;"",$Z$2&lt;&gt;0,$Y$2=$Y$1),COUNT($Y$3:Y816)+1,"  ")</f>
        <v xml:space="preserve">  </v>
      </c>
    </row>
    <row r="818" spans="2:25" ht="15.75">
      <c r="B818" s="12" t="str">
        <f>IF(C818&lt;&gt;"",COUNT($B$3:B817)+1,"")</f>
        <v/>
      </c>
      <c r="C818" s="86"/>
      <c r="D818" s="12"/>
      <c r="E818" s="12"/>
      <c r="F818" s="5" t="str">
        <f>IFERROR(IF(E818&lt;&gt;"",VLOOKUP(E818,STORE!$C$6:$D$500,2,FALSE),""),"تأكد من الكود")</f>
        <v/>
      </c>
      <c r="G818" s="12"/>
      <c r="H818" s="20"/>
      <c r="I818" s="12"/>
      <c r="U818" s="4" t="str">
        <f>IF(AND($V$2=$E818,$V$2&lt;&gt;"",$V$2&lt;&gt;0,F818&lt;&gt;"تأكد من الكود"),COUNT($U$3:U817)+1,"  ")</f>
        <v xml:space="preserve">  </v>
      </c>
      <c r="Y818" s="4" t="str">
        <f>IF(AND($Z$2=$D818,$Z$2&lt;&gt;"",$Z$2&lt;&gt;0,$Y$2=$Y$1),COUNT($Y$3:Y817)+1,"  ")</f>
        <v xml:space="preserve">  </v>
      </c>
    </row>
    <row r="819" spans="2:25" ht="15.75">
      <c r="B819" s="12" t="str">
        <f>IF(C819&lt;&gt;"",COUNT($B$3:B818)+1,"")</f>
        <v/>
      </c>
      <c r="C819" s="86"/>
      <c r="D819" s="12"/>
      <c r="E819" s="12"/>
      <c r="F819" s="5" t="str">
        <f>IFERROR(IF(E819&lt;&gt;"",VLOOKUP(E819,STORE!$C$6:$D$500,2,FALSE),""),"تأكد من الكود")</f>
        <v/>
      </c>
      <c r="G819" s="12"/>
      <c r="H819" s="20"/>
      <c r="I819" s="12"/>
      <c r="U819" s="4" t="str">
        <f>IF(AND($V$2=$E819,$V$2&lt;&gt;"",$V$2&lt;&gt;0,F819&lt;&gt;"تأكد من الكود"),COUNT($U$3:U818)+1,"  ")</f>
        <v xml:space="preserve">  </v>
      </c>
      <c r="Y819" s="4" t="str">
        <f>IF(AND($Z$2=$D819,$Z$2&lt;&gt;"",$Z$2&lt;&gt;0,$Y$2=$Y$1),COUNT($Y$3:Y818)+1,"  ")</f>
        <v xml:space="preserve">  </v>
      </c>
    </row>
    <row r="820" spans="2:25" ht="15.75">
      <c r="B820" s="12" t="str">
        <f>IF(C820&lt;&gt;"",COUNT($B$3:B819)+1,"")</f>
        <v/>
      </c>
      <c r="C820" s="86"/>
      <c r="D820" s="12"/>
      <c r="E820" s="12"/>
      <c r="F820" s="5" t="str">
        <f>IFERROR(IF(E820&lt;&gt;"",VLOOKUP(E820,STORE!$C$6:$D$500,2,FALSE),""),"تأكد من الكود")</f>
        <v/>
      </c>
      <c r="G820" s="12"/>
      <c r="H820" s="20"/>
      <c r="I820" s="12"/>
      <c r="U820" s="4" t="str">
        <f>IF(AND($V$2=$E820,$V$2&lt;&gt;"",$V$2&lt;&gt;0,F820&lt;&gt;"تأكد من الكود"),COUNT($U$3:U819)+1,"  ")</f>
        <v xml:space="preserve">  </v>
      </c>
      <c r="Y820" s="4" t="str">
        <f>IF(AND($Z$2=$D820,$Z$2&lt;&gt;"",$Z$2&lt;&gt;0,$Y$2=$Y$1),COUNT($Y$3:Y819)+1,"  ")</f>
        <v xml:space="preserve">  </v>
      </c>
    </row>
    <row r="821" spans="2:25" ht="15.75">
      <c r="B821" s="12" t="str">
        <f>IF(C821&lt;&gt;"",COUNT($B$3:B820)+1,"")</f>
        <v/>
      </c>
      <c r="C821" s="86"/>
      <c r="D821" s="12"/>
      <c r="E821" s="12"/>
      <c r="F821" s="5" t="str">
        <f>IFERROR(IF(E821&lt;&gt;"",VLOOKUP(E821,STORE!$C$6:$D$500,2,FALSE),""),"تأكد من الكود")</f>
        <v/>
      </c>
      <c r="G821" s="12"/>
      <c r="H821" s="20"/>
      <c r="I821" s="12"/>
      <c r="U821" s="4" t="str">
        <f>IF(AND($V$2=$E821,$V$2&lt;&gt;"",$V$2&lt;&gt;0,F821&lt;&gt;"تأكد من الكود"),COUNT($U$3:U820)+1,"  ")</f>
        <v xml:space="preserve">  </v>
      </c>
      <c r="Y821" s="4" t="str">
        <f>IF(AND($Z$2=$D821,$Z$2&lt;&gt;"",$Z$2&lt;&gt;0,$Y$2=$Y$1),COUNT($Y$3:Y820)+1,"  ")</f>
        <v xml:space="preserve">  </v>
      </c>
    </row>
    <row r="822" spans="2:25" ht="15.75">
      <c r="B822" s="12" t="str">
        <f>IF(C822&lt;&gt;"",COUNT($B$3:B821)+1,"")</f>
        <v/>
      </c>
      <c r="C822" s="86"/>
      <c r="D822" s="12"/>
      <c r="E822" s="12"/>
      <c r="F822" s="5" t="str">
        <f>IFERROR(IF(E822&lt;&gt;"",VLOOKUP(E822,STORE!$C$6:$D$500,2,FALSE),""),"تأكد من الكود")</f>
        <v/>
      </c>
      <c r="G822" s="12"/>
      <c r="H822" s="20"/>
      <c r="I822" s="12"/>
      <c r="U822" s="4" t="str">
        <f>IF(AND($V$2=$E822,$V$2&lt;&gt;"",$V$2&lt;&gt;0,F822&lt;&gt;"تأكد من الكود"),COUNT($U$3:U821)+1,"  ")</f>
        <v xml:space="preserve">  </v>
      </c>
      <c r="Y822" s="4" t="str">
        <f>IF(AND($Z$2=$D822,$Z$2&lt;&gt;"",$Z$2&lt;&gt;0,$Y$2=$Y$1),COUNT($Y$3:Y821)+1,"  ")</f>
        <v xml:space="preserve">  </v>
      </c>
    </row>
    <row r="823" spans="2:25" ht="15.75">
      <c r="B823" s="12" t="str">
        <f>IF(C823&lt;&gt;"",COUNT($B$3:B822)+1,"")</f>
        <v/>
      </c>
      <c r="C823" s="86"/>
      <c r="D823" s="12"/>
      <c r="E823" s="12"/>
      <c r="F823" s="5" t="str">
        <f>IFERROR(IF(E823&lt;&gt;"",VLOOKUP(E823,STORE!$C$6:$D$500,2,FALSE),""),"تأكد من الكود")</f>
        <v/>
      </c>
      <c r="G823" s="12"/>
      <c r="H823" s="20"/>
      <c r="I823" s="12"/>
      <c r="U823" s="4" t="str">
        <f>IF(AND($V$2=$E823,$V$2&lt;&gt;"",$V$2&lt;&gt;0,F823&lt;&gt;"تأكد من الكود"),COUNT($U$3:U822)+1,"  ")</f>
        <v xml:space="preserve">  </v>
      </c>
      <c r="Y823" s="4" t="str">
        <f>IF(AND($Z$2=$D823,$Z$2&lt;&gt;"",$Z$2&lt;&gt;0,$Y$2=$Y$1),COUNT($Y$3:Y822)+1,"  ")</f>
        <v xml:space="preserve">  </v>
      </c>
    </row>
    <row r="824" spans="2:25" ht="15.75">
      <c r="B824" s="12" t="str">
        <f>IF(C824&lt;&gt;"",COUNT($B$3:B823)+1,"")</f>
        <v/>
      </c>
      <c r="C824" s="86"/>
      <c r="D824" s="12"/>
      <c r="E824" s="12"/>
      <c r="F824" s="5" t="str">
        <f>IFERROR(IF(E824&lt;&gt;"",VLOOKUP(E824,STORE!$C$6:$D$500,2,FALSE),""),"تأكد من الكود")</f>
        <v/>
      </c>
      <c r="G824" s="12"/>
      <c r="H824" s="20"/>
      <c r="I824" s="12"/>
      <c r="U824" s="4" t="str">
        <f>IF(AND($V$2=$E824,$V$2&lt;&gt;"",$V$2&lt;&gt;0,F824&lt;&gt;"تأكد من الكود"),COUNT($U$3:U823)+1,"  ")</f>
        <v xml:space="preserve">  </v>
      </c>
      <c r="Y824" s="4" t="str">
        <f>IF(AND($Z$2=$D824,$Z$2&lt;&gt;"",$Z$2&lt;&gt;0,$Y$2=$Y$1),COUNT($Y$3:Y823)+1,"  ")</f>
        <v xml:space="preserve">  </v>
      </c>
    </row>
    <row r="825" spans="2:25" ht="15.75">
      <c r="B825" s="12" t="str">
        <f>IF(C825&lt;&gt;"",COUNT($B$3:B824)+1,"")</f>
        <v/>
      </c>
      <c r="C825" s="86"/>
      <c r="D825" s="12"/>
      <c r="E825" s="12"/>
      <c r="F825" s="5" t="str">
        <f>IFERROR(IF(E825&lt;&gt;"",VLOOKUP(E825,STORE!$C$6:$D$500,2,FALSE),""),"تأكد من الكود")</f>
        <v/>
      </c>
      <c r="G825" s="12"/>
      <c r="H825" s="20"/>
      <c r="I825" s="12"/>
      <c r="U825" s="4" t="str">
        <f>IF(AND($V$2=$E825,$V$2&lt;&gt;"",$V$2&lt;&gt;0,F825&lt;&gt;"تأكد من الكود"),COUNT($U$3:U824)+1,"  ")</f>
        <v xml:space="preserve">  </v>
      </c>
      <c r="Y825" s="4" t="str">
        <f>IF(AND($Z$2=$D825,$Z$2&lt;&gt;"",$Z$2&lt;&gt;0,$Y$2=$Y$1),COUNT($Y$3:Y824)+1,"  ")</f>
        <v xml:space="preserve">  </v>
      </c>
    </row>
    <row r="826" spans="2:25" ht="15.75">
      <c r="B826" s="12" t="str">
        <f>IF(C826&lt;&gt;"",COUNT($B$3:B825)+1,"")</f>
        <v/>
      </c>
      <c r="C826" s="86"/>
      <c r="D826" s="12"/>
      <c r="E826" s="12"/>
      <c r="F826" s="5" t="str">
        <f>IFERROR(IF(E826&lt;&gt;"",VLOOKUP(E826,STORE!$C$6:$D$500,2,FALSE),""),"تأكد من الكود")</f>
        <v/>
      </c>
      <c r="G826" s="12"/>
      <c r="H826" s="20"/>
      <c r="I826" s="12"/>
      <c r="U826" s="4" t="str">
        <f>IF(AND($V$2=$E826,$V$2&lt;&gt;"",$V$2&lt;&gt;0,F826&lt;&gt;"تأكد من الكود"),COUNT($U$3:U825)+1,"  ")</f>
        <v xml:space="preserve">  </v>
      </c>
      <c r="Y826" s="4" t="str">
        <f>IF(AND($Z$2=$D826,$Z$2&lt;&gt;"",$Z$2&lt;&gt;0,$Y$2=$Y$1),COUNT($Y$3:Y825)+1,"  ")</f>
        <v xml:space="preserve">  </v>
      </c>
    </row>
    <row r="827" spans="2:25" ht="15.75">
      <c r="B827" s="12" t="str">
        <f>IF(C827&lt;&gt;"",COUNT($B$3:B826)+1,"")</f>
        <v/>
      </c>
      <c r="C827" s="86"/>
      <c r="D827" s="12"/>
      <c r="E827" s="12"/>
      <c r="F827" s="5" t="str">
        <f>IFERROR(IF(E827&lt;&gt;"",VLOOKUP(E827,STORE!$C$6:$D$500,2,FALSE),""),"تأكد من الكود")</f>
        <v/>
      </c>
      <c r="G827" s="12"/>
      <c r="H827" s="20"/>
      <c r="I827" s="12"/>
      <c r="U827" s="4" t="str">
        <f>IF(AND($V$2=$E827,$V$2&lt;&gt;"",$V$2&lt;&gt;0,F827&lt;&gt;"تأكد من الكود"),COUNT($U$3:U826)+1,"  ")</f>
        <v xml:space="preserve">  </v>
      </c>
      <c r="Y827" s="4" t="str">
        <f>IF(AND($Z$2=$D827,$Z$2&lt;&gt;"",$Z$2&lt;&gt;0,$Y$2=$Y$1),COUNT($Y$3:Y826)+1,"  ")</f>
        <v xml:space="preserve">  </v>
      </c>
    </row>
    <row r="828" spans="2:25" ht="15.75">
      <c r="B828" s="12" t="str">
        <f>IF(C828&lt;&gt;"",COUNT($B$3:B827)+1,"")</f>
        <v/>
      </c>
      <c r="C828" s="86"/>
      <c r="D828" s="12"/>
      <c r="E828" s="12"/>
      <c r="F828" s="5" t="str">
        <f>IFERROR(IF(E828&lt;&gt;"",VLOOKUP(E828,STORE!$C$6:$D$500,2,FALSE),""),"تأكد من الكود")</f>
        <v/>
      </c>
      <c r="G828" s="12"/>
      <c r="H828" s="20"/>
      <c r="I828" s="12"/>
      <c r="U828" s="4" t="str">
        <f>IF(AND($V$2=$E828,$V$2&lt;&gt;"",$V$2&lt;&gt;0,F828&lt;&gt;"تأكد من الكود"),COUNT($U$3:U827)+1,"  ")</f>
        <v xml:space="preserve">  </v>
      </c>
      <c r="Y828" s="4" t="str">
        <f>IF(AND($Z$2=$D828,$Z$2&lt;&gt;"",$Z$2&lt;&gt;0,$Y$2=$Y$1),COUNT($Y$3:Y827)+1,"  ")</f>
        <v xml:space="preserve">  </v>
      </c>
    </row>
    <row r="829" spans="2:25" ht="15.75">
      <c r="B829" s="12" t="str">
        <f>IF(C829&lt;&gt;"",COUNT($B$3:B828)+1,"")</f>
        <v/>
      </c>
      <c r="C829" s="86"/>
      <c r="D829" s="12"/>
      <c r="E829" s="12"/>
      <c r="F829" s="5" t="str">
        <f>IFERROR(IF(E829&lt;&gt;"",VLOOKUP(E829,STORE!$C$6:$D$500,2,FALSE),""),"تأكد من الكود")</f>
        <v/>
      </c>
      <c r="G829" s="12"/>
      <c r="H829" s="20"/>
      <c r="I829" s="12"/>
      <c r="U829" s="4" t="str">
        <f>IF(AND($V$2=$E829,$V$2&lt;&gt;"",$V$2&lt;&gt;0,F829&lt;&gt;"تأكد من الكود"),COUNT($U$3:U828)+1,"  ")</f>
        <v xml:space="preserve">  </v>
      </c>
      <c r="Y829" s="4" t="str">
        <f>IF(AND($Z$2=$D829,$Z$2&lt;&gt;"",$Z$2&lt;&gt;0,$Y$2=$Y$1),COUNT($Y$3:Y828)+1,"  ")</f>
        <v xml:space="preserve">  </v>
      </c>
    </row>
    <row r="830" spans="2:25" ht="15.75">
      <c r="B830" s="12" t="str">
        <f>IF(C830&lt;&gt;"",COUNT($B$3:B829)+1,"")</f>
        <v/>
      </c>
      <c r="C830" s="86"/>
      <c r="D830" s="12"/>
      <c r="E830" s="12"/>
      <c r="F830" s="5" t="str">
        <f>IFERROR(IF(E830&lt;&gt;"",VLOOKUP(E830,STORE!$C$6:$D$500,2,FALSE),""),"تأكد من الكود")</f>
        <v/>
      </c>
      <c r="G830" s="12"/>
      <c r="H830" s="20"/>
      <c r="I830" s="12"/>
      <c r="U830" s="4" t="str">
        <f>IF(AND($V$2=$E830,$V$2&lt;&gt;"",$V$2&lt;&gt;0,F830&lt;&gt;"تأكد من الكود"),COUNT($U$3:U829)+1,"  ")</f>
        <v xml:space="preserve">  </v>
      </c>
      <c r="Y830" s="4" t="str">
        <f>IF(AND($Z$2=$D830,$Z$2&lt;&gt;"",$Z$2&lt;&gt;0,$Y$2=$Y$1),COUNT($Y$3:Y829)+1,"  ")</f>
        <v xml:space="preserve">  </v>
      </c>
    </row>
    <row r="831" spans="2:25" ht="15.75">
      <c r="B831" s="12" t="str">
        <f>IF(C831&lt;&gt;"",COUNT($B$3:B830)+1,"")</f>
        <v/>
      </c>
      <c r="C831" s="86"/>
      <c r="D831" s="12"/>
      <c r="E831" s="12"/>
      <c r="F831" s="5" t="str">
        <f>IFERROR(IF(E831&lt;&gt;"",VLOOKUP(E831,STORE!$C$6:$D$500,2,FALSE),""),"تأكد من الكود")</f>
        <v/>
      </c>
      <c r="G831" s="12"/>
      <c r="H831" s="20"/>
      <c r="I831" s="12"/>
      <c r="U831" s="4" t="str">
        <f>IF(AND($V$2=$E831,$V$2&lt;&gt;"",$V$2&lt;&gt;0,F831&lt;&gt;"تأكد من الكود"),COUNT($U$3:U830)+1,"  ")</f>
        <v xml:space="preserve">  </v>
      </c>
      <c r="Y831" s="4" t="str">
        <f>IF(AND($Z$2=$D831,$Z$2&lt;&gt;"",$Z$2&lt;&gt;0,$Y$2=$Y$1),COUNT($Y$3:Y830)+1,"  ")</f>
        <v xml:space="preserve">  </v>
      </c>
    </row>
    <row r="832" spans="2:25" ht="15.75">
      <c r="B832" s="12" t="str">
        <f>IF(C832&lt;&gt;"",COUNT($B$3:B831)+1,"")</f>
        <v/>
      </c>
      <c r="C832" s="86"/>
      <c r="D832" s="12"/>
      <c r="E832" s="12"/>
      <c r="F832" s="5" t="str">
        <f>IFERROR(IF(E832&lt;&gt;"",VLOOKUP(E832,STORE!$C$6:$D$500,2,FALSE),""),"تأكد من الكود")</f>
        <v/>
      </c>
      <c r="G832" s="12"/>
      <c r="H832" s="20"/>
      <c r="I832" s="12"/>
      <c r="U832" s="4" t="str">
        <f>IF(AND($V$2=$E832,$V$2&lt;&gt;"",$V$2&lt;&gt;0,F832&lt;&gt;"تأكد من الكود"),COUNT($U$3:U831)+1,"  ")</f>
        <v xml:space="preserve">  </v>
      </c>
      <c r="Y832" s="4" t="str">
        <f>IF(AND($Z$2=$D832,$Z$2&lt;&gt;"",$Z$2&lt;&gt;0,$Y$2=$Y$1),COUNT($Y$3:Y831)+1,"  ")</f>
        <v xml:space="preserve">  </v>
      </c>
    </row>
    <row r="833" spans="2:25" ht="15.75">
      <c r="B833" s="12" t="str">
        <f>IF(C833&lt;&gt;"",COUNT($B$3:B832)+1,"")</f>
        <v/>
      </c>
      <c r="C833" s="86"/>
      <c r="D833" s="12"/>
      <c r="E833" s="12"/>
      <c r="F833" s="5" t="str">
        <f>IFERROR(IF(E833&lt;&gt;"",VLOOKUP(E833,STORE!$C$6:$D$500,2,FALSE),""),"تأكد من الكود")</f>
        <v/>
      </c>
      <c r="G833" s="12"/>
      <c r="H833" s="20"/>
      <c r="I833" s="12"/>
      <c r="U833" s="4" t="str">
        <f>IF(AND($V$2=$E833,$V$2&lt;&gt;"",$V$2&lt;&gt;0,F833&lt;&gt;"تأكد من الكود"),COUNT($U$3:U832)+1,"  ")</f>
        <v xml:space="preserve">  </v>
      </c>
      <c r="Y833" s="4" t="str">
        <f>IF(AND($Z$2=$D833,$Z$2&lt;&gt;"",$Z$2&lt;&gt;0,$Y$2=$Y$1),COUNT($Y$3:Y832)+1,"  ")</f>
        <v xml:space="preserve">  </v>
      </c>
    </row>
    <row r="834" spans="2:25" ht="15.75">
      <c r="B834" s="12" t="str">
        <f>IF(C834&lt;&gt;"",COUNT($B$3:B833)+1,"")</f>
        <v/>
      </c>
      <c r="C834" s="86"/>
      <c r="D834" s="12"/>
      <c r="E834" s="12"/>
      <c r="F834" s="5" t="str">
        <f>IFERROR(IF(E834&lt;&gt;"",VLOOKUP(E834,STORE!$C$6:$D$500,2,FALSE),""),"تأكد من الكود")</f>
        <v/>
      </c>
      <c r="G834" s="12"/>
      <c r="H834" s="20"/>
      <c r="I834" s="12"/>
      <c r="U834" s="4" t="str">
        <f>IF(AND($V$2=$E834,$V$2&lt;&gt;"",$V$2&lt;&gt;0,F834&lt;&gt;"تأكد من الكود"),COUNT($U$3:U833)+1,"  ")</f>
        <v xml:space="preserve">  </v>
      </c>
      <c r="Y834" s="4" t="str">
        <f>IF(AND($Z$2=$D834,$Z$2&lt;&gt;"",$Z$2&lt;&gt;0,$Y$2=$Y$1),COUNT($Y$3:Y833)+1,"  ")</f>
        <v xml:space="preserve">  </v>
      </c>
    </row>
    <row r="835" spans="2:25" ht="15.75">
      <c r="B835" s="12" t="str">
        <f>IF(C835&lt;&gt;"",COUNT($B$3:B834)+1,"")</f>
        <v/>
      </c>
      <c r="C835" s="86"/>
      <c r="D835" s="12"/>
      <c r="E835" s="12"/>
      <c r="F835" s="5" t="str">
        <f>IFERROR(IF(E835&lt;&gt;"",VLOOKUP(E835,STORE!$C$6:$D$500,2,FALSE),""),"تأكد من الكود")</f>
        <v/>
      </c>
      <c r="G835" s="12"/>
      <c r="H835" s="20"/>
      <c r="I835" s="12"/>
      <c r="U835" s="4" t="str">
        <f>IF(AND($V$2=$E835,$V$2&lt;&gt;"",$V$2&lt;&gt;0,F835&lt;&gt;"تأكد من الكود"),COUNT($U$3:U834)+1,"  ")</f>
        <v xml:space="preserve">  </v>
      </c>
      <c r="Y835" s="4" t="str">
        <f>IF(AND($Z$2=$D835,$Z$2&lt;&gt;"",$Z$2&lt;&gt;0,$Y$2=$Y$1),COUNT($Y$3:Y834)+1,"  ")</f>
        <v xml:space="preserve">  </v>
      </c>
    </row>
    <row r="836" spans="2:25" ht="15.75">
      <c r="B836" s="12" t="str">
        <f>IF(C836&lt;&gt;"",COUNT($B$3:B835)+1,"")</f>
        <v/>
      </c>
      <c r="C836" s="86"/>
      <c r="D836" s="12"/>
      <c r="E836" s="12"/>
      <c r="F836" s="5" t="str">
        <f>IFERROR(IF(E836&lt;&gt;"",VLOOKUP(E836,STORE!$C$6:$D$500,2,FALSE),""),"تأكد من الكود")</f>
        <v/>
      </c>
      <c r="G836" s="12"/>
      <c r="H836" s="20"/>
      <c r="I836" s="12"/>
      <c r="U836" s="4" t="str">
        <f>IF(AND($V$2=$E836,$V$2&lt;&gt;"",$V$2&lt;&gt;0,F836&lt;&gt;"تأكد من الكود"),COUNT($U$3:U835)+1,"  ")</f>
        <v xml:space="preserve">  </v>
      </c>
      <c r="Y836" s="4" t="str">
        <f>IF(AND($Z$2=$D836,$Z$2&lt;&gt;"",$Z$2&lt;&gt;0,$Y$2=$Y$1),COUNT($Y$3:Y835)+1,"  ")</f>
        <v xml:space="preserve">  </v>
      </c>
    </row>
    <row r="837" spans="2:25" ht="15.75">
      <c r="B837" s="12" t="str">
        <f>IF(C837&lt;&gt;"",COUNT($B$3:B836)+1,"")</f>
        <v/>
      </c>
      <c r="C837" s="86"/>
      <c r="D837" s="12"/>
      <c r="E837" s="12"/>
      <c r="F837" s="5" t="str">
        <f>IFERROR(IF(E837&lt;&gt;"",VLOOKUP(E837,STORE!$C$6:$D$500,2,FALSE),""),"تأكد من الكود")</f>
        <v/>
      </c>
      <c r="G837" s="12"/>
      <c r="H837" s="20"/>
      <c r="I837" s="12"/>
      <c r="U837" s="4" t="str">
        <f>IF(AND($V$2=$E837,$V$2&lt;&gt;"",$V$2&lt;&gt;0,F837&lt;&gt;"تأكد من الكود"),COUNT($U$3:U836)+1,"  ")</f>
        <v xml:space="preserve">  </v>
      </c>
      <c r="Y837" s="4" t="str">
        <f>IF(AND($Z$2=$D837,$Z$2&lt;&gt;"",$Z$2&lt;&gt;0,$Y$2=$Y$1),COUNT($Y$3:Y836)+1,"  ")</f>
        <v xml:space="preserve">  </v>
      </c>
    </row>
    <row r="838" spans="2:25" ht="15.75">
      <c r="B838" s="12" t="str">
        <f>IF(C838&lt;&gt;"",COUNT($B$3:B837)+1,"")</f>
        <v/>
      </c>
      <c r="C838" s="86"/>
      <c r="D838" s="12"/>
      <c r="E838" s="12"/>
      <c r="F838" s="5" t="str">
        <f>IFERROR(IF(E838&lt;&gt;"",VLOOKUP(E838,STORE!$C$6:$D$500,2,FALSE),""),"تأكد من الكود")</f>
        <v/>
      </c>
      <c r="G838" s="12"/>
      <c r="H838" s="20"/>
      <c r="I838" s="12"/>
      <c r="U838" s="4" t="str">
        <f>IF(AND($V$2=$E838,$V$2&lt;&gt;"",$V$2&lt;&gt;0,F838&lt;&gt;"تأكد من الكود"),COUNT($U$3:U837)+1,"  ")</f>
        <v xml:space="preserve">  </v>
      </c>
      <c r="Y838" s="4" t="str">
        <f>IF(AND($Z$2=$D838,$Z$2&lt;&gt;"",$Z$2&lt;&gt;0,$Y$2=$Y$1),COUNT($Y$3:Y837)+1,"  ")</f>
        <v xml:space="preserve">  </v>
      </c>
    </row>
    <row r="839" spans="2:25" ht="15.75">
      <c r="B839" s="12" t="str">
        <f>IF(C839&lt;&gt;"",COUNT($B$3:B838)+1,"")</f>
        <v/>
      </c>
      <c r="C839" s="86"/>
      <c r="D839" s="12"/>
      <c r="E839" s="12"/>
      <c r="F839" s="5" t="str">
        <f>IFERROR(IF(E839&lt;&gt;"",VLOOKUP(E839,STORE!$C$6:$D$500,2,FALSE),""),"تأكد من الكود")</f>
        <v/>
      </c>
      <c r="G839" s="12"/>
      <c r="H839" s="20"/>
      <c r="I839" s="12"/>
      <c r="U839" s="4" t="str">
        <f>IF(AND($V$2=$E839,$V$2&lt;&gt;"",$V$2&lt;&gt;0,F839&lt;&gt;"تأكد من الكود"),COUNT($U$3:U838)+1,"  ")</f>
        <v xml:space="preserve">  </v>
      </c>
      <c r="Y839" s="4" t="str">
        <f>IF(AND($Z$2=$D839,$Z$2&lt;&gt;"",$Z$2&lt;&gt;0,$Y$2=$Y$1),COUNT($Y$3:Y838)+1,"  ")</f>
        <v xml:space="preserve">  </v>
      </c>
    </row>
    <row r="840" spans="2:25" ht="15.75">
      <c r="B840" s="12" t="str">
        <f>IF(C840&lt;&gt;"",COUNT($B$3:B839)+1,"")</f>
        <v/>
      </c>
      <c r="C840" s="86"/>
      <c r="D840" s="12"/>
      <c r="E840" s="12"/>
      <c r="F840" s="5" t="str">
        <f>IFERROR(IF(E840&lt;&gt;"",VLOOKUP(E840,STORE!$C$6:$D$500,2,FALSE),""),"تأكد من الكود")</f>
        <v/>
      </c>
      <c r="G840" s="12"/>
      <c r="H840" s="20"/>
      <c r="I840" s="12"/>
      <c r="U840" s="4" t="str">
        <f>IF(AND($V$2=$E840,$V$2&lt;&gt;"",$V$2&lt;&gt;0,F840&lt;&gt;"تأكد من الكود"),COUNT($U$3:U839)+1,"  ")</f>
        <v xml:space="preserve">  </v>
      </c>
      <c r="Y840" s="4" t="str">
        <f>IF(AND($Z$2=$D840,$Z$2&lt;&gt;"",$Z$2&lt;&gt;0,$Y$2=$Y$1),COUNT($Y$3:Y839)+1,"  ")</f>
        <v xml:space="preserve">  </v>
      </c>
    </row>
    <row r="841" spans="2:25" ht="15.75">
      <c r="B841" s="12" t="str">
        <f>IF(C841&lt;&gt;"",COUNT($B$3:B840)+1,"")</f>
        <v/>
      </c>
      <c r="C841" s="86"/>
      <c r="D841" s="12"/>
      <c r="E841" s="12"/>
      <c r="F841" s="5" t="str">
        <f>IFERROR(IF(E841&lt;&gt;"",VLOOKUP(E841,STORE!$C$6:$D$500,2,FALSE),""),"تأكد من الكود")</f>
        <v/>
      </c>
      <c r="G841" s="12"/>
      <c r="H841" s="20"/>
      <c r="I841" s="12"/>
      <c r="U841" s="4" t="str">
        <f>IF(AND($V$2=$E841,$V$2&lt;&gt;"",$V$2&lt;&gt;0,F841&lt;&gt;"تأكد من الكود"),COUNT($U$3:U840)+1,"  ")</f>
        <v xml:space="preserve">  </v>
      </c>
      <c r="Y841" s="4" t="str">
        <f>IF(AND($Z$2=$D841,$Z$2&lt;&gt;"",$Z$2&lt;&gt;0,$Y$2=$Y$1),COUNT($Y$3:Y840)+1,"  ")</f>
        <v xml:space="preserve">  </v>
      </c>
    </row>
    <row r="842" spans="2:25" ht="15.75">
      <c r="B842" s="12" t="str">
        <f>IF(C842&lt;&gt;"",COUNT($B$3:B841)+1,"")</f>
        <v/>
      </c>
      <c r="C842" s="86"/>
      <c r="D842" s="12"/>
      <c r="E842" s="12"/>
      <c r="F842" s="5" t="str">
        <f>IFERROR(IF(E842&lt;&gt;"",VLOOKUP(E842,STORE!$C$6:$D$500,2,FALSE),""),"تأكد من الكود")</f>
        <v/>
      </c>
      <c r="G842" s="12"/>
      <c r="H842" s="20"/>
      <c r="I842" s="12"/>
      <c r="U842" s="4" t="str">
        <f>IF(AND($V$2=$E842,$V$2&lt;&gt;"",$V$2&lt;&gt;0,F842&lt;&gt;"تأكد من الكود"),COUNT($U$3:U841)+1,"  ")</f>
        <v xml:space="preserve">  </v>
      </c>
      <c r="Y842" s="4" t="str">
        <f>IF(AND($Z$2=$D842,$Z$2&lt;&gt;"",$Z$2&lt;&gt;0,$Y$2=$Y$1),COUNT($Y$3:Y841)+1,"  ")</f>
        <v xml:space="preserve">  </v>
      </c>
    </row>
    <row r="843" spans="2:25" ht="15.75">
      <c r="B843" s="12" t="str">
        <f>IF(C843&lt;&gt;"",COUNT($B$3:B842)+1,"")</f>
        <v/>
      </c>
      <c r="C843" s="86"/>
      <c r="D843" s="12"/>
      <c r="E843" s="12"/>
      <c r="F843" s="5" t="str">
        <f>IFERROR(IF(E843&lt;&gt;"",VLOOKUP(E843,STORE!$C$6:$D$500,2,FALSE),""),"تأكد من الكود")</f>
        <v/>
      </c>
      <c r="G843" s="12"/>
      <c r="H843" s="20"/>
      <c r="I843" s="12"/>
      <c r="U843" s="4" t="str">
        <f>IF(AND($V$2=$E843,$V$2&lt;&gt;"",$V$2&lt;&gt;0,F843&lt;&gt;"تأكد من الكود"),COUNT($U$3:U842)+1,"  ")</f>
        <v xml:space="preserve">  </v>
      </c>
      <c r="Y843" s="4" t="str">
        <f>IF(AND($Z$2=$D843,$Z$2&lt;&gt;"",$Z$2&lt;&gt;0,$Y$2=$Y$1),COUNT($Y$3:Y842)+1,"  ")</f>
        <v xml:space="preserve">  </v>
      </c>
    </row>
    <row r="844" spans="2:25" ht="15.75">
      <c r="B844" s="12" t="str">
        <f>IF(C844&lt;&gt;"",COUNT($B$3:B843)+1,"")</f>
        <v/>
      </c>
      <c r="C844" s="86"/>
      <c r="D844" s="12"/>
      <c r="E844" s="12"/>
      <c r="F844" s="5" t="str">
        <f>IFERROR(IF(E844&lt;&gt;"",VLOOKUP(E844,STORE!$C$6:$D$500,2,FALSE),""),"تأكد من الكود")</f>
        <v/>
      </c>
      <c r="G844" s="12"/>
      <c r="H844" s="20"/>
      <c r="I844" s="12"/>
      <c r="U844" s="4" t="str">
        <f>IF(AND($V$2=$E844,$V$2&lt;&gt;"",$V$2&lt;&gt;0,F844&lt;&gt;"تأكد من الكود"),COUNT($U$3:U843)+1,"  ")</f>
        <v xml:space="preserve">  </v>
      </c>
      <c r="Y844" s="4" t="str">
        <f>IF(AND($Z$2=$D844,$Z$2&lt;&gt;"",$Z$2&lt;&gt;0,$Y$2=$Y$1),COUNT($Y$3:Y843)+1,"  ")</f>
        <v xml:space="preserve">  </v>
      </c>
    </row>
    <row r="845" spans="2:25" ht="15.75">
      <c r="B845" s="12" t="str">
        <f>IF(C845&lt;&gt;"",COUNT($B$3:B844)+1,"")</f>
        <v/>
      </c>
      <c r="C845" s="86"/>
      <c r="D845" s="12"/>
      <c r="E845" s="12"/>
      <c r="F845" s="5" t="str">
        <f>IFERROR(IF(E845&lt;&gt;"",VLOOKUP(E845,STORE!$C$6:$D$500,2,FALSE),""),"تأكد من الكود")</f>
        <v/>
      </c>
      <c r="G845" s="12"/>
      <c r="H845" s="20"/>
      <c r="I845" s="12"/>
      <c r="U845" s="4" t="str">
        <f>IF(AND($V$2=$E845,$V$2&lt;&gt;"",$V$2&lt;&gt;0,F845&lt;&gt;"تأكد من الكود"),COUNT($U$3:U844)+1,"  ")</f>
        <v xml:space="preserve">  </v>
      </c>
      <c r="Y845" s="4" t="str">
        <f>IF(AND($Z$2=$D845,$Z$2&lt;&gt;"",$Z$2&lt;&gt;0,$Y$2=$Y$1),COUNT($Y$3:Y844)+1,"  ")</f>
        <v xml:space="preserve">  </v>
      </c>
    </row>
    <row r="846" spans="2:25" ht="15.75">
      <c r="B846" s="12" t="str">
        <f>IF(C846&lt;&gt;"",COUNT($B$3:B845)+1,"")</f>
        <v/>
      </c>
      <c r="C846" s="86"/>
      <c r="D846" s="12"/>
      <c r="E846" s="12"/>
      <c r="F846" s="5" t="str">
        <f>IFERROR(IF(E846&lt;&gt;"",VLOOKUP(E846,STORE!$C$6:$D$500,2,FALSE),""),"تأكد من الكود")</f>
        <v/>
      </c>
      <c r="G846" s="12"/>
      <c r="H846" s="20"/>
      <c r="I846" s="12"/>
      <c r="U846" s="4" t="str">
        <f>IF(AND($V$2=$E846,$V$2&lt;&gt;"",$V$2&lt;&gt;0,F846&lt;&gt;"تأكد من الكود"),COUNT($U$3:U845)+1,"  ")</f>
        <v xml:space="preserve">  </v>
      </c>
      <c r="Y846" s="4" t="str">
        <f>IF(AND($Z$2=$D846,$Z$2&lt;&gt;"",$Z$2&lt;&gt;0,$Y$2=$Y$1),COUNT($Y$3:Y845)+1,"  ")</f>
        <v xml:space="preserve">  </v>
      </c>
    </row>
    <row r="847" spans="2:25" ht="15.75">
      <c r="B847" s="12" t="str">
        <f>IF(C847&lt;&gt;"",COUNT($B$3:B846)+1,"")</f>
        <v/>
      </c>
      <c r="C847" s="86"/>
      <c r="D847" s="12"/>
      <c r="E847" s="12"/>
      <c r="F847" s="5" t="str">
        <f>IFERROR(IF(E847&lt;&gt;"",VLOOKUP(E847,STORE!$C$6:$D$500,2,FALSE),""),"تأكد من الكود")</f>
        <v/>
      </c>
      <c r="G847" s="12"/>
      <c r="H847" s="20"/>
      <c r="I847" s="12"/>
      <c r="U847" s="4" t="str">
        <f>IF(AND($V$2=$E847,$V$2&lt;&gt;"",$V$2&lt;&gt;0,F847&lt;&gt;"تأكد من الكود"),COUNT($U$3:U846)+1,"  ")</f>
        <v xml:space="preserve">  </v>
      </c>
      <c r="Y847" s="4" t="str">
        <f>IF(AND($Z$2=$D847,$Z$2&lt;&gt;"",$Z$2&lt;&gt;0,$Y$2=$Y$1),COUNT($Y$3:Y846)+1,"  ")</f>
        <v xml:space="preserve">  </v>
      </c>
    </row>
    <row r="848" spans="2:25" ht="15.75">
      <c r="B848" s="12" t="str">
        <f>IF(C848&lt;&gt;"",COUNT($B$3:B847)+1,"")</f>
        <v/>
      </c>
      <c r="C848" s="86"/>
      <c r="D848" s="12"/>
      <c r="E848" s="12"/>
      <c r="F848" s="5" t="str">
        <f>IFERROR(IF(E848&lt;&gt;"",VLOOKUP(E848,STORE!$C$6:$D$500,2,FALSE),""),"تأكد من الكود")</f>
        <v/>
      </c>
      <c r="G848" s="12"/>
      <c r="H848" s="20"/>
      <c r="I848" s="12"/>
      <c r="U848" s="4" t="str">
        <f>IF(AND($V$2=$E848,$V$2&lt;&gt;"",$V$2&lt;&gt;0,F848&lt;&gt;"تأكد من الكود"),COUNT($U$3:U847)+1,"  ")</f>
        <v xml:space="preserve">  </v>
      </c>
      <c r="Y848" s="4" t="str">
        <f>IF(AND($Z$2=$D848,$Z$2&lt;&gt;"",$Z$2&lt;&gt;0,$Y$2=$Y$1),COUNT($Y$3:Y847)+1,"  ")</f>
        <v xml:space="preserve">  </v>
      </c>
    </row>
    <row r="849" spans="2:25" ht="15.75">
      <c r="B849" s="12" t="str">
        <f>IF(C849&lt;&gt;"",COUNT($B$3:B848)+1,"")</f>
        <v/>
      </c>
      <c r="C849" s="86"/>
      <c r="D849" s="12"/>
      <c r="E849" s="12"/>
      <c r="F849" s="5" t="str">
        <f>IFERROR(IF(E849&lt;&gt;"",VLOOKUP(E849,STORE!$C$6:$D$500,2,FALSE),""),"تأكد من الكود")</f>
        <v/>
      </c>
      <c r="G849" s="12"/>
      <c r="H849" s="20"/>
      <c r="I849" s="12"/>
      <c r="U849" s="4" t="str">
        <f>IF(AND($V$2=$E849,$V$2&lt;&gt;"",$V$2&lt;&gt;0,F849&lt;&gt;"تأكد من الكود"),COUNT($U$3:U848)+1,"  ")</f>
        <v xml:space="preserve">  </v>
      </c>
      <c r="Y849" s="4" t="str">
        <f>IF(AND($Z$2=$D849,$Z$2&lt;&gt;"",$Z$2&lt;&gt;0,$Y$2=$Y$1),COUNT($Y$3:Y848)+1,"  ")</f>
        <v xml:space="preserve">  </v>
      </c>
    </row>
    <row r="850" spans="2:25" ht="15.75">
      <c r="B850" s="12" t="str">
        <f>IF(C850&lt;&gt;"",COUNT($B$3:B849)+1,"")</f>
        <v/>
      </c>
      <c r="C850" s="86"/>
      <c r="D850" s="12"/>
      <c r="E850" s="12"/>
      <c r="F850" s="5" t="str">
        <f>IFERROR(IF(E850&lt;&gt;"",VLOOKUP(E850,STORE!$C$6:$D$500,2,FALSE),""),"تأكد من الكود")</f>
        <v/>
      </c>
      <c r="G850" s="12"/>
      <c r="H850" s="20"/>
      <c r="I850" s="12"/>
      <c r="U850" s="4" t="str">
        <f>IF(AND($V$2=$E850,$V$2&lt;&gt;"",$V$2&lt;&gt;0,F850&lt;&gt;"تأكد من الكود"),COUNT($U$3:U849)+1,"  ")</f>
        <v xml:space="preserve">  </v>
      </c>
      <c r="Y850" s="4" t="str">
        <f>IF(AND($Z$2=$D850,$Z$2&lt;&gt;"",$Z$2&lt;&gt;0,$Y$2=$Y$1),COUNT($Y$3:Y849)+1,"  ")</f>
        <v xml:space="preserve">  </v>
      </c>
    </row>
    <row r="851" spans="2:25" ht="15.75">
      <c r="B851" s="12" t="str">
        <f>IF(C851&lt;&gt;"",COUNT($B$3:B850)+1,"")</f>
        <v/>
      </c>
      <c r="C851" s="86"/>
      <c r="D851" s="12"/>
      <c r="E851" s="12"/>
      <c r="F851" s="5" t="str">
        <f>IFERROR(IF(E851&lt;&gt;"",VLOOKUP(E851,STORE!$C$6:$D$500,2,FALSE),""),"تأكد من الكود")</f>
        <v/>
      </c>
      <c r="G851" s="12"/>
      <c r="H851" s="20"/>
      <c r="I851" s="12"/>
      <c r="U851" s="4" t="str">
        <f>IF(AND($V$2=$E851,$V$2&lt;&gt;"",$V$2&lt;&gt;0,F851&lt;&gt;"تأكد من الكود"),COUNT($U$3:U850)+1,"  ")</f>
        <v xml:space="preserve">  </v>
      </c>
      <c r="Y851" s="4" t="str">
        <f>IF(AND($Z$2=$D851,$Z$2&lt;&gt;"",$Z$2&lt;&gt;0,$Y$2=$Y$1),COUNT($Y$3:Y850)+1,"  ")</f>
        <v xml:space="preserve">  </v>
      </c>
    </row>
    <row r="852" spans="2:25" ht="15.75">
      <c r="B852" s="12" t="str">
        <f>IF(C852&lt;&gt;"",COUNT($B$3:B851)+1,"")</f>
        <v/>
      </c>
      <c r="C852" s="86"/>
      <c r="D852" s="12"/>
      <c r="E852" s="12"/>
      <c r="F852" s="5" t="str">
        <f>IFERROR(IF(E852&lt;&gt;"",VLOOKUP(E852,STORE!$C$6:$D$500,2,FALSE),""),"تأكد من الكود")</f>
        <v/>
      </c>
      <c r="G852" s="12"/>
      <c r="H852" s="20"/>
      <c r="I852" s="12"/>
      <c r="U852" s="4" t="str">
        <f>IF(AND($V$2=$E852,$V$2&lt;&gt;"",$V$2&lt;&gt;0,F852&lt;&gt;"تأكد من الكود"),COUNT($U$3:U851)+1,"  ")</f>
        <v xml:space="preserve">  </v>
      </c>
      <c r="Y852" s="4" t="str">
        <f>IF(AND($Z$2=$D852,$Z$2&lt;&gt;"",$Z$2&lt;&gt;0,$Y$2=$Y$1),COUNT($Y$3:Y851)+1,"  ")</f>
        <v xml:space="preserve">  </v>
      </c>
    </row>
    <row r="853" spans="2:25" ht="15.75">
      <c r="B853" s="12" t="str">
        <f>IF(C853&lt;&gt;"",COUNT($B$3:B852)+1,"")</f>
        <v/>
      </c>
      <c r="C853" s="86"/>
      <c r="D853" s="12"/>
      <c r="E853" s="12"/>
      <c r="F853" s="5" t="str">
        <f>IFERROR(IF(E853&lt;&gt;"",VLOOKUP(E853,STORE!$C$6:$D$500,2,FALSE),""),"تأكد من الكود")</f>
        <v/>
      </c>
      <c r="G853" s="12"/>
      <c r="H853" s="20"/>
      <c r="I853" s="12"/>
      <c r="U853" s="4" t="str">
        <f>IF(AND($V$2=$E853,$V$2&lt;&gt;"",$V$2&lt;&gt;0,F853&lt;&gt;"تأكد من الكود"),COUNT($U$3:U852)+1,"  ")</f>
        <v xml:space="preserve">  </v>
      </c>
      <c r="Y853" s="4" t="str">
        <f>IF(AND($Z$2=$D853,$Z$2&lt;&gt;"",$Z$2&lt;&gt;0,$Y$2=$Y$1),COUNT($Y$3:Y852)+1,"  ")</f>
        <v xml:space="preserve">  </v>
      </c>
    </row>
    <row r="854" spans="2:25" ht="15.75">
      <c r="B854" s="12" t="str">
        <f>IF(C854&lt;&gt;"",COUNT($B$3:B853)+1,"")</f>
        <v/>
      </c>
      <c r="C854" s="86"/>
      <c r="D854" s="12"/>
      <c r="E854" s="12"/>
      <c r="F854" s="5" t="str">
        <f>IFERROR(IF(E854&lt;&gt;"",VLOOKUP(E854,STORE!$C$6:$D$500,2,FALSE),""),"تأكد من الكود")</f>
        <v/>
      </c>
      <c r="G854" s="12"/>
      <c r="H854" s="20"/>
      <c r="I854" s="12"/>
      <c r="U854" s="4" t="str">
        <f>IF(AND($V$2=$E854,$V$2&lt;&gt;"",$V$2&lt;&gt;0,F854&lt;&gt;"تأكد من الكود"),COUNT($U$3:U853)+1,"  ")</f>
        <v xml:space="preserve">  </v>
      </c>
      <c r="Y854" s="4" t="str">
        <f>IF(AND($Z$2=$D854,$Z$2&lt;&gt;"",$Z$2&lt;&gt;0,$Y$2=$Y$1),COUNT($Y$3:Y853)+1,"  ")</f>
        <v xml:space="preserve">  </v>
      </c>
    </row>
    <row r="855" spans="2:25" ht="15.75">
      <c r="B855" s="12" t="str">
        <f>IF(C855&lt;&gt;"",COUNT($B$3:B854)+1,"")</f>
        <v/>
      </c>
      <c r="C855" s="86"/>
      <c r="D855" s="12"/>
      <c r="E855" s="12"/>
      <c r="F855" s="5" t="str">
        <f>IFERROR(IF(E855&lt;&gt;"",VLOOKUP(E855,STORE!$C$6:$D$500,2,FALSE),""),"تأكد من الكود")</f>
        <v/>
      </c>
      <c r="G855" s="12"/>
      <c r="H855" s="20"/>
      <c r="I855" s="12"/>
      <c r="U855" s="4" t="str">
        <f>IF(AND($V$2=$E855,$V$2&lt;&gt;"",$V$2&lt;&gt;0,F855&lt;&gt;"تأكد من الكود"),COUNT($U$3:U854)+1,"  ")</f>
        <v xml:space="preserve">  </v>
      </c>
      <c r="Y855" s="4" t="str">
        <f>IF(AND($Z$2=$D855,$Z$2&lt;&gt;"",$Z$2&lt;&gt;0,$Y$2=$Y$1),COUNT($Y$3:Y854)+1,"  ")</f>
        <v xml:space="preserve">  </v>
      </c>
    </row>
    <row r="856" spans="2:25" ht="15.75">
      <c r="B856" s="12" t="str">
        <f>IF(C856&lt;&gt;"",COUNT($B$3:B855)+1,"")</f>
        <v/>
      </c>
      <c r="C856" s="86"/>
      <c r="D856" s="12"/>
      <c r="E856" s="12"/>
      <c r="F856" s="5" t="str">
        <f>IFERROR(IF(E856&lt;&gt;"",VLOOKUP(E856,STORE!$C$6:$D$500,2,FALSE),""),"تأكد من الكود")</f>
        <v/>
      </c>
      <c r="G856" s="12"/>
      <c r="H856" s="20"/>
      <c r="I856" s="12"/>
      <c r="U856" s="4" t="str">
        <f>IF(AND($V$2=$E856,$V$2&lt;&gt;"",$V$2&lt;&gt;0,F856&lt;&gt;"تأكد من الكود"),COUNT($U$3:U855)+1,"  ")</f>
        <v xml:space="preserve">  </v>
      </c>
      <c r="Y856" s="4" t="str">
        <f>IF(AND($Z$2=$D856,$Z$2&lt;&gt;"",$Z$2&lt;&gt;0,$Y$2=$Y$1),COUNT($Y$3:Y855)+1,"  ")</f>
        <v xml:space="preserve">  </v>
      </c>
    </row>
    <row r="857" spans="2:25" ht="15.75">
      <c r="B857" s="12" t="str">
        <f>IF(C857&lt;&gt;"",COUNT($B$3:B856)+1,"")</f>
        <v/>
      </c>
      <c r="C857" s="86"/>
      <c r="D857" s="12"/>
      <c r="E857" s="12"/>
      <c r="F857" s="5" t="str">
        <f>IFERROR(IF(E857&lt;&gt;"",VLOOKUP(E857,STORE!$C$6:$D$500,2,FALSE),""),"تأكد من الكود")</f>
        <v/>
      </c>
      <c r="G857" s="12"/>
      <c r="H857" s="20"/>
      <c r="I857" s="12"/>
      <c r="U857" s="4" t="str">
        <f>IF(AND($V$2=$E857,$V$2&lt;&gt;"",$V$2&lt;&gt;0,F857&lt;&gt;"تأكد من الكود"),COUNT($U$3:U856)+1,"  ")</f>
        <v xml:space="preserve">  </v>
      </c>
      <c r="Y857" s="4" t="str">
        <f>IF(AND($Z$2=$D857,$Z$2&lt;&gt;"",$Z$2&lt;&gt;0,$Y$2=$Y$1),COUNT($Y$3:Y856)+1,"  ")</f>
        <v xml:space="preserve">  </v>
      </c>
    </row>
    <row r="858" spans="2:25" ht="15.75">
      <c r="B858" s="12" t="str">
        <f>IF(C858&lt;&gt;"",COUNT($B$3:B857)+1,"")</f>
        <v/>
      </c>
      <c r="C858" s="86"/>
      <c r="D858" s="12"/>
      <c r="E858" s="12"/>
      <c r="F858" s="5" t="str">
        <f>IFERROR(IF(E858&lt;&gt;"",VLOOKUP(E858,STORE!$C$6:$D$500,2,FALSE),""),"تأكد من الكود")</f>
        <v/>
      </c>
      <c r="G858" s="12"/>
      <c r="H858" s="20"/>
      <c r="I858" s="12"/>
      <c r="U858" s="4" t="str">
        <f>IF(AND($V$2=$E858,$V$2&lt;&gt;"",$V$2&lt;&gt;0,F858&lt;&gt;"تأكد من الكود"),COUNT($U$3:U857)+1,"  ")</f>
        <v xml:space="preserve">  </v>
      </c>
      <c r="Y858" s="4" t="str">
        <f>IF(AND($Z$2=$D858,$Z$2&lt;&gt;"",$Z$2&lt;&gt;0,$Y$2=$Y$1),COUNT($Y$3:Y857)+1,"  ")</f>
        <v xml:space="preserve">  </v>
      </c>
    </row>
    <row r="859" spans="2:25" ht="15.75">
      <c r="B859" s="12" t="str">
        <f>IF(C859&lt;&gt;"",COUNT($B$3:B858)+1,"")</f>
        <v/>
      </c>
      <c r="C859" s="86"/>
      <c r="D859" s="12"/>
      <c r="E859" s="12"/>
      <c r="F859" s="5" t="str">
        <f>IFERROR(IF(E859&lt;&gt;"",VLOOKUP(E859,STORE!$C$6:$D$500,2,FALSE),""),"تأكد من الكود")</f>
        <v/>
      </c>
      <c r="G859" s="12"/>
      <c r="H859" s="20"/>
      <c r="I859" s="12"/>
      <c r="U859" s="4" t="str">
        <f>IF(AND($V$2=$E859,$V$2&lt;&gt;"",$V$2&lt;&gt;0,F859&lt;&gt;"تأكد من الكود"),COUNT($U$3:U858)+1,"  ")</f>
        <v xml:space="preserve">  </v>
      </c>
      <c r="Y859" s="4" t="str">
        <f>IF(AND($Z$2=$D859,$Z$2&lt;&gt;"",$Z$2&lt;&gt;0,$Y$2=$Y$1),COUNT($Y$3:Y858)+1,"  ")</f>
        <v xml:space="preserve">  </v>
      </c>
    </row>
    <row r="860" spans="2:25" ht="15.75">
      <c r="B860" s="12" t="str">
        <f>IF(C860&lt;&gt;"",COUNT($B$3:B859)+1,"")</f>
        <v/>
      </c>
      <c r="C860" s="86"/>
      <c r="D860" s="12"/>
      <c r="E860" s="12"/>
      <c r="F860" s="5" t="str">
        <f>IFERROR(IF(E860&lt;&gt;"",VLOOKUP(E860,STORE!$C$6:$D$500,2,FALSE),""),"تأكد من الكود")</f>
        <v/>
      </c>
      <c r="G860" s="12"/>
      <c r="H860" s="20"/>
      <c r="I860" s="12"/>
      <c r="U860" s="4" t="str">
        <f>IF(AND($V$2=$E860,$V$2&lt;&gt;"",$V$2&lt;&gt;0,F860&lt;&gt;"تأكد من الكود"),COUNT($U$3:U859)+1,"  ")</f>
        <v xml:space="preserve">  </v>
      </c>
      <c r="Y860" s="4" t="str">
        <f>IF(AND($Z$2=$D860,$Z$2&lt;&gt;"",$Z$2&lt;&gt;0,$Y$2=$Y$1),COUNT($Y$3:Y859)+1,"  ")</f>
        <v xml:space="preserve">  </v>
      </c>
    </row>
    <row r="861" spans="2:25" ht="15.75">
      <c r="B861" s="12" t="str">
        <f>IF(C861&lt;&gt;"",COUNT($B$3:B860)+1,"")</f>
        <v/>
      </c>
      <c r="C861" s="86"/>
      <c r="D861" s="12"/>
      <c r="E861" s="12"/>
      <c r="F861" s="5" t="str">
        <f>IFERROR(IF(E861&lt;&gt;"",VLOOKUP(E861,STORE!$C$6:$D$500,2,FALSE),""),"تأكد من الكود")</f>
        <v/>
      </c>
      <c r="G861" s="12"/>
      <c r="H861" s="20"/>
      <c r="I861" s="12"/>
      <c r="U861" s="4" t="str">
        <f>IF(AND($V$2=$E861,$V$2&lt;&gt;"",$V$2&lt;&gt;0,F861&lt;&gt;"تأكد من الكود"),COUNT($U$3:U860)+1,"  ")</f>
        <v xml:space="preserve">  </v>
      </c>
      <c r="Y861" s="4" t="str">
        <f>IF(AND($Z$2=$D861,$Z$2&lt;&gt;"",$Z$2&lt;&gt;0,$Y$2=$Y$1),COUNT($Y$3:Y860)+1,"  ")</f>
        <v xml:space="preserve">  </v>
      </c>
    </row>
    <row r="862" spans="2:25" ht="15.75">
      <c r="B862" s="12" t="str">
        <f>IF(C862&lt;&gt;"",COUNT($B$3:B861)+1,"")</f>
        <v/>
      </c>
      <c r="C862" s="86"/>
      <c r="D862" s="12"/>
      <c r="E862" s="12"/>
      <c r="F862" s="5" t="str">
        <f>IFERROR(IF(E862&lt;&gt;"",VLOOKUP(E862,STORE!$C$6:$D$500,2,FALSE),""),"تأكد من الكود")</f>
        <v/>
      </c>
      <c r="G862" s="12"/>
      <c r="H862" s="20"/>
      <c r="I862" s="12"/>
      <c r="U862" s="4" t="str">
        <f>IF(AND($V$2=$E862,$V$2&lt;&gt;"",$V$2&lt;&gt;0,F862&lt;&gt;"تأكد من الكود"),COUNT($U$3:U861)+1,"  ")</f>
        <v xml:space="preserve">  </v>
      </c>
      <c r="Y862" s="4" t="str">
        <f>IF(AND($Z$2=$D862,$Z$2&lt;&gt;"",$Z$2&lt;&gt;0,$Y$2=$Y$1),COUNT($Y$3:Y861)+1,"  ")</f>
        <v xml:space="preserve">  </v>
      </c>
    </row>
    <row r="863" spans="2:25" ht="15.75">
      <c r="B863" s="12" t="str">
        <f>IF(C863&lt;&gt;"",COUNT($B$3:B862)+1,"")</f>
        <v/>
      </c>
      <c r="C863" s="86"/>
      <c r="D863" s="12"/>
      <c r="E863" s="12"/>
      <c r="F863" s="5" t="str">
        <f>IFERROR(IF(E863&lt;&gt;"",VLOOKUP(E863,STORE!$C$6:$D$500,2,FALSE),""),"تأكد من الكود")</f>
        <v/>
      </c>
      <c r="G863" s="12"/>
      <c r="H863" s="20"/>
      <c r="I863" s="12"/>
      <c r="U863" s="4" t="str">
        <f>IF(AND($V$2=$E863,$V$2&lt;&gt;"",$V$2&lt;&gt;0,F863&lt;&gt;"تأكد من الكود"),COUNT($U$3:U862)+1,"  ")</f>
        <v xml:space="preserve">  </v>
      </c>
      <c r="Y863" s="4" t="str">
        <f>IF(AND($Z$2=$D863,$Z$2&lt;&gt;"",$Z$2&lt;&gt;0,$Y$2=$Y$1),COUNT($Y$3:Y862)+1,"  ")</f>
        <v xml:space="preserve">  </v>
      </c>
    </row>
    <row r="864" spans="2:25" ht="15.75">
      <c r="B864" s="12" t="str">
        <f>IF(C864&lt;&gt;"",COUNT($B$3:B863)+1,"")</f>
        <v/>
      </c>
      <c r="C864" s="86"/>
      <c r="D864" s="12"/>
      <c r="E864" s="12"/>
      <c r="F864" s="5" t="str">
        <f>IFERROR(IF(E864&lt;&gt;"",VLOOKUP(E864,STORE!$C$6:$D$500,2,FALSE),""),"تأكد من الكود")</f>
        <v/>
      </c>
      <c r="G864" s="12"/>
      <c r="H864" s="20"/>
      <c r="I864" s="12"/>
      <c r="U864" s="4" t="str">
        <f>IF(AND($V$2=$E864,$V$2&lt;&gt;"",$V$2&lt;&gt;0,F864&lt;&gt;"تأكد من الكود"),COUNT($U$3:U863)+1,"  ")</f>
        <v xml:space="preserve">  </v>
      </c>
      <c r="Y864" s="4" t="str">
        <f>IF(AND($Z$2=$D864,$Z$2&lt;&gt;"",$Z$2&lt;&gt;0,$Y$2=$Y$1),COUNT($Y$3:Y863)+1,"  ")</f>
        <v xml:space="preserve">  </v>
      </c>
    </row>
    <row r="865" spans="2:25" ht="15.75">
      <c r="B865" s="12" t="str">
        <f>IF(C865&lt;&gt;"",COUNT($B$3:B864)+1,"")</f>
        <v/>
      </c>
      <c r="C865" s="86"/>
      <c r="D865" s="12"/>
      <c r="E865" s="12"/>
      <c r="F865" s="5" t="str">
        <f>IFERROR(IF(E865&lt;&gt;"",VLOOKUP(E865,STORE!$C$6:$D$500,2,FALSE),""),"تأكد من الكود")</f>
        <v/>
      </c>
      <c r="G865" s="12"/>
      <c r="H865" s="20"/>
      <c r="I865" s="12"/>
      <c r="U865" s="4" t="str">
        <f>IF(AND($V$2=$E865,$V$2&lt;&gt;"",$V$2&lt;&gt;0,F865&lt;&gt;"تأكد من الكود"),COUNT($U$3:U864)+1,"  ")</f>
        <v xml:space="preserve">  </v>
      </c>
      <c r="Y865" s="4" t="str">
        <f>IF(AND($Z$2=$D865,$Z$2&lt;&gt;"",$Z$2&lt;&gt;0,$Y$2=$Y$1),COUNT($Y$3:Y864)+1,"  ")</f>
        <v xml:space="preserve">  </v>
      </c>
    </row>
    <row r="866" spans="2:25" ht="15.75">
      <c r="B866" s="12" t="str">
        <f>IF(C866&lt;&gt;"",COUNT($B$3:B865)+1,"")</f>
        <v/>
      </c>
      <c r="C866" s="86"/>
      <c r="D866" s="12"/>
      <c r="E866" s="12"/>
      <c r="F866" s="5" t="str">
        <f>IFERROR(IF(E866&lt;&gt;"",VLOOKUP(E866,STORE!$C$6:$D$500,2,FALSE),""),"تأكد من الكود")</f>
        <v/>
      </c>
      <c r="G866" s="12"/>
      <c r="H866" s="20"/>
      <c r="I866" s="12"/>
      <c r="U866" s="4" t="str">
        <f>IF(AND($V$2=$E866,$V$2&lt;&gt;"",$V$2&lt;&gt;0,F866&lt;&gt;"تأكد من الكود"),COUNT($U$3:U865)+1,"  ")</f>
        <v xml:space="preserve">  </v>
      </c>
      <c r="Y866" s="4" t="str">
        <f>IF(AND($Z$2=$D866,$Z$2&lt;&gt;"",$Z$2&lt;&gt;0,$Y$2=$Y$1),COUNT($Y$3:Y865)+1,"  ")</f>
        <v xml:space="preserve">  </v>
      </c>
    </row>
    <row r="867" spans="2:25" ht="15.75">
      <c r="B867" s="12" t="str">
        <f>IF(C867&lt;&gt;"",COUNT($B$3:B866)+1,"")</f>
        <v/>
      </c>
      <c r="C867" s="86"/>
      <c r="D867" s="12"/>
      <c r="E867" s="12"/>
      <c r="F867" s="5" t="str">
        <f>IFERROR(IF(E867&lt;&gt;"",VLOOKUP(E867,STORE!$C$6:$D$500,2,FALSE),""),"تأكد من الكود")</f>
        <v/>
      </c>
      <c r="G867" s="12"/>
      <c r="H867" s="20"/>
      <c r="I867" s="12"/>
      <c r="U867" s="4" t="str">
        <f>IF(AND($V$2=$E867,$V$2&lt;&gt;"",$V$2&lt;&gt;0,F867&lt;&gt;"تأكد من الكود"),COUNT($U$3:U866)+1,"  ")</f>
        <v xml:space="preserve">  </v>
      </c>
      <c r="Y867" s="4" t="str">
        <f>IF(AND($Z$2=$D867,$Z$2&lt;&gt;"",$Z$2&lt;&gt;0,$Y$2=$Y$1),COUNT($Y$3:Y866)+1,"  ")</f>
        <v xml:space="preserve">  </v>
      </c>
    </row>
    <row r="868" spans="2:25" ht="15.75">
      <c r="B868" s="12" t="str">
        <f>IF(C868&lt;&gt;"",COUNT($B$3:B867)+1,"")</f>
        <v/>
      </c>
      <c r="C868" s="86"/>
      <c r="D868" s="12"/>
      <c r="E868" s="12"/>
      <c r="F868" s="5" t="str">
        <f>IFERROR(IF(E868&lt;&gt;"",VLOOKUP(E868,STORE!$C$6:$D$500,2,FALSE),""),"تأكد من الكود")</f>
        <v/>
      </c>
      <c r="G868" s="12"/>
      <c r="H868" s="20"/>
      <c r="I868" s="12"/>
      <c r="U868" s="4" t="str">
        <f>IF(AND($V$2=$E868,$V$2&lt;&gt;"",$V$2&lt;&gt;0,F868&lt;&gt;"تأكد من الكود"),COUNT($U$3:U867)+1,"  ")</f>
        <v xml:space="preserve">  </v>
      </c>
      <c r="Y868" s="4" t="str">
        <f>IF(AND($Z$2=$D868,$Z$2&lt;&gt;"",$Z$2&lt;&gt;0,$Y$2=$Y$1),COUNT($Y$3:Y867)+1,"  ")</f>
        <v xml:space="preserve">  </v>
      </c>
    </row>
    <row r="869" spans="2:25" ht="15.75">
      <c r="B869" s="12" t="str">
        <f>IF(C869&lt;&gt;"",COUNT($B$3:B868)+1,"")</f>
        <v/>
      </c>
      <c r="C869" s="86"/>
      <c r="D869" s="12"/>
      <c r="E869" s="12"/>
      <c r="F869" s="5" t="str">
        <f>IFERROR(IF(E869&lt;&gt;"",VLOOKUP(E869,STORE!$C$6:$D$500,2,FALSE),""),"تأكد من الكود")</f>
        <v/>
      </c>
      <c r="G869" s="12"/>
      <c r="H869" s="20"/>
      <c r="I869" s="12"/>
      <c r="U869" s="4" t="str">
        <f>IF(AND($V$2=$E869,$V$2&lt;&gt;"",$V$2&lt;&gt;0,F869&lt;&gt;"تأكد من الكود"),COUNT($U$3:U868)+1,"  ")</f>
        <v xml:space="preserve">  </v>
      </c>
      <c r="Y869" s="4" t="str">
        <f>IF(AND($Z$2=$D869,$Z$2&lt;&gt;"",$Z$2&lt;&gt;0,$Y$2=$Y$1),COUNT($Y$3:Y868)+1,"  ")</f>
        <v xml:space="preserve">  </v>
      </c>
    </row>
    <row r="870" spans="2:25" ht="15.75">
      <c r="B870" s="12" t="str">
        <f>IF(C870&lt;&gt;"",COUNT($B$3:B869)+1,"")</f>
        <v/>
      </c>
      <c r="C870" s="86"/>
      <c r="D870" s="12"/>
      <c r="E870" s="12"/>
      <c r="F870" s="5" t="str">
        <f>IFERROR(IF(E870&lt;&gt;"",VLOOKUP(E870,STORE!$C$6:$D$500,2,FALSE),""),"تأكد من الكود")</f>
        <v/>
      </c>
      <c r="G870" s="12"/>
      <c r="H870" s="20"/>
      <c r="I870" s="12"/>
      <c r="U870" s="4" t="str">
        <f>IF(AND($V$2=$E870,$V$2&lt;&gt;"",$V$2&lt;&gt;0,F870&lt;&gt;"تأكد من الكود"),COUNT($U$3:U869)+1,"  ")</f>
        <v xml:space="preserve">  </v>
      </c>
      <c r="Y870" s="4" t="str">
        <f>IF(AND($Z$2=$D870,$Z$2&lt;&gt;"",$Z$2&lt;&gt;0,$Y$2=$Y$1),COUNT($Y$3:Y869)+1,"  ")</f>
        <v xml:space="preserve">  </v>
      </c>
    </row>
    <row r="871" spans="2:25" ht="15.75">
      <c r="B871" s="12" t="str">
        <f>IF(C871&lt;&gt;"",COUNT($B$3:B870)+1,"")</f>
        <v/>
      </c>
      <c r="C871" s="86"/>
      <c r="D871" s="12"/>
      <c r="E871" s="12"/>
      <c r="F871" s="5" t="str">
        <f>IFERROR(IF(E871&lt;&gt;"",VLOOKUP(E871,STORE!$C$6:$D$500,2,FALSE),""),"تأكد من الكود")</f>
        <v/>
      </c>
      <c r="G871" s="12"/>
      <c r="H871" s="20"/>
      <c r="I871" s="12"/>
      <c r="U871" s="4" t="str">
        <f>IF(AND($V$2=$E871,$V$2&lt;&gt;"",$V$2&lt;&gt;0,F871&lt;&gt;"تأكد من الكود"),COUNT($U$3:U870)+1,"  ")</f>
        <v xml:space="preserve">  </v>
      </c>
      <c r="Y871" s="4" t="str">
        <f>IF(AND($Z$2=$D871,$Z$2&lt;&gt;"",$Z$2&lt;&gt;0,$Y$2=$Y$1),COUNT($Y$3:Y870)+1,"  ")</f>
        <v xml:space="preserve">  </v>
      </c>
    </row>
    <row r="872" spans="2:25" ht="15.75">
      <c r="B872" s="12" t="str">
        <f>IF(C872&lt;&gt;"",COUNT($B$3:B871)+1,"")</f>
        <v/>
      </c>
      <c r="C872" s="86"/>
      <c r="D872" s="12"/>
      <c r="E872" s="12"/>
      <c r="F872" s="5" t="str">
        <f>IFERROR(IF(E872&lt;&gt;"",VLOOKUP(E872,STORE!$C$6:$D$500,2,FALSE),""),"تأكد من الكود")</f>
        <v/>
      </c>
      <c r="G872" s="12"/>
      <c r="H872" s="20"/>
      <c r="I872" s="12"/>
      <c r="U872" s="4" t="str">
        <f>IF(AND($V$2=$E872,$V$2&lt;&gt;"",$V$2&lt;&gt;0,F872&lt;&gt;"تأكد من الكود"),COUNT($U$3:U871)+1,"  ")</f>
        <v xml:space="preserve">  </v>
      </c>
      <c r="Y872" s="4" t="str">
        <f>IF(AND($Z$2=$D872,$Z$2&lt;&gt;"",$Z$2&lt;&gt;0,$Y$2=$Y$1),COUNT($Y$3:Y871)+1,"  ")</f>
        <v xml:space="preserve">  </v>
      </c>
    </row>
    <row r="873" spans="2:25" ht="15.75">
      <c r="B873" s="12" t="str">
        <f>IF(C873&lt;&gt;"",COUNT($B$3:B872)+1,"")</f>
        <v/>
      </c>
      <c r="C873" s="86"/>
      <c r="D873" s="12"/>
      <c r="E873" s="12"/>
      <c r="F873" s="5" t="str">
        <f>IFERROR(IF(E873&lt;&gt;"",VLOOKUP(E873,STORE!$C$6:$D$500,2,FALSE),""),"تأكد من الكود")</f>
        <v/>
      </c>
      <c r="G873" s="12"/>
      <c r="H873" s="20"/>
      <c r="I873" s="12"/>
      <c r="U873" s="4" t="str">
        <f>IF(AND($V$2=$E873,$V$2&lt;&gt;"",$V$2&lt;&gt;0,F873&lt;&gt;"تأكد من الكود"),COUNT($U$3:U872)+1,"  ")</f>
        <v xml:space="preserve">  </v>
      </c>
      <c r="Y873" s="4" t="str">
        <f>IF(AND($Z$2=$D873,$Z$2&lt;&gt;"",$Z$2&lt;&gt;0,$Y$2=$Y$1),COUNT($Y$3:Y872)+1,"  ")</f>
        <v xml:space="preserve">  </v>
      </c>
    </row>
    <row r="874" spans="2:25" ht="15.75">
      <c r="B874" s="12" t="str">
        <f>IF(C874&lt;&gt;"",COUNT($B$3:B873)+1,"")</f>
        <v/>
      </c>
      <c r="C874" s="86"/>
      <c r="D874" s="12"/>
      <c r="E874" s="12"/>
      <c r="F874" s="5" t="str">
        <f>IFERROR(IF(E874&lt;&gt;"",VLOOKUP(E874,STORE!$C$6:$D$500,2,FALSE),""),"تأكد من الكود")</f>
        <v/>
      </c>
      <c r="G874" s="12"/>
      <c r="H874" s="20"/>
      <c r="I874" s="12"/>
      <c r="U874" s="4" t="str">
        <f>IF(AND($V$2=$E874,$V$2&lt;&gt;"",$V$2&lt;&gt;0,F874&lt;&gt;"تأكد من الكود"),COUNT($U$3:U873)+1,"  ")</f>
        <v xml:space="preserve">  </v>
      </c>
      <c r="Y874" s="4" t="str">
        <f>IF(AND($Z$2=$D874,$Z$2&lt;&gt;"",$Z$2&lt;&gt;0,$Y$2=$Y$1),COUNT($Y$3:Y873)+1,"  ")</f>
        <v xml:space="preserve">  </v>
      </c>
    </row>
    <row r="875" spans="2:25" ht="15.75">
      <c r="B875" s="12" t="str">
        <f>IF(C875&lt;&gt;"",COUNT($B$3:B874)+1,"")</f>
        <v/>
      </c>
      <c r="C875" s="86"/>
      <c r="D875" s="12"/>
      <c r="E875" s="12"/>
      <c r="F875" s="5" t="str">
        <f>IFERROR(IF(E875&lt;&gt;"",VLOOKUP(E875,STORE!$C$6:$D$500,2,FALSE),""),"تأكد من الكود")</f>
        <v/>
      </c>
      <c r="G875" s="12"/>
      <c r="H875" s="20"/>
      <c r="I875" s="12"/>
      <c r="U875" s="4" t="str">
        <f>IF(AND($V$2=$E875,$V$2&lt;&gt;"",$V$2&lt;&gt;0,F875&lt;&gt;"تأكد من الكود"),COUNT($U$3:U874)+1,"  ")</f>
        <v xml:space="preserve">  </v>
      </c>
      <c r="Y875" s="4" t="str">
        <f>IF(AND($Z$2=$D875,$Z$2&lt;&gt;"",$Z$2&lt;&gt;0,$Y$2=$Y$1),COUNT($Y$3:Y874)+1,"  ")</f>
        <v xml:space="preserve">  </v>
      </c>
    </row>
    <row r="876" spans="2:25" ht="15.75">
      <c r="B876" s="12" t="str">
        <f>IF(C876&lt;&gt;"",COUNT($B$3:B875)+1,"")</f>
        <v/>
      </c>
      <c r="C876" s="86"/>
      <c r="D876" s="12"/>
      <c r="E876" s="12"/>
      <c r="F876" s="5" t="str">
        <f>IFERROR(IF(E876&lt;&gt;"",VLOOKUP(E876,STORE!$C$6:$D$500,2,FALSE),""),"تأكد من الكود")</f>
        <v/>
      </c>
      <c r="G876" s="12"/>
      <c r="H876" s="20"/>
      <c r="I876" s="12"/>
      <c r="U876" s="4" t="str">
        <f>IF(AND($V$2=$E876,$V$2&lt;&gt;"",$V$2&lt;&gt;0,F876&lt;&gt;"تأكد من الكود"),COUNT($U$3:U875)+1,"  ")</f>
        <v xml:space="preserve">  </v>
      </c>
      <c r="Y876" s="4" t="str">
        <f>IF(AND($Z$2=$D876,$Z$2&lt;&gt;"",$Z$2&lt;&gt;0,$Y$2=$Y$1),COUNT($Y$3:Y875)+1,"  ")</f>
        <v xml:space="preserve">  </v>
      </c>
    </row>
    <row r="877" spans="2:25" ht="15.75">
      <c r="B877" s="12" t="str">
        <f>IF(C877&lt;&gt;"",COUNT($B$3:B876)+1,"")</f>
        <v/>
      </c>
      <c r="C877" s="86"/>
      <c r="D877" s="12"/>
      <c r="E877" s="12"/>
      <c r="F877" s="5" t="str">
        <f>IFERROR(IF(E877&lt;&gt;"",VLOOKUP(E877,STORE!$C$6:$D$500,2,FALSE),""),"تأكد من الكود")</f>
        <v/>
      </c>
      <c r="G877" s="12"/>
      <c r="H877" s="20"/>
      <c r="I877" s="12"/>
      <c r="U877" s="4" t="str">
        <f>IF(AND($V$2=$E877,$V$2&lt;&gt;"",$V$2&lt;&gt;0,F877&lt;&gt;"تأكد من الكود"),COUNT($U$3:U876)+1,"  ")</f>
        <v xml:space="preserve">  </v>
      </c>
      <c r="Y877" s="4" t="str">
        <f>IF(AND($Z$2=$D877,$Z$2&lt;&gt;"",$Z$2&lt;&gt;0,$Y$2=$Y$1),COUNT($Y$3:Y876)+1,"  ")</f>
        <v xml:space="preserve">  </v>
      </c>
    </row>
    <row r="878" spans="2:25" ht="15.75">
      <c r="B878" s="12" t="str">
        <f>IF(C878&lt;&gt;"",COUNT($B$3:B877)+1,"")</f>
        <v/>
      </c>
      <c r="C878" s="86"/>
      <c r="D878" s="12"/>
      <c r="E878" s="12"/>
      <c r="F878" s="5" t="str">
        <f>IFERROR(IF(E878&lt;&gt;"",VLOOKUP(E878,STORE!$C$6:$D$500,2,FALSE),""),"تأكد من الكود")</f>
        <v/>
      </c>
      <c r="G878" s="12"/>
      <c r="H878" s="20"/>
      <c r="I878" s="12"/>
      <c r="U878" s="4" t="str">
        <f>IF(AND($V$2=$E878,$V$2&lt;&gt;"",$V$2&lt;&gt;0,F878&lt;&gt;"تأكد من الكود"),COUNT($U$3:U877)+1,"  ")</f>
        <v xml:space="preserve">  </v>
      </c>
      <c r="Y878" s="4" t="str">
        <f>IF(AND($Z$2=$D878,$Z$2&lt;&gt;"",$Z$2&lt;&gt;0,$Y$2=$Y$1),COUNT($Y$3:Y877)+1,"  ")</f>
        <v xml:space="preserve">  </v>
      </c>
    </row>
    <row r="879" spans="2:25" ht="15.75">
      <c r="B879" s="12" t="str">
        <f>IF(C879&lt;&gt;"",COUNT($B$3:B878)+1,"")</f>
        <v/>
      </c>
      <c r="C879" s="86"/>
      <c r="D879" s="12"/>
      <c r="E879" s="12"/>
      <c r="F879" s="5" t="str">
        <f>IFERROR(IF(E879&lt;&gt;"",VLOOKUP(E879,STORE!$C$6:$D$500,2,FALSE),""),"تأكد من الكود")</f>
        <v/>
      </c>
      <c r="G879" s="12"/>
      <c r="H879" s="20"/>
      <c r="I879" s="12"/>
      <c r="U879" s="4" t="str">
        <f>IF(AND($V$2=$E879,$V$2&lt;&gt;"",$V$2&lt;&gt;0,F879&lt;&gt;"تأكد من الكود"),COUNT($U$3:U878)+1,"  ")</f>
        <v xml:space="preserve">  </v>
      </c>
      <c r="Y879" s="4" t="str">
        <f>IF(AND($Z$2=$D879,$Z$2&lt;&gt;"",$Z$2&lt;&gt;0,$Y$2=$Y$1),COUNT($Y$3:Y878)+1,"  ")</f>
        <v xml:space="preserve">  </v>
      </c>
    </row>
    <row r="880" spans="2:25" ht="15.75">
      <c r="B880" s="12" t="str">
        <f>IF(C880&lt;&gt;"",COUNT($B$3:B879)+1,"")</f>
        <v/>
      </c>
      <c r="C880" s="86"/>
      <c r="D880" s="12"/>
      <c r="E880" s="12"/>
      <c r="F880" s="5" t="str">
        <f>IFERROR(IF(E880&lt;&gt;"",VLOOKUP(E880,STORE!$C$6:$D$500,2,FALSE),""),"تأكد من الكود")</f>
        <v/>
      </c>
      <c r="G880" s="12"/>
      <c r="H880" s="20"/>
      <c r="I880" s="12"/>
      <c r="U880" s="4" t="str">
        <f>IF(AND($V$2=$E880,$V$2&lt;&gt;"",$V$2&lt;&gt;0,F880&lt;&gt;"تأكد من الكود"),COUNT($U$3:U879)+1,"  ")</f>
        <v xml:space="preserve">  </v>
      </c>
      <c r="Y880" s="4" t="str">
        <f>IF(AND($Z$2=$D880,$Z$2&lt;&gt;"",$Z$2&lt;&gt;0,$Y$2=$Y$1),COUNT($Y$3:Y879)+1,"  ")</f>
        <v xml:space="preserve">  </v>
      </c>
    </row>
    <row r="881" spans="2:25" ht="15.75">
      <c r="B881" s="12" t="str">
        <f>IF(C881&lt;&gt;"",COUNT($B$3:B880)+1,"")</f>
        <v/>
      </c>
      <c r="C881" s="86"/>
      <c r="D881" s="12"/>
      <c r="E881" s="12"/>
      <c r="F881" s="5" t="str">
        <f>IFERROR(IF(E881&lt;&gt;"",VLOOKUP(E881,STORE!$C$6:$D$500,2,FALSE),""),"تأكد من الكود")</f>
        <v/>
      </c>
      <c r="G881" s="12"/>
      <c r="H881" s="20"/>
      <c r="I881" s="12"/>
      <c r="U881" s="4" t="str">
        <f>IF(AND($V$2=$E881,$V$2&lt;&gt;"",$V$2&lt;&gt;0,F881&lt;&gt;"تأكد من الكود"),COUNT($U$3:U880)+1,"  ")</f>
        <v xml:space="preserve">  </v>
      </c>
      <c r="Y881" s="4" t="str">
        <f>IF(AND($Z$2=$D881,$Z$2&lt;&gt;"",$Z$2&lt;&gt;0,$Y$2=$Y$1),COUNT($Y$3:Y880)+1,"  ")</f>
        <v xml:space="preserve">  </v>
      </c>
    </row>
    <row r="882" spans="2:25" ht="15.75">
      <c r="B882" s="12" t="str">
        <f>IF(C882&lt;&gt;"",COUNT($B$3:B881)+1,"")</f>
        <v/>
      </c>
      <c r="C882" s="86"/>
      <c r="D882" s="12"/>
      <c r="E882" s="12"/>
      <c r="F882" s="5" t="str">
        <f>IFERROR(IF(E882&lt;&gt;"",VLOOKUP(E882,STORE!$C$6:$D$500,2,FALSE),""),"تأكد من الكود")</f>
        <v/>
      </c>
      <c r="G882" s="12"/>
      <c r="H882" s="20"/>
      <c r="I882" s="12"/>
      <c r="U882" s="4" t="str">
        <f>IF(AND($V$2=$E882,$V$2&lt;&gt;"",$V$2&lt;&gt;0,F882&lt;&gt;"تأكد من الكود"),COUNT($U$3:U881)+1,"  ")</f>
        <v xml:space="preserve">  </v>
      </c>
      <c r="Y882" s="4" t="str">
        <f>IF(AND($Z$2=$D882,$Z$2&lt;&gt;"",$Z$2&lt;&gt;0,$Y$2=$Y$1),COUNT($Y$3:Y881)+1,"  ")</f>
        <v xml:space="preserve">  </v>
      </c>
    </row>
    <row r="883" spans="2:25" ht="15.75">
      <c r="B883" s="12" t="str">
        <f>IF(C883&lt;&gt;"",COUNT($B$3:B882)+1,"")</f>
        <v/>
      </c>
      <c r="C883" s="86"/>
      <c r="D883" s="12"/>
      <c r="E883" s="12"/>
      <c r="F883" s="5" t="str">
        <f>IFERROR(IF(E883&lt;&gt;"",VLOOKUP(E883,STORE!$C$6:$D$500,2,FALSE),""),"تأكد من الكود")</f>
        <v/>
      </c>
      <c r="G883" s="12"/>
      <c r="H883" s="20"/>
      <c r="I883" s="12"/>
      <c r="U883" s="4" t="str">
        <f>IF(AND($V$2=$E883,$V$2&lt;&gt;"",$V$2&lt;&gt;0,F883&lt;&gt;"تأكد من الكود"),COUNT($U$3:U882)+1,"  ")</f>
        <v xml:space="preserve">  </v>
      </c>
      <c r="Y883" s="4" t="str">
        <f>IF(AND($Z$2=$D883,$Z$2&lt;&gt;"",$Z$2&lt;&gt;0,$Y$2=$Y$1),COUNT($Y$3:Y882)+1,"  ")</f>
        <v xml:space="preserve">  </v>
      </c>
    </row>
    <row r="884" spans="2:25" ht="15.75">
      <c r="B884" s="12" t="str">
        <f>IF(C884&lt;&gt;"",COUNT($B$3:B883)+1,"")</f>
        <v/>
      </c>
      <c r="C884" s="86"/>
      <c r="D884" s="12"/>
      <c r="E884" s="12"/>
      <c r="F884" s="5" t="str">
        <f>IFERROR(IF(E884&lt;&gt;"",VLOOKUP(E884,STORE!$C$6:$D$500,2,FALSE),""),"تأكد من الكود")</f>
        <v/>
      </c>
      <c r="G884" s="12"/>
      <c r="H884" s="20"/>
      <c r="I884" s="12"/>
      <c r="U884" s="4" t="str">
        <f>IF(AND($V$2=$E884,$V$2&lt;&gt;"",$V$2&lt;&gt;0,F884&lt;&gt;"تأكد من الكود"),COUNT($U$3:U883)+1,"  ")</f>
        <v xml:space="preserve">  </v>
      </c>
      <c r="Y884" s="4" t="str">
        <f>IF(AND($Z$2=$D884,$Z$2&lt;&gt;"",$Z$2&lt;&gt;0,$Y$2=$Y$1),COUNT($Y$3:Y883)+1,"  ")</f>
        <v xml:space="preserve">  </v>
      </c>
    </row>
    <row r="885" spans="2:25" ht="15.75">
      <c r="B885" s="12" t="str">
        <f>IF(C885&lt;&gt;"",COUNT($B$3:B884)+1,"")</f>
        <v/>
      </c>
      <c r="C885" s="86"/>
      <c r="D885" s="12"/>
      <c r="E885" s="12"/>
      <c r="F885" s="5" t="str">
        <f>IFERROR(IF(E885&lt;&gt;"",VLOOKUP(E885,STORE!$C$6:$D$500,2,FALSE),""),"تأكد من الكود")</f>
        <v/>
      </c>
      <c r="G885" s="12"/>
      <c r="H885" s="20"/>
      <c r="I885" s="12"/>
      <c r="U885" s="4" t="str">
        <f>IF(AND($V$2=$E885,$V$2&lt;&gt;"",$V$2&lt;&gt;0,F885&lt;&gt;"تأكد من الكود"),COUNT($U$3:U884)+1,"  ")</f>
        <v xml:space="preserve">  </v>
      </c>
      <c r="Y885" s="4" t="str">
        <f>IF(AND($Z$2=$D885,$Z$2&lt;&gt;"",$Z$2&lt;&gt;0,$Y$2=$Y$1),COUNT($Y$3:Y884)+1,"  ")</f>
        <v xml:space="preserve">  </v>
      </c>
    </row>
    <row r="886" spans="2:25" ht="15.75">
      <c r="B886" s="12" t="str">
        <f>IF(C886&lt;&gt;"",COUNT($B$3:B885)+1,"")</f>
        <v/>
      </c>
      <c r="C886" s="86"/>
      <c r="D886" s="12"/>
      <c r="E886" s="12"/>
      <c r="F886" s="5" t="str">
        <f>IFERROR(IF(E886&lt;&gt;"",VLOOKUP(E886,STORE!$C$6:$D$500,2,FALSE),""),"تأكد من الكود")</f>
        <v/>
      </c>
      <c r="G886" s="12"/>
      <c r="H886" s="20"/>
      <c r="I886" s="12"/>
      <c r="U886" s="4" t="str">
        <f>IF(AND($V$2=$E886,$V$2&lt;&gt;"",$V$2&lt;&gt;0,F886&lt;&gt;"تأكد من الكود"),COUNT($U$3:U885)+1,"  ")</f>
        <v xml:space="preserve">  </v>
      </c>
      <c r="Y886" s="4" t="str">
        <f>IF(AND($Z$2=$D886,$Z$2&lt;&gt;"",$Z$2&lt;&gt;0,$Y$2=$Y$1),COUNT($Y$3:Y885)+1,"  ")</f>
        <v xml:space="preserve">  </v>
      </c>
    </row>
    <row r="887" spans="2:25" ht="15.75">
      <c r="B887" s="12" t="str">
        <f>IF(C887&lt;&gt;"",COUNT($B$3:B886)+1,"")</f>
        <v/>
      </c>
      <c r="C887" s="86"/>
      <c r="D887" s="12"/>
      <c r="E887" s="12"/>
      <c r="F887" s="5" t="str">
        <f>IFERROR(IF(E887&lt;&gt;"",VLOOKUP(E887,STORE!$C$6:$D$500,2,FALSE),""),"تأكد من الكود")</f>
        <v/>
      </c>
      <c r="G887" s="12"/>
      <c r="H887" s="20"/>
      <c r="I887" s="12"/>
      <c r="U887" s="4" t="str">
        <f>IF(AND($V$2=$E887,$V$2&lt;&gt;"",$V$2&lt;&gt;0,F887&lt;&gt;"تأكد من الكود"),COUNT($U$3:U886)+1,"  ")</f>
        <v xml:space="preserve">  </v>
      </c>
      <c r="Y887" s="4" t="str">
        <f>IF(AND($Z$2=$D887,$Z$2&lt;&gt;"",$Z$2&lt;&gt;0,$Y$2=$Y$1),COUNT($Y$3:Y886)+1,"  ")</f>
        <v xml:space="preserve">  </v>
      </c>
    </row>
    <row r="888" spans="2:25" ht="15.75">
      <c r="B888" s="12" t="str">
        <f>IF(C888&lt;&gt;"",COUNT($B$3:B887)+1,"")</f>
        <v/>
      </c>
      <c r="C888" s="86"/>
      <c r="D888" s="12"/>
      <c r="E888" s="12"/>
      <c r="F888" s="5" t="str">
        <f>IFERROR(IF(E888&lt;&gt;"",VLOOKUP(E888,STORE!$C$6:$D$500,2,FALSE),""),"تأكد من الكود")</f>
        <v/>
      </c>
      <c r="G888" s="12"/>
      <c r="H888" s="20"/>
      <c r="I888" s="12"/>
      <c r="U888" s="4" t="str">
        <f>IF(AND($V$2=$E888,$V$2&lt;&gt;"",$V$2&lt;&gt;0,F888&lt;&gt;"تأكد من الكود"),COUNT($U$3:U887)+1,"  ")</f>
        <v xml:space="preserve">  </v>
      </c>
      <c r="Y888" s="4" t="str">
        <f>IF(AND($Z$2=$D888,$Z$2&lt;&gt;"",$Z$2&lt;&gt;0,$Y$2=$Y$1),COUNT($Y$3:Y887)+1,"  ")</f>
        <v xml:space="preserve">  </v>
      </c>
    </row>
    <row r="889" spans="2:25" ht="15.75">
      <c r="B889" s="12" t="str">
        <f>IF(C889&lt;&gt;"",COUNT($B$3:B888)+1,"")</f>
        <v/>
      </c>
      <c r="C889" s="86"/>
      <c r="D889" s="12"/>
      <c r="E889" s="12"/>
      <c r="F889" s="5" t="str">
        <f>IFERROR(IF(E889&lt;&gt;"",VLOOKUP(E889,STORE!$C$6:$D$500,2,FALSE),""),"تأكد من الكود")</f>
        <v/>
      </c>
      <c r="G889" s="12"/>
      <c r="H889" s="20"/>
      <c r="I889" s="12"/>
      <c r="U889" s="4" t="str">
        <f>IF(AND($V$2=$E889,$V$2&lt;&gt;"",$V$2&lt;&gt;0,F889&lt;&gt;"تأكد من الكود"),COUNT($U$3:U888)+1,"  ")</f>
        <v xml:space="preserve">  </v>
      </c>
      <c r="Y889" s="4" t="str">
        <f>IF(AND($Z$2=$D889,$Z$2&lt;&gt;"",$Z$2&lt;&gt;0,$Y$2=$Y$1),COUNT($Y$3:Y888)+1,"  ")</f>
        <v xml:space="preserve">  </v>
      </c>
    </row>
    <row r="890" spans="2:25" ht="15.75">
      <c r="B890" s="12" t="str">
        <f>IF(C890&lt;&gt;"",COUNT($B$3:B889)+1,"")</f>
        <v/>
      </c>
      <c r="C890" s="86"/>
      <c r="D890" s="12"/>
      <c r="E890" s="12"/>
      <c r="F890" s="5" t="str">
        <f>IFERROR(IF(E890&lt;&gt;"",VLOOKUP(E890,STORE!$C$6:$D$500,2,FALSE),""),"تأكد من الكود")</f>
        <v/>
      </c>
      <c r="G890" s="12"/>
      <c r="H890" s="20"/>
      <c r="I890" s="12"/>
      <c r="U890" s="4" t="str">
        <f>IF(AND($V$2=$E890,$V$2&lt;&gt;"",$V$2&lt;&gt;0,F890&lt;&gt;"تأكد من الكود"),COUNT($U$3:U889)+1,"  ")</f>
        <v xml:space="preserve">  </v>
      </c>
      <c r="Y890" s="4" t="str">
        <f>IF(AND($Z$2=$D890,$Z$2&lt;&gt;"",$Z$2&lt;&gt;0,$Y$2=$Y$1),COUNT($Y$3:Y889)+1,"  ")</f>
        <v xml:space="preserve">  </v>
      </c>
    </row>
    <row r="891" spans="2:25" ht="15.75">
      <c r="B891" s="12" t="str">
        <f>IF(C891&lt;&gt;"",COUNT($B$3:B890)+1,"")</f>
        <v/>
      </c>
      <c r="C891" s="86"/>
      <c r="D891" s="12"/>
      <c r="E891" s="12"/>
      <c r="F891" s="5" t="str">
        <f>IFERROR(IF(E891&lt;&gt;"",VLOOKUP(E891,STORE!$C$6:$D$500,2,FALSE),""),"تأكد من الكود")</f>
        <v/>
      </c>
      <c r="G891" s="12"/>
      <c r="H891" s="20"/>
      <c r="I891" s="12"/>
      <c r="U891" s="4" t="str">
        <f>IF(AND($V$2=$E891,$V$2&lt;&gt;"",$V$2&lt;&gt;0,F891&lt;&gt;"تأكد من الكود"),COUNT($U$3:U890)+1,"  ")</f>
        <v xml:space="preserve">  </v>
      </c>
      <c r="Y891" s="4" t="str">
        <f>IF(AND($Z$2=$D891,$Z$2&lt;&gt;"",$Z$2&lt;&gt;0,$Y$2=$Y$1),COUNT($Y$3:Y890)+1,"  ")</f>
        <v xml:space="preserve">  </v>
      </c>
    </row>
    <row r="892" spans="2:25" ht="15.75">
      <c r="B892" s="12" t="str">
        <f>IF(C892&lt;&gt;"",COUNT($B$3:B891)+1,"")</f>
        <v/>
      </c>
      <c r="C892" s="86"/>
      <c r="D892" s="12"/>
      <c r="E892" s="12"/>
      <c r="F892" s="5" t="str">
        <f>IFERROR(IF(E892&lt;&gt;"",VLOOKUP(E892,STORE!$C$6:$D$500,2,FALSE),""),"تأكد من الكود")</f>
        <v/>
      </c>
      <c r="G892" s="12"/>
      <c r="H892" s="20"/>
      <c r="I892" s="12"/>
      <c r="U892" s="4" t="str">
        <f>IF(AND($V$2=$E892,$V$2&lt;&gt;"",$V$2&lt;&gt;0,F892&lt;&gt;"تأكد من الكود"),COUNT($U$3:U891)+1,"  ")</f>
        <v xml:space="preserve">  </v>
      </c>
      <c r="Y892" s="4" t="str">
        <f>IF(AND($Z$2=$D892,$Z$2&lt;&gt;"",$Z$2&lt;&gt;0,$Y$2=$Y$1),COUNT($Y$3:Y891)+1,"  ")</f>
        <v xml:space="preserve">  </v>
      </c>
    </row>
    <row r="893" spans="2:25" ht="15.75">
      <c r="B893" s="12" t="str">
        <f>IF(C893&lt;&gt;"",COUNT($B$3:B892)+1,"")</f>
        <v/>
      </c>
      <c r="C893" s="86"/>
      <c r="D893" s="12"/>
      <c r="E893" s="12"/>
      <c r="F893" s="5" t="str">
        <f>IFERROR(IF(E893&lt;&gt;"",VLOOKUP(E893,STORE!$C$6:$D$500,2,FALSE),""),"تأكد من الكود")</f>
        <v/>
      </c>
      <c r="G893" s="12"/>
      <c r="H893" s="20"/>
      <c r="I893" s="12"/>
      <c r="U893" s="4" t="str">
        <f>IF(AND($V$2=$E893,$V$2&lt;&gt;"",$V$2&lt;&gt;0,F893&lt;&gt;"تأكد من الكود"),COUNT($U$3:U892)+1,"  ")</f>
        <v xml:space="preserve">  </v>
      </c>
      <c r="Y893" s="4" t="str">
        <f>IF(AND($Z$2=$D893,$Z$2&lt;&gt;"",$Z$2&lt;&gt;0,$Y$2=$Y$1),COUNT($Y$3:Y892)+1,"  ")</f>
        <v xml:space="preserve">  </v>
      </c>
    </row>
    <row r="894" spans="2:25" ht="15.75">
      <c r="B894" s="12" t="str">
        <f>IF(C894&lt;&gt;"",COUNT($B$3:B893)+1,"")</f>
        <v/>
      </c>
      <c r="C894" s="86"/>
      <c r="D894" s="12"/>
      <c r="E894" s="12"/>
      <c r="F894" s="5" t="str">
        <f>IFERROR(IF(E894&lt;&gt;"",VLOOKUP(E894,STORE!$C$6:$D$500,2,FALSE),""),"تأكد من الكود")</f>
        <v/>
      </c>
      <c r="G894" s="12"/>
      <c r="H894" s="20"/>
      <c r="I894" s="12"/>
      <c r="U894" s="4" t="str">
        <f>IF(AND($V$2=$E894,$V$2&lt;&gt;"",$V$2&lt;&gt;0,F894&lt;&gt;"تأكد من الكود"),COUNT($U$3:U893)+1,"  ")</f>
        <v xml:space="preserve">  </v>
      </c>
      <c r="Y894" s="4" t="str">
        <f>IF(AND($Z$2=$D894,$Z$2&lt;&gt;"",$Z$2&lt;&gt;0,$Y$2=$Y$1),COUNT($Y$3:Y893)+1,"  ")</f>
        <v xml:space="preserve">  </v>
      </c>
    </row>
    <row r="895" spans="2:25" ht="15.75">
      <c r="B895" s="12" t="str">
        <f>IF(C895&lt;&gt;"",COUNT($B$3:B894)+1,"")</f>
        <v/>
      </c>
      <c r="C895" s="86"/>
      <c r="D895" s="12"/>
      <c r="E895" s="12"/>
      <c r="F895" s="5" t="str">
        <f>IFERROR(IF(E895&lt;&gt;"",VLOOKUP(E895,STORE!$C$6:$D$500,2,FALSE),""),"تأكد من الكود")</f>
        <v/>
      </c>
      <c r="G895" s="12"/>
      <c r="H895" s="20"/>
      <c r="I895" s="12"/>
      <c r="U895" s="4" t="str">
        <f>IF(AND($V$2=$E895,$V$2&lt;&gt;"",$V$2&lt;&gt;0,F895&lt;&gt;"تأكد من الكود"),COUNT($U$3:U894)+1,"  ")</f>
        <v xml:space="preserve">  </v>
      </c>
      <c r="Y895" s="4" t="str">
        <f>IF(AND($Z$2=$D895,$Z$2&lt;&gt;"",$Z$2&lt;&gt;0,$Y$2=$Y$1),COUNT($Y$3:Y894)+1,"  ")</f>
        <v xml:space="preserve">  </v>
      </c>
    </row>
    <row r="896" spans="2:25" ht="15.75">
      <c r="B896" s="12" t="str">
        <f>IF(C896&lt;&gt;"",COUNT($B$3:B895)+1,"")</f>
        <v/>
      </c>
      <c r="C896" s="86"/>
      <c r="D896" s="12"/>
      <c r="E896" s="12"/>
      <c r="F896" s="5" t="str">
        <f>IFERROR(IF(E896&lt;&gt;"",VLOOKUP(E896,STORE!$C$6:$D$500,2,FALSE),""),"تأكد من الكود")</f>
        <v/>
      </c>
      <c r="G896" s="12"/>
      <c r="H896" s="20"/>
      <c r="I896" s="12"/>
      <c r="U896" s="4" t="str">
        <f>IF(AND($V$2=$E896,$V$2&lt;&gt;"",$V$2&lt;&gt;0,F896&lt;&gt;"تأكد من الكود"),COUNT($U$3:U895)+1,"  ")</f>
        <v xml:space="preserve">  </v>
      </c>
      <c r="Y896" s="4" t="str">
        <f>IF(AND($Z$2=$D896,$Z$2&lt;&gt;"",$Z$2&lt;&gt;0,$Y$2=$Y$1),COUNT($Y$3:Y895)+1,"  ")</f>
        <v xml:space="preserve">  </v>
      </c>
    </row>
    <row r="897" spans="2:25" ht="15.75">
      <c r="B897" s="12" t="str">
        <f>IF(C897&lt;&gt;"",COUNT($B$3:B896)+1,"")</f>
        <v/>
      </c>
      <c r="C897" s="86"/>
      <c r="D897" s="12"/>
      <c r="E897" s="12"/>
      <c r="F897" s="5" t="str">
        <f>IFERROR(IF(E897&lt;&gt;"",VLOOKUP(E897,STORE!$C$6:$D$500,2,FALSE),""),"تأكد من الكود")</f>
        <v/>
      </c>
      <c r="G897" s="12"/>
      <c r="H897" s="20"/>
      <c r="I897" s="12"/>
      <c r="U897" s="4" t="str">
        <f>IF(AND($V$2=$E897,$V$2&lt;&gt;"",$V$2&lt;&gt;0,F897&lt;&gt;"تأكد من الكود"),COUNT($U$3:U896)+1,"  ")</f>
        <v xml:space="preserve">  </v>
      </c>
      <c r="Y897" s="4" t="str">
        <f>IF(AND($Z$2=$D897,$Z$2&lt;&gt;"",$Z$2&lt;&gt;0,$Y$2=$Y$1),COUNT($Y$3:Y896)+1,"  ")</f>
        <v xml:space="preserve">  </v>
      </c>
    </row>
    <row r="898" spans="2:25" ht="15.75">
      <c r="B898" s="12" t="str">
        <f>IF(C898&lt;&gt;"",COUNT($B$3:B897)+1,"")</f>
        <v/>
      </c>
      <c r="C898" s="86"/>
      <c r="D898" s="12"/>
      <c r="E898" s="12"/>
      <c r="F898" s="5" t="str">
        <f>IFERROR(IF(E898&lt;&gt;"",VLOOKUP(E898,STORE!$C$6:$D$500,2,FALSE),""),"تأكد من الكود")</f>
        <v/>
      </c>
      <c r="G898" s="12"/>
      <c r="H898" s="20"/>
      <c r="I898" s="12"/>
      <c r="U898" s="4" t="str">
        <f>IF(AND($V$2=$E898,$V$2&lt;&gt;"",$V$2&lt;&gt;0,F898&lt;&gt;"تأكد من الكود"),COUNT($U$3:U897)+1,"  ")</f>
        <v xml:space="preserve">  </v>
      </c>
      <c r="Y898" s="4" t="str">
        <f>IF(AND($Z$2=$D898,$Z$2&lt;&gt;"",$Z$2&lt;&gt;0,$Y$2=$Y$1),COUNT($Y$3:Y897)+1,"  ")</f>
        <v xml:space="preserve">  </v>
      </c>
    </row>
    <row r="899" spans="2:25" ht="15.75">
      <c r="B899" s="12" t="str">
        <f>IF(C899&lt;&gt;"",COUNT($B$3:B898)+1,"")</f>
        <v/>
      </c>
      <c r="C899" s="86"/>
      <c r="D899" s="12"/>
      <c r="E899" s="12"/>
      <c r="F899" s="5" t="str">
        <f>IFERROR(IF(E899&lt;&gt;"",VLOOKUP(E899,STORE!$C$6:$D$500,2,FALSE),""),"تأكد من الكود")</f>
        <v/>
      </c>
      <c r="G899" s="12"/>
      <c r="H899" s="20"/>
      <c r="I899" s="12"/>
      <c r="U899" s="4" t="str">
        <f>IF(AND($V$2=$E899,$V$2&lt;&gt;"",$V$2&lt;&gt;0,F899&lt;&gt;"تأكد من الكود"),COUNT($U$3:U898)+1,"  ")</f>
        <v xml:space="preserve">  </v>
      </c>
      <c r="Y899" s="4" t="str">
        <f>IF(AND($Z$2=$D899,$Z$2&lt;&gt;"",$Z$2&lt;&gt;0,$Y$2=$Y$1),COUNT($Y$3:Y898)+1,"  ")</f>
        <v xml:space="preserve">  </v>
      </c>
    </row>
    <row r="900" spans="2:25" ht="15.75">
      <c r="B900" s="12" t="str">
        <f>IF(C900&lt;&gt;"",COUNT($B$3:B899)+1,"")</f>
        <v/>
      </c>
      <c r="C900" s="86"/>
      <c r="D900" s="12"/>
      <c r="E900" s="12"/>
      <c r="F900" s="5" t="str">
        <f>IFERROR(IF(E900&lt;&gt;"",VLOOKUP(E900,STORE!$C$6:$D$500,2,FALSE),""),"تأكد من الكود")</f>
        <v/>
      </c>
      <c r="G900" s="12"/>
      <c r="H900" s="20"/>
      <c r="I900" s="12"/>
      <c r="U900" s="4" t="str">
        <f>IF(AND($V$2=$E900,$V$2&lt;&gt;"",$V$2&lt;&gt;0,F900&lt;&gt;"تأكد من الكود"),COUNT($U$3:U899)+1,"  ")</f>
        <v xml:space="preserve">  </v>
      </c>
      <c r="Y900" s="4" t="str">
        <f>IF(AND($Z$2=$D900,$Z$2&lt;&gt;"",$Z$2&lt;&gt;0,$Y$2=$Y$1),COUNT($Y$3:Y899)+1,"  ")</f>
        <v xml:space="preserve">  </v>
      </c>
    </row>
    <row r="901" spans="2:25" ht="15.75">
      <c r="B901" s="12" t="str">
        <f>IF(C901&lt;&gt;"",COUNT($B$3:B900)+1,"")</f>
        <v/>
      </c>
      <c r="C901" s="86"/>
      <c r="D901" s="12"/>
      <c r="E901" s="12"/>
      <c r="F901" s="5" t="str">
        <f>IFERROR(IF(E901&lt;&gt;"",VLOOKUP(E901,STORE!$C$6:$D$500,2,FALSE),""),"تأكد من الكود")</f>
        <v/>
      </c>
      <c r="G901" s="12"/>
      <c r="H901" s="20"/>
      <c r="I901" s="12"/>
      <c r="U901" s="4" t="str">
        <f>IF(AND($V$2=$E901,$V$2&lt;&gt;"",$V$2&lt;&gt;0,F901&lt;&gt;"تأكد من الكود"),COUNT($U$3:U900)+1,"  ")</f>
        <v xml:space="preserve">  </v>
      </c>
      <c r="Y901" s="4" t="str">
        <f>IF(AND($Z$2=$D901,$Z$2&lt;&gt;"",$Z$2&lt;&gt;0,$Y$2=$Y$1),COUNT($Y$3:Y900)+1,"  ")</f>
        <v xml:space="preserve">  </v>
      </c>
    </row>
    <row r="902" spans="2:25" ht="15.75">
      <c r="B902" s="12" t="str">
        <f>IF(C902&lt;&gt;"",COUNT($B$3:B901)+1,"")</f>
        <v/>
      </c>
      <c r="C902" s="86"/>
      <c r="D902" s="12"/>
      <c r="E902" s="12"/>
      <c r="F902" s="5" t="str">
        <f>IFERROR(IF(E902&lt;&gt;"",VLOOKUP(E902,STORE!$C$6:$D$500,2,FALSE),""),"تأكد من الكود")</f>
        <v/>
      </c>
      <c r="G902" s="12"/>
      <c r="H902" s="20"/>
      <c r="I902" s="12"/>
      <c r="U902" s="4" t="str">
        <f>IF(AND($V$2=$E902,$V$2&lt;&gt;"",$V$2&lt;&gt;0,F902&lt;&gt;"تأكد من الكود"),COUNT($U$3:U901)+1,"  ")</f>
        <v xml:space="preserve">  </v>
      </c>
      <c r="Y902" s="4" t="str">
        <f>IF(AND($Z$2=$D902,$Z$2&lt;&gt;"",$Z$2&lt;&gt;0,$Y$2=$Y$1),COUNT($Y$3:Y901)+1,"  ")</f>
        <v xml:space="preserve">  </v>
      </c>
    </row>
    <row r="903" spans="2:25" ht="15.75">
      <c r="B903" s="12" t="str">
        <f>IF(C903&lt;&gt;"",COUNT($B$3:B902)+1,"")</f>
        <v/>
      </c>
      <c r="C903" s="86"/>
      <c r="D903" s="12"/>
      <c r="E903" s="12"/>
      <c r="F903" s="5" t="str">
        <f>IFERROR(IF(E903&lt;&gt;"",VLOOKUP(E903,STORE!$C$6:$D$500,2,FALSE),""),"تأكد من الكود")</f>
        <v/>
      </c>
      <c r="G903" s="12"/>
      <c r="H903" s="20"/>
      <c r="I903" s="12"/>
      <c r="U903" s="4" t="str">
        <f>IF(AND($V$2=$E903,$V$2&lt;&gt;"",$V$2&lt;&gt;0,F903&lt;&gt;"تأكد من الكود"),COUNT($U$3:U902)+1,"  ")</f>
        <v xml:space="preserve">  </v>
      </c>
      <c r="Y903" s="4" t="str">
        <f>IF(AND($Z$2=$D903,$Z$2&lt;&gt;"",$Z$2&lt;&gt;0,$Y$2=$Y$1),COUNT($Y$3:Y902)+1,"  ")</f>
        <v xml:space="preserve">  </v>
      </c>
    </row>
    <row r="904" spans="2:25" ht="15.75">
      <c r="B904" s="12" t="str">
        <f>IF(C904&lt;&gt;"",COUNT($B$3:B903)+1,"")</f>
        <v/>
      </c>
      <c r="C904" s="86"/>
      <c r="D904" s="12"/>
      <c r="E904" s="12"/>
      <c r="F904" s="5" t="str">
        <f>IFERROR(IF(E904&lt;&gt;"",VLOOKUP(E904,STORE!$C$6:$D$500,2,FALSE),""),"تأكد من الكود")</f>
        <v/>
      </c>
      <c r="G904" s="12"/>
      <c r="H904" s="20"/>
      <c r="I904" s="12"/>
      <c r="U904" s="4" t="str">
        <f>IF(AND($V$2=$E904,$V$2&lt;&gt;"",$V$2&lt;&gt;0,F904&lt;&gt;"تأكد من الكود"),COUNT($U$3:U903)+1,"  ")</f>
        <v xml:space="preserve">  </v>
      </c>
      <c r="Y904" s="4" t="str">
        <f>IF(AND($Z$2=$D904,$Z$2&lt;&gt;"",$Z$2&lt;&gt;0,$Y$2=$Y$1),COUNT($Y$3:Y903)+1,"  ")</f>
        <v xml:space="preserve">  </v>
      </c>
    </row>
    <row r="905" spans="2:25" ht="15.75">
      <c r="B905" s="12" t="str">
        <f>IF(C905&lt;&gt;"",COUNT($B$3:B904)+1,"")</f>
        <v/>
      </c>
      <c r="C905" s="86"/>
      <c r="D905" s="12"/>
      <c r="E905" s="12"/>
      <c r="F905" s="5" t="str">
        <f>IFERROR(IF(E905&lt;&gt;"",VLOOKUP(E905,STORE!$C$6:$D$500,2,FALSE),""),"تأكد من الكود")</f>
        <v/>
      </c>
      <c r="G905" s="12"/>
      <c r="H905" s="20"/>
      <c r="I905" s="12"/>
      <c r="U905" s="4" t="str">
        <f>IF(AND($V$2=$E905,$V$2&lt;&gt;"",$V$2&lt;&gt;0,F905&lt;&gt;"تأكد من الكود"),COUNT($U$3:U904)+1,"  ")</f>
        <v xml:space="preserve">  </v>
      </c>
      <c r="Y905" s="4" t="str">
        <f>IF(AND($Z$2=$D905,$Z$2&lt;&gt;"",$Z$2&lt;&gt;0,$Y$2=$Y$1),COUNT($Y$3:Y904)+1,"  ")</f>
        <v xml:space="preserve">  </v>
      </c>
    </row>
    <row r="906" spans="2:25" ht="15.75">
      <c r="B906" s="12" t="str">
        <f>IF(C906&lt;&gt;"",COUNT($B$3:B905)+1,"")</f>
        <v/>
      </c>
      <c r="C906" s="86"/>
      <c r="D906" s="12"/>
      <c r="E906" s="12"/>
      <c r="F906" s="5" t="str">
        <f>IFERROR(IF(E906&lt;&gt;"",VLOOKUP(E906,STORE!$C$6:$D$500,2,FALSE),""),"تأكد من الكود")</f>
        <v/>
      </c>
      <c r="G906" s="12"/>
      <c r="H906" s="20"/>
      <c r="I906" s="12"/>
      <c r="U906" s="4" t="str">
        <f>IF(AND($V$2=$E906,$V$2&lt;&gt;"",$V$2&lt;&gt;0,F906&lt;&gt;"تأكد من الكود"),COUNT($U$3:U905)+1,"  ")</f>
        <v xml:space="preserve">  </v>
      </c>
      <c r="Y906" s="4" t="str">
        <f>IF(AND($Z$2=$D906,$Z$2&lt;&gt;"",$Z$2&lt;&gt;0,$Y$2=$Y$1),COUNT($Y$3:Y905)+1,"  ")</f>
        <v xml:space="preserve">  </v>
      </c>
    </row>
    <row r="907" spans="2:25" ht="15.75">
      <c r="B907" s="12" t="str">
        <f>IF(C907&lt;&gt;"",COUNT($B$3:B906)+1,"")</f>
        <v/>
      </c>
      <c r="C907" s="86"/>
      <c r="D907" s="12"/>
      <c r="E907" s="12"/>
      <c r="F907" s="5" t="str">
        <f>IFERROR(IF(E907&lt;&gt;"",VLOOKUP(E907,STORE!$C$6:$D$500,2,FALSE),""),"تأكد من الكود")</f>
        <v/>
      </c>
      <c r="G907" s="12"/>
      <c r="H907" s="20"/>
      <c r="I907" s="12"/>
      <c r="U907" s="4" t="str">
        <f>IF(AND($V$2=$E907,$V$2&lt;&gt;"",$V$2&lt;&gt;0,F907&lt;&gt;"تأكد من الكود"),COUNT($U$3:U906)+1,"  ")</f>
        <v xml:space="preserve">  </v>
      </c>
      <c r="Y907" s="4" t="str">
        <f>IF(AND($Z$2=$D907,$Z$2&lt;&gt;"",$Z$2&lt;&gt;0,$Y$2=$Y$1),COUNT($Y$3:Y906)+1,"  ")</f>
        <v xml:space="preserve">  </v>
      </c>
    </row>
    <row r="908" spans="2:25" ht="15.75">
      <c r="B908" s="12" t="str">
        <f>IF(C908&lt;&gt;"",COUNT($B$3:B907)+1,"")</f>
        <v/>
      </c>
      <c r="C908" s="86"/>
      <c r="D908" s="12"/>
      <c r="E908" s="12"/>
      <c r="F908" s="5" t="str">
        <f>IFERROR(IF(E908&lt;&gt;"",VLOOKUP(E908,STORE!$C$6:$D$500,2,FALSE),""),"تأكد من الكود")</f>
        <v/>
      </c>
      <c r="G908" s="12"/>
      <c r="H908" s="20"/>
      <c r="I908" s="12"/>
      <c r="U908" s="4" t="str">
        <f>IF(AND($V$2=$E908,$V$2&lt;&gt;"",$V$2&lt;&gt;0,F908&lt;&gt;"تأكد من الكود"),COUNT($U$3:U907)+1,"  ")</f>
        <v xml:space="preserve">  </v>
      </c>
      <c r="Y908" s="4" t="str">
        <f>IF(AND($Z$2=$D908,$Z$2&lt;&gt;"",$Z$2&lt;&gt;0,$Y$2=$Y$1),COUNT($Y$3:Y907)+1,"  ")</f>
        <v xml:space="preserve">  </v>
      </c>
    </row>
    <row r="909" spans="2:25" ht="15.75">
      <c r="B909" s="12" t="str">
        <f>IF(C909&lt;&gt;"",COUNT($B$3:B908)+1,"")</f>
        <v/>
      </c>
      <c r="C909" s="86"/>
      <c r="D909" s="12"/>
      <c r="E909" s="12"/>
      <c r="F909" s="5" t="str">
        <f>IFERROR(IF(E909&lt;&gt;"",VLOOKUP(E909,STORE!$C$6:$D$500,2,FALSE),""),"تأكد من الكود")</f>
        <v/>
      </c>
      <c r="G909" s="12"/>
      <c r="H909" s="20"/>
      <c r="I909" s="12"/>
      <c r="U909" s="4" t="str">
        <f>IF(AND($V$2=$E909,$V$2&lt;&gt;"",$V$2&lt;&gt;0,F909&lt;&gt;"تأكد من الكود"),COUNT($U$3:U908)+1,"  ")</f>
        <v xml:space="preserve">  </v>
      </c>
      <c r="Y909" s="4" t="str">
        <f>IF(AND($Z$2=$D909,$Z$2&lt;&gt;"",$Z$2&lt;&gt;0,$Y$2=$Y$1),COUNT($Y$3:Y908)+1,"  ")</f>
        <v xml:space="preserve">  </v>
      </c>
    </row>
    <row r="910" spans="2:25" ht="15.75">
      <c r="B910" s="12" t="str">
        <f>IF(C910&lt;&gt;"",COUNT($B$3:B909)+1,"")</f>
        <v/>
      </c>
      <c r="C910" s="86"/>
      <c r="D910" s="12"/>
      <c r="E910" s="12"/>
      <c r="F910" s="5" t="str">
        <f>IFERROR(IF(E910&lt;&gt;"",VLOOKUP(E910,STORE!$C$6:$D$500,2,FALSE),""),"تأكد من الكود")</f>
        <v/>
      </c>
      <c r="G910" s="12"/>
      <c r="H910" s="20"/>
      <c r="I910" s="12"/>
      <c r="U910" s="4" t="str">
        <f>IF(AND($V$2=$E910,$V$2&lt;&gt;"",$V$2&lt;&gt;0,F910&lt;&gt;"تأكد من الكود"),COUNT($U$3:U909)+1,"  ")</f>
        <v xml:space="preserve">  </v>
      </c>
      <c r="Y910" s="4" t="str">
        <f>IF(AND($Z$2=$D910,$Z$2&lt;&gt;"",$Z$2&lt;&gt;0,$Y$2=$Y$1),COUNT($Y$3:Y909)+1,"  ")</f>
        <v xml:space="preserve">  </v>
      </c>
    </row>
    <row r="911" spans="2:25" ht="15.75">
      <c r="B911" s="12" t="str">
        <f>IF(C911&lt;&gt;"",COUNT($B$3:B910)+1,"")</f>
        <v/>
      </c>
      <c r="C911" s="86"/>
      <c r="D911" s="12"/>
      <c r="E911" s="12"/>
      <c r="F911" s="5" t="str">
        <f>IFERROR(IF(E911&lt;&gt;"",VLOOKUP(E911,STORE!$C$6:$D$500,2,FALSE),""),"تأكد من الكود")</f>
        <v/>
      </c>
      <c r="G911" s="12"/>
      <c r="H911" s="20"/>
      <c r="I911" s="12"/>
      <c r="U911" s="4" t="str">
        <f>IF(AND($V$2=$E911,$V$2&lt;&gt;"",$V$2&lt;&gt;0,F911&lt;&gt;"تأكد من الكود"),COUNT($U$3:U910)+1,"  ")</f>
        <v xml:space="preserve">  </v>
      </c>
      <c r="Y911" s="4" t="str">
        <f>IF(AND($Z$2=$D911,$Z$2&lt;&gt;"",$Z$2&lt;&gt;0,$Y$2=$Y$1),COUNT($Y$3:Y910)+1,"  ")</f>
        <v xml:space="preserve">  </v>
      </c>
    </row>
    <row r="912" spans="2:25" ht="15.75">
      <c r="B912" s="12" t="str">
        <f>IF(C912&lt;&gt;"",COUNT($B$3:B911)+1,"")</f>
        <v/>
      </c>
      <c r="C912" s="86"/>
      <c r="D912" s="12"/>
      <c r="E912" s="12"/>
      <c r="F912" s="5" t="str">
        <f>IFERROR(IF(E912&lt;&gt;"",VLOOKUP(E912,STORE!$C$6:$D$500,2,FALSE),""),"تأكد من الكود")</f>
        <v/>
      </c>
      <c r="G912" s="12"/>
      <c r="H912" s="20"/>
      <c r="I912" s="12"/>
      <c r="U912" s="4" t="str">
        <f>IF(AND($V$2=$E912,$V$2&lt;&gt;"",$V$2&lt;&gt;0,F912&lt;&gt;"تأكد من الكود"),COUNT($U$3:U911)+1,"  ")</f>
        <v xml:space="preserve">  </v>
      </c>
      <c r="Y912" s="4" t="str">
        <f>IF(AND($Z$2=$D912,$Z$2&lt;&gt;"",$Z$2&lt;&gt;0,$Y$2=$Y$1),COUNT($Y$3:Y911)+1,"  ")</f>
        <v xml:space="preserve">  </v>
      </c>
    </row>
    <row r="913" spans="2:25" ht="15.75">
      <c r="B913" s="12" t="str">
        <f>IF(C913&lt;&gt;"",COUNT($B$3:B912)+1,"")</f>
        <v/>
      </c>
      <c r="C913" s="86"/>
      <c r="D913" s="12"/>
      <c r="E913" s="12"/>
      <c r="F913" s="5" t="str">
        <f>IFERROR(IF(E913&lt;&gt;"",VLOOKUP(E913,STORE!$C$6:$D$500,2,FALSE),""),"تأكد من الكود")</f>
        <v/>
      </c>
      <c r="G913" s="12"/>
      <c r="H913" s="20"/>
      <c r="I913" s="12"/>
      <c r="U913" s="4" t="str">
        <f>IF(AND($V$2=$E913,$V$2&lt;&gt;"",$V$2&lt;&gt;0,F913&lt;&gt;"تأكد من الكود"),COUNT($U$3:U912)+1,"  ")</f>
        <v xml:space="preserve">  </v>
      </c>
      <c r="Y913" s="4" t="str">
        <f>IF(AND($Z$2=$D913,$Z$2&lt;&gt;"",$Z$2&lt;&gt;0,$Y$2=$Y$1),COUNT($Y$3:Y912)+1,"  ")</f>
        <v xml:space="preserve">  </v>
      </c>
    </row>
    <row r="914" spans="2:25" ht="15.75">
      <c r="B914" s="12" t="str">
        <f>IF(C914&lt;&gt;"",COUNT($B$3:B913)+1,"")</f>
        <v/>
      </c>
      <c r="C914" s="86"/>
      <c r="D914" s="12"/>
      <c r="E914" s="12"/>
      <c r="F914" s="5" t="str">
        <f>IFERROR(IF(E914&lt;&gt;"",VLOOKUP(E914,STORE!$C$6:$D$500,2,FALSE),""),"تأكد من الكود")</f>
        <v/>
      </c>
      <c r="G914" s="12"/>
      <c r="H914" s="20"/>
      <c r="I914" s="12"/>
      <c r="U914" s="4" t="str">
        <f>IF(AND($V$2=$E914,$V$2&lt;&gt;"",$V$2&lt;&gt;0,F914&lt;&gt;"تأكد من الكود"),COUNT($U$3:U913)+1,"  ")</f>
        <v xml:space="preserve">  </v>
      </c>
      <c r="Y914" s="4" t="str">
        <f>IF(AND($Z$2=$D914,$Z$2&lt;&gt;"",$Z$2&lt;&gt;0,$Y$2=$Y$1),COUNT($Y$3:Y913)+1,"  ")</f>
        <v xml:space="preserve">  </v>
      </c>
    </row>
    <row r="915" spans="2:25" ht="15.75">
      <c r="B915" s="12" t="str">
        <f>IF(C915&lt;&gt;"",COUNT($B$3:B914)+1,"")</f>
        <v/>
      </c>
      <c r="C915" s="86"/>
      <c r="D915" s="12"/>
      <c r="E915" s="12"/>
      <c r="F915" s="5" t="str">
        <f>IFERROR(IF(E915&lt;&gt;"",VLOOKUP(E915,STORE!$C$6:$D$500,2,FALSE),""),"تأكد من الكود")</f>
        <v/>
      </c>
      <c r="G915" s="12"/>
      <c r="H915" s="20"/>
      <c r="I915" s="12"/>
      <c r="U915" s="4" t="str">
        <f>IF(AND($V$2=$E915,$V$2&lt;&gt;"",$V$2&lt;&gt;0,F915&lt;&gt;"تأكد من الكود"),COUNT($U$3:U914)+1,"  ")</f>
        <v xml:space="preserve">  </v>
      </c>
      <c r="Y915" s="4" t="str">
        <f>IF(AND($Z$2=$D915,$Z$2&lt;&gt;"",$Z$2&lt;&gt;0,$Y$2=$Y$1),COUNT($Y$3:Y914)+1,"  ")</f>
        <v xml:space="preserve">  </v>
      </c>
    </row>
    <row r="916" spans="2:25" ht="15.75">
      <c r="B916" s="12" t="str">
        <f>IF(C916&lt;&gt;"",COUNT($B$3:B915)+1,"")</f>
        <v/>
      </c>
      <c r="C916" s="86"/>
      <c r="D916" s="12"/>
      <c r="E916" s="12"/>
      <c r="F916" s="5" t="str">
        <f>IFERROR(IF(E916&lt;&gt;"",VLOOKUP(E916,STORE!$C$6:$D$500,2,FALSE),""),"تأكد من الكود")</f>
        <v/>
      </c>
      <c r="G916" s="12"/>
      <c r="H916" s="20"/>
      <c r="I916" s="12"/>
      <c r="U916" s="4" t="str">
        <f>IF(AND($V$2=$E916,$V$2&lt;&gt;"",$V$2&lt;&gt;0,F916&lt;&gt;"تأكد من الكود"),COUNT($U$3:U915)+1,"  ")</f>
        <v xml:space="preserve">  </v>
      </c>
      <c r="Y916" s="4" t="str">
        <f>IF(AND($Z$2=$D916,$Z$2&lt;&gt;"",$Z$2&lt;&gt;0,$Y$2=$Y$1),COUNT($Y$3:Y915)+1,"  ")</f>
        <v xml:space="preserve">  </v>
      </c>
    </row>
    <row r="917" spans="2:25" ht="15.75">
      <c r="B917" s="12" t="str">
        <f>IF(C917&lt;&gt;"",COUNT($B$3:B916)+1,"")</f>
        <v/>
      </c>
      <c r="C917" s="86"/>
      <c r="D917" s="12"/>
      <c r="E917" s="12"/>
      <c r="F917" s="5" t="str">
        <f>IFERROR(IF(E917&lt;&gt;"",VLOOKUP(E917,STORE!$C$6:$D$500,2,FALSE),""),"تأكد من الكود")</f>
        <v/>
      </c>
      <c r="G917" s="12"/>
      <c r="H917" s="20"/>
      <c r="I917" s="12"/>
      <c r="U917" s="4" t="str">
        <f>IF(AND($V$2=$E917,$V$2&lt;&gt;"",$V$2&lt;&gt;0,F917&lt;&gt;"تأكد من الكود"),COUNT($U$3:U916)+1,"  ")</f>
        <v xml:space="preserve">  </v>
      </c>
      <c r="Y917" s="4" t="str">
        <f>IF(AND($Z$2=$D917,$Z$2&lt;&gt;"",$Z$2&lt;&gt;0,$Y$2=$Y$1),COUNT($Y$3:Y916)+1,"  ")</f>
        <v xml:space="preserve">  </v>
      </c>
    </row>
    <row r="918" spans="2:25" ht="15.75">
      <c r="B918" s="12" t="str">
        <f>IF(C918&lt;&gt;"",COUNT($B$3:B917)+1,"")</f>
        <v/>
      </c>
      <c r="C918" s="86"/>
      <c r="D918" s="12"/>
      <c r="E918" s="12"/>
      <c r="F918" s="5" t="str">
        <f>IFERROR(IF(E918&lt;&gt;"",VLOOKUP(E918,STORE!$C$6:$D$500,2,FALSE),""),"تأكد من الكود")</f>
        <v/>
      </c>
      <c r="G918" s="12"/>
      <c r="H918" s="20"/>
      <c r="I918" s="12"/>
      <c r="U918" s="4" t="str">
        <f>IF(AND($V$2=$E918,$V$2&lt;&gt;"",$V$2&lt;&gt;0,F918&lt;&gt;"تأكد من الكود"),COUNT($U$3:U917)+1,"  ")</f>
        <v xml:space="preserve">  </v>
      </c>
      <c r="Y918" s="4" t="str">
        <f>IF(AND($Z$2=$D918,$Z$2&lt;&gt;"",$Z$2&lt;&gt;0,$Y$2=$Y$1),COUNT($Y$3:Y917)+1,"  ")</f>
        <v xml:space="preserve">  </v>
      </c>
    </row>
    <row r="919" spans="2:25" ht="15.75">
      <c r="B919" s="12" t="str">
        <f>IF(C919&lt;&gt;"",COUNT($B$3:B918)+1,"")</f>
        <v/>
      </c>
      <c r="C919" s="86"/>
      <c r="D919" s="12"/>
      <c r="E919" s="12"/>
      <c r="F919" s="5" t="str">
        <f>IFERROR(IF(E919&lt;&gt;"",VLOOKUP(E919,STORE!$C$6:$D$500,2,FALSE),""),"تأكد من الكود")</f>
        <v/>
      </c>
      <c r="G919" s="12"/>
      <c r="H919" s="20"/>
      <c r="I919" s="12"/>
      <c r="U919" s="4" t="str">
        <f>IF(AND($V$2=$E919,$V$2&lt;&gt;"",$V$2&lt;&gt;0,F919&lt;&gt;"تأكد من الكود"),COUNT($U$3:U918)+1,"  ")</f>
        <v xml:space="preserve">  </v>
      </c>
      <c r="Y919" s="4" t="str">
        <f>IF(AND($Z$2=$D919,$Z$2&lt;&gt;"",$Z$2&lt;&gt;0,$Y$2=$Y$1),COUNT($Y$3:Y918)+1,"  ")</f>
        <v xml:space="preserve">  </v>
      </c>
    </row>
    <row r="920" spans="2:25" ht="15.75">
      <c r="B920" s="12" t="str">
        <f>IF(C920&lt;&gt;"",COUNT($B$3:B919)+1,"")</f>
        <v/>
      </c>
      <c r="C920" s="86"/>
      <c r="D920" s="12"/>
      <c r="E920" s="12"/>
      <c r="F920" s="5" t="str">
        <f>IFERROR(IF(E920&lt;&gt;"",VLOOKUP(E920,STORE!$C$6:$D$500,2,FALSE),""),"تأكد من الكود")</f>
        <v/>
      </c>
      <c r="G920" s="12"/>
      <c r="H920" s="20"/>
      <c r="I920" s="12"/>
      <c r="U920" s="4" t="str">
        <f>IF(AND($V$2=$E920,$V$2&lt;&gt;"",$V$2&lt;&gt;0,F920&lt;&gt;"تأكد من الكود"),COUNT($U$3:U919)+1,"  ")</f>
        <v xml:space="preserve">  </v>
      </c>
      <c r="Y920" s="4" t="str">
        <f>IF(AND($Z$2=$D920,$Z$2&lt;&gt;"",$Z$2&lt;&gt;0,$Y$2=$Y$1),COUNT($Y$3:Y919)+1,"  ")</f>
        <v xml:space="preserve">  </v>
      </c>
    </row>
    <row r="921" spans="2:25" ht="15.75">
      <c r="B921" s="12" t="str">
        <f>IF(C921&lt;&gt;"",COUNT($B$3:B920)+1,"")</f>
        <v/>
      </c>
      <c r="C921" s="86"/>
      <c r="D921" s="12"/>
      <c r="E921" s="12"/>
      <c r="F921" s="5" t="str">
        <f>IFERROR(IF(E921&lt;&gt;"",VLOOKUP(E921,STORE!$C$6:$D$500,2,FALSE),""),"تأكد من الكود")</f>
        <v/>
      </c>
      <c r="G921" s="12"/>
      <c r="H921" s="20"/>
      <c r="I921" s="12"/>
      <c r="U921" s="4" t="str">
        <f>IF(AND($V$2=$E921,$V$2&lt;&gt;"",$V$2&lt;&gt;0,F921&lt;&gt;"تأكد من الكود"),COUNT($U$3:U920)+1,"  ")</f>
        <v xml:space="preserve">  </v>
      </c>
      <c r="Y921" s="4" t="str">
        <f>IF(AND($Z$2=$D921,$Z$2&lt;&gt;"",$Z$2&lt;&gt;0,$Y$2=$Y$1),COUNT($Y$3:Y920)+1,"  ")</f>
        <v xml:space="preserve">  </v>
      </c>
    </row>
    <row r="922" spans="2:25" ht="15.75">
      <c r="B922" s="12" t="str">
        <f>IF(C922&lt;&gt;"",COUNT($B$3:B921)+1,"")</f>
        <v/>
      </c>
      <c r="C922" s="86"/>
      <c r="D922" s="12"/>
      <c r="E922" s="12"/>
      <c r="F922" s="5" t="str">
        <f>IFERROR(IF(E922&lt;&gt;"",VLOOKUP(E922,STORE!$C$6:$D$500,2,FALSE),""),"تأكد من الكود")</f>
        <v/>
      </c>
      <c r="G922" s="12"/>
      <c r="H922" s="20"/>
      <c r="I922" s="12"/>
      <c r="U922" s="4" t="str">
        <f>IF(AND($V$2=$E922,$V$2&lt;&gt;"",$V$2&lt;&gt;0,F922&lt;&gt;"تأكد من الكود"),COUNT($U$3:U921)+1,"  ")</f>
        <v xml:space="preserve">  </v>
      </c>
      <c r="Y922" s="4" t="str">
        <f>IF(AND($Z$2=$D922,$Z$2&lt;&gt;"",$Z$2&lt;&gt;0,$Y$2=$Y$1),COUNT($Y$3:Y921)+1,"  ")</f>
        <v xml:space="preserve">  </v>
      </c>
    </row>
    <row r="923" spans="2:25" ht="15.75">
      <c r="B923" s="12" t="str">
        <f>IF(C923&lt;&gt;"",COUNT($B$3:B922)+1,"")</f>
        <v/>
      </c>
      <c r="C923" s="86"/>
      <c r="D923" s="12"/>
      <c r="E923" s="12"/>
      <c r="F923" s="5" t="str">
        <f>IFERROR(IF(E923&lt;&gt;"",VLOOKUP(E923,STORE!$C$6:$D$500,2,FALSE),""),"تأكد من الكود")</f>
        <v/>
      </c>
      <c r="G923" s="12"/>
      <c r="H923" s="20"/>
      <c r="I923" s="12"/>
      <c r="U923" s="4" t="str">
        <f>IF(AND($V$2=$E923,$V$2&lt;&gt;"",$V$2&lt;&gt;0,F923&lt;&gt;"تأكد من الكود"),COUNT($U$3:U922)+1,"  ")</f>
        <v xml:space="preserve">  </v>
      </c>
      <c r="Y923" s="4" t="str">
        <f>IF(AND($Z$2=$D923,$Z$2&lt;&gt;"",$Z$2&lt;&gt;0,$Y$2=$Y$1),COUNT($Y$3:Y922)+1,"  ")</f>
        <v xml:space="preserve">  </v>
      </c>
    </row>
    <row r="924" spans="2:25" ht="15.75">
      <c r="B924" s="12" t="str">
        <f>IF(C924&lt;&gt;"",COUNT($B$3:B923)+1,"")</f>
        <v/>
      </c>
      <c r="C924" s="86"/>
      <c r="D924" s="12"/>
      <c r="E924" s="12"/>
      <c r="F924" s="5" t="str">
        <f>IFERROR(IF(E924&lt;&gt;"",VLOOKUP(E924,STORE!$C$6:$D$500,2,FALSE),""),"تأكد من الكود")</f>
        <v/>
      </c>
      <c r="G924" s="12"/>
      <c r="H924" s="20"/>
      <c r="I924" s="12"/>
      <c r="U924" s="4" t="str">
        <f>IF(AND($V$2=$E924,$V$2&lt;&gt;"",$V$2&lt;&gt;0,F924&lt;&gt;"تأكد من الكود"),COUNT($U$3:U923)+1,"  ")</f>
        <v xml:space="preserve">  </v>
      </c>
      <c r="Y924" s="4" t="str">
        <f>IF(AND($Z$2=$D924,$Z$2&lt;&gt;"",$Z$2&lt;&gt;0,$Y$2=$Y$1),COUNT($Y$3:Y923)+1,"  ")</f>
        <v xml:space="preserve">  </v>
      </c>
    </row>
    <row r="925" spans="2:25" ht="15.75">
      <c r="B925" s="12" t="str">
        <f>IF(C925&lt;&gt;"",COUNT($B$3:B924)+1,"")</f>
        <v/>
      </c>
      <c r="C925" s="86"/>
      <c r="D925" s="12"/>
      <c r="E925" s="12"/>
      <c r="F925" s="5" t="str">
        <f>IFERROR(IF(E925&lt;&gt;"",VLOOKUP(E925,STORE!$C$6:$D$500,2,FALSE),""),"تأكد من الكود")</f>
        <v/>
      </c>
      <c r="G925" s="12"/>
      <c r="H925" s="20"/>
      <c r="I925" s="12"/>
      <c r="U925" s="4" t="str">
        <f>IF(AND($V$2=$E925,$V$2&lt;&gt;"",$V$2&lt;&gt;0,F925&lt;&gt;"تأكد من الكود"),COUNT($U$3:U924)+1,"  ")</f>
        <v xml:space="preserve">  </v>
      </c>
      <c r="Y925" s="4" t="str">
        <f>IF(AND($Z$2=$D925,$Z$2&lt;&gt;"",$Z$2&lt;&gt;0,$Y$2=$Y$1),COUNT($Y$3:Y924)+1,"  ")</f>
        <v xml:space="preserve">  </v>
      </c>
    </row>
    <row r="926" spans="2:25" ht="15.75">
      <c r="B926" s="12" t="str">
        <f>IF(C926&lt;&gt;"",COUNT($B$3:B925)+1,"")</f>
        <v/>
      </c>
      <c r="C926" s="86"/>
      <c r="D926" s="12"/>
      <c r="E926" s="12"/>
      <c r="F926" s="5" t="str">
        <f>IFERROR(IF(E926&lt;&gt;"",VLOOKUP(E926,STORE!$C$6:$D$500,2,FALSE),""),"تأكد من الكود")</f>
        <v/>
      </c>
      <c r="G926" s="12"/>
      <c r="H926" s="20"/>
      <c r="I926" s="12"/>
      <c r="U926" s="4" t="str">
        <f>IF(AND($V$2=$E926,$V$2&lt;&gt;"",$V$2&lt;&gt;0,F926&lt;&gt;"تأكد من الكود"),COUNT($U$3:U925)+1,"  ")</f>
        <v xml:space="preserve">  </v>
      </c>
      <c r="Y926" s="4" t="str">
        <f>IF(AND($Z$2=$D926,$Z$2&lt;&gt;"",$Z$2&lt;&gt;0,$Y$2=$Y$1),COUNT($Y$3:Y925)+1,"  ")</f>
        <v xml:space="preserve">  </v>
      </c>
    </row>
    <row r="927" spans="2:25" ht="15.75">
      <c r="B927" s="12" t="str">
        <f>IF(C927&lt;&gt;"",COUNT($B$3:B926)+1,"")</f>
        <v/>
      </c>
      <c r="C927" s="86"/>
      <c r="D927" s="12"/>
      <c r="E927" s="12"/>
      <c r="F927" s="5" t="str">
        <f>IFERROR(IF(E927&lt;&gt;"",VLOOKUP(E927,STORE!$C$6:$D$500,2,FALSE),""),"تأكد من الكود")</f>
        <v/>
      </c>
      <c r="G927" s="12"/>
      <c r="H927" s="20"/>
      <c r="I927" s="12"/>
      <c r="U927" s="4" t="str">
        <f>IF(AND($V$2=$E927,$V$2&lt;&gt;"",$V$2&lt;&gt;0,F927&lt;&gt;"تأكد من الكود"),COUNT($U$3:U926)+1,"  ")</f>
        <v xml:space="preserve">  </v>
      </c>
      <c r="Y927" s="4" t="str">
        <f>IF(AND($Z$2=$D927,$Z$2&lt;&gt;"",$Z$2&lt;&gt;0,$Y$2=$Y$1),COUNT($Y$3:Y926)+1,"  ")</f>
        <v xml:space="preserve">  </v>
      </c>
    </row>
    <row r="928" spans="2:25" ht="15.75">
      <c r="B928" s="12" t="str">
        <f>IF(C928&lt;&gt;"",COUNT($B$3:B927)+1,"")</f>
        <v/>
      </c>
      <c r="C928" s="86"/>
      <c r="D928" s="12"/>
      <c r="E928" s="12"/>
      <c r="F928" s="5" t="str">
        <f>IFERROR(IF(E928&lt;&gt;"",VLOOKUP(E928,STORE!$C$6:$D$500,2,FALSE),""),"تأكد من الكود")</f>
        <v/>
      </c>
      <c r="G928" s="12"/>
      <c r="H928" s="20"/>
      <c r="I928" s="12"/>
      <c r="U928" s="4" t="str">
        <f>IF(AND($V$2=$E928,$V$2&lt;&gt;"",$V$2&lt;&gt;0,F928&lt;&gt;"تأكد من الكود"),COUNT($U$3:U927)+1,"  ")</f>
        <v xml:space="preserve">  </v>
      </c>
      <c r="Y928" s="4" t="str">
        <f>IF(AND($Z$2=$D928,$Z$2&lt;&gt;"",$Z$2&lt;&gt;0,$Y$2=$Y$1),COUNT($Y$3:Y927)+1,"  ")</f>
        <v xml:space="preserve">  </v>
      </c>
    </row>
    <row r="929" spans="2:25" ht="15.75">
      <c r="B929" s="12" t="str">
        <f>IF(C929&lt;&gt;"",COUNT($B$3:B928)+1,"")</f>
        <v/>
      </c>
      <c r="C929" s="86"/>
      <c r="D929" s="12"/>
      <c r="E929" s="12"/>
      <c r="F929" s="5" t="str">
        <f>IFERROR(IF(E929&lt;&gt;"",VLOOKUP(E929,STORE!$C$6:$D$500,2,FALSE),""),"تأكد من الكود")</f>
        <v/>
      </c>
      <c r="G929" s="12"/>
      <c r="H929" s="20"/>
      <c r="I929" s="12"/>
      <c r="U929" s="4" t="str">
        <f>IF(AND($V$2=$E929,$V$2&lt;&gt;"",$V$2&lt;&gt;0,F929&lt;&gt;"تأكد من الكود"),COUNT($U$3:U928)+1,"  ")</f>
        <v xml:space="preserve">  </v>
      </c>
      <c r="Y929" s="4" t="str">
        <f>IF(AND($Z$2=$D929,$Z$2&lt;&gt;"",$Z$2&lt;&gt;0,$Y$2=$Y$1),COUNT($Y$3:Y928)+1,"  ")</f>
        <v xml:space="preserve">  </v>
      </c>
    </row>
    <row r="930" spans="2:25" ht="15.75">
      <c r="B930" s="12" t="str">
        <f>IF(C930&lt;&gt;"",COUNT($B$3:B929)+1,"")</f>
        <v/>
      </c>
      <c r="C930" s="86"/>
      <c r="D930" s="12"/>
      <c r="E930" s="12"/>
      <c r="F930" s="5" t="str">
        <f>IFERROR(IF(E930&lt;&gt;"",VLOOKUP(E930,STORE!$C$6:$D$500,2,FALSE),""),"تأكد من الكود")</f>
        <v/>
      </c>
      <c r="G930" s="12"/>
      <c r="H930" s="20"/>
      <c r="I930" s="12"/>
      <c r="U930" s="4" t="str">
        <f>IF(AND($V$2=$E930,$V$2&lt;&gt;"",$V$2&lt;&gt;0,F930&lt;&gt;"تأكد من الكود"),COUNT($U$3:U929)+1,"  ")</f>
        <v xml:space="preserve">  </v>
      </c>
      <c r="Y930" s="4" t="str">
        <f>IF(AND($Z$2=$D930,$Z$2&lt;&gt;"",$Z$2&lt;&gt;0,$Y$2=$Y$1),COUNT($Y$3:Y929)+1,"  ")</f>
        <v xml:space="preserve">  </v>
      </c>
    </row>
    <row r="931" spans="2:25" ht="15.75">
      <c r="B931" s="12" t="str">
        <f>IF(C931&lt;&gt;"",COUNT($B$3:B930)+1,"")</f>
        <v/>
      </c>
      <c r="C931" s="86"/>
      <c r="D931" s="12"/>
      <c r="E931" s="12"/>
      <c r="F931" s="5" t="str">
        <f>IFERROR(IF(E931&lt;&gt;"",VLOOKUP(E931,STORE!$C$6:$D$500,2,FALSE),""),"تأكد من الكود")</f>
        <v/>
      </c>
      <c r="G931" s="12"/>
      <c r="H931" s="20"/>
      <c r="I931" s="12"/>
      <c r="U931" s="4" t="str">
        <f>IF(AND($V$2=$E931,$V$2&lt;&gt;"",$V$2&lt;&gt;0,F931&lt;&gt;"تأكد من الكود"),COUNT($U$3:U930)+1,"  ")</f>
        <v xml:space="preserve">  </v>
      </c>
      <c r="Y931" s="4" t="str">
        <f>IF(AND($Z$2=$D931,$Z$2&lt;&gt;"",$Z$2&lt;&gt;0,$Y$2=$Y$1),COUNT($Y$3:Y930)+1,"  ")</f>
        <v xml:space="preserve">  </v>
      </c>
    </row>
    <row r="932" spans="2:25" ht="15.75">
      <c r="B932" s="12" t="str">
        <f>IF(C932&lt;&gt;"",COUNT($B$3:B931)+1,"")</f>
        <v/>
      </c>
      <c r="C932" s="86"/>
      <c r="D932" s="12"/>
      <c r="E932" s="12"/>
      <c r="F932" s="5" t="str">
        <f>IFERROR(IF(E932&lt;&gt;"",VLOOKUP(E932,STORE!$C$6:$D$500,2,FALSE),""),"تأكد من الكود")</f>
        <v/>
      </c>
      <c r="G932" s="12"/>
      <c r="H932" s="20"/>
      <c r="I932" s="12"/>
      <c r="U932" s="4" t="str">
        <f>IF(AND($V$2=$E932,$V$2&lt;&gt;"",$V$2&lt;&gt;0,F932&lt;&gt;"تأكد من الكود"),COUNT($U$3:U931)+1,"  ")</f>
        <v xml:space="preserve">  </v>
      </c>
      <c r="Y932" s="4" t="str">
        <f>IF(AND($Z$2=$D932,$Z$2&lt;&gt;"",$Z$2&lt;&gt;0,$Y$2=$Y$1),COUNT($Y$3:Y931)+1,"  ")</f>
        <v xml:space="preserve">  </v>
      </c>
    </row>
    <row r="933" spans="2:25" ht="15.75">
      <c r="B933" s="12" t="str">
        <f>IF(C933&lt;&gt;"",COUNT($B$3:B932)+1,"")</f>
        <v/>
      </c>
      <c r="C933" s="86"/>
      <c r="D933" s="12"/>
      <c r="E933" s="12"/>
      <c r="F933" s="5" t="str">
        <f>IFERROR(IF(E933&lt;&gt;"",VLOOKUP(E933,STORE!$C$6:$D$500,2,FALSE),""),"تأكد من الكود")</f>
        <v/>
      </c>
      <c r="G933" s="12"/>
      <c r="H933" s="20"/>
      <c r="I933" s="12"/>
      <c r="U933" s="4" t="str">
        <f>IF(AND($V$2=$E933,$V$2&lt;&gt;"",$V$2&lt;&gt;0,F933&lt;&gt;"تأكد من الكود"),COUNT($U$3:U932)+1,"  ")</f>
        <v xml:space="preserve">  </v>
      </c>
      <c r="Y933" s="4" t="str">
        <f>IF(AND($Z$2=$D933,$Z$2&lt;&gt;"",$Z$2&lt;&gt;0,$Y$2=$Y$1),COUNT($Y$3:Y932)+1,"  ")</f>
        <v xml:space="preserve">  </v>
      </c>
    </row>
    <row r="934" spans="2:25" ht="15.75">
      <c r="B934" s="12" t="str">
        <f>IF(C934&lt;&gt;"",COUNT($B$3:B933)+1,"")</f>
        <v/>
      </c>
      <c r="C934" s="86"/>
      <c r="D934" s="12"/>
      <c r="E934" s="12"/>
      <c r="F934" s="5" t="str">
        <f>IFERROR(IF(E934&lt;&gt;"",VLOOKUP(E934,STORE!$C$6:$D$500,2,FALSE),""),"تأكد من الكود")</f>
        <v/>
      </c>
      <c r="G934" s="12"/>
      <c r="H934" s="20"/>
      <c r="I934" s="12"/>
      <c r="U934" s="4" t="str">
        <f>IF(AND($V$2=$E934,$V$2&lt;&gt;"",$V$2&lt;&gt;0,F934&lt;&gt;"تأكد من الكود"),COUNT($U$3:U933)+1,"  ")</f>
        <v xml:space="preserve">  </v>
      </c>
      <c r="Y934" s="4" t="str">
        <f>IF(AND($Z$2=$D934,$Z$2&lt;&gt;"",$Z$2&lt;&gt;0,$Y$2=$Y$1),COUNT($Y$3:Y933)+1,"  ")</f>
        <v xml:space="preserve">  </v>
      </c>
    </row>
    <row r="935" spans="2:25" ht="15.75">
      <c r="B935" s="12" t="str">
        <f>IF(C935&lt;&gt;"",COUNT($B$3:B934)+1,"")</f>
        <v/>
      </c>
      <c r="C935" s="86"/>
      <c r="D935" s="12"/>
      <c r="E935" s="12"/>
      <c r="F935" s="5" t="str">
        <f>IFERROR(IF(E935&lt;&gt;"",VLOOKUP(E935,STORE!$C$6:$D$500,2,FALSE),""),"تأكد من الكود")</f>
        <v/>
      </c>
      <c r="G935" s="12"/>
      <c r="H935" s="20"/>
      <c r="I935" s="12"/>
      <c r="U935" s="4" t="str">
        <f>IF(AND($V$2=$E935,$V$2&lt;&gt;"",$V$2&lt;&gt;0,F935&lt;&gt;"تأكد من الكود"),COUNT($U$3:U934)+1,"  ")</f>
        <v xml:space="preserve">  </v>
      </c>
      <c r="Y935" s="4" t="str">
        <f>IF(AND($Z$2=$D935,$Z$2&lt;&gt;"",$Z$2&lt;&gt;0,$Y$2=$Y$1),COUNT($Y$3:Y934)+1,"  ")</f>
        <v xml:space="preserve">  </v>
      </c>
    </row>
    <row r="936" spans="2:25" ht="15.75">
      <c r="B936" s="12" t="str">
        <f>IF(C936&lt;&gt;"",COUNT($B$3:B935)+1,"")</f>
        <v/>
      </c>
      <c r="C936" s="86"/>
      <c r="D936" s="12"/>
      <c r="E936" s="12"/>
      <c r="F936" s="5" t="str">
        <f>IFERROR(IF(E936&lt;&gt;"",VLOOKUP(E936,STORE!$C$6:$D$500,2,FALSE),""),"تأكد من الكود")</f>
        <v/>
      </c>
      <c r="G936" s="12"/>
      <c r="H936" s="20"/>
      <c r="I936" s="12"/>
      <c r="U936" s="4" t="str">
        <f>IF(AND($V$2=$E936,$V$2&lt;&gt;"",$V$2&lt;&gt;0,F936&lt;&gt;"تأكد من الكود"),COUNT($U$3:U935)+1,"  ")</f>
        <v xml:space="preserve">  </v>
      </c>
      <c r="Y936" s="4" t="str">
        <f>IF(AND($Z$2=$D936,$Z$2&lt;&gt;"",$Z$2&lt;&gt;0,$Y$2=$Y$1),COUNT($Y$3:Y935)+1,"  ")</f>
        <v xml:space="preserve">  </v>
      </c>
    </row>
    <row r="937" spans="2:25" ht="15.75">
      <c r="B937" s="12" t="str">
        <f>IF(C937&lt;&gt;"",COUNT($B$3:B936)+1,"")</f>
        <v/>
      </c>
      <c r="C937" s="86"/>
      <c r="D937" s="12"/>
      <c r="E937" s="12"/>
      <c r="F937" s="5" t="str">
        <f>IFERROR(IF(E937&lt;&gt;"",VLOOKUP(E937,STORE!$C$6:$D$500,2,FALSE),""),"تأكد من الكود")</f>
        <v/>
      </c>
      <c r="G937" s="12"/>
      <c r="H937" s="20"/>
      <c r="I937" s="12"/>
      <c r="U937" s="4" t="str">
        <f>IF(AND($V$2=$E937,$V$2&lt;&gt;"",$V$2&lt;&gt;0,F937&lt;&gt;"تأكد من الكود"),COUNT($U$3:U936)+1,"  ")</f>
        <v xml:space="preserve">  </v>
      </c>
      <c r="Y937" s="4" t="str">
        <f>IF(AND($Z$2=$D937,$Z$2&lt;&gt;"",$Z$2&lt;&gt;0,$Y$2=$Y$1),COUNT($Y$3:Y936)+1,"  ")</f>
        <v xml:space="preserve">  </v>
      </c>
    </row>
    <row r="938" spans="2:25" ht="15.75">
      <c r="B938" s="12" t="str">
        <f>IF(C938&lt;&gt;"",COUNT($B$3:B937)+1,"")</f>
        <v/>
      </c>
      <c r="C938" s="86"/>
      <c r="D938" s="12"/>
      <c r="E938" s="12"/>
      <c r="F938" s="5" t="str">
        <f>IFERROR(IF(E938&lt;&gt;"",VLOOKUP(E938,STORE!$C$6:$D$500,2,FALSE),""),"تأكد من الكود")</f>
        <v/>
      </c>
      <c r="G938" s="12"/>
      <c r="H938" s="20"/>
      <c r="I938" s="12"/>
      <c r="U938" s="4" t="str">
        <f>IF(AND($V$2=$E938,$V$2&lt;&gt;"",$V$2&lt;&gt;0,F938&lt;&gt;"تأكد من الكود"),COUNT($U$3:U937)+1,"  ")</f>
        <v xml:space="preserve">  </v>
      </c>
      <c r="Y938" s="4" t="str">
        <f>IF(AND($Z$2=$D938,$Z$2&lt;&gt;"",$Z$2&lt;&gt;0,$Y$2=$Y$1),COUNT($Y$3:Y937)+1,"  ")</f>
        <v xml:space="preserve">  </v>
      </c>
    </row>
    <row r="939" spans="2:25" ht="15.75">
      <c r="B939" s="12" t="str">
        <f>IF(C939&lt;&gt;"",COUNT($B$3:B938)+1,"")</f>
        <v/>
      </c>
      <c r="C939" s="86"/>
      <c r="D939" s="12"/>
      <c r="E939" s="12"/>
      <c r="F939" s="5" t="str">
        <f>IFERROR(IF(E939&lt;&gt;"",VLOOKUP(E939,STORE!$C$6:$D$500,2,FALSE),""),"تأكد من الكود")</f>
        <v/>
      </c>
      <c r="G939" s="12"/>
      <c r="H939" s="20"/>
      <c r="I939" s="12"/>
      <c r="U939" s="4" t="str">
        <f>IF(AND($V$2=$E939,$V$2&lt;&gt;"",$V$2&lt;&gt;0,F939&lt;&gt;"تأكد من الكود"),COUNT($U$3:U938)+1,"  ")</f>
        <v xml:space="preserve">  </v>
      </c>
      <c r="Y939" s="4" t="str">
        <f>IF(AND($Z$2=$D939,$Z$2&lt;&gt;"",$Z$2&lt;&gt;0,$Y$2=$Y$1),COUNT($Y$3:Y938)+1,"  ")</f>
        <v xml:space="preserve">  </v>
      </c>
    </row>
    <row r="940" spans="2:25" ht="15.75">
      <c r="B940" s="12" t="str">
        <f>IF(C940&lt;&gt;"",COUNT($B$3:B939)+1,"")</f>
        <v/>
      </c>
      <c r="C940" s="86"/>
      <c r="D940" s="12"/>
      <c r="E940" s="12"/>
      <c r="F940" s="5" t="str">
        <f>IFERROR(IF(E940&lt;&gt;"",VLOOKUP(E940,STORE!$C$6:$D$500,2,FALSE),""),"تأكد من الكود")</f>
        <v/>
      </c>
      <c r="G940" s="12"/>
      <c r="H940" s="20"/>
      <c r="I940" s="12"/>
      <c r="U940" s="4" t="str">
        <f>IF(AND($V$2=$E940,$V$2&lt;&gt;"",$V$2&lt;&gt;0,F940&lt;&gt;"تأكد من الكود"),COUNT($U$3:U939)+1,"  ")</f>
        <v xml:space="preserve">  </v>
      </c>
      <c r="Y940" s="4" t="str">
        <f>IF(AND($Z$2=$D940,$Z$2&lt;&gt;"",$Z$2&lt;&gt;0,$Y$2=$Y$1),COUNT($Y$3:Y939)+1,"  ")</f>
        <v xml:space="preserve">  </v>
      </c>
    </row>
    <row r="941" spans="2:25" ht="15.75">
      <c r="B941" s="12" t="str">
        <f>IF(C941&lt;&gt;"",COUNT($B$3:B940)+1,"")</f>
        <v/>
      </c>
      <c r="C941" s="86"/>
      <c r="D941" s="12"/>
      <c r="E941" s="12"/>
      <c r="F941" s="5" t="str">
        <f>IFERROR(IF(E941&lt;&gt;"",VLOOKUP(E941,STORE!$C$6:$D$500,2,FALSE),""),"تأكد من الكود")</f>
        <v/>
      </c>
      <c r="G941" s="12"/>
      <c r="H941" s="20"/>
      <c r="I941" s="12"/>
      <c r="U941" s="4" t="str">
        <f>IF(AND($V$2=$E941,$V$2&lt;&gt;"",$V$2&lt;&gt;0,F941&lt;&gt;"تأكد من الكود"),COUNT($U$3:U940)+1,"  ")</f>
        <v xml:space="preserve">  </v>
      </c>
      <c r="Y941" s="4" t="str">
        <f>IF(AND($Z$2=$D941,$Z$2&lt;&gt;"",$Z$2&lt;&gt;0,$Y$2=$Y$1),COUNT($Y$3:Y940)+1,"  ")</f>
        <v xml:space="preserve">  </v>
      </c>
    </row>
    <row r="942" spans="2:25" ht="15.75">
      <c r="B942" s="12" t="str">
        <f>IF(C942&lt;&gt;"",COUNT($B$3:B941)+1,"")</f>
        <v/>
      </c>
      <c r="C942" s="86"/>
      <c r="D942" s="12"/>
      <c r="E942" s="12"/>
      <c r="F942" s="5" t="str">
        <f>IFERROR(IF(E942&lt;&gt;"",VLOOKUP(E942,STORE!$C$6:$D$500,2,FALSE),""),"تأكد من الكود")</f>
        <v/>
      </c>
      <c r="G942" s="12"/>
      <c r="H942" s="20"/>
      <c r="I942" s="12"/>
      <c r="U942" s="4" t="str">
        <f>IF(AND($V$2=$E942,$V$2&lt;&gt;"",$V$2&lt;&gt;0,F942&lt;&gt;"تأكد من الكود"),COUNT($U$3:U941)+1,"  ")</f>
        <v xml:space="preserve">  </v>
      </c>
      <c r="Y942" s="4" t="str">
        <f>IF(AND($Z$2=$D942,$Z$2&lt;&gt;"",$Z$2&lt;&gt;0,$Y$2=$Y$1),COUNT($Y$3:Y941)+1,"  ")</f>
        <v xml:space="preserve">  </v>
      </c>
    </row>
    <row r="943" spans="2:25" ht="15.75">
      <c r="B943" s="12" t="str">
        <f>IF(C943&lt;&gt;"",COUNT($B$3:B942)+1,"")</f>
        <v/>
      </c>
      <c r="C943" s="86"/>
      <c r="D943" s="12"/>
      <c r="E943" s="12"/>
      <c r="F943" s="5" t="str">
        <f>IFERROR(IF(E943&lt;&gt;"",VLOOKUP(E943,STORE!$C$6:$D$500,2,FALSE),""),"تأكد من الكود")</f>
        <v/>
      </c>
      <c r="G943" s="12"/>
      <c r="H943" s="20"/>
      <c r="I943" s="12"/>
      <c r="U943" s="4" t="str">
        <f>IF(AND($V$2=$E943,$V$2&lt;&gt;"",$V$2&lt;&gt;0,F943&lt;&gt;"تأكد من الكود"),COUNT($U$3:U942)+1,"  ")</f>
        <v xml:space="preserve">  </v>
      </c>
      <c r="Y943" s="4" t="str">
        <f>IF(AND($Z$2=$D943,$Z$2&lt;&gt;"",$Z$2&lt;&gt;0,$Y$2=$Y$1),COUNT($Y$3:Y942)+1,"  ")</f>
        <v xml:space="preserve">  </v>
      </c>
    </row>
    <row r="944" spans="2:25" ht="15.75">
      <c r="B944" s="12" t="str">
        <f>IF(C944&lt;&gt;"",COUNT($B$3:B943)+1,"")</f>
        <v/>
      </c>
      <c r="C944" s="86"/>
      <c r="D944" s="12"/>
      <c r="E944" s="12"/>
      <c r="F944" s="5" t="str">
        <f>IFERROR(IF(E944&lt;&gt;"",VLOOKUP(E944,STORE!$C$6:$D$500,2,FALSE),""),"تأكد من الكود")</f>
        <v/>
      </c>
      <c r="G944" s="12"/>
      <c r="H944" s="20"/>
      <c r="I944" s="12"/>
      <c r="U944" s="4" t="str">
        <f>IF(AND($V$2=$E944,$V$2&lt;&gt;"",$V$2&lt;&gt;0,F944&lt;&gt;"تأكد من الكود"),COUNT($U$3:U943)+1,"  ")</f>
        <v xml:space="preserve">  </v>
      </c>
      <c r="Y944" s="4" t="str">
        <f>IF(AND($Z$2=$D944,$Z$2&lt;&gt;"",$Z$2&lt;&gt;0,$Y$2=$Y$1),COUNT($Y$3:Y943)+1,"  ")</f>
        <v xml:space="preserve">  </v>
      </c>
    </row>
    <row r="945" spans="2:25" ht="15.75">
      <c r="B945" s="12" t="str">
        <f>IF(C945&lt;&gt;"",COUNT($B$3:B944)+1,"")</f>
        <v/>
      </c>
      <c r="C945" s="86"/>
      <c r="D945" s="12"/>
      <c r="E945" s="12"/>
      <c r="F945" s="5" t="str">
        <f>IFERROR(IF(E945&lt;&gt;"",VLOOKUP(E945,STORE!$C$6:$D$500,2,FALSE),""),"تأكد من الكود")</f>
        <v/>
      </c>
      <c r="G945" s="12"/>
      <c r="H945" s="20"/>
      <c r="I945" s="12"/>
      <c r="U945" s="4" t="str">
        <f>IF(AND($V$2=$E945,$V$2&lt;&gt;"",$V$2&lt;&gt;0,F945&lt;&gt;"تأكد من الكود"),COUNT($U$3:U944)+1,"  ")</f>
        <v xml:space="preserve">  </v>
      </c>
      <c r="Y945" s="4" t="str">
        <f>IF(AND($Z$2=$D945,$Z$2&lt;&gt;"",$Z$2&lt;&gt;0,$Y$2=$Y$1),COUNT($Y$3:Y944)+1,"  ")</f>
        <v xml:space="preserve">  </v>
      </c>
    </row>
    <row r="946" spans="2:25" ht="15.75">
      <c r="B946" s="12" t="str">
        <f>IF(C946&lt;&gt;"",COUNT($B$3:B945)+1,"")</f>
        <v/>
      </c>
      <c r="C946" s="86"/>
      <c r="D946" s="12"/>
      <c r="E946" s="12"/>
      <c r="F946" s="5" t="str">
        <f>IFERROR(IF(E946&lt;&gt;"",VLOOKUP(E946,STORE!$C$6:$D$500,2,FALSE),""),"تأكد من الكود")</f>
        <v/>
      </c>
      <c r="G946" s="12"/>
      <c r="H946" s="20"/>
      <c r="I946" s="12"/>
      <c r="U946" s="4" t="str">
        <f>IF(AND($V$2=$E946,$V$2&lt;&gt;"",$V$2&lt;&gt;0,F946&lt;&gt;"تأكد من الكود"),COUNT($U$3:U945)+1,"  ")</f>
        <v xml:space="preserve">  </v>
      </c>
      <c r="Y946" s="4" t="str">
        <f>IF(AND($Z$2=$D946,$Z$2&lt;&gt;"",$Z$2&lt;&gt;0,$Y$2=$Y$1),COUNT($Y$3:Y945)+1,"  ")</f>
        <v xml:space="preserve">  </v>
      </c>
    </row>
    <row r="947" spans="2:25" ht="15.75">
      <c r="B947" s="12" t="str">
        <f>IF(C947&lt;&gt;"",COUNT($B$3:B946)+1,"")</f>
        <v/>
      </c>
      <c r="C947" s="86"/>
      <c r="D947" s="12"/>
      <c r="E947" s="12"/>
      <c r="F947" s="5" t="str">
        <f>IFERROR(IF(E947&lt;&gt;"",VLOOKUP(E947,STORE!$C$6:$D$500,2,FALSE),""),"تأكد من الكود")</f>
        <v/>
      </c>
      <c r="G947" s="12"/>
      <c r="H947" s="20"/>
      <c r="I947" s="12"/>
      <c r="U947" s="4" t="str">
        <f>IF(AND($V$2=$E947,$V$2&lt;&gt;"",$V$2&lt;&gt;0,F947&lt;&gt;"تأكد من الكود"),COUNT($U$3:U946)+1,"  ")</f>
        <v xml:space="preserve">  </v>
      </c>
      <c r="Y947" s="4" t="str">
        <f>IF(AND($Z$2=$D947,$Z$2&lt;&gt;"",$Z$2&lt;&gt;0,$Y$2=$Y$1),COUNT($Y$3:Y946)+1,"  ")</f>
        <v xml:space="preserve">  </v>
      </c>
    </row>
    <row r="948" spans="2:25" ht="15.75">
      <c r="B948" s="12" t="str">
        <f>IF(C948&lt;&gt;"",COUNT($B$3:B947)+1,"")</f>
        <v/>
      </c>
      <c r="C948" s="86"/>
      <c r="D948" s="12"/>
      <c r="E948" s="12"/>
      <c r="F948" s="5" t="str">
        <f>IFERROR(IF(E948&lt;&gt;"",VLOOKUP(E948,STORE!$C$6:$D$500,2,FALSE),""),"تأكد من الكود")</f>
        <v/>
      </c>
      <c r="G948" s="12"/>
      <c r="H948" s="20"/>
      <c r="I948" s="12"/>
      <c r="U948" s="4" t="str">
        <f>IF(AND($V$2=$E948,$V$2&lt;&gt;"",$V$2&lt;&gt;0,F948&lt;&gt;"تأكد من الكود"),COUNT($U$3:U947)+1,"  ")</f>
        <v xml:space="preserve">  </v>
      </c>
      <c r="Y948" s="4" t="str">
        <f>IF(AND($Z$2=$D948,$Z$2&lt;&gt;"",$Z$2&lt;&gt;0,$Y$2=$Y$1),COUNT($Y$3:Y947)+1,"  ")</f>
        <v xml:space="preserve">  </v>
      </c>
    </row>
    <row r="949" spans="2:25" ht="15.75">
      <c r="B949" s="12" t="str">
        <f>IF(C949&lt;&gt;"",COUNT($B$3:B948)+1,"")</f>
        <v/>
      </c>
      <c r="C949" s="86"/>
      <c r="D949" s="12"/>
      <c r="E949" s="12"/>
      <c r="F949" s="5" t="str">
        <f>IFERROR(IF(E949&lt;&gt;"",VLOOKUP(E949,STORE!$C$6:$D$500,2,FALSE),""),"تأكد من الكود")</f>
        <v/>
      </c>
      <c r="G949" s="12"/>
      <c r="H949" s="20"/>
      <c r="I949" s="12"/>
      <c r="U949" s="4" t="str">
        <f>IF(AND($V$2=$E949,$V$2&lt;&gt;"",$V$2&lt;&gt;0,F949&lt;&gt;"تأكد من الكود"),COUNT($U$3:U948)+1,"  ")</f>
        <v xml:space="preserve">  </v>
      </c>
      <c r="Y949" s="4" t="str">
        <f>IF(AND($Z$2=$D949,$Z$2&lt;&gt;"",$Z$2&lt;&gt;0,$Y$2=$Y$1),COUNT($Y$3:Y948)+1,"  ")</f>
        <v xml:space="preserve">  </v>
      </c>
    </row>
    <row r="950" spans="2:25" ht="15.75">
      <c r="B950" s="12" t="str">
        <f>IF(C950&lt;&gt;"",COUNT($B$3:B949)+1,"")</f>
        <v/>
      </c>
      <c r="C950" s="86"/>
      <c r="D950" s="12"/>
      <c r="E950" s="12"/>
      <c r="F950" s="5" t="str">
        <f>IFERROR(IF(E950&lt;&gt;"",VLOOKUP(E950,STORE!$C$6:$D$500,2,FALSE),""),"تأكد من الكود")</f>
        <v/>
      </c>
      <c r="G950" s="12"/>
      <c r="H950" s="20"/>
      <c r="I950" s="12"/>
      <c r="U950" s="4" t="str">
        <f>IF(AND($V$2=$E950,$V$2&lt;&gt;"",$V$2&lt;&gt;0,F950&lt;&gt;"تأكد من الكود"),COUNT($U$3:U949)+1,"  ")</f>
        <v xml:space="preserve">  </v>
      </c>
      <c r="Y950" s="4" t="str">
        <f>IF(AND($Z$2=$D950,$Z$2&lt;&gt;"",$Z$2&lt;&gt;0,$Y$2=$Y$1),COUNT($Y$3:Y949)+1,"  ")</f>
        <v xml:space="preserve">  </v>
      </c>
    </row>
    <row r="951" spans="2:25" ht="15.75">
      <c r="B951" s="12" t="str">
        <f>IF(C951&lt;&gt;"",COUNT($B$3:B950)+1,"")</f>
        <v/>
      </c>
      <c r="C951" s="86"/>
      <c r="D951" s="12"/>
      <c r="E951" s="12"/>
      <c r="F951" s="5" t="str">
        <f>IFERROR(IF(E951&lt;&gt;"",VLOOKUP(E951,STORE!$C$6:$D$500,2,FALSE),""),"تأكد من الكود")</f>
        <v/>
      </c>
      <c r="G951" s="12"/>
      <c r="H951" s="20"/>
      <c r="I951" s="12"/>
      <c r="U951" s="4" t="str">
        <f>IF(AND($V$2=$E951,$V$2&lt;&gt;"",$V$2&lt;&gt;0,F951&lt;&gt;"تأكد من الكود"),COUNT($U$3:U950)+1,"  ")</f>
        <v xml:space="preserve">  </v>
      </c>
      <c r="Y951" s="4" t="str">
        <f>IF(AND($Z$2=$D951,$Z$2&lt;&gt;"",$Z$2&lt;&gt;0,$Y$2=$Y$1),COUNT($Y$3:Y950)+1,"  ")</f>
        <v xml:space="preserve">  </v>
      </c>
    </row>
    <row r="952" spans="2:25" ht="15.75">
      <c r="B952" s="12" t="str">
        <f>IF(C952&lt;&gt;"",COUNT($B$3:B951)+1,"")</f>
        <v/>
      </c>
      <c r="C952" s="86"/>
      <c r="D952" s="12"/>
      <c r="E952" s="12"/>
      <c r="F952" s="5" t="str">
        <f>IFERROR(IF(E952&lt;&gt;"",VLOOKUP(E952,STORE!$C$6:$D$500,2,FALSE),""),"تأكد من الكود")</f>
        <v/>
      </c>
      <c r="G952" s="12"/>
      <c r="H952" s="20"/>
      <c r="I952" s="12"/>
      <c r="U952" s="4" t="str">
        <f>IF(AND($V$2=$E952,$V$2&lt;&gt;"",$V$2&lt;&gt;0,F952&lt;&gt;"تأكد من الكود"),COUNT($U$3:U951)+1,"  ")</f>
        <v xml:space="preserve">  </v>
      </c>
      <c r="Y952" s="4" t="str">
        <f>IF(AND($Z$2=$D952,$Z$2&lt;&gt;"",$Z$2&lt;&gt;0,$Y$2=$Y$1),COUNT($Y$3:Y951)+1,"  ")</f>
        <v xml:space="preserve">  </v>
      </c>
    </row>
    <row r="953" spans="2:25" ht="15.75">
      <c r="B953" s="12" t="str">
        <f>IF(C953&lt;&gt;"",COUNT($B$3:B952)+1,"")</f>
        <v/>
      </c>
      <c r="C953" s="86"/>
      <c r="D953" s="12"/>
      <c r="E953" s="12"/>
      <c r="F953" s="5" t="str">
        <f>IFERROR(IF(E953&lt;&gt;"",VLOOKUP(E953,STORE!$C$6:$D$500,2,FALSE),""),"تأكد من الكود")</f>
        <v/>
      </c>
      <c r="G953" s="12"/>
      <c r="H953" s="20"/>
      <c r="I953" s="12"/>
      <c r="U953" s="4" t="str">
        <f>IF(AND($V$2=$E953,$V$2&lt;&gt;"",$V$2&lt;&gt;0,F953&lt;&gt;"تأكد من الكود"),COUNT($U$3:U952)+1,"  ")</f>
        <v xml:space="preserve">  </v>
      </c>
      <c r="Y953" s="4" t="str">
        <f>IF(AND($Z$2=$D953,$Z$2&lt;&gt;"",$Z$2&lt;&gt;0,$Y$2=$Y$1),COUNT($Y$3:Y952)+1,"  ")</f>
        <v xml:space="preserve">  </v>
      </c>
    </row>
    <row r="954" spans="2:25" ht="15.75">
      <c r="B954" s="12" t="str">
        <f>IF(C954&lt;&gt;"",COUNT($B$3:B953)+1,"")</f>
        <v/>
      </c>
      <c r="C954" s="86"/>
      <c r="D954" s="12"/>
      <c r="E954" s="12"/>
      <c r="F954" s="5" t="str">
        <f>IFERROR(IF(E954&lt;&gt;"",VLOOKUP(E954,STORE!$C$6:$D$500,2,FALSE),""),"تأكد من الكود")</f>
        <v/>
      </c>
      <c r="G954" s="12"/>
      <c r="H954" s="20"/>
      <c r="I954" s="12"/>
      <c r="U954" s="4" t="str">
        <f>IF(AND($V$2=$E954,$V$2&lt;&gt;"",$V$2&lt;&gt;0,F954&lt;&gt;"تأكد من الكود"),COUNT($U$3:U953)+1,"  ")</f>
        <v xml:space="preserve">  </v>
      </c>
      <c r="Y954" s="4" t="str">
        <f>IF(AND($Z$2=$D954,$Z$2&lt;&gt;"",$Z$2&lt;&gt;0,$Y$2=$Y$1),COUNT($Y$3:Y953)+1,"  ")</f>
        <v xml:space="preserve">  </v>
      </c>
    </row>
    <row r="955" spans="2:25" ht="15.75">
      <c r="B955" s="12" t="str">
        <f>IF(C955&lt;&gt;"",COUNT($B$3:B954)+1,"")</f>
        <v/>
      </c>
      <c r="C955" s="86"/>
      <c r="D955" s="12"/>
      <c r="E955" s="12"/>
      <c r="F955" s="5" t="str">
        <f>IFERROR(IF(E955&lt;&gt;"",VLOOKUP(E955,STORE!$C$6:$D$500,2,FALSE),""),"تأكد من الكود")</f>
        <v/>
      </c>
      <c r="G955" s="12"/>
      <c r="H955" s="20"/>
      <c r="I955" s="12"/>
      <c r="U955" s="4" t="str">
        <f>IF(AND($V$2=$E955,$V$2&lt;&gt;"",$V$2&lt;&gt;0,F955&lt;&gt;"تأكد من الكود"),COUNT($U$3:U954)+1,"  ")</f>
        <v xml:space="preserve">  </v>
      </c>
      <c r="Y955" s="4" t="str">
        <f>IF(AND($Z$2=$D955,$Z$2&lt;&gt;"",$Z$2&lt;&gt;0,$Y$2=$Y$1),COUNT($Y$3:Y954)+1,"  ")</f>
        <v xml:space="preserve">  </v>
      </c>
    </row>
    <row r="956" spans="2:25" ht="15.75">
      <c r="B956" s="12" t="str">
        <f>IF(C956&lt;&gt;"",COUNT($B$3:B955)+1,"")</f>
        <v/>
      </c>
      <c r="C956" s="86"/>
      <c r="D956" s="12"/>
      <c r="E956" s="12"/>
      <c r="F956" s="5" t="str">
        <f>IFERROR(IF(E956&lt;&gt;"",VLOOKUP(E956,STORE!$C$6:$D$500,2,FALSE),""),"تأكد من الكود")</f>
        <v/>
      </c>
      <c r="G956" s="12"/>
      <c r="H956" s="20"/>
      <c r="I956" s="12"/>
      <c r="U956" s="4" t="str">
        <f>IF(AND($V$2=$E956,$V$2&lt;&gt;"",$V$2&lt;&gt;0,F956&lt;&gt;"تأكد من الكود"),COUNT($U$3:U955)+1,"  ")</f>
        <v xml:space="preserve">  </v>
      </c>
      <c r="Y956" s="4" t="str">
        <f>IF(AND($Z$2=$D956,$Z$2&lt;&gt;"",$Z$2&lt;&gt;0,$Y$2=$Y$1),COUNT($Y$3:Y955)+1,"  ")</f>
        <v xml:space="preserve">  </v>
      </c>
    </row>
    <row r="957" spans="2:25" ht="15.75">
      <c r="B957" s="12" t="str">
        <f>IF(C957&lt;&gt;"",COUNT($B$3:B956)+1,"")</f>
        <v/>
      </c>
      <c r="C957" s="86"/>
      <c r="D957" s="12"/>
      <c r="E957" s="12"/>
      <c r="F957" s="5" t="str">
        <f>IFERROR(IF(E957&lt;&gt;"",VLOOKUP(E957,STORE!$C$6:$D$500,2,FALSE),""),"تأكد من الكود")</f>
        <v/>
      </c>
      <c r="G957" s="12"/>
      <c r="H957" s="20"/>
      <c r="I957" s="12"/>
      <c r="U957" s="4" t="str">
        <f>IF(AND($V$2=$E957,$V$2&lt;&gt;"",$V$2&lt;&gt;0,F957&lt;&gt;"تأكد من الكود"),COUNT($U$3:U956)+1,"  ")</f>
        <v xml:space="preserve">  </v>
      </c>
      <c r="Y957" s="4" t="str">
        <f>IF(AND($Z$2=$D957,$Z$2&lt;&gt;"",$Z$2&lt;&gt;0,$Y$2=$Y$1),COUNT($Y$3:Y956)+1,"  ")</f>
        <v xml:space="preserve">  </v>
      </c>
    </row>
    <row r="958" spans="2:25" ht="15.75">
      <c r="B958" s="12" t="str">
        <f>IF(C958&lt;&gt;"",COUNT($B$3:B957)+1,"")</f>
        <v/>
      </c>
      <c r="C958" s="86"/>
      <c r="D958" s="12"/>
      <c r="E958" s="12"/>
      <c r="F958" s="5" t="str">
        <f>IFERROR(IF(E958&lt;&gt;"",VLOOKUP(E958,STORE!$C$6:$D$500,2,FALSE),""),"تأكد من الكود")</f>
        <v/>
      </c>
      <c r="G958" s="12"/>
      <c r="H958" s="20"/>
      <c r="I958" s="12"/>
      <c r="U958" s="4" t="str">
        <f>IF(AND($V$2=$E958,$V$2&lt;&gt;"",$V$2&lt;&gt;0,F958&lt;&gt;"تأكد من الكود"),COUNT($U$3:U957)+1,"  ")</f>
        <v xml:space="preserve">  </v>
      </c>
      <c r="Y958" s="4" t="str">
        <f>IF(AND($Z$2=$D958,$Z$2&lt;&gt;"",$Z$2&lt;&gt;0,$Y$2=$Y$1),COUNT($Y$3:Y957)+1,"  ")</f>
        <v xml:space="preserve">  </v>
      </c>
    </row>
    <row r="959" spans="2:25" ht="15.75">
      <c r="B959" s="12" t="str">
        <f>IF(C959&lt;&gt;"",COUNT($B$3:B958)+1,"")</f>
        <v/>
      </c>
      <c r="C959" s="86"/>
      <c r="D959" s="12"/>
      <c r="E959" s="12"/>
      <c r="F959" s="5" t="str">
        <f>IFERROR(IF(E959&lt;&gt;"",VLOOKUP(E959,STORE!$C$6:$D$500,2,FALSE),""),"تأكد من الكود")</f>
        <v/>
      </c>
      <c r="G959" s="12"/>
      <c r="H959" s="20"/>
      <c r="I959" s="12"/>
      <c r="U959" s="4" t="str">
        <f>IF(AND($V$2=$E959,$V$2&lt;&gt;"",$V$2&lt;&gt;0,F959&lt;&gt;"تأكد من الكود"),COUNT($U$3:U958)+1,"  ")</f>
        <v xml:space="preserve">  </v>
      </c>
      <c r="Y959" s="4" t="str">
        <f>IF(AND($Z$2=$D959,$Z$2&lt;&gt;"",$Z$2&lt;&gt;0,$Y$2=$Y$1),COUNT($Y$3:Y958)+1,"  ")</f>
        <v xml:space="preserve">  </v>
      </c>
    </row>
    <row r="960" spans="2:25" ht="15.75">
      <c r="B960" s="12" t="str">
        <f>IF(C960&lt;&gt;"",COUNT($B$3:B959)+1,"")</f>
        <v/>
      </c>
      <c r="C960" s="86"/>
      <c r="D960" s="12"/>
      <c r="E960" s="12"/>
      <c r="F960" s="5" t="str">
        <f>IFERROR(IF(E960&lt;&gt;"",VLOOKUP(E960,STORE!$C$6:$D$500,2,FALSE),""),"تأكد من الكود")</f>
        <v/>
      </c>
      <c r="G960" s="12"/>
      <c r="H960" s="20"/>
      <c r="I960" s="12"/>
      <c r="U960" s="4" t="str">
        <f>IF(AND($V$2=$E960,$V$2&lt;&gt;"",$V$2&lt;&gt;0,F960&lt;&gt;"تأكد من الكود"),COUNT($U$3:U959)+1,"  ")</f>
        <v xml:space="preserve">  </v>
      </c>
      <c r="Y960" s="4" t="str">
        <f>IF(AND($Z$2=$D960,$Z$2&lt;&gt;"",$Z$2&lt;&gt;0,$Y$2=$Y$1),COUNT($Y$3:Y959)+1,"  ")</f>
        <v xml:space="preserve">  </v>
      </c>
    </row>
    <row r="961" spans="2:25" ht="15.75">
      <c r="B961" s="12" t="str">
        <f>IF(C961&lt;&gt;"",COUNT($B$3:B960)+1,"")</f>
        <v/>
      </c>
      <c r="C961" s="86"/>
      <c r="D961" s="12"/>
      <c r="E961" s="12"/>
      <c r="F961" s="5" t="str">
        <f>IFERROR(IF(E961&lt;&gt;"",VLOOKUP(E961,STORE!$C$6:$D$500,2,FALSE),""),"تأكد من الكود")</f>
        <v/>
      </c>
      <c r="G961" s="12"/>
      <c r="H961" s="20"/>
      <c r="I961" s="12"/>
      <c r="U961" s="4" t="str">
        <f>IF(AND($V$2=$E961,$V$2&lt;&gt;"",$V$2&lt;&gt;0,F961&lt;&gt;"تأكد من الكود"),COUNT($U$3:U960)+1,"  ")</f>
        <v xml:space="preserve">  </v>
      </c>
      <c r="Y961" s="4" t="str">
        <f>IF(AND($Z$2=$D961,$Z$2&lt;&gt;"",$Z$2&lt;&gt;0,$Y$2=$Y$1),COUNT($Y$3:Y960)+1,"  ")</f>
        <v xml:space="preserve">  </v>
      </c>
    </row>
    <row r="962" spans="2:25" ht="15.75">
      <c r="B962" s="12" t="str">
        <f>IF(C962&lt;&gt;"",COUNT($B$3:B961)+1,"")</f>
        <v/>
      </c>
      <c r="C962" s="86"/>
      <c r="D962" s="12"/>
      <c r="E962" s="12"/>
      <c r="F962" s="5" t="str">
        <f>IFERROR(IF(E962&lt;&gt;"",VLOOKUP(E962,STORE!$C$6:$D$500,2,FALSE),""),"تأكد من الكود")</f>
        <v/>
      </c>
      <c r="G962" s="12"/>
      <c r="H962" s="20"/>
      <c r="I962" s="12"/>
      <c r="U962" s="4" t="str">
        <f>IF(AND($V$2=$E962,$V$2&lt;&gt;"",$V$2&lt;&gt;0,F962&lt;&gt;"تأكد من الكود"),COUNT($U$3:U961)+1,"  ")</f>
        <v xml:space="preserve">  </v>
      </c>
      <c r="Y962" s="4" t="str">
        <f>IF(AND($Z$2=$D962,$Z$2&lt;&gt;"",$Z$2&lt;&gt;0,$Y$2=$Y$1),COUNT($Y$3:Y961)+1,"  ")</f>
        <v xml:space="preserve">  </v>
      </c>
    </row>
    <row r="963" spans="2:25" ht="15.75">
      <c r="B963" s="12" t="str">
        <f>IF(C963&lt;&gt;"",COUNT($B$3:B962)+1,"")</f>
        <v/>
      </c>
      <c r="C963" s="86"/>
      <c r="D963" s="12"/>
      <c r="E963" s="12"/>
      <c r="F963" s="5" t="str">
        <f>IFERROR(IF(E963&lt;&gt;"",VLOOKUP(E963,STORE!$C$6:$D$500,2,FALSE),""),"تأكد من الكود")</f>
        <v/>
      </c>
      <c r="G963" s="12"/>
      <c r="H963" s="20"/>
      <c r="I963" s="12"/>
      <c r="U963" s="4" t="str">
        <f>IF(AND($V$2=$E963,$V$2&lt;&gt;"",$V$2&lt;&gt;0,F963&lt;&gt;"تأكد من الكود"),COUNT($U$3:U962)+1,"  ")</f>
        <v xml:space="preserve">  </v>
      </c>
      <c r="Y963" s="4" t="str">
        <f>IF(AND($Z$2=$D963,$Z$2&lt;&gt;"",$Z$2&lt;&gt;0,$Y$2=$Y$1),COUNT($Y$3:Y962)+1,"  ")</f>
        <v xml:space="preserve">  </v>
      </c>
    </row>
    <row r="964" spans="2:25" ht="15.75">
      <c r="B964" s="12" t="str">
        <f>IF(C964&lt;&gt;"",COUNT($B$3:B963)+1,"")</f>
        <v/>
      </c>
      <c r="C964" s="86"/>
      <c r="D964" s="12"/>
      <c r="E964" s="12"/>
      <c r="F964" s="5" t="str">
        <f>IFERROR(IF(E964&lt;&gt;"",VLOOKUP(E964,STORE!$C$6:$D$500,2,FALSE),""),"تأكد من الكود")</f>
        <v/>
      </c>
      <c r="G964" s="12"/>
      <c r="H964" s="20"/>
      <c r="I964" s="12"/>
      <c r="U964" s="4" t="str">
        <f>IF(AND($V$2=$E964,$V$2&lt;&gt;"",$V$2&lt;&gt;0,F964&lt;&gt;"تأكد من الكود"),COUNT($U$3:U963)+1,"  ")</f>
        <v xml:space="preserve">  </v>
      </c>
      <c r="Y964" s="4" t="str">
        <f>IF(AND($Z$2=$D964,$Z$2&lt;&gt;"",$Z$2&lt;&gt;0,$Y$2=$Y$1),COUNT($Y$3:Y963)+1,"  ")</f>
        <v xml:space="preserve">  </v>
      </c>
    </row>
    <row r="965" spans="2:25" ht="15.75">
      <c r="B965" s="12" t="str">
        <f>IF(C965&lt;&gt;"",COUNT($B$3:B964)+1,"")</f>
        <v/>
      </c>
      <c r="C965" s="86"/>
      <c r="D965" s="12"/>
      <c r="E965" s="12"/>
      <c r="F965" s="5" t="str">
        <f>IFERROR(IF(E965&lt;&gt;"",VLOOKUP(E965,STORE!$C$6:$D$500,2,FALSE),""),"تأكد من الكود")</f>
        <v/>
      </c>
      <c r="G965" s="12"/>
      <c r="H965" s="20"/>
      <c r="I965" s="12"/>
      <c r="U965" s="4" t="str">
        <f>IF(AND($V$2=$E965,$V$2&lt;&gt;"",$V$2&lt;&gt;0,F965&lt;&gt;"تأكد من الكود"),COUNT($U$3:U964)+1,"  ")</f>
        <v xml:space="preserve">  </v>
      </c>
      <c r="Y965" s="4" t="str">
        <f>IF(AND($Z$2=$D965,$Z$2&lt;&gt;"",$Z$2&lt;&gt;0,$Y$2=$Y$1),COUNT($Y$3:Y964)+1,"  ")</f>
        <v xml:space="preserve">  </v>
      </c>
    </row>
    <row r="966" spans="2:25" ht="15.75">
      <c r="B966" s="12" t="str">
        <f>IF(C966&lt;&gt;"",COUNT($B$3:B965)+1,"")</f>
        <v/>
      </c>
      <c r="C966" s="86"/>
      <c r="D966" s="12"/>
      <c r="E966" s="12"/>
      <c r="F966" s="5" t="str">
        <f>IFERROR(IF(E966&lt;&gt;"",VLOOKUP(E966,STORE!$C$6:$D$500,2,FALSE),""),"تأكد من الكود")</f>
        <v/>
      </c>
      <c r="G966" s="12"/>
      <c r="H966" s="20"/>
      <c r="I966" s="12"/>
      <c r="U966" s="4" t="str">
        <f>IF(AND($V$2=$E966,$V$2&lt;&gt;"",$V$2&lt;&gt;0,F966&lt;&gt;"تأكد من الكود"),COUNT($U$3:U965)+1,"  ")</f>
        <v xml:space="preserve">  </v>
      </c>
      <c r="Y966" s="4" t="str">
        <f>IF(AND($Z$2=$D966,$Z$2&lt;&gt;"",$Z$2&lt;&gt;0,$Y$2=$Y$1),COUNT($Y$3:Y965)+1,"  ")</f>
        <v xml:space="preserve">  </v>
      </c>
    </row>
    <row r="967" spans="2:25" ht="15.75">
      <c r="B967" s="12" t="str">
        <f>IF(C967&lt;&gt;"",COUNT($B$3:B966)+1,"")</f>
        <v/>
      </c>
      <c r="C967" s="86"/>
      <c r="D967" s="12"/>
      <c r="E967" s="12"/>
      <c r="F967" s="5" t="str">
        <f>IFERROR(IF(E967&lt;&gt;"",VLOOKUP(E967,STORE!$C$6:$D$500,2,FALSE),""),"تأكد من الكود")</f>
        <v/>
      </c>
      <c r="G967" s="12"/>
      <c r="H967" s="20"/>
      <c r="I967" s="12"/>
      <c r="U967" s="4" t="str">
        <f>IF(AND($V$2=$E967,$V$2&lt;&gt;"",$V$2&lt;&gt;0,F967&lt;&gt;"تأكد من الكود"),COUNT($U$3:U966)+1,"  ")</f>
        <v xml:space="preserve">  </v>
      </c>
      <c r="Y967" s="4" t="str">
        <f>IF(AND($Z$2=$D967,$Z$2&lt;&gt;"",$Z$2&lt;&gt;0,$Y$2=$Y$1),COUNT($Y$3:Y966)+1,"  ")</f>
        <v xml:space="preserve">  </v>
      </c>
    </row>
    <row r="968" spans="2:25" ht="15.75">
      <c r="B968" s="12" t="str">
        <f>IF(C968&lt;&gt;"",COUNT($B$3:B967)+1,"")</f>
        <v/>
      </c>
      <c r="C968" s="86"/>
      <c r="D968" s="12"/>
      <c r="E968" s="12"/>
      <c r="F968" s="5" t="str">
        <f>IFERROR(IF(E968&lt;&gt;"",VLOOKUP(E968,STORE!$C$6:$D$500,2,FALSE),""),"تأكد من الكود")</f>
        <v/>
      </c>
      <c r="G968" s="12"/>
      <c r="H968" s="20"/>
      <c r="I968" s="12"/>
      <c r="U968" s="4" t="str">
        <f>IF(AND($V$2=$E968,$V$2&lt;&gt;"",$V$2&lt;&gt;0,F968&lt;&gt;"تأكد من الكود"),COUNT($U$3:U967)+1,"  ")</f>
        <v xml:space="preserve">  </v>
      </c>
      <c r="Y968" s="4" t="str">
        <f>IF(AND($Z$2=$D968,$Z$2&lt;&gt;"",$Z$2&lt;&gt;0,$Y$2=$Y$1),COUNT($Y$3:Y967)+1,"  ")</f>
        <v xml:space="preserve">  </v>
      </c>
    </row>
    <row r="969" spans="2:25" ht="15.75">
      <c r="B969" s="12" t="str">
        <f>IF(C969&lt;&gt;"",COUNT($B$3:B968)+1,"")</f>
        <v/>
      </c>
      <c r="C969" s="86"/>
      <c r="D969" s="12"/>
      <c r="E969" s="12"/>
      <c r="F969" s="5" t="str">
        <f>IFERROR(IF(E969&lt;&gt;"",VLOOKUP(E969,STORE!$C$6:$D$500,2,FALSE),""),"تأكد من الكود")</f>
        <v/>
      </c>
      <c r="G969" s="12"/>
      <c r="H969" s="20"/>
      <c r="I969" s="12"/>
      <c r="U969" s="4" t="str">
        <f>IF(AND($V$2=$E969,$V$2&lt;&gt;"",$V$2&lt;&gt;0,F969&lt;&gt;"تأكد من الكود"),COUNT($U$3:U968)+1,"  ")</f>
        <v xml:space="preserve">  </v>
      </c>
      <c r="Y969" s="4" t="str">
        <f>IF(AND($Z$2=$D969,$Z$2&lt;&gt;"",$Z$2&lt;&gt;0,$Y$2=$Y$1),COUNT($Y$3:Y968)+1,"  ")</f>
        <v xml:space="preserve">  </v>
      </c>
    </row>
    <row r="970" spans="2:25" ht="15.75">
      <c r="B970" s="12" t="str">
        <f>IF(C970&lt;&gt;"",COUNT($B$3:B969)+1,"")</f>
        <v/>
      </c>
      <c r="C970" s="86"/>
      <c r="D970" s="12"/>
      <c r="E970" s="12"/>
      <c r="F970" s="5" t="str">
        <f>IFERROR(IF(E970&lt;&gt;"",VLOOKUP(E970,STORE!$C$6:$D$500,2,FALSE),""),"تأكد من الكود")</f>
        <v/>
      </c>
      <c r="G970" s="12"/>
      <c r="H970" s="20"/>
      <c r="I970" s="12"/>
      <c r="U970" s="4" t="str">
        <f>IF(AND($V$2=$E970,$V$2&lt;&gt;"",$V$2&lt;&gt;0,F970&lt;&gt;"تأكد من الكود"),COUNT($U$3:U969)+1,"  ")</f>
        <v xml:space="preserve">  </v>
      </c>
      <c r="Y970" s="4" t="str">
        <f>IF(AND($Z$2=$D970,$Z$2&lt;&gt;"",$Z$2&lt;&gt;0,$Y$2=$Y$1),COUNT($Y$3:Y969)+1,"  ")</f>
        <v xml:space="preserve">  </v>
      </c>
    </row>
    <row r="971" spans="2:25" ht="15.75">
      <c r="B971" s="12" t="str">
        <f>IF(C971&lt;&gt;"",COUNT($B$3:B970)+1,"")</f>
        <v/>
      </c>
      <c r="C971" s="86"/>
      <c r="D971" s="12"/>
      <c r="E971" s="12"/>
      <c r="F971" s="5" t="str">
        <f>IFERROR(IF(E971&lt;&gt;"",VLOOKUP(E971,STORE!$C$6:$D$500,2,FALSE),""),"تأكد من الكود")</f>
        <v/>
      </c>
      <c r="G971" s="12"/>
      <c r="H971" s="20"/>
      <c r="I971" s="12"/>
      <c r="U971" s="4" t="str">
        <f>IF(AND($V$2=$E971,$V$2&lt;&gt;"",$V$2&lt;&gt;0,F971&lt;&gt;"تأكد من الكود"),COUNT($U$3:U970)+1,"  ")</f>
        <v xml:space="preserve">  </v>
      </c>
      <c r="Y971" s="4" t="str">
        <f>IF(AND($Z$2=$D971,$Z$2&lt;&gt;"",$Z$2&lt;&gt;0,$Y$2=$Y$1),COUNT($Y$3:Y970)+1,"  ")</f>
        <v xml:space="preserve">  </v>
      </c>
    </row>
    <row r="972" spans="2:25" ht="15.75">
      <c r="B972" s="12" t="str">
        <f>IF(C972&lt;&gt;"",COUNT($B$3:B971)+1,"")</f>
        <v/>
      </c>
      <c r="C972" s="86"/>
      <c r="D972" s="12"/>
      <c r="E972" s="12"/>
      <c r="F972" s="5" t="str">
        <f>IFERROR(IF(E972&lt;&gt;"",VLOOKUP(E972,STORE!$C$6:$D$500,2,FALSE),""),"تأكد من الكود")</f>
        <v/>
      </c>
      <c r="G972" s="12"/>
      <c r="H972" s="20"/>
      <c r="I972" s="12"/>
      <c r="U972" s="4" t="str">
        <f>IF(AND($V$2=$E972,$V$2&lt;&gt;"",$V$2&lt;&gt;0,F972&lt;&gt;"تأكد من الكود"),COUNT($U$3:U971)+1,"  ")</f>
        <v xml:space="preserve">  </v>
      </c>
      <c r="Y972" s="4" t="str">
        <f>IF(AND($Z$2=$D972,$Z$2&lt;&gt;"",$Z$2&lt;&gt;0,$Y$2=$Y$1),COUNT($Y$3:Y971)+1,"  ")</f>
        <v xml:space="preserve">  </v>
      </c>
    </row>
    <row r="973" spans="2:25" ht="15.75">
      <c r="B973" s="12" t="str">
        <f>IF(C973&lt;&gt;"",COUNT($B$3:B972)+1,"")</f>
        <v/>
      </c>
      <c r="C973" s="86"/>
      <c r="D973" s="12"/>
      <c r="E973" s="12"/>
      <c r="F973" s="5" t="str">
        <f>IFERROR(IF(E973&lt;&gt;"",VLOOKUP(E973,STORE!$C$6:$D$500,2,FALSE),""),"تأكد من الكود")</f>
        <v/>
      </c>
      <c r="G973" s="12"/>
      <c r="H973" s="20"/>
      <c r="I973" s="12"/>
      <c r="U973" s="4" t="str">
        <f>IF(AND($V$2=$E973,$V$2&lt;&gt;"",$V$2&lt;&gt;0,F973&lt;&gt;"تأكد من الكود"),COUNT($U$3:U972)+1,"  ")</f>
        <v xml:space="preserve">  </v>
      </c>
      <c r="Y973" s="4" t="str">
        <f>IF(AND($Z$2=$D973,$Z$2&lt;&gt;"",$Z$2&lt;&gt;0,$Y$2=$Y$1),COUNT($Y$3:Y972)+1,"  ")</f>
        <v xml:space="preserve">  </v>
      </c>
    </row>
    <row r="974" spans="2:25" ht="15.75">
      <c r="B974" s="12" t="str">
        <f>IF(C974&lt;&gt;"",COUNT($B$3:B973)+1,"")</f>
        <v/>
      </c>
      <c r="C974" s="86"/>
      <c r="D974" s="12"/>
      <c r="E974" s="12"/>
      <c r="F974" s="5" t="str">
        <f>IFERROR(IF(E974&lt;&gt;"",VLOOKUP(E974,STORE!$C$6:$D$500,2,FALSE),""),"تأكد من الكود")</f>
        <v/>
      </c>
      <c r="G974" s="12"/>
      <c r="H974" s="20"/>
      <c r="I974" s="12"/>
      <c r="U974" s="4" t="str">
        <f>IF(AND($V$2=$E974,$V$2&lt;&gt;"",$V$2&lt;&gt;0,F974&lt;&gt;"تأكد من الكود"),COUNT($U$3:U973)+1,"  ")</f>
        <v xml:space="preserve">  </v>
      </c>
      <c r="Y974" s="4" t="str">
        <f>IF(AND($Z$2=$D974,$Z$2&lt;&gt;"",$Z$2&lt;&gt;0,$Y$2=$Y$1),COUNT($Y$3:Y973)+1,"  ")</f>
        <v xml:space="preserve">  </v>
      </c>
    </row>
    <row r="975" spans="2:25" ht="15.75">
      <c r="B975" s="12" t="str">
        <f>IF(C975&lt;&gt;"",COUNT($B$3:B974)+1,"")</f>
        <v/>
      </c>
      <c r="C975" s="86"/>
      <c r="D975" s="12"/>
      <c r="E975" s="12"/>
      <c r="F975" s="5" t="str">
        <f>IFERROR(IF(E975&lt;&gt;"",VLOOKUP(E975,STORE!$C$6:$D$500,2,FALSE),""),"تأكد من الكود")</f>
        <v/>
      </c>
      <c r="G975" s="12"/>
      <c r="H975" s="20"/>
      <c r="I975" s="12"/>
      <c r="U975" s="4" t="str">
        <f>IF(AND($V$2=$E975,$V$2&lt;&gt;"",$V$2&lt;&gt;0,F975&lt;&gt;"تأكد من الكود"),COUNT($U$3:U974)+1,"  ")</f>
        <v xml:space="preserve">  </v>
      </c>
      <c r="Y975" s="4" t="str">
        <f>IF(AND($Z$2=$D975,$Z$2&lt;&gt;"",$Z$2&lt;&gt;0,$Y$2=$Y$1),COUNT($Y$3:Y974)+1,"  ")</f>
        <v xml:space="preserve">  </v>
      </c>
    </row>
    <row r="976" spans="2:25" ht="15.75">
      <c r="B976" s="12" t="str">
        <f>IF(C976&lt;&gt;"",COUNT($B$3:B975)+1,"")</f>
        <v/>
      </c>
      <c r="C976" s="86"/>
      <c r="D976" s="12"/>
      <c r="E976" s="12"/>
      <c r="F976" s="5" t="str">
        <f>IFERROR(IF(E976&lt;&gt;"",VLOOKUP(E976,STORE!$C$6:$D$500,2,FALSE),""),"تأكد من الكود")</f>
        <v/>
      </c>
      <c r="G976" s="12"/>
      <c r="H976" s="20"/>
      <c r="I976" s="12"/>
      <c r="U976" s="4" t="str">
        <f>IF(AND($V$2=$E976,$V$2&lt;&gt;"",$V$2&lt;&gt;0,F976&lt;&gt;"تأكد من الكود"),COUNT($U$3:U975)+1,"  ")</f>
        <v xml:space="preserve">  </v>
      </c>
      <c r="Y976" s="4" t="str">
        <f>IF(AND($Z$2=$D976,$Z$2&lt;&gt;"",$Z$2&lt;&gt;0,$Y$2=$Y$1),COUNT($Y$3:Y975)+1,"  ")</f>
        <v xml:space="preserve">  </v>
      </c>
    </row>
    <row r="977" spans="2:25" ht="15.75">
      <c r="B977" s="12" t="str">
        <f>IF(C977&lt;&gt;"",COUNT($B$3:B976)+1,"")</f>
        <v/>
      </c>
      <c r="C977" s="86"/>
      <c r="D977" s="12"/>
      <c r="E977" s="12"/>
      <c r="F977" s="5" t="str">
        <f>IFERROR(IF(E977&lt;&gt;"",VLOOKUP(E977,STORE!$C$6:$D$500,2,FALSE),""),"تأكد من الكود")</f>
        <v/>
      </c>
      <c r="G977" s="12"/>
      <c r="H977" s="20"/>
      <c r="I977" s="12"/>
      <c r="U977" s="4" t="str">
        <f>IF(AND($V$2=$E977,$V$2&lt;&gt;"",$V$2&lt;&gt;0,F977&lt;&gt;"تأكد من الكود"),COUNT($U$3:U976)+1,"  ")</f>
        <v xml:space="preserve">  </v>
      </c>
      <c r="Y977" s="4" t="str">
        <f>IF(AND($Z$2=$D977,$Z$2&lt;&gt;"",$Z$2&lt;&gt;0,$Y$2=$Y$1),COUNT($Y$3:Y976)+1,"  ")</f>
        <v xml:space="preserve">  </v>
      </c>
    </row>
    <row r="978" spans="2:25" ht="15.75">
      <c r="B978" s="12" t="str">
        <f>IF(C978&lt;&gt;"",COUNT($B$3:B977)+1,"")</f>
        <v/>
      </c>
      <c r="C978" s="86"/>
      <c r="D978" s="12"/>
      <c r="E978" s="12"/>
      <c r="F978" s="5" t="str">
        <f>IFERROR(IF(E978&lt;&gt;"",VLOOKUP(E978,STORE!$C$6:$D$500,2,FALSE),""),"تأكد من الكود")</f>
        <v/>
      </c>
      <c r="G978" s="12"/>
      <c r="H978" s="20"/>
      <c r="I978" s="12"/>
      <c r="U978" s="4" t="str">
        <f>IF(AND($V$2=$E978,$V$2&lt;&gt;"",$V$2&lt;&gt;0,F978&lt;&gt;"تأكد من الكود"),COUNT($U$3:U977)+1,"  ")</f>
        <v xml:space="preserve">  </v>
      </c>
      <c r="Y978" s="4" t="str">
        <f>IF(AND($Z$2=$D978,$Z$2&lt;&gt;"",$Z$2&lt;&gt;0,$Y$2=$Y$1),COUNT($Y$3:Y977)+1,"  ")</f>
        <v xml:space="preserve">  </v>
      </c>
    </row>
    <row r="979" spans="2:25" ht="15.75">
      <c r="B979" s="12" t="str">
        <f>IF(C979&lt;&gt;"",COUNT($B$3:B978)+1,"")</f>
        <v/>
      </c>
      <c r="C979" s="86"/>
      <c r="D979" s="12"/>
      <c r="E979" s="12"/>
      <c r="F979" s="5" t="str">
        <f>IFERROR(IF(E979&lt;&gt;"",VLOOKUP(E979,STORE!$C$6:$D$500,2,FALSE),""),"تأكد من الكود")</f>
        <v/>
      </c>
      <c r="G979" s="12"/>
      <c r="H979" s="20"/>
      <c r="I979" s="12"/>
      <c r="U979" s="4" t="str">
        <f>IF(AND($V$2=$E979,$V$2&lt;&gt;"",$V$2&lt;&gt;0,F979&lt;&gt;"تأكد من الكود"),COUNT($U$3:U978)+1,"  ")</f>
        <v xml:space="preserve">  </v>
      </c>
      <c r="Y979" s="4" t="str">
        <f>IF(AND($Z$2=$D979,$Z$2&lt;&gt;"",$Z$2&lt;&gt;0,$Y$2=$Y$1),COUNT($Y$3:Y978)+1,"  ")</f>
        <v xml:space="preserve">  </v>
      </c>
    </row>
    <row r="980" spans="2:25" ht="15.75">
      <c r="B980" s="12" t="str">
        <f>IF(C980&lt;&gt;"",COUNT($B$3:B979)+1,"")</f>
        <v/>
      </c>
      <c r="C980" s="86"/>
      <c r="D980" s="12"/>
      <c r="E980" s="12"/>
      <c r="F980" s="5" t="str">
        <f>IFERROR(IF(E980&lt;&gt;"",VLOOKUP(E980,STORE!$C$6:$D$500,2,FALSE),""),"تأكد من الكود")</f>
        <v/>
      </c>
      <c r="G980" s="12"/>
      <c r="H980" s="20"/>
      <c r="I980" s="12"/>
      <c r="U980" s="4" t="str">
        <f>IF(AND($V$2=$E980,$V$2&lt;&gt;"",$V$2&lt;&gt;0,F980&lt;&gt;"تأكد من الكود"),COUNT($U$3:U979)+1,"  ")</f>
        <v xml:space="preserve">  </v>
      </c>
      <c r="Y980" s="4" t="str">
        <f>IF(AND($Z$2=$D980,$Z$2&lt;&gt;"",$Z$2&lt;&gt;0,$Y$2=$Y$1),COUNT($Y$3:Y979)+1,"  ")</f>
        <v xml:space="preserve">  </v>
      </c>
    </row>
    <row r="981" spans="2:25" ht="15.75">
      <c r="B981" s="12" t="str">
        <f>IF(C981&lt;&gt;"",COUNT($B$3:B980)+1,"")</f>
        <v/>
      </c>
      <c r="C981" s="86"/>
      <c r="D981" s="12"/>
      <c r="E981" s="12"/>
      <c r="F981" s="5" t="str">
        <f>IFERROR(IF(E981&lt;&gt;"",VLOOKUP(E981,STORE!$C$6:$D$500,2,FALSE),""),"تأكد من الكود")</f>
        <v/>
      </c>
      <c r="G981" s="12"/>
      <c r="H981" s="20"/>
      <c r="I981" s="12"/>
      <c r="U981" s="4" t="str">
        <f>IF(AND($V$2=$E981,$V$2&lt;&gt;"",$V$2&lt;&gt;0,F981&lt;&gt;"تأكد من الكود"),COUNT($U$3:U980)+1,"  ")</f>
        <v xml:space="preserve">  </v>
      </c>
      <c r="Y981" s="4" t="str">
        <f>IF(AND($Z$2=$D981,$Z$2&lt;&gt;"",$Z$2&lt;&gt;0,$Y$2=$Y$1),COUNT($Y$3:Y980)+1,"  ")</f>
        <v xml:space="preserve">  </v>
      </c>
    </row>
    <row r="982" spans="2:25" ht="15.75">
      <c r="B982" s="12" t="str">
        <f>IF(C982&lt;&gt;"",COUNT($B$3:B981)+1,"")</f>
        <v/>
      </c>
      <c r="C982" s="86"/>
      <c r="D982" s="12"/>
      <c r="E982" s="12"/>
      <c r="F982" s="5" t="str">
        <f>IFERROR(IF(E982&lt;&gt;"",VLOOKUP(E982,STORE!$C$6:$D$500,2,FALSE),""),"تأكد من الكود")</f>
        <v/>
      </c>
      <c r="G982" s="12"/>
      <c r="H982" s="20"/>
      <c r="I982" s="12"/>
      <c r="U982" s="4" t="str">
        <f>IF(AND($V$2=$E982,$V$2&lt;&gt;"",$V$2&lt;&gt;0,F982&lt;&gt;"تأكد من الكود"),COUNT($U$3:U981)+1,"  ")</f>
        <v xml:space="preserve">  </v>
      </c>
      <c r="Y982" s="4" t="str">
        <f>IF(AND($Z$2=$D982,$Z$2&lt;&gt;"",$Z$2&lt;&gt;0,$Y$2=$Y$1),COUNT($Y$3:Y981)+1,"  ")</f>
        <v xml:space="preserve">  </v>
      </c>
    </row>
    <row r="983" spans="2:25" ht="15.75">
      <c r="B983" s="12" t="str">
        <f>IF(C983&lt;&gt;"",COUNT($B$3:B982)+1,"")</f>
        <v/>
      </c>
      <c r="C983" s="86"/>
      <c r="D983" s="12"/>
      <c r="E983" s="12"/>
      <c r="F983" s="5" t="str">
        <f>IFERROR(IF(E983&lt;&gt;"",VLOOKUP(E983,STORE!$C$6:$D$500,2,FALSE),""),"تأكد من الكود")</f>
        <v/>
      </c>
      <c r="G983" s="12"/>
      <c r="H983" s="20"/>
      <c r="I983" s="12"/>
      <c r="U983" s="4" t="str">
        <f>IF(AND($V$2=$E983,$V$2&lt;&gt;"",$V$2&lt;&gt;0,F983&lt;&gt;"تأكد من الكود"),COUNT($U$3:U982)+1,"  ")</f>
        <v xml:space="preserve">  </v>
      </c>
      <c r="Y983" s="4" t="str">
        <f>IF(AND($Z$2=$D983,$Z$2&lt;&gt;"",$Z$2&lt;&gt;0,$Y$2=$Y$1),COUNT($Y$3:Y982)+1,"  ")</f>
        <v xml:space="preserve">  </v>
      </c>
    </row>
    <row r="984" spans="2:25" ht="15.75">
      <c r="B984" s="12" t="str">
        <f>IF(C984&lt;&gt;"",COUNT($B$3:B983)+1,"")</f>
        <v/>
      </c>
      <c r="C984" s="86"/>
      <c r="D984" s="12"/>
      <c r="E984" s="12"/>
      <c r="F984" s="5" t="str">
        <f>IFERROR(IF(E984&lt;&gt;"",VLOOKUP(E984,STORE!$C$6:$D$500,2,FALSE),""),"تأكد من الكود")</f>
        <v/>
      </c>
      <c r="G984" s="12"/>
      <c r="H984" s="20"/>
      <c r="I984" s="12"/>
      <c r="U984" s="4" t="str">
        <f>IF(AND($V$2=$E984,$V$2&lt;&gt;"",$V$2&lt;&gt;0,F984&lt;&gt;"تأكد من الكود"),COUNT($U$3:U983)+1,"  ")</f>
        <v xml:space="preserve">  </v>
      </c>
      <c r="Y984" s="4" t="str">
        <f>IF(AND($Z$2=$D984,$Z$2&lt;&gt;"",$Z$2&lt;&gt;0,$Y$2=$Y$1),COUNT($Y$3:Y983)+1,"  ")</f>
        <v xml:space="preserve">  </v>
      </c>
    </row>
    <row r="985" spans="2:25" ht="15.75">
      <c r="B985" s="12" t="str">
        <f>IF(C985&lt;&gt;"",COUNT($B$3:B984)+1,"")</f>
        <v/>
      </c>
      <c r="C985" s="86"/>
      <c r="D985" s="12"/>
      <c r="E985" s="12"/>
      <c r="F985" s="5" t="str">
        <f>IFERROR(IF(E985&lt;&gt;"",VLOOKUP(E985,STORE!$C$6:$D$500,2,FALSE),""),"تأكد من الكود")</f>
        <v/>
      </c>
      <c r="G985" s="12"/>
      <c r="H985" s="20"/>
      <c r="I985" s="12"/>
      <c r="U985" s="4" t="str">
        <f>IF(AND($V$2=$E985,$V$2&lt;&gt;"",$V$2&lt;&gt;0,F985&lt;&gt;"تأكد من الكود"),COUNT($U$3:U984)+1,"  ")</f>
        <v xml:space="preserve">  </v>
      </c>
      <c r="Y985" s="4" t="str">
        <f>IF(AND($Z$2=$D985,$Z$2&lt;&gt;"",$Z$2&lt;&gt;0,$Y$2=$Y$1),COUNT($Y$3:Y984)+1,"  ")</f>
        <v xml:space="preserve">  </v>
      </c>
    </row>
    <row r="986" spans="2:25" ht="15.75">
      <c r="B986" s="12" t="str">
        <f>IF(C986&lt;&gt;"",COUNT($B$3:B985)+1,"")</f>
        <v/>
      </c>
      <c r="C986" s="86"/>
      <c r="D986" s="12"/>
      <c r="E986" s="12"/>
      <c r="F986" s="5" t="str">
        <f>IFERROR(IF(E986&lt;&gt;"",VLOOKUP(E986,STORE!$C$6:$D$500,2,FALSE),""),"تأكد من الكود")</f>
        <v/>
      </c>
      <c r="G986" s="12"/>
      <c r="H986" s="20"/>
      <c r="I986" s="12"/>
      <c r="U986" s="4" t="str">
        <f>IF(AND($V$2=$E986,$V$2&lt;&gt;"",$V$2&lt;&gt;0,F986&lt;&gt;"تأكد من الكود"),COUNT($U$3:U985)+1,"  ")</f>
        <v xml:space="preserve">  </v>
      </c>
      <c r="Y986" s="4" t="str">
        <f>IF(AND($Z$2=$D986,$Z$2&lt;&gt;"",$Z$2&lt;&gt;0,$Y$2=$Y$1),COUNT($Y$3:Y985)+1,"  ")</f>
        <v xml:space="preserve">  </v>
      </c>
    </row>
    <row r="987" spans="2:25" ht="15.75">
      <c r="B987" s="12" t="str">
        <f>IF(C987&lt;&gt;"",COUNT($B$3:B986)+1,"")</f>
        <v/>
      </c>
      <c r="C987" s="86"/>
      <c r="D987" s="12"/>
      <c r="E987" s="12"/>
      <c r="F987" s="5" t="str">
        <f>IFERROR(IF(E987&lt;&gt;"",VLOOKUP(E987,STORE!$C$6:$D$500,2,FALSE),""),"تأكد من الكود")</f>
        <v/>
      </c>
      <c r="G987" s="12"/>
      <c r="H987" s="20"/>
      <c r="I987" s="12"/>
      <c r="U987" s="4" t="str">
        <f>IF(AND($V$2=$E987,$V$2&lt;&gt;"",$V$2&lt;&gt;0,F987&lt;&gt;"تأكد من الكود"),COUNT($U$3:U986)+1,"  ")</f>
        <v xml:space="preserve">  </v>
      </c>
      <c r="Y987" s="4" t="str">
        <f>IF(AND($Z$2=$D987,$Z$2&lt;&gt;"",$Z$2&lt;&gt;0,$Y$2=$Y$1),COUNT($Y$3:Y986)+1,"  ")</f>
        <v xml:space="preserve">  </v>
      </c>
    </row>
    <row r="988" spans="2:25" ht="15.75">
      <c r="B988" s="12" t="str">
        <f>IF(C988&lt;&gt;"",COUNT($B$3:B987)+1,"")</f>
        <v/>
      </c>
      <c r="C988" s="86"/>
      <c r="D988" s="12"/>
      <c r="E988" s="12"/>
      <c r="F988" s="5" t="str">
        <f>IFERROR(IF(E988&lt;&gt;"",VLOOKUP(E988,STORE!$C$6:$D$500,2,FALSE),""),"تأكد من الكود")</f>
        <v/>
      </c>
      <c r="G988" s="12"/>
      <c r="H988" s="20"/>
      <c r="I988" s="12"/>
      <c r="U988" s="4" t="str">
        <f>IF(AND($V$2=$E988,$V$2&lt;&gt;"",$V$2&lt;&gt;0,F988&lt;&gt;"تأكد من الكود"),COUNT($U$3:U987)+1,"  ")</f>
        <v xml:space="preserve">  </v>
      </c>
      <c r="Y988" s="4" t="str">
        <f>IF(AND($Z$2=$D988,$Z$2&lt;&gt;"",$Z$2&lt;&gt;0,$Y$2=$Y$1),COUNT($Y$3:Y987)+1,"  ")</f>
        <v xml:space="preserve">  </v>
      </c>
    </row>
    <row r="989" spans="2:25" ht="15.75">
      <c r="B989" s="12" t="str">
        <f>IF(C989&lt;&gt;"",COUNT($B$3:B988)+1,"")</f>
        <v/>
      </c>
      <c r="C989" s="86"/>
      <c r="D989" s="12"/>
      <c r="E989" s="12"/>
      <c r="F989" s="5" t="str">
        <f>IFERROR(IF(E989&lt;&gt;"",VLOOKUP(E989,STORE!$C$6:$D$500,2,FALSE),""),"تأكد من الكود")</f>
        <v/>
      </c>
      <c r="G989" s="12"/>
      <c r="H989" s="20"/>
      <c r="I989" s="12"/>
      <c r="U989" s="4" t="str">
        <f>IF(AND($V$2=$E989,$V$2&lt;&gt;"",$V$2&lt;&gt;0,F989&lt;&gt;"تأكد من الكود"),COUNT($U$3:U988)+1,"  ")</f>
        <v xml:space="preserve">  </v>
      </c>
      <c r="Y989" s="4" t="str">
        <f>IF(AND($Z$2=$D989,$Z$2&lt;&gt;"",$Z$2&lt;&gt;0,$Y$2=$Y$1),COUNT($Y$3:Y988)+1,"  ")</f>
        <v xml:space="preserve">  </v>
      </c>
    </row>
    <row r="990" spans="2:25" ht="15.75">
      <c r="B990" s="12" t="str">
        <f>IF(C990&lt;&gt;"",COUNT($B$3:B989)+1,"")</f>
        <v/>
      </c>
      <c r="C990" s="86"/>
      <c r="D990" s="12"/>
      <c r="E990" s="12"/>
      <c r="F990" s="5" t="str">
        <f>IFERROR(IF(E990&lt;&gt;"",VLOOKUP(E990,STORE!$C$6:$D$500,2,FALSE),""),"تأكد من الكود")</f>
        <v/>
      </c>
      <c r="G990" s="12"/>
      <c r="H990" s="20"/>
      <c r="I990" s="12"/>
      <c r="U990" s="4" t="str">
        <f>IF(AND($V$2=$E990,$V$2&lt;&gt;"",$V$2&lt;&gt;0,F990&lt;&gt;"تأكد من الكود"),COUNT($U$3:U989)+1,"  ")</f>
        <v xml:space="preserve">  </v>
      </c>
      <c r="Y990" s="4" t="str">
        <f>IF(AND($Z$2=$D990,$Z$2&lt;&gt;"",$Z$2&lt;&gt;0,$Y$2=$Y$1),COUNT($Y$3:Y989)+1,"  ")</f>
        <v xml:space="preserve">  </v>
      </c>
    </row>
    <row r="991" spans="2:25" ht="15.75">
      <c r="B991" s="12" t="str">
        <f>IF(C991&lt;&gt;"",COUNT($B$3:B990)+1,"")</f>
        <v/>
      </c>
      <c r="C991" s="86"/>
      <c r="D991" s="12"/>
      <c r="E991" s="12"/>
      <c r="F991" s="5" t="str">
        <f>IFERROR(IF(E991&lt;&gt;"",VLOOKUP(E991,STORE!$C$6:$D$500,2,FALSE),""),"تأكد من الكود")</f>
        <v/>
      </c>
      <c r="G991" s="12"/>
      <c r="H991" s="20"/>
      <c r="I991" s="12"/>
      <c r="U991" s="4" t="str">
        <f>IF(AND($V$2=$E991,$V$2&lt;&gt;"",$V$2&lt;&gt;0,F991&lt;&gt;"تأكد من الكود"),COUNT($U$3:U990)+1,"  ")</f>
        <v xml:space="preserve">  </v>
      </c>
      <c r="Y991" s="4" t="str">
        <f>IF(AND($Z$2=$D991,$Z$2&lt;&gt;"",$Z$2&lt;&gt;0,$Y$2=$Y$1),COUNT($Y$3:Y990)+1,"  ")</f>
        <v xml:space="preserve">  </v>
      </c>
    </row>
    <row r="992" spans="2:25" ht="15.75">
      <c r="B992" s="12" t="str">
        <f>IF(C992&lt;&gt;"",COUNT($B$3:B991)+1,"")</f>
        <v/>
      </c>
      <c r="C992" s="86"/>
      <c r="D992" s="12"/>
      <c r="E992" s="12"/>
      <c r="F992" s="5" t="str">
        <f>IFERROR(IF(E992&lt;&gt;"",VLOOKUP(E992,STORE!$C$6:$D$500,2,FALSE),""),"تأكد من الكود")</f>
        <v/>
      </c>
      <c r="G992" s="12"/>
      <c r="H992" s="20"/>
      <c r="I992" s="12"/>
      <c r="U992" s="4" t="str">
        <f>IF(AND($V$2=$E992,$V$2&lt;&gt;"",$V$2&lt;&gt;0,F992&lt;&gt;"تأكد من الكود"),COUNT($U$3:U991)+1,"  ")</f>
        <v xml:space="preserve">  </v>
      </c>
      <c r="Y992" s="4" t="str">
        <f>IF(AND($Z$2=$D992,$Z$2&lt;&gt;"",$Z$2&lt;&gt;0,$Y$2=$Y$1),COUNT($Y$3:Y991)+1,"  ")</f>
        <v xml:space="preserve">  </v>
      </c>
    </row>
    <row r="993" spans="2:25" ht="15.75">
      <c r="B993" s="12" t="str">
        <f>IF(C993&lt;&gt;"",COUNT($B$3:B992)+1,"")</f>
        <v/>
      </c>
      <c r="C993" s="86"/>
      <c r="D993" s="12"/>
      <c r="E993" s="12"/>
      <c r="F993" s="5" t="str">
        <f>IFERROR(IF(E993&lt;&gt;"",VLOOKUP(E993,STORE!$C$6:$D$500,2,FALSE),""),"تأكد من الكود")</f>
        <v/>
      </c>
      <c r="G993" s="12"/>
      <c r="H993" s="20"/>
      <c r="I993" s="12"/>
      <c r="U993" s="4" t="str">
        <f>IF(AND($V$2=$E993,$V$2&lt;&gt;"",$V$2&lt;&gt;0,F993&lt;&gt;"تأكد من الكود"),COUNT($U$3:U992)+1,"  ")</f>
        <v xml:space="preserve">  </v>
      </c>
      <c r="Y993" s="4" t="str">
        <f>IF(AND($Z$2=$D993,$Z$2&lt;&gt;"",$Z$2&lt;&gt;0,$Y$2=$Y$1),COUNT($Y$3:Y992)+1,"  ")</f>
        <v xml:space="preserve">  </v>
      </c>
    </row>
    <row r="994" spans="2:25" ht="15.75">
      <c r="B994" s="12" t="str">
        <f>IF(C994&lt;&gt;"",COUNT($B$3:B993)+1,"")</f>
        <v/>
      </c>
      <c r="C994" s="86"/>
      <c r="D994" s="12"/>
      <c r="E994" s="12"/>
      <c r="F994" s="5" t="str">
        <f>IFERROR(IF(E994&lt;&gt;"",VLOOKUP(E994,STORE!$C$6:$D$500,2,FALSE),""),"تأكد من الكود")</f>
        <v/>
      </c>
      <c r="G994" s="12"/>
      <c r="H994" s="20"/>
      <c r="I994" s="12"/>
      <c r="U994" s="4" t="str">
        <f>IF(AND($V$2=$E994,$V$2&lt;&gt;"",$V$2&lt;&gt;0,F994&lt;&gt;"تأكد من الكود"),COUNT($U$3:U993)+1,"  ")</f>
        <v xml:space="preserve">  </v>
      </c>
      <c r="Y994" s="4" t="str">
        <f>IF(AND($Z$2=$D994,$Z$2&lt;&gt;"",$Z$2&lt;&gt;0,$Y$2=$Y$1),COUNT($Y$3:Y993)+1,"  ")</f>
        <v xml:space="preserve">  </v>
      </c>
    </row>
    <row r="995" spans="2:25" ht="15.75">
      <c r="B995" s="12" t="str">
        <f>IF(C995&lt;&gt;"",COUNT($B$3:B994)+1,"")</f>
        <v/>
      </c>
      <c r="C995" s="86"/>
      <c r="D995" s="12"/>
      <c r="E995" s="12"/>
      <c r="F995" s="5" t="str">
        <f>IFERROR(IF(E995&lt;&gt;"",VLOOKUP(E995,STORE!$C$6:$D$500,2,FALSE),""),"تأكد من الكود")</f>
        <v/>
      </c>
      <c r="G995" s="12"/>
      <c r="H995" s="20"/>
      <c r="I995" s="12"/>
      <c r="U995" s="4" t="str">
        <f>IF(AND($V$2=$E995,$V$2&lt;&gt;"",$V$2&lt;&gt;0,F995&lt;&gt;"تأكد من الكود"),COUNT($U$3:U994)+1,"  ")</f>
        <v xml:space="preserve">  </v>
      </c>
      <c r="Y995" s="4" t="str">
        <f>IF(AND($Z$2=$D995,$Z$2&lt;&gt;"",$Z$2&lt;&gt;0,$Y$2=$Y$1),COUNT($Y$3:Y994)+1,"  ")</f>
        <v xml:space="preserve">  </v>
      </c>
    </row>
    <row r="996" spans="2:25" ht="15.75">
      <c r="B996" s="12" t="str">
        <f>IF(C996&lt;&gt;"",COUNT($B$3:B995)+1,"")</f>
        <v/>
      </c>
      <c r="C996" s="86"/>
      <c r="D996" s="12"/>
      <c r="E996" s="12"/>
      <c r="F996" s="5" t="str">
        <f>IFERROR(IF(E996&lt;&gt;"",VLOOKUP(E996,STORE!$C$6:$D$500,2,FALSE),""),"تأكد من الكود")</f>
        <v/>
      </c>
      <c r="G996" s="12"/>
      <c r="H996" s="20"/>
      <c r="I996" s="12"/>
      <c r="U996" s="4" t="str">
        <f>IF(AND($V$2=$E996,$V$2&lt;&gt;"",$V$2&lt;&gt;0,F996&lt;&gt;"تأكد من الكود"),COUNT($U$3:U995)+1,"  ")</f>
        <v xml:space="preserve">  </v>
      </c>
      <c r="Y996" s="4" t="str">
        <f>IF(AND($Z$2=$D996,$Z$2&lt;&gt;"",$Z$2&lt;&gt;0,$Y$2=$Y$1),COUNT($Y$3:Y995)+1,"  ")</f>
        <v xml:space="preserve">  </v>
      </c>
    </row>
    <row r="997" spans="2:25" ht="15.75">
      <c r="B997" s="12" t="str">
        <f>IF(C997&lt;&gt;"",COUNT($B$3:B996)+1,"")</f>
        <v/>
      </c>
      <c r="C997" s="86"/>
      <c r="D997" s="12"/>
      <c r="E997" s="12"/>
      <c r="F997" s="5" t="str">
        <f>IFERROR(IF(E997&lt;&gt;"",VLOOKUP(E997,STORE!$C$6:$D$500,2,FALSE),""),"تأكد من الكود")</f>
        <v/>
      </c>
      <c r="G997" s="12"/>
      <c r="H997" s="20"/>
      <c r="I997" s="12"/>
      <c r="U997" s="4" t="str">
        <f>IF(AND($V$2=$E997,$V$2&lt;&gt;"",$V$2&lt;&gt;0,F997&lt;&gt;"تأكد من الكود"),COUNT($U$3:U996)+1,"  ")</f>
        <v xml:space="preserve">  </v>
      </c>
      <c r="Y997" s="4" t="str">
        <f>IF(AND($Z$2=$D997,$Z$2&lt;&gt;"",$Z$2&lt;&gt;0,$Y$2=$Y$1),COUNT($Y$3:Y996)+1,"  ")</f>
        <v xml:space="preserve">  </v>
      </c>
    </row>
    <row r="998" spans="2:25" ht="15.75">
      <c r="B998" s="12" t="str">
        <f>IF(C998&lt;&gt;"",COUNT($B$3:B997)+1,"")</f>
        <v/>
      </c>
      <c r="C998" s="86"/>
      <c r="D998" s="12"/>
      <c r="E998" s="12"/>
      <c r="F998" s="5" t="str">
        <f>IFERROR(IF(E998&lt;&gt;"",VLOOKUP(E998,STORE!$C$6:$D$500,2,FALSE),""),"تأكد من الكود")</f>
        <v/>
      </c>
      <c r="G998" s="12"/>
      <c r="H998" s="20"/>
      <c r="I998" s="12"/>
      <c r="U998" s="4" t="str">
        <f>IF(AND($V$2=$E998,$V$2&lt;&gt;"",$V$2&lt;&gt;0,F998&lt;&gt;"تأكد من الكود"),COUNT($U$3:U997)+1,"  ")</f>
        <v xml:space="preserve">  </v>
      </c>
      <c r="Y998" s="4" t="str">
        <f>IF(AND($Z$2=$D998,$Z$2&lt;&gt;"",$Z$2&lt;&gt;0,$Y$2=$Y$1),COUNT($Y$3:Y997)+1,"  ")</f>
        <v xml:space="preserve">  </v>
      </c>
    </row>
    <row r="999" spans="2:25" ht="15.75">
      <c r="B999" s="12" t="str">
        <f>IF(C999&lt;&gt;"",COUNT($B$3:B998)+1,"")</f>
        <v/>
      </c>
      <c r="C999" s="86"/>
      <c r="D999" s="12"/>
      <c r="E999" s="12"/>
      <c r="F999" s="5" t="str">
        <f>IFERROR(IF(E999&lt;&gt;"",VLOOKUP(E999,STORE!$C$6:$D$500,2,FALSE),""),"تأكد من الكود")</f>
        <v/>
      </c>
      <c r="G999" s="12"/>
      <c r="H999" s="20"/>
      <c r="I999" s="12"/>
      <c r="U999" s="4" t="str">
        <f>IF(AND($V$2=$E999,$V$2&lt;&gt;"",$V$2&lt;&gt;0,F999&lt;&gt;"تأكد من الكود"),COUNT($U$3:U998)+1,"  ")</f>
        <v xml:space="preserve">  </v>
      </c>
      <c r="Y999" s="4" t="str">
        <f>IF(AND($Z$2=$D999,$Z$2&lt;&gt;"",$Z$2&lt;&gt;0,$Y$2=$Y$1),COUNT($Y$3:Y998)+1,"  ")</f>
        <v xml:space="preserve">  </v>
      </c>
    </row>
    <row r="1000" spans="2:25" ht="15.75">
      <c r="B1000" s="12" t="str">
        <f>IF(C1000&lt;&gt;"",COUNT($B$3:B999)+1,"")</f>
        <v/>
      </c>
      <c r="C1000" s="86"/>
      <c r="D1000" s="12"/>
      <c r="E1000" s="12"/>
      <c r="F1000" s="5" t="str">
        <f>IFERROR(IF(E1000&lt;&gt;"",VLOOKUP(E1000,STORE!$C$6:$D$500,2,FALSE),""),"تأكد من الكود")</f>
        <v/>
      </c>
      <c r="G1000" s="12"/>
      <c r="H1000" s="20"/>
      <c r="I1000" s="12"/>
      <c r="U1000" s="4" t="str">
        <f>IF(AND($V$2=$E1000,$V$2&lt;&gt;"",$V$2&lt;&gt;0,F1000&lt;&gt;"تأكد من الكود"),COUNT($U$3:U999)+1,"  ")</f>
        <v xml:space="preserve">  </v>
      </c>
      <c r="Y1000" s="4" t="str">
        <f>IF(AND($Z$2=$D1000,$Z$2&lt;&gt;"",$Z$2&lt;&gt;0,$Y$2=$Y$1),COUNT($Y$3:Y999)+1,"  ")</f>
        <v xml:space="preserve">  </v>
      </c>
    </row>
    <row r="1001" spans="2:25" ht="15.75">
      <c r="B1001" s="12" t="str">
        <f>IF(C1001&lt;&gt;"",COUNT($B$3:B1000)+1,"")</f>
        <v/>
      </c>
      <c r="C1001" s="86"/>
      <c r="D1001" s="12"/>
      <c r="E1001" s="12"/>
      <c r="F1001" s="5" t="str">
        <f>IFERROR(IF(E1001&lt;&gt;"",VLOOKUP(E1001,STORE!$C$6:$D$500,2,FALSE),""),"تأكد من الكود")</f>
        <v/>
      </c>
      <c r="G1001" s="12"/>
      <c r="H1001" s="20"/>
      <c r="I1001" s="12"/>
      <c r="U1001" s="4" t="str">
        <f>IF(AND($V$2=$E1001,$V$2&lt;&gt;"",$V$2&lt;&gt;0,F1001&lt;&gt;"تأكد من الكود"),COUNT($U$3:U1000)+1,"  ")</f>
        <v xml:space="preserve">  </v>
      </c>
      <c r="Y1001" s="4" t="str">
        <f>IF(AND($Z$2=$D1001,$Z$2&lt;&gt;"",$Z$2&lt;&gt;0,$Y$2=$Y$1),COUNT($Y$3:Y1000)+1,"  ")</f>
        <v xml:space="preserve">  </v>
      </c>
    </row>
    <row r="1002" spans="2:25" ht="15.75">
      <c r="B1002" s="12" t="str">
        <f>IF(C1002&lt;&gt;"",COUNT($B$3:B1001)+1,"")</f>
        <v/>
      </c>
      <c r="C1002" s="86"/>
      <c r="D1002" s="12"/>
      <c r="E1002" s="12"/>
      <c r="F1002" s="5" t="str">
        <f>IFERROR(IF(E1002&lt;&gt;"",VLOOKUP(E1002,STORE!$C$6:$D$500,2,FALSE),""),"تأكد من الكود")</f>
        <v/>
      </c>
      <c r="G1002" s="12"/>
      <c r="H1002" s="20"/>
      <c r="I1002" s="12"/>
      <c r="U1002" s="4" t="str">
        <f>IF(AND($V$2=$E1002,$V$2&lt;&gt;"",$V$2&lt;&gt;0,F1002&lt;&gt;"تأكد من الكود"),COUNT($U$3:U1001)+1,"  ")</f>
        <v xml:space="preserve">  </v>
      </c>
      <c r="Y1002" s="4" t="str">
        <f>IF(AND($Z$2=$D1002,$Z$2&lt;&gt;"",$Z$2&lt;&gt;0,$Y$2=$Y$1),COUNT($Y$3:Y1001)+1,"  ")</f>
        <v xml:space="preserve">  </v>
      </c>
    </row>
    <row r="1003" spans="2:25" ht="15.75">
      <c r="B1003" s="12" t="str">
        <f>IF(C1003&lt;&gt;"",COUNT($B$3:B1002)+1,"")</f>
        <v/>
      </c>
      <c r="C1003" s="86"/>
      <c r="D1003" s="12"/>
      <c r="E1003" s="12"/>
      <c r="F1003" s="5" t="str">
        <f>IFERROR(IF(E1003&lt;&gt;"",VLOOKUP(E1003,STORE!$C$6:$D$500,2,FALSE),""),"تأكد من الكود")</f>
        <v/>
      </c>
      <c r="G1003" s="12"/>
      <c r="H1003" s="20"/>
      <c r="I1003" s="12"/>
      <c r="U1003" s="4" t="str">
        <f>IF(AND($V$2=$E1003,$V$2&lt;&gt;"",$V$2&lt;&gt;0,F1003&lt;&gt;"تأكد من الكود"),COUNT($U$3:U1002)+1,"  ")</f>
        <v xml:space="preserve">  </v>
      </c>
      <c r="Y1003" s="4" t="str">
        <f>IF(AND($Z$2=$D1003,$Z$2&lt;&gt;"",$Z$2&lt;&gt;0,$Y$2=$Y$1),COUNT($Y$3:Y1002)+1,"  ")</f>
        <v xml:space="preserve">  </v>
      </c>
    </row>
    <row r="1004" spans="2:25" ht="15.75">
      <c r="B1004" s="12" t="str">
        <f>IF(C1004&lt;&gt;"",COUNT($B$3:B1003)+1,"")</f>
        <v/>
      </c>
      <c r="C1004" s="86"/>
      <c r="D1004" s="12"/>
      <c r="E1004" s="12"/>
      <c r="F1004" s="5" t="str">
        <f>IFERROR(IF(E1004&lt;&gt;"",VLOOKUP(E1004,STORE!$C$6:$D$500,2,FALSE),""),"تأكد من الكود")</f>
        <v/>
      </c>
      <c r="G1004" s="12"/>
      <c r="H1004" s="20"/>
      <c r="I1004" s="12"/>
      <c r="U1004" s="4" t="str">
        <f>IF(AND($V$2=$E1004,$V$2&lt;&gt;"",$V$2&lt;&gt;0,F1004&lt;&gt;"تأكد من الكود"),COUNT($U$3:U1003)+1,"  ")</f>
        <v xml:space="preserve">  </v>
      </c>
      <c r="Y1004" s="4" t="str">
        <f>IF(AND($Z$2=$D1004,$Z$2&lt;&gt;"",$Z$2&lt;&gt;0,$Y$2=$Y$1),COUNT($Y$3:Y1003)+1,"  ")</f>
        <v xml:space="preserve">  </v>
      </c>
    </row>
    <row r="1005" spans="2:25" ht="15.75">
      <c r="B1005" s="12" t="str">
        <f>IF(C1005&lt;&gt;"",COUNT($B$3:B1004)+1,"")</f>
        <v/>
      </c>
      <c r="C1005" s="86"/>
      <c r="D1005" s="12"/>
      <c r="E1005" s="12"/>
      <c r="F1005" s="5" t="str">
        <f>IFERROR(IF(E1005&lt;&gt;"",VLOOKUP(E1005,STORE!$C$6:$D$500,2,FALSE),""),"تأكد من الكود")</f>
        <v/>
      </c>
      <c r="G1005" s="12"/>
      <c r="H1005" s="20"/>
      <c r="I1005" s="12"/>
      <c r="U1005" s="4" t="str">
        <f>IF(AND($V$2=$E1005,$V$2&lt;&gt;"",$V$2&lt;&gt;0,F1005&lt;&gt;"تأكد من الكود"),COUNT($U$3:U1004)+1,"  ")</f>
        <v xml:space="preserve">  </v>
      </c>
      <c r="Y1005" s="4" t="str">
        <f>IF(AND($Z$2=$D1005,$Z$2&lt;&gt;"",$Z$2&lt;&gt;0,$Y$2=$Y$1),COUNT($Y$3:Y1004)+1,"  ")</f>
        <v xml:space="preserve">  </v>
      </c>
    </row>
    <row r="1006" spans="2:25" ht="15.75">
      <c r="B1006" s="12" t="str">
        <f>IF(C1006&lt;&gt;"",COUNT($B$3:B1005)+1,"")</f>
        <v/>
      </c>
      <c r="C1006" s="86"/>
      <c r="D1006" s="12"/>
      <c r="E1006" s="12"/>
      <c r="F1006" s="5" t="str">
        <f>IFERROR(IF(E1006&lt;&gt;"",VLOOKUP(E1006,STORE!$C$6:$D$500,2,FALSE),""),"تأكد من الكود")</f>
        <v/>
      </c>
      <c r="G1006" s="12"/>
      <c r="H1006" s="20"/>
      <c r="I1006" s="12"/>
      <c r="U1006" s="4" t="str">
        <f>IF(AND($V$2=$E1006,$V$2&lt;&gt;"",$V$2&lt;&gt;0,F1006&lt;&gt;"تأكد من الكود"),COUNT($U$3:U1005)+1,"  ")</f>
        <v xml:space="preserve">  </v>
      </c>
      <c r="Y1006" s="4" t="str">
        <f>IF(AND($Z$2=$D1006,$Z$2&lt;&gt;"",$Z$2&lt;&gt;0,$Y$2=$Y$1),COUNT($Y$3:Y1005)+1,"  ")</f>
        <v xml:space="preserve">  </v>
      </c>
    </row>
    <row r="1007" spans="2:25" ht="15.75">
      <c r="B1007" s="12" t="str">
        <f>IF(C1007&lt;&gt;"",COUNT($B$3:B1006)+1,"")</f>
        <v/>
      </c>
      <c r="C1007" s="86"/>
      <c r="D1007" s="12"/>
      <c r="E1007" s="12"/>
      <c r="F1007" s="5" t="str">
        <f>IFERROR(IF(E1007&lt;&gt;"",VLOOKUP(E1007,STORE!$C$6:$D$500,2,FALSE),""),"تأكد من الكود")</f>
        <v/>
      </c>
      <c r="G1007" s="12"/>
      <c r="H1007" s="20"/>
      <c r="I1007" s="12"/>
      <c r="U1007" s="4" t="str">
        <f>IF(AND($V$2=$E1007,$V$2&lt;&gt;"",$V$2&lt;&gt;0,F1007&lt;&gt;"تأكد من الكود"),COUNT($U$3:U1006)+1,"  ")</f>
        <v xml:space="preserve">  </v>
      </c>
      <c r="Y1007" s="4" t="str">
        <f>IF(AND($Z$2=$D1007,$Z$2&lt;&gt;"",$Z$2&lt;&gt;0,$Y$2=$Y$1),COUNT($Y$3:Y1006)+1,"  ")</f>
        <v xml:space="preserve">  </v>
      </c>
    </row>
    <row r="1008" spans="2:25" ht="15.75">
      <c r="B1008" s="12" t="str">
        <f>IF(C1008&lt;&gt;"",COUNT($B$3:B1007)+1,"")</f>
        <v/>
      </c>
      <c r="C1008" s="86"/>
      <c r="D1008" s="12"/>
      <c r="E1008" s="12"/>
      <c r="F1008" s="5" t="str">
        <f>IFERROR(IF(E1008&lt;&gt;"",VLOOKUP(E1008,STORE!$C$6:$D$500,2,FALSE),""),"تأكد من الكود")</f>
        <v/>
      </c>
      <c r="G1008" s="12"/>
      <c r="H1008" s="20"/>
      <c r="I1008" s="12"/>
      <c r="U1008" s="4" t="str">
        <f>IF(AND($V$2=$E1008,$V$2&lt;&gt;"",$V$2&lt;&gt;0,F1008&lt;&gt;"تأكد من الكود"),COUNT($U$3:U1007)+1,"  ")</f>
        <v xml:space="preserve">  </v>
      </c>
      <c r="Y1008" s="4" t="str">
        <f>IF(AND($Z$2=$D1008,$Z$2&lt;&gt;"",$Z$2&lt;&gt;0,$Y$2=$Y$1),COUNT($Y$3:Y1007)+1,"  ")</f>
        <v xml:space="preserve">  </v>
      </c>
    </row>
    <row r="1009" spans="2:25" ht="15.75">
      <c r="B1009" s="12" t="str">
        <f>IF(C1009&lt;&gt;"",COUNT($B$3:B1008)+1,"")</f>
        <v/>
      </c>
      <c r="C1009" s="86"/>
      <c r="D1009" s="12"/>
      <c r="E1009" s="12"/>
      <c r="F1009" s="5" t="str">
        <f>IFERROR(IF(E1009&lt;&gt;"",VLOOKUP(E1009,STORE!$C$6:$D$500,2,FALSE),""),"تأكد من الكود")</f>
        <v/>
      </c>
      <c r="G1009" s="12"/>
      <c r="H1009" s="20"/>
      <c r="I1009" s="12"/>
      <c r="U1009" s="4" t="str">
        <f>IF(AND($V$2=$E1009,$V$2&lt;&gt;"",$V$2&lt;&gt;0,F1009&lt;&gt;"تأكد من الكود"),COUNT($U$3:U1008)+1,"  ")</f>
        <v xml:space="preserve">  </v>
      </c>
      <c r="Y1009" s="4" t="str">
        <f>IF(AND($Z$2=$D1009,$Z$2&lt;&gt;"",$Z$2&lt;&gt;0,$Y$2=$Y$1),COUNT($Y$3:Y1008)+1,"  ")</f>
        <v xml:space="preserve">  </v>
      </c>
    </row>
    <row r="1010" spans="2:25" ht="15.75">
      <c r="B1010" s="12" t="str">
        <f>IF(C1010&lt;&gt;"",COUNT($B$3:B1009)+1,"")</f>
        <v/>
      </c>
      <c r="C1010" s="86"/>
      <c r="D1010" s="12"/>
      <c r="E1010" s="12"/>
      <c r="F1010" s="5" t="str">
        <f>IFERROR(IF(E1010&lt;&gt;"",VLOOKUP(E1010,STORE!$C$6:$D$500,2,FALSE),""),"تأكد من الكود")</f>
        <v/>
      </c>
      <c r="G1010" s="12"/>
      <c r="H1010" s="20"/>
      <c r="I1010" s="12"/>
      <c r="U1010" s="4" t="str">
        <f>IF(AND($V$2=$E1010,$V$2&lt;&gt;"",$V$2&lt;&gt;0,F1010&lt;&gt;"تأكد من الكود"),COUNT($U$3:U1009)+1,"  ")</f>
        <v xml:space="preserve">  </v>
      </c>
      <c r="Y1010" s="4" t="str">
        <f>IF(AND($Z$2=$D1010,$Z$2&lt;&gt;"",$Z$2&lt;&gt;0,$Y$2=$Y$1),COUNT($Y$3:Y1009)+1,"  ")</f>
        <v xml:space="preserve">  </v>
      </c>
    </row>
    <row r="1011" spans="2:25" ht="15.75">
      <c r="B1011" s="12" t="str">
        <f>IF(C1011&lt;&gt;"",COUNT($B$3:B1010)+1,"")</f>
        <v/>
      </c>
      <c r="C1011" s="86"/>
      <c r="D1011" s="12"/>
      <c r="E1011" s="12"/>
      <c r="F1011" s="5" t="str">
        <f>IFERROR(IF(E1011&lt;&gt;"",VLOOKUP(E1011,STORE!$C$6:$D$500,2,FALSE),""),"تأكد من الكود")</f>
        <v/>
      </c>
      <c r="G1011" s="12"/>
      <c r="H1011" s="20"/>
      <c r="I1011" s="12"/>
      <c r="U1011" s="4" t="str">
        <f>IF(AND($V$2=$E1011,$V$2&lt;&gt;"",$V$2&lt;&gt;0,F1011&lt;&gt;"تأكد من الكود"),COUNT($U$3:U1010)+1,"  ")</f>
        <v xml:space="preserve">  </v>
      </c>
      <c r="Y1011" s="4" t="str">
        <f>IF(AND($Z$2=$D1011,$Z$2&lt;&gt;"",$Z$2&lt;&gt;0,$Y$2=$Y$1),COUNT($Y$3:Y1010)+1,"  ")</f>
        <v xml:space="preserve">  </v>
      </c>
    </row>
    <row r="1012" spans="2:25" ht="15.75">
      <c r="B1012" s="12" t="str">
        <f>IF(C1012&lt;&gt;"",COUNT($B$3:B1011)+1,"")</f>
        <v/>
      </c>
      <c r="C1012" s="86"/>
      <c r="D1012" s="12"/>
      <c r="E1012" s="12"/>
      <c r="F1012" s="5" t="str">
        <f>IFERROR(IF(E1012&lt;&gt;"",VLOOKUP(E1012,STORE!$C$6:$D$500,2,FALSE),""),"تأكد من الكود")</f>
        <v/>
      </c>
      <c r="G1012" s="12"/>
      <c r="H1012" s="20"/>
      <c r="I1012" s="12"/>
      <c r="U1012" s="4" t="str">
        <f>IF(AND($V$2=$E1012,$V$2&lt;&gt;"",$V$2&lt;&gt;0,F1012&lt;&gt;"تأكد من الكود"),COUNT($U$3:U1011)+1,"  ")</f>
        <v xml:space="preserve">  </v>
      </c>
      <c r="Y1012" s="4" t="str">
        <f>IF(AND($Z$2=$D1012,$Z$2&lt;&gt;"",$Z$2&lt;&gt;0,$Y$2=$Y$1),COUNT($Y$3:Y1011)+1,"  ")</f>
        <v xml:space="preserve">  </v>
      </c>
    </row>
    <row r="1013" spans="2:25" ht="15.75">
      <c r="B1013" s="12" t="str">
        <f>IF(C1013&lt;&gt;"",COUNT($B$3:B1012)+1,"")</f>
        <v/>
      </c>
      <c r="C1013" s="86"/>
      <c r="D1013" s="12"/>
      <c r="E1013" s="12"/>
      <c r="F1013" s="5" t="str">
        <f>IFERROR(IF(E1013&lt;&gt;"",VLOOKUP(E1013,STORE!$C$6:$D$500,2,FALSE),""),"تأكد من الكود")</f>
        <v/>
      </c>
      <c r="G1013" s="12"/>
      <c r="H1013" s="20"/>
      <c r="I1013" s="12"/>
      <c r="U1013" s="4" t="str">
        <f>IF(AND($V$2=$E1013,$V$2&lt;&gt;"",$V$2&lt;&gt;0,F1013&lt;&gt;"تأكد من الكود"),COUNT($U$3:U1012)+1,"  ")</f>
        <v xml:space="preserve">  </v>
      </c>
      <c r="Y1013" s="4" t="str">
        <f>IF(AND($Z$2=$D1013,$Z$2&lt;&gt;"",$Z$2&lt;&gt;0,$Y$2=$Y$1),COUNT($Y$3:Y1012)+1,"  ")</f>
        <v xml:space="preserve">  </v>
      </c>
    </row>
    <row r="1014" spans="2:25" ht="15.75">
      <c r="B1014" s="12" t="str">
        <f>IF(C1014&lt;&gt;"",COUNT($B$3:B1013)+1,"")</f>
        <v/>
      </c>
      <c r="C1014" s="86"/>
      <c r="D1014" s="12"/>
      <c r="E1014" s="12"/>
      <c r="F1014" s="5" t="str">
        <f>IFERROR(IF(E1014&lt;&gt;"",VLOOKUP(E1014,STORE!$C$6:$D$500,2,FALSE),""),"تأكد من الكود")</f>
        <v/>
      </c>
      <c r="G1014" s="12"/>
      <c r="H1014" s="20"/>
      <c r="I1014" s="12"/>
      <c r="U1014" s="4" t="str">
        <f>IF(AND($V$2=$E1014,$V$2&lt;&gt;"",$V$2&lt;&gt;0,F1014&lt;&gt;"تأكد من الكود"),COUNT($U$3:U1013)+1,"  ")</f>
        <v xml:space="preserve">  </v>
      </c>
      <c r="Y1014" s="4" t="str">
        <f>IF(AND($Z$2=$D1014,$Z$2&lt;&gt;"",$Z$2&lt;&gt;0,$Y$2=$Y$1),COUNT($Y$3:Y1013)+1,"  ")</f>
        <v xml:space="preserve">  </v>
      </c>
    </row>
    <row r="1015" spans="2:25" ht="15.75">
      <c r="B1015" s="12" t="str">
        <f>IF(C1015&lt;&gt;"",COUNT($B$3:B1014)+1,"")</f>
        <v/>
      </c>
      <c r="C1015" s="86"/>
      <c r="D1015" s="12"/>
      <c r="E1015" s="12"/>
      <c r="F1015" s="5" t="str">
        <f>IFERROR(IF(E1015&lt;&gt;"",VLOOKUP(E1015,STORE!$C$6:$D$500,2,FALSE),""),"تأكد من الكود")</f>
        <v/>
      </c>
      <c r="G1015" s="12"/>
      <c r="H1015" s="20"/>
      <c r="I1015" s="12"/>
      <c r="U1015" s="4" t="str">
        <f>IF(AND($V$2=$E1015,$V$2&lt;&gt;"",$V$2&lt;&gt;0,F1015&lt;&gt;"تأكد من الكود"),COUNT($U$3:U1014)+1,"  ")</f>
        <v xml:space="preserve">  </v>
      </c>
      <c r="Y1015" s="4" t="str">
        <f>IF(AND($Z$2=$D1015,$Z$2&lt;&gt;"",$Z$2&lt;&gt;0,$Y$2=$Y$1),COUNT($Y$3:Y1014)+1,"  ")</f>
        <v xml:space="preserve">  </v>
      </c>
    </row>
    <row r="1016" spans="2:25" ht="15.75">
      <c r="B1016" s="12" t="str">
        <f>IF(C1016&lt;&gt;"",COUNT($B$3:B1015)+1,"")</f>
        <v/>
      </c>
      <c r="C1016" s="86"/>
      <c r="D1016" s="12"/>
      <c r="E1016" s="12"/>
      <c r="F1016" s="5" t="str">
        <f>IFERROR(IF(E1016&lt;&gt;"",VLOOKUP(E1016,STORE!$C$6:$D$500,2,FALSE),""),"تأكد من الكود")</f>
        <v/>
      </c>
      <c r="G1016" s="12"/>
      <c r="H1016" s="20"/>
      <c r="I1016" s="12"/>
      <c r="U1016" s="4" t="str">
        <f>IF(AND($V$2=$E1016,$V$2&lt;&gt;"",$V$2&lt;&gt;0,F1016&lt;&gt;"تأكد من الكود"),COUNT($U$3:U1015)+1,"  ")</f>
        <v xml:space="preserve">  </v>
      </c>
      <c r="Y1016" s="4" t="str">
        <f>IF(AND($Z$2=$D1016,$Z$2&lt;&gt;"",$Z$2&lt;&gt;0,$Y$2=$Y$1),COUNT($Y$3:Y1015)+1,"  ")</f>
        <v xml:space="preserve">  </v>
      </c>
    </row>
    <row r="1017" spans="2:25" ht="15.75">
      <c r="B1017" s="12" t="str">
        <f>IF(C1017&lt;&gt;"",COUNT($B$3:B1016)+1,"")</f>
        <v/>
      </c>
      <c r="C1017" s="86"/>
      <c r="D1017" s="12"/>
      <c r="E1017" s="12"/>
      <c r="F1017" s="5" t="str">
        <f>IFERROR(IF(E1017&lt;&gt;"",VLOOKUP(E1017,STORE!$C$6:$D$500,2,FALSE),""),"تأكد من الكود")</f>
        <v/>
      </c>
      <c r="G1017" s="12"/>
      <c r="H1017" s="20"/>
      <c r="I1017" s="12"/>
      <c r="U1017" s="4" t="str">
        <f>IF(AND($V$2=$E1017,$V$2&lt;&gt;"",$V$2&lt;&gt;0,F1017&lt;&gt;"تأكد من الكود"),COUNT($U$3:U1016)+1,"  ")</f>
        <v xml:space="preserve">  </v>
      </c>
      <c r="Y1017" s="4" t="str">
        <f>IF(AND($Z$2=$D1017,$Z$2&lt;&gt;"",$Z$2&lt;&gt;0,$Y$2=$Y$1),COUNT($Y$3:Y1016)+1,"  ")</f>
        <v xml:space="preserve">  </v>
      </c>
    </row>
    <row r="1018" spans="2:25" ht="15.75">
      <c r="B1018" s="12" t="str">
        <f>IF(C1018&lt;&gt;"",COUNT($B$3:B1017)+1,"")</f>
        <v/>
      </c>
      <c r="C1018" s="86"/>
      <c r="D1018" s="12"/>
      <c r="E1018" s="12"/>
      <c r="F1018" s="5" t="str">
        <f>IFERROR(IF(E1018&lt;&gt;"",VLOOKUP(E1018,STORE!$C$6:$D$500,2,FALSE),""),"تأكد من الكود")</f>
        <v/>
      </c>
      <c r="G1018" s="12"/>
      <c r="H1018" s="20"/>
      <c r="I1018" s="12"/>
      <c r="U1018" s="4" t="str">
        <f>IF(AND($V$2=$E1018,$V$2&lt;&gt;"",$V$2&lt;&gt;0,F1018&lt;&gt;"تأكد من الكود"),COUNT($U$3:U1017)+1,"  ")</f>
        <v xml:space="preserve">  </v>
      </c>
      <c r="Y1018" s="4" t="str">
        <f>IF(AND($Z$2=$D1018,$Z$2&lt;&gt;"",$Z$2&lt;&gt;0,$Y$2=$Y$1),COUNT($Y$3:Y1017)+1,"  ")</f>
        <v xml:space="preserve">  </v>
      </c>
    </row>
    <row r="1019" spans="2:25" ht="15.75">
      <c r="B1019" s="12" t="str">
        <f>IF(C1019&lt;&gt;"",COUNT($B$3:B1018)+1,"")</f>
        <v/>
      </c>
      <c r="C1019" s="86"/>
      <c r="D1019" s="12"/>
      <c r="E1019" s="12"/>
      <c r="F1019" s="5" t="str">
        <f>IFERROR(IF(E1019&lt;&gt;"",VLOOKUP(E1019,STORE!$C$6:$D$500,2,FALSE),""),"تأكد من الكود")</f>
        <v/>
      </c>
      <c r="G1019" s="12"/>
      <c r="H1019" s="20"/>
      <c r="I1019" s="12"/>
      <c r="U1019" s="4" t="str">
        <f>IF(AND($V$2=$E1019,$V$2&lt;&gt;"",$V$2&lt;&gt;0,F1019&lt;&gt;"تأكد من الكود"),COUNT($U$3:U1018)+1,"  ")</f>
        <v xml:space="preserve">  </v>
      </c>
      <c r="Y1019" s="4" t="str">
        <f>IF(AND($Z$2=$D1019,$Z$2&lt;&gt;"",$Z$2&lt;&gt;0,$Y$2=$Y$1),COUNT($Y$3:Y1018)+1,"  ")</f>
        <v xml:space="preserve">  </v>
      </c>
    </row>
    <row r="1020" spans="2:25" ht="15.75">
      <c r="B1020" s="12" t="str">
        <f>IF(C1020&lt;&gt;"",COUNT($B$3:B1019)+1,"")</f>
        <v/>
      </c>
      <c r="C1020" s="86"/>
      <c r="D1020" s="12"/>
      <c r="E1020" s="12"/>
      <c r="F1020" s="5" t="str">
        <f>IFERROR(IF(E1020&lt;&gt;"",VLOOKUP(E1020,STORE!$C$6:$D$500,2,FALSE),""),"تأكد من الكود")</f>
        <v/>
      </c>
      <c r="G1020" s="12"/>
      <c r="H1020" s="20"/>
      <c r="I1020" s="12"/>
      <c r="U1020" s="4" t="str">
        <f>IF(AND($V$2=$E1020,$V$2&lt;&gt;"",$V$2&lt;&gt;0,F1020&lt;&gt;"تأكد من الكود"),COUNT($U$3:U1019)+1,"  ")</f>
        <v xml:space="preserve">  </v>
      </c>
      <c r="Y1020" s="4" t="str">
        <f>IF(AND($Z$2=$D1020,$Z$2&lt;&gt;"",$Z$2&lt;&gt;0,$Y$2=$Y$1),COUNT($Y$3:Y1019)+1,"  ")</f>
        <v xml:space="preserve">  </v>
      </c>
    </row>
    <row r="1021" spans="2:25" ht="15.75">
      <c r="B1021" s="12" t="str">
        <f>IF(C1021&lt;&gt;"",COUNT($B$3:B1020)+1,"")</f>
        <v/>
      </c>
      <c r="C1021" s="86"/>
      <c r="D1021" s="12"/>
      <c r="E1021" s="12"/>
      <c r="F1021" s="5" t="str">
        <f>IFERROR(IF(E1021&lt;&gt;"",VLOOKUP(E1021,STORE!$C$6:$D$500,2,FALSE),""),"تأكد من الكود")</f>
        <v/>
      </c>
      <c r="G1021" s="12"/>
      <c r="H1021" s="20"/>
      <c r="I1021" s="12"/>
      <c r="U1021" s="4" t="str">
        <f>IF(AND($V$2=$E1021,$V$2&lt;&gt;"",$V$2&lt;&gt;0,F1021&lt;&gt;"تأكد من الكود"),COUNT($U$3:U1020)+1,"  ")</f>
        <v xml:space="preserve">  </v>
      </c>
      <c r="Y1021" s="4" t="str">
        <f>IF(AND($Z$2=$D1021,$Z$2&lt;&gt;"",$Z$2&lt;&gt;0,$Y$2=$Y$1),COUNT($Y$3:Y1020)+1,"  ")</f>
        <v xml:space="preserve">  </v>
      </c>
    </row>
    <row r="1022" spans="2:25" ht="15.75">
      <c r="B1022" s="12" t="str">
        <f>IF(C1022&lt;&gt;"",COUNT($B$3:B1021)+1,"")</f>
        <v/>
      </c>
      <c r="C1022" s="86"/>
      <c r="D1022" s="12"/>
      <c r="E1022" s="12"/>
      <c r="F1022" s="5" t="str">
        <f>IFERROR(IF(E1022&lt;&gt;"",VLOOKUP(E1022,STORE!$C$6:$D$500,2,FALSE),""),"تأكد من الكود")</f>
        <v/>
      </c>
      <c r="G1022" s="12"/>
      <c r="H1022" s="20"/>
      <c r="I1022" s="12"/>
      <c r="U1022" s="4" t="str">
        <f>IF(AND($V$2=$E1022,$V$2&lt;&gt;"",$V$2&lt;&gt;0,F1022&lt;&gt;"تأكد من الكود"),COUNT($U$3:U1021)+1,"  ")</f>
        <v xml:space="preserve">  </v>
      </c>
      <c r="Y1022" s="4" t="str">
        <f>IF(AND($Z$2=$D1022,$Z$2&lt;&gt;"",$Z$2&lt;&gt;0,$Y$2=$Y$1),COUNT($Y$3:Y1021)+1,"  ")</f>
        <v xml:space="preserve">  </v>
      </c>
    </row>
    <row r="1023" spans="2:25" ht="15.75">
      <c r="B1023" s="12" t="str">
        <f>IF(C1023&lt;&gt;"",COUNT($B$3:B1022)+1,"")</f>
        <v/>
      </c>
      <c r="C1023" s="86"/>
      <c r="D1023" s="12"/>
      <c r="E1023" s="12"/>
      <c r="F1023" s="5" t="str">
        <f>IFERROR(IF(E1023&lt;&gt;"",VLOOKUP(E1023,STORE!$C$6:$D$500,2,FALSE),""),"تأكد من الكود")</f>
        <v/>
      </c>
      <c r="G1023" s="12"/>
      <c r="H1023" s="20"/>
      <c r="I1023" s="12"/>
      <c r="U1023" s="4" t="str">
        <f>IF(AND($V$2=$E1023,$V$2&lt;&gt;"",$V$2&lt;&gt;0,F1023&lt;&gt;"تأكد من الكود"),COUNT($U$3:U1022)+1,"  ")</f>
        <v xml:space="preserve">  </v>
      </c>
      <c r="Y1023" s="4" t="str">
        <f>IF(AND($Z$2=$D1023,$Z$2&lt;&gt;"",$Z$2&lt;&gt;0,$Y$2=$Y$1),COUNT($Y$3:Y1022)+1,"  ")</f>
        <v xml:space="preserve">  </v>
      </c>
    </row>
    <row r="1024" spans="2:25" ht="15.75">
      <c r="B1024" s="12" t="str">
        <f>IF(C1024&lt;&gt;"",COUNT($B$3:B1023)+1,"")</f>
        <v/>
      </c>
      <c r="C1024" s="86"/>
      <c r="D1024" s="12"/>
      <c r="E1024" s="12"/>
      <c r="F1024" s="5" t="str">
        <f>IFERROR(IF(E1024&lt;&gt;"",VLOOKUP(E1024,STORE!$C$6:$D$500,2,FALSE),""),"تأكد من الكود")</f>
        <v/>
      </c>
      <c r="G1024" s="12"/>
      <c r="H1024" s="20"/>
      <c r="I1024" s="12"/>
      <c r="U1024" s="4" t="str">
        <f>IF(AND($V$2=$E1024,$V$2&lt;&gt;"",$V$2&lt;&gt;0,F1024&lt;&gt;"تأكد من الكود"),COUNT($U$3:U1023)+1,"  ")</f>
        <v xml:space="preserve">  </v>
      </c>
      <c r="Y1024" s="4" t="str">
        <f>IF(AND($Z$2=$D1024,$Z$2&lt;&gt;"",$Z$2&lt;&gt;0,$Y$2=$Y$1),COUNT($Y$3:Y1023)+1,"  ")</f>
        <v xml:space="preserve">  </v>
      </c>
    </row>
    <row r="1025" spans="2:25" ht="15.75">
      <c r="B1025" s="12" t="str">
        <f>IF(C1025&lt;&gt;"",COUNT($B$3:B1024)+1,"")</f>
        <v/>
      </c>
      <c r="C1025" s="86"/>
      <c r="D1025" s="12"/>
      <c r="E1025" s="12"/>
      <c r="F1025" s="5" t="str">
        <f>IFERROR(IF(E1025&lt;&gt;"",VLOOKUP(E1025,STORE!$C$6:$D$500,2,FALSE),""),"تأكد من الكود")</f>
        <v/>
      </c>
      <c r="G1025" s="12"/>
      <c r="H1025" s="20"/>
      <c r="I1025" s="12"/>
      <c r="U1025" s="4" t="str">
        <f>IF(AND($V$2=$E1025,$V$2&lt;&gt;"",$V$2&lt;&gt;0,F1025&lt;&gt;"تأكد من الكود"),COUNT($U$3:U1024)+1,"  ")</f>
        <v xml:space="preserve">  </v>
      </c>
      <c r="Y1025" s="4" t="str">
        <f>IF(AND($Z$2=$D1025,$Z$2&lt;&gt;"",$Z$2&lt;&gt;0,$Y$2=$Y$1),COUNT($Y$3:Y1024)+1,"  ")</f>
        <v xml:space="preserve">  </v>
      </c>
    </row>
    <row r="1026" spans="2:25" ht="15.75">
      <c r="B1026" s="12" t="str">
        <f>IF(C1026&lt;&gt;"",COUNT($B$3:B1025)+1,"")</f>
        <v/>
      </c>
      <c r="C1026" s="86"/>
      <c r="D1026" s="12"/>
      <c r="E1026" s="12"/>
      <c r="F1026" s="5" t="str">
        <f>IFERROR(IF(E1026&lt;&gt;"",VLOOKUP(E1026,STORE!$C$6:$D$500,2,FALSE),""),"تأكد من الكود")</f>
        <v/>
      </c>
      <c r="G1026" s="12"/>
      <c r="H1026" s="20"/>
      <c r="I1026" s="12"/>
      <c r="U1026" s="4" t="str">
        <f>IF(AND($V$2=$E1026,$V$2&lt;&gt;"",$V$2&lt;&gt;0,F1026&lt;&gt;"تأكد من الكود"),COUNT($U$3:U1025)+1,"  ")</f>
        <v xml:space="preserve">  </v>
      </c>
      <c r="Y1026" s="4" t="str">
        <f>IF(AND($Z$2=$D1026,$Z$2&lt;&gt;"",$Z$2&lt;&gt;0,$Y$2=$Y$1),COUNT($Y$3:Y1025)+1,"  ")</f>
        <v xml:space="preserve">  </v>
      </c>
    </row>
    <row r="1027" spans="2:25" ht="15.75">
      <c r="B1027" s="12" t="str">
        <f>IF(C1027&lt;&gt;"",COUNT($B$3:B1026)+1,"")</f>
        <v/>
      </c>
      <c r="C1027" s="86"/>
      <c r="D1027" s="12"/>
      <c r="E1027" s="12"/>
      <c r="F1027" s="5" t="str">
        <f>IFERROR(IF(E1027&lt;&gt;"",VLOOKUP(E1027,STORE!$C$6:$D$500,2,FALSE),""),"تأكد من الكود")</f>
        <v/>
      </c>
      <c r="G1027" s="12"/>
      <c r="H1027" s="20"/>
      <c r="I1027" s="12"/>
      <c r="U1027" s="4" t="str">
        <f>IF(AND($V$2=$E1027,$V$2&lt;&gt;"",$V$2&lt;&gt;0,F1027&lt;&gt;"تأكد من الكود"),COUNT($U$3:U1026)+1,"  ")</f>
        <v xml:space="preserve">  </v>
      </c>
      <c r="Y1027" s="4" t="str">
        <f>IF(AND($Z$2=$D1027,$Z$2&lt;&gt;"",$Z$2&lt;&gt;0,$Y$2=$Y$1),COUNT($Y$3:Y1026)+1,"  ")</f>
        <v xml:space="preserve">  </v>
      </c>
    </row>
    <row r="1028" spans="2:25" ht="15.75">
      <c r="B1028" s="12" t="str">
        <f>IF(C1028&lt;&gt;"",COUNT($B$3:B1027)+1,"")</f>
        <v/>
      </c>
      <c r="C1028" s="86"/>
      <c r="D1028" s="12"/>
      <c r="E1028" s="12"/>
      <c r="F1028" s="5" t="str">
        <f>IFERROR(IF(E1028&lt;&gt;"",VLOOKUP(E1028,STORE!$C$6:$D$500,2,FALSE),""),"تأكد من الكود")</f>
        <v/>
      </c>
      <c r="G1028" s="12"/>
      <c r="H1028" s="20"/>
      <c r="I1028" s="12"/>
      <c r="U1028" s="4" t="str">
        <f>IF(AND($V$2=$E1028,$V$2&lt;&gt;"",$V$2&lt;&gt;0,F1028&lt;&gt;"تأكد من الكود"),COUNT($U$3:U1027)+1,"  ")</f>
        <v xml:space="preserve">  </v>
      </c>
      <c r="Y1028" s="4" t="str">
        <f>IF(AND($Z$2=$D1028,$Z$2&lt;&gt;"",$Z$2&lt;&gt;0,$Y$2=$Y$1),COUNT($Y$3:Y1027)+1,"  ")</f>
        <v xml:space="preserve">  </v>
      </c>
    </row>
    <row r="1029" spans="2:25" ht="15.75">
      <c r="B1029" s="12" t="str">
        <f>IF(C1029&lt;&gt;"",COUNT($B$3:B1028)+1,"")</f>
        <v/>
      </c>
      <c r="C1029" s="86"/>
      <c r="D1029" s="12"/>
      <c r="E1029" s="12"/>
      <c r="F1029" s="5" t="str">
        <f>IFERROR(IF(E1029&lt;&gt;"",VLOOKUP(E1029,STORE!$C$6:$D$500,2,FALSE),""),"تأكد من الكود")</f>
        <v/>
      </c>
      <c r="G1029" s="12"/>
      <c r="H1029" s="20"/>
      <c r="I1029" s="12"/>
      <c r="U1029" s="4" t="str">
        <f>IF(AND($V$2=$E1029,$V$2&lt;&gt;"",$V$2&lt;&gt;0,F1029&lt;&gt;"تأكد من الكود"),COUNT($U$3:U1028)+1,"  ")</f>
        <v xml:space="preserve">  </v>
      </c>
      <c r="Y1029" s="4" t="str">
        <f>IF(AND($Z$2=$D1029,$Z$2&lt;&gt;"",$Z$2&lt;&gt;0,$Y$2=$Y$1),COUNT($Y$3:Y1028)+1,"  ")</f>
        <v xml:space="preserve">  </v>
      </c>
    </row>
    <row r="1030" spans="2:25" ht="15.75">
      <c r="B1030" s="12" t="str">
        <f>IF(C1030&lt;&gt;"",COUNT($B$3:B1029)+1,"")</f>
        <v/>
      </c>
      <c r="C1030" s="86"/>
      <c r="D1030" s="12"/>
      <c r="E1030" s="12"/>
      <c r="F1030" s="5" t="str">
        <f>IFERROR(IF(E1030&lt;&gt;"",VLOOKUP(E1030,STORE!$C$6:$D$500,2,FALSE),""),"تأكد من الكود")</f>
        <v/>
      </c>
      <c r="G1030" s="12"/>
      <c r="H1030" s="20"/>
      <c r="I1030" s="12"/>
      <c r="U1030" s="4" t="str">
        <f>IF(AND($V$2=$E1030,$V$2&lt;&gt;"",$V$2&lt;&gt;0,F1030&lt;&gt;"تأكد من الكود"),COUNT($U$3:U1029)+1,"  ")</f>
        <v xml:space="preserve">  </v>
      </c>
      <c r="Y1030" s="4" t="str">
        <f>IF(AND($Z$2=$D1030,$Z$2&lt;&gt;"",$Z$2&lt;&gt;0,$Y$2=$Y$1),COUNT($Y$3:Y1029)+1,"  ")</f>
        <v xml:space="preserve">  </v>
      </c>
    </row>
    <row r="1031" spans="2:25" ht="15.75">
      <c r="B1031" s="12" t="str">
        <f>IF(C1031&lt;&gt;"",COUNT($B$3:B1030)+1,"")</f>
        <v/>
      </c>
      <c r="C1031" s="86"/>
      <c r="D1031" s="12"/>
      <c r="E1031" s="12"/>
      <c r="F1031" s="5" t="str">
        <f>IFERROR(IF(E1031&lt;&gt;"",VLOOKUP(E1031,STORE!$C$6:$D$500,2,FALSE),""),"تأكد من الكود")</f>
        <v/>
      </c>
      <c r="G1031" s="12"/>
      <c r="H1031" s="20"/>
      <c r="I1031" s="12"/>
      <c r="U1031" s="4" t="str">
        <f>IF(AND($V$2=$E1031,$V$2&lt;&gt;"",$V$2&lt;&gt;0,F1031&lt;&gt;"تأكد من الكود"),COUNT($U$3:U1030)+1,"  ")</f>
        <v xml:space="preserve">  </v>
      </c>
      <c r="Y1031" s="4" t="str">
        <f>IF(AND($Z$2=$D1031,$Z$2&lt;&gt;"",$Z$2&lt;&gt;0,$Y$2=$Y$1),COUNT($Y$3:Y1030)+1,"  ")</f>
        <v xml:space="preserve">  </v>
      </c>
    </row>
    <row r="1032" spans="2:25" ht="15.75">
      <c r="B1032" s="12" t="str">
        <f>IF(C1032&lt;&gt;"",COUNT($B$3:B1031)+1,"")</f>
        <v/>
      </c>
      <c r="C1032" s="86"/>
      <c r="D1032" s="12"/>
      <c r="E1032" s="12"/>
      <c r="F1032" s="5" t="str">
        <f>IFERROR(IF(E1032&lt;&gt;"",VLOOKUP(E1032,STORE!$C$6:$D$500,2,FALSE),""),"تأكد من الكود")</f>
        <v/>
      </c>
      <c r="G1032" s="12"/>
      <c r="H1032" s="20"/>
      <c r="I1032" s="12"/>
      <c r="U1032" s="4" t="str">
        <f>IF(AND($V$2=$E1032,$V$2&lt;&gt;"",$V$2&lt;&gt;0,F1032&lt;&gt;"تأكد من الكود"),COUNT($U$3:U1031)+1,"  ")</f>
        <v xml:space="preserve">  </v>
      </c>
      <c r="Y1032" s="4" t="str">
        <f>IF(AND($Z$2=$D1032,$Z$2&lt;&gt;"",$Z$2&lt;&gt;0,$Y$2=$Y$1),COUNT($Y$3:Y1031)+1,"  ")</f>
        <v xml:space="preserve">  </v>
      </c>
    </row>
    <row r="1033" spans="2:25" ht="15.75">
      <c r="B1033" s="12" t="str">
        <f>IF(C1033&lt;&gt;"",COUNT($B$3:B1032)+1,"")</f>
        <v/>
      </c>
      <c r="C1033" s="86"/>
      <c r="D1033" s="12"/>
      <c r="E1033" s="12"/>
      <c r="F1033" s="5" t="str">
        <f>IFERROR(IF(E1033&lt;&gt;"",VLOOKUP(E1033,STORE!$C$6:$D$500,2,FALSE),""),"تأكد من الكود")</f>
        <v/>
      </c>
      <c r="G1033" s="12"/>
      <c r="H1033" s="20"/>
      <c r="I1033" s="12"/>
      <c r="U1033" s="4" t="str">
        <f>IF(AND($V$2=$E1033,$V$2&lt;&gt;"",$V$2&lt;&gt;0,F1033&lt;&gt;"تأكد من الكود"),COUNT($U$3:U1032)+1,"  ")</f>
        <v xml:space="preserve">  </v>
      </c>
      <c r="Y1033" s="4" t="str">
        <f>IF(AND($Z$2=$D1033,$Z$2&lt;&gt;"",$Z$2&lt;&gt;0,$Y$2=$Y$1),COUNT($Y$3:Y1032)+1,"  ")</f>
        <v xml:space="preserve">  </v>
      </c>
    </row>
    <row r="1034" spans="2:25" ht="15.75">
      <c r="B1034" s="12" t="str">
        <f>IF(C1034&lt;&gt;"",COUNT($B$3:B1033)+1,"")</f>
        <v/>
      </c>
      <c r="C1034" s="86"/>
      <c r="D1034" s="12"/>
      <c r="E1034" s="12"/>
      <c r="F1034" s="5" t="str">
        <f>IFERROR(IF(E1034&lt;&gt;"",VLOOKUP(E1034,STORE!$C$6:$D$500,2,FALSE),""),"تأكد من الكود")</f>
        <v/>
      </c>
      <c r="G1034" s="12"/>
      <c r="H1034" s="20"/>
      <c r="I1034" s="12"/>
      <c r="U1034" s="4" t="str">
        <f>IF(AND($V$2=$E1034,$V$2&lt;&gt;"",$V$2&lt;&gt;0,F1034&lt;&gt;"تأكد من الكود"),COUNT($U$3:U1033)+1,"  ")</f>
        <v xml:space="preserve">  </v>
      </c>
      <c r="Y1034" s="4" t="str">
        <f>IF(AND($Z$2=$D1034,$Z$2&lt;&gt;"",$Z$2&lt;&gt;0,$Y$2=$Y$1),COUNT($Y$3:Y1033)+1,"  ")</f>
        <v xml:space="preserve">  </v>
      </c>
    </row>
    <row r="1035" spans="2:25" ht="15.75">
      <c r="B1035" s="12" t="str">
        <f>IF(C1035&lt;&gt;"",COUNT($B$3:B1034)+1,"")</f>
        <v/>
      </c>
      <c r="C1035" s="86"/>
      <c r="D1035" s="12"/>
      <c r="E1035" s="12"/>
      <c r="F1035" s="5" t="str">
        <f>IFERROR(IF(E1035&lt;&gt;"",VLOOKUP(E1035,STORE!$C$6:$D$500,2,FALSE),""),"تأكد من الكود")</f>
        <v/>
      </c>
      <c r="G1035" s="12"/>
      <c r="H1035" s="20"/>
      <c r="I1035" s="12"/>
      <c r="U1035" s="4" t="str">
        <f>IF(AND($V$2=$E1035,$V$2&lt;&gt;"",$V$2&lt;&gt;0,F1035&lt;&gt;"تأكد من الكود"),COUNT($U$3:U1034)+1,"  ")</f>
        <v xml:space="preserve">  </v>
      </c>
      <c r="Y1035" s="4" t="str">
        <f>IF(AND($Z$2=$D1035,$Z$2&lt;&gt;"",$Z$2&lt;&gt;0,$Y$2=$Y$1),COUNT($Y$3:Y1034)+1,"  ")</f>
        <v xml:space="preserve">  </v>
      </c>
    </row>
    <row r="1036" spans="2:25" ht="15.75">
      <c r="B1036" s="12" t="str">
        <f>IF(C1036&lt;&gt;"",COUNT($B$3:B1035)+1,"")</f>
        <v/>
      </c>
      <c r="C1036" s="86"/>
      <c r="D1036" s="12"/>
      <c r="E1036" s="12"/>
      <c r="F1036" s="5" t="str">
        <f>IFERROR(IF(E1036&lt;&gt;"",VLOOKUP(E1036,STORE!$C$6:$D$500,2,FALSE),""),"تأكد من الكود")</f>
        <v/>
      </c>
      <c r="G1036" s="12"/>
      <c r="H1036" s="20"/>
      <c r="I1036" s="12"/>
      <c r="U1036" s="4" t="str">
        <f>IF(AND($V$2=$E1036,$V$2&lt;&gt;"",$V$2&lt;&gt;0,F1036&lt;&gt;"تأكد من الكود"),COUNT($U$3:U1035)+1,"  ")</f>
        <v xml:space="preserve">  </v>
      </c>
      <c r="Y1036" s="4" t="str">
        <f>IF(AND($Z$2=$D1036,$Z$2&lt;&gt;"",$Z$2&lt;&gt;0,$Y$2=$Y$1),COUNT($Y$3:Y1035)+1,"  ")</f>
        <v xml:space="preserve">  </v>
      </c>
    </row>
    <row r="1037" spans="2:25" ht="15.75">
      <c r="B1037" s="12" t="str">
        <f>IF(C1037&lt;&gt;"",COUNT($B$3:B1036)+1,"")</f>
        <v/>
      </c>
      <c r="C1037" s="86"/>
      <c r="D1037" s="12"/>
      <c r="E1037" s="12"/>
      <c r="F1037" s="5" t="str">
        <f>IFERROR(IF(E1037&lt;&gt;"",VLOOKUP(E1037,STORE!$C$6:$D$500,2,FALSE),""),"تأكد من الكود")</f>
        <v/>
      </c>
      <c r="G1037" s="12"/>
      <c r="H1037" s="20"/>
      <c r="I1037" s="12"/>
      <c r="U1037" s="4" t="str">
        <f>IF(AND($V$2=$E1037,$V$2&lt;&gt;"",$V$2&lt;&gt;0,F1037&lt;&gt;"تأكد من الكود"),COUNT($U$3:U1036)+1,"  ")</f>
        <v xml:space="preserve">  </v>
      </c>
      <c r="Y1037" s="4" t="str">
        <f>IF(AND($Z$2=$D1037,$Z$2&lt;&gt;"",$Z$2&lt;&gt;0,$Y$2=$Y$1),COUNT($Y$3:Y1036)+1,"  ")</f>
        <v xml:space="preserve">  </v>
      </c>
    </row>
    <row r="1038" spans="2:25" ht="15.75">
      <c r="B1038" s="12" t="str">
        <f>IF(C1038&lt;&gt;"",COUNT($B$3:B1037)+1,"")</f>
        <v/>
      </c>
      <c r="C1038" s="86"/>
      <c r="D1038" s="12"/>
      <c r="E1038" s="12"/>
      <c r="F1038" s="5" t="str">
        <f>IFERROR(IF(E1038&lt;&gt;"",VLOOKUP(E1038,STORE!$C$6:$D$500,2,FALSE),""),"تأكد من الكود")</f>
        <v/>
      </c>
      <c r="G1038" s="12"/>
      <c r="H1038" s="20"/>
      <c r="I1038" s="12"/>
      <c r="U1038" s="4" t="str">
        <f>IF(AND($V$2=$E1038,$V$2&lt;&gt;"",$V$2&lt;&gt;0,F1038&lt;&gt;"تأكد من الكود"),COUNT($U$3:U1037)+1,"  ")</f>
        <v xml:space="preserve">  </v>
      </c>
      <c r="Y1038" s="4" t="str">
        <f>IF(AND($Z$2=$D1038,$Z$2&lt;&gt;"",$Z$2&lt;&gt;0,$Y$2=$Y$1),COUNT($Y$3:Y1037)+1,"  ")</f>
        <v xml:space="preserve">  </v>
      </c>
    </row>
    <row r="1039" spans="2:25" ht="15.75">
      <c r="B1039" s="12" t="str">
        <f>IF(C1039&lt;&gt;"",COUNT($B$3:B1038)+1,"")</f>
        <v/>
      </c>
      <c r="C1039" s="86"/>
      <c r="D1039" s="12"/>
      <c r="E1039" s="12"/>
      <c r="F1039" s="5" t="str">
        <f>IFERROR(IF(E1039&lt;&gt;"",VLOOKUP(E1039,STORE!$C$6:$D$500,2,FALSE),""),"تأكد من الكود")</f>
        <v/>
      </c>
      <c r="G1039" s="12"/>
      <c r="H1039" s="20"/>
      <c r="I1039" s="12"/>
      <c r="U1039" s="4" t="str">
        <f>IF(AND($V$2=$E1039,$V$2&lt;&gt;"",$V$2&lt;&gt;0,F1039&lt;&gt;"تأكد من الكود"),COUNT($U$3:U1038)+1,"  ")</f>
        <v xml:space="preserve">  </v>
      </c>
      <c r="Y1039" s="4" t="str">
        <f>IF(AND($Z$2=$D1039,$Z$2&lt;&gt;"",$Z$2&lt;&gt;0,$Y$2=$Y$1),COUNT($Y$3:Y1038)+1,"  ")</f>
        <v xml:space="preserve">  </v>
      </c>
    </row>
    <row r="1040" spans="2:25" ht="15.75">
      <c r="B1040" s="12" t="str">
        <f>IF(C1040&lt;&gt;"",COUNT($B$3:B1039)+1,"")</f>
        <v/>
      </c>
      <c r="C1040" s="86"/>
      <c r="D1040" s="12"/>
      <c r="E1040" s="12"/>
      <c r="F1040" s="5" t="str">
        <f>IFERROR(IF(E1040&lt;&gt;"",VLOOKUP(E1040,STORE!$C$6:$D$500,2,FALSE),""),"تأكد من الكود")</f>
        <v/>
      </c>
      <c r="G1040" s="12"/>
      <c r="H1040" s="20"/>
      <c r="I1040" s="12"/>
      <c r="U1040" s="4" t="str">
        <f>IF(AND($V$2=$E1040,$V$2&lt;&gt;"",$V$2&lt;&gt;0,F1040&lt;&gt;"تأكد من الكود"),COUNT($U$3:U1039)+1,"  ")</f>
        <v xml:space="preserve">  </v>
      </c>
      <c r="Y1040" s="4" t="str">
        <f>IF(AND($Z$2=$D1040,$Z$2&lt;&gt;"",$Z$2&lt;&gt;0,$Y$2=$Y$1),COUNT($Y$3:Y1039)+1,"  ")</f>
        <v xml:space="preserve">  </v>
      </c>
    </row>
    <row r="1041" spans="2:25" ht="15.75">
      <c r="B1041" s="12" t="str">
        <f>IF(C1041&lt;&gt;"",COUNT($B$3:B1040)+1,"")</f>
        <v/>
      </c>
      <c r="C1041" s="86"/>
      <c r="D1041" s="12"/>
      <c r="E1041" s="12"/>
      <c r="F1041" s="5" t="str">
        <f>IFERROR(IF(E1041&lt;&gt;"",VLOOKUP(E1041,STORE!$C$6:$D$500,2,FALSE),""),"تأكد من الكود")</f>
        <v/>
      </c>
      <c r="G1041" s="12"/>
      <c r="H1041" s="20"/>
      <c r="I1041" s="12"/>
      <c r="U1041" s="4" t="str">
        <f>IF(AND($V$2=$E1041,$V$2&lt;&gt;"",$V$2&lt;&gt;0,F1041&lt;&gt;"تأكد من الكود"),COUNT($U$3:U1040)+1,"  ")</f>
        <v xml:space="preserve">  </v>
      </c>
      <c r="Y1041" s="4" t="str">
        <f>IF(AND($Z$2=$D1041,$Z$2&lt;&gt;"",$Z$2&lt;&gt;0,$Y$2=$Y$1),COUNT($Y$3:Y1040)+1,"  ")</f>
        <v xml:space="preserve">  </v>
      </c>
    </row>
    <row r="1042" spans="2:25" ht="15.75">
      <c r="B1042" s="12" t="str">
        <f>IF(C1042&lt;&gt;"",COUNT($B$3:B1041)+1,"")</f>
        <v/>
      </c>
      <c r="C1042" s="86"/>
      <c r="D1042" s="12"/>
      <c r="E1042" s="12"/>
      <c r="F1042" s="5" t="str">
        <f>IFERROR(IF(E1042&lt;&gt;"",VLOOKUP(E1042,STORE!$C$6:$D$500,2,FALSE),""),"تأكد من الكود")</f>
        <v/>
      </c>
      <c r="G1042" s="12"/>
      <c r="H1042" s="20"/>
      <c r="I1042" s="12"/>
      <c r="U1042" s="4" t="str">
        <f>IF(AND($V$2=$E1042,$V$2&lt;&gt;"",$V$2&lt;&gt;0,F1042&lt;&gt;"تأكد من الكود"),COUNT($U$3:U1041)+1,"  ")</f>
        <v xml:space="preserve">  </v>
      </c>
      <c r="Y1042" s="4" t="str">
        <f>IF(AND($Z$2=$D1042,$Z$2&lt;&gt;"",$Z$2&lt;&gt;0,$Y$2=$Y$1),COUNT($Y$3:Y1041)+1,"  ")</f>
        <v xml:space="preserve">  </v>
      </c>
    </row>
    <row r="1043" spans="2:25" ht="15.75">
      <c r="B1043" s="12" t="str">
        <f>IF(C1043&lt;&gt;"",COUNT($B$3:B1042)+1,"")</f>
        <v/>
      </c>
      <c r="C1043" s="86"/>
      <c r="D1043" s="12"/>
      <c r="E1043" s="12"/>
      <c r="F1043" s="5" t="str">
        <f>IFERROR(IF(E1043&lt;&gt;"",VLOOKUP(E1043,STORE!$C$6:$D$500,2,FALSE),""),"تأكد من الكود")</f>
        <v/>
      </c>
      <c r="G1043" s="12"/>
      <c r="H1043" s="20"/>
      <c r="I1043" s="12"/>
      <c r="U1043" s="4" t="str">
        <f>IF(AND($V$2=$E1043,$V$2&lt;&gt;"",$V$2&lt;&gt;0,F1043&lt;&gt;"تأكد من الكود"),COUNT($U$3:U1042)+1,"  ")</f>
        <v xml:space="preserve">  </v>
      </c>
      <c r="Y1043" s="4" t="str">
        <f>IF(AND($Z$2=$D1043,$Z$2&lt;&gt;"",$Z$2&lt;&gt;0,$Y$2=$Y$1),COUNT($Y$3:Y1042)+1,"  ")</f>
        <v xml:space="preserve">  </v>
      </c>
    </row>
    <row r="1044" spans="2:25" ht="15.75">
      <c r="B1044" s="12" t="str">
        <f>IF(C1044&lt;&gt;"",COUNT($B$3:B1043)+1,"")</f>
        <v/>
      </c>
      <c r="C1044" s="86"/>
      <c r="D1044" s="12"/>
      <c r="E1044" s="12"/>
      <c r="F1044" s="5" t="str">
        <f>IFERROR(IF(E1044&lt;&gt;"",VLOOKUP(E1044,STORE!$C$6:$D$500,2,FALSE),""),"تأكد من الكود")</f>
        <v/>
      </c>
      <c r="G1044" s="12"/>
      <c r="H1044" s="20"/>
      <c r="I1044" s="12"/>
      <c r="U1044" s="4" t="str">
        <f>IF(AND($V$2=$E1044,$V$2&lt;&gt;"",$V$2&lt;&gt;0,F1044&lt;&gt;"تأكد من الكود"),COUNT($U$3:U1043)+1,"  ")</f>
        <v xml:space="preserve">  </v>
      </c>
      <c r="Y1044" s="4" t="str">
        <f>IF(AND($Z$2=$D1044,$Z$2&lt;&gt;"",$Z$2&lt;&gt;0,$Y$2=$Y$1),COUNT($Y$3:Y1043)+1,"  ")</f>
        <v xml:space="preserve">  </v>
      </c>
    </row>
    <row r="1045" spans="2:25" ht="15.75">
      <c r="B1045" s="12" t="str">
        <f>IF(C1045&lt;&gt;"",COUNT($B$3:B1044)+1,"")</f>
        <v/>
      </c>
      <c r="C1045" s="86"/>
      <c r="D1045" s="12"/>
      <c r="E1045" s="12"/>
      <c r="F1045" s="5" t="str">
        <f>IFERROR(IF(E1045&lt;&gt;"",VLOOKUP(E1045,STORE!$C$6:$D$500,2,FALSE),""),"تأكد من الكود")</f>
        <v/>
      </c>
      <c r="G1045" s="12"/>
      <c r="H1045" s="20"/>
      <c r="I1045" s="12"/>
      <c r="U1045" s="4" t="str">
        <f>IF(AND($V$2=$E1045,$V$2&lt;&gt;"",$V$2&lt;&gt;0,F1045&lt;&gt;"تأكد من الكود"),COUNT($U$3:U1044)+1,"  ")</f>
        <v xml:space="preserve">  </v>
      </c>
      <c r="Y1045" s="4" t="str">
        <f>IF(AND($Z$2=$D1045,$Z$2&lt;&gt;"",$Z$2&lt;&gt;0,$Y$2=$Y$1),COUNT($Y$3:Y1044)+1,"  ")</f>
        <v xml:space="preserve">  </v>
      </c>
    </row>
    <row r="1046" spans="2:25" ht="15.75">
      <c r="B1046" s="12" t="str">
        <f>IF(C1046&lt;&gt;"",COUNT($B$3:B1045)+1,"")</f>
        <v/>
      </c>
      <c r="C1046" s="86"/>
      <c r="D1046" s="12"/>
      <c r="E1046" s="12"/>
      <c r="F1046" s="5" t="str">
        <f>IFERROR(IF(E1046&lt;&gt;"",VLOOKUP(E1046,STORE!$C$6:$D$500,2,FALSE),""),"تأكد من الكود")</f>
        <v/>
      </c>
      <c r="G1046" s="12"/>
      <c r="H1046" s="20"/>
      <c r="I1046" s="12"/>
      <c r="U1046" s="4" t="str">
        <f>IF(AND($V$2=$E1046,$V$2&lt;&gt;"",$V$2&lt;&gt;0,F1046&lt;&gt;"تأكد من الكود"),COUNT($U$3:U1045)+1,"  ")</f>
        <v xml:space="preserve">  </v>
      </c>
      <c r="Y1046" s="4" t="str">
        <f>IF(AND($Z$2=$D1046,$Z$2&lt;&gt;"",$Z$2&lt;&gt;0,$Y$2=$Y$1),COUNT($Y$3:Y1045)+1,"  ")</f>
        <v xml:space="preserve">  </v>
      </c>
    </row>
    <row r="1047" spans="2:25" ht="15.75">
      <c r="B1047" s="12" t="str">
        <f>IF(C1047&lt;&gt;"",COUNT($B$3:B1046)+1,"")</f>
        <v/>
      </c>
      <c r="C1047" s="86"/>
      <c r="D1047" s="12"/>
      <c r="E1047" s="12"/>
      <c r="F1047" s="5" t="str">
        <f>IFERROR(IF(E1047&lt;&gt;"",VLOOKUP(E1047,STORE!$C$6:$D$500,2,FALSE),""),"تأكد من الكود")</f>
        <v/>
      </c>
      <c r="G1047" s="12"/>
      <c r="H1047" s="20"/>
      <c r="I1047" s="12"/>
      <c r="U1047" s="4" t="str">
        <f>IF(AND($V$2=$E1047,$V$2&lt;&gt;"",$V$2&lt;&gt;0,F1047&lt;&gt;"تأكد من الكود"),COUNT($U$3:U1046)+1,"  ")</f>
        <v xml:space="preserve">  </v>
      </c>
      <c r="Y1047" s="4" t="str">
        <f>IF(AND($Z$2=$D1047,$Z$2&lt;&gt;"",$Z$2&lt;&gt;0,$Y$2=$Y$1),COUNT($Y$3:Y1046)+1,"  ")</f>
        <v xml:space="preserve">  </v>
      </c>
    </row>
    <row r="1048" spans="2:25" ht="15.75">
      <c r="B1048" s="12" t="str">
        <f>IF(C1048&lt;&gt;"",COUNT($B$3:B1047)+1,"")</f>
        <v/>
      </c>
      <c r="C1048" s="86"/>
      <c r="D1048" s="12"/>
      <c r="E1048" s="12"/>
      <c r="F1048" s="5" t="str">
        <f>IFERROR(IF(E1048&lt;&gt;"",VLOOKUP(E1048,STORE!$C$6:$D$500,2,FALSE),""),"تأكد من الكود")</f>
        <v/>
      </c>
      <c r="G1048" s="12"/>
      <c r="H1048" s="20"/>
      <c r="I1048" s="12"/>
      <c r="U1048" s="4" t="str">
        <f>IF(AND($V$2=$E1048,$V$2&lt;&gt;"",$V$2&lt;&gt;0,F1048&lt;&gt;"تأكد من الكود"),COUNT($U$3:U1047)+1,"  ")</f>
        <v xml:space="preserve">  </v>
      </c>
      <c r="Y1048" s="4" t="str">
        <f>IF(AND($Z$2=$D1048,$Z$2&lt;&gt;"",$Z$2&lt;&gt;0,$Y$2=$Y$1),COUNT($Y$3:Y1047)+1,"  ")</f>
        <v xml:space="preserve">  </v>
      </c>
    </row>
    <row r="1049" spans="2:25" ht="15.75">
      <c r="B1049" s="12" t="str">
        <f>IF(C1049&lt;&gt;"",COUNT($B$3:B1048)+1,"")</f>
        <v/>
      </c>
      <c r="C1049" s="86"/>
      <c r="D1049" s="12"/>
      <c r="E1049" s="12"/>
      <c r="F1049" s="5" t="str">
        <f>IFERROR(IF(E1049&lt;&gt;"",VLOOKUP(E1049,STORE!$C$6:$D$500,2,FALSE),""),"تأكد من الكود")</f>
        <v/>
      </c>
      <c r="G1049" s="12"/>
      <c r="H1049" s="20"/>
      <c r="I1049" s="12"/>
      <c r="U1049" s="4" t="str">
        <f>IF(AND($V$2=$E1049,$V$2&lt;&gt;"",$V$2&lt;&gt;0,F1049&lt;&gt;"تأكد من الكود"),COUNT($U$3:U1048)+1,"  ")</f>
        <v xml:space="preserve">  </v>
      </c>
      <c r="Y1049" s="4" t="str">
        <f>IF(AND($Z$2=$D1049,$Z$2&lt;&gt;"",$Z$2&lt;&gt;0,$Y$2=$Y$1),COUNT($Y$3:Y1048)+1,"  ")</f>
        <v xml:space="preserve">  </v>
      </c>
    </row>
    <row r="1050" spans="2:25" ht="15.75">
      <c r="B1050" s="12" t="str">
        <f>IF(C1050&lt;&gt;"",COUNT($B$3:B1049)+1,"")</f>
        <v/>
      </c>
      <c r="C1050" s="86"/>
      <c r="D1050" s="12"/>
      <c r="E1050" s="12"/>
      <c r="F1050" s="5" t="str">
        <f>IFERROR(IF(E1050&lt;&gt;"",VLOOKUP(E1050,STORE!$C$6:$D$500,2,FALSE),""),"تأكد من الكود")</f>
        <v/>
      </c>
      <c r="G1050" s="12"/>
      <c r="H1050" s="20"/>
      <c r="I1050" s="12"/>
      <c r="U1050" s="4" t="str">
        <f>IF(AND($V$2=$E1050,$V$2&lt;&gt;"",$V$2&lt;&gt;0,F1050&lt;&gt;"تأكد من الكود"),COUNT($U$3:U1049)+1,"  ")</f>
        <v xml:space="preserve">  </v>
      </c>
      <c r="Y1050" s="4" t="str">
        <f>IF(AND($Z$2=$D1050,$Z$2&lt;&gt;"",$Z$2&lt;&gt;0,$Y$2=$Y$1),COUNT($Y$3:Y1049)+1,"  ")</f>
        <v xml:space="preserve">  </v>
      </c>
    </row>
    <row r="1051" spans="2:25" ht="15.75">
      <c r="B1051" s="12" t="str">
        <f>IF(C1051&lt;&gt;"",COUNT($B$3:B1050)+1,"")</f>
        <v/>
      </c>
      <c r="C1051" s="86"/>
      <c r="D1051" s="12"/>
      <c r="E1051" s="12"/>
      <c r="F1051" s="5" t="str">
        <f>IFERROR(IF(E1051&lt;&gt;"",VLOOKUP(E1051,STORE!$C$6:$D$500,2,FALSE),""),"تأكد من الكود")</f>
        <v/>
      </c>
      <c r="G1051" s="12"/>
      <c r="H1051" s="20"/>
      <c r="I1051" s="12"/>
      <c r="U1051" s="4" t="str">
        <f>IF(AND($V$2=$E1051,$V$2&lt;&gt;"",$V$2&lt;&gt;0,F1051&lt;&gt;"تأكد من الكود"),COUNT($U$3:U1050)+1,"  ")</f>
        <v xml:space="preserve">  </v>
      </c>
      <c r="Y1051" s="4" t="str">
        <f>IF(AND($Z$2=$D1051,$Z$2&lt;&gt;"",$Z$2&lt;&gt;0,$Y$2=$Y$1),COUNT($Y$3:Y1050)+1,"  ")</f>
        <v xml:space="preserve">  </v>
      </c>
    </row>
    <row r="1052" spans="2:25" ht="15.75">
      <c r="B1052" s="12" t="str">
        <f>IF(C1052&lt;&gt;"",COUNT($B$3:B1051)+1,"")</f>
        <v/>
      </c>
      <c r="C1052" s="86"/>
      <c r="D1052" s="12"/>
      <c r="E1052" s="12"/>
      <c r="F1052" s="5" t="str">
        <f>IFERROR(IF(E1052&lt;&gt;"",VLOOKUP(E1052,STORE!$C$6:$D$500,2,FALSE),""),"تأكد من الكود")</f>
        <v/>
      </c>
      <c r="G1052" s="12"/>
      <c r="H1052" s="20"/>
      <c r="I1052" s="12"/>
      <c r="U1052" s="4" t="str">
        <f>IF(AND($V$2=$E1052,$V$2&lt;&gt;"",$V$2&lt;&gt;0,F1052&lt;&gt;"تأكد من الكود"),COUNT($U$3:U1051)+1,"  ")</f>
        <v xml:space="preserve">  </v>
      </c>
      <c r="Y1052" s="4" t="str">
        <f>IF(AND($Z$2=$D1052,$Z$2&lt;&gt;"",$Z$2&lt;&gt;0,$Y$2=$Y$1),COUNT($Y$3:Y1051)+1,"  ")</f>
        <v xml:space="preserve">  </v>
      </c>
    </row>
    <row r="1053" spans="2:25" ht="15.75">
      <c r="B1053" s="12" t="str">
        <f>IF(C1053&lt;&gt;"",COUNT($B$3:B1052)+1,"")</f>
        <v/>
      </c>
      <c r="C1053" s="86"/>
      <c r="D1053" s="12"/>
      <c r="E1053" s="12"/>
      <c r="F1053" s="5" t="str">
        <f>IFERROR(IF(E1053&lt;&gt;"",VLOOKUP(E1053,STORE!$C$6:$D$500,2,FALSE),""),"تأكد من الكود")</f>
        <v/>
      </c>
      <c r="G1053" s="12"/>
      <c r="H1053" s="20"/>
      <c r="I1053" s="12"/>
      <c r="U1053" s="4" t="str">
        <f>IF(AND($V$2=$E1053,$V$2&lt;&gt;"",$V$2&lt;&gt;0,F1053&lt;&gt;"تأكد من الكود"),COUNT($U$3:U1052)+1,"  ")</f>
        <v xml:space="preserve">  </v>
      </c>
      <c r="Y1053" s="4" t="str">
        <f>IF(AND($Z$2=$D1053,$Z$2&lt;&gt;"",$Z$2&lt;&gt;0,$Y$2=$Y$1),COUNT($Y$3:Y1052)+1,"  ")</f>
        <v xml:space="preserve">  </v>
      </c>
    </row>
    <row r="1054" spans="2:25" ht="15.75">
      <c r="B1054" s="12" t="str">
        <f>IF(C1054&lt;&gt;"",COUNT($B$3:B1053)+1,"")</f>
        <v/>
      </c>
      <c r="C1054" s="86"/>
      <c r="D1054" s="12"/>
      <c r="E1054" s="12"/>
      <c r="F1054" s="5" t="str">
        <f>IFERROR(IF(E1054&lt;&gt;"",VLOOKUP(E1054,STORE!$C$6:$D$500,2,FALSE),""),"تأكد من الكود")</f>
        <v/>
      </c>
      <c r="G1054" s="12"/>
      <c r="H1054" s="20"/>
      <c r="I1054" s="12"/>
      <c r="U1054" s="4" t="str">
        <f>IF(AND($V$2=$E1054,$V$2&lt;&gt;"",$V$2&lt;&gt;0,F1054&lt;&gt;"تأكد من الكود"),COUNT($U$3:U1053)+1,"  ")</f>
        <v xml:space="preserve">  </v>
      </c>
      <c r="Y1054" s="4" t="str">
        <f>IF(AND($Z$2=$D1054,$Z$2&lt;&gt;"",$Z$2&lt;&gt;0,$Y$2=$Y$1),COUNT($Y$3:Y1053)+1,"  ")</f>
        <v xml:space="preserve">  </v>
      </c>
    </row>
    <row r="1055" spans="2:25" ht="15.75">
      <c r="B1055" s="12" t="str">
        <f>IF(C1055&lt;&gt;"",COUNT($B$3:B1054)+1,"")</f>
        <v/>
      </c>
      <c r="C1055" s="86"/>
      <c r="D1055" s="12"/>
      <c r="E1055" s="12"/>
      <c r="F1055" s="5" t="str">
        <f>IFERROR(IF(E1055&lt;&gt;"",VLOOKUP(E1055,STORE!$C$6:$D$500,2,FALSE),""),"تأكد من الكود")</f>
        <v/>
      </c>
      <c r="G1055" s="12"/>
      <c r="H1055" s="20"/>
      <c r="I1055" s="12"/>
      <c r="U1055" s="4" t="str">
        <f>IF(AND($V$2=$E1055,$V$2&lt;&gt;"",$V$2&lt;&gt;0,F1055&lt;&gt;"تأكد من الكود"),COUNT($U$3:U1054)+1,"  ")</f>
        <v xml:space="preserve">  </v>
      </c>
      <c r="Y1055" s="4" t="str">
        <f>IF(AND($Z$2=$D1055,$Z$2&lt;&gt;"",$Z$2&lt;&gt;0,$Y$2=$Y$1),COUNT($Y$3:Y1054)+1,"  ")</f>
        <v xml:space="preserve">  </v>
      </c>
    </row>
    <row r="1056" spans="2:25" ht="15.75">
      <c r="B1056" s="12" t="str">
        <f>IF(C1056&lt;&gt;"",COUNT($B$3:B1055)+1,"")</f>
        <v/>
      </c>
      <c r="C1056" s="86"/>
      <c r="D1056" s="12"/>
      <c r="E1056" s="12"/>
      <c r="F1056" s="5" t="str">
        <f>IFERROR(IF(E1056&lt;&gt;"",VLOOKUP(E1056,STORE!$C$6:$D$500,2,FALSE),""),"تأكد من الكود")</f>
        <v/>
      </c>
      <c r="G1056" s="12"/>
      <c r="H1056" s="20"/>
      <c r="I1056" s="12"/>
      <c r="U1056" s="4" t="str">
        <f>IF(AND($V$2=$E1056,$V$2&lt;&gt;"",$V$2&lt;&gt;0,F1056&lt;&gt;"تأكد من الكود"),COUNT($U$3:U1055)+1,"  ")</f>
        <v xml:space="preserve">  </v>
      </c>
      <c r="Y1056" s="4" t="str">
        <f>IF(AND($Z$2=$D1056,$Z$2&lt;&gt;"",$Z$2&lt;&gt;0,$Y$2=$Y$1),COUNT($Y$3:Y1055)+1,"  ")</f>
        <v xml:space="preserve">  </v>
      </c>
    </row>
    <row r="1057" spans="2:25" ht="15.75">
      <c r="B1057" s="12" t="str">
        <f>IF(C1057&lt;&gt;"",COUNT($B$3:B1056)+1,"")</f>
        <v/>
      </c>
      <c r="C1057" s="86"/>
      <c r="D1057" s="12"/>
      <c r="E1057" s="12"/>
      <c r="F1057" s="5" t="str">
        <f>IFERROR(IF(E1057&lt;&gt;"",VLOOKUP(E1057,STORE!$C$6:$D$500,2,FALSE),""),"تأكد من الكود")</f>
        <v/>
      </c>
      <c r="G1057" s="12"/>
      <c r="H1057" s="20"/>
      <c r="I1057" s="12"/>
      <c r="U1057" s="4" t="str">
        <f>IF(AND($V$2=$E1057,$V$2&lt;&gt;"",$V$2&lt;&gt;0,F1057&lt;&gt;"تأكد من الكود"),COUNT($U$3:U1056)+1,"  ")</f>
        <v xml:space="preserve">  </v>
      </c>
      <c r="Y1057" s="4" t="str">
        <f>IF(AND($Z$2=$D1057,$Z$2&lt;&gt;"",$Z$2&lt;&gt;0,$Y$2=$Y$1),COUNT($Y$3:Y1056)+1,"  ")</f>
        <v xml:space="preserve">  </v>
      </c>
    </row>
    <row r="1058" spans="2:25" ht="15.75">
      <c r="B1058" s="12" t="str">
        <f>IF(C1058&lt;&gt;"",COUNT($B$3:B1057)+1,"")</f>
        <v/>
      </c>
      <c r="C1058" s="86"/>
      <c r="D1058" s="12"/>
      <c r="E1058" s="12"/>
      <c r="F1058" s="5" t="str">
        <f>IFERROR(IF(E1058&lt;&gt;"",VLOOKUP(E1058,STORE!$C$6:$D$500,2,FALSE),""),"تأكد من الكود")</f>
        <v/>
      </c>
      <c r="G1058" s="12"/>
      <c r="H1058" s="20"/>
      <c r="I1058" s="12"/>
      <c r="U1058" s="4" t="str">
        <f>IF(AND($V$2=$E1058,$V$2&lt;&gt;"",$V$2&lt;&gt;0,F1058&lt;&gt;"تأكد من الكود"),COUNT($U$3:U1057)+1,"  ")</f>
        <v xml:space="preserve">  </v>
      </c>
      <c r="Y1058" s="4" t="str">
        <f>IF(AND($Z$2=$D1058,$Z$2&lt;&gt;"",$Z$2&lt;&gt;0,$Y$2=$Y$1),COUNT($Y$3:Y1057)+1,"  ")</f>
        <v xml:space="preserve">  </v>
      </c>
    </row>
    <row r="1059" spans="2:25" ht="15.75">
      <c r="B1059" s="12" t="str">
        <f>IF(C1059&lt;&gt;"",COUNT($B$3:B1058)+1,"")</f>
        <v/>
      </c>
      <c r="C1059" s="86"/>
      <c r="D1059" s="12"/>
      <c r="E1059" s="12"/>
      <c r="F1059" s="5" t="str">
        <f>IFERROR(IF(E1059&lt;&gt;"",VLOOKUP(E1059,STORE!$C$6:$D$500,2,FALSE),""),"تأكد من الكود")</f>
        <v/>
      </c>
      <c r="G1059" s="12"/>
      <c r="H1059" s="20"/>
      <c r="I1059" s="12"/>
      <c r="U1059" s="4" t="str">
        <f>IF(AND($V$2=$E1059,$V$2&lt;&gt;"",$V$2&lt;&gt;0,F1059&lt;&gt;"تأكد من الكود"),COUNT($U$3:U1058)+1,"  ")</f>
        <v xml:space="preserve">  </v>
      </c>
      <c r="Y1059" s="4" t="str">
        <f>IF(AND($Z$2=$D1059,$Z$2&lt;&gt;"",$Z$2&lt;&gt;0,$Y$2=$Y$1),COUNT($Y$3:Y1058)+1,"  ")</f>
        <v xml:space="preserve">  </v>
      </c>
    </row>
    <row r="1060" spans="2:25" ht="15.75">
      <c r="B1060" s="12" t="str">
        <f>IF(C1060&lt;&gt;"",COUNT($B$3:B1059)+1,"")</f>
        <v/>
      </c>
      <c r="C1060" s="86"/>
      <c r="D1060" s="12"/>
      <c r="E1060" s="12"/>
      <c r="F1060" s="5" t="str">
        <f>IFERROR(IF(E1060&lt;&gt;"",VLOOKUP(E1060,STORE!$C$6:$D$500,2,FALSE),""),"تأكد من الكود")</f>
        <v/>
      </c>
      <c r="G1060" s="12"/>
      <c r="H1060" s="20"/>
      <c r="I1060" s="12"/>
      <c r="U1060" s="4" t="str">
        <f>IF(AND($V$2=$E1060,$V$2&lt;&gt;"",$V$2&lt;&gt;0,F1060&lt;&gt;"تأكد من الكود"),COUNT($U$3:U1059)+1,"  ")</f>
        <v xml:space="preserve">  </v>
      </c>
      <c r="Y1060" s="4" t="str">
        <f>IF(AND($Z$2=$D1060,$Z$2&lt;&gt;"",$Z$2&lt;&gt;0,$Y$2=$Y$1),COUNT($Y$3:Y1059)+1,"  ")</f>
        <v xml:space="preserve">  </v>
      </c>
    </row>
    <row r="1061" spans="2:25" ht="15.75">
      <c r="B1061" s="12" t="str">
        <f>IF(C1061&lt;&gt;"",COUNT($B$3:B1060)+1,"")</f>
        <v/>
      </c>
      <c r="C1061" s="86"/>
      <c r="D1061" s="12"/>
      <c r="E1061" s="12"/>
      <c r="F1061" s="5" t="str">
        <f>IFERROR(IF(E1061&lt;&gt;"",VLOOKUP(E1061,STORE!$C$6:$D$500,2,FALSE),""),"تأكد من الكود")</f>
        <v/>
      </c>
      <c r="G1061" s="12"/>
      <c r="H1061" s="20"/>
      <c r="I1061" s="12"/>
      <c r="U1061" s="4" t="str">
        <f>IF(AND($V$2=$E1061,$V$2&lt;&gt;"",$V$2&lt;&gt;0,F1061&lt;&gt;"تأكد من الكود"),COUNT($U$3:U1060)+1,"  ")</f>
        <v xml:space="preserve">  </v>
      </c>
      <c r="Y1061" s="4" t="str">
        <f>IF(AND($Z$2=$D1061,$Z$2&lt;&gt;"",$Z$2&lt;&gt;0,$Y$2=$Y$1),COUNT($Y$3:Y1060)+1,"  ")</f>
        <v xml:space="preserve">  </v>
      </c>
    </row>
    <row r="1062" spans="2:25" ht="15.75">
      <c r="B1062" s="12" t="str">
        <f>IF(C1062&lt;&gt;"",COUNT($B$3:B1061)+1,"")</f>
        <v/>
      </c>
      <c r="C1062" s="86"/>
      <c r="D1062" s="12"/>
      <c r="E1062" s="12"/>
      <c r="F1062" s="5" t="str">
        <f>IFERROR(IF(E1062&lt;&gt;"",VLOOKUP(E1062,STORE!$C$6:$D$500,2,FALSE),""),"تأكد من الكود")</f>
        <v/>
      </c>
      <c r="G1062" s="12"/>
      <c r="H1062" s="20"/>
      <c r="I1062" s="12"/>
      <c r="U1062" s="4" t="str">
        <f>IF(AND($V$2=$E1062,$V$2&lt;&gt;"",$V$2&lt;&gt;0,F1062&lt;&gt;"تأكد من الكود"),COUNT($U$3:U1061)+1,"  ")</f>
        <v xml:space="preserve">  </v>
      </c>
      <c r="Y1062" s="4" t="str">
        <f>IF(AND($Z$2=$D1062,$Z$2&lt;&gt;"",$Z$2&lt;&gt;0,$Y$2=$Y$1),COUNT($Y$3:Y1061)+1,"  ")</f>
        <v xml:space="preserve">  </v>
      </c>
    </row>
    <row r="1063" spans="2:25" ht="15.75">
      <c r="B1063" s="12" t="str">
        <f>IF(C1063&lt;&gt;"",COUNT($B$3:B1062)+1,"")</f>
        <v/>
      </c>
      <c r="C1063" s="86"/>
      <c r="D1063" s="12"/>
      <c r="E1063" s="12"/>
      <c r="F1063" s="5" t="str">
        <f>IFERROR(IF(E1063&lt;&gt;"",VLOOKUP(E1063,STORE!$C$6:$D$500,2,FALSE),""),"تأكد من الكود")</f>
        <v/>
      </c>
      <c r="G1063" s="12"/>
      <c r="H1063" s="20"/>
      <c r="I1063" s="12"/>
      <c r="U1063" s="4" t="str">
        <f>IF(AND($V$2=$E1063,$V$2&lt;&gt;"",$V$2&lt;&gt;0,F1063&lt;&gt;"تأكد من الكود"),COUNT($U$3:U1062)+1,"  ")</f>
        <v xml:space="preserve">  </v>
      </c>
      <c r="Y1063" s="4" t="str">
        <f>IF(AND($Z$2=$D1063,$Z$2&lt;&gt;"",$Z$2&lt;&gt;0,$Y$2=$Y$1),COUNT($Y$3:Y1062)+1,"  ")</f>
        <v xml:space="preserve">  </v>
      </c>
    </row>
    <row r="1064" spans="2:25" ht="15.75">
      <c r="B1064" s="12" t="str">
        <f>IF(C1064&lt;&gt;"",COUNT($B$3:B1063)+1,"")</f>
        <v/>
      </c>
      <c r="C1064" s="86"/>
      <c r="D1064" s="12"/>
      <c r="E1064" s="12"/>
      <c r="F1064" s="5" t="str">
        <f>IFERROR(IF(E1064&lt;&gt;"",VLOOKUP(E1064,STORE!$C$6:$D$500,2,FALSE),""),"تأكد من الكود")</f>
        <v/>
      </c>
      <c r="G1064" s="12"/>
      <c r="H1064" s="20"/>
      <c r="I1064" s="12"/>
      <c r="U1064" s="4" t="str">
        <f>IF(AND($V$2=$E1064,$V$2&lt;&gt;"",$V$2&lt;&gt;0,F1064&lt;&gt;"تأكد من الكود"),COUNT($U$3:U1063)+1,"  ")</f>
        <v xml:space="preserve">  </v>
      </c>
      <c r="Y1064" s="4" t="str">
        <f>IF(AND($Z$2=$D1064,$Z$2&lt;&gt;"",$Z$2&lt;&gt;0,$Y$2=$Y$1),COUNT($Y$3:Y1063)+1,"  ")</f>
        <v xml:space="preserve">  </v>
      </c>
    </row>
    <row r="1065" spans="2:25" ht="15.75">
      <c r="B1065" s="12" t="str">
        <f>IF(C1065&lt;&gt;"",COUNT($B$3:B1064)+1,"")</f>
        <v/>
      </c>
      <c r="C1065" s="86"/>
      <c r="D1065" s="12"/>
      <c r="E1065" s="12"/>
      <c r="F1065" s="5" t="str">
        <f>IFERROR(IF(E1065&lt;&gt;"",VLOOKUP(E1065,STORE!$C$6:$D$500,2,FALSE),""),"تأكد من الكود")</f>
        <v/>
      </c>
      <c r="G1065" s="12"/>
      <c r="H1065" s="20"/>
      <c r="I1065" s="12"/>
      <c r="U1065" s="4" t="str">
        <f>IF(AND($V$2=$E1065,$V$2&lt;&gt;"",$V$2&lt;&gt;0,F1065&lt;&gt;"تأكد من الكود"),COUNT($U$3:U1064)+1,"  ")</f>
        <v xml:space="preserve">  </v>
      </c>
      <c r="Y1065" s="4" t="str">
        <f>IF(AND($Z$2=$D1065,$Z$2&lt;&gt;"",$Z$2&lt;&gt;0,$Y$2=$Y$1),COUNT($Y$3:Y1064)+1,"  ")</f>
        <v xml:space="preserve">  </v>
      </c>
    </row>
    <row r="1066" spans="2:25" ht="15.75">
      <c r="B1066" s="12" t="str">
        <f>IF(C1066&lt;&gt;"",COUNT($B$3:B1065)+1,"")</f>
        <v/>
      </c>
      <c r="C1066" s="86"/>
      <c r="D1066" s="12"/>
      <c r="E1066" s="12"/>
      <c r="F1066" s="5" t="str">
        <f>IFERROR(IF(E1066&lt;&gt;"",VLOOKUP(E1066,STORE!$C$6:$D$500,2,FALSE),""),"تأكد من الكود")</f>
        <v/>
      </c>
      <c r="G1066" s="12"/>
      <c r="H1066" s="20"/>
      <c r="I1066" s="12"/>
      <c r="U1066" s="4" t="str">
        <f>IF(AND($V$2=$E1066,$V$2&lt;&gt;"",$V$2&lt;&gt;0,F1066&lt;&gt;"تأكد من الكود"),COUNT($U$3:U1065)+1,"  ")</f>
        <v xml:space="preserve">  </v>
      </c>
      <c r="Y1066" s="4" t="str">
        <f>IF(AND($Z$2=$D1066,$Z$2&lt;&gt;"",$Z$2&lt;&gt;0,$Y$2=$Y$1),COUNT($Y$3:Y1065)+1,"  ")</f>
        <v xml:space="preserve">  </v>
      </c>
    </row>
    <row r="1067" spans="2:25" ht="15.75">
      <c r="B1067" s="12" t="str">
        <f>IF(C1067&lt;&gt;"",COUNT($B$3:B1066)+1,"")</f>
        <v/>
      </c>
      <c r="C1067" s="86"/>
      <c r="D1067" s="12"/>
      <c r="E1067" s="12"/>
      <c r="F1067" s="5" t="str">
        <f>IFERROR(IF(E1067&lt;&gt;"",VLOOKUP(E1067,STORE!$C$6:$D$500,2,FALSE),""),"تأكد من الكود")</f>
        <v/>
      </c>
      <c r="G1067" s="12"/>
      <c r="H1067" s="20"/>
      <c r="I1067" s="12"/>
      <c r="U1067" s="4" t="str">
        <f>IF(AND($V$2=$E1067,$V$2&lt;&gt;"",$V$2&lt;&gt;0,F1067&lt;&gt;"تأكد من الكود"),COUNT($U$3:U1066)+1,"  ")</f>
        <v xml:space="preserve">  </v>
      </c>
      <c r="Y1067" s="4" t="str">
        <f>IF(AND($Z$2=$D1067,$Z$2&lt;&gt;"",$Z$2&lt;&gt;0,$Y$2=$Y$1),COUNT($Y$3:Y1066)+1,"  ")</f>
        <v xml:space="preserve">  </v>
      </c>
    </row>
    <row r="1068" spans="2:25" ht="15.75">
      <c r="B1068" s="12" t="str">
        <f>IF(C1068&lt;&gt;"",COUNT($B$3:B1067)+1,"")</f>
        <v/>
      </c>
      <c r="C1068" s="86"/>
      <c r="D1068" s="12"/>
      <c r="E1068" s="12"/>
      <c r="F1068" s="5" t="str">
        <f>IFERROR(IF(E1068&lt;&gt;"",VLOOKUP(E1068,STORE!$C$6:$D$500,2,FALSE),""),"تأكد من الكود")</f>
        <v/>
      </c>
      <c r="G1068" s="12"/>
      <c r="H1068" s="20"/>
      <c r="I1068" s="12"/>
      <c r="U1068" s="4" t="str">
        <f>IF(AND($V$2=$E1068,$V$2&lt;&gt;"",$V$2&lt;&gt;0,F1068&lt;&gt;"تأكد من الكود"),COUNT($U$3:U1067)+1,"  ")</f>
        <v xml:space="preserve">  </v>
      </c>
      <c r="Y1068" s="4" t="str">
        <f>IF(AND($Z$2=$D1068,$Z$2&lt;&gt;"",$Z$2&lt;&gt;0,$Y$2=$Y$1),COUNT($Y$3:Y1067)+1,"  ")</f>
        <v xml:space="preserve">  </v>
      </c>
    </row>
    <row r="1069" spans="2:25" ht="15.75">
      <c r="B1069" s="12" t="str">
        <f>IF(C1069&lt;&gt;"",COUNT($B$3:B1068)+1,"")</f>
        <v/>
      </c>
      <c r="C1069" s="86"/>
      <c r="D1069" s="12"/>
      <c r="E1069" s="12"/>
      <c r="F1069" s="5" t="str">
        <f>IFERROR(IF(E1069&lt;&gt;"",VLOOKUP(E1069,STORE!$C$6:$D$500,2,FALSE),""),"تأكد من الكود")</f>
        <v/>
      </c>
      <c r="G1069" s="12"/>
      <c r="H1069" s="20"/>
      <c r="I1069" s="12"/>
      <c r="U1069" s="4" t="str">
        <f>IF(AND($V$2=$E1069,$V$2&lt;&gt;"",$V$2&lt;&gt;0,F1069&lt;&gt;"تأكد من الكود"),COUNT($U$3:U1068)+1,"  ")</f>
        <v xml:space="preserve">  </v>
      </c>
      <c r="Y1069" s="4" t="str">
        <f>IF(AND($Z$2=$D1069,$Z$2&lt;&gt;"",$Z$2&lt;&gt;0,$Y$2=$Y$1),COUNT($Y$3:Y1068)+1,"  ")</f>
        <v xml:space="preserve">  </v>
      </c>
    </row>
    <row r="1070" spans="2:25" ht="15.75">
      <c r="B1070" s="12" t="str">
        <f>IF(C1070&lt;&gt;"",COUNT($B$3:B1069)+1,"")</f>
        <v/>
      </c>
      <c r="C1070" s="86"/>
      <c r="D1070" s="12"/>
      <c r="E1070" s="12"/>
      <c r="F1070" s="5" t="str">
        <f>IFERROR(IF(E1070&lt;&gt;"",VLOOKUP(E1070,STORE!$C$6:$D$500,2,FALSE),""),"تأكد من الكود")</f>
        <v/>
      </c>
      <c r="G1070" s="12"/>
      <c r="H1070" s="20"/>
      <c r="I1070" s="12"/>
      <c r="U1070" s="4" t="str">
        <f>IF(AND($V$2=$E1070,$V$2&lt;&gt;"",$V$2&lt;&gt;0,F1070&lt;&gt;"تأكد من الكود"),COUNT($U$3:U1069)+1,"  ")</f>
        <v xml:space="preserve">  </v>
      </c>
      <c r="Y1070" s="4" t="str">
        <f>IF(AND($Z$2=$D1070,$Z$2&lt;&gt;"",$Z$2&lt;&gt;0,$Y$2=$Y$1),COUNT($Y$3:Y1069)+1,"  ")</f>
        <v xml:space="preserve">  </v>
      </c>
    </row>
    <row r="1071" spans="2:25" ht="15.75">
      <c r="B1071" s="12" t="str">
        <f>IF(C1071&lt;&gt;"",COUNT($B$3:B1070)+1,"")</f>
        <v/>
      </c>
      <c r="C1071" s="86"/>
      <c r="D1071" s="12"/>
      <c r="E1071" s="12"/>
      <c r="F1071" s="5" t="str">
        <f>IFERROR(IF(E1071&lt;&gt;"",VLOOKUP(E1071,STORE!$C$6:$D$500,2,FALSE),""),"تأكد من الكود")</f>
        <v/>
      </c>
      <c r="G1071" s="12"/>
      <c r="H1071" s="20"/>
      <c r="I1071" s="12"/>
      <c r="U1071" s="4" t="str">
        <f>IF(AND($V$2=$E1071,$V$2&lt;&gt;"",$V$2&lt;&gt;0,F1071&lt;&gt;"تأكد من الكود"),COUNT($U$3:U1070)+1,"  ")</f>
        <v xml:space="preserve">  </v>
      </c>
      <c r="Y1071" s="4" t="str">
        <f>IF(AND($Z$2=$D1071,$Z$2&lt;&gt;"",$Z$2&lt;&gt;0,$Y$2=$Y$1),COUNT($Y$3:Y1070)+1,"  ")</f>
        <v xml:space="preserve">  </v>
      </c>
    </row>
    <row r="1072" spans="2:25" ht="15.75">
      <c r="B1072" s="12" t="str">
        <f>IF(C1072&lt;&gt;"",COUNT($B$3:B1071)+1,"")</f>
        <v/>
      </c>
      <c r="C1072" s="86"/>
      <c r="D1072" s="12"/>
      <c r="E1072" s="12"/>
      <c r="F1072" s="5" t="str">
        <f>IFERROR(IF(E1072&lt;&gt;"",VLOOKUP(E1072,STORE!$C$6:$D$500,2,FALSE),""),"تأكد من الكود")</f>
        <v/>
      </c>
      <c r="G1072" s="12"/>
      <c r="H1072" s="20"/>
      <c r="I1072" s="12"/>
      <c r="U1072" s="4" t="str">
        <f>IF(AND($V$2=$E1072,$V$2&lt;&gt;"",$V$2&lt;&gt;0,F1072&lt;&gt;"تأكد من الكود"),COUNT($U$3:U1071)+1,"  ")</f>
        <v xml:space="preserve">  </v>
      </c>
      <c r="Y1072" s="4" t="str">
        <f>IF(AND($Z$2=$D1072,$Z$2&lt;&gt;"",$Z$2&lt;&gt;0,$Y$2=$Y$1),COUNT($Y$3:Y1071)+1,"  ")</f>
        <v xml:space="preserve">  </v>
      </c>
    </row>
    <row r="1073" spans="2:25" ht="15.75">
      <c r="B1073" s="12" t="str">
        <f>IF(C1073&lt;&gt;"",COUNT($B$3:B1072)+1,"")</f>
        <v/>
      </c>
      <c r="C1073" s="86"/>
      <c r="D1073" s="12"/>
      <c r="E1073" s="12"/>
      <c r="F1073" s="5" t="str">
        <f>IFERROR(IF(E1073&lt;&gt;"",VLOOKUP(E1073,STORE!$C$6:$D$500,2,FALSE),""),"تأكد من الكود")</f>
        <v/>
      </c>
      <c r="G1073" s="12"/>
      <c r="H1073" s="20"/>
      <c r="I1073" s="12"/>
      <c r="U1073" s="4" t="str">
        <f>IF(AND($V$2=$E1073,$V$2&lt;&gt;"",$V$2&lt;&gt;0,F1073&lt;&gt;"تأكد من الكود"),COUNT($U$3:U1072)+1,"  ")</f>
        <v xml:space="preserve">  </v>
      </c>
      <c r="Y1073" s="4" t="str">
        <f>IF(AND($Z$2=$D1073,$Z$2&lt;&gt;"",$Z$2&lt;&gt;0,$Y$2=$Y$1),COUNT($Y$3:Y1072)+1,"  ")</f>
        <v xml:space="preserve">  </v>
      </c>
    </row>
    <row r="1074" spans="2:25" ht="15.75">
      <c r="B1074" s="12" t="str">
        <f>IF(C1074&lt;&gt;"",COUNT($B$3:B1073)+1,"")</f>
        <v/>
      </c>
      <c r="C1074" s="86"/>
      <c r="D1074" s="12"/>
      <c r="E1074" s="12"/>
      <c r="F1074" s="5" t="str">
        <f>IFERROR(IF(E1074&lt;&gt;"",VLOOKUP(E1074,STORE!$C$6:$D$500,2,FALSE),""),"تأكد من الكود")</f>
        <v/>
      </c>
      <c r="G1074" s="12"/>
      <c r="H1074" s="20"/>
      <c r="I1074" s="12"/>
      <c r="U1074" s="4" t="str">
        <f>IF(AND($V$2=$E1074,$V$2&lt;&gt;"",$V$2&lt;&gt;0,F1074&lt;&gt;"تأكد من الكود"),COUNT($U$3:U1073)+1,"  ")</f>
        <v xml:space="preserve">  </v>
      </c>
      <c r="Y1074" s="4" t="str">
        <f>IF(AND($Z$2=$D1074,$Z$2&lt;&gt;"",$Z$2&lt;&gt;0,$Y$2=$Y$1),COUNT($Y$3:Y1073)+1,"  ")</f>
        <v xml:space="preserve">  </v>
      </c>
    </row>
    <row r="1075" spans="2:25" ht="15.75">
      <c r="B1075" s="12" t="str">
        <f>IF(C1075&lt;&gt;"",COUNT($B$3:B1074)+1,"")</f>
        <v/>
      </c>
      <c r="C1075" s="86"/>
      <c r="D1075" s="12"/>
      <c r="E1075" s="12"/>
      <c r="F1075" s="5" t="str">
        <f>IFERROR(IF(E1075&lt;&gt;"",VLOOKUP(E1075,STORE!$C$6:$D$500,2,FALSE),""),"تأكد من الكود")</f>
        <v/>
      </c>
      <c r="G1075" s="12"/>
      <c r="H1075" s="20"/>
      <c r="I1075" s="12"/>
      <c r="U1075" s="4" t="str">
        <f>IF(AND($V$2=$E1075,$V$2&lt;&gt;"",$V$2&lt;&gt;0,F1075&lt;&gt;"تأكد من الكود"),COUNT($U$3:U1074)+1,"  ")</f>
        <v xml:space="preserve">  </v>
      </c>
      <c r="Y1075" s="4" t="str">
        <f>IF(AND($Z$2=$D1075,$Z$2&lt;&gt;"",$Z$2&lt;&gt;0,$Y$2=$Y$1),COUNT($Y$3:Y1074)+1,"  ")</f>
        <v xml:space="preserve">  </v>
      </c>
    </row>
    <row r="1076" spans="2:25" ht="15.75">
      <c r="B1076" s="12" t="str">
        <f>IF(C1076&lt;&gt;"",COUNT($B$3:B1075)+1,"")</f>
        <v/>
      </c>
      <c r="C1076" s="86"/>
      <c r="D1076" s="12"/>
      <c r="E1076" s="12"/>
      <c r="F1076" s="5" t="str">
        <f>IFERROR(IF(E1076&lt;&gt;"",VLOOKUP(E1076,STORE!$C$6:$D$500,2,FALSE),""),"تأكد من الكود")</f>
        <v/>
      </c>
      <c r="G1076" s="12"/>
      <c r="H1076" s="20"/>
      <c r="I1076" s="12"/>
      <c r="U1076" s="4" t="str">
        <f>IF(AND($V$2=$E1076,$V$2&lt;&gt;"",$V$2&lt;&gt;0,F1076&lt;&gt;"تأكد من الكود"),COUNT($U$3:U1075)+1,"  ")</f>
        <v xml:space="preserve">  </v>
      </c>
      <c r="Y1076" s="4" t="str">
        <f>IF(AND($Z$2=$D1076,$Z$2&lt;&gt;"",$Z$2&lt;&gt;0,$Y$2=$Y$1),COUNT($Y$3:Y1075)+1,"  ")</f>
        <v xml:space="preserve">  </v>
      </c>
    </row>
    <row r="1077" spans="2:25" ht="15.75">
      <c r="B1077" s="12" t="str">
        <f>IF(C1077&lt;&gt;"",COUNT($B$3:B1076)+1,"")</f>
        <v/>
      </c>
      <c r="C1077" s="86"/>
      <c r="D1077" s="12"/>
      <c r="E1077" s="12"/>
      <c r="F1077" s="5" t="str">
        <f>IFERROR(IF(E1077&lt;&gt;"",VLOOKUP(E1077,STORE!$C$6:$D$500,2,FALSE),""),"تأكد من الكود")</f>
        <v/>
      </c>
      <c r="G1077" s="12"/>
      <c r="H1077" s="20"/>
      <c r="I1077" s="12"/>
      <c r="U1077" s="4" t="str">
        <f>IF(AND($V$2=$E1077,$V$2&lt;&gt;"",$V$2&lt;&gt;0,F1077&lt;&gt;"تأكد من الكود"),COUNT($U$3:U1076)+1,"  ")</f>
        <v xml:space="preserve">  </v>
      </c>
      <c r="Y1077" s="4" t="str">
        <f>IF(AND($Z$2=$D1077,$Z$2&lt;&gt;"",$Z$2&lt;&gt;0,$Y$2=$Y$1),COUNT($Y$3:Y1076)+1,"  ")</f>
        <v xml:space="preserve">  </v>
      </c>
    </row>
    <row r="1078" spans="2:25" ht="15.75">
      <c r="B1078" s="12" t="str">
        <f>IF(C1078&lt;&gt;"",COUNT($B$3:B1077)+1,"")</f>
        <v/>
      </c>
      <c r="C1078" s="86"/>
      <c r="D1078" s="12"/>
      <c r="E1078" s="12"/>
      <c r="F1078" s="5" t="str">
        <f>IFERROR(IF(E1078&lt;&gt;"",VLOOKUP(E1078,STORE!$C$6:$D$500,2,FALSE),""),"تأكد من الكود")</f>
        <v/>
      </c>
      <c r="G1078" s="12"/>
      <c r="H1078" s="20"/>
      <c r="I1078" s="12"/>
      <c r="U1078" s="4" t="str">
        <f>IF(AND($V$2=$E1078,$V$2&lt;&gt;"",$V$2&lt;&gt;0,F1078&lt;&gt;"تأكد من الكود"),COUNT($U$3:U1077)+1,"  ")</f>
        <v xml:space="preserve">  </v>
      </c>
      <c r="Y1078" s="4" t="str">
        <f>IF(AND($Z$2=$D1078,$Z$2&lt;&gt;"",$Z$2&lt;&gt;0,$Y$2=$Y$1),COUNT($Y$3:Y1077)+1,"  ")</f>
        <v xml:space="preserve">  </v>
      </c>
    </row>
    <row r="1079" spans="2:25" ht="15.75">
      <c r="B1079" s="12" t="str">
        <f>IF(C1079&lt;&gt;"",COUNT($B$3:B1078)+1,"")</f>
        <v/>
      </c>
      <c r="C1079" s="86"/>
      <c r="D1079" s="12"/>
      <c r="E1079" s="12"/>
      <c r="F1079" s="5" t="str">
        <f>IFERROR(IF(E1079&lt;&gt;"",VLOOKUP(E1079,STORE!$C$6:$D$500,2,FALSE),""),"تأكد من الكود")</f>
        <v/>
      </c>
      <c r="G1079" s="12"/>
      <c r="H1079" s="20"/>
      <c r="I1079" s="12"/>
      <c r="U1079" s="4" t="str">
        <f>IF(AND($V$2=$E1079,$V$2&lt;&gt;"",$V$2&lt;&gt;0,F1079&lt;&gt;"تأكد من الكود"),COUNT($U$3:U1078)+1,"  ")</f>
        <v xml:space="preserve">  </v>
      </c>
      <c r="Y1079" s="4" t="str">
        <f>IF(AND($Z$2=$D1079,$Z$2&lt;&gt;"",$Z$2&lt;&gt;0,$Y$2=$Y$1),COUNT($Y$3:Y1078)+1,"  ")</f>
        <v xml:space="preserve">  </v>
      </c>
    </row>
    <row r="1080" spans="2:25" ht="15.75">
      <c r="B1080" s="12" t="str">
        <f>IF(C1080&lt;&gt;"",COUNT($B$3:B1079)+1,"")</f>
        <v/>
      </c>
      <c r="C1080" s="86"/>
      <c r="D1080" s="12"/>
      <c r="E1080" s="12"/>
      <c r="F1080" s="5" t="str">
        <f>IFERROR(IF(E1080&lt;&gt;"",VLOOKUP(E1080,STORE!$C$6:$D$500,2,FALSE),""),"تأكد من الكود")</f>
        <v/>
      </c>
      <c r="G1080" s="12"/>
      <c r="H1080" s="20"/>
      <c r="I1080" s="12"/>
      <c r="U1080" s="4" t="str">
        <f>IF(AND($V$2=$E1080,$V$2&lt;&gt;"",$V$2&lt;&gt;0,F1080&lt;&gt;"تأكد من الكود"),COUNT($U$3:U1079)+1,"  ")</f>
        <v xml:space="preserve">  </v>
      </c>
      <c r="Y1080" s="4" t="str">
        <f>IF(AND($Z$2=$D1080,$Z$2&lt;&gt;"",$Z$2&lt;&gt;0,$Y$2=$Y$1),COUNT($Y$3:Y1079)+1,"  ")</f>
        <v xml:space="preserve">  </v>
      </c>
    </row>
    <row r="1081" spans="2:25" ht="15.75">
      <c r="B1081" s="12" t="str">
        <f>IF(C1081&lt;&gt;"",COUNT($B$3:B1080)+1,"")</f>
        <v/>
      </c>
      <c r="C1081" s="86"/>
      <c r="D1081" s="12"/>
      <c r="E1081" s="12"/>
      <c r="F1081" s="5" t="str">
        <f>IFERROR(IF(E1081&lt;&gt;"",VLOOKUP(E1081,STORE!$C$6:$D$500,2,FALSE),""),"تأكد من الكود")</f>
        <v/>
      </c>
      <c r="G1081" s="12"/>
      <c r="H1081" s="20"/>
      <c r="I1081" s="12"/>
      <c r="U1081" s="4" t="str">
        <f>IF(AND($V$2=$E1081,$V$2&lt;&gt;"",$V$2&lt;&gt;0,F1081&lt;&gt;"تأكد من الكود"),COUNT($U$3:U1080)+1,"  ")</f>
        <v xml:space="preserve">  </v>
      </c>
      <c r="Y1081" s="4" t="str">
        <f>IF(AND($Z$2=$D1081,$Z$2&lt;&gt;"",$Z$2&lt;&gt;0,$Y$2=$Y$1),COUNT($Y$3:Y1080)+1,"  ")</f>
        <v xml:space="preserve">  </v>
      </c>
    </row>
    <row r="1082" spans="2:25" ht="15.75">
      <c r="B1082" s="12" t="str">
        <f>IF(C1082&lt;&gt;"",COUNT($B$3:B1081)+1,"")</f>
        <v/>
      </c>
      <c r="C1082" s="86"/>
      <c r="D1082" s="12"/>
      <c r="E1082" s="12"/>
      <c r="F1082" s="5" t="str">
        <f>IFERROR(IF(E1082&lt;&gt;"",VLOOKUP(E1082,STORE!$C$6:$D$500,2,FALSE),""),"تأكد من الكود")</f>
        <v/>
      </c>
      <c r="G1082" s="12"/>
      <c r="H1082" s="20"/>
      <c r="I1082" s="12"/>
      <c r="U1082" s="4" t="str">
        <f>IF(AND($V$2=$E1082,$V$2&lt;&gt;"",$V$2&lt;&gt;0,F1082&lt;&gt;"تأكد من الكود"),COUNT($U$3:U1081)+1,"  ")</f>
        <v xml:space="preserve">  </v>
      </c>
      <c r="Y1082" s="4" t="str">
        <f>IF(AND($Z$2=$D1082,$Z$2&lt;&gt;"",$Z$2&lt;&gt;0,$Y$2=$Y$1),COUNT($Y$3:Y1081)+1,"  ")</f>
        <v xml:space="preserve">  </v>
      </c>
    </row>
    <row r="1083" spans="2:25" ht="15.75">
      <c r="B1083" s="12" t="str">
        <f>IF(C1083&lt;&gt;"",COUNT($B$3:B1082)+1,"")</f>
        <v/>
      </c>
      <c r="C1083" s="86"/>
      <c r="D1083" s="12"/>
      <c r="E1083" s="12"/>
      <c r="F1083" s="5" t="str">
        <f>IFERROR(IF(E1083&lt;&gt;"",VLOOKUP(E1083,STORE!$C$6:$D$500,2,FALSE),""),"تأكد من الكود")</f>
        <v/>
      </c>
      <c r="G1083" s="12"/>
      <c r="H1083" s="20"/>
      <c r="I1083" s="12"/>
      <c r="U1083" s="4" t="str">
        <f>IF(AND($V$2=$E1083,$V$2&lt;&gt;"",$V$2&lt;&gt;0,F1083&lt;&gt;"تأكد من الكود"),COUNT($U$3:U1082)+1,"  ")</f>
        <v xml:space="preserve">  </v>
      </c>
      <c r="Y1083" s="4" t="str">
        <f>IF(AND($Z$2=$D1083,$Z$2&lt;&gt;"",$Z$2&lt;&gt;0,$Y$2=$Y$1),COUNT($Y$3:Y1082)+1,"  ")</f>
        <v xml:space="preserve">  </v>
      </c>
    </row>
    <row r="1084" spans="2:25" ht="15.75">
      <c r="B1084" s="12" t="str">
        <f>IF(C1084&lt;&gt;"",COUNT($B$3:B1083)+1,"")</f>
        <v/>
      </c>
      <c r="C1084" s="86"/>
      <c r="D1084" s="12"/>
      <c r="E1084" s="12"/>
      <c r="F1084" s="5" t="str">
        <f>IFERROR(IF(E1084&lt;&gt;"",VLOOKUP(E1084,STORE!$C$6:$D$500,2,FALSE),""),"تأكد من الكود")</f>
        <v/>
      </c>
      <c r="G1084" s="12"/>
      <c r="H1084" s="20"/>
      <c r="I1084" s="12"/>
      <c r="U1084" s="4" t="str">
        <f>IF(AND($V$2=$E1084,$V$2&lt;&gt;"",$V$2&lt;&gt;0,F1084&lt;&gt;"تأكد من الكود"),COUNT($U$3:U1083)+1,"  ")</f>
        <v xml:space="preserve">  </v>
      </c>
      <c r="Y1084" s="4" t="str">
        <f>IF(AND($Z$2=$D1084,$Z$2&lt;&gt;"",$Z$2&lt;&gt;0,$Y$2=$Y$1),COUNT($Y$3:Y1083)+1,"  ")</f>
        <v xml:space="preserve">  </v>
      </c>
    </row>
    <row r="1085" spans="2:25" ht="15.75">
      <c r="B1085" s="12" t="str">
        <f>IF(C1085&lt;&gt;"",COUNT($B$3:B1084)+1,"")</f>
        <v/>
      </c>
      <c r="C1085" s="86"/>
      <c r="D1085" s="12"/>
      <c r="E1085" s="12"/>
      <c r="F1085" s="5" t="str">
        <f>IFERROR(IF(E1085&lt;&gt;"",VLOOKUP(E1085,STORE!$C$6:$D$500,2,FALSE),""),"تأكد من الكود")</f>
        <v/>
      </c>
      <c r="G1085" s="12"/>
      <c r="H1085" s="20"/>
      <c r="I1085" s="12"/>
      <c r="U1085" s="4" t="str">
        <f>IF(AND($V$2=$E1085,$V$2&lt;&gt;"",$V$2&lt;&gt;0,F1085&lt;&gt;"تأكد من الكود"),COUNT($U$3:U1084)+1,"  ")</f>
        <v xml:space="preserve">  </v>
      </c>
      <c r="Y1085" s="4" t="str">
        <f>IF(AND($Z$2=$D1085,$Z$2&lt;&gt;"",$Z$2&lt;&gt;0,$Y$2=$Y$1),COUNT($Y$3:Y1084)+1,"  ")</f>
        <v xml:space="preserve">  </v>
      </c>
    </row>
    <row r="1086" spans="2:25" ht="15.75">
      <c r="B1086" s="12" t="str">
        <f>IF(C1086&lt;&gt;"",COUNT($B$3:B1085)+1,"")</f>
        <v/>
      </c>
      <c r="C1086" s="86"/>
      <c r="D1086" s="12"/>
      <c r="E1086" s="12"/>
      <c r="F1086" s="5" t="str">
        <f>IFERROR(IF(E1086&lt;&gt;"",VLOOKUP(E1086,STORE!$C$6:$D$500,2,FALSE),""),"تأكد من الكود")</f>
        <v/>
      </c>
      <c r="G1086" s="12"/>
      <c r="H1086" s="20"/>
      <c r="I1086" s="12"/>
      <c r="U1086" s="4" t="str">
        <f>IF(AND($V$2=$E1086,$V$2&lt;&gt;"",$V$2&lt;&gt;0,F1086&lt;&gt;"تأكد من الكود"),COUNT($U$3:U1085)+1,"  ")</f>
        <v xml:space="preserve">  </v>
      </c>
      <c r="Y1086" s="4" t="str">
        <f>IF(AND($Z$2=$D1086,$Z$2&lt;&gt;"",$Z$2&lt;&gt;0,$Y$2=$Y$1),COUNT($Y$3:Y1085)+1,"  ")</f>
        <v xml:space="preserve">  </v>
      </c>
    </row>
    <row r="1087" spans="2:25" ht="15.75">
      <c r="B1087" s="12" t="str">
        <f>IF(C1087&lt;&gt;"",COUNT($B$3:B1086)+1,"")</f>
        <v/>
      </c>
      <c r="C1087" s="86"/>
      <c r="D1087" s="12"/>
      <c r="E1087" s="12"/>
      <c r="F1087" s="5" t="str">
        <f>IFERROR(IF(E1087&lt;&gt;"",VLOOKUP(E1087,STORE!$C$6:$D$500,2,FALSE),""),"تأكد من الكود")</f>
        <v/>
      </c>
      <c r="G1087" s="12"/>
      <c r="H1087" s="20"/>
      <c r="I1087" s="12"/>
      <c r="U1087" s="4" t="str">
        <f>IF(AND($V$2=$E1087,$V$2&lt;&gt;"",$V$2&lt;&gt;0,F1087&lt;&gt;"تأكد من الكود"),COUNT($U$3:U1086)+1,"  ")</f>
        <v xml:space="preserve">  </v>
      </c>
      <c r="Y1087" s="4" t="str">
        <f>IF(AND($Z$2=$D1087,$Z$2&lt;&gt;"",$Z$2&lt;&gt;0,$Y$2=$Y$1),COUNT($Y$3:Y1086)+1,"  ")</f>
        <v xml:space="preserve">  </v>
      </c>
    </row>
    <row r="1088" spans="2:25" ht="15.75">
      <c r="B1088" s="12" t="str">
        <f>IF(C1088&lt;&gt;"",COUNT($B$3:B1087)+1,"")</f>
        <v/>
      </c>
      <c r="C1088" s="86"/>
      <c r="D1088" s="12"/>
      <c r="E1088" s="12"/>
      <c r="F1088" s="5" t="str">
        <f>IFERROR(IF(E1088&lt;&gt;"",VLOOKUP(E1088,STORE!$C$6:$D$500,2,FALSE),""),"تأكد من الكود")</f>
        <v/>
      </c>
      <c r="G1088" s="12"/>
      <c r="H1088" s="20"/>
      <c r="I1088" s="12"/>
      <c r="U1088" s="4" t="str">
        <f>IF(AND($V$2=$E1088,$V$2&lt;&gt;"",$V$2&lt;&gt;0,F1088&lt;&gt;"تأكد من الكود"),COUNT($U$3:U1087)+1,"  ")</f>
        <v xml:space="preserve">  </v>
      </c>
      <c r="Y1088" s="4" t="str">
        <f>IF(AND($Z$2=$D1088,$Z$2&lt;&gt;"",$Z$2&lt;&gt;0,$Y$2=$Y$1),COUNT($Y$3:Y1087)+1,"  ")</f>
        <v xml:space="preserve">  </v>
      </c>
    </row>
    <row r="1089" spans="2:25" ht="15.75">
      <c r="B1089" s="12" t="str">
        <f>IF(C1089&lt;&gt;"",COUNT($B$3:B1088)+1,"")</f>
        <v/>
      </c>
      <c r="C1089" s="86"/>
      <c r="D1089" s="12"/>
      <c r="E1089" s="12"/>
      <c r="F1089" s="5" t="str">
        <f>IFERROR(IF(E1089&lt;&gt;"",VLOOKUP(E1089,STORE!$C$6:$D$500,2,FALSE),""),"تأكد من الكود")</f>
        <v/>
      </c>
      <c r="G1089" s="12"/>
      <c r="H1089" s="20"/>
      <c r="I1089" s="12"/>
      <c r="U1089" s="4" t="str">
        <f>IF(AND($V$2=$E1089,$V$2&lt;&gt;"",$V$2&lt;&gt;0,F1089&lt;&gt;"تأكد من الكود"),COUNT($U$3:U1088)+1,"  ")</f>
        <v xml:space="preserve">  </v>
      </c>
      <c r="Y1089" s="4" t="str">
        <f>IF(AND($Z$2=$D1089,$Z$2&lt;&gt;"",$Z$2&lt;&gt;0,$Y$2=$Y$1),COUNT($Y$3:Y1088)+1,"  ")</f>
        <v xml:space="preserve">  </v>
      </c>
    </row>
    <row r="1090" spans="2:25" ht="15.75">
      <c r="B1090" s="12" t="str">
        <f>IF(C1090&lt;&gt;"",COUNT($B$3:B1089)+1,"")</f>
        <v/>
      </c>
      <c r="C1090" s="86"/>
      <c r="D1090" s="12"/>
      <c r="E1090" s="12"/>
      <c r="F1090" s="5" t="str">
        <f>IFERROR(IF(E1090&lt;&gt;"",VLOOKUP(E1090,STORE!$C$6:$D$500,2,FALSE),""),"تأكد من الكود")</f>
        <v/>
      </c>
      <c r="G1090" s="12"/>
      <c r="H1090" s="20"/>
      <c r="I1090" s="12"/>
      <c r="U1090" s="4" t="str">
        <f>IF(AND($V$2=$E1090,$V$2&lt;&gt;"",$V$2&lt;&gt;0,F1090&lt;&gt;"تأكد من الكود"),COUNT($U$3:U1089)+1,"  ")</f>
        <v xml:space="preserve">  </v>
      </c>
      <c r="Y1090" s="4" t="str">
        <f>IF(AND($Z$2=$D1090,$Z$2&lt;&gt;"",$Z$2&lt;&gt;0,$Y$2=$Y$1),COUNT($Y$3:Y1089)+1,"  ")</f>
        <v xml:space="preserve">  </v>
      </c>
    </row>
    <row r="1091" spans="2:25" ht="15.75">
      <c r="B1091" s="12" t="str">
        <f>IF(C1091&lt;&gt;"",COUNT($B$3:B1090)+1,"")</f>
        <v/>
      </c>
      <c r="C1091" s="86"/>
      <c r="D1091" s="12"/>
      <c r="E1091" s="12"/>
      <c r="F1091" s="5" t="str">
        <f>IFERROR(IF(E1091&lt;&gt;"",VLOOKUP(E1091,STORE!$C$6:$D$500,2,FALSE),""),"تأكد من الكود")</f>
        <v/>
      </c>
      <c r="G1091" s="12"/>
      <c r="H1091" s="20"/>
      <c r="I1091" s="12"/>
      <c r="U1091" s="4" t="str">
        <f>IF(AND($V$2=$E1091,$V$2&lt;&gt;"",$V$2&lt;&gt;0,F1091&lt;&gt;"تأكد من الكود"),COUNT($U$3:U1090)+1,"  ")</f>
        <v xml:space="preserve">  </v>
      </c>
      <c r="Y1091" s="4" t="str">
        <f>IF(AND($Z$2=$D1091,$Z$2&lt;&gt;"",$Z$2&lt;&gt;0,$Y$2=$Y$1),COUNT($Y$3:Y1090)+1,"  ")</f>
        <v xml:space="preserve">  </v>
      </c>
    </row>
    <row r="1092" spans="2:25" ht="15.75">
      <c r="B1092" s="12" t="str">
        <f>IF(C1092&lt;&gt;"",COUNT($B$3:B1091)+1,"")</f>
        <v/>
      </c>
      <c r="C1092" s="86"/>
      <c r="D1092" s="12"/>
      <c r="E1092" s="12"/>
      <c r="F1092" s="5" t="str">
        <f>IFERROR(IF(E1092&lt;&gt;"",VLOOKUP(E1092,STORE!$C$6:$D$500,2,FALSE),""),"تأكد من الكود")</f>
        <v/>
      </c>
      <c r="G1092" s="12"/>
      <c r="H1092" s="20"/>
      <c r="I1092" s="12"/>
      <c r="U1092" s="4" t="str">
        <f>IF(AND($V$2=$E1092,$V$2&lt;&gt;"",$V$2&lt;&gt;0,F1092&lt;&gt;"تأكد من الكود"),COUNT($U$3:U1091)+1,"  ")</f>
        <v xml:space="preserve">  </v>
      </c>
      <c r="Y1092" s="4" t="str">
        <f>IF(AND($Z$2=$D1092,$Z$2&lt;&gt;"",$Z$2&lt;&gt;0,$Y$2=$Y$1),COUNT($Y$3:Y1091)+1,"  ")</f>
        <v xml:space="preserve">  </v>
      </c>
    </row>
    <row r="1093" spans="2:25" ht="15.75">
      <c r="B1093" s="12" t="str">
        <f>IF(C1093&lt;&gt;"",COUNT($B$3:B1092)+1,"")</f>
        <v/>
      </c>
      <c r="C1093" s="86"/>
      <c r="D1093" s="12"/>
      <c r="E1093" s="12"/>
      <c r="F1093" s="5" t="str">
        <f>IFERROR(IF(E1093&lt;&gt;"",VLOOKUP(E1093,STORE!$C$6:$D$500,2,FALSE),""),"تأكد من الكود")</f>
        <v/>
      </c>
      <c r="G1093" s="12"/>
      <c r="H1093" s="20"/>
      <c r="I1093" s="12"/>
      <c r="U1093" s="4" t="str">
        <f>IF(AND($V$2=$E1093,$V$2&lt;&gt;"",$V$2&lt;&gt;0,F1093&lt;&gt;"تأكد من الكود"),COUNT($U$3:U1092)+1,"  ")</f>
        <v xml:space="preserve">  </v>
      </c>
      <c r="Y1093" s="4" t="str">
        <f>IF(AND($Z$2=$D1093,$Z$2&lt;&gt;"",$Z$2&lt;&gt;0,$Y$2=$Y$1),COUNT($Y$3:Y1092)+1,"  ")</f>
        <v xml:space="preserve">  </v>
      </c>
    </row>
    <row r="1094" spans="2:25" ht="15.75">
      <c r="B1094" s="12" t="str">
        <f>IF(C1094&lt;&gt;"",COUNT($B$3:B1093)+1,"")</f>
        <v/>
      </c>
      <c r="C1094" s="86"/>
      <c r="D1094" s="12"/>
      <c r="E1094" s="12"/>
      <c r="F1094" s="5" t="str">
        <f>IFERROR(IF(E1094&lt;&gt;"",VLOOKUP(E1094,STORE!$C$6:$D$500,2,FALSE),""),"تأكد من الكود")</f>
        <v/>
      </c>
      <c r="G1094" s="12"/>
      <c r="H1094" s="20"/>
      <c r="I1094" s="12"/>
      <c r="U1094" s="4" t="str">
        <f>IF(AND($V$2=$E1094,$V$2&lt;&gt;"",$V$2&lt;&gt;0,F1094&lt;&gt;"تأكد من الكود"),COUNT($U$3:U1093)+1,"  ")</f>
        <v xml:space="preserve">  </v>
      </c>
      <c r="Y1094" s="4" t="str">
        <f>IF(AND($Z$2=$D1094,$Z$2&lt;&gt;"",$Z$2&lt;&gt;0,$Y$2=$Y$1),COUNT($Y$3:Y1093)+1,"  ")</f>
        <v xml:space="preserve">  </v>
      </c>
    </row>
    <row r="1095" spans="2:25" ht="15.75">
      <c r="B1095" s="12" t="str">
        <f>IF(C1095&lt;&gt;"",COUNT($B$3:B1094)+1,"")</f>
        <v/>
      </c>
      <c r="C1095" s="86"/>
      <c r="D1095" s="12"/>
      <c r="E1095" s="12"/>
      <c r="F1095" s="5" t="str">
        <f>IFERROR(IF(E1095&lt;&gt;"",VLOOKUP(E1095,STORE!$C$6:$D$500,2,FALSE),""),"تأكد من الكود")</f>
        <v/>
      </c>
      <c r="G1095" s="12"/>
      <c r="H1095" s="20"/>
      <c r="I1095" s="12"/>
      <c r="U1095" s="4" t="str">
        <f>IF(AND($V$2=$E1095,$V$2&lt;&gt;"",$V$2&lt;&gt;0,F1095&lt;&gt;"تأكد من الكود"),COUNT($U$3:U1094)+1,"  ")</f>
        <v xml:space="preserve">  </v>
      </c>
      <c r="Y1095" s="4" t="str">
        <f>IF(AND($Z$2=$D1095,$Z$2&lt;&gt;"",$Z$2&lt;&gt;0,$Y$2=$Y$1),COUNT($Y$3:Y1094)+1,"  ")</f>
        <v xml:space="preserve">  </v>
      </c>
    </row>
    <row r="1096" spans="2:25" ht="15.75">
      <c r="B1096" s="12" t="str">
        <f>IF(C1096&lt;&gt;"",COUNT($B$3:B1095)+1,"")</f>
        <v/>
      </c>
      <c r="C1096" s="86"/>
      <c r="D1096" s="12"/>
      <c r="E1096" s="12"/>
      <c r="F1096" s="5" t="str">
        <f>IFERROR(IF(E1096&lt;&gt;"",VLOOKUP(E1096,STORE!$C$6:$D$500,2,FALSE),""),"تأكد من الكود")</f>
        <v/>
      </c>
      <c r="G1096" s="12"/>
      <c r="H1096" s="20"/>
      <c r="I1096" s="12"/>
      <c r="U1096" s="4" t="str">
        <f>IF(AND($V$2=$E1096,$V$2&lt;&gt;"",$V$2&lt;&gt;0,F1096&lt;&gt;"تأكد من الكود"),COUNT($U$3:U1095)+1,"  ")</f>
        <v xml:space="preserve">  </v>
      </c>
      <c r="Y1096" s="4" t="str">
        <f>IF(AND($Z$2=$D1096,$Z$2&lt;&gt;"",$Z$2&lt;&gt;0,$Y$2=$Y$1),COUNT($Y$3:Y1095)+1,"  ")</f>
        <v xml:space="preserve">  </v>
      </c>
    </row>
    <row r="1097" spans="2:25" ht="15.75">
      <c r="B1097" s="12" t="str">
        <f>IF(C1097&lt;&gt;"",COUNT($B$3:B1096)+1,"")</f>
        <v/>
      </c>
      <c r="C1097" s="86"/>
      <c r="D1097" s="12"/>
      <c r="E1097" s="12"/>
      <c r="F1097" s="5" t="str">
        <f>IFERROR(IF(E1097&lt;&gt;"",VLOOKUP(E1097,STORE!$C$6:$D$500,2,FALSE),""),"تأكد من الكود")</f>
        <v/>
      </c>
      <c r="G1097" s="12"/>
      <c r="H1097" s="20"/>
      <c r="I1097" s="12"/>
      <c r="U1097" s="4" t="str">
        <f>IF(AND($V$2=$E1097,$V$2&lt;&gt;"",$V$2&lt;&gt;0,F1097&lt;&gt;"تأكد من الكود"),COUNT($U$3:U1096)+1,"  ")</f>
        <v xml:space="preserve">  </v>
      </c>
      <c r="Y1097" s="4" t="str">
        <f>IF(AND($Z$2=$D1097,$Z$2&lt;&gt;"",$Z$2&lt;&gt;0,$Y$2=$Y$1),COUNT($Y$3:Y1096)+1,"  ")</f>
        <v xml:space="preserve">  </v>
      </c>
    </row>
    <row r="1098" spans="2:25" ht="15.75">
      <c r="B1098" s="12" t="str">
        <f>IF(C1098&lt;&gt;"",COUNT($B$3:B1097)+1,"")</f>
        <v/>
      </c>
      <c r="C1098" s="86"/>
      <c r="D1098" s="12"/>
      <c r="E1098" s="12"/>
      <c r="F1098" s="5" t="str">
        <f>IFERROR(IF(E1098&lt;&gt;"",VLOOKUP(E1098,STORE!$C$6:$D$500,2,FALSE),""),"تأكد من الكود")</f>
        <v/>
      </c>
      <c r="G1098" s="12"/>
      <c r="H1098" s="20"/>
      <c r="I1098" s="12"/>
      <c r="U1098" s="4" t="str">
        <f>IF(AND($V$2=$E1098,$V$2&lt;&gt;"",$V$2&lt;&gt;0,F1098&lt;&gt;"تأكد من الكود"),COUNT($U$3:U1097)+1,"  ")</f>
        <v xml:space="preserve">  </v>
      </c>
      <c r="Y1098" s="4" t="str">
        <f>IF(AND($Z$2=$D1098,$Z$2&lt;&gt;"",$Z$2&lt;&gt;0,$Y$2=$Y$1),COUNT($Y$3:Y1097)+1,"  ")</f>
        <v xml:space="preserve">  </v>
      </c>
    </row>
    <row r="1099" spans="2:25" ht="15.75">
      <c r="B1099" s="12" t="str">
        <f>IF(C1099&lt;&gt;"",COUNT($B$3:B1098)+1,"")</f>
        <v/>
      </c>
      <c r="C1099" s="86"/>
      <c r="D1099" s="12"/>
      <c r="E1099" s="12"/>
      <c r="F1099" s="5" t="str">
        <f>IFERROR(IF(E1099&lt;&gt;"",VLOOKUP(E1099,STORE!$C$6:$D$500,2,FALSE),""),"تأكد من الكود")</f>
        <v/>
      </c>
      <c r="G1099" s="12"/>
      <c r="H1099" s="20"/>
      <c r="I1099" s="12"/>
      <c r="U1099" s="4" t="str">
        <f>IF(AND($V$2=$E1099,$V$2&lt;&gt;"",$V$2&lt;&gt;0,F1099&lt;&gt;"تأكد من الكود"),COUNT($U$3:U1098)+1,"  ")</f>
        <v xml:space="preserve">  </v>
      </c>
      <c r="Y1099" s="4" t="str">
        <f>IF(AND($Z$2=$D1099,$Z$2&lt;&gt;"",$Z$2&lt;&gt;0,$Y$2=$Y$1),COUNT($Y$3:Y1098)+1,"  ")</f>
        <v xml:space="preserve">  </v>
      </c>
    </row>
    <row r="1100" spans="2:25" ht="15.75">
      <c r="B1100" s="12" t="str">
        <f>IF(C1100&lt;&gt;"",COUNT($B$3:B1099)+1,"")</f>
        <v/>
      </c>
      <c r="C1100" s="86"/>
      <c r="D1100" s="12"/>
      <c r="E1100" s="12"/>
      <c r="F1100" s="5" t="str">
        <f>IFERROR(IF(E1100&lt;&gt;"",VLOOKUP(E1100,STORE!$C$6:$D$500,2,FALSE),""),"تأكد من الكود")</f>
        <v/>
      </c>
      <c r="G1100" s="12"/>
      <c r="H1100" s="20"/>
      <c r="I1100" s="12"/>
      <c r="U1100" s="4" t="str">
        <f>IF(AND($V$2=$E1100,$V$2&lt;&gt;"",$V$2&lt;&gt;0,F1100&lt;&gt;"تأكد من الكود"),COUNT($U$3:U1099)+1,"  ")</f>
        <v xml:space="preserve">  </v>
      </c>
      <c r="Y1100" s="4" t="str">
        <f>IF(AND($Z$2=$D1100,$Z$2&lt;&gt;"",$Z$2&lt;&gt;0,$Y$2=$Y$1),COUNT($Y$3:Y1099)+1,"  ")</f>
        <v xml:space="preserve">  </v>
      </c>
    </row>
    <row r="1101" spans="2:25" ht="15.75">
      <c r="B1101" s="12" t="str">
        <f>IF(C1101&lt;&gt;"",COUNT($B$3:B1100)+1,"")</f>
        <v/>
      </c>
      <c r="C1101" s="86"/>
      <c r="D1101" s="12"/>
      <c r="E1101" s="12"/>
      <c r="F1101" s="5" t="str">
        <f>IFERROR(IF(E1101&lt;&gt;"",VLOOKUP(E1101,STORE!$C$6:$D$500,2,FALSE),""),"تأكد من الكود")</f>
        <v/>
      </c>
      <c r="G1101" s="12"/>
      <c r="H1101" s="20"/>
      <c r="I1101" s="12"/>
      <c r="U1101" s="4" t="str">
        <f>IF(AND($V$2=$E1101,$V$2&lt;&gt;"",$V$2&lt;&gt;0,F1101&lt;&gt;"تأكد من الكود"),COUNT($U$3:U1100)+1,"  ")</f>
        <v xml:space="preserve">  </v>
      </c>
      <c r="Y1101" s="4" t="str">
        <f>IF(AND($Z$2=$D1101,$Z$2&lt;&gt;"",$Z$2&lt;&gt;0,$Y$2=$Y$1),COUNT($Y$3:Y1100)+1,"  ")</f>
        <v xml:space="preserve">  </v>
      </c>
    </row>
    <row r="1102" spans="2:25" ht="15.75">
      <c r="B1102" s="12" t="str">
        <f>IF(C1102&lt;&gt;"",COUNT($B$3:B1101)+1,"")</f>
        <v/>
      </c>
      <c r="C1102" s="86"/>
      <c r="D1102" s="12"/>
      <c r="E1102" s="12"/>
      <c r="F1102" s="5" t="str">
        <f>IFERROR(IF(E1102&lt;&gt;"",VLOOKUP(E1102,STORE!$C$6:$D$500,2,FALSE),""),"تأكد من الكود")</f>
        <v/>
      </c>
      <c r="G1102" s="12"/>
      <c r="H1102" s="20"/>
      <c r="I1102" s="12"/>
      <c r="U1102" s="4" t="str">
        <f>IF(AND($V$2=$E1102,$V$2&lt;&gt;"",$V$2&lt;&gt;0,F1102&lt;&gt;"تأكد من الكود"),COUNT($U$3:U1101)+1,"  ")</f>
        <v xml:space="preserve">  </v>
      </c>
      <c r="Y1102" s="4" t="str">
        <f>IF(AND($Z$2=$D1102,$Z$2&lt;&gt;"",$Z$2&lt;&gt;0,$Y$2=$Y$1),COUNT($Y$3:Y1101)+1,"  ")</f>
        <v xml:space="preserve">  </v>
      </c>
    </row>
    <row r="1103" spans="2:25" ht="15.75">
      <c r="B1103" s="12" t="str">
        <f>IF(C1103&lt;&gt;"",COUNT($B$3:B1102)+1,"")</f>
        <v/>
      </c>
      <c r="C1103" s="86"/>
      <c r="D1103" s="12"/>
      <c r="E1103" s="12"/>
      <c r="F1103" s="5" t="str">
        <f>IFERROR(IF(E1103&lt;&gt;"",VLOOKUP(E1103,STORE!$C$6:$D$500,2,FALSE),""),"تأكد من الكود")</f>
        <v/>
      </c>
      <c r="G1103" s="12"/>
      <c r="H1103" s="20"/>
      <c r="I1103" s="12"/>
      <c r="U1103" s="4" t="str">
        <f>IF(AND($V$2=$E1103,$V$2&lt;&gt;"",$V$2&lt;&gt;0,F1103&lt;&gt;"تأكد من الكود"),COUNT($U$3:U1102)+1,"  ")</f>
        <v xml:space="preserve">  </v>
      </c>
      <c r="Y1103" s="4" t="str">
        <f>IF(AND($Z$2=$D1103,$Z$2&lt;&gt;"",$Z$2&lt;&gt;0,$Y$2=$Y$1),COUNT($Y$3:Y1102)+1,"  ")</f>
        <v xml:space="preserve">  </v>
      </c>
    </row>
    <row r="1104" spans="2:25" ht="15.75">
      <c r="B1104" s="12" t="str">
        <f>IF(C1104&lt;&gt;"",COUNT($B$3:B1103)+1,"")</f>
        <v/>
      </c>
      <c r="C1104" s="86"/>
      <c r="D1104" s="12"/>
      <c r="E1104" s="12"/>
      <c r="F1104" s="5" t="str">
        <f>IFERROR(IF(E1104&lt;&gt;"",VLOOKUP(E1104,STORE!$C$6:$D$500,2,FALSE),""),"تأكد من الكود")</f>
        <v/>
      </c>
      <c r="G1104" s="12"/>
      <c r="H1104" s="20"/>
      <c r="I1104" s="12"/>
      <c r="U1104" s="4" t="str">
        <f>IF(AND($V$2=$E1104,$V$2&lt;&gt;"",$V$2&lt;&gt;0,F1104&lt;&gt;"تأكد من الكود"),COUNT($U$3:U1103)+1,"  ")</f>
        <v xml:space="preserve">  </v>
      </c>
      <c r="Y1104" s="4" t="str">
        <f>IF(AND($Z$2=$D1104,$Z$2&lt;&gt;"",$Z$2&lt;&gt;0,$Y$2=$Y$1),COUNT($Y$3:Y1103)+1,"  ")</f>
        <v xml:space="preserve">  </v>
      </c>
    </row>
    <row r="1105" spans="2:25" ht="15.75">
      <c r="B1105" s="12" t="str">
        <f>IF(C1105&lt;&gt;"",COUNT($B$3:B1104)+1,"")</f>
        <v/>
      </c>
      <c r="C1105" s="86"/>
      <c r="D1105" s="12"/>
      <c r="E1105" s="12"/>
      <c r="F1105" s="5" t="str">
        <f>IFERROR(IF(E1105&lt;&gt;"",VLOOKUP(E1105,STORE!$C$6:$D$500,2,FALSE),""),"تأكد من الكود")</f>
        <v/>
      </c>
      <c r="G1105" s="12"/>
      <c r="H1105" s="20"/>
      <c r="I1105" s="12"/>
      <c r="U1105" s="4" t="str">
        <f>IF(AND($V$2=$E1105,$V$2&lt;&gt;"",$V$2&lt;&gt;0,F1105&lt;&gt;"تأكد من الكود"),COUNT($U$3:U1104)+1,"  ")</f>
        <v xml:space="preserve">  </v>
      </c>
      <c r="Y1105" s="4" t="str">
        <f>IF(AND($Z$2=$D1105,$Z$2&lt;&gt;"",$Z$2&lt;&gt;0,$Y$2=$Y$1),COUNT($Y$3:Y1104)+1,"  ")</f>
        <v xml:space="preserve">  </v>
      </c>
    </row>
    <row r="1106" spans="2:25" ht="15.75">
      <c r="B1106" s="12" t="str">
        <f>IF(C1106&lt;&gt;"",COUNT($B$3:B1105)+1,"")</f>
        <v/>
      </c>
      <c r="C1106" s="86"/>
      <c r="D1106" s="12"/>
      <c r="E1106" s="12"/>
      <c r="F1106" s="5" t="str">
        <f>IFERROR(IF(E1106&lt;&gt;"",VLOOKUP(E1106,STORE!$C$6:$D$500,2,FALSE),""),"تأكد من الكود")</f>
        <v/>
      </c>
      <c r="G1106" s="12"/>
      <c r="H1106" s="20"/>
      <c r="I1106" s="12"/>
      <c r="U1106" s="4" t="str">
        <f>IF(AND($V$2=$E1106,$V$2&lt;&gt;"",$V$2&lt;&gt;0,F1106&lt;&gt;"تأكد من الكود"),COUNT($U$3:U1105)+1,"  ")</f>
        <v xml:space="preserve">  </v>
      </c>
      <c r="Y1106" s="4" t="str">
        <f>IF(AND($Z$2=$D1106,$Z$2&lt;&gt;"",$Z$2&lt;&gt;0,$Y$2=$Y$1),COUNT($Y$3:Y1105)+1,"  ")</f>
        <v xml:space="preserve">  </v>
      </c>
    </row>
    <row r="1107" spans="2:25" ht="15.75">
      <c r="B1107" s="12" t="str">
        <f>IF(C1107&lt;&gt;"",COUNT($B$3:B1106)+1,"")</f>
        <v/>
      </c>
      <c r="C1107" s="86"/>
      <c r="D1107" s="12"/>
      <c r="E1107" s="12"/>
      <c r="F1107" s="5" t="str">
        <f>IFERROR(IF(E1107&lt;&gt;"",VLOOKUP(E1107,STORE!$C$6:$D$500,2,FALSE),""),"تأكد من الكود")</f>
        <v/>
      </c>
      <c r="G1107" s="12"/>
      <c r="H1107" s="20"/>
      <c r="I1107" s="12"/>
      <c r="U1107" s="4" t="str">
        <f>IF(AND($V$2=$E1107,$V$2&lt;&gt;"",$V$2&lt;&gt;0,F1107&lt;&gt;"تأكد من الكود"),COUNT($U$3:U1106)+1,"  ")</f>
        <v xml:space="preserve">  </v>
      </c>
      <c r="Y1107" s="4" t="str">
        <f>IF(AND($Z$2=$D1107,$Z$2&lt;&gt;"",$Z$2&lt;&gt;0,$Y$2=$Y$1),COUNT($Y$3:Y1106)+1,"  ")</f>
        <v xml:space="preserve">  </v>
      </c>
    </row>
    <row r="1108" spans="2:25" ht="15.75">
      <c r="B1108" s="12" t="str">
        <f>IF(C1108&lt;&gt;"",COUNT($B$3:B1107)+1,"")</f>
        <v/>
      </c>
      <c r="C1108" s="86"/>
      <c r="D1108" s="12"/>
      <c r="E1108" s="12"/>
      <c r="F1108" s="5" t="str">
        <f>IFERROR(IF(E1108&lt;&gt;"",VLOOKUP(E1108,STORE!$C$6:$D$500,2,FALSE),""),"تأكد من الكود")</f>
        <v/>
      </c>
      <c r="G1108" s="12"/>
      <c r="H1108" s="20"/>
      <c r="I1108" s="12"/>
      <c r="U1108" s="4" t="str">
        <f>IF(AND($V$2=$E1108,$V$2&lt;&gt;"",$V$2&lt;&gt;0,F1108&lt;&gt;"تأكد من الكود"),COUNT($U$3:U1107)+1,"  ")</f>
        <v xml:space="preserve">  </v>
      </c>
      <c r="Y1108" s="4" t="str">
        <f>IF(AND($Z$2=$D1108,$Z$2&lt;&gt;"",$Z$2&lt;&gt;0,$Y$2=$Y$1),COUNT($Y$3:Y1107)+1,"  ")</f>
        <v xml:space="preserve">  </v>
      </c>
    </row>
    <row r="1109" spans="2:25" ht="15.75">
      <c r="B1109" s="12" t="str">
        <f>IF(C1109&lt;&gt;"",COUNT($B$3:B1108)+1,"")</f>
        <v/>
      </c>
      <c r="C1109" s="86"/>
      <c r="D1109" s="12"/>
      <c r="E1109" s="12"/>
      <c r="F1109" s="5" t="str">
        <f>IFERROR(IF(E1109&lt;&gt;"",VLOOKUP(E1109,STORE!$C$6:$D$500,2,FALSE),""),"تأكد من الكود")</f>
        <v/>
      </c>
      <c r="G1109" s="12"/>
      <c r="H1109" s="20"/>
      <c r="I1109" s="12"/>
      <c r="U1109" s="4" t="str">
        <f>IF(AND($V$2=$E1109,$V$2&lt;&gt;"",$V$2&lt;&gt;0,F1109&lt;&gt;"تأكد من الكود"),COUNT($U$3:U1108)+1,"  ")</f>
        <v xml:space="preserve">  </v>
      </c>
      <c r="Y1109" s="4" t="str">
        <f>IF(AND($Z$2=$D1109,$Z$2&lt;&gt;"",$Z$2&lt;&gt;0,$Y$2=$Y$1),COUNT($Y$3:Y1108)+1,"  ")</f>
        <v xml:space="preserve">  </v>
      </c>
    </row>
    <row r="1110" spans="2:25" ht="15.75">
      <c r="B1110" s="12" t="str">
        <f>IF(C1110&lt;&gt;"",COUNT($B$3:B1109)+1,"")</f>
        <v/>
      </c>
      <c r="C1110" s="86"/>
      <c r="D1110" s="12"/>
      <c r="E1110" s="12"/>
      <c r="F1110" s="5" t="str">
        <f>IFERROR(IF(E1110&lt;&gt;"",VLOOKUP(E1110,STORE!$C$6:$D$500,2,FALSE),""),"تأكد من الكود")</f>
        <v/>
      </c>
      <c r="G1110" s="12"/>
      <c r="H1110" s="20"/>
      <c r="I1110" s="12"/>
      <c r="U1110" s="4" t="str">
        <f>IF(AND($V$2=$E1110,$V$2&lt;&gt;"",$V$2&lt;&gt;0,F1110&lt;&gt;"تأكد من الكود"),COUNT($U$3:U1109)+1,"  ")</f>
        <v xml:space="preserve">  </v>
      </c>
      <c r="Y1110" s="4" t="str">
        <f>IF(AND($Z$2=$D1110,$Z$2&lt;&gt;"",$Z$2&lt;&gt;0,$Y$2=$Y$1),COUNT($Y$3:Y1109)+1,"  ")</f>
        <v xml:space="preserve">  </v>
      </c>
    </row>
    <row r="1111" spans="2:25" ht="15.75">
      <c r="B1111" s="12" t="str">
        <f>IF(C1111&lt;&gt;"",COUNT($B$3:B1110)+1,"")</f>
        <v/>
      </c>
      <c r="C1111" s="86"/>
      <c r="D1111" s="12"/>
      <c r="E1111" s="12"/>
      <c r="F1111" s="5" t="str">
        <f>IFERROR(IF(E1111&lt;&gt;"",VLOOKUP(E1111,STORE!$C$6:$D$500,2,FALSE),""),"تأكد من الكود")</f>
        <v/>
      </c>
      <c r="G1111" s="12"/>
      <c r="H1111" s="20"/>
      <c r="I1111" s="12"/>
      <c r="U1111" s="4" t="str">
        <f>IF(AND($V$2=$E1111,$V$2&lt;&gt;"",$V$2&lt;&gt;0,F1111&lt;&gt;"تأكد من الكود"),COUNT($U$3:U1110)+1,"  ")</f>
        <v xml:space="preserve">  </v>
      </c>
      <c r="Y1111" s="4" t="str">
        <f>IF(AND($Z$2=$D1111,$Z$2&lt;&gt;"",$Z$2&lt;&gt;0,$Y$2=$Y$1),COUNT($Y$3:Y1110)+1,"  ")</f>
        <v xml:space="preserve">  </v>
      </c>
    </row>
    <row r="1112" spans="2:25" ht="15.75">
      <c r="B1112" s="12" t="str">
        <f>IF(C1112&lt;&gt;"",COUNT($B$3:B1111)+1,"")</f>
        <v/>
      </c>
      <c r="C1112" s="86"/>
      <c r="D1112" s="12"/>
      <c r="E1112" s="12"/>
      <c r="F1112" s="5" t="str">
        <f>IFERROR(IF(E1112&lt;&gt;"",VLOOKUP(E1112,STORE!$C$6:$D$500,2,FALSE),""),"تأكد من الكود")</f>
        <v/>
      </c>
      <c r="G1112" s="12"/>
      <c r="H1112" s="20"/>
      <c r="I1112" s="12"/>
      <c r="U1112" s="4" t="str">
        <f>IF(AND($V$2=$E1112,$V$2&lt;&gt;"",$V$2&lt;&gt;0,F1112&lt;&gt;"تأكد من الكود"),COUNT($U$3:U1111)+1,"  ")</f>
        <v xml:space="preserve">  </v>
      </c>
      <c r="Y1112" s="4" t="str">
        <f>IF(AND($Z$2=$D1112,$Z$2&lt;&gt;"",$Z$2&lt;&gt;0,$Y$2=$Y$1),COUNT($Y$3:Y1111)+1,"  ")</f>
        <v xml:space="preserve">  </v>
      </c>
    </row>
    <row r="1113" spans="2:25" ht="15.75">
      <c r="B1113" s="12" t="str">
        <f>IF(C1113&lt;&gt;"",COUNT($B$3:B1112)+1,"")</f>
        <v/>
      </c>
      <c r="C1113" s="86"/>
      <c r="D1113" s="12"/>
      <c r="E1113" s="12"/>
      <c r="F1113" s="5" t="str">
        <f>IFERROR(IF(E1113&lt;&gt;"",VLOOKUP(E1113,STORE!$C$6:$D$500,2,FALSE),""),"تأكد من الكود")</f>
        <v/>
      </c>
      <c r="G1113" s="12"/>
      <c r="H1113" s="20"/>
      <c r="I1113" s="12"/>
      <c r="U1113" s="4" t="str">
        <f>IF(AND($V$2=$E1113,$V$2&lt;&gt;"",$V$2&lt;&gt;0,F1113&lt;&gt;"تأكد من الكود"),COUNT($U$3:U1112)+1,"  ")</f>
        <v xml:space="preserve">  </v>
      </c>
      <c r="Y1113" s="4" t="str">
        <f>IF(AND($Z$2=$D1113,$Z$2&lt;&gt;"",$Z$2&lt;&gt;0,$Y$2=$Y$1),COUNT($Y$3:Y1112)+1,"  ")</f>
        <v xml:space="preserve">  </v>
      </c>
    </row>
    <row r="1114" spans="2:25" ht="15.75">
      <c r="B1114" s="12" t="str">
        <f>IF(C1114&lt;&gt;"",COUNT($B$3:B1113)+1,"")</f>
        <v/>
      </c>
      <c r="C1114" s="86"/>
      <c r="D1114" s="12"/>
      <c r="E1114" s="12"/>
      <c r="F1114" s="5" t="str">
        <f>IFERROR(IF(E1114&lt;&gt;"",VLOOKUP(E1114,STORE!$C$6:$D$500,2,FALSE),""),"تأكد من الكود")</f>
        <v/>
      </c>
      <c r="G1114" s="12"/>
      <c r="H1114" s="20"/>
      <c r="I1114" s="12"/>
      <c r="U1114" s="4" t="str">
        <f>IF(AND($V$2=$E1114,$V$2&lt;&gt;"",$V$2&lt;&gt;0,F1114&lt;&gt;"تأكد من الكود"),COUNT($U$3:U1113)+1,"  ")</f>
        <v xml:space="preserve">  </v>
      </c>
      <c r="Y1114" s="4" t="str">
        <f>IF(AND($Z$2=$D1114,$Z$2&lt;&gt;"",$Z$2&lt;&gt;0,$Y$2=$Y$1),COUNT($Y$3:Y1113)+1,"  ")</f>
        <v xml:space="preserve">  </v>
      </c>
    </row>
    <row r="1115" spans="2:25" ht="15.75">
      <c r="B1115" s="12" t="str">
        <f>IF(C1115&lt;&gt;"",COUNT($B$3:B1114)+1,"")</f>
        <v/>
      </c>
      <c r="C1115" s="86"/>
      <c r="D1115" s="12"/>
      <c r="E1115" s="12"/>
      <c r="F1115" s="5" t="str">
        <f>IFERROR(IF(E1115&lt;&gt;"",VLOOKUP(E1115,STORE!$C$6:$D$500,2,FALSE),""),"تأكد من الكود")</f>
        <v/>
      </c>
      <c r="G1115" s="12"/>
      <c r="H1115" s="20"/>
      <c r="I1115" s="12"/>
      <c r="U1115" s="4" t="str">
        <f>IF(AND($V$2=$E1115,$V$2&lt;&gt;"",$V$2&lt;&gt;0,F1115&lt;&gt;"تأكد من الكود"),COUNT($U$3:U1114)+1,"  ")</f>
        <v xml:space="preserve">  </v>
      </c>
      <c r="Y1115" s="4" t="str">
        <f>IF(AND($Z$2=$D1115,$Z$2&lt;&gt;"",$Z$2&lt;&gt;0,$Y$2=$Y$1),COUNT($Y$3:Y1114)+1,"  ")</f>
        <v xml:space="preserve">  </v>
      </c>
    </row>
    <row r="1116" spans="2:25" ht="15.75">
      <c r="B1116" s="12" t="str">
        <f>IF(C1116&lt;&gt;"",COUNT($B$3:B1115)+1,"")</f>
        <v/>
      </c>
      <c r="C1116" s="86"/>
      <c r="D1116" s="12"/>
      <c r="E1116" s="12"/>
      <c r="F1116" s="5" t="str">
        <f>IFERROR(IF(E1116&lt;&gt;"",VLOOKUP(E1116,STORE!$C$6:$D$500,2,FALSE),""),"تأكد من الكود")</f>
        <v/>
      </c>
      <c r="G1116" s="12"/>
      <c r="H1116" s="20"/>
      <c r="I1116" s="12"/>
      <c r="U1116" s="4" t="str">
        <f>IF(AND($V$2=$E1116,$V$2&lt;&gt;"",$V$2&lt;&gt;0,F1116&lt;&gt;"تأكد من الكود"),COUNT($U$3:U1115)+1,"  ")</f>
        <v xml:space="preserve">  </v>
      </c>
      <c r="Y1116" s="4" t="str">
        <f>IF(AND($Z$2=$D1116,$Z$2&lt;&gt;"",$Z$2&lt;&gt;0,$Y$2=$Y$1),COUNT($Y$3:Y1115)+1,"  ")</f>
        <v xml:space="preserve">  </v>
      </c>
    </row>
    <row r="1117" spans="2:25" ht="15.75">
      <c r="B1117" s="12" t="str">
        <f>IF(C1117&lt;&gt;"",COUNT($B$3:B1116)+1,"")</f>
        <v/>
      </c>
      <c r="C1117" s="86"/>
      <c r="D1117" s="12"/>
      <c r="E1117" s="12"/>
      <c r="F1117" s="5" t="str">
        <f>IFERROR(IF(E1117&lt;&gt;"",VLOOKUP(E1117,STORE!$C$6:$D$500,2,FALSE),""),"تأكد من الكود")</f>
        <v/>
      </c>
      <c r="G1117" s="12"/>
      <c r="H1117" s="20"/>
      <c r="I1117" s="12"/>
      <c r="U1117" s="4" t="str">
        <f>IF(AND($V$2=$E1117,$V$2&lt;&gt;"",$V$2&lt;&gt;0,F1117&lt;&gt;"تأكد من الكود"),COUNT($U$3:U1116)+1,"  ")</f>
        <v xml:space="preserve">  </v>
      </c>
      <c r="Y1117" s="4" t="str">
        <f>IF(AND($Z$2=$D1117,$Z$2&lt;&gt;"",$Z$2&lt;&gt;0,$Y$2=$Y$1),COUNT($Y$3:Y1116)+1,"  ")</f>
        <v xml:space="preserve">  </v>
      </c>
    </row>
    <row r="1118" spans="2:25" ht="15.75">
      <c r="B1118" s="12" t="str">
        <f>IF(C1118&lt;&gt;"",COUNT($B$3:B1117)+1,"")</f>
        <v/>
      </c>
      <c r="C1118" s="86"/>
      <c r="D1118" s="12"/>
      <c r="E1118" s="12"/>
      <c r="F1118" s="5" t="str">
        <f>IFERROR(IF(E1118&lt;&gt;"",VLOOKUP(E1118,STORE!$C$6:$D$500,2,FALSE),""),"تأكد من الكود")</f>
        <v/>
      </c>
      <c r="G1118" s="12"/>
      <c r="H1118" s="20"/>
      <c r="I1118" s="12"/>
      <c r="U1118" s="4" t="str">
        <f>IF(AND($V$2=$E1118,$V$2&lt;&gt;"",$V$2&lt;&gt;0,F1118&lt;&gt;"تأكد من الكود"),COUNT($U$3:U1117)+1,"  ")</f>
        <v xml:space="preserve">  </v>
      </c>
      <c r="Y1118" s="4" t="str">
        <f>IF(AND($Z$2=$D1118,$Z$2&lt;&gt;"",$Z$2&lt;&gt;0,$Y$2=$Y$1),COUNT($Y$3:Y1117)+1,"  ")</f>
        <v xml:space="preserve">  </v>
      </c>
    </row>
    <row r="1119" spans="2:25" ht="15.75">
      <c r="B1119" s="12" t="str">
        <f>IF(C1119&lt;&gt;"",COUNT($B$3:B1118)+1,"")</f>
        <v/>
      </c>
      <c r="C1119" s="86"/>
      <c r="D1119" s="12"/>
      <c r="E1119" s="12"/>
      <c r="F1119" s="5" t="str">
        <f>IFERROR(IF(E1119&lt;&gt;"",VLOOKUP(E1119,STORE!$C$6:$D$500,2,FALSE),""),"تأكد من الكود")</f>
        <v/>
      </c>
      <c r="G1119" s="12"/>
      <c r="H1119" s="20"/>
      <c r="I1119" s="12"/>
      <c r="U1119" s="4" t="str">
        <f>IF(AND($V$2=$E1119,$V$2&lt;&gt;"",$V$2&lt;&gt;0,F1119&lt;&gt;"تأكد من الكود"),COUNT($U$3:U1118)+1,"  ")</f>
        <v xml:space="preserve">  </v>
      </c>
      <c r="Y1119" s="4" t="str">
        <f>IF(AND($Z$2=$D1119,$Z$2&lt;&gt;"",$Z$2&lt;&gt;0,$Y$2=$Y$1),COUNT($Y$3:Y1118)+1,"  ")</f>
        <v xml:space="preserve">  </v>
      </c>
    </row>
    <row r="1120" spans="2:25" ht="15.75">
      <c r="B1120" s="12" t="str">
        <f>IF(C1120&lt;&gt;"",COUNT($B$3:B1119)+1,"")</f>
        <v/>
      </c>
      <c r="C1120" s="86"/>
      <c r="D1120" s="12"/>
      <c r="E1120" s="12"/>
      <c r="F1120" s="5" t="str">
        <f>IFERROR(IF(E1120&lt;&gt;"",VLOOKUP(E1120,STORE!$C$6:$D$500,2,FALSE),""),"تأكد من الكود")</f>
        <v/>
      </c>
      <c r="G1120" s="12"/>
      <c r="H1120" s="20"/>
      <c r="I1120" s="12"/>
      <c r="U1120" s="4" t="str">
        <f>IF(AND($V$2=$E1120,$V$2&lt;&gt;"",$V$2&lt;&gt;0,F1120&lt;&gt;"تأكد من الكود"),COUNT($U$3:U1119)+1,"  ")</f>
        <v xml:space="preserve">  </v>
      </c>
      <c r="Y1120" s="4" t="str">
        <f>IF(AND($Z$2=$D1120,$Z$2&lt;&gt;"",$Z$2&lt;&gt;0,$Y$2=$Y$1),COUNT($Y$3:Y1119)+1,"  ")</f>
        <v xml:space="preserve">  </v>
      </c>
    </row>
    <row r="1121" spans="2:25" ht="15.75">
      <c r="B1121" s="12" t="str">
        <f>IF(C1121&lt;&gt;"",COUNT($B$3:B1120)+1,"")</f>
        <v/>
      </c>
      <c r="C1121" s="86"/>
      <c r="D1121" s="12"/>
      <c r="E1121" s="12"/>
      <c r="F1121" s="5" t="str">
        <f>IFERROR(IF(E1121&lt;&gt;"",VLOOKUP(E1121,STORE!$C$6:$D$500,2,FALSE),""),"تأكد من الكود")</f>
        <v/>
      </c>
      <c r="G1121" s="12"/>
      <c r="H1121" s="20"/>
      <c r="I1121" s="12"/>
      <c r="U1121" s="4" t="str">
        <f>IF(AND($V$2=$E1121,$V$2&lt;&gt;"",$V$2&lt;&gt;0,F1121&lt;&gt;"تأكد من الكود"),COUNT($U$3:U1120)+1,"  ")</f>
        <v xml:space="preserve">  </v>
      </c>
      <c r="Y1121" s="4" t="str">
        <f>IF(AND($Z$2=$D1121,$Z$2&lt;&gt;"",$Z$2&lt;&gt;0,$Y$2=$Y$1),COUNT($Y$3:Y1120)+1,"  ")</f>
        <v xml:space="preserve">  </v>
      </c>
    </row>
    <row r="1122" spans="2:25" ht="15.75">
      <c r="B1122" s="12" t="str">
        <f>IF(C1122&lt;&gt;"",COUNT($B$3:B1121)+1,"")</f>
        <v/>
      </c>
      <c r="C1122" s="86"/>
      <c r="D1122" s="12"/>
      <c r="E1122" s="12"/>
      <c r="F1122" s="5" t="str">
        <f>IFERROR(IF(E1122&lt;&gt;"",VLOOKUP(E1122,STORE!$C$6:$D$500,2,FALSE),""),"تأكد من الكود")</f>
        <v/>
      </c>
      <c r="G1122" s="12"/>
      <c r="H1122" s="20"/>
      <c r="I1122" s="12"/>
      <c r="U1122" s="4" t="str">
        <f>IF(AND($V$2=$E1122,$V$2&lt;&gt;"",$V$2&lt;&gt;0,F1122&lt;&gt;"تأكد من الكود"),COUNT($U$3:U1121)+1,"  ")</f>
        <v xml:space="preserve">  </v>
      </c>
      <c r="Y1122" s="4" t="str">
        <f>IF(AND($Z$2=$D1122,$Z$2&lt;&gt;"",$Z$2&lt;&gt;0,$Y$2=$Y$1),COUNT($Y$3:Y1121)+1,"  ")</f>
        <v xml:space="preserve">  </v>
      </c>
    </row>
    <row r="1123" spans="2:25" ht="15.75">
      <c r="B1123" s="12" t="str">
        <f>IF(C1123&lt;&gt;"",COUNT($B$3:B1122)+1,"")</f>
        <v/>
      </c>
      <c r="C1123" s="86"/>
      <c r="D1123" s="12"/>
      <c r="E1123" s="12"/>
      <c r="F1123" s="5" t="str">
        <f>IFERROR(IF(E1123&lt;&gt;"",VLOOKUP(E1123,STORE!$C$6:$D$500,2,FALSE),""),"تأكد من الكود")</f>
        <v/>
      </c>
      <c r="G1123" s="12"/>
      <c r="H1123" s="20"/>
      <c r="I1123" s="12"/>
      <c r="U1123" s="4" t="str">
        <f>IF(AND($V$2=$E1123,$V$2&lt;&gt;"",$V$2&lt;&gt;0,F1123&lt;&gt;"تأكد من الكود"),COUNT($U$3:U1122)+1,"  ")</f>
        <v xml:space="preserve">  </v>
      </c>
      <c r="Y1123" s="4" t="str">
        <f>IF(AND($Z$2=$D1123,$Z$2&lt;&gt;"",$Z$2&lt;&gt;0,$Y$2=$Y$1),COUNT($Y$3:Y1122)+1,"  ")</f>
        <v xml:space="preserve">  </v>
      </c>
    </row>
    <row r="1124" spans="2:25" ht="15.75">
      <c r="B1124" s="12" t="str">
        <f>IF(C1124&lt;&gt;"",COUNT($B$3:B1123)+1,"")</f>
        <v/>
      </c>
      <c r="C1124" s="86"/>
      <c r="D1124" s="12"/>
      <c r="E1124" s="12"/>
      <c r="F1124" s="5" t="str">
        <f>IFERROR(IF(E1124&lt;&gt;"",VLOOKUP(E1124,STORE!$C$6:$D$500,2,FALSE),""),"تأكد من الكود")</f>
        <v/>
      </c>
      <c r="G1124" s="12"/>
      <c r="H1124" s="20"/>
      <c r="I1124" s="12"/>
      <c r="U1124" s="4" t="str">
        <f>IF(AND($V$2=$E1124,$V$2&lt;&gt;"",$V$2&lt;&gt;0,F1124&lt;&gt;"تأكد من الكود"),COUNT($U$3:U1123)+1,"  ")</f>
        <v xml:space="preserve">  </v>
      </c>
      <c r="Y1124" s="4" t="str">
        <f>IF(AND($Z$2=$D1124,$Z$2&lt;&gt;"",$Z$2&lt;&gt;0,$Y$2=$Y$1),COUNT($Y$3:Y1123)+1,"  ")</f>
        <v xml:space="preserve">  </v>
      </c>
    </row>
    <row r="1125" spans="2:25" ht="15.75">
      <c r="B1125" s="12" t="str">
        <f>IF(C1125&lt;&gt;"",COUNT($B$3:B1124)+1,"")</f>
        <v/>
      </c>
      <c r="C1125" s="86"/>
      <c r="D1125" s="12"/>
      <c r="E1125" s="12"/>
      <c r="F1125" s="5" t="str">
        <f>IFERROR(IF(E1125&lt;&gt;"",VLOOKUP(E1125,STORE!$C$6:$D$500,2,FALSE),""),"تأكد من الكود")</f>
        <v/>
      </c>
      <c r="G1125" s="12"/>
      <c r="H1125" s="20"/>
      <c r="I1125" s="12"/>
      <c r="U1125" s="4" t="str">
        <f>IF(AND($V$2=$E1125,$V$2&lt;&gt;"",$V$2&lt;&gt;0,F1125&lt;&gt;"تأكد من الكود"),COUNT($U$3:U1124)+1,"  ")</f>
        <v xml:space="preserve">  </v>
      </c>
      <c r="Y1125" s="4" t="str">
        <f>IF(AND($Z$2=$D1125,$Z$2&lt;&gt;"",$Z$2&lt;&gt;0,$Y$2=$Y$1),COUNT($Y$3:Y1124)+1,"  ")</f>
        <v xml:space="preserve">  </v>
      </c>
    </row>
    <row r="1126" spans="2:25" ht="15.75">
      <c r="B1126" s="12" t="str">
        <f>IF(C1126&lt;&gt;"",COUNT($B$3:B1125)+1,"")</f>
        <v/>
      </c>
      <c r="C1126" s="86"/>
      <c r="D1126" s="12"/>
      <c r="E1126" s="12"/>
      <c r="F1126" s="5" t="str">
        <f>IFERROR(IF(E1126&lt;&gt;"",VLOOKUP(E1126,STORE!$C$6:$D$500,2,FALSE),""),"تأكد من الكود")</f>
        <v/>
      </c>
      <c r="G1126" s="12"/>
      <c r="H1126" s="20"/>
      <c r="I1126" s="12"/>
      <c r="U1126" s="4" t="str">
        <f>IF(AND($V$2=$E1126,$V$2&lt;&gt;"",$V$2&lt;&gt;0,F1126&lt;&gt;"تأكد من الكود"),COUNT($U$3:U1125)+1,"  ")</f>
        <v xml:space="preserve">  </v>
      </c>
      <c r="Y1126" s="4" t="str">
        <f>IF(AND($Z$2=$D1126,$Z$2&lt;&gt;"",$Z$2&lt;&gt;0,$Y$2=$Y$1),COUNT($Y$3:Y1125)+1,"  ")</f>
        <v xml:space="preserve">  </v>
      </c>
    </row>
    <row r="1127" spans="2:25" ht="15.75">
      <c r="B1127" s="12" t="str">
        <f>IF(C1127&lt;&gt;"",COUNT($B$3:B1126)+1,"")</f>
        <v/>
      </c>
      <c r="C1127" s="86"/>
      <c r="D1127" s="12"/>
      <c r="E1127" s="12"/>
      <c r="F1127" s="5" t="str">
        <f>IFERROR(IF(E1127&lt;&gt;"",VLOOKUP(E1127,STORE!$C$6:$D$500,2,FALSE),""),"تأكد من الكود")</f>
        <v/>
      </c>
      <c r="G1127" s="12"/>
      <c r="H1127" s="20"/>
      <c r="I1127" s="12"/>
      <c r="U1127" s="4" t="str">
        <f>IF(AND($V$2=$E1127,$V$2&lt;&gt;"",$V$2&lt;&gt;0,F1127&lt;&gt;"تأكد من الكود"),COUNT($U$3:U1126)+1,"  ")</f>
        <v xml:space="preserve">  </v>
      </c>
      <c r="Y1127" s="4" t="str">
        <f>IF(AND($Z$2=$D1127,$Z$2&lt;&gt;"",$Z$2&lt;&gt;0,$Y$2=$Y$1),COUNT($Y$3:Y1126)+1,"  ")</f>
        <v xml:space="preserve">  </v>
      </c>
    </row>
    <row r="1128" spans="2:25" ht="15.75">
      <c r="B1128" s="12" t="str">
        <f>IF(C1128&lt;&gt;"",COUNT($B$3:B1127)+1,"")</f>
        <v/>
      </c>
      <c r="C1128" s="86"/>
      <c r="D1128" s="12"/>
      <c r="E1128" s="12"/>
      <c r="F1128" s="5" t="str">
        <f>IFERROR(IF(E1128&lt;&gt;"",VLOOKUP(E1128,STORE!$C$6:$D$500,2,FALSE),""),"تأكد من الكود")</f>
        <v/>
      </c>
      <c r="G1128" s="12"/>
      <c r="H1128" s="20"/>
      <c r="I1128" s="12"/>
      <c r="U1128" s="4" t="str">
        <f>IF(AND($V$2=$E1128,$V$2&lt;&gt;"",$V$2&lt;&gt;0,F1128&lt;&gt;"تأكد من الكود"),COUNT($U$3:U1127)+1,"  ")</f>
        <v xml:space="preserve">  </v>
      </c>
      <c r="Y1128" s="4" t="str">
        <f>IF(AND($Z$2=$D1128,$Z$2&lt;&gt;"",$Z$2&lt;&gt;0,$Y$2=$Y$1),COUNT($Y$3:Y1127)+1,"  ")</f>
        <v xml:space="preserve">  </v>
      </c>
    </row>
    <row r="1129" spans="2:25" ht="15.75">
      <c r="B1129" s="12" t="str">
        <f>IF(C1129&lt;&gt;"",COUNT($B$3:B1128)+1,"")</f>
        <v/>
      </c>
      <c r="C1129" s="86"/>
      <c r="D1129" s="12"/>
      <c r="E1129" s="12"/>
      <c r="F1129" s="5" t="str">
        <f>IFERROR(IF(E1129&lt;&gt;"",VLOOKUP(E1129,STORE!$C$6:$D$500,2,FALSE),""),"تأكد من الكود")</f>
        <v/>
      </c>
      <c r="G1129" s="12"/>
      <c r="H1129" s="20"/>
      <c r="I1129" s="12"/>
      <c r="U1129" s="4" t="str">
        <f>IF(AND($V$2=$E1129,$V$2&lt;&gt;"",$V$2&lt;&gt;0,F1129&lt;&gt;"تأكد من الكود"),COUNT($U$3:U1128)+1,"  ")</f>
        <v xml:space="preserve">  </v>
      </c>
      <c r="Y1129" s="4" t="str">
        <f>IF(AND($Z$2=$D1129,$Z$2&lt;&gt;"",$Z$2&lt;&gt;0,$Y$2=$Y$1),COUNT($Y$3:Y1128)+1,"  ")</f>
        <v xml:space="preserve">  </v>
      </c>
    </row>
    <row r="1130" spans="2:25" ht="15.75">
      <c r="B1130" s="12" t="str">
        <f>IF(C1130&lt;&gt;"",COUNT($B$3:B1129)+1,"")</f>
        <v/>
      </c>
      <c r="C1130" s="86"/>
      <c r="D1130" s="12"/>
      <c r="E1130" s="12"/>
      <c r="F1130" s="5" t="str">
        <f>IFERROR(IF(E1130&lt;&gt;"",VLOOKUP(E1130,STORE!$C$6:$D$500,2,FALSE),""),"تأكد من الكود")</f>
        <v/>
      </c>
      <c r="G1130" s="12"/>
      <c r="H1130" s="20"/>
      <c r="I1130" s="12"/>
      <c r="U1130" s="4" t="str">
        <f>IF(AND($V$2=$E1130,$V$2&lt;&gt;"",$V$2&lt;&gt;0,F1130&lt;&gt;"تأكد من الكود"),COUNT($U$3:U1129)+1,"  ")</f>
        <v xml:space="preserve">  </v>
      </c>
      <c r="Y1130" s="4" t="str">
        <f>IF(AND($Z$2=$D1130,$Z$2&lt;&gt;"",$Z$2&lt;&gt;0,$Y$2=$Y$1),COUNT($Y$3:Y1129)+1,"  ")</f>
        <v xml:space="preserve">  </v>
      </c>
    </row>
    <row r="1131" spans="2:25" ht="15.75">
      <c r="B1131" s="12" t="str">
        <f>IF(C1131&lt;&gt;"",COUNT($B$3:B1130)+1,"")</f>
        <v/>
      </c>
      <c r="C1131" s="86"/>
      <c r="D1131" s="12"/>
      <c r="E1131" s="12"/>
      <c r="F1131" s="5" t="str">
        <f>IFERROR(IF(E1131&lt;&gt;"",VLOOKUP(E1131,STORE!$C$6:$D$500,2,FALSE),""),"تأكد من الكود")</f>
        <v/>
      </c>
      <c r="G1131" s="12"/>
      <c r="H1131" s="20"/>
      <c r="I1131" s="12"/>
      <c r="U1131" s="4" t="str">
        <f>IF(AND($V$2=$E1131,$V$2&lt;&gt;"",$V$2&lt;&gt;0,F1131&lt;&gt;"تأكد من الكود"),COUNT($U$3:U1130)+1,"  ")</f>
        <v xml:space="preserve">  </v>
      </c>
      <c r="Y1131" s="4" t="str">
        <f>IF(AND($Z$2=$D1131,$Z$2&lt;&gt;"",$Z$2&lt;&gt;0,$Y$2=$Y$1),COUNT($Y$3:Y1130)+1,"  ")</f>
        <v xml:space="preserve">  </v>
      </c>
    </row>
    <row r="1132" spans="2:25" ht="15.75">
      <c r="B1132" s="12" t="str">
        <f>IF(C1132&lt;&gt;"",COUNT($B$3:B1131)+1,"")</f>
        <v/>
      </c>
      <c r="C1132" s="86"/>
      <c r="D1132" s="12"/>
      <c r="E1132" s="12"/>
      <c r="F1132" s="5" t="str">
        <f>IFERROR(IF(E1132&lt;&gt;"",VLOOKUP(E1132,STORE!$C$6:$D$500,2,FALSE),""),"تأكد من الكود")</f>
        <v/>
      </c>
      <c r="G1132" s="12"/>
      <c r="H1132" s="20"/>
      <c r="I1132" s="12"/>
      <c r="U1132" s="4" t="str">
        <f>IF(AND($V$2=$E1132,$V$2&lt;&gt;"",$V$2&lt;&gt;0,F1132&lt;&gt;"تأكد من الكود"),COUNT($U$3:U1131)+1,"  ")</f>
        <v xml:space="preserve">  </v>
      </c>
      <c r="Y1132" s="4" t="str">
        <f>IF(AND($Z$2=$D1132,$Z$2&lt;&gt;"",$Z$2&lt;&gt;0,$Y$2=$Y$1),COUNT($Y$3:Y1131)+1,"  ")</f>
        <v xml:space="preserve">  </v>
      </c>
    </row>
    <row r="1133" spans="2:25" ht="15.75">
      <c r="B1133" s="12" t="str">
        <f>IF(C1133&lt;&gt;"",COUNT($B$3:B1132)+1,"")</f>
        <v/>
      </c>
      <c r="C1133" s="86"/>
      <c r="D1133" s="12"/>
      <c r="E1133" s="12"/>
      <c r="F1133" s="5" t="str">
        <f>IFERROR(IF(E1133&lt;&gt;"",VLOOKUP(E1133,STORE!$C$6:$D$500,2,FALSE),""),"تأكد من الكود")</f>
        <v/>
      </c>
      <c r="G1133" s="12"/>
      <c r="H1133" s="20"/>
      <c r="I1133" s="12"/>
      <c r="U1133" s="4" t="str">
        <f>IF(AND($V$2=$E1133,$V$2&lt;&gt;"",$V$2&lt;&gt;0,F1133&lt;&gt;"تأكد من الكود"),COUNT($U$3:U1132)+1,"  ")</f>
        <v xml:space="preserve">  </v>
      </c>
      <c r="Y1133" s="4" t="str">
        <f>IF(AND($Z$2=$D1133,$Z$2&lt;&gt;"",$Z$2&lt;&gt;0,$Y$2=$Y$1),COUNT($Y$3:Y1132)+1,"  ")</f>
        <v xml:space="preserve">  </v>
      </c>
    </row>
    <row r="1134" spans="2:25" ht="15.75">
      <c r="B1134" s="12" t="str">
        <f>IF(C1134&lt;&gt;"",COUNT($B$3:B1133)+1,"")</f>
        <v/>
      </c>
      <c r="C1134" s="86"/>
      <c r="D1134" s="12"/>
      <c r="E1134" s="12"/>
      <c r="F1134" s="5" t="str">
        <f>IFERROR(IF(E1134&lt;&gt;"",VLOOKUP(E1134,STORE!$C$6:$D$500,2,FALSE),""),"تأكد من الكود")</f>
        <v/>
      </c>
      <c r="G1134" s="12"/>
      <c r="H1134" s="20"/>
      <c r="I1134" s="12"/>
      <c r="U1134" s="4" t="str">
        <f>IF(AND($V$2=$E1134,$V$2&lt;&gt;"",$V$2&lt;&gt;0,F1134&lt;&gt;"تأكد من الكود"),COUNT($U$3:U1133)+1,"  ")</f>
        <v xml:space="preserve">  </v>
      </c>
      <c r="Y1134" s="4" t="str">
        <f>IF(AND($Z$2=$D1134,$Z$2&lt;&gt;"",$Z$2&lt;&gt;0,$Y$2=$Y$1),COUNT($Y$3:Y1133)+1,"  ")</f>
        <v xml:space="preserve">  </v>
      </c>
    </row>
    <row r="1135" spans="2:25" ht="15.75">
      <c r="B1135" s="12" t="str">
        <f>IF(C1135&lt;&gt;"",COUNT($B$3:B1134)+1,"")</f>
        <v/>
      </c>
      <c r="C1135" s="86"/>
      <c r="D1135" s="12"/>
      <c r="E1135" s="12"/>
      <c r="F1135" s="5" t="str">
        <f>IFERROR(IF(E1135&lt;&gt;"",VLOOKUP(E1135,STORE!$C$6:$D$500,2,FALSE),""),"تأكد من الكود")</f>
        <v/>
      </c>
      <c r="G1135" s="12"/>
      <c r="H1135" s="20"/>
      <c r="I1135" s="12"/>
      <c r="U1135" s="4" t="str">
        <f>IF(AND($V$2=$E1135,$V$2&lt;&gt;"",$V$2&lt;&gt;0,F1135&lt;&gt;"تأكد من الكود"),COUNT($U$3:U1134)+1,"  ")</f>
        <v xml:space="preserve">  </v>
      </c>
      <c r="Y1135" s="4" t="str">
        <f>IF(AND($Z$2=$D1135,$Z$2&lt;&gt;"",$Z$2&lt;&gt;0,$Y$2=$Y$1),COUNT($Y$3:Y1134)+1,"  ")</f>
        <v xml:space="preserve">  </v>
      </c>
    </row>
    <row r="1136" spans="2:25" ht="15.75">
      <c r="B1136" s="12" t="str">
        <f>IF(C1136&lt;&gt;"",COUNT($B$3:B1135)+1,"")</f>
        <v/>
      </c>
      <c r="C1136" s="86"/>
      <c r="D1136" s="12"/>
      <c r="E1136" s="12"/>
      <c r="F1136" s="5" t="str">
        <f>IFERROR(IF(E1136&lt;&gt;"",VLOOKUP(E1136,STORE!$C$6:$D$500,2,FALSE),""),"تأكد من الكود")</f>
        <v/>
      </c>
      <c r="G1136" s="12"/>
      <c r="H1136" s="20"/>
      <c r="I1136" s="12"/>
      <c r="U1136" s="4" t="str">
        <f>IF(AND($V$2=$E1136,$V$2&lt;&gt;"",$V$2&lt;&gt;0,F1136&lt;&gt;"تأكد من الكود"),COUNT($U$3:U1135)+1,"  ")</f>
        <v xml:space="preserve">  </v>
      </c>
      <c r="Y1136" s="4" t="str">
        <f>IF(AND($Z$2=$D1136,$Z$2&lt;&gt;"",$Z$2&lt;&gt;0,$Y$2=$Y$1),COUNT($Y$3:Y1135)+1,"  ")</f>
        <v xml:space="preserve">  </v>
      </c>
    </row>
    <row r="1137" spans="2:25" ht="15.75">
      <c r="B1137" s="12" t="str">
        <f>IF(C1137&lt;&gt;"",COUNT($B$3:B1136)+1,"")</f>
        <v/>
      </c>
      <c r="C1137" s="86"/>
      <c r="D1137" s="12"/>
      <c r="E1137" s="12"/>
      <c r="F1137" s="5" t="str">
        <f>IFERROR(IF(E1137&lt;&gt;"",VLOOKUP(E1137,STORE!$C$6:$D$500,2,FALSE),""),"تأكد من الكود")</f>
        <v/>
      </c>
      <c r="G1137" s="12"/>
      <c r="H1137" s="20"/>
      <c r="I1137" s="12"/>
      <c r="U1137" s="4" t="str">
        <f>IF(AND($V$2=$E1137,$V$2&lt;&gt;"",$V$2&lt;&gt;0,F1137&lt;&gt;"تأكد من الكود"),COUNT($U$3:U1136)+1,"  ")</f>
        <v xml:space="preserve">  </v>
      </c>
      <c r="Y1137" s="4" t="str">
        <f>IF(AND($Z$2=$D1137,$Z$2&lt;&gt;"",$Z$2&lt;&gt;0,$Y$2=$Y$1),COUNT($Y$3:Y1136)+1,"  ")</f>
        <v xml:space="preserve">  </v>
      </c>
    </row>
    <row r="1138" spans="2:25" ht="15.75">
      <c r="B1138" s="12" t="str">
        <f>IF(C1138&lt;&gt;"",COUNT($B$3:B1137)+1,"")</f>
        <v/>
      </c>
      <c r="C1138" s="86"/>
      <c r="D1138" s="12"/>
      <c r="E1138" s="12"/>
      <c r="F1138" s="5" t="str">
        <f>IFERROR(IF(E1138&lt;&gt;"",VLOOKUP(E1138,STORE!$C$6:$D$500,2,FALSE),""),"تأكد من الكود")</f>
        <v/>
      </c>
      <c r="G1138" s="12"/>
      <c r="H1138" s="20"/>
      <c r="I1138" s="12"/>
      <c r="U1138" s="4" t="str">
        <f>IF(AND($V$2=$E1138,$V$2&lt;&gt;"",$V$2&lt;&gt;0,F1138&lt;&gt;"تأكد من الكود"),COUNT($U$3:U1137)+1,"  ")</f>
        <v xml:space="preserve">  </v>
      </c>
      <c r="Y1138" s="4" t="str">
        <f>IF(AND($Z$2=$D1138,$Z$2&lt;&gt;"",$Z$2&lt;&gt;0,$Y$2=$Y$1),COUNT($Y$3:Y1137)+1,"  ")</f>
        <v xml:space="preserve">  </v>
      </c>
    </row>
    <row r="1139" spans="2:25" ht="15.75">
      <c r="B1139" s="12" t="str">
        <f>IF(C1139&lt;&gt;"",COUNT($B$3:B1138)+1,"")</f>
        <v/>
      </c>
      <c r="C1139" s="86"/>
      <c r="D1139" s="12"/>
      <c r="E1139" s="12"/>
      <c r="F1139" s="5" t="str">
        <f>IFERROR(IF(E1139&lt;&gt;"",VLOOKUP(E1139,STORE!$C$6:$D$500,2,FALSE),""),"تأكد من الكود")</f>
        <v/>
      </c>
      <c r="G1139" s="12"/>
      <c r="H1139" s="20"/>
      <c r="I1139" s="12"/>
      <c r="U1139" s="4" t="str">
        <f>IF(AND($V$2=$E1139,$V$2&lt;&gt;"",$V$2&lt;&gt;0,F1139&lt;&gt;"تأكد من الكود"),COUNT($U$3:U1138)+1,"  ")</f>
        <v xml:space="preserve">  </v>
      </c>
      <c r="Y1139" s="4" t="str">
        <f>IF(AND($Z$2=$D1139,$Z$2&lt;&gt;"",$Z$2&lt;&gt;0,$Y$2=$Y$1),COUNT($Y$3:Y1138)+1,"  ")</f>
        <v xml:space="preserve">  </v>
      </c>
    </row>
    <row r="1140" spans="2:25" ht="15.75">
      <c r="B1140" s="12" t="str">
        <f>IF(C1140&lt;&gt;"",COUNT($B$3:B1139)+1,"")</f>
        <v/>
      </c>
      <c r="C1140" s="86"/>
      <c r="D1140" s="12"/>
      <c r="E1140" s="12"/>
      <c r="F1140" s="5" t="str">
        <f>IFERROR(IF(E1140&lt;&gt;"",VLOOKUP(E1140,STORE!$C$6:$D$500,2,FALSE),""),"تأكد من الكود")</f>
        <v/>
      </c>
      <c r="G1140" s="12"/>
      <c r="H1140" s="20"/>
      <c r="I1140" s="12"/>
      <c r="U1140" s="4" t="str">
        <f>IF(AND($V$2=$E1140,$V$2&lt;&gt;"",$V$2&lt;&gt;0,F1140&lt;&gt;"تأكد من الكود"),COUNT($U$3:U1139)+1,"  ")</f>
        <v xml:space="preserve">  </v>
      </c>
      <c r="Y1140" s="4" t="str">
        <f>IF(AND($Z$2=$D1140,$Z$2&lt;&gt;"",$Z$2&lt;&gt;0,$Y$2=$Y$1),COUNT($Y$3:Y1139)+1,"  ")</f>
        <v xml:space="preserve">  </v>
      </c>
    </row>
    <row r="1141" spans="2:25" ht="15.75">
      <c r="B1141" s="12" t="str">
        <f>IF(C1141&lt;&gt;"",COUNT($B$3:B1140)+1,"")</f>
        <v/>
      </c>
      <c r="C1141" s="86"/>
      <c r="D1141" s="12"/>
      <c r="E1141" s="12"/>
      <c r="F1141" s="5" t="str">
        <f>IFERROR(IF(E1141&lt;&gt;"",VLOOKUP(E1141,STORE!$C$6:$D$500,2,FALSE),""),"تأكد من الكود")</f>
        <v/>
      </c>
      <c r="G1141" s="12"/>
      <c r="H1141" s="20"/>
      <c r="I1141" s="12"/>
      <c r="U1141" s="4" t="str">
        <f>IF(AND($V$2=$E1141,$V$2&lt;&gt;"",$V$2&lt;&gt;0,F1141&lt;&gt;"تأكد من الكود"),COUNT($U$3:U1140)+1,"  ")</f>
        <v xml:space="preserve">  </v>
      </c>
      <c r="Y1141" s="4" t="str">
        <f>IF(AND($Z$2=$D1141,$Z$2&lt;&gt;"",$Z$2&lt;&gt;0,$Y$2=$Y$1),COUNT($Y$3:Y1140)+1,"  ")</f>
        <v xml:space="preserve">  </v>
      </c>
    </row>
    <row r="1142" spans="2:25" ht="15.75">
      <c r="B1142" s="12" t="str">
        <f>IF(C1142&lt;&gt;"",COUNT($B$3:B1141)+1,"")</f>
        <v/>
      </c>
      <c r="C1142" s="86"/>
      <c r="D1142" s="12"/>
      <c r="E1142" s="12"/>
      <c r="F1142" s="5" t="str">
        <f>IFERROR(IF(E1142&lt;&gt;"",VLOOKUP(E1142,STORE!$C$6:$D$500,2,FALSE),""),"تأكد من الكود")</f>
        <v/>
      </c>
      <c r="G1142" s="12"/>
      <c r="H1142" s="20"/>
      <c r="I1142" s="12"/>
      <c r="U1142" s="4" t="str">
        <f>IF(AND($V$2=$E1142,$V$2&lt;&gt;"",$V$2&lt;&gt;0,F1142&lt;&gt;"تأكد من الكود"),COUNT($U$3:U1141)+1,"  ")</f>
        <v xml:space="preserve">  </v>
      </c>
      <c r="Y1142" s="4" t="str">
        <f>IF(AND($Z$2=$D1142,$Z$2&lt;&gt;"",$Z$2&lt;&gt;0,$Y$2=$Y$1),COUNT($Y$3:Y1141)+1,"  ")</f>
        <v xml:space="preserve">  </v>
      </c>
    </row>
    <row r="1143" spans="2:25" ht="15.75">
      <c r="B1143" s="12" t="str">
        <f>IF(C1143&lt;&gt;"",COUNT($B$3:B1142)+1,"")</f>
        <v/>
      </c>
      <c r="C1143" s="86"/>
      <c r="D1143" s="12"/>
      <c r="E1143" s="12"/>
      <c r="F1143" s="5" t="str">
        <f>IFERROR(IF(E1143&lt;&gt;"",VLOOKUP(E1143,STORE!$C$6:$D$500,2,FALSE),""),"تأكد من الكود")</f>
        <v/>
      </c>
      <c r="G1143" s="12"/>
      <c r="H1143" s="20"/>
      <c r="I1143" s="12"/>
      <c r="U1143" s="4" t="str">
        <f>IF(AND($V$2=$E1143,$V$2&lt;&gt;"",$V$2&lt;&gt;0,F1143&lt;&gt;"تأكد من الكود"),COUNT($U$3:U1142)+1,"  ")</f>
        <v xml:space="preserve">  </v>
      </c>
      <c r="Y1143" s="4" t="str">
        <f>IF(AND($Z$2=$D1143,$Z$2&lt;&gt;"",$Z$2&lt;&gt;0,$Y$2=$Y$1),COUNT($Y$3:Y1142)+1,"  ")</f>
        <v xml:space="preserve">  </v>
      </c>
    </row>
    <row r="1144" spans="2:25" ht="15.75">
      <c r="B1144" s="12" t="str">
        <f>IF(C1144&lt;&gt;"",COUNT($B$3:B1143)+1,"")</f>
        <v/>
      </c>
      <c r="C1144" s="86"/>
      <c r="D1144" s="12"/>
      <c r="E1144" s="12"/>
      <c r="F1144" s="5" t="str">
        <f>IFERROR(IF(E1144&lt;&gt;"",VLOOKUP(E1144,STORE!$C$6:$D$500,2,FALSE),""),"تأكد من الكود")</f>
        <v/>
      </c>
      <c r="G1144" s="12"/>
      <c r="H1144" s="20"/>
      <c r="I1144" s="12"/>
      <c r="U1144" s="4" t="str">
        <f>IF(AND($V$2=$E1144,$V$2&lt;&gt;"",$V$2&lt;&gt;0,F1144&lt;&gt;"تأكد من الكود"),COUNT($U$3:U1143)+1,"  ")</f>
        <v xml:space="preserve">  </v>
      </c>
      <c r="Y1144" s="4" t="str">
        <f>IF(AND($Z$2=$D1144,$Z$2&lt;&gt;"",$Z$2&lt;&gt;0,$Y$2=$Y$1),COUNT($Y$3:Y1143)+1,"  ")</f>
        <v xml:space="preserve">  </v>
      </c>
    </row>
    <row r="1145" spans="2:25" ht="15.75">
      <c r="B1145" s="12" t="str">
        <f>IF(C1145&lt;&gt;"",COUNT($B$3:B1144)+1,"")</f>
        <v/>
      </c>
      <c r="C1145" s="86"/>
      <c r="D1145" s="12"/>
      <c r="E1145" s="12"/>
      <c r="F1145" s="5" t="str">
        <f>IFERROR(IF(E1145&lt;&gt;"",VLOOKUP(E1145,STORE!$C$6:$D$500,2,FALSE),""),"تأكد من الكود")</f>
        <v/>
      </c>
      <c r="G1145" s="12"/>
      <c r="H1145" s="20"/>
      <c r="I1145" s="12"/>
      <c r="U1145" s="4" t="str">
        <f>IF(AND($V$2=$E1145,$V$2&lt;&gt;"",$V$2&lt;&gt;0,F1145&lt;&gt;"تأكد من الكود"),COUNT($U$3:U1144)+1,"  ")</f>
        <v xml:space="preserve">  </v>
      </c>
      <c r="Y1145" s="4" t="str">
        <f>IF(AND($Z$2=$D1145,$Z$2&lt;&gt;"",$Z$2&lt;&gt;0,$Y$2=$Y$1),COUNT($Y$3:Y1144)+1,"  ")</f>
        <v xml:space="preserve">  </v>
      </c>
    </row>
    <row r="1146" spans="2:25" ht="15.75">
      <c r="B1146" s="12" t="str">
        <f>IF(C1146&lt;&gt;"",COUNT($B$3:B1145)+1,"")</f>
        <v/>
      </c>
      <c r="C1146" s="86"/>
      <c r="D1146" s="12"/>
      <c r="E1146" s="12"/>
      <c r="F1146" s="5" t="str">
        <f>IFERROR(IF(E1146&lt;&gt;"",VLOOKUP(E1146,STORE!$C$6:$D$500,2,FALSE),""),"تأكد من الكود")</f>
        <v/>
      </c>
      <c r="G1146" s="12"/>
      <c r="H1146" s="20"/>
      <c r="I1146" s="12"/>
      <c r="U1146" s="4" t="str">
        <f>IF(AND($V$2=$E1146,$V$2&lt;&gt;"",$V$2&lt;&gt;0,F1146&lt;&gt;"تأكد من الكود"),COUNT($U$3:U1145)+1,"  ")</f>
        <v xml:space="preserve">  </v>
      </c>
      <c r="Y1146" s="4" t="str">
        <f>IF(AND($Z$2=$D1146,$Z$2&lt;&gt;"",$Z$2&lt;&gt;0,$Y$2=$Y$1),COUNT($Y$3:Y1145)+1,"  ")</f>
        <v xml:space="preserve">  </v>
      </c>
    </row>
    <row r="1147" spans="2:25" ht="15.75">
      <c r="B1147" s="12" t="str">
        <f>IF(C1147&lt;&gt;"",COUNT($B$3:B1146)+1,"")</f>
        <v/>
      </c>
      <c r="C1147" s="86"/>
      <c r="D1147" s="12"/>
      <c r="E1147" s="12"/>
      <c r="F1147" s="5" t="str">
        <f>IFERROR(IF(E1147&lt;&gt;"",VLOOKUP(E1147,STORE!$C$6:$D$500,2,FALSE),""),"تأكد من الكود")</f>
        <v/>
      </c>
      <c r="G1147" s="12"/>
      <c r="H1147" s="20"/>
      <c r="I1147" s="12"/>
      <c r="U1147" s="4" t="str">
        <f>IF(AND($V$2=$E1147,$V$2&lt;&gt;"",$V$2&lt;&gt;0,F1147&lt;&gt;"تأكد من الكود"),COUNT($U$3:U1146)+1,"  ")</f>
        <v xml:space="preserve">  </v>
      </c>
      <c r="Y1147" s="4" t="str">
        <f>IF(AND($Z$2=$D1147,$Z$2&lt;&gt;"",$Z$2&lt;&gt;0,$Y$2=$Y$1),COUNT($Y$3:Y1146)+1,"  ")</f>
        <v xml:space="preserve">  </v>
      </c>
    </row>
    <row r="1148" spans="2:25" ht="15.75">
      <c r="B1148" s="12" t="str">
        <f>IF(C1148&lt;&gt;"",COUNT($B$3:B1147)+1,"")</f>
        <v/>
      </c>
      <c r="C1148" s="86"/>
      <c r="D1148" s="12"/>
      <c r="E1148" s="12"/>
      <c r="F1148" s="5" t="str">
        <f>IFERROR(IF(E1148&lt;&gt;"",VLOOKUP(E1148,STORE!$C$6:$D$500,2,FALSE),""),"تأكد من الكود")</f>
        <v/>
      </c>
      <c r="G1148" s="12"/>
      <c r="H1148" s="20"/>
      <c r="I1148" s="12"/>
      <c r="U1148" s="4" t="str">
        <f>IF(AND($V$2=$E1148,$V$2&lt;&gt;"",$V$2&lt;&gt;0,F1148&lt;&gt;"تأكد من الكود"),COUNT($U$3:U1147)+1,"  ")</f>
        <v xml:space="preserve">  </v>
      </c>
      <c r="Y1148" s="4" t="str">
        <f>IF(AND($Z$2=$D1148,$Z$2&lt;&gt;"",$Z$2&lt;&gt;0,$Y$2=$Y$1),COUNT($Y$3:Y1147)+1,"  ")</f>
        <v xml:space="preserve">  </v>
      </c>
    </row>
    <row r="1149" spans="2:25" ht="15.75">
      <c r="B1149" s="12" t="str">
        <f>IF(C1149&lt;&gt;"",COUNT($B$3:B1148)+1,"")</f>
        <v/>
      </c>
      <c r="C1149" s="86"/>
      <c r="D1149" s="12"/>
      <c r="E1149" s="12"/>
      <c r="F1149" s="5" t="str">
        <f>IFERROR(IF(E1149&lt;&gt;"",VLOOKUP(E1149,STORE!$C$6:$D$500,2,FALSE),""),"تأكد من الكود")</f>
        <v/>
      </c>
      <c r="G1149" s="12"/>
      <c r="H1149" s="20"/>
      <c r="I1149" s="12"/>
      <c r="U1149" s="4" t="str">
        <f>IF(AND($V$2=$E1149,$V$2&lt;&gt;"",$V$2&lt;&gt;0,F1149&lt;&gt;"تأكد من الكود"),COUNT($U$3:U1148)+1,"  ")</f>
        <v xml:space="preserve">  </v>
      </c>
      <c r="Y1149" s="4" t="str">
        <f>IF(AND($Z$2=$D1149,$Z$2&lt;&gt;"",$Z$2&lt;&gt;0,$Y$2=$Y$1),COUNT($Y$3:Y1148)+1,"  ")</f>
        <v xml:space="preserve">  </v>
      </c>
    </row>
    <row r="1150" spans="2:25" ht="15.75">
      <c r="B1150" s="12" t="str">
        <f>IF(C1150&lt;&gt;"",COUNT($B$3:B1149)+1,"")</f>
        <v/>
      </c>
      <c r="C1150" s="86"/>
      <c r="D1150" s="12"/>
      <c r="E1150" s="12"/>
      <c r="F1150" s="5" t="str">
        <f>IFERROR(IF(E1150&lt;&gt;"",VLOOKUP(E1150,STORE!$C$6:$D$500,2,FALSE),""),"تأكد من الكود")</f>
        <v/>
      </c>
      <c r="G1150" s="12"/>
      <c r="H1150" s="20"/>
      <c r="I1150" s="12"/>
      <c r="U1150" s="4" t="str">
        <f>IF(AND($V$2=$E1150,$V$2&lt;&gt;"",$V$2&lt;&gt;0,F1150&lt;&gt;"تأكد من الكود"),COUNT($U$3:U1149)+1,"  ")</f>
        <v xml:space="preserve">  </v>
      </c>
      <c r="Y1150" s="4" t="str">
        <f>IF(AND($Z$2=$D1150,$Z$2&lt;&gt;"",$Z$2&lt;&gt;0,$Y$2=$Y$1),COUNT($Y$3:Y1149)+1,"  ")</f>
        <v xml:space="preserve">  </v>
      </c>
    </row>
    <row r="1151" spans="2:25" ht="15.75">
      <c r="B1151" s="12" t="str">
        <f>IF(C1151&lt;&gt;"",COUNT($B$3:B1150)+1,"")</f>
        <v/>
      </c>
      <c r="C1151" s="86"/>
      <c r="D1151" s="12"/>
      <c r="E1151" s="12"/>
      <c r="F1151" s="5" t="str">
        <f>IFERROR(IF(E1151&lt;&gt;"",VLOOKUP(E1151,STORE!$C$6:$D$500,2,FALSE),""),"تأكد من الكود")</f>
        <v/>
      </c>
      <c r="G1151" s="12"/>
      <c r="H1151" s="20"/>
      <c r="I1151" s="12"/>
      <c r="U1151" s="4" t="str">
        <f>IF(AND($V$2=$E1151,$V$2&lt;&gt;"",$V$2&lt;&gt;0,F1151&lt;&gt;"تأكد من الكود"),COUNT($U$3:U1150)+1,"  ")</f>
        <v xml:space="preserve">  </v>
      </c>
      <c r="Y1151" s="4" t="str">
        <f>IF(AND($Z$2=$D1151,$Z$2&lt;&gt;"",$Z$2&lt;&gt;0,$Y$2=$Y$1),COUNT($Y$3:Y1150)+1,"  ")</f>
        <v xml:space="preserve">  </v>
      </c>
    </row>
    <row r="1152" spans="2:25" ht="15.75">
      <c r="B1152" s="12" t="str">
        <f>IF(C1152&lt;&gt;"",COUNT($B$3:B1151)+1,"")</f>
        <v/>
      </c>
      <c r="C1152" s="86"/>
      <c r="D1152" s="12"/>
      <c r="E1152" s="12"/>
      <c r="F1152" s="5" t="str">
        <f>IFERROR(IF(E1152&lt;&gt;"",VLOOKUP(E1152,STORE!$C$6:$D$500,2,FALSE),""),"تأكد من الكود")</f>
        <v/>
      </c>
      <c r="G1152" s="12"/>
      <c r="H1152" s="20"/>
      <c r="I1152" s="12"/>
      <c r="U1152" s="4" t="str">
        <f>IF(AND($V$2=$E1152,$V$2&lt;&gt;"",$V$2&lt;&gt;0,F1152&lt;&gt;"تأكد من الكود"),COUNT($U$3:U1151)+1,"  ")</f>
        <v xml:space="preserve">  </v>
      </c>
      <c r="Y1152" s="4" t="str">
        <f>IF(AND($Z$2=$D1152,$Z$2&lt;&gt;"",$Z$2&lt;&gt;0,$Y$2=$Y$1),COUNT($Y$3:Y1151)+1,"  ")</f>
        <v xml:space="preserve">  </v>
      </c>
    </row>
    <row r="1153" spans="2:25" ht="15.75">
      <c r="B1153" s="12" t="str">
        <f>IF(C1153&lt;&gt;"",COUNT($B$3:B1152)+1,"")</f>
        <v/>
      </c>
      <c r="C1153" s="86"/>
      <c r="D1153" s="12"/>
      <c r="E1153" s="12"/>
      <c r="F1153" s="5" t="str">
        <f>IFERROR(IF(E1153&lt;&gt;"",VLOOKUP(E1153,STORE!$C$6:$D$500,2,FALSE),""),"تأكد من الكود")</f>
        <v/>
      </c>
      <c r="G1153" s="12"/>
      <c r="H1153" s="20"/>
      <c r="I1153" s="12"/>
      <c r="U1153" s="4" t="str">
        <f>IF(AND($V$2=$E1153,$V$2&lt;&gt;"",$V$2&lt;&gt;0,F1153&lt;&gt;"تأكد من الكود"),COUNT($U$3:U1152)+1,"  ")</f>
        <v xml:space="preserve">  </v>
      </c>
      <c r="Y1153" s="4" t="str">
        <f>IF(AND($Z$2=$D1153,$Z$2&lt;&gt;"",$Z$2&lt;&gt;0,$Y$2=$Y$1),COUNT($Y$3:Y1152)+1,"  ")</f>
        <v xml:space="preserve">  </v>
      </c>
    </row>
    <row r="1154" spans="2:25" ht="15.75">
      <c r="B1154" s="12" t="str">
        <f>IF(C1154&lt;&gt;"",COUNT($B$3:B1153)+1,"")</f>
        <v/>
      </c>
      <c r="C1154" s="86"/>
      <c r="D1154" s="12"/>
      <c r="E1154" s="12"/>
      <c r="F1154" s="5" t="str">
        <f>IFERROR(IF(E1154&lt;&gt;"",VLOOKUP(E1154,STORE!$C$6:$D$500,2,FALSE),""),"تأكد من الكود")</f>
        <v/>
      </c>
      <c r="G1154" s="12"/>
      <c r="H1154" s="20"/>
      <c r="I1154" s="12"/>
      <c r="U1154" s="4" t="str">
        <f>IF(AND($V$2=$E1154,$V$2&lt;&gt;"",$V$2&lt;&gt;0,F1154&lt;&gt;"تأكد من الكود"),COUNT($U$3:U1153)+1,"  ")</f>
        <v xml:space="preserve">  </v>
      </c>
      <c r="Y1154" s="4" t="str">
        <f>IF(AND($Z$2=$D1154,$Z$2&lt;&gt;"",$Z$2&lt;&gt;0,$Y$2=$Y$1),COUNT($Y$3:Y1153)+1,"  ")</f>
        <v xml:space="preserve">  </v>
      </c>
    </row>
    <row r="1155" spans="2:25" ht="15.75">
      <c r="B1155" s="12" t="str">
        <f>IF(C1155&lt;&gt;"",COUNT($B$3:B1154)+1,"")</f>
        <v/>
      </c>
      <c r="C1155" s="86"/>
      <c r="D1155" s="12"/>
      <c r="E1155" s="12"/>
      <c r="F1155" s="5" t="str">
        <f>IFERROR(IF(E1155&lt;&gt;"",VLOOKUP(E1155,STORE!$C$6:$D$500,2,FALSE),""),"تأكد من الكود")</f>
        <v/>
      </c>
      <c r="G1155" s="12"/>
      <c r="H1155" s="20"/>
      <c r="I1155" s="12"/>
      <c r="U1155" s="4" t="str">
        <f>IF(AND($V$2=$E1155,$V$2&lt;&gt;"",$V$2&lt;&gt;0,F1155&lt;&gt;"تأكد من الكود"),COUNT($U$3:U1154)+1,"  ")</f>
        <v xml:space="preserve">  </v>
      </c>
      <c r="Y1155" s="4" t="str">
        <f>IF(AND($Z$2=$D1155,$Z$2&lt;&gt;"",$Z$2&lt;&gt;0,$Y$2=$Y$1),COUNT($Y$3:Y1154)+1,"  ")</f>
        <v xml:space="preserve">  </v>
      </c>
    </row>
    <row r="1156" spans="2:25" ht="15.75">
      <c r="B1156" s="12" t="str">
        <f>IF(C1156&lt;&gt;"",COUNT($B$3:B1155)+1,"")</f>
        <v/>
      </c>
      <c r="C1156" s="86"/>
      <c r="D1156" s="12"/>
      <c r="E1156" s="12"/>
      <c r="F1156" s="5" t="str">
        <f>IFERROR(IF(E1156&lt;&gt;"",VLOOKUP(E1156,STORE!$C$6:$D$500,2,FALSE),""),"تأكد من الكود")</f>
        <v/>
      </c>
      <c r="G1156" s="12"/>
      <c r="H1156" s="20"/>
      <c r="I1156" s="12"/>
      <c r="U1156" s="4" t="str">
        <f>IF(AND($V$2=$E1156,$V$2&lt;&gt;"",$V$2&lt;&gt;0,F1156&lt;&gt;"تأكد من الكود"),COUNT($U$3:U1155)+1,"  ")</f>
        <v xml:space="preserve">  </v>
      </c>
      <c r="Y1156" s="4" t="str">
        <f>IF(AND($Z$2=$D1156,$Z$2&lt;&gt;"",$Z$2&lt;&gt;0,$Y$2=$Y$1),COUNT($Y$3:Y1155)+1,"  ")</f>
        <v xml:space="preserve">  </v>
      </c>
    </row>
    <row r="1157" spans="2:25" ht="15.75">
      <c r="B1157" s="12" t="str">
        <f>IF(C1157&lt;&gt;"",COUNT($B$3:B1156)+1,"")</f>
        <v/>
      </c>
      <c r="C1157" s="86"/>
      <c r="D1157" s="12"/>
      <c r="E1157" s="12"/>
      <c r="F1157" s="5" t="str">
        <f>IFERROR(IF(E1157&lt;&gt;"",VLOOKUP(E1157,STORE!$C$6:$D$500,2,FALSE),""),"تأكد من الكود")</f>
        <v/>
      </c>
      <c r="G1157" s="12"/>
      <c r="H1157" s="20"/>
      <c r="I1157" s="12"/>
      <c r="U1157" s="4" t="str">
        <f>IF(AND($V$2=$E1157,$V$2&lt;&gt;"",$V$2&lt;&gt;0,F1157&lt;&gt;"تأكد من الكود"),COUNT($U$3:U1156)+1,"  ")</f>
        <v xml:space="preserve">  </v>
      </c>
      <c r="Y1157" s="4" t="str">
        <f>IF(AND($Z$2=$D1157,$Z$2&lt;&gt;"",$Z$2&lt;&gt;0,$Y$2=$Y$1),COUNT($Y$3:Y1156)+1,"  ")</f>
        <v xml:space="preserve">  </v>
      </c>
    </row>
    <row r="1158" spans="2:25" ht="15.75">
      <c r="B1158" s="12" t="str">
        <f>IF(C1158&lt;&gt;"",COUNT($B$3:B1157)+1,"")</f>
        <v/>
      </c>
      <c r="C1158" s="86"/>
      <c r="D1158" s="12"/>
      <c r="E1158" s="12"/>
      <c r="F1158" s="5" t="str">
        <f>IFERROR(IF(E1158&lt;&gt;"",VLOOKUP(E1158,STORE!$C$6:$D$500,2,FALSE),""),"تأكد من الكود")</f>
        <v/>
      </c>
      <c r="G1158" s="12"/>
      <c r="H1158" s="20"/>
      <c r="I1158" s="12"/>
      <c r="U1158" s="4" t="str">
        <f>IF(AND($V$2=$E1158,$V$2&lt;&gt;"",$V$2&lt;&gt;0,F1158&lt;&gt;"تأكد من الكود"),COUNT($U$3:U1157)+1,"  ")</f>
        <v xml:space="preserve">  </v>
      </c>
      <c r="Y1158" s="4" t="str">
        <f>IF(AND($Z$2=$D1158,$Z$2&lt;&gt;"",$Z$2&lt;&gt;0,$Y$2=$Y$1),COUNT($Y$3:Y1157)+1,"  ")</f>
        <v xml:space="preserve">  </v>
      </c>
    </row>
    <row r="1159" spans="2:25" ht="15.75">
      <c r="B1159" s="12" t="str">
        <f>IF(C1159&lt;&gt;"",COUNT($B$3:B1158)+1,"")</f>
        <v/>
      </c>
      <c r="C1159" s="86"/>
      <c r="D1159" s="12"/>
      <c r="E1159" s="12"/>
      <c r="F1159" s="5" t="str">
        <f>IFERROR(IF(E1159&lt;&gt;"",VLOOKUP(E1159,STORE!$C$6:$D$500,2,FALSE),""),"تأكد من الكود")</f>
        <v/>
      </c>
      <c r="G1159" s="12"/>
      <c r="H1159" s="20"/>
      <c r="I1159" s="12"/>
      <c r="U1159" s="4" t="str">
        <f>IF(AND($V$2=$E1159,$V$2&lt;&gt;"",$V$2&lt;&gt;0,F1159&lt;&gt;"تأكد من الكود"),COUNT($U$3:U1158)+1,"  ")</f>
        <v xml:space="preserve">  </v>
      </c>
      <c r="Y1159" s="4" t="str">
        <f>IF(AND($Z$2=$D1159,$Z$2&lt;&gt;"",$Z$2&lt;&gt;0,$Y$2=$Y$1),COUNT($Y$3:Y1158)+1,"  ")</f>
        <v xml:space="preserve">  </v>
      </c>
    </row>
    <row r="1160" spans="2:25" ht="15.75">
      <c r="B1160" s="12" t="str">
        <f>IF(C1160&lt;&gt;"",COUNT($B$3:B1159)+1,"")</f>
        <v/>
      </c>
      <c r="C1160" s="86"/>
      <c r="D1160" s="12"/>
      <c r="E1160" s="12"/>
      <c r="F1160" s="5" t="str">
        <f>IFERROR(IF(E1160&lt;&gt;"",VLOOKUP(E1160,STORE!$C$6:$D$500,2,FALSE),""),"تأكد من الكود")</f>
        <v/>
      </c>
      <c r="G1160" s="12"/>
      <c r="H1160" s="20"/>
      <c r="I1160" s="12"/>
      <c r="U1160" s="4" t="str">
        <f>IF(AND($V$2=$E1160,$V$2&lt;&gt;"",$V$2&lt;&gt;0,F1160&lt;&gt;"تأكد من الكود"),COUNT($U$3:U1159)+1,"  ")</f>
        <v xml:space="preserve">  </v>
      </c>
      <c r="Y1160" s="4" t="str">
        <f>IF(AND($Z$2=$D1160,$Z$2&lt;&gt;"",$Z$2&lt;&gt;0,$Y$2=$Y$1),COUNT($Y$3:Y1159)+1,"  ")</f>
        <v xml:space="preserve">  </v>
      </c>
    </row>
    <row r="1161" spans="2:25" ht="15.75">
      <c r="B1161" s="12" t="str">
        <f>IF(C1161&lt;&gt;"",COUNT($B$3:B1160)+1,"")</f>
        <v/>
      </c>
      <c r="C1161" s="86"/>
      <c r="D1161" s="12"/>
      <c r="E1161" s="12"/>
      <c r="F1161" s="5" t="str">
        <f>IFERROR(IF(E1161&lt;&gt;"",VLOOKUP(E1161,STORE!$C$6:$D$500,2,FALSE),""),"تأكد من الكود")</f>
        <v/>
      </c>
      <c r="G1161" s="12"/>
      <c r="H1161" s="20"/>
      <c r="I1161" s="12"/>
      <c r="U1161" s="4" t="str">
        <f>IF(AND($V$2=$E1161,$V$2&lt;&gt;"",$V$2&lt;&gt;0,F1161&lt;&gt;"تأكد من الكود"),COUNT($U$3:U1160)+1,"  ")</f>
        <v xml:space="preserve">  </v>
      </c>
      <c r="Y1161" s="4" t="str">
        <f>IF(AND($Z$2=$D1161,$Z$2&lt;&gt;"",$Z$2&lt;&gt;0,$Y$2=$Y$1),COUNT($Y$3:Y1160)+1,"  ")</f>
        <v xml:space="preserve">  </v>
      </c>
    </row>
    <row r="1162" spans="2:25" ht="15.75">
      <c r="B1162" s="12" t="str">
        <f>IF(C1162&lt;&gt;"",COUNT($B$3:B1161)+1,"")</f>
        <v/>
      </c>
      <c r="C1162" s="86"/>
      <c r="D1162" s="12"/>
      <c r="E1162" s="12"/>
      <c r="F1162" s="5" t="str">
        <f>IFERROR(IF(E1162&lt;&gt;"",VLOOKUP(E1162,STORE!$C$6:$D$500,2,FALSE),""),"تأكد من الكود")</f>
        <v/>
      </c>
      <c r="G1162" s="12"/>
      <c r="H1162" s="20"/>
      <c r="I1162" s="12"/>
      <c r="U1162" s="4" t="str">
        <f>IF(AND($V$2=$E1162,$V$2&lt;&gt;"",$V$2&lt;&gt;0,F1162&lt;&gt;"تأكد من الكود"),COUNT($U$3:U1161)+1,"  ")</f>
        <v xml:space="preserve">  </v>
      </c>
      <c r="Y1162" s="4" t="str">
        <f>IF(AND($Z$2=$D1162,$Z$2&lt;&gt;"",$Z$2&lt;&gt;0,$Y$2=$Y$1),COUNT($Y$3:Y1161)+1,"  ")</f>
        <v xml:space="preserve">  </v>
      </c>
    </row>
    <row r="1163" spans="2:25" ht="15.75">
      <c r="B1163" s="12" t="str">
        <f>IF(C1163&lt;&gt;"",COUNT($B$3:B1162)+1,"")</f>
        <v/>
      </c>
      <c r="C1163" s="86"/>
      <c r="D1163" s="12"/>
      <c r="E1163" s="12"/>
      <c r="F1163" s="5" t="str">
        <f>IFERROR(IF(E1163&lt;&gt;"",VLOOKUP(E1163,STORE!$C$6:$D$500,2,FALSE),""),"تأكد من الكود")</f>
        <v/>
      </c>
      <c r="G1163" s="12"/>
      <c r="H1163" s="20"/>
      <c r="I1163" s="12"/>
      <c r="U1163" s="4" t="str">
        <f>IF(AND($V$2=$E1163,$V$2&lt;&gt;"",$V$2&lt;&gt;0,F1163&lt;&gt;"تأكد من الكود"),COUNT($U$3:U1162)+1,"  ")</f>
        <v xml:space="preserve">  </v>
      </c>
      <c r="Y1163" s="4" t="str">
        <f>IF(AND($Z$2=$D1163,$Z$2&lt;&gt;"",$Z$2&lt;&gt;0,$Y$2=$Y$1),COUNT($Y$3:Y1162)+1,"  ")</f>
        <v xml:space="preserve">  </v>
      </c>
    </row>
    <row r="1164" spans="2:25" ht="15.75">
      <c r="B1164" s="12" t="str">
        <f>IF(C1164&lt;&gt;"",COUNT($B$3:B1163)+1,"")</f>
        <v/>
      </c>
      <c r="C1164" s="86"/>
      <c r="D1164" s="12"/>
      <c r="E1164" s="12"/>
      <c r="F1164" s="5" t="str">
        <f>IFERROR(IF(E1164&lt;&gt;"",VLOOKUP(E1164,STORE!$C$6:$D$500,2,FALSE),""),"تأكد من الكود")</f>
        <v/>
      </c>
      <c r="G1164" s="12"/>
      <c r="H1164" s="20"/>
      <c r="I1164" s="12"/>
      <c r="U1164" s="4" t="str">
        <f>IF(AND($V$2=$E1164,$V$2&lt;&gt;"",$V$2&lt;&gt;0,F1164&lt;&gt;"تأكد من الكود"),COUNT($U$3:U1163)+1,"  ")</f>
        <v xml:space="preserve">  </v>
      </c>
      <c r="Y1164" s="4" t="str">
        <f>IF(AND($Z$2=$D1164,$Z$2&lt;&gt;"",$Z$2&lt;&gt;0,$Y$2=$Y$1),COUNT($Y$3:Y1163)+1,"  ")</f>
        <v xml:space="preserve">  </v>
      </c>
    </row>
    <row r="1165" spans="2:25" ht="15.75">
      <c r="B1165" s="12" t="str">
        <f>IF(C1165&lt;&gt;"",COUNT($B$3:B1164)+1,"")</f>
        <v/>
      </c>
      <c r="C1165" s="86"/>
      <c r="D1165" s="12"/>
      <c r="E1165" s="12"/>
      <c r="F1165" s="5" t="str">
        <f>IFERROR(IF(E1165&lt;&gt;"",VLOOKUP(E1165,STORE!$C$6:$D$500,2,FALSE),""),"تأكد من الكود")</f>
        <v/>
      </c>
      <c r="G1165" s="12"/>
      <c r="H1165" s="20"/>
      <c r="I1165" s="12"/>
      <c r="U1165" s="4" t="str">
        <f>IF(AND($V$2=$E1165,$V$2&lt;&gt;"",$V$2&lt;&gt;0,F1165&lt;&gt;"تأكد من الكود"),COUNT($U$3:U1164)+1,"  ")</f>
        <v xml:space="preserve">  </v>
      </c>
      <c r="Y1165" s="4" t="str">
        <f>IF(AND($Z$2=$D1165,$Z$2&lt;&gt;"",$Z$2&lt;&gt;0,$Y$2=$Y$1),COUNT($Y$3:Y1164)+1,"  ")</f>
        <v xml:space="preserve">  </v>
      </c>
    </row>
    <row r="1166" spans="2:25" ht="15.75">
      <c r="B1166" s="12" t="str">
        <f>IF(C1166&lt;&gt;"",COUNT($B$3:B1165)+1,"")</f>
        <v/>
      </c>
      <c r="C1166" s="86"/>
      <c r="D1166" s="12"/>
      <c r="E1166" s="12"/>
      <c r="F1166" s="5" t="str">
        <f>IFERROR(IF(E1166&lt;&gt;"",VLOOKUP(E1166,STORE!$C$6:$D$500,2,FALSE),""),"تأكد من الكود")</f>
        <v/>
      </c>
      <c r="G1166" s="12"/>
      <c r="H1166" s="20"/>
      <c r="I1166" s="12"/>
      <c r="U1166" s="4" t="str">
        <f>IF(AND($V$2=$E1166,$V$2&lt;&gt;"",$V$2&lt;&gt;0,F1166&lt;&gt;"تأكد من الكود"),COUNT($U$3:U1165)+1,"  ")</f>
        <v xml:space="preserve">  </v>
      </c>
      <c r="Y1166" s="4" t="str">
        <f>IF(AND($Z$2=$D1166,$Z$2&lt;&gt;"",$Z$2&lt;&gt;0,$Y$2=$Y$1),COUNT($Y$3:Y1165)+1,"  ")</f>
        <v xml:space="preserve">  </v>
      </c>
    </row>
    <row r="1167" spans="2:25" ht="15.75">
      <c r="B1167" s="12" t="str">
        <f>IF(C1167&lt;&gt;"",COUNT($B$3:B1166)+1,"")</f>
        <v/>
      </c>
      <c r="C1167" s="86"/>
      <c r="D1167" s="12"/>
      <c r="E1167" s="12"/>
      <c r="F1167" s="5" t="str">
        <f>IFERROR(IF(E1167&lt;&gt;"",VLOOKUP(E1167,STORE!$C$6:$D$500,2,FALSE),""),"تأكد من الكود")</f>
        <v/>
      </c>
      <c r="G1167" s="12"/>
      <c r="H1167" s="20"/>
      <c r="I1167" s="12"/>
      <c r="U1167" s="4" t="str">
        <f>IF(AND($V$2=$E1167,$V$2&lt;&gt;"",$V$2&lt;&gt;0,F1167&lt;&gt;"تأكد من الكود"),COUNT($U$3:U1166)+1,"  ")</f>
        <v xml:space="preserve">  </v>
      </c>
      <c r="Y1167" s="4" t="str">
        <f>IF(AND($Z$2=$D1167,$Z$2&lt;&gt;"",$Z$2&lt;&gt;0,$Y$2=$Y$1),COUNT($Y$3:Y1166)+1,"  ")</f>
        <v xml:space="preserve">  </v>
      </c>
    </row>
    <row r="1168" spans="2:25" ht="15.75">
      <c r="B1168" s="12" t="str">
        <f>IF(C1168&lt;&gt;"",COUNT($B$3:B1167)+1,"")</f>
        <v/>
      </c>
      <c r="C1168" s="86"/>
      <c r="D1168" s="12"/>
      <c r="E1168" s="12"/>
      <c r="F1168" s="5" t="str">
        <f>IFERROR(IF(E1168&lt;&gt;"",VLOOKUP(E1168,STORE!$C$6:$D$500,2,FALSE),""),"تأكد من الكود")</f>
        <v/>
      </c>
      <c r="G1168" s="12"/>
      <c r="H1168" s="20"/>
      <c r="I1168" s="12"/>
      <c r="U1168" s="4" t="str">
        <f>IF(AND($V$2=$E1168,$V$2&lt;&gt;"",$V$2&lt;&gt;0,F1168&lt;&gt;"تأكد من الكود"),COUNT($U$3:U1167)+1,"  ")</f>
        <v xml:space="preserve">  </v>
      </c>
      <c r="Y1168" s="4" t="str">
        <f>IF(AND($Z$2=$D1168,$Z$2&lt;&gt;"",$Z$2&lt;&gt;0,$Y$2=$Y$1),COUNT($Y$3:Y1167)+1,"  ")</f>
        <v xml:space="preserve">  </v>
      </c>
    </row>
    <row r="1169" spans="2:25" ht="15.75">
      <c r="B1169" s="12" t="str">
        <f>IF(C1169&lt;&gt;"",COUNT($B$3:B1168)+1,"")</f>
        <v/>
      </c>
      <c r="C1169" s="86"/>
      <c r="D1169" s="12"/>
      <c r="E1169" s="12"/>
      <c r="F1169" s="5" t="str">
        <f>IFERROR(IF(E1169&lt;&gt;"",VLOOKUP(E1169,STORE!$C$6:$D$500,2,FALSE),""),"تأكد من الكود")</f>
        <v/>
      </c>
      <c r="G1169" s="12"/>
      <c r="H1169" s="20"/>
      <c r="I1169" s="12"/>
      <c r="U1169" s="4" t="str">
        <f>IF(AND($V$2=$E1169,$V$2&lt;&gt;"",$V$2&lt;&gt;0,F1169&lt;&gt;"تأكد من الكود"),COUNT($U$3:U1168)+1,"  ")</f>
        <v xml:space="preserve">  </v>
      </c>
      <c r="Y1169" s="4" t="str">
        <f>IF(AND($Z$2=$D1169,$Z$2&lt;&gt;"",$Z$2&lt;&gt;0,$Y$2=$Y$1),COUNT($Y$3:Y1168)+1,"  ")</f>
        <v xml:space="preserve">  </v>
      </c>
    </row>
    <row r="1170" spans="2:25" ht="15.75">
      <c r="B1170" s="12" t="str">
        <f>IF(C1170&lt;&gt;"",COUNT($B$3:B1169)+1,"")</f>
        <v/>
      </c>
      <c r="C1170" s="86"/>
      <c r="D1170" s="12"/>
      <c r="E1170" s="12"/>
      <c r="F1170" s="5" t="str">
        <f>IFERROR(IF(E1170&lt;&gt;"",VLOOKUP(E1170,STORE!$C$6:$D$500,2,FALSE),""),"تأكد من الكود")</f>
        <v/>
      </c>
      <c r="G1170" s="12"/>
      <c r="H1170" s="20"/>
      <c r="I1170" s="12"/>
      <c r="U1170" s="4" t="str">
        <f>IF(AND($V$2=$E1170,$V$2&lt;&gt;"",$V$2&lt;&gt;0,F1170&lt;&gt;"تأكد من الكود"),COUNT($U$3:U1169)+1,"  ")</f>
        <v xml:space="preserve">  </v>
      </c>
      <c r="Y1170" s="4" t="str">
        <f>IF(AND($Z$2=$D1170,$Z$2&lt;&gt;"",$Z$2&lt;&gt;0,$Y$2=$Y$1),COUNT($Y$3:Y1169)+1,"  ")</f>
        <v xml:space="preserve">  </v>
      </c>
    </row>
    <row r="1171" spans="2:25" ht="15.75">
      <c r="B1171" s="12" t="str">
        <f>IF(C1171&lt;&gt;"",COUNT($B$3:B1170)+1,"")</f>
        <v/>
      </c>
      <c r="C1171" s="86"/>
      <c r="D1171" s="12"/>
      <c r="E1171" s="12"/>
      <c r="F1171" s="5" t="str">
        <f>IFERROR(IF(E1171&lt;&gt;"",VLOOKUP(E1171,STORE!$C$6:$D$500,2,FALSE),""),"تأكد من الكود")</f>
        <v/>
      </c>
      <c r="G1171" s="12"/>
      <c r="H1171" s="20"/>
      <c r="I1171" s="12"/>
      <c r="U1171" s="4" t="str">
        <f>IF(AND($V$2=$E1171,$V$2&lt;&gt;"",$V$2&lt;&gt;0,F1171&lt;&gt;"تأكد من الكود"),COUNT($U$3:U1170)+1,"  ")</f>
        <v xml:space="preserve">  </v>
      </c>
      <c r="Y1171" s="4" t="str">
        <f>IF(AND($Z$2=$D1171,$Z$2&lt;&gt;"",$Z$2&lt;&gt;0,$Y$2=$Y$1),COUNT($Y$3:Y1170)+1,"  ")</f>
        <v xml:space="preserve">  </v>
      </c>
    </row>
    <row r="1172" spans="2:25" ht="15.75">
      <c r="B1172" s="12" t="str">
        <f>IF(C1172&lt;&gt;"",COUNT($B$3:B1171)+1,"")</f>
        <v/>
      </c>
      <c r="C1172" s="86"/>
      <c r="D1172" s="12"/>
      <c r="E1172" s="12"/>
      <c r="F1172" s="5" t="str">
        <f>IFERROR(IF(E1172&lt;&gt;"",VLOOKUP(E1172,STORE!$C$6:$D$500,2,FALSE),""),"تأكد من الكود")</f>
        <v/>
      </c>
      <c r="G1172" s="12"/>
      <c r="H1172" s="20"/>
      <c r="I1172" s="12"/>
      <c r="U1172" s="4" t="str">
        <f>IF(AND($V$2=$E1172,$V$2&lt;&gt;"",$V$2&lt;&gt;0,F1172&lt;&gt;"تأكد من الكود"),COUNT($U$3:U1171)+1,"  ")</f>
        <v xml:space="preserve">  </v>
      </c>
      <c r="Y1172" s="4" t="str">
        <f>IF(AND($Z$2=$D1172,$Z$2&lt;&gt;"",$Z$2&lt;&gt;0,$Y$2=$Y$1),COUNT($Y$3:Y1171)+1,"  ")</f>
        <v xml:space="preserve">  </v>
      </c>
    </row>
    <row r="1173" spans="2:25" ht="15.75">
      <c r="B1173" s="12" t="str">
        <f>IF(C1173&lt;&gt;"",COUNT($B$3:B1172)+1,"")</f>
        <v/>
      </c>
      <c r="C1173" s="86"/>
      <c r="D1173" s="12"/>
      <c r="E1173" s="12"/>
      <c r="F1173" s="5" t="str">
        <f>IFERROR(IF(E1173&lt;&gt;"",VLOOKUP(E1173,STORE!$C$6:$D$500,2,FALSE),""),"تأكد من الكود")</f>
        <v/>
      </c>
      <c r="G1173" s="12"/>
      <c r="H1173" s="20"/>
      <c r="I1173" s="12"/>
      <c r="U1173" s="4" t="str">
        <f>IF(AND($V$2=$E1173,$V$2&lt;&gt;"",$V$2&lt;&gt;0,F1173&lt;&gt;"تأكد من الكود"),COUNT($U$3:U1172)+1,"  ")</f>
        <v xml:space="preserve">  </v>
      </c>
      <c r="Y1173" s="4" t="str">
        <f>IF(AND($Z$2=$D1173,$Z$2&lt;&gt;"",$Z$2&lt;&gt;0,$Y$2=$Y$1),COUNT($Y$3:Y1172)+1,"  ")</f>
        <v xml:space="preserve">  </v>
      </c>
    </row>
    <row r="1174" spans="2:25" ht="15.75">
      <c r="B1174" s="12" t="str">
        <f>IF(C1174&lt;&gt;"",COUNT($B$3:B1173)+1,"")</f>
        <v/>
      </c>
      <c r="C1174" s="86"/>
      <c r="D1174" s="12"/>
      <c r="E1174" s="12"/>
      <c r="F1174" s="5" t="str">
        <f>IFERROR(IF(E1174&lt;&gt;"",VLOOKUP(E1174,STORE!$C$6:$D$500,2,FALSE),""),"تأكد من الكود")</f>
        <v/>
      </c>
      <c r="G1174" s="12"/>
      <c r="H1174" s="20"/>
      <c r="I1174" s="12"/>
      <c r="U1174" s="4" t="str">
        <f>IF(AND($V$2=$E1174,$V$2&lt;&gt;"",$V$2&lt;&gt;0,F1174&lt;&gt;"تأكد من الكود"),COUNT($U$3:U1173)+1,"  ")</f>
        <v xml:space="preserve">  </v>
      </c>
      <c r="Y1174" s="4" t="str">
        <f>IF(AND($Z$2=$D1174,$Z$2&lt;&gt;"",$Z$2&lt;&gt;0,$Y$2=$Y$1),COUNT($Y$3:Y1173)+1,"  ")</f>
        <v xml:space="preserve">  </v>
      </c>
    </row>
    <row r="1175" spans="2:25" ht="15.75">
      <c r="B1175" s="12" t="str">
        <f>IF(C1175&lt;&gt;"",COUNT($B$3:B1174)+1,"")</f>
        <v/>
      </c>
      <c r="C1175" s="86"/>
      <c r="D1175" s="12"/>
      <c r="E1175" s="12"/>
      <c r="F1175" s="5" t="str">
        <f>IFERROR(IF(E1175&lt;&gt;"",VLOOKUP(E1175,STORE!$C$6:$D$500,2,FALSE),""),"تأكد من الكود")</f>
        <v/>
      </c>
      <c r="G1175" s="12"/>
      <c r="H1175" s="20"/>
      <c r="I1175" s="12"/>
      <c r="U1175" s="4" t="str">
        <f>IF(AND($V$2=$E1175,$V$2&lt;&gt;"",$V$2&lt;&gt;0,F1175&lt;&gt;"تأكد من الكود"),COUNT($U$3:U1174)+1,"  ")</f>
        <v xml:space="preserve">  </v>
      </c>
      <c r="Y1175" s="4" t="str">
        <f>IF(AND($Z$2=$D1175,$Z$2&lt;&gt;"",$Z$2&lt;&gt;0,$Y$2=$Y$1),COUNT($Y$3:Y1174)+1,"  ")</f>
        <v xml:space="preserve">  </v>
      </c>
    </row>
    <row r="1176" spans="2:25" ht="15.75">
      <c r="B1176" s="12" t="str">
        <f>IF(C1176&lt;&gt;"",COUNT($B$3:B1175)+1,"")</f>
        <v/>
      </c>
      <c r="C1176" s="86"/>
      <c r="D1176" s="12"/>
      <c r="E1176" s="12"/>
      <c r="F1176" s="5" t="str">
        <f>IFERROR(IF(E1176&lt;&gt;"",VLOOKUP(E1176,STORE!$C$6:$D$500,2,FALSE),""),"تأكد من الكود")</f>
        <v/>
      </c>
      <c r="G1176" s="12"/>
      <c r="H1176" s="20"/>
      <c r="I1176" s="12"/>
      <c r="U1176" s="4" t="str">
        <f>IF(AND($V$2=$E1176,$V$2&lt;&gt;"",$V$2&lt;&gt;0,F1176&lt;&gt;"تأكد من الكود"),COUNT($U$3:U1175)+1,"  ")</f>
        <v xml:space="preserve">  </v>
      </c>
      <c r="Y1176" s="4" t="str">
        <f>IF(AND($Z$2=$D1176,$Z$2&lt;&gt;"",$Z$2&lt;&gt;0,$Y$2=$Y$1),COUNT($Y$3:Y1175)+1,"  ")</f>
        <v xml:space="preserve">  </v>
      </c>
    </row>
    <row r="1177" spans="2:25" ht="15.75">
      <c r="B1177" s="12" t="str">
        <f>IF(C1177&lt;&gt;"",COUNT($B$3:B1176)+1,"")</f>
        <v/>
      </c>
      <c r="C1177" s="86"/>
      <c r="D1177" s="12"/>
      <c r="E1177" s="12"/>
      <c r="F1177" s="5" t="str">
        <f>IFERROR(IF(E1177&lt;&gt;"",VLOOKUP(E1177,STORE!$C$6:$D$500,2,FALSE),""),"تأكد من الكود")</f>
        <v/>
      </c>
      <c r="G1177" s="12"/>
      <c r="H1177" s="20"/>
      <c r="I1177" s="12"/>
      <c r="U1177" s="4" t="str">
        <f>IF(AND($V$2=$E1177,$V$2&lt;&gt;"",$V$2&lt;&gt;0,F1177&lt;&gt;"تأكد من الكود"),COUNT($U$3:U1176)+1,"  ")</f>
        <v xml:space="preserve">  </v>
      </c>
      <c r="Y1177" s="4" t="str">
        <f>IF(AND($Z$2=$D1177,$Z$2&lt;&gt;"",$Z$2&lt;&gt;0,$Y$2=$Y$1),COUNT($Y$3:Y1176)+1,"  ")</f>
        <v xml:space="preserve">  </v>
      </c>
    </row>
    <row r="1178" spans="2:25" ht="15.75">
      <c r="B1178" s="12" t="str">
        <f>IF(C1178&lt;&gt;"",COUNT($B$3:B1177)+1,"")</f>
        <v/>
      </c>
      <c r="C1178" s="86"/>
      <c r="D1178" s="12"/>
      <c r="E1178" s="12"/>
      <c r="F1178" s="5" t="str">
        <f>IFERROR(IF(E1178&lt;&gt;"",VLOOKUP(E1178,STORE!$C$6:$D$500,2,FALSE),""),"تأكد من الكود")</f>
        <v/>
      </c>
      <c r="G1178" s="12"/>
      <c r="H1178" s="20"/>
      <c r="I1178" s="12"/>
      <c r="U1178" s="4" t="str">
        <f>IF(AND($V$2=$E1178,$V$2&lt;&gt;"",$V$2&lt;&gt;0,F1178&lt;&gt;"تأكد من الكود"),COUNT($U$3:U1177)+1,"  ")</f>
        <v xml:space="preserve">  </v>
      </c>
      <c r="Y1178" s="4" t="str">
        <f>IF(AND($Z$2=$D1178,$Z$2&lt;&gt;"",$Z$2&lt;&gt;0,$Y$2=$Y$1),COUNT($Y$3:Y1177)+1,"  ")</f>
        <v xml:space="preserve">  </v>
      </c>
    </row>
    <row r="1179" spans="2:25" ht="15.75">
      <c r="B1179" s="12" t="str">
        <f>IF(C1179&lt;&gt;"",COUNT($B$3:B1178)+1,"")</f>
        <v/>
      </c>
      <c r="C1179" s="86"/>
      <c r="D1179" s="12"/>
      <c r="E1179" s="12"/>
      <c r="F1179" s="5" t="str">
        <f>IFERROR(IF(E1179&lt;&gt;"",VLOOKUP(E1179,STORE!$C$6:$D$500,2,FALSE),""),"تأكد من الكود")</f>
        <v/>
      </c>
      <c r="G1179" s="12"/>
      <c r="H1179" s="20"/>
      <c r="I1179" s="12"/>
      <c r="U1179" s="4" t="str">
        <f>IF(AND($V$2=$E1179,$V$2&lt;&gt;"",$V$2&lt;&gt;0,F1179&lt;&gt;"تأكد من الكود"),COUNT($U$3:U1178)+1,"  ")</f>
        <v xml:space="preserve">  </v>
      </c>
      <c r="Y1179" s="4" t="str">
        <f>IF(AND($Z$2=$D1179,$Z$2&lt;&gt;"",$Z$2&lt;&gt;0,$Y$2=$Y$1),COUNT($Y$3:Y1178)+1,"  ")</f>
        <v xml:space="preserve">  </v>
      </c>
    </row>
    <row r="1180" spans="2:25" ht="15.75">
      <c r="B1180" s="12" t="str">
        <f>IF(C1180&lt;&gt;"",COUNT($B$3:B1179)+1,"")</f>
        <v/>
      </c>
      <c r="C1180" s="86"/>
      <c r="D1180" s="12"/>
      <c r="E1180" s="12"/>
      <c r="F1180" s="5" t="str">
        <f>IFERROR(IF(E1180&lt;&gt;"",VLOOKUP(E1180,STORE!$C$6:$D$500,2,FALSE),""),"تأكد من الكود")</f>
        <v/>
      </c>
      <c r="G1180" s="12"/>
      <c r="H1180" s="20"/>
      <c r="I1180" s="12"/>
      <c r="U1180" s="4" t="str">
        <f>IF(AND($V$2=$E1180,$V$2&lt;&gt;"",$V$2&lt;&gt;0,F1180&lt;&gt;"تأكد من الكود"),COUNT($U$3:U1179)+1,"  ")</f>
        <v xml:space="preserve">  </v>
      </c>
      <c r="Y1180" s="4" t="str">
        <f>IF(AND($Z$2=$D1180,$Z$2&lt;&gt;"",$Z$2&lt;&gt;0,$Y$2=$Y$1),COUNT($Y$3:Y1179)+1,"  ")</f>
        <v xml:space="preserve">  </v>
      </c>
    </row>
    <row r="1181" spans="2:25" ht="15.75">
      <c r="B1181" s="12" t="str">
        <f>IF(C1181&lt;&gt;"",COUNT($B$3:B1180)+1,"")</f>
        <v/>
      </c>
      <c r="C1181" s="86"/>
      <c r="D1181" s="12"/>
      <c r="E1181" s="12"/>
      <c r="F1181" s="5" t="str">
        <f>IFERROR(IF(E1181&lt;&gt;"",VLOOKUP(E1181,STORE!$C$6:$D$500,2,FALSE),""),"تأكد من الكود")</f>
        <v/>
      </c>
      <c r="G1181" s="12"/>
      <c r="H1181" s="20"/>
      <c r="I1181" s="12"/>
      <c r="U1181" s="4" t="str">
        <f>IF(AND($V$2=$E1181,$V$2&lt;&gt;"",$V$2&lt;&gt;0,F1181&lt;&gt;"تأكد من الكود"),COUNT($U$3:U1180)+1,"  ")</f>
        <v xml:space="preserve">  </v>
      </c>
      <c r="Y1181" s="4" t="str">
        <f>IF(AND($Z$2=$D1181,$Z$2&lt;&gt;"",$Z$2&lt;&gt;0,$Y$2=$Y$1),COUNT($Y$3:Y1180)+1,"  ")</f>
        <v xml:space="preserve">  </v>
      </c>
    </row>
    <row r="1182" spans="2:25" ht="15.75">
      <c r="B1182" s="12" t="str">
        <f>IF(C1182&lt;&gt;"",COUNT($B$3:B1181)+1,"")</f>
        <v/>
      </c>
      <c r="C1182" s="86"/>
      <c r="D1182" s="12"/>
      <c r="E1182" s="12"/>
      <c r="F1182" s="5" t="str">
        <f>IFERROR(IF(E1182&lt;&gt;"",VLOOKUP(E1182,STORE!$C$6:$D$500,2,FALSE),""),"تأكد من الكود")</f>
        <v/>
      </c>
      <c r="G1182" s="12"/>
      <c r="H1182" s="20"/>
      <c r="I1182" s="12"/>
      <c r="U1182" s="4" t="str">
        <f>IF(AND($V$2=$E1182,$V$2&lt;&gt;"",$V$2&lt;&gt;0,F1182&lt;&gt;"تأكد من الكود"),COUNT($U$3:U1181)+1,"  ")</f>
        <v xml:space="preserve">  </v>
      </c>
      <c r="Y1182" s="4" t="str">
        <f>IF(AND($Z$2=$D1182,$Z$2&lt;&gt;"",$Z$2&lt;&gt;0,$Y$2=$Y$1),COUNT($Y$3:Y1181)+1,"  ")</f>
        <v xml:space="preserve">  </v>
      </c>
    </row>
    <row r="1183" spans="2:25" ht="15.75">
      <c r="B1183" s="12" t="str">
        <f>IF(C1183&lt;&gt;"",COUNT($B$3:B1182)+1,"")</f>
        <v/>
      </c>
      <c r="C1183" s="86"/>
      <c r="D1183" s="12"/>
      <c r="E1183" s="12"/>
      <c r="F1183" s="5" t="str">
        <f>IFERROR(IF(E1183&lt;&gt;"",VLOOKUP(E1183,STORE!$C$6:$D$500,2,FALSE),""),"تأكد من الكود")</f>
        <v/>
      </c>
      <c r="G1183" s="12"/>
      <c r="H1183" s="20"/>
      <c r="I1183" s="12"/>
      <c r="U1183" s="4" t="str">
        <f>IF(AND($V$2=$E1183,$V$2&lt;&gt;"",$V$2&lt;&gt;0,F1183&lt;&gt;"تأكد من الكود"),COUNT($U$3:U1182)+1,"  ")</f>
        <v xml:space="preserve">  </v>
      </c>
      <c r="Y1183" s="4" t="str">
        <f>IF(AND($Z$2=$D1183,$Z$2&lt;&gt;"",$Z$2&lt;&gt;0,$Y$2=$Y$1),COUNT($Y$3:Y1182)+1,"  ")</f>
        <v xml:space="preserve">  </v>
      </c>
    </row>
    <row r="1184" spans="2:25" ht="15.75">
      <c r="B1184" s="12" t="str">
        <f>IF(C1184&lt;&gt;"",COUNT($B$3:B1183)+1,"")</f>
        <v/>
      </c>
      <c r="C1184" s="86"/>
      <c r="D1184" s="12"/>
      <c r="E1184" s="12"/>
      <c r="F1184" s="5" t="str">
        <f>IFERROR(IF(E1184&lt;&gt;"",VLOOKUP(E1184,STORE!$C$6:$D$500,2,FALSE),""),"تأكد من الكود")</f>
        <v/>
      </c>
      <c r="G1184" s="12"/>
      <c r="H1184" s="20"/>
      <c r="I1184" s="12"/>
      <c r="U1184" s="4" t="str">
        <f>IF(AND($V$2=$E1184,$V$2&lt;&gt;"",$V$2&lt;&gt;0,F1184&lt;&gt;"تأكد من الكود"),COUNT($U$3:U1183)+1,"  ")</f>
        <v xml:space="preserve">  </v>
      </c>
      <c r="Y1184" s="4" t="str">
        <f>IF(AND($Z$2=$D1184,$Z$2&lt;&gt;"",$Z$2&lt;&gt;0,$Y$2=$Y$1),COUNT($Y$3:Y1183)+1,"  ")</f>
        <v xml:space="preserve">  </v>
      </c>
    </row>
    <row r="1185" spans="2:25" ht="15.75">
      <c r="B1185" s="12" t="str">
        <f>IF(C1185&lt;&gt;"",COUNT($B$3:B1184)+1,"")</f>
        <v/>
      </c>
      <c r="C1185" s="86"/>
      <c r="D1185" s="12"/>
      <c r="E1185" s="12"/>
      <c r="F1185" s="5" t="str">
        <f>IFERROR(IF(E1185&lt;&gt;"",VLOOKUP(E1185,STORE!$C$6:$D$500,2,FALSE),""),"تأكد من الكود")</f>
        <v/>
      </c>
      <c r="G1185" s="12"/>
      <c r="H1185" s="20"/>
      <c r="I1185" s="12"/>
      <c r="U1185" s="4" t="str">
        <f>IF(AND($V$2=$E1185,$V$2&lt;&gt;"",$V$2&lt;&gt;0,F1185&lt;&gt;"تأكد من الكود"),COUNT($U$3:U1184)+1,"  ")</f>
        <v xml:space="preserve">  </v>
      </c>
      <c r="Y1185" s="4" t="str">
        <f>IF(AND($Z$2=$D1185,$Z$2&lt;&gt;"",$Z$2&lt;&gt;0,$Y$2=$Y$1),COUNT($Y$3:Y1184)+1,"  ")</f>
        <v xml:space="preserve">  </v>
      </c>
    </row>
    <row r="1186" spans="2:25" ht="15.75">
      <c r="B1186" s="12" t="str">
        <f>IF(C1186&lt;&gt;"",COUNT($B$3:B1185)+1,"")</f>
        <v/>
      </c>
      <c r="C1186" s="86"/>
      <c r="D1186" s="12"/>
      <c r="E1186" s="12"/>
      <c r="F1186" s="5" t="str">
        <f>IFERROR(IF(E1186&lt;&gt;"",VLOOKUP(E1186,STORE!$C$6:$D$500,2,FALSE),""),"تأكد من الكود")</f>
        <v/>
      </c>
      <c r="G1186" s="12"/>
      <c r="H1186" s="20"/>
      <c r="I1186" s="12"/>
      <c r="U1186" s="4" t="str">
        <f>IF(AND($V$2=$E1186,$V$2&lt;&gt;"",$V$2&lt;&gt;0,F1186&lt;&gt;"تأكد من الكود"),COUNT($U$3:U1185)+1,"  ")</f>
        <v xml:space="preserve">  </v>
      </c>
      <c r="Y1186" s="4" t="str">
        <f>IF(AND($Z$2=$D1186,$Z$2&lt;&gt;"",$Z$2&lt;&gt;0,$Y$2=$Y$1),COUNT($Y$3:Y1185)+1,"  ")</f>
        <v xml:space="preserve">  </v>
      </c>
    </row>
    <row r="1187" spans="2:25" ht="15.75">
      <c r="B1187" s="12" t="str">
        <f>IF(C1187&lt;&gt;"",COUNT($B$3:B1186)+1,"")</f>
        <v/>
      </c>
      <c r="C1187" s="86"/>
      <c r="D1187" s="12"/>
      <c r="E1187" s="12"/>
      <c r="F1187" s="5" t="str">
        <f>IFERROR(IF(E1187&lt;&gt;"",VLOOKUP(E1187,STORE!$C$6:$D$500,2,FALSE),""),"تأكد من الكود")</f>
        <v/>
      </c>
      <c r="G1187" s="12"/>
      <c r="H1187" s="20"/>
      <c r="I1187" s="12"/>
      <c r="U1187" s="4" t="str">
        <f>IF(AND($V$2=$E1187,$V$2&lt;&gt;"",$V$2&lt;&gt;0,F1187&lt;&gt;"تأكد من الكود"),COUNT($U$3:U1186)+1,"  ")</f>
        <v xml:space="preserve">  </v>
      </c>
      <c r="Y1187" s="4" t="str">
        <f>IF(AND($Z$2=$D1187,$Z$2&lt;&gt;"",$Z$2&lt;&gt;0,$Y$2=$Y$1),COUNT($Y$3:Y1186)+1,"  ")</f>
        <v xml:space="preserve">  </v>
      </c>
    </row>
    <row r="1188" spans="2:25" ht="15.75">
      <c r="B1188" s="12" t="str">
        <f>IF(C1188&lt;&gt;"",COUNT($B$3:B1187)+1,"")</f>
        <v/>
      </c>
      <c r="C1188" s="86"/>
      <c r="D1188" s="12"/>
      <c r="E1188" s="12"/>
      <c r="F1188" s="5" t="str">
        <f>IFERROR(IF(E1188&lt;&gt;"",VLOOKUP(E1188,STORE!$C$6:$D$500,2,FALSE),""),"تأكد من الكود")</f>
        <v/>
      </c>
      <c r="G1188" s="12"/>
      <c r="H1188" s="20"/>
      <c r="I1188" s="12"/>
      <c r="U1188" s="4" t="str">
        <f>IF(AND($V$2=$E1188,$V$2&lt;&gt;"",$V$2&lt;&gt;0,F1188&lt;&gt;"تأكد من الكود"),COUNT($U$3:U1187)+1,"  ")</f>
        <v xml:space="preserve">  </v>
      </c>
      <c r="Y1188" s="4" t="str">
        <f>IF(AND($Z$2=$D1188,$Z$2&lt;&gt;"",$Z$2&lt;&gt;0,$Y$2=$Y$1),COUNT($Y$3:Y1187)+1,"  ")</f>
        <v xml:space="preserve">  </v>
      </c>
    </row>
    <row r="1189" spans="2:25" ht="15.75">
      <c r="B1189" s="12" t="str">
        <f>IF(C1189&lt;&gt;"",COUNT($B$3:B1188)+1,"")</f>
        <v/>
      </c>
      <c r="C1189" s="86"/>
      <c r="D1189" s="12"/>
      <c r="E1189" s="12"/>
      <c r="F1189" s="5" t="str">
        <f>IFERROR(IF(E1189&lt;&gt;"",VLOOKUP(E1189,STORE!$C$6:$D$500,2,FALSE),""),"تأكد من الكود")</f>
        <v/>
      </c>
      <c r="G1189" s="12"/>
      <c r="H1189" s="20"/>
      <c r="I1189" s="12"/>
      <c r="U1189" s="4" t="str">
        <f>IF(AND($V$2=$E1189,$V$2&lt;&gt;"",$V$2&lt;&gt;0,F1189&lt;&gt;"تأكد من الكود"),COUNT($U$3:U1188)+1,"  ")</f>
        <v xml:space="preserve">  </v>
      </c>
      <c r="Y1189" s="4" t="str">
        <f>IF(AND($Z$2=$D1189,$Z$2&lt;&gt;"",$Z$2&lt;&gt;0,$Y$2=$Y$1),COUNT($Y$3:Y1188)+1,"  ")</f>
        <v xml:space="preserve">  </v>
      </c>
    </row>
    <row r="1190" spans="2:25" ht="15.75">
      <c r="B1190" s="12" t="str">
        <f>IF(C1190&lt;&gt;"",COUNT($B$3:B1189)+1,"")</f>
        <v/>
      </c>
      <c r="C1190" s="86"/>
      <c r="D1190" s="12"/>
      <c r="E1190" s="12"/>
      <c r="F1190" s="5" t="str">
        <f>IFERROR(IF(E1190&lt;&gt;"",VLOOKUP(E1190,STORE!$C$6:$D$500,2,FALSE),""),"تأكد من الكود")</f>
        <v/>
      </c>
      <c r="G1190" s="12"/>
      <c r="H1190" s="20"/>
      <c r="I1190" s="12"/>
      <c r="U1190" s="4" t="str">
        <f>IF(AND($V$2=$E1190,$V$2&lt;&gt;"",$V$2&lt;&gt;0,F1190&lt;&gt;"تأكد من الكود"),COUNT($U$3:U1189)+1,"  ")</f>
        <v xml:space="preserve">  </v>
      </c>
      <c r="Y1190" s="4" t="str">
        <f>IF(AND($Z$2=$D1190,$Z$2&lt;&gt;"",$Z$2&lt;&gt;0,$Y$2=$Y$1),COUNT($Y$3:Y1189)+1,"  ")</f>
        <v xml:space="preserve">  </v>
      </c>
    </row>
    <row r="1191" spans="2:25" ht="15.75">
      <c r="B1191" s="12" t="str">
        <f>IF(C1191&lt;&gt;"",COUNT($B$3:B1190)+1,"")</f>
        <v/>
      </c>
      <c r="C1191" s="86"/>
      <c r="D1191" s="12"/>
      <c r="E1191" s="12"/>
      <c r="F1191" s="5" t="str">
        <f>IFERROR(IF(E1191&lt;&gt;"",VLOOKUP(E1191,STORE!$C$6:$D$500,2,FALSE),""),"تأكد من الكود")</f>
        <v/>
      </c>
      <c r="G1191" s="12"/>
      <c r="H1191" s="20"/>
      <c r="I1191" s="12"/>
      <c r="U1191" s="4" t="str">
        <f>IF(AND($V$2=$E1191,$V$2&lt;&gt;"",$V$2&lt;&gt;0,F1191&lt;&gt;"تأكد من الكود"),COUNT($U$3:U1190)+1,"  ")</f>
        <v xml:space="preserve">  </v>
      </c>
      <c r="Y1191" s="4" t="str">
        <f>IF(AND($Z$2=$D1191,$Z$2&lt;&gt;"",$Z$2&lt;&gt;0,$Y$2=$Y$1),COUNT($Y$3:Y1190)+1,"  ")</f>
        <v xml:space="preserve">  </v>
      </c>
    </row>
    <row r="1192" spans="2:25" ht="15.75">
      <c r="B1192" s="12" t="str">
        <f>IF(C1192&lt;&gt;"",COUNT($B$3:B1191)+1,"")</f>
        <v/>
      </c>
      <c r="C1192" s="86"/>
      <c r="D1192" s="12"/>
      <c r="E1192" s="12"/>
      <c r="F1192" s="5" t="str">
        <f>IFERROR(IF(E1192&lt;&gt;"",VLOOKUP(E1192,STORE!$C$6:$D$500,2,FALSE),""),"تأكد من الكود")</f>
        <v/>
      </c>
      <c r="G1192" s="12"/>
      <c r="H1192" s="20"/>
      <c r="I1192" s="12"/>
      <c r="U1192" s="4" t="str">
        <f>IF(AND($V$2=$E1192,$V$2&lt;&gt;"",$V$2&lt;&gt;0,F1192&lt;&gt;"تأكد من الكود"),COUNT($U$3:U1191)+1,"  ")</f>
        <v xml:space="preserve">  </v>
      </c>
      <c r="Y1192" s="4" t="str">
        <f>IF(AND($Z$2=$D1192,$Z$2&lt;&gt;"",$Z$2&lt;&gt;0,$Y$2=$Y$1),COUNT($Y$3:Y1191)+1,"  ")</f>
        <v xml:space="preserve">  </v>
      </c>
    </row>
    <row r="1193" spans="2:25" ht="15.75">
      <c r="B1193" s="12" t="str">
        <f>IF(C1193&lt;&gt;"",COUNT($B$3:B1192)+1,"")</f>
        <v/>
      </c>
      <c r="C1193" s="86"/>
      <c r="D1193" s="12"/>
      <c r="E1193" s="12"/>
      <c r="F1193" s="5" t="str">
        <f>IFERROR(IF(E1193&lt;&gt;"",VLOOKUP(E1193,STORE!$C$6:$D$500,2,FALSE),""),"تأكد من الكود")</f>
        <v/>
      </c>
      <c r="G1193" s="12"/>
      <c r="H1193" s="20"/>
      <c r="I1193" s="12"/>
      <c r="U1193" s="4" t="str">
        <f>IF(AND($V$2=$E1193,$V$2&lt;&gt;"",$V$2&lt;&gt;0,F1193&lt;&gt;"تأكد من الكود"),COUNT($U$3:U1192)+1,"  ")</f>
        <v xml:space="preserve">  </v>
      </c>
      <c r="Y1193" s="4" t="str">
        <f>IF(AND($Z$2=$D1193,$Z$2&lt;&gt;"",$Z$2&lt;&gt;0,$Y$2=$Y$1),COUNT($Y$3:Y1192)+1,"  ")</f>
        <v xml:space="preserve">  </v>
      </c>
    </row>
    <row r="1194" spans="2:25" ht="15.75">
      <c r="B1194" s="12" t="str">
        <f>IF(C1194&lt;&gt;"",COUNT($B$3:B1193)+1,"")</f>
        <v/>
      </c>
      <c r="C1194" s="86"/>
      <c r="D1194" s="12"/>
      <c r="E1194" s="12"/>
      <c r="F1194" s="5" t="str">
        <f>IFERROR(IF(E1194&lt;&gt;"",VLOOKUP(E1194,STORE!$C$6:$D$500,2,FALSE),""),"تأكد من الكود")</f>
        <v/>
      </c>
      <c r="G1194" s="12"/>
      <c r="H1194" s="20"/>
      <c r="I1194" s="12"/>
      <c r="U1194" s="4" t="str">
        <f>IF(AND($V$2=$E1194,$V$2&lt;&gt;"",$V$2&lt;&gt;0,F1194&lt;&gt;"تأكد من الكود"),COUNT($U$3:U1193)+1,"  ")</f>
        <v xml:space="preserve">  </v>
      </c>
      <c r="Y1194" s="4" t="str">
        <f>IF(AND($Z$2=$D1194,$Z$2&lt;&gt;"",$Z$2&lt;&gt;0,$Y$2=$Y$1),COUNT($Y$3:Y1193)+1,"  ")</f>
        <v xml:space="preserve">  </v>
      </c>
    </row>
    <row r="1195" spans="2:25" ht="15.75">
      <c r="B1195" s="12" t="str">
        <f>IF(C1195&lt;&gt;"",COUNT($B$3:B1194)+1,"")</f>
        <v/>
      </c>
      <c r="C1195" s="86"/>
      <c r="D1195" s="12"/>
      <c r="E1195" s="12"/>
      <c r="F1195" s="5" t="str">
        <f>IFERROR(IF(E1195&lt;&gt;"",VLOOKUP(E1195,STORE!$C$6:$D$500,2,FALSE),""),"تأكد من الكود")</f>
        <v/>
      </c>
      <c r="G1195" s="12"/>
      <c r="H1195" s="20"/>
      <c r="I1195" s="12"/>
      <c r="U1195" s="4" t="str">
        <f>IF(AND($V$2=$E1195,$V$2&lt;&gt;"",$V$2&lt;&gt;0,F1195&lt;&gt;"تأكد من الكود"),COUNT($U$3:U1194)+1,"  ")</f>
        <v xml:space="preserve">  </v>
      </c>
      <c r="Y1195" s="4" t="str">
        <f>IF(AND($Z$2=$D1195,$Z$2&lt;&gt;"",$Z$2&lt;&gt;0,$Y$2=$Y$1),COUNT($Y$3:Y1194)+1,"  ")</f>
        <v xml:space="preserve">  </v>
      </c>
    </row>
    <row r="1196" spans="2:25" ht="15.75">
      <c r="B1196" s="12" t="str">
        <f>IF(C1196&lt;&gt;"",COUNT($B$3:B1195)+1,"")</f>
        <v/>
      </c>
      <c r="C1196" s="86"/>
      <c r="D1196" s="12"/>
      <c r="E1196" s="12"/>
      <c r="F1196" s="5" t="str">
        <f>IFERROR(IF(E1196&lt;&gt;"",VLOOKUP(E1196,STORE!$C$6:$D$500,2,FALSE),""),"تأكد من الكود")</f>
        <v/>
      </c>
      <c r="G1196" s="12"/>
      <c r="H1196" s="20"/>
      <c r="I1196" s="12"/>
      <c r="U1196" s="4" t="str">
        <f>IF(AND($V$2=$E1196,$V$2&lt;&gt;"",$V$2&lt;&gt;0,F1196&lt;&gt;"تأكد من الكود"),COUNT($U$3:U1195)+1,"  ")</f>
        <v xml:space="preserve">  </v>
      </c>
      <c r="Y1196" s="4" t="str">
        <f>IF(AND($Z$2=$D1196,$Z$2&lt;&gt;"",$Z$2&lt;&gt;0,$Y$2=$Y$1),COUNT($Y$3:Y1195)+1,"  ")</f>
        <v xml:space="preserve">  </v>
      </c>
    </row>
    <row r="1197" spans="2:25" ht="15.75">
      <c r="B1197" s="12" t="str">
        <f>IF(C1197&lt;&gt;"",COUNT($B$3:B1196)+1,"")</f>
        <v/>
      </c>
      <c r="C1197" s="86"/>
      <c r="D1197" s="12"/>
      <c r="E1197" s="12"/>
      <c r="F1197" s="5" t="str">
        <f>IFERROR(IF(E1197&lt;&gt;"",VLOOKUP(E1197,STORE!$C$6:$D$500,2,FALSE),""),"تأكد من الكود")</f>
        <v/>
      </c>
      <c r="G1197" s="12"/>
      <c r="H1197" s="20"/>
      <c r="I1197" s="12"/>
      <c r="U1197" s="4" t="str">
        <f>IF(AND($V$2=$E1197,$V$2&lt;&gt;"",$V$2&lt;&gt;0,F1197&lt;&gt;"تأكد من الكود"),COUNT($U$3:U1196)+1,"  ")</f>
        <v xml:space="preserve">  </v>
      </c>
      <c r="Y1197" s="4" t="str">
        <f>IF(AND($Z$2=$D1197,$Z$2&lt;&gt;"",$Z$2&lt;&gt;0,$Y$2=$Y$1),COUNT($Y$3:Y1196)+1,"  ")</f>
        <v xml:space="preserve">  </v>
      </c>
    </row>
    <row r="1198" spans="2:25" ht="15.75">
      <c r="B1198" s="12" t="str">
        <f>IF(C1198&lt;&gt;"",COUNT($B$3:B1197)+1,"")</f>
        <v/>
      </c>
      <c r="C1198" s="86"/>
      <c r="D1198" s="12"/>
      <c r="E1198" s="12"/>
      <c r="F1198" s="5" t="str">
        <f>IFERROR(IF(E1198&lt;&gt;"",VLOOKUP(E1198,STORE!$C$6:$D$500,2,FALSE),""),"تأكد من الكود")</f>
        <v/>
      </c>
      <c r="G1198" s="12"/>
      <c r="H1198" s="20"/>
      <c r="I1198" s="12"/>
      <c r="U1198" s="4" t="str">
        <f>IF(AND($V$2=$E1198,$V$2&lt;&gt;"",$V$2&lt;&gt;0,F1198&lt;&gt;"تأكد من الكود"),COUNT($U$3:U1197)+1,"  ")</f>
        <v xml:space="preserve">  </v>
      </c>
      <c r="Y1198" s="4" t="str">
        <f>IF(AND($Z$2=$D1198,$Z$2&lt;&gt;"",$Z$2&lt;&gt;0,$Y$2=$Y$1),COUNT($Y$3:Y1197)+1,"  ")</f>
        <v xml:space="preserve">  </v>
      </c>
    </row>
    <row r="1199" spans="2:25" ht="15.75">
      <c r="B1199" s="12" t="str">
        <f>IF(C1199&lt;&gt;"",COUNT($B$3:B1198)+1,"")</f>
        <v/>
      </c>
      <c r="C1199" s="86"/>
      <c r="D1199" s="12"/>
      <c r="E1199" s="12"/>
      <c r="F1199" s="5" t="str">
        <f>IFERROR(IF(E1199&lt;&gt;"",VLOOKUP(E1199,STORE!$C$6:$D$500,2,FALSE),""),"تأكد من الكود")</f>
        <v/>
      </c>
      <c r="G1199" s="12"/>
      <c r="H1199" s="20"/>
      <c r="I1199" s="12"/>
      <c r="U1199" s="4" t="str">
        <f>IF(AND($V$2=$E1199,$V$2&lt;&gt;"",$V$2&lt;&gt;0,F1199&lt;&gt;"تأكد من الكود"),COUNT($U$3:U1198)+1,"  ")</f>
        <v xml:space="preserve">  </v>
      </c>
      <c r="Y1199" s="4" t="str">
        <f>IF(AND($Z$2=$D1199,$Z$2&lt;&gt;"",$Z$2&lt;&gt;0,$Y$2=$Y$1),COUNT($Y$3:Y1198)+1,"  ")</f>
        <v xml:space="preserve">  </v>
      </c>
    </row>
    <row r="1200" spans="2:25" ht="15.75">
      <c r="B1200" s="12" t="str">
        <f>IF(C1200&lt;&gt;"",COUNT($B$3:B1199)+1,"")</f>
        <v/>
      </c>
      <c r="C1200" s="86"/>
      <c r="D1200" s="12"/>
      <c r="E1200" s="12"/>
      <c r="F1200" s="5" t="str">
        <f>IFERROR(IF(E1200&lt;&gt;"",VLOOKUP(E1200,STORE!$C$6:$D$500,2,FALSE),""),"تأكد من الكود")</f>
        <v/>
      </c>
      <c r="G1200" s="12"/>
      <c r="H1200" s="20"/>
      <c r="I1200" s="12"/>
      <c r="U1200" s="4" t="str">
        <f>IF(AND($V$2=$E1200,$V$2&lt;&gt;"",$V$2&lt;&gt;0,F1200&lt;&gt;"تأكد من الكود"),COUNT($U$3:U1199)+1,"  ")</f>
        <v xml:space="preserve">  </v>
      </c>
      <c r="Y1200" s="4" t="str">
        <f>IF(AND($Z$2=$D1200,$Z$2&lt;&gt;"",$Z$2&lt;&gt;0,$Y$2=$Y$1),COUNT($Y$3:Y1199)+1,"  ")</f>
        <v xml:space="preserve">  </v>
      </c>
    </row>
    <row r="1201" spans="2:25" ht="15.75">
      <c r="B1201" s="12" t="str">
        <f>IF(C1201&lt;&gt;"",COUNT($B$3:B1200)+1,"")</f>
        <v/>
      </c>
      <c r="C1201" s="86"/>
      <c r="D1201" s="12"/>
      <c r="E1201" s="12"/>
      <c r="F1201" s="5" t="str">
        <f>IFERROR(IF(E1201&lt;&gt;"",VLOOKUP(E1201,STORE!$C$6:$D$500,2,FALSE),""),"تأكد من الكود")</f>
        <v/>
      </c>
      <c r="G1201" s="12"/>
      <c r="H1201" s="20"/>
      <c r="I1201" s="12"/>
      <c r="U1201" s="4" t="str">
        <f>IF(AND($V$2=$E1201,$V$2&lt;&gt;"",$V$2&lt;&gt;0,F1201&lt;&gt;"تأكد من الكود"),COUNT($U$3:U1200)+1,"  ")</f>
        <v xml:space="preserve">  </v>
      </c>
      <c r="Y1201" s="4" t="str">
        <f>IF(AND($Z$2=$D1201,$Z$2&lt;&gt;"",$Z$2&lt;&gt;0,$Y$2=$Y$1),COUNT($Y$3:Y1200)+1,"  ")</f>
        <v xml:space="preserve">  </v>
      </c>
    </row>
    <row r="1202" spans="2:25" ht="15.75">
      <c r="B1202" s="12" t="str">
        <f>IF(C1202&lt;&gt;"",COUNT($B$3:B1201)+1,"")</f>
        <v/>
      </c>
      <c r="C1202" s="86"/>
      <c r="D1202" s="12"/>
      <c r="E1202" s="12"/>
      <c r="F1202" s="5" t="str">
        <f>IFERROR(IF(E1202&lt;&gt;"",VLOOKUP(E1202,STORE!$C$6:$D$500,2,FALSE),""),"تأكد من الكود")</f>
        <v/>
      </c>
      <c r="G1202" s="12"/>
      <c r="H1202" s="20"/>
      <c r="I1202" s="12"/>
      <c r="U1202" s="4" t="str">
        <f>IF(AND($V$2=$E1202,$V$2&lt;&gt;"",$V$2&lt;&gt;0,F1202&lt;&gt;"تأكد من الكود"),COUNT($U$3:U1201)+1,"  ")</f>
        <v xml:space="preserve">  </v>
      </c>
      <c r="Y1202" s="4" t="str">
        <f>IF(AND($Z$2=$D1202,$Z$2&lt;&gt;"",$Z$2&lt;&gt;0,$Y$2=$Y$1),COUNT($Y$3:Y1201)+1,"  ")</f>
        <v xml:space="preserve">  </v>
      </c>
    </row>
    <row r="1203" spans="2:25" ht="15.75">
      <c r="B1203" s="12" t="str">
        <f>IF(C1203&lt;&gt;"",COUNT($B$3:B1202)+1,"")</f>
        <v/>
      </c>
      <c r="C1203" s="86"/>
      <c r="D1203" s="12"/>
      <c r="E1203" s="12"/>
      <c r="F1203" s="5" t="str">
        <f>IFERROR(IF(E1203&lt;&gt;"",VLOOKUP(E1203,STORE!$C$6:$D$500,2,FALSE),""),"تأكد من الكود")</f>
        <v/>
      </c>
      <c r="G1203" s="12"/>
      <c r="H1203" s="20"/>
      <c r="I1203" s="12"/>
      <c r="U1203" s="4" t="str">
        <f>IF(AND($V$2=$E1203,$V$2&lt;&gt;"",$V$2&lt;&gt;0,F1203&lt;&gt;"تأكد من الكود"),COUNT($U$3:U1202)+1,"  ")</f>
        <v xml:space="preserve">  </v>
      </c>
      <c r="Y1203" s="4" t="str">
        <f>IF(AND($Z$2=$D1203,$Z$2&lt;&gt;"",$Z$2&lt;&gt;0,$Y$2=$Y$1),COUNT($Y$3:Y1202)+1,"  ")</f>
        <v xml:space="preserve">  </v>
      </c>
    </row>
    <row r="1204" spans="2:25" ht="15.75">
      <c r="B1204" s="12" t="str">
        <f>IF(C1204&lt;&gt;"",COUNT($B$3:B1203)+1,"")</f>
        <v/>
      </c>
      <c r="C1204" s="86"/>
      <c r="D1204" s="12"/>
      <c r="E1204" s="12"/>
      <c r="F1204" s="5" t="str">
        <f>IFERROR(IF(E1204&lt;&gt;"",VLOOKUP(E1204,STORE!$C$6:$D$500,2,FALSE),""),"تأكد من الكود")</f>
        <v/>
      </c>
      <c r="G1204" s="12"/>
      <c r="H1204" s="20"/>
      <c r="I1204" s="12"/>
      <c r="U1204" s="4" t="str">
        <f>IF(AND($V$2=$E1204,$V$2&lt;&gt;"",$V$2&lt;&gt;0,F1204&lt;&gt;"تأكد من الكود"),COUNT($U$3:U1203)+1,"  ")</f>
        <v xml:space="preserve">  </v>
      </c>
      <c r="Y1204" s="4" t="str">
        <f>IF(AND($Z$2=$D1204,$Z$2&lt;&gt;"",$Z$2&lt;&gt;0,$Y$2=$Y$1),COUNT($Y$3:Y1203)+1,"  ")</f>
        <v xml:space="preserve">  </v>
      </c>
    </row>
    <row r="1205" spans="2:25" ht="15.75">
      <c r="B1205" s="12" t="str">
        <f>IF(C1205&lt;&gt;"",COUNT($B$3:B1204)+1,"")</f>
        <v/>
      </c>
      <c r="C1205" s="86"/>
      <c r="D1205" s="12"/>
      <c r="E1205" s="12"/>
      <c r="F1205" s="5" t="str">
        <f>IFERROR(IF(E1205&lt;&gt;"",VLOOKUP(E1205,STORE!$C$6:$D$500,2,FALSE),""),"تأكد من الكود")</f>
        <v/>
      </c>
      <c r="G1205" s="12"/>
      <c r="H1205" s="20"/>
      <c r="I1205" s="12"/>
      <c r="U1205" s="4" t="str">
        <f>IF(AND($V$2=$E1205,$V$2&lt;&gt;"",$V$2&lt;&gt;0,F1205&lt;&gt;"تأكد من الكود"),COUNT($U$3:U1204)+1,"  ")</f>
        <v xml:space="preserve">  </v>
      </c>
      <c r="Y1205" s="4" t="str">
        <f>IF(AND($Z$2=$D1205,$Z$2&lt;&gt;"",$Z$2&lt;&gt;0,$Y$2=$Y$1),COUNT($Y$3:Y1204)+1,"  ")</f>
        <v xml:space="preserve">  </v>
      </c>
    </row>
    <row r="1206" spans="2:25" ht="15.75">
      <c r="B1206" s="12" t="str">
        <f>IF(C1206&lt;&gt;"",COUNT($B$3:B1205)+1,"")</f>
        <v/>
      </c>
      <c r="C1206" s="86"/>
      <c r="D1206" s="12"/>
      <c r="E1206" s="12"/>
      <c r="F1206" s="5" t="str">
        <f>IFERROR(IF(E1206&lt;&gt;"",VLOOKUP(E1206,STORE!$C$6:$D$500,2,FALSE),""),"تأكد من الكود")</f>
        <v/>
      </c>
      <c r="G1206" s="12"/>
      <c r="H1206" s="20"/>
      <c r="I1206" s="12"/>
      <c r="U1206" s="4" t="str">
        <f>IF(AND($V$2=$E1206,$V$2&lt;&gt;"",$V$2&lt;&gt;0,F1206&lt;&gt;"تأكد من الكود"),COUNT($U$3:U1205)+1,"  ")</f>
        <v xml:space="preserve">  </v>
      </c>
      <c r="Y1206" s="4" t="str">
        <f>IF(AND($Z$2=$D1206,$Z$2&lt;&gt;"",$Z$2&lt;&gt;0,$Y$2=$Y$1),COUNT($Y$3:Y1205)+1,"  ")</f>
        <v xml:space="preserve">  </v>
      </c>
    </row>
    <row r="1207" spans="2:25" ht="15.75">
      <c r="B1207" s="12" t="str">
        <f>IF(C1207&lt;&gt;"",COUNT($B$3:B1206)+1,"")</f>
        <v/>
      </c>
      <c r="C1207" s="86"/>
      <c r="D1207" s="12"/>
      <c r="E1207" s="12"/>
      <c r="F1207" s="5" t="str">
        <f>IFERROR(IF(E1207&lt;&gt;"",VLOOKUP(E1207,STORE!$C$6:$D$500,2,FALSE),""),"تأكد من الكود")</f>
        <v/>
      </c>
      <c r="G1207" s="12"/>
      <c r="H1207" s="20"/>
      <c r="I1207" s="12"/>
      <c r="U1207" s="4" t="str">
        <f>IF(AND($V$2=$E1207,$V$2&lt;&gt;"",$V$2&lt;&gt;0,F1207&lt;&gt;"تأكد من الكود"),COUNT($U$3:U1206)+1,"  ")</f>
        <v xml:space="preserve">  </v>
      </c>
      <c r="Y1207" s="4" t="str">
        <f>IF(AND($Z$2=$D1207,$Z$2&lt;&gt;"",$Z$2&lt;&gt;0,$Y$2=$Y$1),COUNT($Y$3:Y1206)+1,"  ")</f>
        <v xml:space="preserve">  </v>
      </c>
    </row>
    <row r="1208" spans="2:25" ht="15.75">
      <c r="B1208" s="12" t="str">
        <f>IF(C1208&lt;&gt;"",COUNT($B$3:B1207)+1,"")</f>
        <v/>
      </c>
      <c r="C1208" s="86"/>
      <c r="D1208" s="12"/>
      <c r="E1208" s="12"/>
      <c r="F1208" s="5" t="str">
        <f>IFERROR(IF(E1208&lt;&gt;"",VLOOKUP(E1208,STORE!$C$6:$D$500,2,FALSE),""),"تأكد من الكود")</f>
        <v/>
      </c>
      <c r="G1208" s="12"/>
      <c r="H1208" s="20"/>
      <c r="I1208" s="12"/>
      <c r="U1208" s="4" t="str">
        <f>IF(AND($V$2=$E1208,$V$2&lt;&gt;"",$V$2&lt;&gt;0,F1208&lt;&gt;"تأكد من الكود"),COUNT($U$3:U1207)+1,"  ")</f>
        <v xml:space="preserve">  </v>
      </c>
      <c r="Y1208" s="4" t="str">
        <f>IF(AND($Z$2=$D1208,$Z$2&lt;&gt;"",$Z$2&lt;&gt;0,$Y$2=$Y$1),COUNT($Y$3:Y1207)+1,"  ")</f>
        <v xml:space="preserve">  </v>
      </c>
    </row>
    <row r="1209" spans="2:25" ht="15.75">
      <c r="B1209" s="12" t="str">
        <f>IF(C1209&lt;&gt;"",COUNT($B$3:B1208)+1,"")</f>
        <v/>
      </c>
      <c r="C1209" s="86"/>
      <c r="D1209" s="12"/>
      <c r="E1209" s="12"/>
      <c r="F1209" s="5" t="str">
        <f>IFERROR(IF(E1209&lt;&gt;"",VLOOKUP(E1209,STORE!$C$6:$D$500,2,FALSE),""),"تأكد من الكود")</f>
        <v/>
      </c>
      <c r="G1209" s="12"/>
      <c r="H1209" s="20"/>
      <c r="I1209" s="12"/>
      <c r="U1209" s="4" t="str">
        <f>IF(AND($V$2=$E1209,$V$2&lt;&gt;"",$V$2&lt;&gt;0,F1209&lt;&gt;"تأكد من الكود"),COUNT($U$3:U1208)+1,"  ")</f>
        <v xml:space="preserve">  </v>
      </c>
      <c r="Y1209" s="4" t="str">
        <f>IF(AND($Z$2=$D1209,$Z$2&lt;&gt;"",$Z$2&lt;&gt;0,$Y$2=$Y$1),COUNT($Y$3:Y1208)+1,"  ")</f>
        <v xml:space="preserve">  </v>
      </c>
    </row>
    <row r="1210" spans="2:25" ht="15.75">
      <c r="B1210" s="12" t="str">
        <f>IF(C1210&lt;&gt;"",COUNT($B$3:B1209)+1,"")</f>
        <v/>
      </c>
      <c r="C1210" s="86"/>
      <c r="D1210" s="12"/>
      <c r="E1210" s="12"/>
      <c r="F1210" s="5" t="str">
        <f>IFERROR(IF(E1210&lt;&gt;"",VLOOKUP(E1210,STORE!$C$6:$D$500,2,FALSE),""),"تأكد من الكود")</f>
        <v/>
      </c>
      <c r="G1210" s="12"/>
      <c r="H1210" s="20"/>
      <c r="I1210" s="12"/>
      <c r="U1210" s="4" t="str">
        <f>IF(AND($V$2=$E1210,$V$2&lt;&gt;"",$V$2&lt;&gt;0,F1210&lt;&gt;"تأكد من الكود"),COUNT($U$3:U1209)+1,"  ")</f>
        <v xml:space="preserve">  </v>
      </c>
      <c r="Y1210" s="4" t="str">
        <f>IF(AND($Z$2=$D1210,$Z$2&lt;&gt;"",$Z$2&lt;&gt;0,$Y$2=$Y$1),COUNT($Y$3:Y1209)+1,"  ")</f>
        <v xml:space="preserve">  </v>
      </c>
    </row>
    <row r="1211" spans="2:25" ht="15.75">
      <c r="B1211" s="12" t="str">
        <f>IF(C1211&lt;&gt;"",COUNT($B$3:B1210)+1,"")</f>
        <v/>
      </c>
      <c r="C1211" s="86"/>
      <c r="D1211" s="12"/>
      <c r="E1211" s="12"/>
      <c r="F1211" s="5" t="str">
        <f>IFERROR(IF(E1211&lt;&gt;"",VLOOKUP(E1211,STORE!$C$6:$D$500,2,FALSE),""),"تأكد من الكود")</f>
        <v/>
      </c>
      <c r="G1211" s="12"/>
      <c r="H1211" s="20"/>
      <c r="I1211" s="12"/>
      <c r="U1211" s="4" t="str">
        <f>IF(AND($V$2=$E1211,$V$2&lt;&gt;"",$V$2&lt;&gt;0,F1211&lt;&gt;"تأكد من الكود"),COUNT($U$3:U1210)+1,"  ")</f>
        <v xml:space="preserve">  </v>
      </c>
      <c r="Y1211" s="4" t="str">
        <f>IF(AND($Z$2=$D1211,$Z$2&lt;&gt;"",$Z$2&lt;&gt;0,$Y$2=$Y$1),COUNT($Y$3:Y1210)+1,"  ")</f>
        <v xml:space="preserve">  </v>
      </c>
    </row>
    <row r="1212" spans="2:25" ht="15.75">
      <c r="B1212" s="12" t="str">
        <f>IF(C1212&lt;&gt;"",COUNT($B$3:B1211)+1,"")</f>
        <v/>
      </c>
      <c r="C1212" s="86"/>
      <c r="D1212" s="12"/>
      <c r="E1212" s="12"/>
      <c r="F1212" s="5" t="str">
        <f>IFERROR(IF(E1212&lt;&gt;"",VLOOKUP(E1212,STORE!$C$6:$D$500,2,FALSE),""),"تأكد من الكود")</f>
        <v/>
      </c>
      <c r="G1212" s="12"/>
      <c r="H1212" s="20"/>
      <c r="I1212" s="12"/>
      <c r="U1212" s="4" t="str">
        <f>IF(AND($V$2=$E1212,$V$2&lt;&gt;"",$V$2&lt;&gt;0,F1212&lt;&gt;"تأكد من الكود"),COUNT($U$3:U1211)+1,"  ")</f>
        <v xml:space="preserve">  </v>
      </c>
      <c r="Y1212" s="4" t="str">
        <f>IF(AND($Z$2=$D1212,$Z$2&lt;&gt;"",$Z$2&lt;&gt;0,$Y$2=$Y$1),COUNT($Y$3:Y1211)+1,"  ")</f>
        <v xml:space="preserve">  </v>
      </c>
    </row>
    <row r="1213" spans="2:25" ht="15.75">
      <c r="B1213" s="12" t="str">
        <f>IF(C1213&lt;&gt;"",COUNT($B$3:B1212)+1,"")</f>
        <v/>
      </c>
      <c r="C1213" s="86"/>
      <c r="D1213" s="12"/>
      <c r="E1213" s="12"/>
      <c r="F1213" s="5" t="str">
        <f>IFERROR(IF(E1213&lt;&gt;"",VLOOKUP(E1213,STORE!$C$6:$D$500,2,FALSE),""),"تأكد من الكود")</f>
        <v/>
      </c>
      <c r="G1213" s="12"/>
      <c r="H1213" s="20"/>
      <c r="I1213" s="12"/>
      <c r="U1213" s="4" t="str">
        <f>IF(AND($V$2=$E1213,$V$2&lt;&gt;"",$V$2&lt;&gt;0,F1213&lt;&gt;"تأكد من الكود"),COUNT($U$3:U1212)+1,"  ")</f>
        <v xml:space="preserve">  </v>
      </c>
      <c r="Y1213" s="4" t="str">
        <f>IF(AND($Z$2=$D1213,$Z$2&lt;&gt;"",$Z$2&lt;&gt;0,$Y$2=$Y$1),COUNT($Y$3:Y1212)+1,"  ")</f>
        <v xml:space="preserve">  </v>
      </c>
    </row>
    <row r="1214" spans="2:25" ht="15.75">
      <c r="B1214" s="12" t="str">
        <f>IF(C1214&lt;&gt;"",COUNT($B$3:B1213)+1,"")</f>
        <v/>
      </c>
      <c r="C1214" s="86"/>
      <c r="D1214" s="12"/>
      <c r="E1214" s="12"/>
      <c r="F1214" s="5" t="str">
        <f>IFERROR(IF(E1214&lt;&gt;"",VLOOKUP(E1214,STORE!$C$6:$D$500,2,FALSE),""),"تأكد من الكود")</f>
        <v/>
      </c>
      <c r="G1214" s="12"/>
      <c r="H1214" s="20"/>
      <c r="I1214" s="12"/>
      <c r="U1214" s="4" t="str">
        <f>IF(AND($V$2=$E1214,$V$2&lt;&gt;"",$V$2&lt;&gt;0,F1214&lt;&gt;"تأكد من الكود"),COUNT($U$3:U1213)+1,"  ")</f>
        <v xml:space="preserve">  </v>
      </c>
      <c r="Y1214" s="4" t="str">
        <f>IF(AND($Z$2=$D1214,$Z$2&lt;&gt;"",$Z$2&lt;&gt;0,$Y$2=$Y$1),COUNT($Y$3:Y1213)+1,"  ")</f>
        <v xml:space="preserve">  </v>
      </c>
    </row>
    <row r="1215" spans="2:25" ht="15.75">
      <c r="B1215" s="12" t="str">
        <f>IF(C1215&lt;&gt;"",COUNT($B$3:B1214)+1,"")</f>
        <v/>
      </c>
      <c r="C1215" s="86"/>
      <c r="D1215" s="12"/>
      <c r="E1215" s="12"/>
      <c r="F1215" s="5" t="str">
        <f>IFERROR(IF(E1215&lt;&gt;"",VLOOKUP(E1215,STORE!$C$6:$D$500,2,FALSE),""),"تأكد من الكود")</f>
        <v/>
      </c>
      <c r="G1215" s="12"/>
      <c r="H1215" s="20"/>
      <c r="I1215" s="12"/>
      <c r="U1215" s="4" t="str">
        <f>IF(AND($V$2=$E1215,$V$2&lt;&gt;"",$V$2&lt;&gt;0,F1215&lt;&gt;"تأكد من الكود"),COUNT($U$3:U1214)+1,"  ")</f>
        <v xml:space="preserve">  </v>
      </c>
      <c r="Y1215" s="4" t="str">
        <f>IF(AND($Z$2=$D1215,$Z$2&lt;&gt;"",$Z$2&lt;&gt;0,$Y$2=$Y$1),COUNT($Y$3:Y1214)+1,"  ")</f>
        <v xml:space="preserve">  </v>
      </c>
    </row>
    <row r="1216" spans="2:25" ht="15.75">
      <c r="B1216" s="12" t="str">
        <f>IF(C1216&lt;&gt;"",COUNT($B$3:B1215)+1,"")</f>
        <v/>
      </c>
      <c r="C1216" s="86"/>
      <c r="D1216" s="12"/>
      <c r="E1216" s="12"/>
      <c r="F1216" s="5" t="str">
        <f>IFERROR(IF(E1216&lt;&gt;"",VLOOKUP(E1216,STORE!$C$6:$D$500,2,FALSE),""),"تأكد من الكود")</f>
        <v/>
      </c>
      <c r="G1216" s="12"/>
      <c r="H1216" s="20"/>
      <c r="I1216" s="12"/>
      <c r="U1216" s="4" t="str">
        <f>IF(AND($V$2=$E1216,$V$2&lt;&gt;"",$V$2&lt;&gt;0,F1216&lt;&gt;"تأكد من الكود"),COUNT($U$3:U1215)+1,"  ")</f>
        <v xml:space="preserve">  </v>
      </c>
      <c r="Y1216" s="4" t="str">
        <f>IF(AND($Z$2=$D1216,$Z$2&lt;&gt;"",$Z$2&lt;&gt;0,$Y$2=$Y$1),COUNT($Y$3:Y1215)+1,"  ")</f>
        <v xml:space="preserve">  </v>
      </c>
    </row>
    <row r="1217" spans="2:25" ht="15.75">
      <c r="B1217" s="12" t="str">
        <f>IF(C1217&lt;&gt;"",COUNT($B$3:B1216)+1,"")</f>
        <v/>
      </c>
      <c r="C1217" s="86"/>
      <c r="D1217" s="12"/>
      <c r="E1217" s="12"/>
      <c r="F1217" s="5" t="str">
        <f>IFERROR(IF(E1217&lt;&gt;"",VLOOKUP(E1217,STORE!$C$6:$D$500,2,FALSE),""),"تأكد من الكود")</f>
        <v/>
      </c>
      <c r="G1217" s="12"/>
      <c r="H1217" s="20"/>
      <c r="I1217" s="12"/>
      <c r="U1217" s="4" t="str">
        <f>IF(AND($V$2=$E1217,$V$2&lt;&gt;"",$V$2&lt;&gt;0,F1217&lt;&gt;"تأكد من الكود"),COUNT($U$3:U1216)+1,"  ")</f>
        <v xml:space="preserve">  </v>
      </c>
      <c r="Y1217" s="4" t="str">
        <f>IF(AND($Z$2=$D1217,$Z$2&lt;&gt;"",$Z$2&lt;&gt;0,$Y$2=$Y$1),COUNT($Y$3:Y1216)+1,"  ")</f>
        <v xml:space="preserve">  </v>
      </c>
    </row>
    <row r="1218" spans="2:25" ht="15.75">
      <c r="B1218" s="12" t="str">
        <f>IF(C1218&lt;&gt;"",COUNT($B$3:B1217)+1,"")</f>
        <v/>
      </c>
      <c r="C1218" s="86"/>
      <c r="D1218" s="12"/>
      <c r="E1218" s="12"/>
      <c r="F1218" s="5" t="str">
        <f>IFERROR(IF(E1218&lt;&gt;"",VLOOKUP(E1218,STORE!$C$6:$D$500,2,FALSE),""),"تأكد من الكود")</f>
        <v/>
      </c>
      <c r="G1218" s="12"/>
      <c r="H1218" s="20"/>
      <c r="I1218" s="12"/>
      <c r="U1218" s="4" t="str">
        <f>IF(AND($V$2=$E1218,$V$2&lt;&gt;"",$V$2&lt;&gt;0,F1218&lt;&gt;"تأكد من الكود"),COUNT($U$3:U1217)+1,"  ")</f>
        <v xml:space="preserve">  </v>
      </c>
      <c r="Y1218" s="4" t="str">
        <f>IF(AND($Z$2=$D1218,$Z$2&lt;&gt;"",$Z$2&lt;&gt;0,$Y$2=$Y$1),COUNT($Y$3:Y1217)+1,"  ")</f>
        <v xml:space="preserve">  </v>
      </c>
    </row>
    <row r="1219" spans="2:25" ht="15.75">
      <c r="B1219" s="12" t="str">
        <f>IF(C1219&lt;&gt;"",COUNT($B$3:B1218)+1,"")</f>
        <v/>
      </c>
      <c r="C1219" s="86"/>
      <c r="D1219" s="12"/>
      <c r="E1219" s="12"/>
      <c r="F1219" s="5" t="str">
        <f>IFERROR(IF(E1219&lt;&gt;"",VLOOKUP(E1219,STORE!$C$6:$D$500,2,FALSE),""),"تأكد من الكود")</f>
        <v/>
      </c>
      <c r="G1219" s="12"/>
      <c r="H1219" s="20"/>
      <c r="I1219" s="12"/>
      <c r="U1219" s="4" t="str">
        <f>IF(AND($V$2=$E1219,$V$2&lt;&gt;"",$V$2&lt;&gt;0,F1219&lt;&gt;"تأكد من الكود"),COUNT($U$3:U1218)+1,"  ")</f>
        <v xml:space="preserve">  </v>
      </c>
      <c r="Y1219" s="4" t="str">
        <f>IF(AND($Z$2=$D1219,$Z$2&lt;&gt;"",$Z$2&lt;&gt;0,$Y$2=$Y$1),COUNT($Y$3:Y1218)+1,"  ")</f>
        <v xml:space="preserve">  </v>
      </c>
    </row>
    <row r="1220" spans="2:25" ht="15.75">
      <c r="B1220" s="12" t="str">
        <f>IF(C1220&lt;&gt;"",COUNT($B$3:B1219)+1,"")</f>
        <v/>
      </c>
      <c r="C1220" s="86"/>
      <c r="D1220" s="12"/>
      <c r="E1220" s="12"/>
      <c r="F1220" s="5" t="str">
        <f>IFERROR(IF(E1220&lt;&gt;"",VLOOKUP(E1220,STORE!$C$6:$D$500,2,FALSE),""),"تأكد من الكود")</f>
        <v/>
      </c>
      <c r="G1220" s="12"/>
      <c r="H1220" s="20"/>
      <c r="I1220" s="12"/>
      <c r="U1220" s="4" t="str">
        <f>IF(AND($V$2=$E1220,$V$2&lt;&gt;"",$V$2&lt;&gt;0,F1220&lt;&gt;"تأكد من الكود"),COUNT($U$3:U1219)+1,"  ")</f>
        <v xml:space="preserve">  </v>
      </c>
      <c r="Y1220" s="4" t="str">
        <f>IF(AND($Z$2=$D1220,$Z$2&lt;&gt;"",$Z$2&lt;&gt;0,$Y$2=$Y$1),COUNT($Y$3:Y1219)+1,"  ")</f>
        <v xml:space="preserve">  </v>
      </c>
    </row>
    <row r="1221" spans="2:25" ht="15.75">
      <c r="B1221" s="12" t="str">
        <f>IF(C1221&lt;&gt;"",COUNT($B$3:B1220)+1,"")</f>
        <v/>
      </c>
      <c r="C1221" s="86"/>
      <c r="D1221" s="12"/>
      <c r="E1221" s="12"/>
      <c r="F1221" s="5" t="str">
        <f>IFERROR(IF(E1221&lt;&gt;"",VLOOKUP(E1221,STORE!$C$6:$D$500,2,FALSE),""),"تأكد من الكود")</f>
        <v/>
      </c>
      <c r="G1221" s="12"/>
      <c r="H1221" s="20"/>
      <c r="I1221" s="12"/>
      <c r="U1221" s="4" t="str">
        <f>IF(AND($V$2=$E1221,$V$2&lt;&gt;"",$V$2&lt;&gt;0,F1221&lt;&gt;"تأكد من الكود"),COUNT($U$3:U1220)+1,"  ")</f>
        <v xml:space="preserve">  </v>
      </c>
      <c r="Y1221" s="4" t="str">
        <f>IF(AND($Z$2=$D1221,$Z$2&lt;&gt;"",$Z$2&lt;&gt;0,$Y$2=$Y$1),COUNT($Y$3:Y1220)+1,"  ")</f>
        <v xml:space="preserve">  </v>
      </c>
    </row>
    <row r="1222" spans="2:25" ht="15.75">
      <c r="B1222" s="12" t="str">
        <f>IF(C1222&lt;&gt;"",COUNT($B$3:B1221)+1,"")</f>
        <v/>
      </c>
      <c r="C1222" s="86"/>
      <c r="D1222" s="12"/>
      <c r="E1222" s="12"/>
      <c r="F1222" s="5" t="str">
        <f>IFERROR(IF(E1222&lt;&gt;"",VLOOKUP(E1222,STORE!$C$6:$D$500,2,FALSE),""),"تأكد من الكود")</f>
        <v/>
      </c>
      <c r="G1222" s="12"/>
      <c r="H1222" s="20"/>
      <c r="I1222" s="12"/>
      <c r="U1222" s="4" t="str">
        <f>IF(AND($V$2=$E1222,$V$2&lt;&gt;"",$V$2&lt;&gt;0,F1222&lt;&gt;"تأكد من الكود"),COUNT($U$3:U1221)+1,"  ")</f>
        <v xml:space="preserve">  </v>
      </c>
      <c r="Y1222" s="4" t="str">
        <f>IF(AND($Z$2=$D1222,$Z$2&lt;&gt;"",$Z$2&lt;&gt;0,$Y$2=$Y$1),COUNT($Y$3:Y1221)+1,"  ")</f>
        <v xml:space="preserve">  </v>
      </c>
    </row>
    <row r="1223" spans="2:25" ht="15.75">
      <c r="B1223" s="12" t="str">
        <f>IF(C1223&lt;&gt;"",COUNT($B$3:B1222)+1,"")</f>
        <v/>
      </c>
      <c r="C1223" s="86"/>
      <c r="D1223" s="12"/>
      <c r="E1223" s="12"/>
      <c r="F1223" s="5" t="str">
        <f>IFERROR(IF(E1223&lt;&gt;"",VLOOKUP(E1223,STORE!$C$6:$D$500,2,FALSE),""),"تأكد من الكود")</f>
        <v/>
      </c>
      <c r="G1223" s="12"/>
      <c r="H1223" s="20"/>
      <c r="I1223" s="12"/>
      <c r="U1223" s="4" t="str">
        <f>IF(AND($V$2=$E1223,$V$2&lt;&gt;"",$V$2&lt;&gt;0,F1223&lt;&gt;"تأكد من الكود"),COUNT($U$3:U1222)+1,"  ")</f>
        <v xml:space="preserve">  </v>
      </c>
      <c r="Y1223" s="4" t="str">
        <f>IF(AND($Z$2=$D1223,$Z$2&lt;&gt;"",$Z$2&lt;&gt;0,$Y$2=$Y$1),COUNT($Y$3:Y1222)+1,"  ")</f>
        <v xml:space="preserve">  </v>
      </c>
    </row>
    <row r="1224" spans="2:25" ht="15.75">
      <c r="B1224" s="12" t="str">
        <f>IF(C1224&lt;&gt;"",COUNT($B$3:B1223)+1,"")</f>
        <v/>
      </c>
      <c r="C1224" s="86"/>
      <c r="D1224" s="12"/>
      <c r="E1224" s="12"/>
      <c r="F1224" s="5" t="str">
        <f>IFERROR(IF(E1224&lt;&gt;"",VLOOKUP(E1224,STORE!$C$6:$D$500,2,FALSE),""),"تأكد من الكود")</f>
        <v/>
      </c>
      <c r="G1224" s="12"/>
      <c r="H1224" s="20"/>
      <c r="I1224" s="12"/>
      <c r="U1224" s="4" t="str">
        <f>IF(AND($V$2=$E1224,$V$2&lt;&gt;"",$V$2&lt;&gt;0,F1224&lt;&gt;"تأكد من الكود"),COUNT($U$3:U1223)+1,"  ")</f>
        <v xml:space="preserve">  </v>
      </c>
      <c r="Y1224" s="4" t="str">
        <f>IF(AND($Z$2=$D1224,$Z$2&lt;&gt;"",$Z$2&lt;&gt;0,$Y$2=$Y$1),COUNT($Y$3:Y1223)+1,"  ")</f>
        <v xml:space="preserve">  </v>
      </c>
    </row>
    <row r="1225" spans="2:25" ht="15.75">
      <c r="B1225" s="12" t="str">
        <f>IF(C1225&lt;&gt;"",COUNT($B$3:B1224)+1,"")</f>
        <v/>
      </c>
      <c r="C1225" s="86"/>
      <c r="D1225" s="12"/>
      <c r="E1225" s="12"/>
      <c r="F1225" s="5" t="str">
        <f>IFERROR(IF(E1225&lt;&gt;"",VLOOKUP(E1225,STORE!$C$6:$D$500,2,FALSE),""),"تأكد من الكود")</f>
        <v/>
      </c>
      <c r="G1225" s="12"/>
      <c r="H1225" s="20"/>
      <c r="I1225" s="12"/>
      <c r="U1225" s="4" t="str">
        <f>IF(AND($V$2=$E1225,$V$2&lt;&gt;"",$V$2&lt;&gt;0,F1225&lt;&gt;"تأكد من الكود"),COUNT($U$3:U1224)+1,"  ")</f>
        <v xml:space="preserve">  </v>
      </c>
      <c r="Y1225" s="4" t="str">
        <f>IF(AND($Z$2=$D1225,$Z$2&lt;&gt;"",$Z$2&lt;&gt;0,$Y$2=$Y$1),COUNT($Y$3:Y1224)+1,"  ")</f>
        <v xml:space="preserve">  </v>
      </c>
    </row>
    <row r="1226" spans="2:25" ht="15.75">
      <c r="B1226" s="12" t="str">
        <f>IF(C1226&lt;&gt;"",COUNT($B$3:B1225)+1,"")</f>
        <v/>
      </c>
      <c r="C1226" s="86"/>
      <c r="D1226" s="12"/>
      <c r="E1226" s="12"/>
      <c r="F1226" s="5" t="str">
        <f>IFERROR(IF(E1226&lt;&gt;"",VLOOKUP(E1226,STORE!$C$6:$D$500,2,FALSE),""),"تأكد من الكود")</f>
        <v/>
      </c>
      <c r="G1226" s="12"/>
      <c r="H1226" s="20"/>
      <c r="I1226" s="12"/>
      <c r="U1226" s="4" t="str">
        <f>IF(AND($V$2=$E1226,$V$2&lt;&gt;"",$V$2&lt;&gt;0,F1226&lt;&gt;"تأكد من الكود"),COUNT($U$3:U1225)+1,"  ")</f>
        <v xml:space="preserve">  </v>
      </c>
      <c r="Y1226" s="4" t="str">
        <f>IF(AND($Z$2=$D1226,$Z$2&lt;&gt;"",$Z$2&lt;&gt;0,$Y$2=$Y$1),COUNT($Y$3:Y1225)+1,"  ")</f>
        <v xml:space="preserve">  </v>
      </c>
    </row>
    <row r="1227" spans="2:25" ht="15.75">
      <c r="B1227" s="12" t="str">
        <f>IF(C1227&lt;&gt;"",COUNT($B$3:B1226)+1,"")</f>
        <v/>
      </c>
      <c r="C1227" s="86"/>
      <c r="D1227" s="12"/>
      <c r="E1227" s="12"/>
      <c r="F1227" s="5" t="str">
        <f>IFERROR(IF(E1227&lt;&gt;"",VLOOKUP(E1227,STORE!$C$6:$D$500,2,FALSE),""),"تأكد من الكود")</f>
        <v/>
      </c>
      <c r="G1227" s="12"/>
      <c r="H1227" s="20"/>
      <c r="I1227" s="12"/>
      <c r="U1227" s="4" t="str">
        <f>IF(AND($V$2=$E1227,$V$2&lt;&gt;"",$V$2&lt;&gt;0,F1227&lt;&gt;"تأكد من الكود"),COUNT($U$3:U1226)+1,"  ")</f>
        <v xml:space="preserve">  </v>
      </c>
      <c r="Y1227" s="4" t="str">
        <f>IF(AND($Z$2=$D1227,$Z$2&lt;&gt;"",$Z$2&lt;&gt;0,$Y$2=$Y$1),COUNT($Y$3:Y1226)+1,"  ")</f>
        <v xml:space="preserve">  </v>
      </c>
    </row>
    <row r="1228" spans="2:25" ht="15.75">
      <c r="B1228" s="12" t="str">
        <f>IF(C1228&lt;&gt;"",COUNT($B$3:B1227)+1,"")</f>
        <v/>
      </c>
      <c r="C1228" s="86"/>
      <c r="D1228" s="12"/>
      <c r="E1228" s="12"/>
      <c r="F1228" s="5" t="str">
        <f>IFERROR(IF(E1228&lt;&gt;"",VLOOKUP(E1228,STORE!$C$6:$D$500,2,FALSE),""),"تأكد من الكود")</f>
        <v/>
      </c>
      <c r="G1228" s="12"/>
      <c r="H1228" s="20"/>
      <c r="I1228" s="12"/>
      <c r="U1228" s="4" t="str">
        <f>IF(AND($V$2=$E1228,$V$2&lt;&gt;"",$V$2&lt;&gt;0,F1228&lt;&gt;"تأكد من الكود"),COUNT($U$3:U1227)+1,"  ")</f>
        <v xml:space="preserve">  </v>
      </c>
      <c r="Y1228" s="4" t="str">
        <f>IF(AND($Z$2=$D1228,$Z$2&lt;&gt;"",$Z$2&lt;&gt;0,$Y$2=$Y$1),COUNT($Y$3:Y1227)+1,"  ")</f>
        <v xml:space="preserve">  </v>
      </c>
    </row>
    <row r="1229" spans="2:25" ht="15.75">
      <c r="B1229" s="12" t="str">
        <f>IF(C1229&lt;&gt;"",COUNT($B$3:B1228)+1,"")</f>
        <v/>
      </c>
      <c r="C1229" s="86"/>
      <c r="D1229" s="12"/>
      <c r="E1229" s="12"/>
      <c r="F1229" s="5" t="str">
        <f>IFERROR(IF(E1229&lt;&gt;"",VLOOKUP(E1229,STORE!$C$6:$D$500,2,FALSE),""),"تأكد من الكود")</f>
        <v/>
      </c>
      <c r="G1229" s="12"/>
      <c r="H1229" s="20"/>
      <c r="I1229" s="12"/>
      <c r="U1229" s="4" t="str">
        <f>IF(AND($V$2=$E1229,$V$2&lt;&gt;"",$V$2&lt;&gt;0,F1229&lt;&gt;"تأكد من الكود"),COUNT($U$3:U1228)+1,"  ")</f>
        <v xml:space="preserve">  </v>
      </c>
      <c r="Y1229" s="4" t="str">
        <f>IF(AND($Z$2=$D1229,$Z$2&lt;&gt;"",$Z$2&lt;&gt;0,$Y$2=$Y$1),COUNT($Y$3:Y1228)+1,"  ")</f>
        <v xml:space="preserve">  </v>
      </c>
    </row>
    <row r="1230" spans="2:25" ht="15.75">
      <c r="B1230" s="12" t="str">
        <f>IF(C1230&lt;&gt;"",COUNT($B$3:B1229)+1,"")</f>
        <v/>
      </c>
      <c r="C1230" s="86"/>
      <c r="D1230" s="12"/>
      <c r="E1230" s="12"/>
      <c r="F1230" s="5" t="str">
        <f>IFERROR(IF(E1230&lt;&gt;"",VLOOKUP(E1230,STORE!$C$6:$D$500,2,FALSE),""),"تأكد من الكود")</f>
        <v/>
      </c>
      <c r="G1230" s="12"/>
      <c r="H1230" s="20"/>
      <c r="I1230" s="12"/>
      <c r="U1230" s="4" t="str">
        <f>IF(AND($V$2=$E1230,$V$2&lt;&gt;"",$V$2&lt;&gt;0,F1230&lt;&gt;"تأكد من الكود"),COUNT($U$3:U1229)+1,"  ")</f>
        <v xml:space="preserve">  </v>
      </c>
      <c r="Y1230" s="4" t="str">
        <f>IF(AND($Z$2=$D1230,$Z$2&lt;&gt;"",$Z$2&lt;&gt;0,$Y$2=$Y$1),COUNT($Y$3:Y1229)+1,"  ")</f>
        <v xml:space="preserve">  </v>
      </c>
    </row>
    <row r="1231" spans="2:25" ht="15.75">
      <c r="B1231" s="12" t="str">
        <f>IF(C1231&lt;&gt;"",COUNT($B$3:B1230)+1,"")</f>
        <v/>
      </c>
      <c r="C1231" s="86"/>
      <c r="D1231" s="12"/>
      <c r="E1231" s="12"/>
      <c r="F1231" s="5" t="str">
        <f>IFERROR(IF(E1231&lt;&gt;"",VLOOKUP(E1231,STORE!$C$6:$D$500,2,FALSE),""),"تأكد من الكود")</f>
        <v/>
      </c>
      <c r="G1231" s="12"/>
      <c r="H1231" s="20"/>
      <c r="I1231" s="12"/>
      <c r="U1231" s="4" t="str">
        <f>IF(AND($V$2=$E1231,$V$2&lt;&gt;"",$V$2&lt;&gt;0,F1231&lt;&gt;"تأكد من الكود"),COUNT($U$3:U1230)+1,"  ")</f>
        <v xml:space="preserve">  </v>
      </c>
      <c r="Y1231" s="4" t="str">
        <f>IF(AND($Z$2=$D1231,$Z$2&lt;&gt;"",$Z$2&lt;&gt;0,$Y$2=$Y$1),COUNT($Y$3:Y1230)+1,"  ")</f>
        <v xml:space="preserve">  </v>
      </c>
    </row>
    <row r="1232" spans="2:25" ht="15.75">
      <c r="B1232" s="12" t="str">
        <f>IF(C1232&lt;&gt;"",COUNT($B$3:B1231)+1,"")</f>
        <v/>
      </c>
      <c r="C1232" s="86"/>
      <c r="D1232" s="12"/>
      <c r="E1232" s="12"/>
      <c r="F1232" s="5" t="str">
        <f>IFERROR(IF(E1232&lt;&gt;"",VLOOKUP(E1232,STORE!$C$6:$D$500,2,FALSE),""),"تأكد من الكود")</f>
        <v/>
      </c>
      <c r="G1232" s="12"/>
      <c r="H1232" s="20"/>
      <c r="I1232" s="12"/>
      <c r="U1232" s="4" t="str">
        <f>IF(AND($V$2=$E1232,$V$2&lt;&gt;"",$V$2&lt;&gt;0,F1232&lt;&gt;"تأكد من الكود"),COUNT($U$3:U1231)+1,"  ")</f>
        <v xml:space="preserve">  </v>
      </c>
      <c r="Y1232" s="4" t="str">
        <f>IF(AND($Z$2=$D1232,$Z$2&lt;&gt;"",$Z$2&lt;&gt;0,$Y$2=$Y$1),COUNT($Y$3:Y1231)+1,"  ")</f>
        <v xml:space="preserve">  </v>
      </c>
    </row>
    <row r="1233" spans="2:25" ht="15.75">
      <c r="B1233" s="12" t="str">
        <f>IF(C1233&lt;&gt;"",COUNT($B$3:B1232)+1,"")</f>
        <v/>
      </c>
      <c r="C1233" s="86"/>
      <c r="D1233" s="12"/>
      <c r="E1233" s="12"/>
      <c r="F1233" s="5" t="str">
        <f>IFERROR(IF(E1233&lt;&gt;"",VLOOKUP(E1233,STORE!$C$6:$D$500,2,FALSE),""),"تأكد من الكود")</f>
        <v/>
      </c>
      <c r="G1233" s="12"/>
      <c r="H1233" s="20"/>
      <c r="I1233" s="12"/>
      <c r="U1233" s="4" t="str">
        <f>IF(AND($V$2=$E1233,$V$2&lt;&gt;"",$V$2&lt;&gt;0,F1233&lt;&gt;"تأكد من الكود"),COUNT($U$3:U1232)+1,"  ")</f>
        <v xml:space="preserve">  </v>
      </c>
      <c r="Y1233" s="4" t="str">
        <f>IF(AND($Z$2=$D1233,$Z$2&lt;&gt;"",$Z$2&lt;&gt;0,$Y$2=$Y$1),COUNT($Y$3:Y1232)+1,"  ")</f>
        <v xml:space="preserve">  </v>
      </c>
    </row>
    <row r="1234" spans="2:25" ht="15.75">
      <c r="B1234" s="12" t="str">
        <f>IF(C1234&lt;&gt;"",COUNT($B$3:B1233)+1,"")</f>
        <v/>
      </c>
      <c r="C1234" s="86"/>
      <c r="D1234" s="12"/>
      <c r="E1234" s="12"/>
      <c r="F1234" s="5" t="str">
        <f>IFERROR(IF(E1234&lt;&gt;"",VLOOKUP(E1234,STORE!$C$6:$D$500,2,FALSE),""),"تأكد من الكود")</f>
        <v/>
      </c>
      <c r="G1234" s="12"/>
      <c r="H1234" s="20"/>
      <c r="I1234" s="12"/>
      <c r="U1234" s="4" t="str">
        <f>IF(AND($V$2=$E1234,$V$2&lt;&gt;"",$V$2&lt;&gt;0,F1234&lt;&gt;"تأكد من الكود"),COUNT($U$3:U1233)+1,"  ")</f>
        <v xml:space="preserve">  </v>
      </c>
      <c r="Y1234" s="4" t="str">
        <f>IF(AND($Z$2=$D1234,$Z$2&lt;&gt;"",$Z$2&lt;&gt;0,$Y$2=$Y$1),COUNT($Y$3:Y1233)+1,"  ")</f>
        <v xml:space="preserve">  </v>
      </c>
    </row>
    <row r="1235" spans="2:25" ht="15.75">
      <c r="B1235" s="12" t="str">
        <f>IF(C1235&lt;&gt;"",COUNT($B$3:B1234)+1,"")</f>
        <v/>
      </c>
      <c r="C1235" s="86"/>
      <c r="D1235" s="12"/>
      <c r="E1235" s="12"/>
      <c r="F1235" s="5" t="str">
        <f>IFERROR(IF(E1235&lt;&gt;"",VLOOKUP(E1235,STORE!$C$6:$D$500,2,FALSE),""),"تأكد من الكود")</f>
        <v/>
      </c>
      <c r="G1235" s="12"/>
      <c r="H1235" s="20"/>
      <c r="I1235" s="12"/>
      <c r="U1235" s="4" t="str">
        <f>IF(AND($V$2=$E1235,$V$2&lt;&gt;"",$V$2&lt;&gt;0,F1235&lt;&gt;"تأكد من الكود"),COUNT($U$3:U1234)+1,"  ")</f>
        <v xml:space="preserve">  </v>
      </c>
      <c r="Y1235" s="4" t="str">
        <f>IF(AND($Z$2=$D1235,$Z$2&lt;&gt;"",$Z$2&lt;&gt;0,$Y$2=$Y$1),COUNT($Y$3:Y1234)+1,"  ")</f>
        <v xml:space="preserve">  </v>
      </c>
    </row>
    <row r="1236" spans="2:25" ht="15.75">
      <c r="B1236" s="12" t="str">
        <f>IF(C1236&lt;&gt;"",COUNT($B$3:B1235)+1,"")</f>
        <v/>
      </c>
      <c r="C1236" s="86"/>
      <c r="D1236" s="12"/>
      <c r="E1236" s="12"/>
      <c r="F1236" s="5" t="str">
        <f>IFERROR(IF(E1236&lt;&gt;"",VLOOKUP(E1236,STORE!$C$6:$D$500,2,FALSE),""),"تأكد من الكود")</f>
        <v/>
      </c>
      <c r="G1236" s="12"/>
      <c r="H1236" s="20"/>
      <c r="I1236" s="12"/>
      <c r="U1236" s="4" t="str">
        <f>IF(AND($V$2=$E1236,$V$2&lt;&gt;"",$V$2&lt;&gt;0,F1236&lt;&gt;"تأكد من الكود"),COUNT($U$3:U1235)+1,"  ")</f>
        <v xml:space="preserve">  </v>
      </c>
      <c r="Y1236" s="4" t="str">
        <f>IF(AND($Z$2=$D1236,$Z$2&lt;&gt;"",$Z$2&lt;&gt;0,$Y$2=$Y$1),COUNT($Y$3:Y1235)+1,"  ")</f>
        <v xml:space="preserve">  </v>
      </c>
    </row>
    <row r="1237" spans="2:25" ht="15.75">
      <c r="B1237" s="12" t="str">
        <f>IF(C1237&lt;&gt;"",COUNT($B$3:B1236)+1,"")</f>
        <v/>
      </c>
      <c r="C1237" s="86"/>
      <c r="D1237" s="12"/>
      <c r="E1237" s="12"/>
      <c r="F1237" s="5" t="str">
        <f>IFERROR(IF(E1237&lt;&gt;"",VLOOKUP(E1237,STORE!$C$6:$D$500,2,FALSE),""),"تأكد من الكود")</f>
        <v/>
      </c>
      <c r="G1237" s="12"/>
      <c r="H1237" s="20"/>
      <c r="I1237" s="12"/>
      <c r="U1237" s="4" t="str">
        <f>IF(AND($V$2=$E1237,$V$2&lt;&gt;"",$V$2&lt;&gt;0,F1237&lt;&gt;"تأكد من الكود"),COUNT($U$3:U1236)+1,"  ")</f>
        <v xml:space="preserve">  </v>
      </c>
      <c r="Y1237" s="4" t="str">
        <f>IF(AND($Z$2=$D1237,$Z$2&lt;&gt;"",$Z$2&lt;&gt;0,$Y$2=$Y$1),COUNT($Y$3:Y1236)+1,"  ")</f>
        <v xml:space="preserve">  </v>
      </c>
    </row>
    <row r="1238" spans="2:25" ht="15.75">
      <c r="B1238" s="12" t="str">
        <f>IF(C1238&lt;&gt;"",COUNT($B$3:B1237)+1,"")</f>
        <v/>
      </c>
      <c r="C1238" s="86"/>
      <c r="D1238" s="12"/>
      <c r="E1238" s="12"/>
      <c r="F1238" s="5" t="str">
        <f>IFERROR(IF(E1238&lt;&gt;"",VLOOKUP(E1238,STORE!$C$6:$D$500,2,FALSE),""),"تأكد من الكود")</f>
        <v/>
      </c>
      <c r="G1238" s="12"/>
      <c r="H1238" s="20"/>
      <c r="I1238" s="12"/>
      <c r="U1238" s="4" t="str">
        <f>IF(AND($V$2=$E1238,$V$2&lt;&gt;"",$V$2&lt;&gt;0,F1238&lt;&gt;"تأكد من الكود"),COUNT($U$3:U1237)+1,"  ")</f>
        <v xml:space="preserve">  </v>
      </c>
      <c r="Y1238" s="4" t="str">
        <f>IF(AND($Z$2=$D1238,$Z$2&lt;&gt;"",$Z$2&lt;&gt;0,$Y$2=$Y$1),COUNT($Y$3:Y1237)+1,"  ")</f>
        <v xml:space="preserve">  </v>
      </c>
    </row>
    <row r="1239" spans="2:25" ht="15.75">
      <c r="B1239" s="12" t="str">
        <f>IF(C1239&lt;&gt;"",COUNT($B$3:B1238)+1,"")</f>
        <v/>
      </c>
      <c r="C1239" s="86"/>
      <c r="D1239" s="12"/>
      <c r="E1239" s="12"/>
      <c r="F1239" s="5" t="str">
        <f>IFERROR(IF(E1239&lt;&gt;"",VLOOKUP(E1239,STORE!$C$6:$D$500,2,FALSE),""),"تأكد من الكود")</f>
        <v/>
      </c>
      <c r="G1239" s="12"/>
      <c r="H1239" s="20"/>
      <c r="I1239" s="12"/>
      <c r="U1239" s="4" t="str">
        <f>IF(AND($V$2=$E1239,$V$2&lt;&gt;"",$V$2&lt;&gt;0,F1239&lt;&gt;"تأكد من الكود"),COUNT($U$3:U1238)+1,"  ")</f>
        <v xml:space="preserve">  </v>
      </c>
      <c r="Y1239" s="4" t="str">
        <f>IF(AND($Z$2=$D1239,$Z$2&lt;&gt;"",$Z$2&lt;&gt;0,$Y$2=$Y$1),COUNT($Y$3:Y1238)+1,"  ")</f>
        <v xml:space="preserve">  </v>
      </c>
    </row>
    <row r="1240" spans="2:25" ht="15.75">
      <c r="B1240" s="12" t="str">
        <f>IF(C1240&lt;&gt;"",COUNT($B$3:B1239)+1,"")</f>
        <v/>
      </c>
      <c r="C1240" s="86"/>
      <c r="D1240" s="12"/>
      <c r="E1240" s="12"/>
      <c r="F1240" s="5" t="str">
        <f>IFERROR(IF(E1240&lt;&gt;"",VLOOKUP(E1240,STORE!$C$6:$D$500,2,FALSE),""),"تأكد من الكود")</f>
        <v/>
      </c>
      <c r="G1240" s="12"/>
      <c r="H1240" s="20"/>
      <c r="I1240" s="12"/>
      <c r="U1240" s="4" t="str">
        <f>IF(AND($V$2=$E1240,$V$2&lt;&gt;"",$V$2&lt;&gt;0,F1240&lt;&gt;"تأكد من الكود"),COUNT($U$3:U1239)+1,"  ")</f>
        <v xml:space="preserve">  </v>
      </c>
      <c r="Y1240" s="4" t="str">
        <f>IF(AND($Z$2=$D1240,$Z$2&lt;&gt;"",$Z$2&lt;&gt;0,$Y$2=$Y$1),COUNT($Y$3:Y1239)+1,"  ")</f>
        <v xml:space="preserve">  </v>
      </c>
    </row>
    <row r="1241" spans="2:25" ht="15.75">
      <c r="B1241" s="12" t="str">
        <f>IF(C1241&lt;&gt;"",COUNT($B$3:B1240)+1,"")</f>
        <v/>
      </c>
      <c r="C1241" s="86"/>
      <c r="D1241" s="12"/>
      <c r="E1241" s="12"/>
      <c r="F1241" s="5" t="str">
        <f>IFERROR(IF(E1241&lt;&gt;"",VLOOKUP(E1241,STORE!$C$6:$D$500,2,FALSE),""),"تأكد من الكود")</f>
        <v/>
      </c>
      <c r="G1241" s="12"/>
      <c r="H1241" s="20"/>
      <c r="I1241" s="12"/>
      <c r="U1241" s="4" t="str">
        <f>IF(AND($V$2=$E1241,$V$2&lt;&gt;"",$V$2&lt;&gt;0,F1241&lt;&gt;"تأكد من الكود"),COUNT($U$3:U1240)+1,"  ")</f>
        <v xml:space="preserve">  </v>
      </c>
      <c r="Y1241" s="4" t="str">
        <f>IF(AND($Z$2=$D1241,$Z$2&lt;&gt;"",$Z$2&lt;&gt;0,$Y$2=$Y$1),COUNT($Y$3:Y1240)+1,"  ")</f>
        <v xml:space="preserve">  </v>
      </c>
    </row>
    <row r="1242" spans="2:25" ht="15.75">
      <c r="B1242" s="12" t="str">
        <f>IF(C1242&lt;&gt;"",COUNT($B$3:B1241)+1,"")</f>
        <v/>
      </c>
      <c r="C1242" s="86"/>
      <c r="D1242" s="12"/>
      <c r="E1242" s="12"/>
      <c r="F1242" s="5" t="str">
        <f>IFERROR(IF(E1242&lt;&gt;"",VLOOKUP(E1242,STORE!$C$6:$D$500,2,FALSE),""),"تأكد من الكود")</f>
        <v/>
      </c>
      <c r="G1242" s="12"/>
      <c r="H1242" s="20"/>
      <c r="I1242" s="12"/>
      <c r="U1242" s="4" t="str">
        <f>IF(AND($V$2=$E1242,$V$2&lt;&gt;"",$V$2&lt;&gt;0,F1242&lt;&gt;"تأكد من الكود"),COUNT($U$3:U1241)+1,"  ")</f>
        <v xml:space="preserve">  </v>
      </c>
      <c r="Y1242" s="4" t="str">
        <f>IF(AND($Z$2=$D1242,$Z$2&lt;&gt;"",$Z$2&lt;&gt;0,$Y$2=$Y$1),COUNT($Y$3:Y1241)+1,"  ")</f>
        <v xml:space="preserve">  </v>
      </c>
    </row>
    <row r="1243" spans="2:25" ht="15.75">
      <c r="B1243" s="12" t="str">
        <f>IF(C1243&lt;&gt;"",COUNT($B$3:B1242)+1,"")</f>
        <v/>
      </c>
      <c r="C1243" s="86"/>
      <c r="D1243" s="12"/>
      <c r="E1243" s="12"/>
      <c r="F1243" s="5" t="str">
        <f>IFERROR(IF(E1243&lt;&gt;"",VLOOKUP(E1243,STORE!$C$6:$D$500,2,FALSE),""),"تأكد من الكود")</f>
        <v/>
      </c>
      <c r="G1243" s="12"/>
      <c r="H1243" s="20"/>
      <c r="I1243" s="12"/>
      <c r="U1243" s="4" t="str">
        <f>IF(AND($V$2=$E1243,$V$2&lt;&gt;"",$V$2&lt;&gt;0,F1243&lt;&gt;"تأكد من الكود"),COUNT($U$3:U1242)+1,"  ")</f>
        <v xml:space="preserve">  </v>
      </c>
      <c r="Y1243" s="4" t="str">
        <f>IF(AND($Z$2=$D1243,$Z$2&lt;&gt;"",$Z$2&lt;&gt;0,$Y$2=$Y$1),COUNT($Y$3:Y1242)+1,"  ")</f>
        <v xml:space="preserve">  </v>
      </c>
    </row>
    <row r="1244" spans="2:25" ht="15.75">
      <c r="B1244" s="12" t="str">
        <f>IF(C1244&lt;&gt;"",COUNT($B$3:B1243)+1,"")</f>
        <v/>
      </c>
      <c r="C1244" s="86"/>
      <c r="D1244" s="12"/>
      <c r="E1244" s="12"/>
      <c r="F1244" s="5" t="str">
        <f>IFERROR(IF(E1244&lt;&gt;"",VLOOKUP(E1244,STORE!$C$6:$D$500,2,FALSE),""),"تأكد من الكود")</f>
        <v/>
      </c>
      <c r="G1244" s="12"/>
      <c r="H1244" s="20"/>
      <c r="I1244" s="12"/>
      <c r="U1244" s="4" t="str">
        <f>IF(AND($V$2=$E1244,$V$2&lt;&gt;"",$V$2&lt;&gt;0,F1244&lt;&gt;"تأكد من الكود"),COUNT($U$3:U1243)+1,"  ")</f>
        <v xml:space="preserve">  </v>
      </c>
      <c r="Y1244" s="4" t="str">
        <f>IF(AND($Z$2=$D1244,$Z$2&lt;&gt;"",$Z$2&lt;&gt;0,$Y$2=$Y$1),COUNT($Y$3:Y1243)+1,"  ")</f>
        <v xml:space="preserve">  </v>
      </c>
    </row>
    <row r="1245" spans="2:25" ht="15.75">
      <c r="B1245" s="12" t="str">
        <f>IF(C1245&lt;&gt;"",COUNT($B$3:B1244)+1,"")</f>
        <v/>
      </c>
      <c r="C1245" s="86"/>
      <c r="D1245" s="12"/>
      <c r="E1245" s="12"/>
      <c r="F1245" s="5" t="str">
        <f>IFERROR(IF(E1245&lt;&gt;"",VLOOKUP(E1245,STORE!$C$6:$D$500,2,FALSE),""),"تأكد من الكود")</f>
        <v/>
      </c>
      <c r="G1245" s="12"/>
      <c r="H1245" s="20"/>
      <c r="I1245" s="12"/>
      <c r="U1245" s="4" t="str">
        <f>IF(AND($V$2=$E1245,$V$2&lt;&gt;"",$V$2&lt;&gt;0,F1245&lt;&gt;"تأكد من الكود"),COUNT($U$3:U1244)+1,"  ")</f>
        <v xml:space="preserve">  </v>
      </c>
      <c r="Y1245" s="4" t="str">
        <f>IF(AND($Z$2=$D1245,$Z$2&lt;&gt;"",$Z$2&lt;&gt;0,$Y$2=$Y$1),COUNT($Y$3:Y1244)+1,"  ")</f>
        <v xml:space="preserve">  </v>
      </c>
    </row>
    <row r="1246" spans="2:25" ht="15.75">
      <c r="B1246" s="12" t="str">
        <f>IF(C1246&lt;&gt;"",COUNT($B$3:B1245)+1,"")</f>
        <v/>
      </c>
      <c r="C1246" s="86"/>
      <c r="D1246" s="12"/>
      <c r="E1246" s="12"/>
      <c r="F1246" s="5" t="str">
        <f>IFERROR(IF(E1246&lt;&gt;"",VLOOKUP(E1246,STORE!$C$6:$D$500,2,FALSE),""),"تأكد من الكود")</f>
        <v/>
      </c>
      <c r="G1246" s="12"/>
      <c r="H1246" s="20"/>
      <c r="I1246" s="12"/>
      <c r="U1246" s="4" t="str">
        <f>IF(AND($V$2=$E1246,$V$2&lt;&gt;"",$V$2&lt;&gt;0,F1246&lt;&gt;"تأكد من الكود"),COUNT($U$3:U1245)+1,"  ")</f>
        <v xml:space="preserve">  </v>
      </c>
      <c r="Y1246" s="4" t="str">
        <f>IF(AND($Z$2=$D1246,$Z$2&lt;&gt;"",$Z$2&lt;&gt;0,$Y$2=$Y$1),COUNT($Y$3:Y1245)+1,"  ")</f>
        <v xml:space="preserve">  </v>
      </c>
    </row>
    <row r="1247" spans="2:25" ht="15.75">
      <c r="B1247" s="12" t="str">
        <f>IF(C1247&lt;&gt;"",COUNT($B$3:B1246)+1,"")</f>
        <v/>
      </c>
      <c r="C1247" s="86"/>
      <c r="D1247" s="12"/>
      <c r="E1247" s="12"/>
      <c r="F1247" s="5" t="str">
        <f>IFERROR(IF(E1247&lt;&gt;"",VLOOKUP(E1247,STORE!$C$6:$D$500,2,FALSE),""),"تأكد من الكود")</f>
        <v/>
      </c>
      <c r="G1247" s="12"/>
      <c r="H1247" s="20"/>
      <c r="I1247" s="12"/>
      <c r="U1247" s="4" t="str">
        <f>IF(AND($V$2=$E1247,$V$2&lt;&gt;"",$V$2&lt;&gt;0,F1247&lt;&gt;"تأكد من الكود"),COUNT($U$3:U1246)+1,"  ")</f>
        <v xml:space="preserve">  </v>
      </c>
      <c r="Y1247" s="4" t="str">
        <f>IF(AND($Z$2=$D1247,$Z$2&lt;&gt;"",$Z$2&lt;&gt;0,$Y$2=$Y$1),COUNT($Y$3:Y1246)+1,"  ")</f>
        <v xml:space="preserve">  </v>
      </c>
    </row>
    <row r="1248" spans="2:25" ht="15.75">
      <c r="B1248" s="12" t="str">
        <f>IF(C1248&lt;&gt;"",COUNT($B$3:B1247)+1,"")</f>
        <v/>
      </c>
      <c r="C1248" s="86"/>
      <c r="D1248" s="12"/>
      <c r="E1248" s="12"/>
      <c r="F1248" s="5" t="str">
        <f>IFERROR(IF(E1248&lt;&gt;"",VLOOKUP(E1248,STORE!$C$6:$D$500,2,FALSE),""),"تأكد من الكود")</f>
        <v/>
      </c>
      <c r="G1248" s="12"/>
      <c r="H1248" s="20"/>
      <c r="I1248" s="12"/>
      <c r="U1248" s="4" t="str">
        <f>IF(AND($V$2=$E1248,$V$2&lt;&gt;"",$V$2&lt;&gt;0,F1248&lt;&gt;"تأكد من الكود"),COUNT($U$3:U1247)+1,"  ")</f>
        <v xml:space="preserve">  </v>
      </c>
      <c r="Y1248" s="4" t="str">
        <f>IF(AND($Z$2=$D1248,$Z$2&lt;&gt;"",$Z$2&lt;&gt;0,$Y$2=$Y$1),COUNT($Y$3:Y1247)+1,"  ")</f>
        <v xml:space="preserve">  </v>
      </c>
    </row>
    <row r="1249" spans="2:25" ht="15.75">
      <c r="B1249" s="12" t="str">
        <f>IF(C1249&lt;&gt;"",COUNT($B$3:B1248)+1,"")</f>
        <v/>
      </c>
      <c r="C1249" s="86"/>
      <c r="D1249" s="12"/>
      <c r="E1249" s="12"/>
      <c r="F1249" s="5" t="str">
        <f>IFERROR(IF(E1249&lt;&gt;"",VLOOKUP(E1249,STORE!$C$6:$D$500,2,FALSE),""),"تأكد من الكود")</f>
        <v/>
      </c>
      <c r="G1249" s="12"/>
      <c r="H1249" s="20"/>
      <c r="I1249" s="12"/>
      <c r="U1249" s="4" t="str">
        <f>IF(AND($V$2=$E1249,$V$2&lt;&gt;"",$V$2&lt;&gt;0,F1249&lt;&gt;"تأكد من الكود"),COUNT($U$3:U1248)+1,"  ")</f>
        <v xml:space="preserve">  </v>
      </c>
      <c r="Y1249" s="4" t="str">
        <f>IF(AND($Z$2=$D1249,$Z$2&lt;&gt;"",$Z$2&lt;&gt;0,$Y$2=$Y$1),COUNT($Y$3:Y1248)+1,"  ")</f>
        <v xml:space="preserve">  </v>
      </c>
    </row>
    <row r="1250" spans="2:25" ht="15.75">
      <c r="B1250" s="12" t="str">
        <f>IF(C1250&lt;&gt;"",COUNT($B$3:B1249)+1,"")</f>
        <v/>
      </c>
      <c r="C1250" s="86"/>
      <c r="D1250" s="12"/>
      <c r="E1250" s="12"/>
      <c r="F1250" s="5" t="str">
        <f>IFERROR(IF(E1250&lt;&gt;"",VLOOKUP(E1250,STORE!$C$6:$D$500,2,FALSE),""),"تأكد من الكود")</f>
        <v/>
      </c>
      <c r="G1250" s="12"/>
      <c r="H1250" s="20"/>
      <c r="I1250" s="12"/>
      <c r="U1250" s="4" t="str">
        <f>IF(AND($V$2=$E1250,$V$2&lt;&gt;"",$V$2&lt;&gt;0,F1250&lt;&gt;"تأكد من الكود"),COUNT($U$3:U1249)+1,"  ")</f>
        <v xml:space="preserve">  </v>
      </c>
      <c r="Y1250" s="4" t="str">
        <f>IF(AND($Z$2=$D1250,$Z$2&lt;&gt;"",$Z$2&lt;&gt;0,$Y$2=$Y$1),COUNT($Y$3:Y1249)+1,"  ")</f>
        <v xml:space="preserve">  </v>
      </c>
    </row>
    <row r="1251" spans="2:25" ht="15.75">
      <c r="B1251" s="12" t="str">
        <f>IF(C1251&lt;&gt;"",COUNT($B$3:B1250)+1,"")</f>
        <v/>
      </c>
      <c r="C1251" s="86"/>
      <c r="D1251" s="12"/>
      <c r="E1251" s="12"/>
      <c r="F1251" s="5" t="str">
        <f>IFERROR(IF(E1251&lt;&gt;"",VLOOKUP(E1251,STORE!$C$6:$D$500,2,FALSE),""),"تأكد من الكود")</f>
        <v/>
      </c>
      <c r="G1251" s="12"/>
      <c r="H1251" s="20"/>
      <c r="I1251" s="12"/>
      <c r="U1251" s="4" t="str">
        <f>IF(AND($V$2=$E1251,$V$2&lt;&gt;"",$V$2&lt;&gt;0,F1251&lt;&gt;"تأكد من الكود"),COUNT($U$3:U1250)+1,"  ")</f>
        <v xml:space="preserve">  </v>
      </c>
      <c r="Y1251" s="4" t="str">
        <f>IF(AND($Z$2=$D1251,$Z$2&lt;&gt;"",$Z$2&lt;&gt;0,$Y$2=$Y$1),COUNT($Y$3:Y1250)+1,"  ")</f>
        <v xml:space="preserve">  </v>
      </c>
    </row>
    <row r="1252" spans="2:25" ht="15.75">
      <c r="B1252" s="12" t="str">
        <f>IF(C1252&lt;&gt;"",COUNT($B$3:B1251)+1,"")</f>
        <v/>
      </c>
      <c r="C1252" s="86"/>
      <c r="D1252" s="12"/>
      <c r="E1252" s="12"/>
      <c r="F1252" s="5" t="str">
        <f>IFERROR(IF(E1252&lt;&gt;"",VLOOKUP(E1252,STORE!$C$6:$D$500,2,FALSE),""),"تأكد من الكود")</f>
        <v/>
      </c>
      <c r="G1252" s="12"/>
      <c r="H1252" s="20"/>
      <c r="I1252" s="12"/>
      <c r="U1252" s="4" t="str">
        <f>IF(AND($V$2=$E1252,$V$2&lt;&gt;"",$V$2&lt;&gt;0,F1252&lt;&gt;"تأكد من الكود"),COUNT($U$3:U1251)+1,"  ")</f>
        <v xml:space="preserve">  </v>
      </c>
      <c r="Y1252" s="4" t="str">
        <f>IF(AND($Z$2=$D1252,$Z$2&lt;&gt;"",$Z$2&lt;&gt;0,$Y$2=$Y$1),COUNT($Y$3:Y1251)+1,"  ")</f>
        <v xml:space="preserve">  </v>
      </c>
    </row>
    <row r="1253" spans="2:25" ht="15.75">
      <c r="B1253" s="12" t="str">
        <f>IF(C1253&lt;&gt;"",COUNT($B$3:B1252)+1,"")</f>
        <v/>
      </c>
      <c r="C1253" s="86"/>
      <c r="D1253" s="12"/>
      <c r="E1253" s="12"/>
      <c r="F1253" s="5" t="str">
        <f>IFERROR(IF(E1253&lt;&gt;"",VLOOKUP(E1253,STORE!$C$6:$D$500,2,FALSE),""),"تأكد من الكود")</f>
        <v/>
      </c>
      <c r="G1253" s="12"/>
      <c r="H1253" s="20"/>
      <c r="I1253" s="12"/>
      <c r="U1253" s="4" t="str">
        <f>IF(AND($V$2=$E1253,$V$2&lt;&gt;"",$V$2&lt;&gt;0,F1253&lt;&gt;"تأكد من الكود"),COUNT($U$3:U1252)+1,"  ")</f>
        <v xml:space="preserve">  </v>
      </c>
      <c r="Y1253" s="4" t="str">
        <f>IF(AND($Z$2=$D1253,$Z$2&lt;&gt;"",$Z$2&lt;&gt;0,$Y$2=$Y$1),COUNT($Y$3:Y1252)+1,"  ")</f>
        <v xml:space="preserve">  </v>
      </c>
    </row>
    <row r="1254" spans="2:25" ht="15.75">
      <c r="B1254" s="12" t="str">
        <f>IF(C1254&lt;&gt;"",COUNT($B$3:B1253)+1,"")</f>
        <v/>
      </c>
      <c r="C1254" s="86"/>
      <c r="D1254" s="12"/>
      <c r="E1254" s="12"/>
      <c r="F1254" s="5" t="str">
        <f>IFERROR(IF(E1254&lt;&gt;"",VLOOKUP(E1254,STORE!$C$6:$D$500,2,FALSE),""),"تأكد من الكود")</f>
        <v/>
      </c>
      <c r="G1254" s="12"/>
      <c r="H1254" s="20"/>
      <c r="I1254" s="12"/>
      <c r="U1254" s="4" t="str">
        <f>IF(AND($V$2=$E1254,$V$2&lt;&gt;"",$V$2&lt;&gt;0,F1254&lt;&gt;"تأكد من الكود"),COUNT($U$3:U1253)+1,"  ")</f>
        <v xml:space="preserve">  </v>
      </c>
      <c r="Y1254" s="4" t="str">
        <f>IF(AND($Z$2=$D1254,$Z$2&lt;&gt;"",$Z$2&lt;&gt;0,$Y$2=$Y$1),COUNT($Y$3:Y1253)+1,"  ")</f>
        <v xml:space="preserve">  </v>
      </c>
    </row>
    <row r="1255" spans="2:25" ht="15.75">
      <c r="B1255" s="12" t="str">
        <f>IF(C1255&lt;&gt;"",COUNT($B$3:B1254)+1,"")</f>
        <v/>
      </c>
      <c r="C1255" s="86"/>
      <c r="D1255" s="12"/>
      <c r="E1255" s="12"/>
      <c r="F1255" s="5" t="str">
        <f>IFERROR(IF(E1255&lt;&gt;"",VLOOKUP(E1255,STORE!$C$6:$D$500,2,FALSE),""),"تأكد من الكود")</f>
        <v/>
      </c>
      <c r="G1255" s="12"/>
      <c r="H1255" s="20"/>
      <c r="I1255" s="12"/>
      <c r="U1255" s="4" t="str">
        <f>IF(AND($V$2=$E1255,$V$2&lt;&gt;"",$V$2&lt;&gt;0,F1255&lt;&gt;"تأكد من الكود"),COUNT($U$3:U1254)+1,"  ")</f>
        <v xml:space="preserve">  </v>
      </c>
      <c r="Y1255" s="4" t="str">
        <f>IF(AND($Z$2=$D1255,$Z$2&lt;&gt;"",$Z$2&lt;&gt;0,$Y$2=$Y$1),COUNT($Y$3:Y1254)+1,"  ")</f>
        <v xml:space="preserve">  </v>
      </c>
    </row>
    <row r="1256" spans="2:25" ht="15.75">
      <c r="B1256" s="12" t="str">
        <f>IF(C1256&lt;&gt;"",COUNT($B$3:B1255)+1,"")</f>
        <v/>
      </c>
      <c r="C1256" s="86"/>
      <c r="D1256" s="12"/>
      <c r="E1256" s="12"/>
      <c r="F1256" s="5" t="str">
        <f>IFERROR(IF(E1256&lt;&gt;"",VLOOKUP(E1256,STORE!$C$6:$D$500,2,FALSE),""),"تأكد من الكود")</f>
        <v/>
      </c>
      <c r="G1256" s="12"/>
      <c r="H1256" s="20"/>
      <c r="I1256" s="12"/>
      <c r="U1256" s="4" t="str">
        <f>IF(AND($V$2=$E1256,$V$2&lt;&gt;"",$V$2&lt;&gt;0,F1256&lt;&gt;"تأكد من الكود"),COUNT($U$3:U1255)+1,"  ")</f>
        <v xml:space="preserve">  </v>
      </c>
      <c r="Y1256" s="4" t="str">
        <f>IF(AND($Z$2=$D1256,$Z$2&lt;&gt;"",$Z$2&lt;&gt;0,$Y$2=$Y$1),COUNT($Y$3:Y1255)+1,"  ")</f>
        <v xml:space="preserve">  </v>
      </c>
    </row>
    <row r="1257" spans="2:25" ht="15.75">
      <c r="B1257" s="12" t="str">
        <f>IF(C1257&lt;&gt;"",COUNT($B$3:B1256)+1,"")</f>
        <v/>
      </c>
      <c r="C1257" s="86"/>
      <c r="D1257" s="12"/>
      <c r="E1257" s="12"/>
      <c r="F1257" s="5" t="str">
        <f>IFERROR(IF(E1257&lt;&gt;"",VLOOKUP(E1257,STORE!$C$6:$D$500,2,FALSE),""),"تأكد من الكود")</f>
        <v/>
      </c>
      <c r="G1257" s="12"/>
      <c r="H1257" s="20"/>
      <c r="I1257" s="12"/>
      <c r="U1257" s="4" t="str">
        <f>IF(AND($V$2=$E1257,$V$2&lt;&gt;"",$V$2&lt;&gt;0,F1257&lt;&gt;"تأكد من الكود"),COUNT($U$3:U1256)+1,"  ")</f>
        <v xml:space="preserve">  </v>
      </c>
      <c r="Y1257" s="4" t="str">
        <f>IF(AND($Z$2=$D1257,$Z$2&lt;&gt;"",$Z$2&lt;&gt;0,$Y$2=$Y$1),COUNT($Y$3:Y1256)+1,"  ")</f>
        <v xml:space="preserve">  </v>
      </c>
    </row>
    <row r="1258" spans="2:25" ht="15.75">
      <c r="B1258" s="12" t="str">
        <f>IF(C1258&lt;&gt;"",COUNT($B$3:B1257)+1,"")</f>
        <v/>
      </c>
      <c r="C1258" s="86"/>
      <c r="D1258" s="12"/>
      <c r="E1258" s="12"/>
      <c r="F1258" s="5" t="str">
        <f>IFERROR(IF(E1258&lt;&gt;"",VLOOKUP(E1258,STORE!$C$6:$D$500,2,FALSE),""),"تأكد من الكود")</f>
        <v/>
      </c>
      <c r="G1258" s="12"/>
      <c r="H1258" s="20"/>
      <c r="I1258" s="12"/>
      <c r="U1258" s="4" t="str">
        <f>IF(AND($V$2=$E1258,$V$2&lt;&gt;"",$V$2&lt;&gt;0,F1258&lt;&gt;"تأكد من الكود"),COUNT($U$3:U1257)+1,"  ")</f>
        <v xml:space="preserve">  </v>
      </c>
      <c r="Y1258" s="4" t="str">
        <f>IF(AND($Z$2=$D1258,$Z$2&lt;&gt;"",$Z$2&lt;&gt;0,$Y$2=$Y$1),COUNT($Y$3:Y1257)+1,"  ")</f>
        <v xml:space="preserve">  </v>
      </c>
    </row>
    <row r="1259" spans="2:25" ht="15.75">
      <c r="B1259" s="12" t="str">
        <f>IF(C1259&lt;&gt;"",COUNT($B$3:B1258)+1,"")</f>
        <v/>
      </c>
      <c r="C1259" s="86"/>
      <c r="D1259" s="12"/>
      <c r="E1259" s="12"/>
      <c r="F1259" s="5" t="str">
        <f>IFERROR(IF(E1259&lt;&gt;"",VLOOKUP(E1259,STORE!$C$6:$D$500,2,FALSE),""),"تأكد من الكود")</f>
        <v/>
      </c>
      <c r="G1259" s="12"/>
      <c r="H1259" s="20"/>
      <c r="I1259" s="12"/>
      <c r="U1259" s="4" t="str">
        <f>IF(AND($V$2=$E1259,$V$2&lt;&gt;"",$V$2&lt;&gt;0,F1259&lt;&gt;"تأكد من الكود"),COUNT($U$3:U1258)+1,"  ")</f>
        <v xml:space="preserve">  </v>
      </c>
      <c r="Y1259" s="4" t="str">
        <f>IF(AND($Z$2=$D1259,$Z$2&lt;&gt;"",$Z$2&lt;&gt;0,$Y$2=$Y$1),COUNT($Y$3:Y1258)+1,"  ")</f>
        <v xml:space="preserve">  </v>
      </c>
    </row>
    <row r="1260" spans="2:25" ht="15.75">
      <c r="B1260" s="12" t="str">
        <f>IF(C1260&lt;&gt;"",COUNT($B$3:B1259)+1,"")</f>
        <v/>
      </c>
      <c r="C1260" s="86"/>
      <c r="D1260" s="12"/>
      <c r="E1260" s="12"/>
      <c r="F1260" s="5" t="str">
        <f>IFERROR(IF(E1260&lt;&gt;"",VLOOKUP(E1260,STORE!$C$6:$D$500,2,FALSE),""),"تأكد من الكود")</f>
        <v/>
      </c>
      <c r="G1260" s="12"/>
      <c r="H1260" s="20"/>
      <c r="I1260" s="12"/>
      <c r="U1260" s="4" t="str">
        <f>IF(AND($V$2=$E1260,$V$2&lt;&gt;"",$V$2&lt;&gt;0,F1260&lt;&gt;"تأكد من الكود"),COUNT($U$3:U1259)+1,"  ")</f>
        <v xml:space="preserve">  </v>
      </c>
      <c r="Y1260" s="4" t="str">
        <f>IF(AND($Z$2=$D1260,$Z$2&lt;&gt;"",$Z$2&lt;&gt;0,$Y$2=$Y$1),COUNT($Y$3:Y1259)+1,"  ")</f>
        <v xml:space="preserve">  </v>
      </c>
    </row>
    <row r="1261" spans="2:25" ht="15.75">
      <c r="B1261" s="12" t="str">
        <f>IF(C1261&lt;&gt;"",COUNT($B$3:B1260)+1,"")</f>
        <v/>
      </c>
      <c r="C1261" s="86"/>
      <c r="D1261" s="12"/>
      <c r="E1261" s="12"/>
      <c r="F1261" s="5" t="str">
        <f>IFERROR(IF(E1261&lt;&gt;"",VLOOKUP(E1261,STORE!$C$6:$D$500,2,FALSE),""),"تأكد من الكود")</f>
        <v/>
      </c>
      <c r="G1261" s="12"/>
      <c r="H1261" s="20"/>
      <c r="I1261" s="12"/>
      <c r="U1261" s="4" t="str">
        <f>IF(AND($V$2=$E1261,$V$2&lt;&gt;"",$V$2&lt;&gt;0,F1261&lt;&gt;"تأكد من الكود"),COUNT($U$3:U1260)+1,"  ")</f>
        <v xml:space="preserve">  </v>
      </c>
      <c r="Y1261" s="4" t="str">
        <f>IF(AND($Z$2=$D1261,$Z$2&lt;&gt;"",$Z$2&lt;&gt;0,$Y$2=$Y$1),COUNT($Y$3:Y1260)+1,"  ")</f>
        <v xml:space="preserve">  </v>
      </c>
    </row>
    <row r="1262" spans="2:25" ht="15.75">
      <c r="B1262" s="12" t="str">
        <f>IF(C1262&lt;&gt;"",COUNT($B$3:B1261)+1,"")</f>
        <v/>
      </c>
      <c r="C1262" s="86"/>
      <c r="D1262" s="12"/>
      <c r="E1262" s="12"/>
      <c r="F1262" s="5" t="str">
        <f>IFERROR(IF(E1262&lt;&gt;"",VLOOKUP(E1262,STORE!$C$6:$D$500,2,FALSE),""),"تأكد من الكود")</f>
        <v/>
      </c>
      <c r="G1262" s="12"/>
      <c r="H1262" s="20"/>
      <c r="I1262" s="12"/>
      <c r="U1262" s="4" t="str">
        <f>IF(AND($V$2=$E1262,$V$2&lt;&gt;"",$V$2&lt;&gt;0,F1262&lt;&gt;"تأكد من الكود"),COUNT($U$3:U1261)+1,"  ")</f>
        <v xml:space="preserve">  </v>
      </c>
      <c r="Y1262" s="4" t="str">
        <f>IF(AND($Z$2=$D1262,$Z$2&lt;&gt;"",$Z$2&lt;&gt;0,$Y$2=$Y$1),COUNT($Y$3:Y1261)+1,"  ")</f>
        <v xml:space="preserve">  </v>
      </c>
    </row>
    <row r="1263" spans="2:25" ht="15.75">
      <c r="B1263" s="12" t="str">
        <f>IF(C1263&lt;&gt;"",COUNT($B$3:B1262)+1,"")</f>
        <v/>
      </c>
      <c r="C1263" s="86"/>
      <c r="D1263" s="12"/>
      <c r="E1263" s="12"/>
      <c r="F1263" s="5" t="str">
        <f>IFERROR(IF(E1263&lt;&gt;"",VLOOKUP(E1263,STORE!$C$6:$D$500,2,FALSE),""),"تأكد من الكود")</f>
        <v/>
      </c>
      <c r="G1263" s="12"/>
      <c r="H1263" s="20"/>
      <c r="I1263" s="12"/>
      <c r="U1263" s="4" t="str">
        <f>IF(AND($V$2=$E1263,$V$2&lt;&gt;"",$V$2&lt;&gt;0,F1263&lt;&gt;"تأكد من الكود"),COUNT($U$3:U1262)+1,"  ")</f>
        <v xml:space="preserve">  </v>
      </c>
      <c r="Y1263" s="4" t="str">
        <f>IF(AND($Z$2=$D1263,$Z$2&lt;&gt;"",$Z$2&lt;&gt;0,$Y$2=$Y$1),COUNT($Y$3:Y1262)+1,"  ")</f>
        <v xml:space="preserve">  </v>
      </c>
    </row>
    <row r="1264" spans="2:25" ht="15.75">
      <c r="B1264" s="12" t="str">
        <f>IF(C1264&lt;&gt;"",COUNT($B$3:B1263)+1,"")</f>
        <v/>
      </c>
      <c r="C1264" s="86"/>
      <c r="D1264" s="12"/>
      <c r="E1264" s="12"/>
      <c r="F1264" s="5" t="str">
        <f>IFERROR(IF(E1264&lt;&gt;"",VLOOKUP(E1264,STORE!$C$6:$D$500,2,FALSE),""),"تأكد من الكود")</f>
        <v/>
      </c>
      <c r="G1264" s="12"/>
      <c r="H1264" s="20"/>
      <c r="I1264" s="12"/>
      <c r="U1264" s="4" t="str">
        <f>IF(AND($V$2=$E1264,$V$2&lt;&gt;"",$V$2&lt;&gt;0,F1264&lt;&gt;"تأكد من الكود"),COUNT($U$3:U1263)+1,"  ")</f>
        <v xml:space="preserve">  </v>
      </c>
      <c r="Y1264" s="4" t="str">
        <f>IF(AND($Z$2=$D1264,$Z$2&lt;&gt;"",$Z$2&lt;&gt;0,$Y$2=$Y$1),COUNT($Y$3:Y1263)+1,"  ")</f>
        <v xml:space="preserve">  </v>
      </c>
    </row>
    <row r="1265" spans="2:25" ht="15.75">
      <c r="B1265" s="12" t="str">
        <f>IF(C1265&lt;&gt;"",COUNT($B$3:B1264)+1,"")</f>
        <v/>
      </c>
      <c r="C1265" s="86"/>
      <c r="D1265" s="12"/>
      <c r="E1265" s="12"/>
      <c r="F1265" s="5" t="str">
        <f>IFERROR(IF(E1265&lt;&gt;"",VLOOKUP(E1265,STORE!$C$6:$D$500,2,FALSE),""),"تأكد من الكود")</f>
        <v/>
      </c>
      <c r="G1265" s="12"/>
      <c r="H1265" s="20"/>
      <c r="I1265" s="12"/>
      <c r="U1265" s="4" t="str">
        <f>IF(AND($V$2=$E1265,$V$2&lt;&gt;"",$V$2&lt;&gt;0,F1265&lt;&gt;"تأكد من الكود"),COUNT($U$3:U1264)+1,"  ")</f>
        <v xml:space="preserve">  </v>
      </c>
      <c r="Y1265" s="4" t="str">
        <f>IF(AND($Z$2=$D1265,$Z$2&lt;&gt;"",$Z$2&lt;&gt;0,$Y$2=$Y$1),COUNT($Y$3:Y1264)+1,"  ")</f>
        <v xml:space="preserve">  </v>
      </c>
    </row>
    <row r="1266" spans="2:25" ht="15.75">
      <c r="B1266" s="12" t="str">
        <f>IF(C1266&lt;&gt;"",COUNT($B$3:B1265)+1,"")</f>
        <v/>
      </c>
      <c r="C1266" s="86"/>
      <c r="D1266" s="12"/>
      <c r="E1266" s="12"/>
      <c r="F1266" s="5" t="str">
        <f>IFERROR(IF(E1266&lt;&gt;"",VLOOKUP(E1266,STORE!$C$6:$D$500,2,FALSE),""),"تأكد من الكود")</f>
        <v/>
      </c>
      <c r="G1266" s="12"/>
      <c r="H1266" s="20"/>
      <c r="I1266" s="12"/>
      <c r="U1266" s="4" t="str">
        <f>IF(AND($V$2=$E1266,$V$2&lt;&gt;"",$V$2&lt;&gt;0,F1266&lt;&gt;"تأكد من الكود"),COUNT($U$3:U1265)+1,"  ")</f>
        <v xml:space="preserve">  </v>
      </c>
      <c r="Y1266" s="4" t="str">
        <f>IF(AND($Z$2=$D1266,$Z$2&lt;&gt;"",$Z$2&lt;&gt;0,$Y$2=$Y$1),COUNT($Y$3:Y1265)+1,"  ")</f>
        <v xml:space="preserve">  </v>
      </c>
    </row>
    <row r="1267" spans="2:25" ht="15.75">
      <c r="B1267" s="12" t="str">
        <f>IF(C1267&lt;&gt;"",COUNT($B$3:B1266)+1,"")</f>
        <v/>
      </c>
      <c r="C1267" s="86"/>
      <c r="D1267" s="12"/>
      <c r="E1267" s="12"/>
      <c r="F1267" s="5" t="str">
        <f>IFERROR(IF(E1267&lt;&gt;"",VLOOKUP(E1267,STORE!$C$6:$D$500,2,FALSE),""),"تأكد من الكود")</f>
        <v/>
      </c>
      <c r="G1267" s="12"/>
      <c r="H1267" s="20"/>
      <c r="I1267" s="12"/>
      <c r="U1267" s="4" t="str">
        <f>IF(AND($V$2=$E1267,$V$2&lt;&gt;"",$V$2&lt;&gt;0,F1267&lt;&gt;"تأكد من الكود"),COUNT($U$3:U1266)+1,"  ")</f>
        <v xml:space="preserve">  </v>
      </c>
      <c r="Y1267" s="4" t="str">
        <f>IF(AND($Z$2=$D1267,$Z$2&lt;&gt;"",$Z$2&lt;&gt;0,$Y$2=$Y$1),COUNT($Y$3:Y1266)+1,"  ")</f>
        <v xml:space="preserve">  </v>
      </c>
    </row>
    <row r="1268" spans="2:25" ht="15.75">
      <c r="B1268" s="12" t="str">
        <f>IF(C1268&lt;&gt;"",COUNT($B$3:B1267)+1,"")</f>
        <v/>
      </c>
      <c r="C1268" s="86"/>
      <c r="D1268" s="12"/>
      <c r="E1268" s="12"/>
      <c r="F1268" s="5" t="str">
        <f>IFERROR(IF(E1268&lt;&gt;"",VLOOKUP(E1268,STORE!$C$6:$D$500,2,FALSE),""),"تأكد من الكود")</f>
        <v/>
      </c>
      <c r="G1268" s="12"/>
      <c r="H1268" s="20"/>
      <c r="I1268" s="12"/>
      <c r="U1268" s="4" t="str">
        <f>IF(AND($V$2=$E1268,$V$2&lt;&gt;"",$V$2&lt;&gt;0,F1268&lt;&gt;"تأكد من الكود"),COUNT($U$3:U1267)+1,"  ")</f>
        <v xml:space="preserve">  </v>
      </c>
      <c r="Y1268" s="4" t="str">
        <f>IF(AND($Z$2=$D1268,$Z$2&lt;&gt;"",$Z$2&lt;&gt;0,$Y$2=$Y$1),COUNT($Y$3:Y1267)+1,"  ")</f>
        <v xml:space="preserve">  </v>
      </c>
    </row>
    <row r="1269" spans="2:25" ht="15.75">
      <c r="B1269" s="12" t="str">
        <f>IF(C1269&lt;&gt;"",COUNT($B$3:B1268)+1,"")</f>
        <v/>
      </c>
      <c r="C1269" s="86"/>
      <c r="D1269" s="12"/>
      <c r="E1269" s="12"/>
      <c r="F1269" s="5" t="str">
        <f>IFERROR(IF(E1269&lt;&gt;"",VLOOKUP(E1269,STORE!$C$6:$D$500,2,FALSE),""),"تأكد من الكود")</f>
        <v/>
      </c>
      <c r="G1269" s="12"/>
      <c r="H1269" s="20"/>
      <c r="I1269" s="12"/>
      <c r="U1269" s="4" t="str">
        <f>IF(AND($V$2=$E1269,$V$2&lt;&gt;"",$V$2&lt;&gt;0,F1269&lt;&gt;"تأكد من الكود"),COUNT($U$3:U1268)+1,"  ")</f>
        <v xml:space="preserve">  </v>
      </c>
      <c r="Y1269" s="4" t="str">
        <f>IF(AND($Z$2=$D1269,$Z$2&lt;&gt;"",$Z$2&lt;&gt;0,$Y$2=$Y$1),COUNT($Y$3:Y1268)+1,"  ")</f>
        <v xml:space="preserve">  </v>
      </c>
    </row>
    <row r="1270" spans="2:25" ht="15.75">
      <c r="B1270" s="12" t="str">
        <f>IF(C1270&lt;&gt;"",COUNT($B$3:B1269)+1,"")</f>
        <v/>
      </c>
      <c r="C1270" s="86"/>
      <c r="D1270" s="12"/>
      <c r="E1270" s="12"/>
      <c r="F1270" s="5" t="str">
        <f>IFERROR(IF(E1270&lt;&gt;"",VLOOKUP(E1270,STORE!$C$6:$D$500,2,FALSE),""),"تأكد من الكود")</f>
        <v/>
      </c>
      <c r="G1270" s="12"/>
      <c r="H1270" s="20"/>
      <c r="I1270" s="12"/>
      <c r="U1270" s="4" t="str">
        <f>IF(AND($V$2=$E1270,$V$2&lt;&gt;"",$V$2&lt;&gt;0,F1270&lt;&gt;"تأكد من الكود"),COUNT($U$3:U1269)+1,"  ")</f>
        <v xml:space="preserve">  </v>
      </c>
      <c r="Y1270" s="4" t="str">
        <f>IF(AND($Z$2=$D1270,$Z$2&lt;&gt;"",$Z$2&lt;&gt;0,$Y$2=$Y$1),COUNT($Y$3:Y1269)+1,"  ")</f>
        <v xml:space="preserve">  </v>
      </c>
    </row>
    <row r="1271" spans="2:25" ht="15.75">
      <c r="B1271" s="12" t="str">
        <f>IF(C1271&lt;&gt;"",COUNT($B$3:B1270)+1,"")</f>
        <v/>
      </c>
      <c r="C1271" s="86"/>
      <c r="D1271" s="12"/>
      <c r="E1271" s="12"/>
      <c r="F1271" s="5" t="str">
        <f>IFERROR(IF(E1271&lt;&gt;"",VLOOKUP(E1271,STORE!$C$6:$D$500,2,FALSE),""),"تأكد من الكود")</f>
        <v/>
      </c>
      <c r="G1271" s="12"/>
      <c r="H1271" s="20"/>
      <c r="I1271" s="12"/>
      <c r="U1271" s="4" t="str">
        <f>IF(AND($V$2=$E1271,$V$2&lt;&gt;"",$V$2&lt;&gt;0,F1271&lt;&gt;"تأكد من الكود"),COUNT($U$3:U1270)+1,"  ")</f>
        <v xml:space="preserve">  </v>
      </c>
      <c r="Y1271" s="4" t="str">
        <f>IF(AND($Z$2=$D1271,$Z$2&lt;&gt;"",$Z$2&lt;&gt;0,$Y$2=$Y$1),COUNT($Y$3:Y1270)+1,"  ")</f>
        <v xml:space="preserve">  </v>
      </c>
    </row>
    <row r="1272" spans="2:25" ht="15.75">
      <c r="B1272" s="12" t="str">
        <f>IF(C1272&lt;&gt;"",COUNT($B$3:B1271)+1,"")</f>
        <v/>
      </c>
      <c r="C1272" s="86"/>
      <c r="D1272" s="12"/>
      <c r="E1272" s="12"/>
      <c r="F1272" s="5" t="str">
        <f>IFERROR(IF(E1272&lt;&gt;"",VLOOKUP(E1272,STORE!$C$6:$D$500,2,FALSE),""),"تأكد من الكود")</f>
        <v/>
      </c>
      <c r="G1272" s="12"/>
      <c r="H1272" s="20"/>
      <c r="I1272" s="12"/>
      <c r="U1272" s="4" t="str">
        <f>IF(AND($V$2=$E1272,$V$2&lt;&gt;"",$V$2&lt;&gt;0,F1272&lt;&gt;"تأكد من الكود"),COUNT($U$3:U1271)+1,"  ")</f>
        <v xml:space="preserve">  </v>
      </c>
      <c r="Y1272" s="4" t="str">
        <f>IF(AND($Z$2=$D1272,$Z$2&lt;&gt;"",$Z$2&lt;&gt;0,$Y$2=$Y$1),COUNT($Y$3:Y1271)+1,"  ")</f>
        <v xml:space="preserve">  </v>
      </c>
    </row>
    <row r="1273" spans="2:25" ht="15.75">
      <c r="B1273" s="12" t="str">
        <f>IF(C1273&lt;&gt;"",COUNT($B$3:B1272)+1,"")</f>
        <v/>
      </c>
      <c r="C1273" s="86"/>
      <c r="D1273" s="12"/>
      <c r="E1273" s="12"/>
      <c r="F1273" s="5" t="str">
        <f>IFERROR(IF(E1273&lt;&gt;"",VLOOKUP(E1273,STORE!$C$6:$D$500,2,FALSE),""),"تأكد من الكود")</f>
        <v/>
      </c>
      <c r="G1273" s="12"/>
      <c r="H1273" s="20"/>
      <c r="I1273" s="12"/>
      <c r="U1273" s="4" t="str">
        <f>IF(AND($V$2=$E1273,$V$2&lt;&gt;"",$V$2&lt;&gt;0,F1273&lt;&gt;"تأكد من الكود"),COUNT($U$3:U1272)+1,"  ")</f>
        <v xml:space="preserve">  </v>
      </c>
      <c r="Y1273" s="4" t="str">
        <f>IF(AND($Z$2=$D1273,$Z$2&lt;&gt;"",$Z$2&lt;&gt;0,$Y$2=$Y$1),COUNT($Y$3:Y1272)+1,"  ")</f>
        <v xml:space="preserve">  </v>
      </c>
    </row>
    <row r="1274" spans="2:25" ht="15.75">
      <c r="B1274" s="12" t="str">
        <f>IF(C1274&lt;&gt;"",COUNT($B$3:B1273)+1,"")</f>
        <v/>
      </c>
      <c r="C1274" s="86"/>
      <c r="D1274" s="12"/>
      <c r="E1274" s="12"/>
      <c r="F1274" s="5" t="str">
        <f>IFERROR(IF(E1274&lt;&gt;"",VLOOKUP(E1274,STORE!$C$6:$D$500,2,FALSE),""),"تأكد من الكود")</f>
        <v/>
      </c>
      <c r="G1274" s="12"/>
      <c r="H1274" s="20"/>
      <c r="I1274" s="12"/>
      <c r="U1274" s="4" t="str">
        <f>IF(AND($V$2=$E1274,$V$2&lt;&gt;"",$V$2&lt;&gt;0,F1274&lt;&gt;"تأكد من الكود"),COUNT($U$3:U1273)+1,"  ")</f>
        <v xml:space="preserve">  </v>
      </c>
      <c r="Y1274" s="4" t="str">
        <f>IF(AND($Z$2=$D1274,$Z$2&lt;&gt;"",$Z$2&lt;&gt;0,$Y$2=$Y$1),COUNT($Y$3:Y1273)+1,"  ")</f>
        <v xml:space="preserve">  </v>
      </c>
    </row>
    <row r="1275" spans="2:25" ht="15.75">
      <c r="B1275" s="12" t="str">
        <f>IF(C1275&lt;&gt;"",COUNT($B$3:B1274)+1,"")</f>
        <v/>
      </c>
      <c r="C1275" s="86"/>
      <c r="D1275" s="12"/>
      <c r="E1275" s="12"/>
      <c r="F1275" s="5" t="str">
        <f>IFERROR(IF(E1275&lt;&gt;"",VLOOKUP(E1275,STORE!$C$6:$D$500,2,FALSE),""),"تأكد من الكود")</f>
        <v/>
      </c>
      <c r="G1275" s="12"/>
      <c r="H1275" s="20"/>
      <c r="I1275" s="12"/>
      <c r="U1275" s="4" t="str">
        <f>IF(AND($V$2=$E1275,$V$2&lt;&gt;"",$V$2&lt;&gt;0,F1275&lt;&gt;"تأكد من الكود"),COUNT($U$3:U1274)+1,"  ")</f>
        <v xml:space="preserve">  </v>
      </c>
      <c r="Y1275" s="4" t="str">
        <f>IF(AND($Z$2=$D1275,$Z$2&lt;&gt;"",$Z$2&lt;&gt;0,$Y$2=$Y$1),COUNT($Y$3:Y1274)+1,"  ")</f>
        <v xml:space="preserve">  </v>
      </c>
    </row>
    <row r="1276" spans="2:25" ht="15.75">
      <c r="B1276" s="12" t="str">
        <f>IF(C1276&lt;&gt;"",COUNT($B$3:B1275)+1,"")</f>
        <v/>
      </c>
      <c r="C1276" s="86"/>
      <c r="D1276" s="12"/>
      <c r="E1276" s="12"/>
      <c r="F1276" s="5" t="str">
        <f>IFERROR(IF(E1276&lt;&gt;"",VLOOKUP(E1276,STORE!$C$6:$D$500,2,FALSE),""),"تأكد من الكود")</f>
        <v/>
      </c>
      <c r="G1276" s="12"/>
      <c r="H1276" s="20"/>
      <c r="I1276" s="12"/>
      <c r="U1276" s="4" t="str">
        <f>IF(AND($V$2=$E1276,$V$2&lt;&gt;"",$V$2&lt;&gt;0,F1276&lt;&gt;"تأكد من الكود"),COUNT($U$3:U1275)+1,"  ")</f>
        <v xml:space="preserve">  </v>
      </c>
      <c r="Y1276" s="4" t="str">
        <f>IF(AND($Z$2=$D1276,$Z$2&lt;&gt;"",$Z$2&lt;&gt;0,$Y$2=$Y$1),COUNT($Y$3:Y1275)+1,"  ")</f>
        <v xml:space="preserve">  </v>
      </c>
    </row>
    <row r="1277" spans="2:25" ht="15.75">
      <c r="B1277" s="12" t="str">
        <f>IF(C1277&lt;&gt;"",COUNT($B$3:B1276)+1,"")</f>
        <v/>
      </c>
      <c r="C1277" s="86"/>
      <c r="D1277" s="12"/>
      <c r="E1277" s="12"/>
      <c r="F1277" s="5" t="str">
        <f>IFERROR(IF(E1277&lt;&gt;"",VLOOKUP(E1277,STORE!$C$6:$D$500,2,FALSE),""),"تأكد من الكود")</f>
        <v/>
      </c>
      <c r="G1277" s="12"/>
      <c r="H1277" s="20"/>
      <c r="I1277" s="12"/>
      <c r="U1277" s="4" t="str">
        <f>IF(AND($V$2=$E1277,$V$2&lt;&gt;"",$V$2&lt;&gt;0,F1277&lt;&gt;"تأكد من الكود"),COUNT($U$3:U1276)+1,"  ")</f>
        <v xml:space="preserve">  </v>
      </c>
      <c r="Y1277" s="4" t="str">
        <f>IF(AND($Z$2=$D1277,$Z$2&lt;&gt;"",$Z$2&lt;&gt;0,$Y$2=$Y$1),COUNT($Y$3:Y1276)+1,"  ")</f>
        <v xml:space="preserve">  </v>
      </c>
    </row>
    <row r="1278" spans="2:25" ht="15.75">
      <c r="B1278" s="12" t="str">
        <f>IF(C1278&lt;&gt;"",COUNT($B$3:B1277)+1,"")</f>
        <v/>
      </c>
      <c r="C1278" s="86"/>
      <c r="D1278" s="12"/>
      <c r="E1278" s="12"/>
      <c r="F1278" s="5" t="str">
        <f>IFERROR(IF(E1278&lt;&gt;"",VLOOKUP(E1278,STORE!$C$6:$D$500,2,FALSE),""),"تأكد من الكود")</f>
        <v/>
      </c>
      <c r="G1278" s="12"/>
      <c r="H1278" s="20"/>
      <c r="I1278" s="12"/>
      <c r="U1278" s="4" t="str">
        <f>IF(AND($V$2=$E1278,$V$2&lt;&gt;"",$V$2&lt;&gt;0,F1278&lt;&gt;"تأكد من الكود"),COUNT($U$3:U1277)+1,"  ")</f>
        <v xml:space="preserve">  </v>
      </c>
      <c r="Y1278" s="4" t="str">
        <f>IF(AND($Z$2=$D1278,$Z$2&lt;&gt;"",$Z$2&lt;&gt;0,$Y$2=$Y$1),COUNT($Y$3:Y1277)+1,"  ")</f>
        <v xml:space="preserve">  </v>
      </c>
    </row>
    <row r="1279" spans="2:25" ht="15.75">
      <c r="B1279" s="12" t="str">
        <f>IF(C1279&lt;&gt;"",COUNT($B$3:B1278)+1,"")</f>
        <v/>
      </c>
      <c r="C1279" s="86"/>
      <c r="D1279" s="12"/>
      <c r="E1279" s="12"/>
      <c r="F1279" s="5" t="str">
        <f>IFERROR(IF(E1279&lt;&gt;"",VLOOKUP(E1279,STORE!$C$6:$D$500,2,FALSE),""),"تأكد من الكود")</f>
        <v/>
      </c>
      <c r="G1279" s="12"/>
      <c r="H1279" s="20"/>
      <c r="I1279" s="12"/>
      <c r="U1279" s="4" t="str">
        <f>IF(AND($V$2=$E1279,$V$2&lt;&gt;"",$V$2&lt;&gt;0,F1279&lt;&gt;"تأكد من الكود"),COUNT($U$3:U1278)+1,"  ")</f>
        <v xml:space="preserve">  </v>
      </c>
      <c r="Y1279" s="4" t="str">
        <f>IF(AND($Z$2=$D1279,$Z$2&lt;&gt;"",$Z$2&lt;&gt;0,$Y$2=$Y$1),COUNT($Y$3:Y1278)+1,"  ")</f>
        <v xml:space="preserve">  </v>
      </c>
    </row>
    <row r="1280" spans="2:25" ht="15.75">
      <c r="B1280" s="12" t="str">
        <f>IF(C1280&lt;&gt;"",COUNT($B$3:B1279)+1,"")</f>
        <v/>
      </c>
      <c r="C1280" s="86"/>
      <c r="D1280" s="12"/>
      <c r="E1280" s="12"/>
      <c r="F1280" s="5" t="str">
        <f>IFERROR(IF(E1280&lt;&gt;"",VLOOKUP(E1280,STORE!$C$6:$D$500,2,FALSE),""),"تأكد من الكود")</f>
        <v/>
      </c>
      <c r="G1280" s="12"/>
      <c r="H1280" s="20"/>
      <c r="I1280" s="12"/>
      <c r="U1280" s="4" t="str">
        <f>IF(AND($V$2=$E1280,$V$2&lt;&gt;"",$V$2&lt;&gt;0,F1280&lt;&gt;"تأكد من الكود"),COUNT($U$3:U1279)+1,"  ")</f>
        <v xml:space="preserve">  </v>
      </c>
      <c r="Y1280" s="4" t="str">
        <f>IF(AND($Z$2=$D1280,$Z$2&lt;&gt;"",$Z$2&lt;&gt;0,$Y$2=$Y$1),COUNT($Y$3:Y1279)+1,"  ")</f>
        <v xml:space="preserve">  </v>
      </c>
    </row>
    <row r="1281" spans="2:25" ht="15.75">
      <c r="B1281" s="12" t="str">
        <f>IF(C1281&lt;&gt;"",COUNT($B$3:B1280)+1,"")</f>
        <v/>
      </c>
      <c r="C1281" s="86"/>
      <c r="D1281" s="12"/>
      <c r="E1281" s="12"/>
      <c r="F1281" s="5" t="str">
        <f>IFERROR(IF(E1281&lt;&gt;"",VLOOKUP(E1281,STORE!$C$6:$D$500,2,FALSE),""),"تأكد من الكود")</f>
        <v/>
      </c>
      <c r="G1281" s="12"/>
      <c r="H1281" s="20"/>
      <c r="I1281" s="12"/>
      <c r="U1281" s="4" t="str">
        <f>IF(AND($V$2=$E1281,$V$2&lt;&gt;"",$V$2&lt;&gt;0,F1281&lt;&gt;"تأكد من الكود"),COUNT($U$3:U1280)+1,"  ")</f>
        <v xml:space="preserve">  </v>
      </c>
      <c r="Y1281" s="4" t="str">
        <f>IF(AND($Z$2=$D1281,$Z$2&lt;&gt;"",$Z$2&lt;&gt;0,$Y$2=$Y$1),COUNT($Y$3:Y1280)+1,"  ")</f>
        <v xml:space="preserve">  </v>
      </c>
    </row>
    <row r="1282" spans="2:25" ht="15.75">
      <c r="B1282" s="12" t="str">
        <f>IF(C1282&lt;&gt;"",COUNT($B$3:B1281)+1,"")</f>
        <v/>
      </c>
      <c r="C1282" s="86"/>
      <c r="D1282" s="12"/>
      <c r="E1282" s="12"/>
      <c r="F1282" s="5" t="str">
        <f>IFERROR(IF(E1282&lt;&gt;"",VLOOKUP(E1282,STORE!$C$6:$D$500,2,FALSE),""),"تأكد من الكود")</f>
        <v/>
      </c>
      <c r="G1282" s="12"/>
      <c r="H1282" s="20"/>
      <c r="I1282" s="12"/>
      <c r="U1282" s="4" t="str">
        <f>IF(AND($V$2=$E1282,$V$2&lt;&gt;"",$V$2&lt;&gt;0,F1282&lt;&gt;"تأكد من الكود"),COUNT($U$3:U1281)+1,"  ")</f>
        <v xml:space="preserve">  </v>
      </c>
      <c r="Y1282" s="4" t="str">
        <f>IF(AND($Z$2=$D1282,$Z$2&lt;&gt;"",$Z$2&lt;&gt;0,$Y$2=$Y$1),COUNT($Y$3:Y1281)+1,"  ")</f>
        <v xml:space="preserve">  </v>
      </c>
    </row>
    <row r="1283" spans="2:25" ht="15.75">
      <c r="B1283" s="12" t="str">
        <f>IF(C1283&lt;&gt;"",COUNT($B$3:B1282)+1,"")</f>
        <v/>
      </c>
      <c r="C1283" s="86"/>
      <c r="D1283" s="12"/>
      <c r="E1283" s="12"/>
      <c r="F1283" s="5" t="str">
        <f>IFERROR(IF(E1283&lt;&gt;"",VLOOKUP(E1283,STORE!$C$6:$D$500,2,FALSE),""),"تأكد من الكود")</f>
        <v/>
      </c>
      <c r="G1283" s="12"/>
      <c r="H1283" s="20"/>
      <c r="I1283" s="12"/>
      <c r="U1283" s="4" t="str">
        <f>IF(AND($V$2=$E1283,$V$2&lt;&gt;"",$V$2&lt;&gt;0,F1283&lt;&gt;"تأكد من الكود"),COUNT($U$3:U1282)+1,"  ")</f>
        <v xml:space="preserve">  </v>
      </c>
      <c r="Y1283" s="4" t="str">
        <f>IF(AND($Z$2=$D1283,$Z$2&lt;&gt;"",$Z$2&lt;&gt;0,$Y$2=$Y$1),COUNT($Y$3:Y1282)+1,"  ")</f>
        <v xml:space="preserve">  </v>
      </c>
    </row>
    <row r="1284" spans="2:25" ht="15.75">
      <c r="B1284" s="12" t="str">
        <f>IF(C1284&lt;&gt;"",COUNT($B$3:B1283)+1,"")</f>
        <v/>
      </c>
      <c r="C1284" s="86"/>
      <c r="D1284" s="12"/>
      <c r="E1284" s="12"/>
      <c r="F1284" s="5" t="str">
        <f>IFERROR(IF(E1284&lt;&gt;"",VLOOKUP(E1284,STORE!$C$6:$D$500,2,FALSE),""),"تأكد من الكود")</f>
        <v/>
      </c>
      <c r="G1284" s="12"/>
      <c r="H1284" s="20"/>
      <c r="I1284" s="12"/>
      <c r="U1284" s="4" t="str">
        <f>IF(AND($V$2=$E1284,$V$2&lt;&gt;"",$V$2&lt;&gt;0,F1284&lt;&gt;"تأكد من الكود"),COUNT($U$3:U1283)+1,"  ")</f>
        <v xml:space="preserve">  </v>
      </c>
      <c r="Y1284" s="4" t="str">
        <f>IF(AND($Z$2=$D1284,$Z$2&lt;&gt;"",$Z$2&lt;&gt;0,$Y$2=$Y$1),COUNT($Y$3:Y1283)+1,"  ")</f>
        <v xml:space="preserve">  </v>
      </c>
    </row>
    <row r="1285" spans="2:25" ht="15.75">
      <c r="B1285" s="12" t="str">
        <f>IF(C1285&lt;&gt;"",COUNT($B$3:B1284)+1,"")</f>
        <v/>
      </c>
      <c r="C1285" s="86"/>
      <c r="D1285" s="12"/>
      <c r="E1285" s="12"/>
      <c r="F1285" s="5" t="str">
        <f>IFERROR(IF(E1285&lt;&gt;"",VLOOKUP(E1285,STORE!$C$6:$D$500,2,FALSE),""),"تأكد من الكود")</f>
        <v/>
      </c>
      <c r="G1285" s="12"/>
      <c r="H1285" s="20"/>
      <c r="I1285" s="12"/>
      <c r="U1285" s="4" t="str">
        <f>IF(AND($V$2=$E1285,$V$2&lt;&gt;"",$V$2&lt;&gt;0,F1285&lt;&gt;"تأكد من الكود"),COUNT($U$3:U1284)+1,"  ")</f>
        <v xml:space="preserve">  </v>
      </c>
      <c r="Y1285" s="4" t="str">
        <f>IF(AND($Z$2=$D1285,$Z$2&lt;&gt;"",$Z$2&lt;&gt;0,$Y$2=$Y$1),COUNT($Y$3:Y1284)+1,"  ")</f>
        <v xml:space="preserve">  </v>
      </c>
    </row>
    <row r="1286" spans="2:25" ht="15.75">
      <c r="B1286" s="12" t="str">
        <f>IF(C1286&lt;&gt;"",COUNT($B$3:B1285)+1,"")</f>
        <v/>
      </c>
      <c r="C1286" s="86"/>
      <c r="D1286" s="12"/>
      <c r="E1286" s="12"/>
      <c r="F1286" s="5" t="str">
        <f>IFERROR(IF(E1286&lt;&gt;"",VLOOKUP(E1286,STORE!$C$6:$D$500,2,FALSE),""),"تأكد من الكود")</f>
        <v/>
      </c>
      <c r="G1286" s="12"/>
      <c r="H1286" s="20"/>
      <c r="I1286" s="12"/>
      <c r="U1286" s="4" t="str">
        <f>IF(AND($V$2=$E1286,$V$2&lt;&gt;"",$V$2&lt;&gt;0,F1286&lt;&gt;"تأكد من الكود"),COUNT($U$3:U1285)+1,"  ")</f>
        <v xml:space="preserve">  </v>
      </c>
      <c r="Y1286" s="4" t="str">
        <f>IF(AND($Z$2=$D1286,$Z$2&lt;&gt;"",$Z$2&lt;&gt;0,$Y$2=$Y$1),COUNT($Y$3:Y1285)+1,"  ")</f>
        <v xml:space="preserve">  </v>
      </c>
    </row>
    <row r="1287" spans="2:25" ht="15.75">
      <c r="B1287" s="12" t="str">
        <f>IF(C1287&lt;&gt;"",COUNT($B$3:B1286)+1,"")</f>
        <v/>
      </c>
      <c r="C1287" s="86"/>
      <c r="D1287" s="12"/>
      <c r="E1287" s="12"/>
      <c r="F1287" s="5" t="str">
        <f>IFERROR(IF(E1287&lt;&gt;"",VLOOKUP(E1287,STORE!$C$6:$D$500,2,FALSE),""),"تأكد من الكود")</f>
        <v/>
      </c>
      <c r="G1287" s="12"/>
      <c r="H1287" s="20"/>
      <c r="I1287" s="12"/>
      <c r="U1287" s="4" t="str">
        <f>IF(AND($V$2=$E1287,$V$2&lt;&gt;"",$V$2&lt;&gt;0,F1287&lt;&gt;"تأكد من الكود"),COUNT($U$3:U1286)+1,"  ")</f>
        <v xml:space="preserve">  </v>
      </c>
      <c r="Y1287" s="4" t="str">
        <f>IF(AND($Z$2=$D1287,$Z$2&lt;&gt;"",$Z$2&lt;&gt;0,$Y$2=$Y$1),COUNT($Y$3:Y1286)+1,"  ")</f>
        <v xml:space="preserve">  </v>
      </c>
    </row>
    <row r="1288" spans="2:25" ht="15.75">
      <c r="B1288" s="12" t="str">
        <f>IF(C1288&lt;&gt;"",COUNT($B$3:B1287)+1,"")</f>
        <v/>
      </c>
      <c r="C1288" s="86"/>
      <c r="D1288" s="12"/>
      <c r="E1288" s="12"/>
      <c r="F1288" s="5" t="str">
        <f>IFERROR(IF(E1288&lt;&gt;"",VLOOKUP(E1288,STORE!$C$6:$D$500,2,FALSE),""),"تأكد من الكود")</f>
        <v/>
      </c>
      <c r="G1288" s="12"/>
      <c r="H1288" s="20"/>
      <c r="I1288" s="12"/>
      <c r="U1288" s="4" t="str">
        <f>IF(AND($V$2=$E1288,$V$2&lt;&gt;"",$V$2&lt;&gt;0,F1288&lt;&gt;"تأكد من الكود"),COUNT($U$3:U1287)+1,"  ")</f>
        <v xml:space="preserve">  </v>
      </c>
      <c r="Y1288" s="4" t="str">
        <f>IF(AND($Z$2=$D1288,$Z$2&lt;&gt;"",$Z$2&lt;&gt;0,$Y$2=$Y$1),COUNT($Y$3:Y1287)+1,"  ")</f>
        <v xml:space="preserve">  </v>
      </c>
    </row>
    <row r="1289" spans="2:25" ht="15.75">
      <c r="B1289" s="12" t="str">
        <f>IF(C1289&lt;&gt;"",COUNT($B$3:B1288)+1,"")</f>
        <v/>
      </c>
      <c r="C1289" s="86"/>
      <c r="D1289" s="12"/>
      <c r="E1289" s="12"/>
      <c r="F1289" s="5" t="str">
        <f>IFERROR(IF(E1289&lt;&gt;"",VLOOKUP(E1289,STORE!$C$6:$D$500,2,FALSE),""),"تأكد من الكود")</f>
        <v/>
      </c>
      <c r="G1289" s="12"/>
      <c r="H1289" s="20"/>
      <c r="I1289" s="12"/>
      <c r="U1289" s="4" t="str">
        <f>IF(AND($V$2=$E1289,$V$2&lt;&gt;"",$V$2&lt;&gt;0,F1289&lt;&gt;"تأكد من الكود"),COUNT($U$3:U1288)+1,"  ")</f>
        <v xml:space="preserve">  </v>
      </c>
      <c r="Y1289" s="4" t="str">
        <f>IF(AND($Z$2=$D1289,$Z$2&lt;&gt;"",$Z$2&lt;&gt;0,$Y$2=$Y$1),COUNT($Y$3:Y1288)+1,"  ")</f>
        <v xml:space="preserve">  </v>
      </c>
    </row>
    <row r="1290" spans="2:25" ht="15.75">
      <c r="B1290" s="12" t="str">
        <f>IF(C1290&lt;&gt;"",COUNT($B$3:B1289)+1,"")</f>
        <v/>
      </c>
      <c r="C1290" s="86"/>
      <c r="D1290" s="12"/>
      <c r="E1290" s="12"/>
      <c r="F1290" s="5" t="str">
        <f>IFERROR(IF(E1290&lt;&gt;"",VLOOKUP(E1290,STORE!$C$6:$D$500,2,FALSE),""),"تأكد من الكود")</f>
        <v/>
      </c>
      <c r="G1290" s="12"/>
      <c r="H1290" s="20"/>
      <c r="I1290" s="12"/>
      <c r="U1290" s="4" t="str">
        <f>IF(AND($V$2=$E1290,$V$2&lt;&gt;"",$V$2&lt;&gt;0,F1290&lt;&gt;"تأكد من الكود"),COUNT($U$3:U1289)+1,"  ")</f>
        <v xml:space="preserve">  </v>
      </c>
      <c r="Y1290" s="4" t="str">
        <f>IF(AND($Z$2=$D1290,$Z$2&lt;&gt;"",$Z$2&lt;&gt;0,$Y$2=$Y$1),COUNT($Y$3:Y1289)+1,"  ")</f>
        <v xml:space="preserve">  </v>
      </c>
    </row>
    <row r="1291" spans="2:25" ht="15.75">
      <c r="B1291" s="12" t="str">
        <f>IF(C1291&lt;&gt;"",COUNT($B$3:B1290)+1,"")</f>
        <v/>
      </c>
      <c r="C1291" s="86"/>
      <c r="D1291" s="12"/>
      <c r="E1291" s="12"/>
      <c r="F1291" s="5" t="str">
        <f>IFERROR(IF(E1291&lt;&gt;"",VLOOKUP(E1291,STORE!$C$6:$D$500,2,FALSE),""),"تأكد من الكود")</f>
        <v/>
      </c>
      <c r="G1291" s="12"/>
      <c r="H1291" s="20"/>
      <c r="I1291" s="12"/>
      <c r="U1291" s="4" t="str">
        <f>IF(AND($V$2=$E1291,$V$2&lt;&gt;"",$V$2&lt;&gt;0,F1291&lt;&gt;"تأكد من الكود"),COUNT($U$3:U1290)+1,"  ")</f>
        <v xml:space="preserve">  </v>
      </c>
      <c r="Y1291" s="4" t="str">
        <f>IF(AND($Z$2=$D1291,$Z$2&lt;&gt;"",$Z$2&lt;&gt;0,$Y$2=$Y$1),COUNT($Y$3:Y1290)+1,"  ")</f>
        <v xml:space="preserve">  </v>
      </c>
    </row>
    <row r="1292" spans="2:25" ht="15.75">
      <c r="B1292" s="12" t="str">
        <f>IF(C1292&lt;&gt;"",COUNT($B$3:B1291)+1,"")</f>
        <v/>
      </c>
      <c r="C1292" s="86"/>
      <c r="D1292" s="12"/>
      <c r="E1292" s="12"/>
      <c r="F1292" s="5" t="str">
        <f>IFERROR(IF(E1292&lt;&gt;"",VLOOKUP(E1292,STORE!$C$6:$D$500,2,FALSE),""),"تأكد من الكود")</f>
        <v/>
      </c>
      <c r="G1292" s="12"/>
      <c r="H1292" s="20"/>
      <c r="I1292" s="12"/>
      <c r="U1292" s="4" t="str">
        <f>IF(AND($V$2=$E1292,$V$2&lt;&gt;"",$V$2&lt;&gt;0,F1292&lt;&gt;"تأكد من الكود"),COUNT($U$3:U1291)+1,"  ")</f>
        <v xml:space="preserve">  </v>
      </c>
      <c r="Y1292" s="4" t="str">
        <f>IF(AND($Z$2=$D1292,$Z$2&lt;&gt;"",$Z$2&lt;&gt;0,$Y$2=$Y$1),COUNT($Y$3:Y1291)+1,"  ")</f>
        <v xml:space="preserve">  </v>
      </c>
    </row>
    <row r="1293" spans="2:25" ht="15.75">
      <c r="B1293" s="12" t="str">
        <f>IF(C1293&lt;&gt;"",COUNT($B$3:B1292)+1,"")</f>
        <v/>
      </c>
      <c r="C1293" s="86"/>
      <c r="D1293" s="12"/>
      <c r="E1293" s="12"/>
      <c r="F1293" s="5" t="str">
        <f>IFERROR(IF(E1293&lt;&gt;"",VLOOKUP(E1293,STORE!$C$6:$D$500,2,FALSE),""),"تأكد من الكود")</f>
        <v/>
      </c>
      <c r="G1293" s="12"/>
      <c r="H1293" s="20"/>
      <c r="I1293" s="12"/>
      <c r="U1293" s="4" t="str">
        <f>IF(AND($V$2=$E1293,$V$2&lt;&gt;"",$V$2&lt;&gt;0,F1293&lt;&gt;"تأكد من الكود"),COUNT($U$3:U1292)+1,"  ")</f>
        <v xml:space="preserve">  </v>
      </c>
      <c r="Y1293" s="4" t="str">
        <f>IF(AND($Z$2=$D1293,$Z$2&lt;&gt;"",$Z$2&lt;&gt;0,$Y$2=$Y$1),COUNT($Y$3:Y1292)+1,"  ")</f>
        <v xml:space="preserve">  </v>
      </c>
    </row>
    <row r="1294" spans="2:25" ht="15.75">
      <c r="B1294" s="12" t="str">
        <f>IF(C1294&lt;&gt;"",COUNT($B$3:B1293)+1,"")</f>
        <v/>
      </c>
      <c r="C1294" s="86"/>
      <c r="D1294" s="12"/>
      <c r="E1294" s="12"/>
      <c r="F1294" s="5" t="str">
        <f>IFERROR(IF(E1294&lt;&gt;"",VLOOKUP(E1294,STORE!$C$6:$D$500,2,FALSE),""),"تأكد من الكود")</f>
        <v/>
      </c>
      <c r="G1294" s="12"/>
      <c r="H1294" s="20"/>
      <c r="I1294" s="12"/>
      <c r="U1294" s="4" t="str">
        <f>IF(AND($V$2=$E1294,$V$2&lt;&gt;"",$V$2&lt;&gt;0,F1294&lt;&gt;"تأكد من الكود"),COUNT($U$3:U1293)+1,"  ")</f>
        <v xml:space="preserve">  </v>
      </c>
      <c r="Y1294" s="4" t="str">
        <f>IF(AND($Z$2=$D1294,$Z$2&lt;&gt;"",$Z$2&lt;&gt;0,$Y$2=$Y$1),COUNT($Y$3:Y1293)+1,"  ")</f>
        <v xml:space="preserve">  </v>
      </c>
    </row>
    <row r="1295" spans="2:25" ht="15.75">
      <c r="B1295" s="12" t="str">
        <f>IF(C1295&lt;&gt;"",COUNT($B$3:B1294)+1,"")</f>
        <v/>
      </c>
      <c r="C1295" s="86"/>
      <c r="D1295" s="12"/>
      <c r="E1295" s="12"/>
      <c r="F1295" s="5" t="str">
        <f>IFERROR(IF(E1295&lt;&gt;"",VLOOKUP(E1295,STORE!$C$6:$D$500,2,FALSE),""),"تأكد من الكود")</f>
        <v/>
      </c>
      <c r="G1295" s="12"/>
      <c r="H1295" s="20"/>
      <c r="I1295" s="12"/>
      <c r="U1295" s="4" t="str">
        <f>IF(AND($V$2=$E1295,$V$2&lt;&gt;"",$V$2&lt;&gt;0,F1295&lt;&gt;"تأكد من الكود"),COUNT($U$3:U1294)+1,"  ")</f>
        <v xml:space="preserve">  </v>
      </c>
      <c r="Y1295" s="4" t="str">
        <f>IF(AND($Z$2=$D1295,$Z$2&lt;&gt;"",$Z$2&lt;&gt;0,$Y$2=$Y$1),COUNT($Y$3:Y1294)+1,"  ")</f>
        <v xml:space="preserve">  </v>
      </c>
    </row>
    <row r="1296" spans="2:25" ht="15.75">
      <c r="B1296" s="12" t="str">
        <f>IF(C1296&lt;&gt;"",COUNT($B$3:B1295)+1,"")</f>
        <v/>
      </c>
      <c r="C1296" s="86"/>
      <c r="D1296" s="12"/>
      <c r="E1296" s="12"/>
      <c r="F1296" s="5" t="str">
        <f>IFERROR(IF(E1296&lt;&gt;"",VLOOKUP(E1296,STORE!$C$6:$D$500,2,FALSE),""),"تأكد من الكود")</f>
        <v/>
      </c>
      <c r="G1296" s="12"/>
      <c r="H1296" s="20"/>
      <c r="I1296" s="12"/>
      <c r="U1296" s="4" t="str">
        <f>IF(AND($V$2=$E1296,$V$2&lt;&gt;"",$V$2&lt;&gt;0,F1296&lt;&gt;"تأكد من الكود"),COUNT($U$3:U1295)+1,"  ")</f>
        <v xml:space="preserve">  </v>
      </c>
      <c r="Y1296" s="4" t="str">
        <f>IF(AND($Z$2=$D1296,$Z$2&lt;&gt;"",$Z$2&lt;&gt;0,$Y$2=$Y$1),COUNT($Y$3:Y1295)+1,"  ")</f>
        <v xml:space="preserve">  </v>
      </c>
    </row>
    <row r="1297" spans="2:25" ht="15.75">
      <c r="B1297" s="12" t="str">
        <f>IF(C1297&lt;&gt;"",COUNT($B$3:B1296)+1,"")</f>
        <v/>
      </c>
      <c r="C1297" s="86"/>
      <c r="D1297" s="12"/>
      <c r="E1297" s="12"/>
      <c r="F1297" s="5" t="str">
        <f>IFERROR(IF(E1297&lt;&gt;"",VLOOKUP(E1297,STORE!$C$6:$D$500,2,FALSE),""),"تأكد من الكود")</f>
        <v/>
      </c>
      <c r="G1297" s="12"/>
      <c r="H1297" s="20"/>
      <c r="I1297" s="12"/>
      <c r="U1297" s="4" t="str">
        <f>IF(AND($V$2=$E1297,$V$2&lt;&gt;"",$V$2&lt;&gt;0,F1297&lt;&gt;"تأكد من الكود"),COUNT($U$3:U1296)+1,"  ")</f>
        <v xml:space="preserve">  </v>
      </c>
      <c r="Y1297" s="4" t="str">
        <f>IF(AND($Z$2=$D1297,$Z$2&lt;&gt;"",$Z$2&lt;&gt;0,$Y$2=$Y$1),COUNT($Y$3:Y1296)+1,"  ")</f>
        <v xml:space="preserve">  </v>
      </c>
    </row>
    <row r="1298" spans="2:25" ht="15.75">
      <c r="B1298" s="12" t="str">
        <f>IF(C1298&lt;&gt;"",COUNT($B$3:B1297)+1,"")</f>
        <v/>
      </c>
      <c r="C1298" s="86"/>
      <c r="D1298" s="12"/>
      <c r="E1298" s="12"/>
      <c r="F1298" s="5" t="str">
        <f>IFERROR(IF(E1298&lt;&gt;"",VLOOKUP(E1298,STORE!$C$6:$D$500,2,FALSE),""),"تأكد من الكود")</f>
        <v/>
      </c>
      <c r="G1298" s="12"/>
      <c r="H1298" s="20"/>
      <c r="I1298" s="12"/>
      <c r="U1298" s="4" t="str">
        <f>IF(AND($V$2=$E1298,$V$2&lt;&gt;"",$V$2&lt;&gt;0,F1298&lt;&gt;"تأكد من الكود"),COUNT($U$3:U1297)+1,"  ")</f>
        <v xml:space="preserve">  </v>
      </c>
      <c r="Y1298" s="4" t="str">
        <f>IF(AND($Z$2=$D1298,$Z$2&lt;&gt;"",$Z$2&lt;&gt;0,$Y$2=$Y$1),COUNT($Y$3:Y1297)+1,"  ")</f>
        <v xml:space="preserve">  </v>
      </c>
    </row>
    <row r="1299" spans="2:25" ht="15.75">
      <c r="B1299" s="12" t="str">
        <f>IF(C1299&lt;&gt;"",COUNT($B$3:B1298)+1,"")</f>
        <v/>
      </c>
      <c r="C1299" s="86"/>
      <c r="D1299" s="12"/>
      <c r="E1299" s="12"/>
      <c r="F1299" s="5" t="str">
        <f>IFERROR(IF(E1299&lt;&gt;"",VLOOKUP(E1299,STORE!$C$6:$D$500,2,FALSE),""),"تأكد من الكود")</f>
        <v/>
      </c>
      <c r="G1299" s="12"/>
      <c r="H1299" s="20"/>
      <c r="I1299" s="12"/>
      <c r="U1299" s="4" t="str">
        <f>IF(AND($V$2=$E1299,$V$2&lt;&gt;"",$V$2&lt;&gt;0,F1299&lt;&gt;"تأكد من الكود"),COUNT($U$3:U1298)+1,"  ")</f>
        <v xml:space="preserve">  </v>
      </c>
      <c r="Y1299" s="4" t="str">
        <f>IF(AND($Z$2=$D1299,$Z$2&lt;&gt;"",$Z$2&lt;&gt;0,$Y$2=$Y$1),COUNT($Y$3:Y1298)+1,"  ")</f>
        <v xml:space="preserve">  </v>
      </c>
    </row>
    <row r="1300" spans="2:25" ht="15.75">
      <c r="B1300" s="12" t="str">
        <f>IF(C1300&lt;&gt;"",COUNT($B$3:B1299)+1,"")</f>
        <v/>
      </c>
      <c r="C1300" s="86"/>
      <c r="D1300" s="12"/>
      <c r="E1300" s="12"/>
      <c r="F1300" s="5" t="str">
        <f>IFERROR(IF(E1300&lt;&gt;"",VLOOKUP(E1300,STORE!$C$6:$D$500,2,FALSE),""),"تأكد من الكود")</f>
        <v/>
      </c>
      <c r="G1300" s="12"/>
      <c r="H1300" s="20"/>
      <c r="I1300" s="12"/>
      <c r="U1300" s="4" t="str">
        <f>IF(AND($V$2=$E1300,$V$2&lt;&gt;"",$V$2&lt;&gt;0,F1300&lt;&gt;"تأكد من الكود"),COUNT($U$3:U1299)+1,"  ")</f>
        <v xml:space="preserve">  </v>
      </c>
      <c r="Y1300" s="4" t="str">
        <f>IF(AND($Z$2=$D1300,$Z$2&lt;&gt;"",$Z$2&lt;&gt;0,$Y$2=$Y$1),COUNT($Y$3:Y1299)+1,"  ")</f>
        <v xml:space="preserve">  </v>
      </c>
    </row>
    <row r="1301" spans="2:25" ht="15.75">
      <c r="C1301" s="86"/>
      <c r="D1301" s="12"/>
      <c r="E1301" s="12"/>
      <c r="F1301" s="5" t="str">
        <f>IFERROR(IF(E1301&lt;&gt;"",VLOOKUP(E1301,STORE!$C$6:$D$500,2,FALSE),""),"تأكد من الكود")</f>
        <v/>
      </c>
      <c r="G1301" s="12"/>
      <c r="H1301" s="20"/>
      <c r="I1301" s="12"/>
      <c r="U1301" s="4" t="str">
        <f>IF(AND($V$2=$E1301,$V$2&lt;&gt;"",$V$2&lt;&gt;0,F1301&lt;&gt;"تأكد من الكود"),COUNT($U$3:U1300)+1,"  ")</f>
        <v xml:space="preserve">  </v>
      </c>
      <c r="Y1301" s="4" t="str">
        <f>IF(AND($Z$2=$D1301,$Z$2&lt;&gt;"",$Z$2&lt;&gt;0,$Y$2=$Y$1),COUNT($Y$3:Y1300)+1,"  ")</f>
        <v xml:space="preserve">  </v>
      </c>
    </row>
    <row r="1302" spans="2:25" ht="15.75">
      <c r="C1302" s="86"/>
      <c r="D1302" s="12"/>
      <c r="E1302" s="12"/>
      <c r="F1302" s="5" t="str">
        <f>IFERROR(IF(E1302&lt;&gt;"",VLOOKUP(E1302,STORE!$C$6:$D$500,2,FALSE),""),"تأكد من الكود")</f>
        <v/>
      </c>
      <c r="G1302" s="12"/>
      <c r="H1302" s="20"/>
      <c r="I1302" s="12"/>
      <c r="U1302" s="4" t="str">
        <f>IF(AND($V$2=$E1302,$V$2&lt;&gt;"",$V$2&lt;&gt;0,F1302&lt;&gt;"تأكد من الكود"),COUNT($U$3:U1301)+1,"  ")</f>
        <v xml:space="preserve">  </v>
      </c>
      <c r="Y1302" s="4" t="str">
        <f>IF(AND($Z$2=$D1302,$Z$2&lt;&gt;"",$Z$2&lt;&gt;0,$Y$2=$Y$1),COUNT($Y$3:Y1301)+1,"  ")</f>
        <v xml:space="preserve">  </v>
      </c>
    </row>
    <row r="1303" spans="2:25" ht="15.75">
      <c r="C1303" s="86"/>
      <c r="D1303" s="12"/>
      <c r="E1303" s="12"/>
      <c r="F1303" s="5" t="str">
        <f>IFERROR(IF(E1303&lt;&gt;"",VLOOKUP(E1303,STORE!$C$6:$D$500,2,FALSE),""),"تأكد من الكود")</f>
        <v/>
      </c>
      <c r="G1303" s="12"/>
      <c r="H1303" s="20"/>
      <c r="I1303" s="12"/>
      <c r="U1303" s="4" t="str">
        <f>IF(AND($V$2=$E1303,$V$2&lt;&gt;"",$V$2&lt;&gt;0,F1303&lt;&gt;"تأكد من الكود"),COUNT($U$3:U1302)+1,"  ")</f>
        <v xml:space="preserve">  </v>
      </c>
      <c r="Y1303" s="4" t="str">
        <f>IF(AND($Z$2=$D1303,$Z$2&lt;&gt;"",$Z$2&lt;&gt;0,$Y$2=$Y$1),COUNT($Y$3:Y1302)+1,"  ")</f>
        <v xml:space="preserve">  </v>
      </c>
    </row>
    <row r="1304" spans="2:25" ht="15.75">
      <c r="C1304" s="86"/>
      <c r="D1304" s="12"/>
      <c r="E1304" s="12"/>
      <c r="F1304" s="5" t="str">
        <f>IFERROR(IF(E1304&lt;&gt;"",VLOOKUP(E1304,STORE!$C$6:$D$500,2,FALSE),""),"تأكد من الكود")</f>
        <v/>
      </c>
      <c r="G1304" s="12"/>
      <c r="H1304" s="20"/>
      <c r="I1304" s="12"/>
      <c r="U1304" s="4" t="str">
        <f>IF(AND($V$2=$E1304,$V$2&lt;&gt;"",$V$2&lt;&gt;0,F1304&lt;&gt;"تأكد من الكود"),COUNT($U$3:U1303)+1,"  ")</f>
        <v xml:space="preserve">  </v>
      </c>
      <c r="Y1304" s="4" t="str">
        <f>IF(AND($Z$2=$D1304,$Z$2&lt;&gt;"",$Z$2&lt;&gt;0,$Y$2=$Y$1),COUNT($Y$3:Y1303)+1,"  ")</f>
        <v xml:space="preserve">  </v>
      </c>
    </row>
    <row r="1305" spans="2:25" ht="15.75">
      <c r="C1305" s="86"/>
      <c r="D1305" s="12"/>
      <c r="E1305" s="12"/>
      <c r="F1305" s="5" t="str">
        <f>IFERROR(IF(E1305&lt;&gt;"",VLOOKUP(E1305,STORE!$C$6:$D$500,2,FALSE),""),"تأكد من الكود")</f>
        <v/>
      </c>
      <c r="G1305" s="12"/>
      <c r="H1305" s="20"/>
      <c r="I1305" s="12"/>
      <c r="U1305" s="4" t="str">
        <f>IF(AND($V$2=$E1305,$V$2&lt;&gt;"",$V$2&lt;&gt;0,F1305&lt;&gt;"تأكد من الكود"),COUNT($U$3:U1304)+1,"  ")</f>
        <v xml:space="preserve">  </v>
      </c>
      <c r="Y1305" s="4" t="str">
        <f>IF(AND($Z$2=$D1305,$Z$2&lt;&gt;"",$Z$2&lt;&gt;0,$Y$2=$Y$1),COUNT($Y$3:Y1304)+1,"  ")</f>
        <v xml:space="preserve">  </v>
      </c>
    </row>
    <row r="1306" spans="2:25" ht="15.75">
      <c r="C1306" s="86"/>
      <c r="D1306" s="12"/>
      <c r="E1306" s="12"/>
      <c r="F1306" s="5" t="str">
        <f>IFERROR(IF(E1306&lt;&gt;"",VLOOKUP(E1306,STORE!$C$6:$D$500,2,FALSE),""),"تأكد من الكود")</f>
        <v/>
      </c>
      <c r="G1306" s="12"/>
      <c r="H1306" s="20"/>
      <c r="I1306" s="12"/>
      <c r="U1306" s="4" t="str">
        <f>IF(AND($V$2=$E1306,$V$2&lt;&gt;"",$V$2&lt;&gt;0,F1306&lt;&gt;"تأكد من الكود"),COUNT($U$3:U1305)+1,"  ")</f>
        <v xml:space="preserve">  </v>
      </c>
      <c r="Y1306" s="4" t="str">
        <f>IF(AND($Z$2=$D1306,$Z$2&lt;&gt;"",$Z$2&lt;&gt;0,$Y$2=$Y$1),COUNT($Y$3:Y1305)+1,"  ")</f>
        <v xml:space="preserve">  </v>
      </c>
    </row>
    <row r="1307" spans="2:25" ht="15.75">
      <c r="C1307" s="86"/>
      <c r="D1307" s="12"/>
      <c r="E1307" s="12"/>
      <c r="F1307" s="5" t="str">
        <f>IFERROR(IF(E1307&lt;&gt;"",VLOOKUP(E1307,STORE!$C$6:$D$500,2,FALSE),""),"تأكد من الكود")</f>
        <v/>
      </c>
      <c r="G1307" s="12"/>
      <c r="H1307" s="20"/>
      <c r="I1307" s="12"/>
      <c r="U1307" s="4" t="str">
        <f>IF(AND($V$2=$E1307,$V$2&lt;&gt;"",$V$2&lt;&gt;0,F1307&lt;&gt;"تأكد من الكود"),COUNT($U$3:U1306)+1,"  ")</f>
        <v xml:space="preserve">  </v>
      </c>
      <c r="Y1307" s="4" t="str">
        <f>IF(AND($Z$2=$D1307,$Z$2&lt;&gt;"",$Z$2&lt;&gt;0,$Y$2=$Y$1),COUNT($Y$3:Y1306)+1,"  ")</f>
        <v xml:space="preserve">  </v>
      </c>
    </row>
    <row r="1308" spans="2:25" ht="15.75">
      <c r="C1308" s="86"/>
      <c r="D1308" s="12"/>
      <c r="E1308" s="12"/>
      <c r="F1308" s="5" t="str">
        <f>IFERROR(IF(E1308&lt;&gt;"",VLOOKUP(E1308,STORE!$C$6:$D$500,2,FALSE),""),"تأكد من الكود")</f>
        <v/>
      </c>
      <c r="G1308" s="12"/>
      <c r="H1308" s="20"/>
      <c r="I1308" s="12"/>
      <c r="U1308" s="4" t="str">
        <f>IF(AND($V$2=$E1308,$V$2&lt;&gt;"",$V$2&lt;&gt;0,F1308&lt;&gt;"تأكد من الكود"),COUNT($U$3:U1307)+1,"  ")</f>
        <v xml:space="preserve">  </v>
      </c>
      <c r="Y1308" s="4" t="str">
        <f>IF(AND($Z$2=$D1308,$Z$2&lt;&gt;"",$Z$2&lt;&gt;0,$Y$2=$Y$1),COUNT($Y$3:Y1307)+1,"  ")</f>
        <v xml:space="preserve">  </v>
      </c>
    </row>
    <row r="1309" spans="2:25" ht="15.75">
      <c r="C1309" s="86"/>
      <c r="D1309" s="12"/>
      <c r="E1309" s="12"/>
      <c r="F1309" s="5" t="str">
        <f>IFERROR(IF(E1309&lt;&gt;"",VLOOKUP(E1309,STORE!$C$6:$D$500,2,FALSE),""),"تأكد من الكود")</f>
        <v/>
      </c>
      <c r="G1309" s="12"/>
      <c r="H1309" s="20"/>
      <c r="I1309" s="12"/>
      <c r="U1309" s="4" t="str">
        <f>IF(AND($V$2=$E1309,$V$2&lt;&gt;"",$V$2&lt;&gt;0,F1309&lt;&gt;"تأكد من الكود"),COUNT($U$3:U1308)+1,"  ")</f>
        <v xml:space="preserve">  </v>
      </c>
      <c r="Y1309" s="4" t="str">
        <f>IF(AND($Z$2=$D1309,$Z$2&lt;&gt;"",$Z$2&lt;&gt;0,$Y$2=$Y$1),COUNT($Y$3:Y1308)+1,"  ")</f>
        <v xml:space="preserve">  </v>
      </c>
    </row>
    <row r="1310" spans="2:25" ht="15.75">
      <c r="C1310" s="86"/>
      <c r="D1310" s="12"/>
      <c r="E1310" s="12"/>
      <c r="F1310" s="5" t="str">
        <f>IFERROR(IF(E1310&lt;&gt;"",VLOOKUP(E1310,STORE!$C$6:$D$500,2,FALSE),""),"تأكد من الكود")</f>
        <v/>
      </c>
      <c r="G1310" s="12"/>
      <c r="H1310" s="20"/>
      <c r="I1310" s="12"/>
      <c r="U1310" s="4" t="str">
        <f>IF(AND($V$2=$E1310,$V$2&lt;&gt;"",$V$2&lt;&gt;0,F1310&lt;&gt;"تأكد من الكود"),COUNT($U$3:U1309)+1,"  ")</f>
        <v xml:space="preserve">  </v>
      </c>
      <c r="Y1310" s="4" t="str">
        <f>IF(AND($Z$2=$D1310,$Z$2&lt;&gt;"",$Z$2&lt;&gt;0,$Y$2=$Y$1),COUNT($Y$3:Y1309)+1,"  ")</f>
        <v xml:space="preserve">  </v>
      </c>
    </row>
    <row r="1311" spans="2:25" ht="15.75">
      <c r="C1311" s="86"/>
      <c r="D1311" s="12"/>
      <c r="E1311" s="12"/>
      <c r="F1311" s="5" t="str">
        <f>IFERROR(IF(E1311&lt;&gt;"",VLOOKUP(E1311,STORE!$C$6:$D$500,2,FALSE),""),"تأكد من الكود")</f>
        <v/>
      </c>
      <c r="G1311" s="12"/>
      <c r="H1311" s="20"/>
      <c r="I1311" s="12"/>
      <c r="U1311" s="4" t="str">
        <f>IF(AND($V$2=$E1311,$V$2&lt;&gt;"",$V$2&lt;&gt;0,F1311&lt;&gt;"تأكد من الكود"),COUNT($U$3:U1310)+1,"  ")</f>
        <v xml:space="preserve">  </v>
      </c>
      <c r="Y1311" s="4" t="str">
        <f>IF(AND($Z$2=$D1311,$Z$2&lt;&gt;"",$Z$2&lt;&gt;0,$Y$2=$Y$1),COUNT($Y$3:Y1310)+1,"  ")</f>
        <v xml:space="preserve">  </v>
      </c>
    </row>
    <row r="1312" spans="2:25" ht="15.75">
      <c r="C1312" s="86"/>
      <c r="D1312" s="12"/>
      <c r="E1312" s="12"/>
      <c r="F1312" s="5" t="str">
        <f>IFERROR(IF(E1312&lt;&gt;"",VLOOKUP(E1312,STORE!$C$6:$D$500,2,FALSE),""),"تأكد من الكود")</f>
        <v/>
      </c>
      <c r="G1312" s="12"/>
      <c r="H1312" s="20"/>
      <c r="I1312" s="12"/>
      <c r="U1312" s="4" t="str">
        <f>IF(AND($V$2=$E1312,$V$2&lt;&gt;"",$V$2&lt;&gt;0,F1312&lt;&gt;"تأكد من الكود"),COUNT($U$3:U1311)+1,"  ")</f>
        <v xml:space="preserve">  </v>
      </c>
      <c r="Y1312" s="4" t="str">
        <f>IF(AND($Z$2=$D1312,$Z$2&lt;&gt;"",$Z$2&lt;&gt;0,$Y$2=$Y$1),COUNT($Y$3:Y1311)+1,"  ")</f>
        <v xml:space="preserve">  </v>
      </c>
    </row>
    <row r="1313" spans="3:25" ht="15.75">
      <c r="C1313" s="86"/>
      <c r="D1313" s="12"/>
      <c r="E1313" s="12"/>
      <c r="F1313" s="5" t="str">
        <f>IFERROR(IF(E1313&lt;&gt;"",VLOOKUP(E1313,STORE!$C$6:$D$500,2,FALSE),""),"تأكد من الكود")</f>
        <v/>
      </c>
      <c r="G1313" s="12"/>
      <c r="H1313" s="20"/>
      <c r="I1313" s="12"/>
      <c r="U1313" s="4" t="str">
        <f>IF(AND($V$2=$E1313,$V$2&lt;&gt;"",$V$2&lt;&gt;0,F1313&lt;&gt;"تأكد من الكود"),COUNT($U$3:U1312)+1,"  ")</f>
        <v xml:space="preserve">  </v>
      </c>
      <c r="Y1313" s="4" t="str">
        <f>IF(AND($Z$2=$D1313,$Z$2&lt;&gt;"",$Z$2&lt;&gt;0,$Y$2=$Y$1),COUNT($Y$3:Y1312)+1,"  ")</f>
        <v xml:space="preserve">  </v>
      </c>
    </row>
    <row r="1314" spans="3:25" ht="15.75">
      <c r="C1314" s="86"/>
      <c r="D1314" s="12"/>
      <c r="E1314" s="12"/>
      <c r="F1314" s="5" t="str">
        <f>IFERROR(IF(E1314&lt;&gt;"",VLOOKUP(E1314,STORE!$C$6:$D$500,2,FALSE),""),"تأكد من الكود")</f>
        <v/>
      </c>
      <c r="G1314" s="12"/>
      <c r="H1314" s="20"/>
      <c r="I1314" s="12"/>
      <c r="U1314" s="4" t="str">
        <f>IF(AND($V$2=$E1314,$V$2&lt;&gt;"",$V$2&lt;&gt;0,F1314&lt;&gt;"تأكد من الكود"),COUNT($U$3:U1313)+1,"  ")</f>
        <v xml:space="preserve">  </v>
      </c>
      <c r="Y1314" s="4" t="str">
        <f>IF(AND($Z$2=$D1314,$Z$2&lt;&gt;"",$Z$2&lt;&gt;0,$Y$2=$Y$1),COUNT($Y$3:Y1313)+1,"  ")</f>
        <v xml:space="preserve">  </v>
      </c>
    </row>
    <row r="1315" spans="3:25" ht="15.75">
      <c r="C1315" s="86"/>
      <c r="D1315" s="12"/>
      <c r="E1315" s="12"/>
      <c r="F1315" s="5" t="str">
        <f>IFERROR(IF(E1315&lt;&gt;"",VLOOKUP(E1315,STORE!$C$6:$D$500,2,FALSE),""),"تأكد من الكود")</f>
        <v/>
      </c>
      <c r="G1315" s="12"/>
      <c r="H1315" s="20"/>
      <c r="I1315" s="12"/>
      <c r="U1315" s="4" t="str">
        <f>IF(AND($V$2=$E1315,$V$2&lt;&gt;"",$V$2&lt;&gt;0,F1315&lt;&gt;"تأكد من الكود"),COUNT($U$3:U1314)+1,"  ")</f>
        <v xml:space="preserve">  </v>
      </c>
      <c r="Y1315" s="4" t="str">
        <f>IF(AND($Z$2=$D1315,$Z$2&lt;&gt;"",$Z$2&lt;&gt;0,$Y$2=$Y$1),COUNT($Y$3:Y1314)+1,"  ")</f>
        <v xml:space="preserve">  </v>
      </c>
    </row>
    <row r="1316" spans="3:25" ht="15.75">
      <c r="C1316" s="86"/>
      <c r="D1316" s="12"/>
      <c r="E1316" s="12"/>
      <c r="F1316" s="5" t="str">
        <f>IFERROR(IF(E1316&lt;&gt;"",VLOOKUP(E1316,STORE!$C$6:$D$500,2,FALSE),""),"تأكد من الكود")</f>
        <v/>
      </c>
      <c r="G1316" s="12"/>
      <c r="H1316" s="20"/>
      <c r="I1316" s="12"/>
      <c r="U1316" s="4" t="str">
        <f>IF(AND($V$2=$E1316,$V$2&lt;&gt;"",$V$2&lt;&gt;0,F1316&lt;&gt;"تأكد من الكود"),COUNT($U$3:U1315)+1,"  ")</f>
        <v xml:space="preserve">  </v>
      </c>
      <c r="Y1316" s="4" t="str">
        <f>IF(AND($Z$2=$D1316,$Z$2&lt;&gt;"",$Z$2&lt;&gt;0,$Y$2=$Y$1),COUNT($Y$3:Y1315)+1,"  ")</f>
        <v xml:space="preserve">  </v>
      </c>
    </row>
    <row r="1317" spans="3:25" ht="15.75">
      <c r="C1317" s="86"/>
      <c r="D1317" s="12"/>
      <c r="E1317" s="12"/>
      <c r="F1317" s="5" t="str">
        <f>IFERROR(IF(E1317&lt;&gt;"",VLOOKUP(E1317,STORE!$C$6:$D$500,2,FALSE),""),"تأكد من الكود")</f>
        <v/>
      </c>
      <c r="G1317" s="12"/>
      <c r="H1317" s="20"/>
      <c r="I1317" s="12"/>
      <c r="U1317" s="4" t="str">
        <f>IF(AND($V$2=$E1317,$V$2&lt;&gt;"",$V$2&lt;&gt;0,F1317&lt;&gt;"تأكد من الكود"),COUNT($U$3:U1316)+1,"  ")</f>
        <v xml:space="preserve">  </v>
      </c>
      <c r="Y1317" s="4" t="str">
        <f>IF(AND($Z$2=$D1317,$Z$2&lt;&gt;"",$Z$2&lt;&gt;0,$Y$2=$Y$1),COUNT($Y$3:Y1316)+1,"  ")</f>
        <v xml:space="preserve">  </v>
      </c>
    </row>
    <row r="1318" spans="3:25" ht="15.75">
      <c r="C1318" s="86"/>
      <c r="D1318" s="12"/>
      <c r="E1318" s="12"/>
      <c r="F1318" s="5" t="str">
        <f>IFERROR(IF(E1318&lt;&gt;"",VLOOKUP(E1318,STORE!$C$6:$D$500,2,FALSE),""),"تأكد من الكود")</f>
        <v/>
      </c>
      <c r="G1318" s="12"/>
      <c r="H1318" s="20"/>
      <c r="I1318" s="12"/>
      <c r="U1318" s="4" t="str">
        <f>IF(AND($V$2=$E1318,$V$2&lt;&gt;"",$V$2&lt;&gt;0,F1318&lt;&gt;"تأكد من الكود"),COUNT($U$3:U1317)+1,"  ")</f>
        <v xml:space="preserve">  </v>
      </c>
      <c r="Y1318" s="4" t="str">
        <f>IF(AND($Z$2=$D1318,$Z$2&lt;&gt;"",$Z$2&lt;&gt;0,$Y$2=$Y$1),COUNT($Y$3:Y1317)+1,"  ")</f>
        <v xml:space="preserve">  </v>
      </c>
    </row>
    <row r="1319" spans="3:25" ht="15.75">
      <c r="C1319" s="86"/>
      <c r="D1319" s="12"/>
      <c r="E1319" s="12"/>
      <c r="F1319" s="5" t="str">
        <f>IFERROR(IF(E1319&lt;&gt;"",VLOOKUP(E1319,STORE!$C$6:$D$500,2,FALSE),""),"تأكد من الكود")</f>
        <v/>
      </c>
      <c r="G1319" s="12"/>
      <c r="H1319" s="20"/>
      <c r="I1319" s="12"/>
      <c r="U1319" s="4" t="str">
        <f>IF(AND($V$2=$E1319,$V$2&lt;&gt;"",$V$2&lt;&gt;0,F1319&lt;&gt;"تأكد من الكود"),COUNT($U$3:U1318)+1,"  ")</f>
        <v xml:space="preserve">  </v>
      </c>
      <c r="Y1319" s="4" t="str">
        <f>IF(AND($Z$2=$D1319,$Z$2&lt;&gt;"",$Z$2&lt;&gt;0,$Y$2=$Y$1),COUNT($Y$3:Y1318)+1,"  ")</f>
        <v xml:space="preserve">  </v>
      </c>
    </row>
    <row r="1320" spans="3:25" ht="15.75">
      <c r="C1320" s="86"/>
      <c r="D1320" s="12"/>
      <c r="E1320" s="12"/>
      <c r="F1320" s="5" t="str">
        <f>IFERROR(IF(E1320&lt;&gt;"",VLOOKUP(E1320,STORE!$C$6:$D$500,2,FALSE),""),"تأكد من الكود")</f>
        <v/>
      </c>
      <c r="G1320" s="12"/>
      <c r="H1320" s="20"/>
      <c r="I1320" s="12"/>
      <c r="U1320" s="4" t="str">
        <f>IF(AND($V$2=$E1320,$V$2&lt;&gt;"",$V$2&lt;&gt;0,F1320&lt;&gt;"تأكد من الكود"),COUNT($U$3:U1319)+1,"  ")</f>
        <v xml:space="preserve">  </v>
      </c>
      <c r="Y1320" s="4" t="str">
        <f>IF(AND($Z$2=$D1320,$Z$2&lt;&gt;"",$Z$2&lt;&gt;0,$Y$2=$Y$1),COUNT($Y$3:Y1319)+1,"  ")</f>
        <v xml:space="preserve">  </v>
      </c>
    </row>
    <row r="1321" spans="3:25" ht="15.75">
      <c r="C1321" s="86"/>
      <c r="D1321" s="12"/>
      <c r="E1321" s="12"/>
      <c r="F1321" s="5" t="str">
        <f>IFERROR(IF(E1321&lt;&gt;"",VLOOKUP(E1321,STORE!$C$6:$D$500,2,FALSE),""),"تأكد من الكود")</f>
        <v/>
      </c>
      <c r="G1321" s="12"/>
      <c r="H1321" s="20"/>
      <c r="I1321" s="12"/>
      <c r="U1321" s="4" t="str">
        <f>IF(AND($V$2=$E1321,$V$2&lt;&gt;"",$V$2&lt;&gt;0,F1321&lt;&gt;"تأكد من الكود"),COUNT($U$3:U1320)+1,"  ")</f>
        <v xml:space="preserve">  </v>
      </c>
      <c r="Y1321" s="4" t="str">
        <f>IF(AND($Z$2=$D1321,$Z$2&lt;&gt;"",$Z$2&lt;&gt;0,$Y$2=$Y$1),COUNT($Y$3:Y1320)+1,"  ")</f>
        <v xml:space="preserve">  </v>
      </c>
    </row>
    <row r="1322" spans="3:25" ht="15.75">
      <c r="C1322" s="86"/>
      <c r="D1322" s="12"/>
      <c r="E1322" s="12"/>
      <c r="F1322" s="5" t="str">
        <f>IFERROR(IF(E1322&lt;&gt;"",VLOOKUP(E1322,STORE!$C$6:$D$500,2,FALSE),""),"تأكد من الكود")</f>
        <v/>
      </c>
      <c r="G1322" s="12"/>
      <c r="H1322" s="20"/>
      <c r="I1322" s="12"/>
      <c r="U1322" s="4" t="str">
        <f>IF(AND($V$2=$E1322,$V$2&lt;&gt;"",$V$2&lt;&gt;0,F1322&lt;&gt;"تأكد من الكود"),COUNT($U$3:U1321)+1,"  ")</f>
        <v xml:space="preserve">  </v>
      </c>
      <c r="Y1322" s="4" t="str">
        <f>IF(AND($Z$2=$D1322,$Z$2&lt;&gt;"",$Z$2&lt;&gt;0,$Y$2=$Y$1),COUNT($Y$3:Y1321)+1,"  ")</f>
        <v xml:space="preserve">  </v>
      </c>
    </row>
    <row r="1323" spans="3:25" ht="15.75">
      <c r="C1323" s="86"/>
      <c r="D1323" s="12"/>
      <c r="E1323" s="12"/>
      <c r="F1323" s="5" t="str">
        <f>IFERROR(IF(E1323&lt;&gt;"",VLOOKUP(E1323,STORE!$C$6:$D$500,2,FALSE),""),"تأكد من الكود")</f>
        <v/>
      </c>
      <c r="G1323" s="12"/>
      <c r="H1323" s="20"/>
      <c r="I1323" s="12"/>
      <c r="U1323" s="4" t="str">
        <f>IF(AND($V$2=$E1323,$V$2&lt;&gt;"",$V$2&lt;&gt;0,F1323&lt;&gt;"تأكد من الكود"),COUNT($U$3:U1322)+1,"  ")</f>
        <v xml:space="preserve">  </v>
      </c>
      <c r="Y1323" s="4" t="str">
        <f>IF(AND($Z$2=$D1323,$Z$2&lt;&gt;"",$Z$2&lt;&gt;0,$Y$2=$Y$1),COUNT($Y$3:Y1322)+1,"  ")</f>
        <v xml:space="preserve">  </v>
      </c>
    </row>
    <row r="1324" spans="3:25" ht="15.75">
      <c r="C1324" s="86"/>
      <c r="D1324" s="12"/>
      <c r="E1324" s="12"/>
      <c r="F1324" s="5" t="str">
        <f>IFERROR(IF(E1324&lt;&gt;"",VLOOKUP(E1324,STORE!$C$6:$D$500,2,FALSE),""),"تأكد من الكود")</f>
        <v/>
      </c>
      <c r="G1324" s="12"/>
      <c r="H1324" s="20"/>
      <c r="I1324" s="12"/>
      <c r="U1324" s="4" t="str">
        <f>IF(AND($V$2=$E1324,$V$2&lt;&gt;"",$V$2&lt;&gt;0,F1324&lt;&gt;"تأكد من الكود"),COUNT($U$3:U1323)+1,"  ")</f>
        <v xml:space="preserve">  </v>
      </c>
      <c r="Y1324" s="4" t="str">
        <f>IF(AND($Z$2=$D1324,$Z$2&lt;&gt;"",$Z$2&lt;&gt;0,$Y$2=$Y$1),COUNT($Y$3:Y1323)+1,"  ")</f>
        <v xml:space="preserve">  </v>
      </c>
    </row>
    <row r="1325" spans="3:25" ht="15.75">
      <c r="C1325" s="86"/>
      <c r="D1325" s="12"/>
      <c r="E1325" s="12"/>
      <c r="F1325" s="5" t="str">
        <f>IFERROR(IF(E1325&lt;&gt;"",VLOOKUP(E1325,STORE!$C$6:$D$500,2,FALSE),""),"تأكد من الكود")</f>
        <v/>
      </c>
      <c r="G1325" s="12"/>
      <c r="H1325" s="20"/>
      <c r="I1325" s="12"/>
      <c r="U1325" s="4" t="str">
        <f>IF(AND($V$2=$E1325,$V$2&lt;&gt;"",$V$2&lt;&gt;0,F1325&lt;&gt;"تأكد من الكود"),COUNT($U$3:U1324)+1,"  ")</f>
        <v xml:space="preserve">  </v>
      </c>
      <c r="Y1325" s="4" t="str">
        <f>IF(AND($Z$2=$D1325,$Z$2&lt;&gt;"",$Z$2&lt;&gt;0,$Y$2=$Y$1),COUNT($Y$3:Y1324)+1,"  ")</f>
        <v xml:space="preserve">  </v>
      </c>
    </row>
    <row r="1326" spans="3:25" ht="15.75">
      <c r="C1326" s="86"/>
      <c r="D1326" s="12"/>
      <c r="E1326" s="12"/>
      <c r="F1326" s="5" t="str">
        <f>IFERROR(IF(E1326&lt;&gt;"",VLOOKUP(E1326,STORE!$C$6:$D$500,2,FALSE),""),"تأكد من الكود")</f>
        <v/>
      </c>
      <c r="G1326" s="12"/>
      <c r="H1326" s="20"/>
      <c r="I1326" s="12"/>
      <c r="U1326" s="4" t="str">
        <f>IF(AND($V$2=$E1326,$V$2&lt;&gt;"",$V$2&lt;&gt;0,F1326&lt;&gt;"تأكد من الكود"),COUNT($U$3:U1325)+1,"  ")</f>
        <v xml:space="preserve">  </v>
      </c>
      <c r="Y1326" s="4" t="str">
        <f>IF(AND($Z$2=$D1326,$Z$2&lt;&gt;"",$Z$2&lt;&gt;0,$Y$2=$Y$1),COUNT($Y$3:Y1325)+1,"  ")</f>
        <v xml:space="preserve">  </v>
      </c>
    </row>
    <row r="1327" spans="3:25" ht="15.75">
      <c r="C1327" s="86"/>
      <c r="D1327" s="12"/>
      <c r="E1327" s="12"/>
      <c r="F1327" s="5" t="str">
        <f>IFERROR(IF(E1327&lt;&gt;"",VLOOKUP(E1327,STORE!$C$6:$D$500,2,FALSE),""),"تأكد من الكود")</f>
        <v/>
      </c>
      <c r="G1327" s="12"/>
      <c r="H1327" s="20"/>
      <c r="I1327" s="12"/>
      <c r="U1327" s="4" t="str">
        <f>IF(AND($V$2=$E1327,$V$2&lt;&gt;"",$V$2&lt;&gt;0,F1327&lt;&gt;"تأكد من الكود"),COUNT($U$3:U1326)+1,"  ")</f>
        <v xml:space="preserve">  </v>
      </c>
      <c r="Y1327" s="4" t="str">
        <f>IF(AND($Z$2=$D1327,$Z$2&lt;&gt;"",$Z$2&lt;&gt;0,$Y$2=$Y$1),COUNT($Y$3:Y1326)+1,"  ")</f>
        <v xml:space="preserve">  </v>
      </c>
    </row>
    <row r="1328" spans="3:25" ht="15.75">
      <c r="C1328" s="86"/>
      <c r="D1328" s="12"/>
      <c r="E1328" s="12"/>
      <c r="F1328" s="5" t="str">
        <f>IFERROR(IF(E1328&lt;&gt;"",VLOOKUP(E1328,STORE!$C$6:$D$500,2,FALSE),""),"تأكد من الكود")</f>
        <v/>
      </c>
      <c r="G1328" s="12"/>
      <c r="H1328" s="20"/>
      <c r="I1328" s="12"/>
      <c r="U1328" s="4" t="str">
        <f>IF(AND($V$2=$E1328,$V$2&lt;&gt;"",$V$2&lt;&gt;0,F1328&lt;&gt;"تأكد من الكود"),COUNT($U$3:U1327)+1,"  ")</f>
        <v xml:space="preserve">  </v>
      </c>
      <c r="Y1328" s="4" t="str">
        <f>IF(AND($Z$2=$D1328,$Z$2&lt;&gt;"",$Z$2&lt;&gt;0,$Y$2=$Y$1),COUNT($Y$3:Y1327)+1,"  ")</f>
        <v xml:space="preserve">  </v>
      </c>
    </row>
    <row r="1329" spans="3:25" ht="15.75">
      <c r="C1329" s="86"/>
      <c r="D1329" s="12"/>
      <c r="E1329" s="12"/>
      <c r="F1329" s="5" t="str">
        <f>IFERROR(IF(E1329&lt;&gt;"",VLOOKUP(E1329,STORE!$C$6:$D$500,2,FALSE),""),"تأكد من الكود")</f>
        <v/>
      </c>
      <c r="G1329" s="12"/>
      <c r="H1329" s="20"/>
      <c r="I1329" s="12"/>
      <c r="U1329" s="4" t="str">
        <f>IF(AND($V$2=$E1329,$V$2&lt;&gt;"",$V$2&lt;&gt;0,F1329&lt;&gt;"تأكد من الكود"),COUNT($U$3:U1328)+1,"  ")</f>
        <v xml:space="preserve">  </v>
      </c>
      <c r="Y1329" s="4" t="str">
        <f>IF(AND($Z$2=$D1329,$Z$2&lt;&gt;"",$Z$2&lt;&gt;0,$Y$2=$Y$1),COUNT($Y$3:Y1328)+1,"  ")</f>
        <v xml:space="preserve">  </v>
      </c>
    </row>
    <row r="1330" spans="3:25" ht="15.75">
      <c r="C1330" s="86"/>
      <c r="D1330" s="12"/>
      <c r="E1330" s="12"/>
      <c r="F1330" s="5" t="str">
        <f>IFERROR(IF(E1330&lt;&gt;"",VLOOKUP(E1330,STORE!$C$6:$D$500,2,FALSE),""),"تأكد من الكود")</f>
        <v/>
      </c>
      <c r="G1330" s="12"/>
      <c r="H1330" s="20"/>
      <c r="I1330" s="12"/>
      <c r="U1330" s="4" t="str">
        <f>IF(AND($V$2=$E1330,$V$2&lt;&gt;"",$V$2&lt;&gt;0,F1330&lt;&gt;"تأكد من الكود"),COUNT($U$3:U1329)+1,"  ")</f>
        <v xml:space="preserve">  </v>
      </c>
      <c r="Y1330" s="4" t="str">
        <f>IF(AND($Z$2=$D1330,$Z$2&lt;&gt;"",$Z$2&lt;&gt;0,$Y$2=$Y$1),COUNT($Y$3:Y1329)+1,"  ")</f>
        <v xml:space="preserve">  </v>
      </c>
    </row>
    <row r="1331" spans="3:25" ht="15.75">
      <c r="C1331" s="86"/>
      <c r="D1331" s="12"/>
      <c r="E1331" s="12"/>
      <c r="F1331" s="5" t="str">
        <f>IFERROR(IF(E1331&lt;&gt;"",VLOOKUP(E1331,STORE!$C$6:$D$500,2,FALSE),""),"تأكد من الكود")</f>
        <v/>
      </c>
      <c r="G1331" s="12"/>
      <c r="H1331" s="20"/>
      <c r="I1331" s="12"/>
      <c r="U1331" s="4" t="str">
        <f>IF(AND($V$2=$E1331,$V$2&lt;&gt;"",$V$2&lt;&gt;0,F1331&lt;&gt;"تأكد من الكود"),COUNT($U$3:U1330)+1,"  ")</f>
        <v xml:space="preserve">  </v>
      </c>
    </row>
    <row r="1332" spans="3:25" ht="15.75">
      <c r="C1332" s="86"/>
      <c r="D1332" s="12"/>
      <c r="E1332" s="12"/>
      <c r="F1332" s="5" t="str">
        <f>IFERROR(IF(E1332&lt;&gt;"",VLOOKUP(E1332,STORE!$C$6:$D$500,2,FALSE),""),"تأكد من الكود")</f>
        <v/>
      </c>
      <c r="G1332" s="12"/>
      <c r="H1332" s="20"/>
      <c r="I1332" s="12"/>
      <c r="U1332" s="4" t="str">
        <f>IF(AND($V$2=$E1332,$V$2&lt;&gt;"",$V$2&lt;&gt;0,F1332&lt;&gt;"تأكد من الكود"),COUNT($U$3:U1331)+1,"  ")</f>
        <v xml:space="preserve">  </v>
      </c>
    </row>
    <row r="1333" spans="3:25" ht="15.75">
      <c r="C1333" s="86"/>
      <c r="D1333" s="12"/>
      <c r="E1333" s="12"/>
      <c r="F1333" s="5" t="str">
        <f>IFERROR(IF(E1333&lt;&gt;"",VLOOKUP(E1333,STORE!$C$6:$D$500,2,FALSE),""),"تأكد من الكود")</f>
        <v/>
      </c>
      <c r="G1333" s="12"/>
      <c r="H1333" s="20"/>
      <c r="I1333" s="12"/>
      <c r="U1333" s="4" t="str">
        <f>IF(AND($V$2=$E1333,$V$2&lt;&gt;"",$V$2&lt;&gt;0,F1333&lt;&gt;"تأكد من الكود"),COUNT($U$3:U1332)+1,"  ")</f>
        <v xml:space="preserve">  </v>
      </c>
    </row>
    <row r="1334" spans="3:25" ht="15.75">
      <c r="C1334" s="86"/>
      <c r="D1334" s="12"/>
      <c r="E1334" s="12"/>
      <c r="F1334" s="5" t="str">
        <f>IFERROR(IF(E1334&lt;&gt;"",VLOOKUP(E1334,STORE!$C$6:$D$500,2,FALSE),""),"تأكد من الكود")</f>
        <v/>
      </c>
      <c r="G1334" s="12"/>
      <c r="H1334" s="20"/>
      <c r="I1334" s="12"/>
      <c r="U1334" s="4" t="str">
        <f>IF(AND($V$2=$E1334,$V$2&lt;&gt;"",$V$2&lt;&gt;0,F1334&lt;&gt;"تأكد من الكود"),COUNT($U$3:U1333)+1,"  ")</f>
        <v xml:space="preserve">  </v>
      </c>
    </row>
    <row r="1335" spans="3:25" ht="15.75">
      <c r="C1335" s="86"/>
      <c r="D1335" s="12"/>
      <c r="E1335" s="12"/>
      <c r="F1335" s="5" t="str">
        <f>IFERROR(IF(E1335&lt;&gt;"",VLOOKUP(E1335,STORE!$C$6:$D$500,2,FALSE),""),"تأكد من الكود")</f>
        <v/>
      </c>
      <c r="G1335" s="12"/>
      <c r="H1335" s="20"/>
      <c r="I1335" s="12"/>
      <c r="U1335" s="4" t="str">
        <f>IF(AND($V$2=$E1335,$V$2&lt;&gt;"",$V$2&lt;&gt;0,F1335&lt;&gt;"تأكد من الكود"),COUNT($U$3:U1334)+1,"  ")</f>
        <v xml:space="preserve">  </v>
      </c>
    </row>
    <row r="1336" spans="3:25" ht="15.75">
      <c r="C1336" s="86"/>
      <c r="D1336" s="12"/>
      <c r="E1336" s="12"/>
      <c r="F1336" s="5" t="str">
        <f>IFERROR(IF(E1336&lt;&gt;"",VLOOKUP(E1336,STORE!$C$6:$D$500,2,FALSE),""),"تأكد من الكود")</f>
        <v/>
      </c>
      <c r="G1336" s="12"/>
      <c r="H1336" s="20"/>
      <c r="I1336" s="12"/>
      <c r="U1336" s="4" t="str">
        <f>IF(AND($V$2=$E1336,$V$2&lt;&gt;"",$V$2&lt;&gt;0,F1336&lt;&gt;"تأكد من الكود"),COUNT($U$3:U1335)+1,"  ")</f>
        <v xml:space="preserve">  </v>
      </c>
    </row>
    <row r="1337" spans="3:25" ht="15.75">
      <c r="C1337" s="86"/>
      <c r="D1337" s="12"/>
      <c r="E1337" s="12"/>
      <c r="F1337" s="5" t="str">
        <f>IFERROR(IF(E1337&lt;&gt;"",VLOOKUP(E1337,STORE!$C$6:$D$500,2,FALSE),""),"تأكد من الكود")</f>
        <v/>
      </c>
      <c r="G1337" s="12"/>
      <c r="H1337" s="20"/>
      <c r="I1337" s="12"/>
      <c r="U1337" s="4" t="str">
        <f>IF(AND($V$2=$E1337,$V$2&lt;&gt;"",$V$2&lt;&gt;0,F1337&lt;&gt;"تأكد من الكود"),COUNT($U$3:U1336)+1,"  ")</f>
        <v xml:space="preserve">  </v>
      </c>
    </row>
    <row r="1338" spans="3:25" ht="15.75">
      <c r="C1338" s="86"/>
      <c r="D1338" s="12"/>
      <c r="E1338" s="12"/>
      <c r="F1338" s="5" t="str">
        <f>IFERROR(IF(E1338&lt;&gt;"",VLOOKUP(E1338,STORE!$C$6:$D$500,2,FALSE),""),"تأكد من الكود")</f>
        <v/>
      </c>
      <c r="G1338" s="12"/>
      <c r="H1338" s="20"/>
      <c r="I1338" s="12"/>
      <c r="U1338" s="4" t="str">
        <f>IF(AND($V$2=$E1338,$V$2&lt;&gt;"",$V$2&lt;&gt;0,F1338&lt;&gt;"تأكد من الكود"),COUNT($U$3:U1337)+1,"  ")</f>
        <v xml:space="preserve">  </v>
      </c>
    </row>
    <row r="1339" spans="3:25" ht="15.75">
      <c r="C1339" s="86"/>
      <c r="D1339" s="12"/>
      <c r="E1339" s="12"/>
      <c r="F1339" s="5" t="str">
        <f>IFERROR(IF(E1339&lt;&gt;"",VLOOKUP(E1339,STORE!$C$6:$D$500,2,FALSE),""),"تأكد من الكود")</f>
        <v/>
      </c>
      <c r="G1339" s="12"/>
      <c r="H1339" s="20"/>
      <c r="I1339" s="12"/>
      <c r="U1339" s="4" t="str">
        <f>IF(AND($V$2=$E1339,$V$2&lt;&gt;"",$V$2&lt;&gt;0,F1339&lt;&gt;"تأكد من الكود"),COUNT($U$3:U1338)+1,"  ")</f>
        <v xml:space="preserve">  </v>
      </c>
    </row>
    <row r="1340" spans="3:25" ht="15.75">
      <c r="C1340" s="86"/>
      <c r="D1340" s="12"/>
      <c r="E1340" s="12"/>
      <c r="F1340" s="5" t="str">
        <f>IFERROR(IF(E1340&lt;&gt;"",VLOOKUP(E1340,STORE!$C$6:$D$500,2,FALSE),""),"تأكد من الكود")</f>
        <v/>
      </c>
      <c r="G1340" s="12"/>
      <c r="H1340" s="20"/>
      <c r="I1340" s="12"/>
      <c r="U1340" s="4" t="str">
        <f>IF(AND($V$2=$E1340,$V$2&lt;&gt;"",$V$2&lt;&gt;0,F1340&lt;&gt;"تأكد من الكود"),COUNT($U$3:U1339)+1,"  ")</f>
        <v xml:space="preserve">  </v>
      </c>
    </row>
    <row r="1341" spans="3:25" ht="15.75">
      <c r="C1341" s="86"/>
      <c r="D1341" s="12"/>
      <c r="E1341" s="12"/>
      <c r="F1341" s="5" t="str">
        <f>IFERROR(IF(E1341&lt;&gt;"",VLOOKUP(E1341,STORE!$C$6:$D$500,2,FALSE),""),"تأكد من الكود")</f>
        <v/>
      </c>
      <c r="G1341" s="12"/>
      <c r="H1341" s="20"/>
      <c r="I1341" s="12"/>
      <c r="U1341" s="4" t="str">
        <f>IF(AND($V$2=$E1341,$V$2&lt;&gt;"",$V$2&lt;&gt;0,F1341&lt;&gt;"تأكد من الكود"),COUNT($U$3:U1340)+1,"  ")</f>
        <v xml:space="preserve">  </v>
      </c>
    </row>
    <row r="1342" spans="3:25" ht="15.75">
      <c r="C1342" s="86"/>
      <c r="D1342" s="12"/>
      <c r="E1342" s="12"/>
      <c r="F1342" s="5" t="str">
        <f>IFERROR(IF(E1342&lt;&gt;"",VLOOKUP(E1342,STORE!$C$6:$D$500,2,FALSE),""),"تأكد من الكود")</f>
        <v/>
      </c>
      <c r="G1342" s="12"/>
      <c r="H1342" s="20"/>
      <c r="I1342" s="12"/>
      <c r="U1342" s="4" t="str">
        <f>IF(AND($V$2=$E1342,$V$2&lt;&gt;"",$V$2&lt;&gt;0,F1342&lt;&gt;"تأكد من الكود"),COUNT($U$3:U1341)+1,"  ")</f>
        <v xml:space="preserve">  </v>
      </c>
    </row>
    <row r="1343" spans="3:25" ht="15.75">
      <c r="C1343" s="86"/>
      <c r="D1343" s="12"/>
      <c r="E1343" s="12"/>
      <c r="F1343" s="5" t="str">
        <f>IFERROR(IF(E1343&lt;&gt;"",VLOOKUP(E1343,STORE!$C$6:$D$500,2,FALSE),""),"تأكد من الكود")</f>
        <v/>
      </c>
      <c r="G1343" s="12"/>
      <c r="H1343" s="20"/>
      <c r="I1343" s="12"/>
      <c r="U1343" s="4" t="str">
        <f>IF(AND($V$2=$E1343,$V$2&lt;&gt;"",$V$2&lt;&gt;0,F1343&lt;&gt;"تأكد من الكود"),COUNT($U$3:U1342)+1,"  ")</f>
        <v xml:space="preserve">  </v>
      </c>
    </row>
    <row r="1344" spans="3:25" ht="15.75">
      <c r="C1344" s="86"/>
      <c r="D1344" s="12"/>
      <c r="E1344" s="12"/>
      <c r="F1344" s="5" t="str">
        <f>IFERROR(IF(E1344&lt;&gt;"",VLOOKUP(E1344,STORE!$C$6:$D$500,2,FALSE),""),"تأكد من الكود")</f>
        <v/>
      </c>
      <c r="G1344" s="12"/>
      <c r="H1344" s="20"/>
      <c r="I1344" s="12"/>
      <c r="U1344" s="4" t="str">
        <f>IF(AND($V$2=$E1344,$V$2&lt;&gt;"",$V$2&lt;&gt;0,F1344&lt;&gt;"تأكد من الكود"),COUNT($U$3:U1343)+1,"  ")</f>
        <v xml:space="preserve">  </v>
      </c>
    </row>
    <row r="1345" spans="3:21" ht="15.75">
      <c r="C1345" s="86"/>
      <c r="D1345" s="12"/>
      <c r="E1345" s="12"/>
      <c r="F1345" s="5" t="str">
        <f>IFERROR(IF(E1345&lt;&gt;"",VLOOKUP(E1345,STORE!$C$6:$D$500,2,FALSE),""),"تأكد من الكود")</f>
        <v/>
      </c>
      <c r="G1345" s="12"/>
      <c r="H1345" s="20"/>
      <c r="I1345" s="12"/>
      <c r="U1345" s="4" t="str">
        <f>IF(AND($V$2=$E1345,$V$2&lt;&gt;"",$V$2&lt;&gt;0,F1345&lt;&gt;"تأكد من الكود"),COUNT($U$3:U1344)+1,"  ")</f>
        <v xml:space="preserve">  </v>
      </c>
    </row>
    <row r="1346" spans="3:21" ht="15.75">
      <c r="C1346" s="86"/>
      <c r="D1346" s="12"/>
      <c r="E1346" s="12"/>
      <c r="F1346" s="5" t="str">
        <f>IFERROR(IF(E1346&lt;&gt;"",VLOOKUP(E1346,STORE!$C$6:$D$500,2,FALSE),""),"تأكد من الكود")</f>
        <v/>
      </c>
      <c r="G1346" s="12"/>
      <c r="H1346" s="20"/>
      <c r="I1346" s="12"/>
      <c r="U1346" s="4" t="str">
        <f>IF(AND($V$2=$E1346,$V$2&lt;&gt;"",$V$2&lt;&gt;0,F1346&lt;&gt;"تأكد من الكود"),COUNT($U$3:U1345)+1,"  ")</f>
        <v xml:space="preserve">  </v>
      </c>
    </row>
    <row r="1347" spans="3:21" ht="15.75">
      <c r="C1347" s="86"/>
      <c r="D1347" s="12"/>
      <c r="E1347" s="12"/>
      <c r="F1347" s="5" t="str">
        <f>IFERROR(IF(E1347&lt;&gt;"",VLOOKUP(E1347,STORE!$C$6:$D$500,2,FALSE),""),"تأكد من الكود")</f>
        <v/>
      </c>
      <c r="G1347" s="12"/>
      <c r="H1347" s="20"/>
      <c r="I1347" s="12"/>
      <c r="U1347" s="4" t="str">
        <f>IF(AND($V$2=$E1347,$V$2&lt;&gt;"",$V$2&lt;&gt;0,F1347&lt;&gt;"تأكد من الكود"),COUNT($U$3:U1346)+1,"  ")</f>
        <v xml:space="preserve">  </v>
      </c>
    </row>
    <row r="1348" spans="3:21" ht="15.75">
      <c r="C1348" s="86"/>
      <c r="D1348" s="12"/>
      <c r="E1348" s="12"/>
      <c r="F1348" s="5" t="str">
        <f>IFERROR(IF(E1348&lt;&gt;"",VLOOKUP(E1348,STORE!$C$6:$D$500,2,FALSE),""),"تأكد من الكود")</f>
        <v/>
      </c>
      <c r="G1348" s="12"/>
      <c r="H1348" s="20"/>
      <c r="I1348" s="12"/>
      <c r="U1348" s="4" t="str">
        <f>IF(AND($V$2=$E1348,$V$2&lt;&gt;"",$V$2&lt;&gt;0,F1348&lt;&gt;"تأكد من الكود"),COUNT($U$3:U1347)+1,"  ")</f>
        <v xml:space="preserve">  </v>
      </c>
    </row>
    <row r="1349" spans="3:21" ht="15.75">
      <c r="C1349" s="86"/>
      <c r="D1349" s="12"/>
      <c r="E1349" s="12"/>
      <c r="F1349" s="5" t="str">
        <f>IFERROR(IF(E1349&lt;&gt;"",VLOOKUP(E1349,STORE!$C$6:$D$500,2,FALSE),""),"تأكد من الكود")</f>
        <v/>
      </c>
      <c r="G1349" s="12"/>
      <c r="H1349" s="20"/>
      <c r="I1349" s="12"/>
      <c r="U1349" s="4" t="str">
        <f>IF(AND($V$2=$E1349,$V$2&lt;&gt;"",$V$2&lt;&gt;0,F1349&lt;&gt;"تأكد من الكود"),COUNT($U$3:U1348)+1,"  ")</f>
        <v xml:space="preserve">  </v>
      </c>
    </row>
    <row r="1350" spans="3:21" ht="15.75">
      <c r="C1350" s="86"/>
      <c r="D1350" s="12"/>
      <c r="E1350" s="12"/>
      <c r="F1350" s="5" t="str">
        <f>IFERROR(IF(E1350&lt;&gt;"",VLOOKUP(E1350,STORE!$C$6:$D$500,2,FALSE),""),"تأكد من الكود")</f>
        <v/>
      </c>
      <c r="G1350" s="12"/>
      <c r="H1350" s="20"/>
      <c r="I1350" s="12"/>
      <c r="U1350" s="4" t="str">
        <f>IF(AND($V$2=$E1350,$V$2&lt;&gt;"",$V$2&lt;&gt;0,F1350&lt;&gt;"تأكد من الكود"),COUNT($U$3:U1349)+1,"  ")</f>
        <v xml:space="preserve">  </v>
      </c>
    </row>
    <row r="1351" spans="3:21" ht="15.75">
      <c r="C1351" s="86"/>
      <c r="D1351" s="12"/>
      <c r="E1351" s="12"/>
      <c r="F1351" s="5" t="str">
        <f>IFERROR(IF(E1351&lt;&gt;"",VLOOKUP(E1351,STORE!$C$6:$D$500,2,FALSE),""),"تأكد من الكود")</f>
        <v/>
      </c>
      <c r="G1351" s="12"/>
      <c r="H1351" s="20"/>
      <c r="I1351" s="12"/>
      <c r="U1351" s="4" t="str">
        <f>IF(AND($V$2=$E1351,$V$2&lt;&gt;"",$V$2&lt;&gt;0,F1351&lt;&gt;"تأكد من الكود"),COUNT($U$3:U1350)+1,"  ")</f>
        <v xml:space="preserve">  </v>
      </c>
    </row>
    <row r="1352" spans="3:21" ht="15.75">
      <c r="C1352" s="86"/>
      <c r="D1352" s="12"/>
      <c r="E1352" s="12"/>
      <c r="F1352" s="5" t="str">
        <f>IFERROR(IF(E1352&lt;&gt;"",VLOOKUP(E1352,STORE!$C$6:$D$500,2,FALSE),""),"تأكد من الكود")</f>
        <v/>
      </c>
      <c r="G1352" s="12"/>
      <c r="H1352" s="20"/>
      <c r="I1352" s="12"/>
      <c r="U1352" s="4" t="str">
        <f>IF(AND($V$2=$E1352,$V$2&lt;&gt;"",$V$2&lt;&gt;0,F1352&lt;&gt;"تأكد من الكود"),COUNT($U$3:U1351)+1,"  ")</f>
        <v xml:space="preserve">  </v>
      </c>
    </row>
    <row r="1353" spans="3:21" ht="15.75">
      <c r="C1353" s="86"/>
      <c r="D1353" s="12"/>
      <c r="E1353" s="12"/>
      <c r="F1353" s="5" t="str">
        <f>IFERROR(IF(E1353&lt;&gt;"",VLOOKUP(E1353,STORE!$C$6:$D$500,2,FALSE),""),"تأكد من الكود")</f>
        <v/>
      </c>
      <c r="G1353" s="12"/>
      <c r="H1353" s="20"/>
      <c r="I1353" s="12"/>
      <c r="U1353" s="4" t="str">
        <f>IF(AND($V$2=$E1353,$V$2&lt;&gt;"",$V$2&lt;&gt;0,F1353&lt;&gt;"تأكد من الكود"),COUNT($U$3:U1352)+1,"  ")</f>
        <v xml:space="preserve">  </v>
      </c>
    </row>
    <row r="1354" spans="3:21" ht="15.75">
      <c r="C1354" s="86"/>
      <c r="D1354" s="12"/>
      <c r="E1354" s="12"/>
      <c r="F1354" s="5" t="str">
        <f>IFERROR(IF(E1354&lt;&gt;"",VLOOKUP(E1354,STORE!$C$6:$D$500,2,FALSE),""),"تأكد من الكود")</f>
        <v/>
      </c>
      <c r="G1354" s="12"/>
      <c r="H1354" s="20"/>
      <c r="I1354" s="12"/>
      <c r="U1354" s="4" t="str">
        <f>IF(AND($V$2=$E1354,$V$2&lt;&gt;"",$V$2&lt;&gt;0,F1354&lt;&gt;"تأكد من الكود"),COUNT($U$3:U1353)+1,"  ")</f>
        <v xml:space="preserve">  </v>
      </c>
    </row>
    <row r="1355" spans="3:21" ht="15.75">
      <c r="C1355" s="86"/>
      <c r="D1355" s="12"/>
      <c r="E1355" s="12"/>
      <c r="F1355" s="5" t="str">
        <f>IFERROR(IF(E1355&lt;&gt;"",VLOOKUP(E1355,STORE!$C$6:$D$500,2,FALSE),""),"تأكد من الكود")</f>
        <v/>
      </c>
      <c r="G1355" s="12"/>
      <c r="H1355" s="20"/>
      <c r="I1355" s="12"/>
      <c r="U1355" s="4" t="str">
        <f>IF(AND($V$2=$E1355,$V$2&lt;&gt;"",$V$2&lt;&gt;0,F1355&lt;&gt;"تأكد من الكود"),COUNT($U$3:U1354)+1,"  ")</f>
        <v xml:space="preserve">  </v>
      </c>
    </row>
    <row r="1356" spans="3:21" ht="15.75">
      <c r="C1356" s="86"/>
      <c r="D1356" s="12"/>
      <c r="E1356" s="12"/>
      <c r="F1356" s="5" t="str">
        <f>IFERROR(IF(E1356&lt;&gt;"",VLOOKUP(E1356,STORE!$C$6:$D$500,2,FALSE),""),"تأكد من الكود")</f>
        <v/>
      </c>
      <c r="G1356" s="12"/>
      <c r="H1356" s="20"/>
      <c r="I1356" s="12"/>
      <c r="U1356" s="4" t="str">
        <f>IF(AND($V$2=$E1356,$V$2&lt;&gt;"",$V$2&lt;&gt;0,F1356&lt;&gt;"تأكد من الكود"),COUNT($U$3:U1355)+1,"  ")</f>
        <v xml:space="preserve">  </v>
      </c>
    </row>
    <row r="1357" spans="3:21" ht="15.75">
      <c r="C1357" s="86"/>
      <c r="D1357" s="12"/>
      <c r="E1357" s="12"/>
      <c r="F1357" s="5" t="str">
        <f>IFERROR(IF(E1357&lt;&gt;"",VLOOKUP(E1357,STORE!$C$6:$D$500,2,FALSE),""),"تأكد من الكود")</f>
        <v/>
      </c>
      <c r="G1357" s="12"/>
      <c r="H1357" s="20"/>
      <c r="I1357" s="12"/>
      <c r="U1357" s="4" t="str">
        <f>IF(AND($V$2=$E1357,$V$2&lt;&gt;"",$V$2&lt;&gt;0,F1357&lt;&gt;"تأكد من الكود"),COUNT($U$3:U1356)+1,"  ")</f>
        <v xml:space="preserve">  </v>
      </c>
    </row>
    <row r="1358" spans="3:21" ht="15.75">
      <c r="C1358" s="86"/>
      <c r="D1358" s="12"/>
      <c r="E1358" s="12"/>
      <c r="F1358" s="5" t="str">
        <f>IFERROR(IF(E1358&lt;&gt;"",VLOOKUP(E1358,STORE!$C$6:$D$500,2,FALSE),""),"تأكد من الكود")</f>
        <v/>
      </c>
      <c r="G1358" s="12"/>
      <c r="H1358" s="20"/>
      <c r="I1358" s="12"/>
      <c r="U1358" s="4" t="str">
        <f>IF(AND($V$2=$E1358,$V$2&lt;&gt;"",$V$2&lt;&gt;0,F1358&lt;&gt;"تأكد من الكود"),COUNT($U$3:U1357)+1,"  ")</f>
        <v xml:space="preserve">  </v>
      </c>
    </row>
    <row r="1359" spans="3:21" ht="15.75">
      <c r="C1359" s="86"/>
      <c r="D1359" s="12"/>
      <c r="E1359" s="12"/>
      <c r="F1359" s="5" t="str">
        <f>IFERROR(IF(E1359&lt;&gt;"",VLOOKUP(E1359,STORE!$C$6:$D$500,2,FALSE),""),"تأكد من الكود")</f>
        <v/>
      </c>
      <c r="G1359" s="12"/>
      <c r="H1359" s="20"/>
      <c r="I1359" s="12"/>
      <c r="U1359" s="4" t="str">
        <f>IF(AND($V$2=$E1359,$V$2&lt;&gt;"",$V$2&lt;&gt;0,F1359&lt;&gt;"تأكد من الكود"),COUNT($U$3:U1358)+1,"  ")</f>
        <v xml:space="preserve">  </v>
      </c>
    </row>
    <row r="1360" spans="3:21" ht="15.75">
      <c r="C1360" s="86"/>
      <c r="D1360" s="12"/>
      <c r="E1360" s="12"/>
      <c r="F1360" s="5" t="str">
        <f>IFERROR(IF(E1360&lt;&gt;"",VLOOKUP(E1360,STORE!$C$6:$D$500,2,FALSE),""),"تأكد من الكود")</f>
        <v/>
      </c>
      <c r="G1360" s="12"/>
      <c r="H1360" s="20"/>
      <c r="I1360" s="12"/>
      <c r="U1360" s="4" t="str">
        <f>IF(AND($V$2=$E1360,$V$2&lt;&gt;"",$V$2&lt;&gt;0,F1360&lt;&gt;"تأكد من الكود"),COUNT($U$3:U1359)+1,"  ")</f>
        <v xml:space="preserve">  </v>
      </c>
    </row>
    <row r="1361" spans="3:21" ht="15.75">
      <c r="C1361" s="86"/>
      <c r="D1361" s="12"/>
      <c r="E1361" s="12"/>
      <c r="F1361" s="5" t="str">
        <f>IFERROR(IF(E1361&lt;&gt;"",VLOOKUP(E1361,STORE!$C$6:$D$500,2,FALSE),""),"تأكد من الكود")</f>
        <v/>
      </c>
      <c r="G1361" s="12"/>
      <c r="H1361" s="20"/>
      <c r="I1361" s="12"/>
      <c r="U1361" s="4" t="str">
        <f>IF(AND($V$2=$E1361,$V$2&lt;&gt;"",$V$2&lt;&gt;0,F1361&lt;&gt;"تأكد من الكود"),COUNT($U$3:U1360)+1,"  ")</f>
        <v xml:space="preserve">  </v>
      </c>
    </row>
    <row r="1362" spans="3:21" ht="15.75">
      <c r="C1362" s="86"/>
      <c r="D1362" s="12"/>
      <c r="E1362" s="12"/>
      <c r="F1362" s="5" t="str">
        <f>IFERROR(IF(E1362&lt;&gt;"",VLOOKUP(E1362,STORE!$C$6:$D$500,2,FALSE),""),"تأكد من الكود")</f>
        <v/>
      </c>
      <c r="G1362" s="12"/>
      <c r="H1362" s="20"/>
      <c r="I1362" s="12"/>
      <c r="U1362" s="4" t="str">
        <f>IF(AND($V$2=$E1362,$V$2&lt;&gt;"",$V$2&lt;&gt;0,F1362&lt;&gt;"تأكد من الكود"),COUNT($U$3:U1361)+1,"  ")</f>
        <v xml:space="preserve">  </v>
      </c>
    </row>
    <row r="1363" spans="3:21" ht="15.75">
      <c r="C1363" s="86"/>
      <c r="D1363" s="12"/>
      <c r="E1363" s="12"/>
      <c r="F1363" s="5" t="str">
        <f>IFERROR(IF(E1363&lt;&gt;"",VLOOKUP(E1363,STORE!$C$6:$D$500,2,FALSE),""),"تأكد من الكود")</f>
        <v/>
      </c>
      <c r="G1363" s="12"/>
      <c r="H1363" s="20"/>
      <c r="I1363" s="12"/>
      <c r="U1363" s="4" t="str">
        <f>IF(AND($V$2=$E1363,$V$2&lt;&gt;"",$V$2&lt;&gt;0,F1363&lt;&gt;"تأكد من الكود"),COUNT($U$3:U1362)+1,"  ")</f>
        <v xml:space="preserve">  </v>
      </c>
    </row>
    <row r="1364" spans="3:21" ht="15.75">
      <c r="C1364" s="86"/>
      <c r="D1364" s="12"/>
      <c r="E1364" s="12"/>
      <c r="F1364" s="5" t="str">
        <f>IFERROR(IF(E1364&lt;&gt;"",VLOOKUP(E1364,STORE!$C$6:$D$500,2,FALSE),""),"تأكد من الكود")</f>
        <v/>
      </c>
      <c r="G1364" s="12"/>
      <c r="H1364" s="20"/>
      <c r="I1364" s="12"/>
      <c r="U1364" s="4" t="str">
        <f>IF(AND($V$2=$E1364,$V$2&lt;&gt;"",$V$2&lt;&gt;0,F1364&lt;&gt;"تأكد من الكود"),COUNT($U$3:U1363)+1,"  ")</f>
        <v xml:space="preserve">  </v>
      </c>
    </row>
    <row r="1365" spans="3:21" ht="15.75">
      <c r="C1365" s="86"/>
      <c r="D1365" s="12"/>
      <c r="E1365" s="12"/>
      <c r="F1365" s="5" t="str">
        <f>IFERROR(IF(E1365&lt;&gt;"",VLOOKUP(E1365,STORE!$C$6:$D$500,2,FALSE),""),"تأكد من الكود")</f>
        <v/>
      </c>
      <c r="G1365" s="12"/>
      <c r="H1365" s="20"/>
      <c r="I1365" s="12"/>
      <c r="U1365" s="4" t="str">
        <f>IF(AND($V$2=$E1365,$V$2&lt;&gt;"",$V$2&lt;&gt;0,F1365&lt;&gt;"تأكد من الكود"),COUNT($U$3:U1364)+1,"  ")</f>
        <v xml:space="preserve">  </v>
      </c>
    </row>
    <row r="1366" spans="3:21" ht="15.75">
      <c r="C1366" s="86"/>
      <c r="D1366" s="12"/>
      <c r="E1366" s="12"/>
      <c r="F1366" s="5" t="str">
        <f>IFERROR(IF(E1366&lt;&gt;"",VLOOKUP(E1366,STORE!$C$6:$D$500,2,FALSE),""),"تأكد من الكود")</f>
        <v/>
      </c>
      <c r="G1366" s="12"/>
      <c r="H1366" s="20"/>
      <c r="I1366" s="12"/>
      <c r="U1366" s="4" t="str">
        <f>IF(AND($V$2=$E1366,$V$2&lt;&gt;"",$V$2&lt;&gt;0,F1366&lt;&gt;"تأكد من الكود"),COUNT($U$3:U1365)+1,"  ")</f>
        <v xml:space="preserve">  </v>
      </c>
    </row>
    <row r="1367" spans="3:21" ht="15.75">
      <c r="C1367" s="86"/>
      <c r="D1367" s="12"/>
      <c r="E1367" s="12"/>
      <c r="F1367" s="5" t="str">
        <f>IFERROR(IF(E1367&lt;&gt;"",VLOOKUP(E1367,STORE!$C$6:$D$500,2,FALSE),""),"تأكد من الكود")</f>
        <v/>
      </c>
      <c r="G1367" s="12"/>
      <c r="H1367" s="20"/>
      <c r="I1367" s="12"/>
      <c r="U1367" s="4" t="str">
        <f>IF(AND($V$2=$E1367,$V$2&lt;&gt;"",$V$2&lt;&gt;0,F1367&lt;&gt;"تأكد من الكود"),COUNT($U$3:U1366)+1,"  ")</f>
        <v xml:space="preserve">  </v>
      </c>
    </row>
    <row r="1368" spans="3:21" ht="15.75">
      <c r="C1368" s="86"/>
      <c r="D1368" s="12"/>
      <c r="E1368" s="12"/>
      <c r="F1368" s="5" t="str">
        <f>IFERROR(IF(E1368&lt;&gt;"",VLOOKUP(E1368,STORE!$C$6:$D$500,2,FALSE),""),"تأكد من الكود")</f>
        <v/>
      </c>
      <c r="G1368" s="12"/>
      <c r="H1368" s="20"/>
      <c r="I1368" s="12"/>
      <c r="U1368" s="4" t="str">
        <f>IF(AND($V$2=$E1368,$V$2&lt;&gt;"",$V$2&lt;&gt;0,F1368&lt;&gt;"تأكد من الكود"),COUNT($U$3:U1367)+1,"  ")</f>
        <v xml:space="preserve">  </v>
      </c>
    </row>
    <row r="1369" spans="3:21" ht="15.75">
      <c r="C1369" s="86"/>
      <c r="D1369" s="12"/>
      <c r="E1369" s="12"/>
      <c r="F1369" s="5" t="str">
        <f>IFERROR(IF(E1369&lt;&gt;"",VLOOKUP(E1369,STORE!$C$6:$D$500,2,FALSE),""),"تأكد من الكود")</f>
        <v/>
      </c>
      <c r="G1369" s="12"/>
      <c r="H1369" s="20"/>
      <c r="I1369" s="12"/>
      <c r="U1369" s="4" t="str">
        <f>IF(AND($V$2=$E1369,$V$2&lt;&gt;"",$V$2&lt;&gt;0,F1369&lt;&gt;"تأكد من الكود"),COUNT($U$3:U1368)+1,"  ")</f>
        <v xml:space="preserve">  </v>
      </c>
    </row>
    <row r="1370" spans="3:21" ht="15.75">
      <c r="C1370" s="86"/>
      <c r="D1370" s="12"/>
      <c r="E1370" s="12"/>
      <c r="F1370" s="5" t="str">
        <f>IFERROR(IF(E1370&lt;&gt;"",VLOOKUP(E1370,STORE!$C$6:$D$500,2,FALSE),""),"تأكد من الكود")</f>
        <v/>
      </c>
      <c r="G1370" s="12"/>
      <c r="H1370" s="20"/>
      <c r="I1370" s="12"/>
      <c r="U1370" s="4" t="str">
        <f>IF(AND($V$2=$E1370,$V$2&lt;&gt;"",$V$2&lt;&gt;0,F1370&lt;&gt;"تأكد من الكود"),COUNT($U$3:U1369)+1,"  ")</f>
        <v xml:space="preserve">  </v>
      </c>
    </row>
    <row r="1371" spans="3:21" ht="15.75">
      <c r="C1371" s="86"/>
      <c r="D1371" s="12"/>
      <c r="E1371" s="12"/>
      <c r="F1371" s="5" t="str">
        <f>IFERROR(IF(E1371&lt;&gt;"",VLOOKUP(E1371,STORE!$C$6:$D$500,2,FALSE),""),"تأكد من الكود")</f>
        <v/>
      </c>
      <c r="G1371" s="12"/>
      <c r="H1371" s="20"/>
      <c r="I1371" s="12"/>
      <c r="U1371" s="4" t="str">
        <f>IF(AND($V$2=$E1371,$V$2&lt;&gt;"",$V$2&lt;&gt;0,F1371&lt;&gt;"تأكد من الكود"),COUNT($U$3:U1370)+1,"  ")</f>
        <v xml:space="preserve">  </v>
      </c>
    </row>
    <row r="1372" spans="3:21" ht="15.75">
      <c r="C1372" s="86"/>
      <c r="D1372" s="12"/>
      <c r="E1372" s="12"/>
      <c r="F1372" s="5" t="str">
        <f>IFERROR(IF(E1372&lt;&gt;"",VLOOKUP(E1372,STORE!$C$6:$D$500,2,FALSE),""),"تأكد من الكود")</f>
        <v/>
      </c>
      <c r="G1372" s="12"/>
      <c r="H1372" s="20"/>
      <c r="I1372" s="12"/>
      <c r="U1372" s="4" t="str">
        <f>IF(AND($V$2=$E1372,$V$2&lt;&gt;"",$V$2&lt;&gt;0,F1372&lt;&gt;"تأكد من الكود"),COUNT($U$3:U1371)+1,"  ")</f>
        <v xml:space="preserve">  </v>
      </c>
    </row>
    <row r="1373" spans="3:21" ht="15.75">
      <c r="C1373" s="86"/>
      <c r="D1373" s="12"/>
      <c r="E1373" s="12"/>
      <c r="F1373" s="5" t="str">
        <f>IFERROR(IF(E1373&lt;&gt;"",VLOOKUP(E1373,STORE!$C$6:$D$500,2,FALSE),""),"تأكد من الكود")</f>
        <v/>
      </c>
      <c r="G1373" s="12"/>
      <c r="H1373" s="20"/>
      <c r="I1373" s="12"/>
      <c r="U1373" s="4" t="str">
        <f>IF(AND($V$2=$E1373,$V$2&lt;&gt;"",$V$2&lt;&gt;0,F1373&lt;&gt;"تأكد من الكود"),COUNT($U$3:U1372)+1,"  ")</f>
        <v xml:space="preserve">  </v>
      </c>
    </row>
    <row r="1374" spans="3:21" ht="15.75">
      <c r="C1374" s="86"/>
      <c r="D1374" s="12"/>
      <c r="E1374" s="12"/>
      <c r="F1374" s="5" t="str">
        <f>IFERROR(IF(E1374&lt;&gt;"",VLOOKUP(E1374,STORE!$C$6:$D$500,2,FALSE),""),"تأكد من الكود")</f>
        <v/>
      </c>
      <c r="G1374" s="12"/>
      <c r="H1374" s="20"/>
      <c r="I1374" s="12"/>
      <c r="U1374" s="4" t="str">
        <f>IF(AND($V$2=$E1374,$V$2&lt;&gt;"",$V$2&lt;&gt;0,F1374&lt;&gt;"تأكد من الكود"),COUNT($U$3:U1373)+1,"  ")</f>
        <v xml:space="preserve">  </v>
      </c>
    </row>
    <row r="1375" spans="3:21" ht="15.75">
      <c r="C1375" s="86"/>
      <c r="D1375" s="12"/>
      <c r="E1375" s="12"/>
      <c r="F1375" s="5" t="str">
        <f>IFERROR(IF(E1375&lt;&gt;"",VLOOKUP(E1375,STORE!$C$6:$D$500,2,FALSE),""),"تأكد من الكود")</f>
        <v/>
      </c>
      <c r="G1375" s="12"/>
      <c r="H1375" s="20"/>
      <c r="I1375" s="12"/>
      <c r="U1375" s="4" t="str">
        <f>IF(AND($V$2=$E1375,$V$2&lt;&gt;"",$V$2&lt;&gt;0,F1375&lt;&gt;"تأكد من الكود"),COUNT($U$3:U1374)+1,"  ")</f>
        <v xml:space="preserve">  </v>
      </c>
    </row>
    <row r="1376" spans="3:21" ht="15.75">
      <c r="C1376" s="86"/>
      <c r="D1376" s="12"/>
      <c r="E1376" s="12"/>
      <c r="F1376" s="5" t="str">
        <f>IFERROR(IF(E1376&lt;&gt;"",VLOOKUP(E1376,STORE!$C$6:$D$500,2,FALSE),""),"تأكد من الكود")</f>
        <v/>
      </c>
      <c r="G1376" s="12"/>
      <c r="H1376" s="20"/>
      <c r="I1376" s="12"/>
      <c r="U1376" s="4" t="str">
        <f>IF(AND($V$2=$E1376,$V$2&lt;&gt;"",$V$2&lt;&gt;0,F1376&lt;&gt;"تأكد من الكود"),COUNT($U$3:U1375)+1,"  ")</f>
        <v xml:space="preserve">  </v>
      </c>
    </row>
    <row r="1377" spans="3:21" ht="15.75">
      <c r="C1377" s="86"/>
      <c r="D1377" s="12"/>
      <c r="E1377" s="12"/>
      <c r="F1377" s="5" t="str">
        <f>IFERROR(IF(E1377&lt;&gt;"",VLOOKUP(E1377,STORE!$C$6:$D$500,2,FALSE),""),"تأكد من الكود")</f>
        <v/>
      </c>
      <c r="G1377" s="12"/>
      <c r="H1377" s="20"/>
      <c r="I1377" s="12"/>
      <c r="U1377" s="4" t="str">
        <f>IF(AND($V$2=$E1377,$V$2&lt;&gt;"",$V$2&lt;&gt;0,F1377&lt;&gt;"تأكد من الكود"),COUNT($U$3:U1376)+1,"  ")</f>
        <v xml:space="preserve">  </v>
      </c>
    </row>
    <row r="1378" spans="3:21" ht="15.75">
      <c r="C1378" s="86"/>
      <c r="D1378" s="12"/>
      <c r="E1378" s="12"/>
      <c r="F1378" s="5" t="str">
        <f>IFERROR(IF(E1378&lt;&gt;"",VLOOKUP(E1378,STORE!$C$6:$D$500,2,FALSE),""),"تأكد من الكود")</f>
        <v/>
      </c>
      <c r="G1378" s="12"/>
      <c r="H1378" s="20"/>
      <c r="I1378" s="12"/>
      <c r="U1378" s="4" t="str">
        <f>IF(AND($V$2=$E1378,$V$2&lt;&gt;"",$V$2&lt;&gt;0,F1378&lt;&gt;"تأكد من الكود"),COUNT($U$3:U1377)+1,"  ")</f>
        <v xml:space="preserve">  </v>
      </c>
    </row>
    <row r="1379" spans="3:21" ht="15.75">
      <c r="C1379" s="86"/>
      <c r="D1379" s="12"/>
      <c r="E1379" s="12"/>
      <c r="F1379" s="5" t="str">
        <f>IFERROR(IF(E1379&lt;&gt;"",VLOOKUP(E1379,STORE!$C$6:$D$500,2,FALSE),""),"تأكد من الكود")</f>
        <v/>
      </c>
      <c r="G1379" s="12"/>
      <c r="H1379" s="20"/>
      <c r="I1379" s="12"/>
      <c r="U1379" s="4" t="str">
        <f>IF(AND($V$2=$E1379,$V$2&lt;&gt;"",$V$2&lt;&gt;0,F1379&lt;&gt;"تأكد من الكود"),COUNT($U$3:U1378)+1,"  ")</f>
        <v xml:space="preserve">  </v>
      </c>
    </row>
    <row r="1380" spans="3:21" ht="15.75">
      <c r="C1380" s="86"/>
      <c r="D1380" s="12"/>
      <c r="E1380" s="12"/>
      <c r="F1380" s="5" t="str">
        <f>IFERROR(IF(E1380&lt;&gt;"",VLOOKUP(E1380,STORE!$C$6:$D$500,2,FALSE),""),"تأكد من الكود")</f>
        <v/>
      </c>
      <c r="G1380" s="12"/>
      <c r="H1380" s="20"/>
      <c r="I1380" s="12"/>
      <c r="U1380" s="4" t="str">
        <f>IF(AND($V$2=$E1380,$V$2&lt;&gt;"",$V$2&lt;&gt;0,F1380&lt;&gt;"تأكد من الكود"),COUNT($U$3:U1379)+1,"  ")</f>
        <v xml:space="preserve">  </v>
      </c>
    </row>
    <row r="1381" spans="3:21" ht="15.75">
      <c r="C1381" s="86"/>
      <c r="D1381" s="12"/>
      <c r="E1381" s="12"/>
      <c r="F1381" s="5" t="str">
        <f>IFERROR(IF(E1381&lt;&gt;"",VLOOKUP(E1381,STORE!$C$6:$D$500,2,FALSE),""),"تأكد من الكود")</f>
        <v/>
      </c>
      <c r="G1381" s="12"/>
      <c r="H1381" s="20"/>
      <c r="I1381" s="12"/>
      <c r="U1381" s="4" t="str">
        <f>IF(AND($V$2=$E1381,$V$2&lt;&gt;"",$V$2&lt;&gt;0,F1381&lt;&gt;"تأكد من الكود"),COUNT($U$3:U1380)+1,"  ")</f>
        <v xml:space="preserve">  </v>
      </c>
    </row>
    <row r="1382" spans="3:21" ht="15.75">
      <c r="C1382" s="86"/>
      <c r="D1382" s="12"/>
      <c r="E1382" s="12"/>
      <c r="F1382" s="5" t="str">
        <f>IFERROR(IF(E1382&lt;&gt;"",VLOOKUP(E1382,STORE!$C$6:$D$500,2,FALSE),""),"تأكد من الكود")</f>
        <v/>
      </c>
      <c r="G1382" s="12"/>
      <c r="H1382" s="20"/>
      <c r="I1382" s="12"/>
      <c r="U1382" s="4" t="str">
        <f>IF(AND($V$2=$E1382,$V$2&lt;&gt;"",$V$2&lt;&gt;0,F1382&lt;&gt;"تأكد من الكود"),COUNT($U$3:U1381)+1,"  ")</f>
        <v xml:space="preserve">  </v>
      </c>
    </row>
    <row r="1383" spans="3:21" ht="15.75">
      <c r="C1383" s="86"/>
      <c r="D1383" s="12"/>
      <c r="E1383" s="12"/>
      <c r="F1383" s="5" t="str">
        <f>IFERROR(IF(E1383&lt;&gt;"",VLOOKUP(E1383,STORE!$C$6:$D$500,2,FALSE),""),"تأكد من الكود")</f>
        <v/>
      </c>
      <c r="G1383" s="12"/>
      <c r="H1383" s="20"/>
      <c r="I1383" s="12"/>
      <c r="U1383" s="4" t="str">
        <f>IF(AND($V$2=$E1383,$V$2&lt;&gt;"",$V$2&lt;&gt;0,F1383&lt;&gt;"تأكد من الكود"),COUNT($U$3:U1382)+1,"  ")</f>
        <v xml:space="preserve">  </v>
      </c>
    </row>
    <row r="1384" spans="3:21" ht="15.75">
      <c r="C1384" s="86"/>
      <c r="D1384" s="12"/>
      <c r="E1384" s="12"/>
      <c r="F1384" s="5" t="str">
        <f>IFERROR(IF(E1384&lt;&gt;"",VLOOKUP(E1384,STORE!$C$6:$D$500,2,FALSE),""),"تأكد من الكود")</f>
        <v/>
      </c>
      <c r="G1384" s="12"/>
      <c r="H1384" s="20"/>
      <c r="I1384" s="12"/>
      <c r="U1384" s="4" t="str">
        <f>IF(AND($V$2=$E1384,$V$2&lt;&gt;"",$V$2&lt;&gt;0,F1384&lt;&gt;"تأكد من الكود"),COUNT($U$3:U1383)+1,"  ")</f>
        <v xml:space="preserve">  </v>
      </c>
    </row>
    <row r="1385" spans="3:21" ht="15.75">
      <c r="C1385" s="86"/>
      <c r="D1385" s="12"/>
      <c r="E1385" s="12"/>
      <c r="F1385" s="5" t="str">
        <f>IFERROR(IF(E1385&lt;&gt;"",VLOOKUP(E1385,STORE!$C$6:$D$500,2,FALSE),""),"تأكد من الكود")</f>
        <v/>
      </c>
      <c r="G1385" s="12"/>
      <c r="H1385" s="20"/>
      <c r="I1385" s="12"/>
      <c r="U1385" s="4" t="str">
        <f>IF(AND($V$2=$E1385,$V$2&lt;&gt;"",$V$2&lt;&gt;0,F1385&lt;&gt;"تأكد من الكود"),COUNT($U$3:U1384)+1,"  ")</f>
        <v xml:space="preserve">  </v>
      </c>
    </row>
    <row r="1386" spans="3:21" ht="15.75">
      <c r="C1386" s="86"/>
      <c r="D1386" s="12"/>
      <c r="E1386" s="12"/>
      <c r="F1386" s="5" t="str">
        <f>IFERROR(IF(E1386&lt;&gt;"",VLOOKUP(E1386,STORE!$C$6:$D$500,2,FALSE),""),"تأكد من الكود")</f>
        <v/>
      </c>
      <c r="G1386" s="12"/>
      <c r="H1386" s="20"/>
      <c r="I1386" s="12"/>
      <c r="U1386" s="4" t="str">
        <f>IF(AND($V$2=$E1386,$V$2&lt;&gt;"",$V$2&lt;&gt;0,F1386&lt;&gt;"تأكد من الكود"),COUNT($U$3:U1385)+1,"  ")</f>
        <v xml:space="preserve">  </v>
      </c>
    </row>
    <row r="1387" spans="3:21" ht="15.75">
      <c r="C1387" s="86"/>
      <c r="D1387" s="12"/>
      <c r="E1387" s="12"/>
      <c r="F1387" s="5" t="str">
        <f>IFERROR(IF(E1387&lt;&gt;"",VLOOKUP(E1387,STORE!$C$6:$D$500,2,FALSE),""),"تأكد من الكود")</f>
        <v/>
      </c>
      <c r="G1387" s="12"/>
      <c r="H1387" s="20"/>
      <c r="I1387" s="12"/>
      <c r="U1387" s="4" t="str">
        <f>IF(AND($V$2=$E1387,$V$2&lt;&gt;"",$V$2&lt;&gt;0,F1387&lt;&gt;"تأكد من الكود"),COUNT($U$3:U1386)+1,"  ")</f>
        <v xml:space="preserve">  </v>
      </c>
    </row>
    <row r="1388" spans="3:21" ht="15.75">
      <c r="C1388" s="86"/>
      <c r="D1388" s="12"/>
      <c r="E1388" s="12"/>
      <c r="F1388" s="5" t="str">
        <f>IFERROR(IF(E1388&lt;&gt;"",VLOOKUP(E1388,STORE!$C$6:$D$500,2,FALSE),""),"تأكد من الكود")</f>
        <v/>
      </c>
      <c r="G1388" s="12"/>
      <c r="H1388" s="20"/>
      <c r="I1388" s="12"/>
      <c r="U1388" s="4" t="str">
        <f>IF(AND($V$2=$E1388,$V$2&lt;&gt;"",$V$2&lt;&gt;0,F1388&lt;&gt;"تأكد من الكود"),COUNT($U$3:U1387)+1,"  ")</f>
        <v xml:space="preserve">  </v>
      </c>
    </row>
    <row r="1389" spans="3:21" ht="15.75">
      <c r="C1389" s="86"/>
      <c r="D1389" s="12"/>
      <c r="E1389" s="12"/>
      <c r="F1389" s="5" t="str">
        <f>IFERROR(IF(E1389&lt;&gt;"",VLOOKUP(E1389,STORE!$C$6:$D$500,2,FALSE),""),"تأكد من الكود")</f>
        <v/>
      </c>
      <c r="G1389" s="12"/>
      <c r="H1389" s="20"/>
      <c r="I1389" s="12"/>
      <c r="U1389" s="4" t="str">
        <f>IF(AND($V$2=$E1389,$V$2&lt;&gt;"",$V$2&lt;&gt;0,F1389&lt;&gt;"تأكد من الكود"),COUNT($U$3:U1388)+1,"  ")</f>
        <v xml:space="preserve">  </v>
      </c>
    </row>
    <row r="1390" spans="3:21" ht="15.75">
      <c r="C1390" s="86"/>
      <c r="D1390" s="12"/>
      <c r="E1390" s="12"/>
      <c r="F1390" s="5" t="str">
        <f>IFERROR(IF(E1390&lt;&gt;"",VLOOKUP(E1390,STORE!$C$6:$D$500,2,FALSE),""),"تأكد من الكود")</f>
        <v/>
      </c>
      <c r="G1390" s="12"/>
      <c r="H1390" s="20"/>
      <c r="I1390" s="12"/>
      <c r="U1390" s="4" t="str">
        <f>IF(AND($V$2=$E1390,$V$2&lt;&gt;"",$V$2&lt;&gt;0,F1390&lt;&gt;"تأكد من الكود"),COUNT($U$3:U1389)+1,"  ")</f>
        <v xml:space="preserve">  </v>
      </c>
    </row>
    <row r="1391" spans="3:21" ht="15.75">
      <c r="C1391" s="86"/>
      <c r="D1391" s="12"/>
      <c r="E1391" s="12"/>
      <c r="F1391" s="5" t="str">
        <f>IFERROR(IF(E1391&lt;&gt;"",VLOOKUP(E1391,STORE!$C$6:$D$500,2,FALSE),""),"تأكد من الكود")</f>
        <v/>
      </c>
      <c r="G1391" s="12"/>
      <c r="H1391" s="20"/>
      <c r="I1391" s="12"/>
      <c r="U1391" s="4" t="str">
        <f>IF(AND($V$2=$E1391,$V$2&lt;&gt;"",$V$2&lt;&gt;0,F1391&lt;&gt;"تأكد من الكود"),COUNT($U$3:U1390)+1,"  ")</f>
        <v xml:space="preserve">  </v>
      </c>
    </row>
    <row r="1392" spans="3:21" ht="15.75">
      <c r="C1392" s="86"/>
      <c r="D1392" s="12"/>
      <c r="E1392" s="12"/>
      <c r="F1392" s="5" t="str">
        <f>IFERROR(IF(E1392&lt;&gt;"",VLOOKUP(E1392,STORE!$C$6:$D$500,2,FALSE),""),"تأكد من الكود")</f>
        <v/>
      </c>
      <c r="G1392" s="12"/>
      <c r="H1392" s="20"/>
      <c r="I1392" s="12"/>
      <c r="U1392" s="4" t="str">
        <f>IF(AND($V$2=$E1392,$V$2&lt;&gt;"",$V$2&lt;&gt;0,F1392&lt;&gt;"تأكد من الكود"),COUNT($U$3:U1391)+1,"  ")</f>
        <v xml:space="preserve">  </v>
      </c>
    </row>
    <row r="1393" spans="3:21" ht="15.75">
      <c r="C1393" s="86"/>
      <c r="D1393" s="12"/>
      <c r="E1393" s="12"/>
      <c r="F1393" s="5" t="str">
        <f>IFERROR(IF(E1393&lt;&gt;"",VLOOKUP(E1393,STORE!$C$6:$D$500,2,FALSE),""),"تأكد من الكود")</f>
        <v/>
      </c>
      <c r="G1393" s="12"/>
      <c r="H1393" s="20"/>
      <c r="I1393" s="12"/>
      <c r="U1393" s="4" t="str">
        <f>IF(AND($V$2=$E1393,$V$2&lt;&gt;"",$V$2&lt;&gt;0,F1393&lt;&gt;"تأكد من الكود"),COUNT($U$3:U1392)+1,"  ")</f>
        <v xml:space="preserve">  </v>
      </c>
    </row>
    <row r="1394" spans="3:21" ht="15.75">
      <c r="C1394" s="86"/>
      <c r="D1394" s="12"/>
      <c r="E1394" s="12"/>
      <c r="F1394" s="5" t="str">
        <f>IFERROR(IF(E1394&lt;&gt;"",VLOOKUP(E1394,STORE!$C$6:$D$500,2,FALSE),""),"تأكد من الكود")</f>
        <v/>
      </c>
      <c r="G1394" s="12"/>
      <c r="H1394" s="20"/>
      <c r="I1394" s="12"/>
      <c r="U1394" s="4" t="str">
        <f>IF(AND($V$2=$E1394,$V$2&lt;&gt;"",$V$2&lt;&gt;0,F1394&lt;&gt;"تأكد من الكود"),COUNT($U$3:U1393)+1,"  ")</f>
        <v xml:space="preserve">  </v>
      </c>
    </row>
    <row r="1395" spans="3:21" ht="15.75">
      <c r="C1395" s="86"/>
      <c r="D1395" s="12"/>
      <c r="E1395" s="12"/>
      <c r="F1395" s="5" t="str">
        <f>IFERROR(IF(E1395&lt;&gt;"",VLOOKUP(E1395,STORE!$C$6:$D$500,2,FALSE),""),"تأكد من الكود")</f>
        <v/>
      </c>
      <c r="G1395" s="12"/>
      <c r="H1395" s="20"/>
      <c r="I1395" s="12"/>
      <c r="U1395" s="4" t="str">
        <f>IF(AND($V$2=$E1395,$V$2&lt;&gt;"",$V$2&lt;&gt;0,F1395&lt;&gt;"تأكد من الكود"),COUNT($U$3:U1394)+1,"  ")</f>
        <v xml:space="preserve">  </v>
      </c>
    </row>
    <row r="1396" spans="3:21" ht="15.75">
      <c r="C1396" s="86"/>
      <c r="D1396" s="12"/>
      <c r="E1396" s="12"/>
      <c r="F1396" s="5" t="str">
        <f>IFERROR(IF(E1396&lt;&gt;"",VLOOKUP(E1396,STORE!$C$6:$D$500,2,FALSE),""),"تأكد من الكود")</f>
        <v/>
      </c>
      <c r="G1396" s="12"/>
      <c r="H1396" s="20"/>
      <c r="I1396" s="12"/>
      <c r="U1396" s="4" t="str">
        <f>IF(AND($V$2=$E1396,$V$2&lt;&gt;"",$V$2&lt;&gt;0,F1396&lt;&gt;"تأكد من الكود"),COUNT($U$3:U1395)+1,"  ")</f>
        <v xml:space="preserve">  </v>
      </c>
    </row>
    <row r="1397" spans="3:21" ht="15.75">
      <c r="C1397" s="86"/>
      <c r="D1397" s="12"/>
      <c r="E1397" s="12"/>
      <c r="F1397" s="5" t="str">
        <f>IFERROR(IF(E1397&lt;&gt;"",VLOOKUP(E1397,STORE!$C$6:$D$500,2,FALSE),""),"تأكد من الكود")</f>
        <v/>
      </c>
      <c r="G1397" s="12"/>
      <c r="H1397" s="20"/>
      <c r="I1397" s="12"/>
      <c r="U1397" s="4" t="str">
        <f>IF(AND($V$2=$E1397,$V$2&lt;&gt;"",$V$2&lt;&gt;0,F1397&lt;&gt;"تأكد من الكود"),COUNT($U$3:U1396)+1,"  ")</f>
        <v xml:space="preserve">  </v>
      </c>
    </row>
    <row r="1398" spans="3:21" ht="15.75">
      <c r="C1398" s="86"/>
      <c r="D1398" s="12"/>
      <c r="E1398" s="12"/>
      <c r="F1398" s="5" t="str">
        <f>IFERROR(IF(E1398&lt;&gt;"",VLOOKUP(E1398,STORE!$C$6:$D$500,2,FALSE),""),"تأكد من الكود")</f>
        <v/>
      </c>
      <c r="G1398" s="12"/>
      <c r="H1398" s="20"/>
      <c r="I1398" s="12"/>
      <c r="U1398" s="4" t="str">
        <f>IF(AND($V$2=$E1398,$V$2&lt;&gt;"",$V$2&lt;&gt;0,F1398&lt;&gt;"تأكد من الكود"),COUNT($U$3:U1397)+1,"  ")</f>
        <v xml:space="preserve">  </v>
      </c>
    </row>
    <row r="1399" spans="3:21" ht="15.75">
      <c r="C1399" s="86"/>
      <c r="D1399" s="12"/>
      <c r="E1399" s="12"/>
      <c r="F1399" s="5" t="str">
        <f>IFERROR(IF(E1399&lt;&gt;"",VLOOKUP(E1399,STORE!$C$6:$D$500,2,FALSE),""),"تأكد من الكود")</f>
        <v/>
      </c>
      <c r="G1399" s="12"/>
      <c r="H1399" s="20"/>
      <c r="I1399" s="12"/>
      <c r="U1399" s="4" t="str">
        <f>IF(AND($V$2=$E1399,$V$2&lt;&gt;"",$V$2&lt;&gt;0,F1399&lt;&gt;"تأكد من الكود"),COUNT($U$3:U1398)+1,"  ")</f>
        <v xml:space="preserve">  </v>
      </c>
    </row>
    <row r="1400" spans="3:21" ht="15.75">
      <c r="C1400" s="86"/>
      <c r="D1400" s="12"/>
      <c r="E1400" s="12"/>
      <c r="F1400" s="5" t="str">
        <f>IFERROR(IF(E1400&lt;&gt;"",VLOOKUP(E1400,STORE!$C$6:$D$500,2,FALSE),""),"تأكد من الكود")</f>
        <v/>
      </c>
      <c r="G1400" s="12"/>
      <c r="H1400" s="20"/>
      <c r="I1400" s="12"/>
      <c r="U1400" s="4" t="str">
        <f>IF(AND($V$2=$E1400,$V$2&lt;&gt;"",$V$2&lt;&gt;0,F1400&lt;&gt;"تأكد من الكود"),COUNT($U$3:U1399)+1,"  ")</f>
        <v xml:space="preserve">  </v>
      </c>
    </row>
    <row r="1401" spans="3:21" ht="15.75">
      <c r="C1401" s="86"/>
      <c r="D1401" s="12"/>
      <c r="E1401" s="12"/>
      <c r="F1401" s="5" t="str">
        <f>IFERROR(IF(E1401&lt;&gt;"",VLOOKUP(E1401,STORE!$C$6:$D$500,2,FALSE),""),"تأكد من الكود")</f>
        <v/>
      </c>
      <c r="G1401" s="12"/>
      <c r="H1401" s="20"/>
      <c r="I1401" s="12"/>
      <c r="U1401" s="4" t="str">
        <f>IF(AND($V$2=$E1401,$V$2&lt;&gt;"",$V$2&lt;&gt;0,F1401&lt;&gt;"تأكد من الكود"),COUNT($U$3:U1400)+1,"  ")</f>
        <v xml:space="preserve">  </v>
      </c>
    </row>
    <row r="1402" spans="3:21" ht="15.75">
      <c r="C1402" s="86"/>
      <c r="D1402" s="12"/>
      <c r="E1402" s="12"/>
      <c r="F1402" s="5" t="str">
        <f>IFERROR(IF(E1402&lt;&gt;"",VLOOKUP(E1402,STORE!$C$6:$D$500,2,FALSE),""),"تأكد من الكود")</f>
        <v/>
      </c>
      <c r="G1402" s="12"/>
      <c r="H1402" s="20"/>
      <c r="I1402" s="12"/>
      <c r="U1402" s="4" t="str">
        <f>IF(AND($V$2=$E1402,$V$2&lt;&gt;"",$V$2&lt;&gt;0,F1402&lt;&gt;"تأكد من الكود"),COUNT($U$3:U1401)+1,"  ")</f>
        <v xml:space="preserve">  </v>
      </c>
    </row>
    <row r="1403" spans="3:21" ht="15.75">
      <c r="C1403" s="86"/>
      <c r="D1403" s="12"/>
      <c r="E1403" s="12"/>
      <c r="F1403" s="5" t="str">
        <f>IFERROR(IF(E1403&lt;&gt;"",VLOOKUP(E1403,STORE!$C$6:$D$500,2,FALSE),""),"تأكد من الكود")</f>
        <v/>
      </c>
      <c r="G1403" s="12"/>
      <c r="H1403" s="20"/>
      <c r="I1403" s="12"/>
      <c r="U1403" s="4" t="str">
        <f>IF(AND($V$2=$E1403,$V$2&lt;&gt;"",$V$2&lt;&gt;0,F1403&lt;&gt;"تأكد من الكود"),COUNT($U$3:U1402)+1,"  ")</f>
        <v xml:space="preserve">  </v>
      </c>
    </row>
    <row r="1404" spans="3:21" ht="15.75">
      <c r="C1404" s="86"/>
      <c r="D1404" s="12"/>
      <c r="E1404" s="12"/>
      <c r="F1404" s="5" t="str">
        <f>IFERROR(IF(E1404&lt;&gt;"",VLOOKUP(E1404,STORE!$C$6:$D$500,2,FALSE),""),"تأكد من الكود")</f>
        <v/>
      </c>
      <c r="G1404" s="12"/>
      <c r="H1404" s="20"/>
      <c r="I1404" s="12"/>
      <c r="U1404" s="4" t="str">
        <f>IF(AND($V$2=$E1404,$V$2&lt;&gt;"",$V$2&lt;&gt;0,F1404&lt;&gt;"تأكد من الكود"),COUNT($U$3:U1403)+1,"  ")</f>
        <v xml:space="preserve">  </v>
      </c>
    </row>
    <row r="1405" spans="3:21" ht="15.75">
      <c r="C1405" s="86"/>
      <c r="D1405" s="12"/>
      <c r="E1405" s="12"/>
      <c r="F1405" s="5" t="str">
        <f>IFERROR(IF(E1405&lt;&gt;"",VLOOKUP(E1405,STORE!$C$6:$D$500,2,FALSE),""),"تأكد من الكود")</f>
        <v/>
      </c>
      <c r="G1405" s="12"/>
      <c r="H1405" s="20"/>
      <c r="I1405" s="12"/>
      <c r="U1405" s="4" t="str">
        <f>IF(AND($V$2=$E1405,$V$2&lt;&gt;"",$V$2&lt;&gt;0,F1405&lt;&gt;"تأكد من الكود"),COUNT($U$3:U1404)+1,"  ")</f>
        <v xml:space="preserve">  </v>
      </c>
    </row>
    <row r="1406" spans="3:21" ht="15.75">
      <c r="C1406" s="86"/>
      <c r="D1406" s="12"/>
      <c r="E1406" s="12"/>
      <c r="F1406" s="5" t="str">
        <f>IFERROR(IF(E1406&lt;&gt;"",VLOOKUP(E1406,STORE!$C$6:$D$500,2,FALSE),""),"تأكد من الكود")</f>
        <v/>
      </c>
      <c r="G1406" s="12"/>
      <c r="H1406" s="20"/>
      <c r="I1406" s="12"/>
      <c r="U1406" s="4" t="str">
        <f>IF(AND($V$2=$E1406,$V$2&lt;&gt;"",$V$2&lt;&gt;0,F1406&lt;&gt;"تأكد من الكود"),COUNT($U$3:U1405)+1,"  ")</f>
        <v xml:space="preserve">  </v>
      </c>
    </row>
    <row r="1407" spans="3:21" ht="15.75">
      <c r="C1407" s="86"/>
      <c r="D1407" s="12"/>
      <c r="E1407" s="12"/>
      <c r="F1407" s="5" t="str">
        <f>IFERROR(IF(E1407&lt;&gt;"",VLOOKUP(E1407,STORE!$C$6:$D$500,2,FALSE),""),"تأكد من الكود")</f>
        <v/>
      </c>
      <c r="G1407" s="12"/>
      <c r="H1407" s="20"/>
      <c r="I1407" s="12"/>
      <c r="U1407" s="4" t="str">
        <f>IF(AND($V$2=$E1407,$V$2&lt;&gt;"",$V$2&lt;&gt;0,F1407&lt;&gt;"تأكد من الكود"),COUNT($U$3:U1406)+1,"  ")</f>
        <v xml:space="preserve">  </v>
      </c>
    </row>
    <row r="1408" spans="3:21" ht="15.75">
      <c r="C1408" s="86"/>
      <c r="D1408" s="12"/>
      <c r="E1408" s="12"/>
      <c r="F1408" s="5" t="str">
        <f>IFERROR(IF(E1408&lt;&gt;"",VLOOKUP(E1408,STORE!$C$6:$D$500,2,FALSE),""),"تأكد من الكود")</f>
        <v/>
      </c>
      <c r="G1408" s="12"/>
      <c r="H1408" s="20"/>
      <c r="I1408" s="12"/>
      <c r="U1408" s="4" t="str">
        <f>IF(AND($V$2=$E1408,$V$2&lt;&gt;"",$V$2&lt;&gt;0,F1408&lt;&gt;"تأكد من الكود"),COUNT($U$3:U1407)+1,"  ")</f>
        <v xml:space="preserve">  </v>
      </c>
    </row>
    <row r="1409" spans="3:21" ht="15.75">
      <c r="C1409" s="86"/>
      <c r="D1409" s="12"/>
      <c r="E1409" s="12"/>
      <c r="F1409" s="5" t="str">
        <f>IFERROR(IF(E1409&lt;&gt;"",VLOOKUP(E1409,STORE!$C$6:$D$500,2,FALSE),""),"تأكد من الكود")</f>
        <v/>
      </c>
      <c r="G1409" s="12"/>
      <c r="H1409" s="20"/>
      <c r="I1409" s="12"/>
      <c r="U1409" s="4" t="str">
        <f>IF(AND($V$2=$E1409,$V$2&lt;&gt;"",$V$2&lt;&gt;0,F1409&lt;&gt;"تأكد من الكود"),COUNT($U$3:U1408)+1,"  ")</f>
        <v xml:space="preserve">  </v>
      </c>
    </row>
    <row r="1410" spans="3:21" ht="15.75">
      <c r="C1410" s="86"/>
      <c r="D1410" s="12"/>
      <c r="E1410" s="12"/>
      <c r="F1410" s="5" t="str">
        <f>IFERROR(IF(E1410&lt;&gt;"",VLOOKUP(E1410,STORE!$C$6:$D$500,2,FALSE),""),"تأكد من الكود")</f>
        <v/>
      </c>
      <c r="G1410" s="12"/>
      <c r="H1410" s="20"/>
      <c r="I1410" s="12"/>
      <c r="U1410" s="4" t="str">
        <f>IF(AND($V$2=$E1410,$V$2&lt;&gt;"",$V$2&lt;&gt;0,F1410&lt;&gt;"تأكد من الكود"),COUNT($U$3:U1409)+1,"  ")</f>
        <v xml:space="preserve">  </v>
      </c>
    </row>
    <row r="1411" spans="3:21" ht="15.75">
      <c r="C1411" s="86"/>
      <c r="D1411" s="12"/>
      <c r="E1411" s="12"/>
      <c r="F1411" s="5" t="str">
        <f>IFERROR(IF(E1411&lt;&gt;"",VLOOKUP(E1411,STORE!$C$6:$D$500,2,FALSE),""),"تأكد من الكود")</f>
        <v/>
      </c>
      <c r="G1411" s="12"/>
      <c r="H1411" s="20"/>
      <c r="I1411" s="12"/>
      <c r="U1411" s="4" t="str">
        <f>IF(AND($V$2=$E1411,$V$2&lt;&gt;"",$V$2&lt;&gt;0,F1411&lt;&gt;"تأكد من الكود"),COUNT($U$3:U1410)+1,"  ")</f>
        <v xml:space="preserve">  </v>
      </c>
    </row>
    <row r="1412" spans="3:21" ht="15.75">
      <c r="C1412" s="86"/>
      <c r="D1412" s="12"/>
      <c r="E1412" s="12"/>
      <c r="F1412" s="5" t="str">
        <f>IFERROR(IF(E1412&lt;&gt;"",VLOOKUP(E1412,STORE!$C$6:$D$500,2,FALSE),""),"تأكد من الكود")</f>
        <v/>
      </c>
      <c r="G1412" s="12"/>
      <c r="H1412" s="20"/>
      <c r="I1412" s="12"/>
      <c r="U1412" s="4" t="str">
        <f>IF(AND($V$2=$E1412,$V$2&lt;&gt;"",$V$2&lt;&gt;0,F1412&lt;&gt;"تأكد من الكود"),COUNT($U$3:U1411)+1,"  ")</f>
        <v xml:space="preserve">  </v>
      </c>
    </row>
    <row r="1413" spans="3:21" ht="15.75">
      <c r="C1413" s="86"/>
      <c r="D1413" s="12"/>
      <c r="E1413" s="12"/>
      <c r="F1413" s="5" t="str">
        <f>IFERROR(IF(E1413&lt;&gt;"",VLOOKUP(E1413,STORE!$C$6:$D$500,2,FALSE),""),"تأكد من الكود")</f>
        <v/>
      </c>
      <c r="G1413" s="12"/>
      <c r="H1413" s="20"/>
      <c r="I1413" s="12"/>
      <c r="U1413" s="4" t="str">
        <f>IF(AND($V$2=$E1413,$V$2&lt;&gt;"",$V$2&lt;&gt;0,F1413&lt;&gt;"تأكد من الكود"),COUNT($U$3:U1412)+1,"  ")</f>
        <v xml:space="preserve">  </v>
      </c>
    </row>
    <row r="1414" spans="3:21" ht="15.75">
      <c r="C1414" s="86"/>
      <c r="D1414" s="12"/>
      <c r="E1414" s="12"/>
      <c r="F1414" s="5" t="str">
        <f>IFERROR(IF(E1414&lt;&gt;"",VLOOKUP(E1414,STORE!$C$6:$D$500,2,FALSE),""),"تأكد من الكود")</f>
        <v/>
      </c>
      <c r="G1414" s="12"/>
      <c r="H1414" s="20"/>
      <c r="I1414" s="12"/>
      <c r="U1414" s="4" t="str">
        <f>IF(AND($V$2=$E1414,$V$2&lt;&gt;"",$V$2&lt;&gt;0,F1414&lt;&gt;"تأكد من الكود"),COUNT($U$3:U1413)+1,"  ")</f>
        <v xml:space="preserve">  </v>
      </c>
    </row>
    <row r="1415" spans="3:21" ht="15.75">
      <c r="C1415" s="86"/>
      <c r="D1415" s="12"/>
      <c r="E1415" s="12"/>
      <c r="F1415" s="5" t="str">
        <f>IFERROR(IF(E1415&lt;&gt;"",VLOOKUP(E1415,STORE!$C$6:$D$500,2,FALSE),""),"تأكد من الكود")</f>
        <v/>
      </c>
      <c r="G1415" s="12"/>
      <c r="H1415" s="20"/>
      <c r="I1415" s="12"/>
      <c r="U1415" s="4" t="str">
        <f>IF(AND($V$2=$E1415,$V$2&lt;&gt;"",$V$2&lt;&gt;0,F1415&lt;&gt;"تأكد من الكود"),COUNT($U$3:U1414)+1,"  ")</f>
        <v xml:space="preserve">  </v>
      </c>
    </row>
    <row r="1416" spans="3:21" ht="15.75">
      <c r="C1416" s="86"/>
      <c r="D1416" s="12"/>
      <c r="E1416" s="12"/>
      <c r="F1416" s="5" t="str">
        <f>IFERROR(IF(E1416&lt;&gt;"",VLOOKUP(E1416,STORE!$C$6:$D$500,2,FALSE),""),"تأكد من الكود")</f>
        <v/>
      </c>
      <c r="G1416" s="12"/>
      <c r="H1416" s="20"/>
      <c r="I1416" s="12"/>
      <c r="U1416" s="4" t="str">
        <f>IF(AND($V$2=$E1416,$V$2&lt;&gt;"",$V$2&lt;&gt;0,F1416&lt;&gt;"تأكد من الكود"),COUNT($U$3:U1415)+1,"  ")</f>
        <v xml:space="preserve">  </v>
      </c>
    </row>
    <row r="1417" spans="3:21" ht="15.75">
      <c r="C1417" s="86"/>
      <c r="D1417" s="12"/>
      <c r="E1417" s="12"/>
      <c r="F1417" s="5" t="str">
        <f>IFERROR(IF(E1417&lt;&gt;"",VLOOKUP(E1417,STORE!$C$6:$D$500,2,FALSE),""),"تأكد من الكود")</f>
        <v/>
      </c>
      <c r="G1417" s="12"/>
      <c r="H1417" s="20"/>
      <c r="I1417" s="12"/>
      <c r="U1417" s="4" t="str">
        <f>IF(AND($V$2=$E1417,$V$2&lt;&gt;"",$V$2&lt;&gt;0,F1417&lt;&gt;"تأكد من الكود"),COUNT($U$3:U1416)+1,"  ")</f>
        <v xml:space="preserve">  </v>
      </c>
    </row>
    <row r="1418" spans="3:21" ht="15.75">
      <c r="C1418" s="86"/>
      <c r="D1418" s="12"/>
      <c r="E1418" s="12"/>
      <c r="F1418" s="5" t="str">
        <f>IFERROR(IF(E1418&lt;&gt;"",VLOOKUP(E1418,STORE!$C$6:$D$500,2,FALSE),""),"تأكد من الكود")</f>
        <v/>
      </c>
      <c r="G1418" s="12"/>
      <c r="H1418" s="20"/>
      <c r="I1418" s="12"/>
      <c r="U1418" s="4" t="str">
        <f>IF(AND($V$2=$E1418,$V$2&lt;&gt;"",$V$2&lt;&gt;0,F1418&lt;&gt;"تأكد من الكود"),COUNT($U$3:U1417)+1,"  ")</f>
        <v xml:space="preserve">  </v>
      </c>
    </row>
    <row r="1419" spans="3:21" ht="15.75">
      <c r="C1419" s="86"/>
      <c r="D1419" s="12"/>
      <c r="E1419" s="12"/>
      <c r="F1419" s="5" t="str">
        <f>IFERROR(IF(E1419&lt;&gt;"",VLOOKUP(E1419,STORE!$C$6:$D$500,2,FALSE),""),"تأكد من الكود")</f>
        <v/>
      </c>
      <c r="G1419" s="12"/>
      <c r="H1419" s="20"/>
      <c r="I1419" s="12"/>
      <c r="U1419" s="4" t="str">
        <f>IF(AND($V$2=$E1419,$V$2&lt;&gt;"",$V$2&lt;&gt;0,F1419&lt;&gt;"تأكد من الكود"),COUNT($U$3:U1418)+1,"  ")</f>
        <v xml:space="preserve">  </v>
      </c>
    </row>
    <row r="1420" spans="3:21" ht="15.75">
      <c r="C1420" s="86"/>
      <c r="D1420" s="12"/>
      <c r="E1420" s="12"/>
      <c r="F1420" s="5" t="str">
        <f>IFERROR(IF(E1420&lt;&gt;"",VLOOKUP(E1420,STORE!$C$6:$D$500,2,FALSE),""),"تأكد من الكود")</f>
        <v/>
      </c>
      <c r="G1420" s="12"/>
      <c r="H1420" s="20"/>
      <c r="I1420" s="12"/>
      <c r="U1420" s="4" t="str">
        <f>IF(AND($V$2=$E1420,$V$2&lt;&gt;"",$V$2&lt;&gt;0,F1420&lt;&gt;"تأكد من الكود"),COUNT($U$3:U1419)+1,"  ")</f>
        <v xml:space="preserve">  </v>
      </c>
    </row>
    <row r="1421" spans="3:21" ht="15.75">
      <c r="C1421" s="86"/>
      <c r="D1421" s="12"/>
      <c r="E1421" s="12"/>
      <c r="F1421" s="5" t="str">
        <f>IFERROR(IF(E1421&lt;&gt;"",VLOOKUP(E1421,STORE!$C$6:$D$500,2,FALSE),""),"تأكد من الكود")</f>
        <v/>
      </c>
      <c r="G1421" s="12"/>
      <c r="H1421" s="20"/>
      <c r="I1421" s="12"/>
      <c r="U1421" s="4" t="str">
        <f>IF(AND($V$2=$E1421,$V$2&lt;&gt;"",$V$2&lt;&gt;0,F1421&lt;&gt;"تأكد من الكود"),COUNT($U$3:U1420)+1,"  ")</f>
        <v xml:space="preserve">  </v>
      </c>
    </row>
    <row r="1422" spans="3:21" ht="15.75">
      <c r="C1422" s="86"/>
      <c r="D1422" s="12"/>
      <c r="E1422" s="12"/>
      <c r="F1422" s="5" t="str">
        <f>IFERROR(IF(E1422&lt;&gt;"",VLOOKUP(E1422,STORE!$C$6:$D$500,2,FALSE),""),"تأكد من الكود")</f>
        <v/>
      </c>
      <c r="G1422" s="12"/>
      <c r="H1422" s="20"/>
      <c r="I1422" s="12"/>
      <c r="U1422" s="4" t="str">
        <f>IF(AND($V$2=$E1422,$V$2&lt;&gt;"",$V$2&lt;&gt;0,F1422&lt;&gt;"تأكد من الكود"),COUNT($U$3:U1421)+1,"  ")</f>
        <v xml:space="preserve">  </v>
      </c>
    </row>
    <row r="1423" spans="3:21" ht="15.75">
      <c r="C1423" s="86"/>
      <c r="D1423" s="12"/>
      <c r="E1423" s="12"/>
      <c r="F1423" s="5" t="str">
        <f>IFERROR(IF(E1423&lt;&gt;"",VLOOKUP(E1423,STORE!$C$6:$D$500,2,FALSE),""),"تأكد من الكود")</f>
        <v/>
      </c>
      <c r="G1423" s="12"/>
      <c r="H1423" s="20"/>
      <c r="I1423" s="12"/>
      <c r="U1423" s="4" t="str">
        <f>IF(AND($V$2=$E1423,$V$2&lt;&gt;"",$V$2&lt;&gt;0,F1423&lt;&gt;"تأكد من الكود"),COUNT($U$3:U1422)+1,"  ")</f>
        <v xml:space="preserve">  </v>
      </c>
    </row>
    <row r="1424" spans="3:21" ht="15.75">
      <c r="C1424" s="86"/>
      <c r="D1424" s="12"/>
      <c r="E1424" s="12"/>
      <c r="F1424" s="5" t="str">
        <f>IFERROR(IF(E1424&lt;&gt;"",VLOOKUP(E1424,STORE!$C$6:$D$500,2,FALSE),""),"تأكد من الكود")</f>
        <v/>
      </c>
      <c r="G1424" s="12"/>
      <c r="H1424" s="20"/>
      <c r="I1424" s="12"/>
      <c r="U1424" s="4" t="str">
        <f>IF(AND($V$2=$E1424,$V$2&lt;&gt;"",$V$2&lt;&gt;0,F1424&lt;&gt;"تأكد من الكود"),COUNT($U$3:U1423)+1,"  ")</f>
        <v xml:space="preserve">  </v>
      </c>
    </row>
    <row r="1425" spans="3:21" ht="15.75">
      <c r="C1425" s="86"/>
      <c r="D1425" s="12"/>
      <c r="E1425" s="12"/>
      <c r="F1425" s="5" t="str">
        <f>IFERROR(IF(E1425&lt;&gt;"",VLOOKUP(E1425,STORE!$C$6:$D$500,2,FALSE),""),"تأكد من الكود")</f>
        <v/>
      </c>
      <c r="G1425" s="12"/>
      <c r="H1425" s="20"/>
      <c r="I1425" s="12"/>
      <c r="U1425" s="4" t="str">
        <f>IF(AND($V$2=$E1425,$V$2&lt;&gt;"",$V$2&lt;&gt;0,F1425&lt;&gt;"تأكد من الكود"),COUNT($U$3:U1424)+1,"  ")</f>
        <v xml:space="preserve">  </v>
      </c>
    </row>
    <row r="1426" spans="3:21" ht="15.75">
      <c r="C1426" s="86"/>
      <c r="D1426" s="12"/>
      <c r="E1426" s="12"/>
      <c r="F1426" s="5" t="str">
        <f>IFERROR(IF(E1426&lt;&gt;"",VLOOKUP(E1426,STORE!$C$6:$D$500,2,FALSE),""),"تأكد من الكود")</f>
        <v/>
      </c>
      <c r="G1426" s="12"/>
      <c r="H1426" s="20"/>
      <c r="I1426" s="12"/>
      <c r="U1426" s="4" t="str">
        <f>IF(AND($V$2=$E1426,$V$2&lt;&gt;"",$V$2&lt;&gt;0,F1426&lt;&gt;"تأكد من الكود"),COUNT($U$3:U1425)+1,"  ")</f>
        <v xml:space="preserve">  </v>
      </c>
    </row>
    <row r="1427" spans="3:21" ht="15.75">
      <c r="C1427" s="86"/>
      <c r="D1427" s="12"/>
      <c r="E1427" s="12"/>
      <c r="F1427" s="5" t="str">
        <f>IFERROR(IF(E1427&lt;&gt;"",VLOOKUP(E1427,STORE!$C$6:$D$500,2,FALSE),""),"تأكد من الكود")</f>
        <v/>
      </c>
      <c r="G1427" s="12"/>
      <c r="H1427" s="20"/>
      <c r="I1427" s="12"/>
      <c r="U1427" s="4" t="str">
        <f>IF(AND($V$2=$E1427,$V$2&lt;&gt;"",$V$2&lt;&gt;0,F1427&lt;&gt;"تأكد من الكود"),COUNT($U$3:U1426)+1,"  ")</f>
        <v xml:space="preserve">  </v>
      </c>
    </row>
    <row r="1428" spans="3:21" ht="15.75">
      <c r="C1428" s="86"/>
      <c r="D1428" s="12"/>
      <c r="E1428" s="12"/>
      <c r="F1428" s="5" t="str">
        <f>IFERROR(IF(E1428&lt;&gt;"",VLOOKUP(E1428,STORE!$C$6:$D$500,2,FALSE),""),"تأكد من الكود")</f>
        <v/>
      </c>
      <c r="G1428" s="12"/>
      <c r="H1428" s="20"/>
      <c r="I1428" s="12"/>
      <c r="U1428" s="4" t="str">
        <f>IF(AND($V$2=$E1428,$V$2&lt;&gt;"",$V$2&lt;&gt;0,F1428&lt;&gt;"تأكد من الكود"),COUNT($U$3:U1427)+1,"  ")</f>
        <v xml:space="preserve">  </v>
      </c>
    </row>
    <row r="1429" spans="3:21" ht="15.75">
      <c r="C1429" s="86"/>
      <c r="D1429" s="12"/>
      <c r="E1429" s="12"/>
      <c r="F1429" s="5" t="str">
        <f>IFERROR(IF(E1429&lt;&gt;"",VLOOKUP(E1429,STORE!$C$6:$D$500,2,FALSE),""),"تأكد من الكود")</f>
        <v/>
      </c>
      <c r="G1429" s="12"/>
      <c r="H1429" s="20"/>
      <c r="I1429" s="12"/>
      <c r="U1429" s="4" t="str">
        <f>IF(AND($V$2=$E1429,$V$2&lt;&gt;"",$V$2&lt;&gt;0,F1429&lt;&gt;"تأكد من الكود"),COUNT($U$3:U1428)+1,"  ")</f>
        <v xml:space="preserve">  </v>
      </c>
    </row>
    <row r="1430" spans="3:21" ht="15.75">
      <c r="C1430" s="86"/>
      <c r="D1430" s="12"/>
      <c r="E1430" s="12"/>
      <c r="F1430" s="5" t="str">
        <f>IFERROR(IF(E1430&lt;&gt;"",VLOOKUP(E1430,STORE!$C$6:$D$500,2,FALSE),""),"تأكد من الكود")</f>
        <v/>
      </c>
      <c r="G1430" s="12"/>
      <c r="H1430" s="20"/>
      <c r="I1430" s="12"/>
      <c r="U1430" s="4" t="str">
        <f>IF(AND($V$2=$E1430,$V$2&lt;&gt;"",$V$2&lt;&gt;0,F1430&lt;&gt;"تأكد من الكود"),COUNT($U$3:U1429)+1,"  ")</f>
        <v xml:space="preserve">  </v>
      </c>
    </row>
    <row r="1431" spans="3:21" ht="15.75">
      <c r="C1431" s="86"/>
      <c r="D1431" s="12"/>
      <c r="E1431" s="12"/>
      <c r="F1431" s="5" t="str">
        <f>IFERROR(IF(E1431&lt;&gt;"",VLOOKUP(E1431,STORE!$C$6:$D$500,2,FALSE),""),"تأكد من الكود")</f>
        <v/>
      </c>
      <c r="G1431" s="12"/>
      <c r="H1431" s="20"/>
      <c r="I1431" s="12"/>
      <c r="U1431" s="4" t="str">
        <f>IF(AND($V$2=$E1431,$V$2&lt;&gt;"",$V$2&lt;&gt;0,F1431&lt;&gt;"تأكد من الكود"),COUNT($U$3:U1430)+1,"  ")</f>
        <v xml:space="preserve">  </v>
      </c>
    </row>
    <row r="1432" spans="3:21" ht="15.75">
      <c r="C1432" s="86"/>
      <c r="D1432" s="12"/>
      <c r="E1432" s="12"/>
      <c r="F1432" s="5" t="str">
        <f>IFERROR(IF(E1432&lt;&gt;"",VLOOKUP(E1432,STORE!$C$6:$D$500,2,FALSE),""),"تأكد من الكود")</f>
        <v/>
      </c>
      <c r="G1432" s="12"/>
      <c r="H1432" s="20"/>
      <c r="I1432" s="12"/>
      <c r="U1432" s="4" t="str">
        <f>IF(AND($V$2=$E1432,$V$2&lt;&gt;"",$V$2&lt;&gt;0,F1432&lt;&gt;"تأكد من الكود"),COUNT($U$3:U1431)+1,"  ")</f>
        <v xml:space="preserve">  </v>
      </c>
    </row>
    <row r="1433" spans="3:21" ht="15.75">
      <c r="C1433" s="86"/>
      <c r="D1433" s="12"/>
      <c r="E1433" s="12"/>
      <c r="F1433" s="5" t="str">
        <f>IFERROR(IF(E1433&lt;&gt;"",VLOOKUP(E1433,STORE!$C$6:$D$500,2,FALSE),""),"تأكد من الكود")</f>
        <v/>
      </c>
      <c r="G1433" s="12"/>
      <c r="H1433" s="20"/>
      <c r="I1433" s="12"/>
      <c r="U1433" s="4" t="str">
        <f>IF(AND($V$2=$E1433,$V$2&lt;&gt;"",$V$2&lt;&gt;0,F1433&lt;&gt;"تأكد من الكود"),COUNT($U$3:U1432)+1,"  ")</f>
        <v xml:space="preserve">  </v>
      </c>
    </row>
    <row r="1434" spans="3:21" ht="15.75">
      <c r="C1434" s="86"/>
      <c r="D1434" s="12"/>
      <c r="E1434" s="12"/>
      <c r="F1434" s="5" t="str">
        <f>IFERROR(IF(E1434&lt;&gt;"",VLOOKUP(E1434,STORE!$C$6:$D$500,2,FALSE),""),"تأكد من الكود")</f>
        <v/>
      </c>
      <c r="G1434" s="12"/>
      <c r="H1434" s="20"/>
      <c r="I1434" s="12"/>
      <c r="U1434" s="4" t="str">
        <f>IF(AND($V$2=$E1434,$V$2&lt;&gt;"",$V$2&lt;&gt;0,F1434&lt;&gt;"تأكد من الكود"),COUNT($U$3:U1433)+1,"  ")</f>
        <v xml:space="preserve">  </v>
      </c>
    </row>
    <row r="1435" spans="3:21" ht="15.75">
      <c r="C1435" s="86"/>
      <c r="D1435" s="12"/>
      <c r="E1435" s="12"/>
      <c r="F1435" s="5" t="str">
        <f>IFERROR(IF(E1435&lt;&gt;"",VLOOKUP(E1435,STORE!$C$6:$D$500,2,FALSE),""),"تأكد من الكود")</f>
        <v/>
      </c>
      <c r="G1435" s="12"/>
      <c r="H1435" s="20"/>
      <c r="I1435" s="12"/>
      <c r="U1435" s="4" t="str">
        <f>IF(AND($V$2=$E1435,$V$2&lt;&gt;"",$V$2&lt;&gt;0,F1435&lt;&gt;"تأكد من الكود"),COUNT($U$3:U1434)+1,"  ")</f>
        <v xml:space="preserve">  </v>
      </c>
    </row>
    <row r="1436" spans="3:21" ht="15.75">
      <c r="C1436" s="86"/>
      <c r="D1436" s="12"/>
      <c r="E1436" s="12"/>
      <c r="F1436" s="5" t="str">
        <f>IFERROR(IF(E1436&lt;&gt;"",VLOOKUP(E1436,STORE!$C$6:$D$500,2,FALSE),""),"تأكد من الكود")</f>
        <v/>
      </c>
      <c r="G1436" s="12"/>
      <c r="H1436" s="20"/>
      <c r="I1436" s="12"/>
      <c r="U1436" s="4" t="str">
        <f>IF(AND($V$2=$E1436,$V$2&lt;&gt;"",$V$2&lt;&gt;0,F1436&lt;&gt;"تأكد من الكود"),COUNT($U$3:U1435)+1,"  ")</f>
        <v xml:space="preserve">  </v>
      </c>
    </row>
    <row r="1437" spans="3:21" ht="15.75">
      <c r="C1437" s="86"/>
      <c r="D1437" s="12"/>
      <c r="E1437" s="12"/>
      <c r="F1437" s="5" t="str">
        <f>IFERROR(IF(E1437&lt;&gt;"",VLOOKUP(E1437,STORE!$C$6:$D$500,2,FALSE),""),"تأكد من الكود")</f>
        <v/>
      </c>
      <c r="G1437" s="12"/>
      <c r="H1437" s="20"/>
      <c r="I1437" s="12"/>
      <c r="U1437" s="4" t="str">
        <f>IF(AND($V$2=$E1437,$V$2&lt;&gt;"",$V$2&lt;&gt;0,F1437&lt;&gt;"تأكد من الكود"),COUNT($U$3:U1436)+1,"  ")</f>
        <v xml:space="preserve">  </v>
      </c>
    </row>
    <row r="1438" spans="3:21" ht="15.75">
      <c r="C1438" s="86"/>
      <c r="D1438" s="12"/>
      <c r="E1438" s="12"/>
      <c r="F1438" s="5" t="str">
        <f>IFERROR(IF(E1438&lt;&gt;"",VLOOKUP(E1438,STORE!$C$6:$D$500,2,FALSE),""),"تأكد من الكود")</f>
        <v/>
      </c>
      <c r="G1438" s="12"/>
      <c r="H1438" s="20"/>
      <c r="I1438" s="12"/>
      <c r="U1438" s="4" t="str">
        <f>IF(AND($V$2=$E1438,$V$2&lt;&gt;"",$V$2&lt;&gt;0,F1438&lt;&gt;"تأكد من الكود"),COUNT($U$3:U1437)+1,"  ")</f>
        <v xml:space="preserve">  </v>
      </c>
    </row>
    <row r="1439" spans="3:21" ht="15.75">
      <c r="C1439" s="86"/>
      <c r="D1439" s="12"/>
      <c r="E1439" s="12"/>
      <c r="F1439" s="5" t="str">
        <f>IFERROR(IF(E1439&lt;&gt;"",VLOOKUP(E1439,STORE!$C$6:$D$500,2,FALSE),""),"تأكد من الكود")</f>
        <v/>
      </c>
      <c r="G1439" s="12"/>
      <c r="H1439" s="20"/>
      <c r="I1439" s="12"/>
      <c r="U1439" s="4" t="str">
        <f>IF(AND($V$2=$E1439,$V$2&lt;&gt;"",$V$2&lt;&gt;0,F1439&lt;&gt;"تأكد من الكود"),COUNT($U$3:U1438)+1,"  ")</f>
        <v xml:space="preserve">  </v>
      </c>
    </row>
    <row r="1440" spans="3:21" ht="15.75">
      <c r="C1440" s="86"/>
      <c r="D1440" s="12"/>
      <c r="E1440" s="12"/>
      <c r="F1440" s="5" t="str">
        <f>IFERROR(IF(E1440&lt;&gt;"",VLOOKUP(E1440,STORE!$C$6:$D$500,2,FALSE),""),"تأكد من الكود")</f>
        <v/>
      </c>
      <c r="G1440" s="12"/>
      <c r="H1440" s="20"/>
      <c r="I1440" s="12"/>
      <c r="U1440" s="4" t="str">
        <f>IF(AND($V$2=$E1440,$V$2&lt;&gt;"",$V$2&lt;&gt;0,F1440&lt;&gt;"تأكد من الكود"),COUNT($U$3:U1439)+1,"  ")</f>
        <v xml:space="preserve">  </v>
      </c>
    </row>
    <row r="1441" spans="3:21" ht="15.75">
      <c r="C1441" s="86"/>
      <c r="D1441" s="12"/>
      <c r="E1441" s="12"/>
      <c r="F1441" s="5" t="str">
        <f>IFERROR(IF(E1441&lt;&gt;"",VLOOKUP(E1441,STORE!$C$6:$D$500,2,FALSE),""),"تأكد من الكود")</f>
        <v/>
      </c>
      <c r="G1441" s="12"/>
      <c r="H1441" s="20"/>
      <c r="I1441" s="12"/>
      <c r="U1441" s="4" t="str">
        <f>IF(AND($V$2=$E1441,$V$2&lt;&gt;"",$V$2&lt;&gt;0,F1441&lt;&gt;"تأكد من الكود"),COUNT($U$3:U1440)+1,"  ")</f>
        <v xml:space="preserve">  </v>
      </c>
    </row>
    <row r="1442" spans="3:21" ht="15.75">
      <c r="C1442" s="86"/>
      <c r="D1442" s="12"/>
      <c r="E1442" s="12"/>
      <c r="F1442" s="5" t="str">
        <f>IFERROR(IF(E1442&lt;&gt;"",VLOOKUP(E1442,STORE!$C$6:$D$500,2,FALSE),""),"تأكد من الكود")</f>
        <v/>
      </c>
      <c r="G1442" s="12"/>
      <c r="H1442" s="20"/>
      <c r="I1442" s="12"/>
      <c r="U1442" s="4" t="str">
        <f>IF(AND($V$2=$E1442,$V$2&lt;&gt;"",$V$2&lt;&gt;0,F1442&lt;&gt;"تأكد من الكود"),COUNT($U$3:U1441)+1,"  ")</f>
        <v xml:space="preserve">  </v>
      </c>
    </row>
    <row r="1443" spans="3:21" ht="15.75">
      <c r="C1443" s="86"/>
      <c r="D1443" s="12"/>
      <c r="E1443" s="12"/>
      <c r="F1443" s="5" t="str">
        <f>IFERROR(IF(E1443&lt;&gt;"",VLOOKUP(E1443,STORE!$C$6:$D$500,2,FALSE),""),"تأكد من الكود")</f>
        <v/>
      </c>
      <c r="G1443" s="12"/>
      <c r="H1443" s="20"/>
      <c r="I1443" s="12"/>
      <c r="U1443" s="4" t="str">
        <f>IF(AND($V$2=$E1443,$V$2&lt;&gt;"",$V$2&lt;&gt;0,F1443&lt;&gt;"تأكد من الكود"),COUNT($U$3:U1442)+1,"  ")</f>
        <v xml:space="preserve">  </v>
      </c>
    </row>
    <row r="1444" spans="3:21" ht="15.75">
      <c r="C1444" s="86"/>
      <c r="D1444" s="12"/>
      <c r="E1444" s="12"/>
      <c r="F1444" s="5" t="str">
        <f>IFERROR(IF(E1444&lt;&gt;"",VLOOKUP(E1444,STORE!$C$6:$D$500,2,FALSE),""),"تأكد من الكود")</f>
        <v/>
      </c>
      <c r="G1444" s="12"/>
      <c r="H1444" s="20"/>
      <c r="I1444" s="12"/>
      <c r="U1444" s="4" t="str">
        <f>IF(AND($V$2=$E1444,$V$2&lt;&gt;"",$V$2&lt;&gt;0,F1444&lt;&gt;"تأكد من الكود"),COUNT($U$3:U1443)+1,"  ")</f>
        <v xml:space="preserve">  </v>
      </c>
    </row>
    <row r="1445" spans="3:21" ht="15.75">
      <c r="C1445" s="86"/>
      <c r="D1445" s="12"/>
      <c r="E1445" s="12"/>
      <c r="F1445" s="5" t="str">
        <f>IFERROR(IF(E1445&lt;&gt;"",VLOOKUP(E1445,STORE!$C$6:$D$500,2,FALSE),""),"تأكد من الكود")</f>
        <v/>
      </c>
      <c r="G1445" s="12"/>
      <c r="H1445" s="20"/>
      <c r="I1445" s="12"/>
      <c r="U1445" s="4" t="str">
        <f>IF(AND($V$2=$E1445,$V$2&lt;&gt;"",$V$2&lt;&gt;0,F1445&lt;&gt;"تأكد من الكود"),COUNT($U$3:U1444)+1,"  ")</f>
        <v xml:space="preserve">  </v>
      </c>
    </row>
    <row r="1446" spans="3:21" ht="15.75">
      <c r="C1446" s="86"/>
      <c r="D1446" s="12"/>
      <c r="E1446" s="12"/>
      <c r="F1446" s="5" t="str">
        <f>IFERROR(IF(E1446&lt;&gt;"",VLOOKUP(E1446,STORE!$C$6:$D$500,2,FALSE),""),"تأكد من الكود")</f>
        <v/>
      </c>
      <c r="G1446" s="12"/>
      <c r="H1446" s="20"/>
      <c r="I1446" s="12"/>
      <c r="U1446" s="4" t="str">
        <f>IF(AND($V$2=$E1446,$V$2&lt;&gt;"",$V$2&lt;&gt;0,F1446&lt;&gt;"تأكد من الكود"),COUNT($U$3:U1445)+1,"  ")</f>
        <v xml:space="preserve">  </v>
      </c>
    </row>
    <row r="1447" spans="3:21" ht="15.75">
      <c r="C1447" s="86"/>
      <c r="D1447" s="12"/>
      <c r="E1447" s="12"/>
      <c r="F1447" s="5" t="str">
        <f>IFERROR(IF(E1447&lt;&gt;"",VLOOKUP(E1447,STORE!$C$6:$D$500,2,FALSE),""),"تأكد من الكود")</f>
        <v/>
      </c>
      <c r="G1447" s="12"/>
      <c r="H1447" s="20"/>
      <c r="I1447" s="12"/>
      <c r="U1447" s="4" t="str">
        <f>IF(AND($V$2=$E1447,$V$2&lt;&gt;"",$V$2&lt;&gt;0,F1447&lt;&gt;"تأكد من الكود"),COUNT($U$3:U1446)+1,"  ")</f>
        <v xml:space="preserve">  </v>
      </c>
    </row>
    <row r="1448" spans="3:21" ht="15.75">
      <c r="C1448" s="86"/>
      <c r="D1448" s="12"/>
      <c r="E1448" s="12"/>
      <c r="F1448" s="5" t="str">
        <f>IFERROR(IF(E1448&lt;&gt;"",VLOOKUP(E1448,STORE!$C$6:$D$500,2,FALSE),""),"تأكد من الكود")</f>
        <v/>
      </c>
      <c r="G1448" s="12"/>
      <c r="H1448" s="20"/>
      <c r="I1448" s="12"/>
      <c r="U1448" s="4" t="str">
        <f>IF(AND($V$2=$E1448,$V$2&lt;&gt;"",$V$2&lt;&gt;0,F1448&lt;&gt;"تأكد من الكود"),COUNT($U$3:U1447)+1,"  ")</f>
        <v xml:space="preserve">  </v>
      </c>
    </row>
    <row r="1449" spans="3:21" ht="15.75">
      <c r="C1449" s="86"/>
      <c r="D1449" s="12"/>
      <c r="E1449" s="12"/>
      <c r="F1449" s="5" t="str">
        <f>IFERROR(IF(E1449&lt;&gt;"",VLOOKUP(E1449,STORE!$C$6:$D$500,2,FALSE),""),"تأكد من الكود")</f>
        <v/>
      </c>
      <c r="G1449" s="12"/>
      <c r="H1449" s="20"/>
      <c r="I1449" s="12"/>
      <c r="U1449" s="4" t="str">
        <f>IF(AND($V$2=$E1449,$V$2&lt;&gt;"",$V$2&lt;&gt;0,F1449&lt;&gt;"تأكد من الكود"),COUNT($U$3:U1448)+1,"  ")</f>
        <v xml:space="preserve">  </v>
      </c>
    </row>
    <row r="1450" spans="3:21" ht="15.75">
      <c r="C1450" s="86"/>
      <c r="D1450" s="12"/>
      <c r="E1450" s="12"/>
      <c r="F1450" s="5" t="str">
        <f>IFERROR(IF(E1450&lt;&gt;"",VLOOKUP(E1450,STORE!$C$6:$D$500,2,FALSE),""),"تأكد من الكود")</f>
        <v/>
      </c>
      <c r="G1450" s="12"/>
      <c r="H1450" s="20"/>
      <c r="I1450" s="12"/>
      <c r="U1450" s="4" t="str">
        <f>IF(AND($V$2=$E1450,$V$2&lt;&gt;"",$V$2&lt;&gt;0,F1450&lt;&gt;"تأكد من الكود"),COUNT($U$3:U1449)+1,"  ")</f>
        <v xml:space="preserve">  </v>
      </c>
    </row>
    <row r="1451" spans="3:21" ht="15.75">
      <c r="C1451" s="86"/>
      <c r="D1451" s="12"/>
      <c r="E1451" s="12"/>
      <c r="F1451" s="5" t="str">
        <f>IFERROR(IF(E1451&lt;&gt;"",VLOOKUP(E1451,STORE!$C$6:$D$500,2,FALSE),""),"تأكد من الكود")</f>
        <v/>
      </c>
      <c r="G1451" s="12"/>
      <c r="H1451" s="20"/>
      <c r="I1451" s="12"/>
      <c r="U1451" s="4" t="str">
        <f>IF(AND($V$2=$E1451,$V$2&lt;&gt;"",$V$2&lt;&gt;0,F1451&lt;&gt;"تأكد من الكود"),COUNT($U$3:U1450)+1,"  ")</f>
        <v xml:space="preserve">  </v>
      </c>
    </row>
    <row r="1452" spans="3:21" ht="15.75">
      <c r="C1452" s="86"/>
      <c r="D1452" s="12"/>
      <c r="E1452" s="12"/>
      <c r="F1452" s="5" t="str">
        <f>IFERROR(IF(E1452&lt;&gt;"",VLOOKUP(E1452,STORE!$C$6:$D$500,2,FALSE),""),"تأكد من الكود")</f>
        <v/>
      </c>
      <c r="G1452" s="12"/>
      <c r="H1452" s="20"/>
      <c r="I1452" s="12"/>
      <c r="U1452" s="4" t="str">
        <f>IF(AND($V$2=$E1452,$V$2&lt;&gt;"",$V$2&lt;&gt;0,F1452&lt;&gt;"تأكد من الكود"),COUNT($U$3:U1451)+1,"  ")</f>
        <v xml:space="preserve">  </v>
      </c>
    </row>
    <row r="1453" spans="3:21" ht="15.75">
      <c r="C1453" s="86"/>
      <c r="D1453" s="12"/>
      <c r="E1453" s="12"/>
      <c r="F1453" s="5" t="str">
        <f>IFERROR(IF(E1453&lt;&gt;"",VLOOKUP(E1453,STORE!$C$6:$D$500,2,FALSE),""),"تأكد من الكود")</f>
        <v/>
      </c>
      <c r="G1453" s="12"/>
      <c r="H1453" s="20"/>
      <c r="I1453" s="12"/>
      <c r="U1453" s="4" t="str">
        <f>IF(AND($V$2=$E1453,$V$2&lt;&gt;"",$V$2&lt;&gt;0,F1453&lt;&gt;"تأكد من الكود"),COUNT($U$3:U1452)+1,"  ")</f>
        <v xml:space="preserve">  </v>
      </c>
    </row>
    <row r="1454" spans="3:21" ht="15.75">
      <c r="C1454" s="86"/>
      <c r="D1454" s="12"/>
      <c r="E1454" s="12"/>
      <c r="F1454" s="5" t="str">
        <f>IFERROR(IF(E1454&lt;&gt;"",VLOOKUP(E1454,STORE!$C$6:$D$500,2,FALSE),""),"تأكد من الكود")</f>
        <v/>
      </c>
      <c r="G1454" s="12"/>
      <c r="H1454" s="20"/>
      <c r="I1454" s="12"/>
      <c r="U1454" s="4" t="str">
        <f>IF(AND($V$2=$E1454,$V$2&lt;&gt;"",$V$2&lt;&gt;0,F1454&lt;&gt;"تأكد من الكود"),COUNT($U$3:U1453)+1,"  ")</f>
        <v xml:space="preserve">  </v>
      </c>
    </row>
    <row r="1455" spans="3:21" ht="15.75">
      <c r="C1455" s="86"/>
      <c r="D1455" s="12"/>
      <c r="E1455" s="12"/>
      <c r="F1455" s="5" t="str">
        <f>IFERROR(IF(E1455&lt;&gt;"",VLOOKUP(E1455,STORE!$C$6:$D$500,2,FALSE),""),"تأكد من الكود")</f>
        <v/>
      </c>
      <c r="G1455" s="12"/>
      <c r="H1455" s="20"/>
      <c r="I1455" s="12"/>
      <c r="U1455" s="4" t="str">
        <f>IF(AND($V$2=$E1455,$V$2&lt;&gt;"",$V$2&lt;&gt;0,F1455&lt;&gt;"تأكد من الكود"),COUNT($U$3:U1454)+1,"  ")</f>
        <v xml:space="preserve">  </v>
      </c>
    </row>
    <row r="1456" spans="3:21" ht="15.75">
      <c r="C1456" s="86"/>
      <c r="D1456" s="12"/>
      <c r="E1456" s="12"/>
      <c r="F1456" s="5" t="str">
        <f>IFERROR(IF(E1456&lt;&gt;"",VLOOKUP(E1456,STORE!$C$6:$D$500,2,FALSE),""),"تأكد من الكود")</f>
        <v/>
      </c>
      <c r="G1456" s="12"/>
      <c r="H1456" s="20"/>
      <c r="I1456" s="12"/>
      <c r="U1456" s="4" t="str">
        <f>IF(AND($V$2=$E1456,$V$2&lt;&gt;"",$V$2&lt;&gt;0,F1456&lt;&gt;"تأكد من الكود"),COUNT($U$3:U1455)+1,"  ")</f>
        <v xml:space="preserve">  </v>
      </c>
    </row>
    <row r="1457" spans="3:21" ht="15.75">
      <c r="C1457" s="86"/>
      <c r="D1457" s="12"/>
      <c r="E1457" s="12"/>
      <c r="F1457" s="5" t="str">
        <f>IFERROR(IF(E1457&lt;&gt;"",VLOOKUP(E1457,STORE!$C$6:$D$500,2,FALSE),""),"تأكد من الكود")</f>
        <v/>
      </c>
      <c r="G1457" s="12"/>
      <c r="H1457" s="20"/>
      <c r="I1457" s="12"/>
      <c r="U1457" s="4" t="str">
        <f>IF(AND($V$2=$E1457,$V$2&lt;&gt;"",$V$2&lt;&gt;0,F1457&lt;&gt;"تأكد من الكود"),COUNT($U$3:U1456)+1,"  ")</f>
        <v xml:space="preserve">  </v>
      </c>
    </row>
    <row r="1458" spans="3:21" ht="15.75">
      <c r="C1458" s="86"/>
      <c r="D1458" s="12"/>
      <c r="E1458" s="12"/>
      <c r="F1458" s="5" t="str">
        <f>IFERROR(IF(E1458&lt;&gt;"",VLOOKUP(E1458,STORE!$C$6:$D$500,2,FALSE),""),"تأكد من الكود")</f>
        <v/>
      </c>
      <c r="G1458" s="12"/>
      <c r="H1458" s="20"/>
      <c r="I1458" s="12"/>
      <c r="U1458" s="4" t="str">
        <f>IF(AND($V$2=$E1458,$V$2&lt;&gt;"",$V$2&lt;&gt;0,F1458&lt;&gt;"تأكد من الكود"),COUNT($U$3:U1457)+1,"  ")</f>
        <v xml:space="preserve">  </v>
      </c>
    </row>
    <row r="1459" spans="3:21" ht="15.75">
      <c r="C1459" s="86"/>
      <c r="D1459" s="12"/>
      <c r="E1459" s="12"/>
      <c r="F1459" s="5" t="str">
        <f>IFERROR(IF(E1459&lt;&gt;"",VLOOKUP(E1459,STORE!$C$6:$D$500,2,FALSE),""),"تأكد من الكود")</f>
        <v/>
      </c>
      <c r="G1459" s="12"/>
      <c r="H1459" s="20"/>
      <c r="I1459" s="12"/>
      <c r="U1459" s="4" t="str">
        <f>IF(AND($V$2=$E1459,$V$2&lt;&gt;"",$V$2&lt;&gt;0,F1459&lt;&gt;"تأكد من الكود"),COUNT($U$3:U1458)+1,"  ")</f>
        <v xml:space="preserve">  </v>
      </c>
    </row>
    <row r="1460" spans="3:21" ht="15.75">
      <c r="C1460" s="86"/>
      <c r="D1460" s="12"/>
      <c r="E1460" s="12"/>
      <c r="F1460" s="5" t="str">
        <f>IFERROR(IF(E1460&lt;&gt;"",VLOOKUP(E1460,STORE!$C$6:$D$500,2,FALSE),""),"تأكد من الكود")</f>
        <v/>
      </c>
      <c r="G1460" s="12"/>
      <c r="H1460" s="20"/>
      <c r="I1460" s="12"/>
      <c r="U1460" s="4" t="str">
        <f>IF(AND($V$2=$E1460,$V$2&lt;&gt;"",$V$2&lt;&gt;0,F1460&lt;&gt;"تأكد من الكود"),COUNT($U$3:U1459)+1,"  ")</f>
        <v xml:space="preserve">  </v>
      </c>
    </row>
    <row r="1461" spans="3:21" ht="15.75">
      <c r="C1461" s="86"/>
      <c r="D1461" s="12"/>
      <c r="E1461" s="12"/>
      <c r="F1461" s="5" t="str">
        <f>IFERROR(IF(E1461&lt;&gt;"",VLOOKUP(E1461,STORE!$C$6:$D$500,2,FALSE),""),"تأكد من الكود")</f>
        <v/>
      </c>
      <c r="G1461" s="12"/>
      <c r="H1461" s="20"/>
      <c r="I1461" s="12"/>
      <c r="U1461" s="4" t="str">
        <f>IF(AND($V$2=$E1461,$V$2&lt;&gt;"",$V$2&lt;&gt;0,F1461&lt;&gt;"تأكد من الكود"),COUNT($U$3:U1460)+1,"  ")</f>
        <v xml:space="preserve">  </v>
      </c>
    </row>
    <row r="1462" spans="3:21" ht="15.75">
      <c r="C1462" s="86"/>
      <c r="D1462" s="12"/>
      <c r="E1462" s="12"/>
      <c r="F1462" s="5" t="str">
        <f>IFERROR(IF(E1462&lt;&gt;"",VLOOKUP(E1462,STORE!$C$6:$D$500,2,FALSE),""),"تأكد من الكود")</f>
        <v/>
      </c>
      <c r="G1462" s="12"/>
      <c r="H1462" s="20"/>
      <c r="I1462" s="12"/>
      <c r="U1462" s="4" t="str">
        <f>IF(AND($V$2=$E1462,$V$2&lt;&gt;"",$V$2&lt;&gt;0,F1462&lt;&gt;"تأكد من الكود"),COUNT($U$3:U1461)+1,"  ")</f>
        <v xml:space="preserve">  </v>
      </c>
    </row>
    <row r="1463" spans="3:21" ht="15.75">
      <c r="C1463" s="86"/>
      <c r="D1463" s="12"/>
      <c r="E1463" s="12"/>
      <c r="F1463" s="5" t="str">
        <f>IFERROR(IF(E1463&lt;&gt;"",VLOOKUP(E1463,STORE!$C$6:$D$500,2,FALSE),""),"تأكد من الكود")</f>
        <v/>
      </c>
      <c r="G1463" s="12"/>
      <c r="H1463" s="20"/>
      <c r="I1463" s="12"/>
      <c r="U1463" s="4" t="str">
        <f>IF(AND($V$2=$E1463,$V$2&lt;&gt;"",$V$2&lt;&gt;0,F1463&lt;&gt;"تأكد من الكود"),COUNT($U$3:U1462)+1,"  ")</f>
        <v xml:space="preserve">  </v>
      </c>
    </row>
    <row r="1464" spans="3:21" ht="15.75">
      <c r="C1464" s="86"/>
      <c r="D1464" s="12"/>
      <c r="E1464" s="12"/>
      <c r="F1464" s="5" t="str">
        <f>IFERROR(IF(E1464&lt;&gt;"",VLOOKUP(E1464,STORE!$C$6:$D$500,2,FALSE),""),"تأكد من الكود")</f>
        <v/>
      </c>
      <c r="G1464" s="12"/>
      <c r="H1464" s="20"/>
      <c r="I1464" s="12"/>
      <c r="U1464" s="4" t="str">
        <f>IF(AND($V$2=$E1464,$V$2&lt;&gt;"",$V$2&lt;&gt;0,F1464&lt;&gt;"تأكد من الكود"),COUNT($U$3:U1463)+1,"  ")</f>
        <v xml:space="preserve">  </v>
      </c>
    </row>
    <row r="1465" spans="3:21" ht="15.75">
      <c r="C1465" s="86"/>
      <c r="D1465" s="12"/>
      <c r="E1465" s="12"/>
      <c r="F1465" s="5" t="str">
        <f>IFERROR(IF(E1465&lt;&gt;"",VLOOKUP(E1465,STORE!$C$6:$D$500,2,FALSE),""),"تأكد من الكود")</f>
        <v/>
      </c>
      <c r="G1465" s="12"/>
      <c r="H1465" s="20"/>
      <c r="I1465" s="12"/>
      <c r="U1465" s="4" t="str">
        <f>IF(AND($V$2=$E1465,$V$2&lt;&gt;"",$V$2&lt;&gt;0,F1465&lt;&gt;"تأكد من الكود"),COUNT($U$3:U1464)+1,"  ")</f>
        <v xml:space="preserve">  </v>
      </c>
    </row>
    <row r="1466" spans="3:21" ht="15.75">
      <c r="C1466" s="86"/>
      <c r="D1466" s="12"/>
      <c r="E1466" s="12"/>
      <c r="F1466" s="5" t="str">
        <f>IFERROR(IF(E1466&lt;&gt;"",VLOOKUP(E1466,STORE!$C$6:$D$500,2,FALSE),""),"تأكد من الكود")</f>
        <v/>
      </c>
      <c r="G1466" s="12"/>
      <c r="H1466" s="20"/>
      <c r="I1466" s="12"/>
      <c r="U1466" s="4" t="str">
        <f>IF(AND($V$2=$E1466,$V$2&lt;&gt;"",$V$2&lt;&gt;0,F1466&lt;&gt;"تأكد من الكود"),COUNT($U$3:U1465)+1,"  ")</f>
        <v xml:space="preserve">  </v>
      </c>
    </row>
    <row r="1467" spans="3:21" ht="15.75">
      <c r="C1467" s="86"/>
      <c r="D1467" s="12"/>
      <c r="E1467" s="12"/>
      <c r="F1467" s="5" t="str">
        <f>IFERROR(IF(E1467&lt;&gt;"",VLOOKUP(E1467,STORE!$C$6:$D$500,2,FALSE),""),"تأكد من الكود")</f>
        <v/>
      </c>
      <c r="G1467" s="12"/>
      <c r="H1467" s="20"/>
      <c r="I1467" s="12"/>
      <c r="U1467" s="4" t="str">
        <f>IF(AND($V$2=$E1467,$V$2&lt;&gt;"",$V$2&lt;&gt;0,F1467&lt;&gt;"تأكد من الكود"),COUNT($U$3:U1466)+1,"  ")</f>
        <v xml:space="preserve">  </v>
      </c>
    </row>
    <row r="1468" spans="3:21" ht="15.75">
      <c r="C1468" s="86"/>
      <c r="D1468" s="12"/>
      <c r="E1468" s="12"/>
      <c r="F1468" s="5" t="str">
        <f>IFERROR(IF(E1468&lt;&gt;"",VLOOKUP(E1468,STORE!$C$6:$D$500,2,FALSE),""),"تأكد من الكود")</f>
        <v/>
      </c>
      <c r="G1468" s="12"/>
      <c r="H1468" s="20"/>
      <c r="I1468" s="12"/>
      <c r="U1468" s="4" t="str">
        <f>IF(AND($V$2=$E1468,$V$2&lt;&gt;"",$V$2&lt;&gt;0,F1468&lt;&gt;"تأكد من الكود"),COUNT($U$3:U1467)+1,"  ")</f>
        <v xml:space="preserve">  </v>
      </c>
    </row>
    <row r="1469" spans="3:21" ht="15.75">
      <c r="C1469" s="86"/>
      <c r="D1469" s="12"/>
      <c r="E1469" s="12"/>
      <c r="F1469" s="5" t="str">
        <f>IFERROR(IF(E1469&lt;&gt;"",VLOOKUP(E1469,STORE!$C$6:$D$500,2,FALSE),""),"تأكد من الكود")</f>
        <v/>
      </c>
      <c r="G1469" s="12"/>
      <c r="H1469" s="20"/>
      <c r="I1469" s="12"/>
      <c r="U1469" s="4" t="str">
        <f>IF(AND($V$2=$E1469,$V$2&lt;&gt;"",$V$2&lt;&gt;0,F1469&lt;&gt;"تأكد من الكود"),COUNT($U$3:U1468)+1,"  ")</f>
        <v xml:space="preserve">  </v>
      </c>
    </row>
    <row r="1470" spans="3:21" ht="15.75">
      <c r="C1470" s="86"/>
      <c r="D1470" s="12"/>
      <c r="E1470" s="12"/>
      <c r="F1470" s="5" t="str">
        <f>IFERROR(IF(E1470&lt;&gt;"",VLOOKUP(E1470,STORE!$C$6:$D$500,2,FALSE),""),"تأكد من الكود")</f>
        <v/>
      </c>
      <c r="G1470" s="12"/>
      <c r="H1470" s="20"/>
      <c r="I1470" s="12"/>
      <c r="U1470" s="4" t="str">
        <f>IF(AND($V$2=$E1470,$V$2&lt;&gt;"",$V$2&lt;&gt;0,F1470&lt;&gt;"تأكد من الكود"),COUNT($U$3:U1469)+1,"  ")</f>
        <v xml:space="preserve">  </v>
      </c>
    </row>
    <row r="1471" spans="3:21" ht="15.75">
      <c r="C1471" s="86"/>
      <c r="D1471" s="12"/>
      <c r="E1471" s="12"/>
      <c r="F1471" s="5" t="str">
        <f>IFERROR(IF(E1471&lt;&gt;"",VLOOKUP(E1471,STORE!$C$6:$D$500,2,FALSE),""),"تأكد من الكود")</f>
        <v/>
      </c>
      <c r="G1471" s="12"/>
      <c r="H1471" s="20"/>
      <c r="I1471" s="12"/>
      <c r="U1471" s="4" t="str">
        <f>IF(AND($V$2=$E1471,$V$2&lt;&gt;"",$V$2&lt;&gt;0,F1471&lt;&gt;"تأكد من الكود"),COUNT($U$3:U1470)+1,"  ")</f>
        <v xml:space="preserve">  </v>
      </c>
    </row>
    <row r="1472" spans="3:21" ht="15.75">
      <c r="C1472" s="86"/>
      <c r="D1472" s="12"/>
      <c r="E1472" s="12"/>
      <c r="F1472" s="5" t="str">
        <f>IFERROR(IF(E1472&lt;&gt;"",VLOOKUP(E1472,STORE!$C$6:$D$500,2,FALSE),""),"تأكد من الكود")</f>
        <v/>
      </c>
      <c r="G1472" s="12"/>
      <c r="H1472" s="20"/>
      <c r="I1472" s="12"/>
      <c r="U1472" s="4" t="str">
        <f>IF(AND($V$2=$E1472,$V$2&lt;&gt;"",$V$2&lt;&gt;0,F1472&lt;&gt;"تأكد من الكود"),COUNT($U$3:U1471)+1,"  ")</f>
        <v xml:space="preserve">  </v>
      </c>
    </row>
    <row r="1473" spans="3:21" ht="15.75">
      <c r="C1473" s="86"/>
      <c r="D1473" s="12"/>
      <c r="E1473" s="12"/>
      <c r="F1473" s="5" t="str">
        <f>IFERROR(IF(E1473&lt;&gt;"",VLOOKUP(E1473,STORE!$C$6:$D$500,2,FALSE),""),"تأكد من الكود")</f>
        <v/>
      </c>
      <c r="G1473" s="12"/>
      <c r="H1473" s="20"/>
      <c r="I1473" s="12"/>
      <c r="U1473" s="4" t="str">
        <f>IF(AND($V$2=$E1473,$V$2&lt;&gt;"",$V$2&lt;&gt;0,F1473&lt;&gt;"تأكد من الكود"),COUNT($U$3:U1472)+1,"  ")</f>
        <v xml:space="preserve">  </v>
      </c>
    </row>
    <row r="1474" spans="3:21" ht="15.75">
      <c r="C1474" s="86"/>
      <c r="D1474" s="12"/>
      <c r="E1474" s="12"/>
      <c r="F1474" s="5" t="str">
        <f>IFERROR(IF(E1474&lt;&gt;"",VLOOKUP(E1474,STORE!$C$6:$D$500,2,FALSE),""),"تأكد من الكود")</f>
        <v/>
      </c>
      <c r="G1474" s="12"/>
      <c r="H1474" s="20"/>
      <c r="I1474" s="12"/>
      <c r="U1474" s="4" t="str">
        <f>IF(AND($V$2=$E1474,$V$2&lt;&gt;"",$V$2&lt;&gt;0,F1474&lt;&gt;"تأكد من الكود"),COUNT($U$3:U1473)+1,"  ")</f>
        <v xml:space="preserve">  </v>
      </c>
    </row>
    <row r="1475" spans="3:21" ht="15.75">
      <c r="C1475" s="86"/>
      <c r="D1475" s="12"/>
      <c r="E1475" s="12"/>
      <c r="F1475" s="5" t="str">
        <f>IFERROR(IF(E1475&lt;&gt;"",VLOOKUP(E1475,STORE!$C$6:$D$500,2,FALSE),""),"تأكد من الكود")</f>
        <v/>
      </c>
      <c r="G1475" s="12"/>
      <c r="H1475" s="20"/>
      <c r="I1475" s="12"/>
      <c r="U1475" s="4" t="str">
        <f>IF(AND($V$2=$E1475,$V$2&lt;&gt;"",$V$2&lt;&gt;0,F1475&lt;&gt;"تأكد من الكود"),COUNT($U$3:U1474)+1,"  ")</f>
        <v xml:space="preserve">  </v>
      </c>
    </row>
    <row r="1476" spans="3:21" ht="15.75">
      <c r="C1476" s="86"/>
      <c r="D1476" s="12"/>
      <c r="E1476" s="12"/>
      <c r="F1476" s="5" t="str">
        <f>IFERROR(IF(E1476&lt;&gt;"",VLOOKUP(E1476,STORE!$C$6:$D$500,2,FALSE),""),"تأكد من الكود")</f>
        <v/>
      </c>
      <c r="G1476" s="12"/>
      <c r="H1476" s="20"/>
      <c r="I1476" s="12"/>
      <c r="U1476" s="4" t="str">
        <f>IF(AND($V$2=$E1476,$V$2&lt;&gt;"",$V$2&lt;&gt;0,F1476&lt;&gt;"تأكد من الكود"),COUNT($U$3:U1475)+1,"  ")</f>
        <v xml:space="preserve">  </v>
      </c>
    </row>
    <row r="1477" spans="3:21" ht="15.75">
      <c r="C1477" s="86"/>
      <c r="D1477" s="12"/>
      <c r="E1477" s="12"/>
      <c r="F1477" s="5" t="str">
        <f>IFERROR(IF(E1477&lt;&gt;"",VLOOKUP(E1477,STORE!$C$6:$D$500,2,FALSE),""),"تأكد من الكود")</f>
        <v/>
      </c>
      <c r="G1477" s="12"/>
      <c r="H1477" s="20"/>
      <c r="I1477" s="12"/>
      <c r="U1477" s="4" t="str">
        <f>IF(AND($V$2=$E1477,$V$2&lt;&gt;"",$V$2&lt;&gt;0,F1477&lt;&gt;"تأكد من الكود"),COUNT($U$3:U1476)+1,"  ")</f>
        <v xml:space="preserve">  </v>
      </c>
    </row>
    <row r="1478" spans="3:21" ht="15.75">
      <c r="C1478" s="86"/>
      <c r="D1478" s="12"/>
      <c r="E1478" s="12"/>
      <c r="F1478" s="5" t="str">
        <f>IFERROR(IF(E1478&lt;&gt;"",VLOOKUP(E1478,STORE!$C$6:$D$500,2,FALSE),""),"تأكد من الكود")</f>
        <v/>
      </c>
      <c r="G1478" s="12"/>
      <c r="H1478" s="20"/>
      <c r="I1478" s="12"/>
      <c r="U1478" s="4" t="str">
        <f>IF(AND($V$2=$E1478,$V$2&lt;&gt;"",$V$2&lt;&gt;0,F1478&lt;&gt;"تأكد من الكود"),COUNT($U$3:U1477)+1,"  ")</f>
        <v xml:space="preserve">  </v>
      </c>
    </row>
    <row r="1479" spans="3:21" ht="15.75">
      <c r="C1479" s="86"/>
      <c r="D1479" s="12"/>
      <c r="E1479" s="12"/>
      <c r="F1479" s="5" t="str">
        <f>IFERROR(IF(E1479&lt;&gt;"",VLOOKUP(E1479,STORE!$C$6:$D$500,2,FALSE),""),"تأكد من الكود")</f>
        <v/>
      </c>
      <c r="G1479" s="12"/>
      <c r="H1479" s="20"/>
      <c r="I1479" s="12"/>
      <c r="U1479" s="4" t="str">
        <f>IF(AND($V$2=$E1479,$V$2&lt;&gt;"",$V$2&lt;&gt;0,F1479&lt;&gt;"تأكد من الكود"),COUNT($U$3:U1478)+1,"  ")</f>
        <v xml:space="preserve">  </v>
      </c>
    </row>
    <row r="1480" spans="3:21" ht="15.75">
      <c r="C1480" s="86"/>
      <c r="D1480" s="12"/>
      <c r="E1480" s="12"/>
      <c r="F1480" s="5" t="str">
        <f>IFERROR(IF(E1480&lt;&gt;"",VLOOKUP(E1480,STORE!$C$6:$D$500,2,FALSE),""),"تأكد من الكود")</f>
        <v/>
      </c>
      <c r="G1480" s="12"/>
      <c r="H1480" s="20"/>
      <c r="I1480" s="12"/>
      <c r="U1480" s="4" t="str">
        <f>IF(AND($V$2=$E1480,$V$2&lt;&gt;"",$V$2&lt;&gt;0,F1480&lt;&gt;"تأكد من الكود"),COUNT($U$3:U1479)+1,"  ")</f>
        <v xml:space="preserve">  </v>
      </c>
    </row>
    <row r="1481" spans="3:21" ht="15.75">
      <c r="C1481" s="86"/>
      <c r="D1481" s="12"/>
      <c r="E1481" s="12"/>
      <c r="F1481" s="5" t="str">
        <f>IFERROR(IF(E1481&lt;&gt;"",VLOOKUP(E1481,STORE!$C$6:$D$500,2,FALSE),""),"تأكد من الكود")</f>
        <v/>
      </c>
      <c r="G1481" s="12"/>
      <c r="H1481" s="20"/>
      <c r="I1481" s="12"/>
      <c r="U1481" s="4" t="str">
        <f>IF(AND($V$2=$E1481,$V$2&lt;&gt;"",$V$2&lt;&gt;0,F1481&lt;&gt;"تأكد من الكود"),COUNT($U$3:U1480)+1,"  ")</f>
        <v xml:space="preserve">  </v>
      </c>
    </row>
    <row r="1482" spans="3:21" ht="15.75">
      <c r="C1482" s="86"/>
      <c r="D1482" s="12"/>
      <c r="E1482" s="12"/>
      <c r="F1482" s="5" t="str">
        <f>IFERROR(IF(E1482&lt;&gt;"",VLOOKUP(E1482,STORE!$C$6:$D$500,2,FALSE),""),"تأكد من الكود")</f>
        <v/>
      </c>
      <c r="G1482" s="12"/>
      <c r="H1482" s="20"/>
      <c r="I1482" s="12"/>
      <c r="U1482" s="4" t="str">
        <f>IF(AND($V$2=$E1482,$V$2&lt;&gt;"",$V$2&lt;&gt;0,F1482&lt;&gt;"تأكد من الكود"),COUNT($U$3:U1481)+1,"  ")</f>
        <v xml:space="preserve">  </v>
      </c>
    </row>
    <row r="1483" spans="3:21" ht="15.75">
      <c r="C1483" s="86"/>
      <c r="D1483" s="12"/>
      <c r="E1483" s="12"/>
      <c r="F1483" s="5" t="str">
        <f>IFERROR(IF(E1483&lt;&gt;"",VLOOKUP(E1483,STORE!$C$6:$D$500,2,FALSE),""),"تأكد من الكود")</f>
        <v/>
      </c>
      <c r="G1483" s="12"/>
      <c r="H1483" s="20"/>
      <c r="I1483" s="12"/>
      <c r="U1483" s="4" t="str">
        <f>IF(AND($V$2=$E1483,$V$2&lt;&gt;"",$V$2&lt;&gt;0,F1483&lt;&gt;"تأكد من الكود"),COUNT($U$3:U1482)+1,"  ")</f>
        <v xml:space="preserve">  </v>
      </c>
    </row>
    <row r="1484" spans="3:21" ht="15.75">
      <c r="C1484" s="86"/>
      <c r="D1484" s="12"/>
      <c r="E1484" s="12"/>
      <c r="F1484" s="5" t="str">
        <f>IFERROR(IF(E1484&lt;&gt;"",VLOOKUP(E1484,STORE!$C$6:$D$500,2,FALSE),""),"تأكد من الكود")</f>
        <v/>
      </c>
      <c r="G1484" s="12"/>
      <c r="H1484" s="20"/>
      <c r="I1484" s="12"/>
      <c r="U1484" s="4" t="str">
        <f>IF(AND($V$2=$E1484,$V$2&lt;&gt;"",$V$2&lt;&gt;0,F1484&lt;&gt;"تأكد من الكود"),COUNT($U$3:U1483)+1,"  ")</f>
        <v xml:space="preserve">  </v>
      </c>
    </row>
    <row r="1485" spans="3:21" ht="15.75">
      <c r="C1485" s="86"/>
      <c r="D1485" s="12"/>
      <c r="E1485" s="12"/>
      <c r="F1485" s="5" t="str">
        <f>IFERROR(IF(E1485&lt;&gt;"",VLOOKUP(E1485,STORE!$C$6:$D$500,2,FALSE),""),"تأكد من الكود")</f>
        <v/>
      </c>
      <c r="G1485" s="12"/>
      <c r="H1485" s="20"/>
      <c r="I1485" s="12"/>
      <c r="U1485" s="4" t="str">
        <f>IF(AND($V$2=$E1485,$V$2&lt;&gt;"",$V$2&lt;&gt;0,F1485&lt;&gt;"تأكد من الكود"),COUNT($U$3:U1484)+1,"  ")</f>
        <v xml:space="preserve">  </v>
      </c>
    </row>
    <row r="1486" spans="3:21" ht="15.75">
      <c r="C1486" s="86"/>
      <c r="D1486" s="12"/>
      <c r="E1486" s="12"/>
      <c r="F1486" s="5" t="str">
        <f>IFERROR(IF(E1486&lt;&gt;"",VLOOKUP(E1486,STORE!$C$6:$D$500,2,FALSE),""),"تأكد من الكود")</f>
        <v/>
      </c>
      <c r="G1486" s="12"/>
      <c r="H1486" s="20"/>
      <c r="I1486" s="12"/>
      <c r="U1486" s="4" t="str">
        <f>IF(AND($V$2=$E1486,$V$2&lt;&gt;"",$V$2&lt;&gt;0,F1486&lt;&gt;"تأكد من الكود"),COUNT($U$3:U1485)+1,"  ")</f>
        <v xml:space="preserve">  </v>
      </c>
    </row>
    <row r="1487" spans="3:21" ht="15.75">
      <c r="C1487" s="86"/>
      <c r="D1487" s="12"/>
      <c r="E1487" s="12"/>
      <c r="F1487" s="5" t="str">
        <f>IFERROR(IF(E1487&lt;&gt;"",VLOOKUP(E1487,STORE!$C$6:$D$500,2,FALSE),""),"تأكد من الكود")</f>
        <v/>
      </c>
      <c r="G1487" s="12"/>
      <c r="H1487" s="20"/>
      <c r="I1487" s="12"/>
      <c r="U1487" s="4" t="str">
        <f>IF(AND($V$2=$E1487,$V$2&lt;&gt;"",$V$2&lt;&gt;0,F1487&lt;&gt;"تأكد من الكود"),COUNT($U$3:U1486)+1,"  ")</f>
        <v xml:space="preserve">  </v>
      </c>
    </row>
    <row r="1488" spans="3:21" ht="15.75">
      <c r="C1488" s="86"/>
      <c r="D1488" s="12"/>
      <c r="E1488" s="12"/>
      <c r="F1488" s="5" t="str">
        <f>IFERROR(IF(E1488&lt;&gt;"",VLOOKUP(E1488,STORE!$C$6:$D$500,2,FALSE),""),"تأكد من الكود")</f>
        <v/>
      </c>
      <c r="G1488" s="12"/>
      <c r="H1488" s="20"/>
      <c r="I1488" s="12"/>
      <c r="U1488" s="4" t="str">
        <f>IF(AND($V$2=$E1488,$V$2&lt;&gt;"",$V$2&lt;&gt;0,F1488&lt;&gt;"تأكد من الكود"),COUNT($U$3:U1487)+1,"  ")</f>
        <v xml:space="preserve">  </v>
      </c>
    </row>
    <row r="1489" spans="3:21" ht="15.75">
      <c r="C1489" s="86"/>
      <c r="D1489" s="12"/>
      <c r="E1489" s="12"/>
      <c r="F1489" s="5" t="str">
        <f>IFERROR(IF(E1489&lt;&gt;"",VLOOKUP(E1489,STORE!$C$6:$D$500,2,FALSE),""),"تأكد من الكود")</f>
        <v/>
      </c>
      <c r="G1489" s="12"/>
      <c r="H1489" s="20"/>
      <c r="I1489" s="12"/>
      <c r="U1489" s="4" t="str">
        <f>IF(AND($V$2=$E1489,$V$2&lt;&gt;"",$V$2&lt;&gt;0,F1489&lt;&gt;"تأكد من الكود"),COUNT($U$3:U1488)+1,"  ")</f>
        <v xml:space="preserve">  </v>
      </c>
    </row>
    <row r="1490" spans="3:21" ht="15.75">
      <c r="C1490" s="86"/>
      <c r="D1490" s="12"/>
      <c r="E1490" s="12"/>
      <c r="F1490" s="5" t="str">
        <f>IFERROR(IF(E1490&lt;&gt;"",VLOOKUP(E1490,STORE!$C$6:$D$500,2,FALSE),""),"تأكد من الكود")</f>
        <v/>
      </c>
      <c r="G1490" s="12"/>
      <c r="H1490" s="20"/>
      <c r="I1490" s="12"/>
      <c r="U1490" s="4" t="str">
        <f>IF(AND($V$2=$E1490,$V$2&lt;&gt;"",$V$2&lt;&gt;0,F1490&lt;&gt;"تأكد من الكود"),COUNT($U$3:U1489)+1,"  ")</f>
        <v xml:space="preserve">  </v>
      </c>
    </row>
    <row r="1491" spans="3:21" ht="15.75">
      <c r="C1491" s="86"/>
      <c r="D1491" s="12"/>
      <c r="E1491" s="12"/>
      <c r="F1491" s="5" t="str">
        <f>IFERROR(IF(E1491&lt;&gt;"",VLOOKUP(E1491,STORE!$C$6:$D$500,2,FALSE),""),"تأكد من الكود")</f>
        <v/>
      </c>
      <c r="G1491" s="12"/>
      <c r="H1491" s="20"/>
      <c r="I1491" s="12"/>
      <c r="U1491" s="4" t="str">
        <f>IF(AND($V$2=$E1491,$V$2&lt;&gt;"",$V$2&lt;&gt;0,F1491&lt;&gt;"تأكد من الكود"),COUNT($U$3:U1490)+1,"  ")</f>
        <v xml:space="preserve">  </v>
      </c>
    </row>
    <row r="1492" spans="3:21" ht="15.75">
      <c r="C1492" s="86"/>
      <c r="D1492" s="12"/>
      <c r="E1492" s="12"/>
      <c r="F1492" s="5" t="str">
        <f>IFERROR(IF(E1492&lt;&gt;"",VLOOKUP(E1492,STORE!$C$6:$D$500,2,FALSE),""),"تأكد من الكود")</f>
        <v/>
      </c>
      <c r="G1492" s="12"/>
      <c r="H1492" s="20"/>
      <c r="I1492" s="12"/>
      <c r="U1492" s="4" t="str">
        <f>IF(AND($V$2=$E1492,$V$2&lt;&gt;"",$V$2&lt;&gt;0,F1492&lt;&gt;"تأكد من الكود"),COUNT($U$3:U1491)+1,"  ")</f>
        <v xml:space="preserve">  </v>
      </c>
    </row>
    <row r="1493" spans="3:21" ht="15.75">
      <c r="C1493" s="86"/>
      <c r="D1493" s="12"/>
      <c r="E1493" s="12"/>
      <c r="F1493" s="5" t="str">
        <f>IFERROR(IF(E1493&lt;&gt;"",VLOOKUP(E1493,STORE!$C$6:$D$500,2,FALSE),""),"تأكد من الكود")</f>
        <v/>
      </c>
      <c r="G1493" s="12"/>
      <c r="H1493" s="20"/>
      <c r="I1493" s="12"/>
      <c r="U1493" s="4" t="str">
        <f>IF(AND($V$2=$E1493,$V$2&lt;&gt;"",$V$2&lt;&gt;0,F1493&lt;&gt;"تأكد من الكود"),COUNT($U$3:U1492)+1,"  ")</f>
        <v xml:space="preserve">  </v>
      </c>
    </row>
    <row r="1494" spans="3:21" ht="15.75">
      <c r="C1494" s="86"/>
      <c r="D1494" s="12"/>
      <c r="E1494" s="12"/>
      <c r="F1494" s="5" t="str">
        <f>IFERROR(IF(E1494&lt;&gt;"",VLOOKUP(E1494,STORE!$C$6:$D$500,2,FALSE),""),"تأكد من الكود")</f>
        <v/>
      </c>
      <c r="G1494" s="12"/>
      <c r="H1494" s="20"/>
      <c r="I1494" s="12"/>
      <c r="U1494" s="4" t="str">
        <f>IF(AND($V$2=$E1494,$V$2&lt;&gt;"",$V$2&lt;&gt;0,F1494&lt;&gt;"تأكد من الكود"),COUNT($U$3:U1493)+1,"  ")</f>
        <v xml:space="preserve">  </v>
      </c>
    </row>
    <row r="1495" spans="3:21" ht="15.75">
      <c r="C1495" s="86"/>
      <c r="D1495" s="12"/>
      <c r="E1495" s="12"/>
      <c r="F1495" s="5" t="str">
        <f>IFERROR(IF(E1495&lt;&gt;"",VLOOKUP(E1495,STORE!$C$6:$D$500,2,FALSE),""),"تأكد من الكود")</f>
        <v/>
      </c>
      <c r="G1495" s="12"/>
      <c r="H1495" s="20"/>
      <c r="I1495" s="12"/>
      <c r="U1495" s="4" t="str">
        <f>IF(AND($V$2=$E1495,$V$2&lt;&gt;"",$V$2&lt;&gt;0,F1495&lt;&gt;"تأكد من الكود"),COUNT($U$3:U1494)+1,"  ")</f>
        <v xml:space="preserve">  </v>
      </c>
    </row>
    <row r="1496" spans="3:21" ht="15.75">
      <c r="C1496" s="86"/>
      <c r="D1496" s="12"/>
      <c r="E1496" s="12"/>
      <c r="F1496" s="5" t="str">
        <f>IFERROR(IF(E1496&lt;&gt;"",VLOOKUP(E1496,STORE!$C$6:$D$500,2,FALSE),""),"تأكد من الكود")</f>
        <v/>
      </c>
      <c r="G1496" s="12"/>
      <c r="H1496" s="20"/>
      <c r="I1496" s="12"/>
      <c r="U1496" s="4" t="str">
        <f>IF(AND($V$2=$E1496,$V$2&lt;&gt;"",$V$2&lt;&gt;0,F1496&lt;&gt;"تأكد من الكود"),COUNT($U$3:U1495)+1,"  ")</f>
        <v xml:space="preserve">  </v>
      </c>
    </row>
    <row r="1497" spans="3:21" ht="15.75">
      <c r="C1497" s="86"/>
      <c r="D1497" s="12"/>
      <c r="E1497" s="12"/>
      <c r="F1497" s="5" t="str">
        <f>IFERROR(IF(E1497&lt;&gt;"",VLOOKUP(E1497,STORE!$C$6:$D$500,2,FALSE),""),"تأكد من الكود")</f>
        <v/>
      </c>
      <c r="G1497" s="12"/>
      <c r="H1497" s="20"/>
      <c r="I1497" s="12"/>
      <c r="U1497" s="4" t="str">
        <f>IF(AND($V$2=$E1497,$V$2&lt;&gt;"",$V$2&lt;&gt;0,F1497&lt;&gt;"تأكد من الكود"),COUNT($U$3:U1496)+1,"  ")</f>
        <v xml:space="preserve">  </v>
      </c>
    </row>
    <row r="1498" spans="3:21" ht="15.75">
      <c r="C1498" s="86"/>
      <c r="D1498" s="12"/>
      <c r="E1498" s="12"/>
      <c r="F1498" s="5" t="str">
        <f>IFERROR(IF(E1498&lt;&gt;"",VLOOKUP(E1498,STORE!$C$6:$D$500,2,FALSE),""),"تأكد من الكود")</f>
        <v/>
      </c>
      <c r="G1498" s="12"/>
      <c r="H1498" s="20"/>
      <c r="I1498" s="12"/>
      <c r="U1498" s="4" t="str">
        <f>IF(AND($V$2=$E1498,$V$2&lt;&gt;"",$V$2&lt;&gt;0,F1498&lt;&gt;"تأكد من الكود"),COUNT($U$3:U1497)+1,"  ")</f>
        <v xml:space="preserve">  </v>
      </c>
    </row>
    <row r="1499" spans="3:21" ht="15.75">
      <c r="C1499" s="86"/>
      <c r="D1499" s="12"/>
      <c r="E1499" s="12"/>
      <c r="F1499" s="5" t="str">
        <f>IFERROR(IF(E1499&lt;&gt;"",VLOOKUP(E1499,STORE!$C$6:$D$500,2,FALSE),""),"تأكد من الكود")</f>
        <v/>
      </c>
      <c r="G1499" s="12"/>
      <c r="H1499" s="20"/>
      <c r="I1499" s="12"/>
      <c r="U1499" s="4" t="str">
        <f>IF(AND($V$2=$E1499,$V$2&lt;&gt;"",$V$2&lt;&gt;0,F1499&lt;&gt;"تأكد من الكود"),COUNT($U$3:U1498)+1,"  ")</f>
        <v xml:space="preserve">  </v>
      </c>
    </row>
    <row r="1500" spans="3:21" ht="15.75">
      <c r="C1500" s="86"/>
      <c r="D1500" s="12"/>
      <c r="E1500" s="12"/>
      <c r="F1500" s="5" t="str">
        <f>IFERROR(IF(E1500&lt;&gt;"",VLOOKUP(E1500,STORE!$C$6:$D$500,2,FALSE),""),"تأكد من الكود")</f>
        <v/>
      </c>
      <c r="G1500" s="12"/>
      <c r="H1500" s="20"/>
      <c r="I1500" s="12"/>
      <c r="U1500" s="4" t="str">
        <f>IF(AND($V$2=$E1500,$V$2&lt;&gt;"",$V$2&lt;&gt;0,F1500&lt;&gt;"تأكد من الكود"),COUNT($U$3:U1499)+1,"  ")</f>
        <v xml:space="preserve">  </v>
      </c>
    </row>
    <row r="1501" spans="3:21" ht="15.75">
      <c r="C1501" s="86"/>
      <c r="D1501" s="12"/>
      <c r="E1501" s="12"/>
      <c r="F1501" s="5" t="str">
        <f>IFERROR(IF(E1501&lt;&gt;"",VLOOKUP(E1501,STORE!$C$6:$D$500,2,FALSE),""),"تأكد من الكود")</f>
        <v/>
      </c>
      <c r="G1501" s="12"/>
      <c r="H1501" s="20"/>
      <c r="I1501" s="12"/>
      <c r="U1501" s="4" t="str">
        <f>IF(AND($V$2=$E1501,$V$2&lt;&gt;"",$V$2&lt;&gt;0,F1501&lt;&gt;"تأكد من الكود"),COUNT($U$3:U1500)+1,"  ")</f>
        <v xml:space="preserve">  </v>
      </c>
    </row>
    <row r="1502" spans="3:21" ht="15.75">
      <c r="C1502" s="86"/>
      <c r="D1502" s="12"/>
      <c r="E1502" s="12"/>
      <c r="F1502" s="5" t="str">
        <f>IFERROR(IF(E1502&lt;&gt;"",VLOOKUP(E1502,STORE!$C$6:$D$500,2,FALSE),""),"تأكد من الكود")</f>
        <v/>
      </c>
      <c r="G1502" s="12"/>
      <c r="H1502" s="20"/>
      <c r="I1502" s="12"/>
      <c r="U1502" s="4" t="str">
        <f>IF(AND($V$2=$E1502,$V$2&lt;&gt;"",$V$2&lt;&gt;0,F1502&lt;&gt;"تأكد من الكود"),COUNT($U$3:U1501)+1,"  ")</f>
        <v xml:space="preserve">  </v>
      </c>
    </row>
    <row r="1503" spans="3:21" ht="15.75">
      <c r="C1503" s="86"/>
      <c r="D1503" s="12"/>
      <c r="E1503" s="12"/>
      <c r="F1503" s="5" t="str">
        <f>IFERROR(IF(E1503&lt;&gt;"",VLOOKUP(E1503,STORE!$C$6:$D$500,2,FALSE),""),"تأكد من الكود")</f>
        <v/>
      </c>
      <c r="G1503" s="12"/>
      <c r="H1503" s="20"/>
      <c r="I1503" s="12"/>
      <c r="U1503" s="4" t="str">
        <f>IF(AND($V$2=$E1503,$V$2&lt;&gt;"",$V$2&lt;&gt;0,F1503&lt;&gt;"تأكد من الكود"),COUNT($U$3:U1502)+1,"  ")</f>
        <v xml:space="preserve">  </v>
      </c>
    </row>
    <row r="1504" spans="3:21" ht="15.75">
      <c r="C1504" s="86"/>
      <c r="D1504" s="12"/>
      <c r="E1504" s="12"/>
      <c r="F1504" s="5" t="str">
        <f>IFERROR(IF(E1504&lt;&gt;"",VLOOKUP(E1504,STORE!$C$6:$D$500,2,FALSE),""),"تأكد من الكود")</f>
        <v/>
      </c>
      <c r="G1504" s="12"/>
      <c r="H1504" s="20"/>
      <c r="I1504" s="12"/>
      <c r="U1504" s="4" t="str">
        <f>IF(AND($V$2=$E1504,$V$2&lt;&gt;"",$V$2&lt;&gt;0,F1504&lt;&gt;"تأكد من الكود"),COUNT($U$3:U1503)+1,"  ")</f>
        <v xml:space="preserve">  </v>
      </c>
    </row>
    <row r="1505" spans="3:21" ht="15.75">
      <c r="C1505" s="86"/>
      <c r="D1505" s="12"/>
      <c r="E1505" s="12"/>
      <c r="F1505" s="5" t="str">
        <f>IFERROR(IF(E1505&lt;&gt;"",VLOOKUP(E1505,STORE!$C$6:$D$500,2,FALSE),""),"تأكد من الكود")</f>
        <v/>
      </c>
      <c r="G1505" s="12"/>
      <c r="H1505" s="20"/>
      <c r="I1505" s="12"/>
      <c r="U1505" s="4" t="str">
        <f>IF(AND($V$2=$E1505,$V$2&lt;&gt;"",$V$2&lt;&gt;0,F1505&lt;&gt;"تأكد من الكود"),COUNT($U$3:U1504)+1,"  ")</f>
        <v xml:space="preserve">  </v>
      </c>
    </row>
    <row r="1506" spans="3:21" ht="15.75">
      <c r="C1506" s="86"/>
      <c r="D1506" s="12"/>
      <c r="E1506" s="12"/>
      <c r="F1506" s="5" t="str">
        <f>IFERROR(IF(E1506&lt;&gt;"",VLOOKUP(E1506,STORE!$C$6:$D$500,2,FALSE),""),"تأكد من الكود")</f>
        <v/>
      </c>
      <c r="G1506" s="12"/>
      <c r="H1506" s="20"/>
      <c r="I1506" s="12"/>
      <c r="U1506" s="4" t="str">
        <f>IF(AND($V$2=$E1506,$V$2&lt;&gt;"",$V$2&lt;&gt;0,F1506&lt;&gt;"تأكد من الكود"),COUNT($U$3:U1505)+1,"  ")</f>
        <v xml:space="preserve">  </v>
      </c>
    </row>
    <row r="1507" spans="3:21" ht="15.75">
      <c r="C1507" s="86"/>
      <c r="D1507" s="12"/>
      <c r="E1507" s="12"/>
      <c r="F1507" s="5" t="str">
        <f>IFERROR(IF(E1507&lt;&gt;"",VLOOKUP(E1507,STORE!$C$6:$D$500,2,FALSE),""),"تأكد من الكود")</f>
        <v/>
      </c>
      <c r="G1507" s="12"/>
      <c r="H1507" s="20"/>
      <c r="I1507" s="12"/>
      <c r="U1507" s="4" t="str">
        <f>IF(AND($V$2=$E1507,$V$2&lt;&gt;"",$V$2&lt;&gt;0,F1507&lt;&gt;"تأكد من الكود"),COUNT($U$3:U1506)+1,"  ")</f>
        <v xml:space="preserve">  </v>
      </c>
    </row>
    <row r="1508" spans="3:21" ht="15.75">
      <c r="C1508" s="86"/>
      <c r="D1508" s="12"/>
      <c r="E1508" s="12"/>
      <c r="F1508" s="5" t="str">
        <f>IFERROR(IF(E1508&lt;&gt;"",VLOOKUP(E1508,STORE!$C$6:$D$500,2,FALSE),""),"تأكد من الكود")</f>
        <v/>
      </c>
      <c r="G1508" s="12"/>
      <c r="H1508" s="20"/>
      <c r="I1508" s="12"/>
      <c r="U1508" s="4" t="str">
        <f>IF(AND($V$2=$E1508,$V$2&lt;&gt;"",$V$2&lt;&gt;0,F1508&lt;&gt;"تأكد من الكود"),COUNT($U$3:U1507)+1,"  ")</f>
        <v xml:space="preserve">  </v>
      </c>
    </row>
    <row r="1509" spans="3:21" ht="15.75">
      <c r="C1509" s="86"/>
      <c r="D1509" s="12"/>
      <c r="E1509" s="12"/>
      <c r="F1509" s="5" t="str">
        <f>IFERROR(IF(E1509&lt;&gt;"",VLOOKUP(E1509,STORE!$C$6:$D$500,2,FALSE),""),"تأكد من الكود")</f>
        <v/>
      </c>
      <c r="G1509" s="12"/>
      <c r="H1509" s="20"/>
      <c r="I1509" s="12"/>
      <c r="U1509" s="4" t="str">
        <f>IF(AND($V$2=$E1509,$V$2&lt;&gt;"",$V$2&lt;&gt;0,F1509&lt;&gt;"تأكد من الكود"),COUNT($U$3:U1508)+1,"  ")</f>
        <v xml:space="preserve">  </v>
      </c>
    </row>
    <row r="1510" spans="3:21" ht="15.75">
      <c r="C1510" s="86"/>
      <c r="D1510" s="12"/>
      <c r="E1510" s="12"/>
      <c r="F1510" s="5" t="str">
        <f>IFERROR(IF(E1510&lt;&gt;"",VLOOKUP(E1510,STORE!$C$6:$D$500,2,FALSE),""),"تأكد من الكود")</f>
        <v/>
      </c>
      <c r="G1510" s="12"/>
      <c r="H1510" s="20"/>
      <c r="I1510" s="12"/>
      <c r="U1510" s="4" t="str">
        <f>IF(AND($V$2=$E1510,$V$2&lt;&gt;"",$V$2&lt;&gt;0,F1510&lt;&gt;"تأكد من الكود"),COUNT($U$3:U1509)+1,"  ")</f>
        <v xml:space="preserve">  </v>
      </c>
    </row>
    <row r="1511" spans="3:21" ht="15.75">
      <c r="C1511" s="86"/>
      <c r="D1511" s="12"/>
      <c r="E1511" s="12"/>
      <c r="F1511" s="5" t="str">
        <f>IFERROR(IF(E1511&lt;&gt;"",VLOOKUP(E1511,STORE!$C$6:$D$500,2,FALSE),""),"تأكد من الكود")</f>
        <v/>
      </c>
      <c r="G1511" s="12"/>
      <c r="H1511" s="20"/>
      <c r="I1511" s="12"/>
      <c r="U1511" s="4" t="str">
        <f>IF(AND($V$2=$E1511,$V$2&lt;&gt;"",$V$2&lt;&gt;0,F1511&lt;&gt;"تأكد من الكود"),COUNT($U$3:U1510)+1,"  ")</f>
        <v xml:space="preserve">  </v>
      </c>
    </row>
    <row r="1512" spans="3:21" ht="15.75">
      <c r="C1512" s="86"/>
      <c r="D1512" s="12"/>
      <c r="E1512" s="12"/>
      <c r="F1512" s="5" t="str">
        <f>IFERROR(IF(E1512&lt;&gt;"",VLOOKUP(E1512,STORE!$C$6:$D$500,2,FALSE),""),"تأكد من الكود")</f>
        <v/>
      </c>
      <c r="G1512" s="12"/>
      <c r="H1512" s="20"/>
      <c r="I1512" s="12"/>
      <c r="U1512" s="4" t="str">
        <f>IF(AND($V$2=$E1512,$V$2&lt;&gt;"",$V$2&lt;&gt;0,F1512&lt;&gt;"تأكد من الكود"),COUNT($U$3:U1511)+1,"  ")</f>
        <v xml:space="preserve">  </v>
      </c>
    </row>
    <row r="1513" spans="3:21" ht="15.75">
      <c r="C1513" s="86"/>
      <c r="D1513" s="12"/>
      <c r="E1513" s="12"/>
      <c r="F1513" s="5" t="str">
        <f>IFERROR(IF(E1513&lt;&gt;"",VLOOKUP(E1513,STORE!$C$6:$D$500,2,FALSE),""),"تأكد من الكود")</f>
        <v/>
      </c>
      <c r="G1513" s="12"/>
      <c r="H1513" s="20"/>
      <c r="I1513" s="12"/>
      <c r="U1513" s="4" t="str">
        <f>IF(AND($V$2=$E1513,$V$2&lt;&gt;"",$V$2&lt;&gt;0,F1513&lt;&gt;"تأكد من الكود"),COUNT($U$3:U1512)+1,"  ")</f>
        <v xml:space="preserve">  </v>
      </c>
    </row>
    <row r="1514" spans="3:21" ht="15.75">
      <c r="C1514" s="86"/>
      <c r="D1514" s="12"/>
      <c r="E1514" s="12"/>
      <c r="F1514" s="5" t="str">
        <f>IFERROR(IF(E1514&lt;&gt;"",VLOOKUP(E1514,STORE!$C$6:$D$500,2,FALSE),""),"تأكد من الكود")</f>
        <v/>
      </c>
      <c r="G1514" s="12"/>
      <c r="H1514" s="20"/>
      <c r="I1514" s="12"/>
      <c r="U1514" s="4" t="str">
        <f>IF(AND($V$2=$E1514,$V$2&lt;&gt;"",$V$2&lt;&gt;0,F1514&lt;&gt;"تأكد من الكود"),COUNT($U$3:U1513)+1,"  ")</f>
        <v xml:space="preserve">  </v>
      </c>
    </row>
    <row r="1515" spans="3:21" ht="15.75">
      <c r="C1515" s="86"/>
      <c r="D1515" s="12"/>
      <c r="E1515" s="12"/>
      <c r="F1515" s="5" t="str">
        <f>IFERROR(IF(E1515&lt;&gt;"",VLOOKUP(E1515,STORE!$C$6:$D$500,2,FALSE),""),"تأكد من الكود")</f>
        <v/>
      </c>
      <c r="G1515" s="12"/>
      <c r="H1515" s="20"/>
      <c r="I1515" s="12"/>
      <c r="U1515" s="4" t="str">
        <f>IF(AND($V$2=$E1515,$V$2&lt;&gt;"",$V$2&lt;&gt;0,F1515&lt;&gt;"تأكد من الكود"),COUNT($U$3:U1514)+1,"  ")</f>
        <v xml:space="preserve">  </v>
      </c>
    </row>
    <row r="1516" spans="3:21" ht="15.75">
      <c r="C1516" s="86"/>
      <c r="D1516" s="12"/>
      <c r="E1516" s="12"/>
      <c r="F1516" s="5" t="str">
        <f>IFERROR(IF(E1516&lt;&gt;"",VLOOKUP(E1516,STORE!$C$6:$D$500,2,FALSE),""),"تأكد من الكود")</f>
        <v/>
      </c>
      <c r="G1516" s="12"/>
      <c r="H1516" s="20"/>
      <c r="I1516" s="12"/>
      <c r="U1516" s="4" t="str">
        <f>IF(AND($V$2=$E1516,$V$2&lt;&gt;"",$V$2&lt;&gt;0,F1516&lt;&gt;"تأكد من الكود"),COUNT($U$3:U1515)+1,"  ")</f>
        <v xml:space="preserve">  </v>
      </c>
    </row>
    <row r="1517" spans="3:21" ht="15.75">
      <c r="C1517" s="86"/>
      <c r="D1517" s="12"/>
      <c r="E1517" s="12"/>
      <c r="F1517" s="5" t="str">
        <f>IFERROR(IF(E1517&lt;&gt;"",VLOOKUP(E1517,STORE!$C$6:$D$500,2,FALSE),""),"تأكد من الكود")</f>
        <v/>
      </c>
      <c r="G1517" s="12"/>
      <c r="H1517" s="20"/>
      <c r="I1517" s="12"/>
      <c r="U1517" s="4" t="str">
        <f>IF(AND($V$2=$E1517,$V$2&lt;&gt;"",$V$2&lt;&gt;0,F1517&lt;&gt;"تأكد من الكود"),COUNT($U$3:U1516)+1,"  ")</f>
        <v xml:space="preserve">  </v>
      </c>
    </row>
    <row r="1518" spans="3:21" ht="15.75">
      <c r="C1518" s="86"/>
      <c r="D1518" s="12"/>
      <c r="E1518" s="12"/>
      <c r="F1518" s="5" t="str">
        <f>IFERROR(IF(E1518&lt;&gt;"",VLOOKUP(E1518,STORE!$C$6:$D$500,2,FALSE),""),"تأكد من الكود")</f>
        <v/>
      </c>
      <c r="G1518" s="12"/>
      <c r="H1518" s="20"/>
      <c r="I1518" s="12"/>
      <c r="U1518" s="4" t="str">
        <f>IF(AND($V$2=$E1518,$V$2&lt;&gt;"",$V$2&lt;&gt;0,F1518&lt;&gt;"تأكد من الكود"),COUNT($U$3:U1517)+1,"  ")</f>
        <v xml:space="preserve">  </v>
      </c>
    </row>
    <row r="1519" spans="3:21" ht="15.75">
      <c r="C1519" s="86"/>
      <c r="D1519" s="12"/>
      <c r="E1519" s="12"/>
      <c r="F1519" s="5" t="str">
        <f>IFERROR(IF(E1519&lt;&gt;"",VLOOKUP(E1519,STORE!$C$6:$D$500,2,FALSE),""),"تأكد من الكود")</f>
        <v/>
      </c>
      <c r="G1519" s="12"/>
      <c r="H1519" s="20"/>
      <c r="I1519" s="12"/>
      <c r="U1519" s="4" t="str">
        <f>IF(AND($V$2=$E1519,$V$2&lt;&gt;"",$V$2&lt;&gt;0,F1519&lt;&gt;"تأكد من الكود"),COUNT($U$3:U1518)+1,"  ")</f>
        <v xml:space="preserve">  </v>
      </c>
    </row>
    <row r="1520" spans="3:21" ht="15.75">
      <c r="C1520" s="86"/>
      <c r="D1520" s="12"/>
      <c r="E1520" s="12"/>
      <c r="F1520" s="5" t="str">
        <f>IFERROR(IF(E1520&lt;&gt;"",VLOOKUP(E1520,STORE!$C$6:$D$500,2,FALSE),""),"تأكد من الكود")</f>
        <v/>
      </c>
      <c r="G1520" s="12"/>
      <c r="H1520" s="20"/>
      <c r="I1520" s="12"/>
      <c r="U1520" s="4" t="str">
        <f>IF(AND($V$2=$E1520,$V$2&lt;&gt;"",$V$2&lt;&gt;0,F1520&lt;&gt;"تأكد من الكود"),COUNT($U$3:U1519)+1,"  ")</f>
        <v xml:space="preserve">  </v>
      </c>
    </row>
    <row r="1521" spans="3:21" ht="15.75">
      <c r="C1521" s="86"/>
      <c r="D1521" s="12"/>
      <c r="E1521" s="12"/>
      <c r="F1521" s="5" t="str">
        <f>IFERROR(IF(E1521&lt;&gt;"",VLOOKUP(E1521,STORE!$C$6:$D$500,2,FALSE),""),"تأكد من الكود")</f>
        <v/>
      </c>
      <c r="G1521" s="12"/>
      <c r="H1521" s="20"/>
      <c r="I1521" s="12"/>
      <c r="U1521" s="4" t="str">
        <f>IF(AND($V$2=$E1521,$V$2&lt;&gt;"",$V$2&lt;&gt;0,F1521&lt;&gt;"تأكد من الكود"),COUNT($U$3:U1520)+1,"  ")</f>
        <v xml:space="preserve">  </v>
      </c>
    </row>
    <row r="1522" spans="3:21" ht="15.75">
      <c r="C1522" s="86"/>
      <c r="D1522" s="12"/>
      <c r="E1522" s="12"/>
      <c r="F1522" s="5" t="str">
        <f>IFERROR(IF(E1522&lt;&gt;"",VLOOKUP(E1522,STORE!$C$6:$D$500,2,FALSE),""),"تأكد من الكود")</f>
        <v/>
      </c>
      <c r="G1522" s="12"/>
      <c r="H1522" s="20"/>
      <c r="I1522" s="12"/>
      <c r="U1522" s="4" t="str">
        <f>IF(AND($V$2=$E1522,$V$2&lt;&gt;"",$V$2&lt;&gt;0,F1522&lt;&gt;"تأكد من الكود"),COUNT($U$3:U1521)+1,"  ")</f>
        <v xml:space="preserve">  </v>
      </c>
    </row>
    <row r="1523" spans="3:21" ht="15.75">
      <c r="C1523" s="86"/>
      <c r="D1523" s="12"/>
      <c r="E1523" s="12"/>
      <c r="F1523" s="5" t="str">
        <f>IFERROR(IF(E1523&lt;&gt;"",VLOOKUP(E1523,STORE!$C$6:$D$500,2,FALSE),""),"تأكد من الكود")</f>
        <v/>
      </c>
      <c r="G1523" s="12"/>
      <c r="H1523" s="20"/>
      <c r="I1523" s="12"/>
      <c r="U1523" s="4" t="str">
        <f>IF(AND($V$2=$E1523,$V$2&lt;&gt;"",$V$2&lt;&gt;0,F1523&lt;&gt;"تأكد من الكود"),COUNT($U$3:U1522)+1,"  ")</f>
        <v xml:space="preserve">  </v>
      </c>
    </row>
    <row r="1524" spans="3:21" ht="15.75">
      <c r="C1524" s="86"/>
      <c r="D1524" s="12"/>
      <c r="E1524" s="12"/>
      <c r="F1524" s="5" t="str">
        <f>IFERROR(IF(E1524&lt;&gt;"",VLOOKUP(E1524,STORE!$C$6:$D$500,2,FALSE),""),"تأكد من الكود")</f>
        <v/>
      </c>
      <c r="G1524" s="12"/>
      <c r="H1524" s="20"/>
      <c r="I1524" s="12"/>
      <c r="U1524" s="4" t="str">
        <f>IF(AND($V$2=$E1524,$V$2&lt;&gt;"",$V$2&lt;&gt;0,F1524&lt;&gt;"تأكد من الكود"),COUNT($U$3:U1523)+1,"  ")</f>
        <v xml:space="preserve">  </v>
      </c>
    </row>
    <row r="1525" spans="3:21" ht="15.75">
      <c r="C1525" s="86"/>
      <c r="D1525" s="12"/>
      <c r="E1525" s="12"/>
      <c r="F1525" s="5" t="str">
        <f>IFERROR(IF(E1525&lt;&gt;"",VLOOKUP(E1525,STORE!$C$6:$D$500,2,FALSE),""),"تأكد من الكود")</f>
        <v/>
      </c>
      <c r="G1525" s="12"/>
      <c r="H1525" s="20"/>
      <c r="I1525" s="12"/>
      <c r="U1525" s="4" t="str">
        <f>IF(AND($V$2=$E1525,$V$2&lt;&gt;"",$V$2&lt;&gt;0,F1525&lt;&gt;"تأكد من الكود"),COUNT($U$3:U1524)+1,"  ")</f>
        <v xml:space="preserve">  </v>
      </c>
    </row>
    <row r="1526" spans="3:21" ht="15.75">
      <c r="C1526" s="86"/>
      <c r="D1526" s="12"/>
      <c r="E1526" s="12"/>
      <c r="F1526" s="5" t="str">
        <f>IFERROR(IF(E1526&lt;&gt;"",VLOOKUP(E1526,STORE!$C$6:$D$500,2,FALSE),""),"تأكد من الكود")</f>
        <v/>
      </c>
      <c r="G1526" s="12"/>
      <c r="H1526" s="20"/>
      <c r="I1526" s="12"/>
      <c r="U1526" s="4" t="str">
        <f>IF(AND($V$2=$E1526,$V$2&lt;&gt;"",$V$2&lt;&gt;0,F1526&lt;&gt;"تأكد من الكود"),COUNT($U$3:U1525)+1,"  ")</f>
        <v xml:space="preserve">  </v>
      </c>
    </row>
    <row r="1527" spans="3:21" ht="15.75">
      <c r="C1527" s="86"/>
      <c r="D1527" s="12"/>
      <c r="E1527" s="12"/>
      <c r="F1527" s="5" t="str">
        <f>IFERROR(IF(E1527&lt;&gt;"",VLOOKUP(E1527,STORE!$C$6:$D$500,2,FALSE),""),"تأكد من الكود")</f>
        <v/>
      </c>
      <c r="G1527" s="12"/>
      <c r="H1527" s="20"/>
      <c r="I1527" s="12"/>
      <c r="U1527" s="4" t="str">
        <f>IF(AND($V$2=$E1527,$V$2&lt;&gt;"",$V$2&lt;&gt;0,F1527&lt;&gt;"تأكد من الكود"),COUNT($U$3:U1526)+1,"  ")</f>
        <v xml:space="preserve">  </v>
      </c>
    </row>
    <row r="1528" spans="3:21" ht="15.75">
      <c r="C1528" s="86"/>
      <c r="D1528" s="12"/>
      <c r="E1528" s="12"/>
      <c r="F1528" s="5" t="str">
        <f>IFERROR(IF(E1528&lt;&gt;"",VLOOKUP(E1528,STORE!$C$6:$D$500,2,FALSE),""),"تأكد من الكود")</f>
        <v/>
      </c>
      <c r="G1528" s="12"/>
      <c r="H1528" s="20"/>
      <c r="I1528" s="12"/>
      <c r="U1528" s="4" t="str">
        <f>IF(AND($V$2=$E1528,$V$2&lt;&gt;"",$V$2&lt;&gt;0,F1528&lt;&gt;"تأكد من الكود"),COUNT($U$3:U1527)+1,"  ")</f>
        <v xml:space="preserve">  </v>
      </c>
    </row>
    <row r="1529" spans="3:21" ht="15.75">
      <c r="C1529" s="86"/>
      <c r="D1529" s="12"/>
      <c r="E1529" s="12"/>
      <c r="F1529" s="5" t="str">
        <f>IFERROR(IF(E1529&lt;&gt;"",VLOOKUP(E1529,STORE!$C$6:$D$500,2,FALSE),""),"تأكد من الكود")</f>
        <v/>
      </c>
      <c r="G1529" s="12"/>
      <c r="H1529" s="20"/>
      <c r="I1529" s="12"/>
      <c r="U1529" s="4" t="str">
        <f>IF(AND($V$2=$E1529,$V$2&lt;&gt;"",$V$2&lt;&gt;0,F1529&lt;&gt;"تأكد من الكود"),COUNT($U$3:U1528)+1,"  ")</f>
        <v xml:space="preserve">  </v>
      </c>
    </row>
    <row r="1530" spans="3:21" ht="15.75">
      <c r="C1530" s="86"/>
      <c r="D1530" s="12"/>
      <c r="E1530" s="12"/>
      <c r="F1530" s="5" t="str">
        <f>IFERROR(IF(E1530&lt;&gt;"",VLOOKUP(E1530,STORE!$C$6:$D$500,2,FALSE),""),"تأكد من الكود")</f>
        <v/>
      </c>
      <c r="G1530" s="12"/>
      <c r="H1530" s="20"/>
      <c r="I1530" s="12"/>
      <c r="U1530" s="4" t="str">
        <f>IF(AND($V$2=$E1530,$V$2&lt;&gt;"",$V$2&lt;&gt;0,F1530&lt;&gt;"تأكد من الكود"),COUNT($U$3:U1529)+1,"  ")</f>
        <v xml:space="preserve">  </v>
      </c>
    </row>
    <row r="1531" spans="3:21" ht="15.75">
      <c r="C1531" s="86"/>
      <c r="D1531" s="12"/>
      <c r="E1531" s="12"/>
      <c r="F1531" s="5" t="str">
        <f>IFERROR(IF(E1531&lt;&gt;"",VLOOKUP(E1531,STORE!$C$6:$D$500,2,FALSE),""),"تأكد من الكود")</f>
        <v/>
      </c>
      <c r="G1531" s="12"/>
      <c r="H1531" s="20"/>
      <c r="I1531" s="12"/>
      <c r="U1531" s="4" t="str">
        <f>IF(AND($V$2=$E1531,$V$2&lt;&gt;"",$V$2&lt;&gt;0,F1531&lt;&gt;"تأكد من الكود"),COUNT($U$3:U1530)+1,"  ")</f>
        <v xml:space="preserve">  </v>
      </c>
    </row>
    <row r="1532" spans="3:21" ht="15.75">
      <c r="C1532" s="86"/>
      <c r="D1532" s="12"/>
      <c r="E1532" s="12"/>
      <c r="F1532" s="5" t="str">
        <f>IFERROR(IF(E1532&lt;&gt;"",VLOOKUP(E1532,STORE!$C$6:$D$500,2,FALSE),""),"تأكد من الكود")</f>
        <v/>
      </c>
      <c r="G1532" s="12"/>
      <c r="H1532" s="20"/>
      <c r="I1532" s="12"/>
      <c r="U1532" s="4" t="str">
        <f>IF(AND($V$2=$E1532,$V$2&lt;&gt;"",$V$2&lt;&gt;0,F1532&lt;&gt;"تأكد من الكود"),COUNT($U$3:U1531)+1,"  ")</f>
        <v xml:space="preserve">  </v>
      </c>
    </row>
    <row r="1533" spans="3:21" ht="15.75">
      <c r="C1533" s="86"/>
      <c r="D1533" s="12"/>
      <c r="E1533" s="12"/>
      <c r="F1533" s="5" t="str">
        <f>IFERROR(IF(E1533&lt;&gt;"",VLOOKUP(E1533,STORE!$C$6:$D$500,2,FALSE),""),"تأكد من الكود")</f>
        <v/>
      </c>
      <c r="G1533" s="12"/>
      <c r="H1533" s="20"/>
      <c r="I1533" s="12"/>
      <c r="U1533" s="4" t="str">
        <f>IF(AND($V$2=$E1533,$V$2&lt;&gt;"",$V$2&lt;&gt;0,F1533&lt;&gt;"تأكد من الكود"),COUNT($U$3:U1532)+1,"  ")</f>
        <v xml:space="preserve">  </v>
      </c>
    </row>
    <row r="1534" spans="3:21" ht="15.75">
      <c r="C1534" s="86"/>
      <c r="D1534" s="12"/>
      <c r="E1534" s="12"/>
      <c r="F1534" s="5" t="str">
        <f>IFERROR(IF(E1534&lt;&gt;"",VLOOKUP(E1534,STORE!$C$6:$D$500,2,FALSE),""),"تأكد من الكود")</f>
        <v/>
      </c>
      <c r="G1534" s="12"/>
      <c r="H1534" s="20"/>
      <c r="I1534" s="12"/>
      <c r="U1534" s="4" t="str">
        <f>IF(AND($V$2=$E1534,$V$2&lt;&gt;"",$V$2&lt;&gt;0,F1534&lt;&gt;"تأكد من الكود"),COUNT($U$3:U1533)+1,"  ")</f>
        <v xml:space="preserve">  </v>
      </c>
    </row>
    <row r="1535" spans="3:21" ht="15.75">
      <c r="C1535" s="86"/>
      <c r="D1535" s="12"/>
      <c r="E1535" s="12"/>
      <c r="F1535" s="5" t="str">
        <f>IFERROR(IF(E1535&lt;&gt;"",VLOOKUP(E1535,STORE!$C$6:$D$500,2,FALSE),""),"تأكد من الكود")</f>
        <v/>
      </c>
      <c r="G1535" s="12"/>
      <c r="H1535" s="20"/>
      <c r="I1535" s="12"/>
      <c r="U1535" s="4" t="str">
        <f>IF(AND($V$2=$E1535,$V$2&lt;&gt;"",$V$2&lt;&gt;0,F1535&lt;&gt;"تأكد من الكود"),COUNT($U$3:U1534)+1,"  ")</f>
        <v xml:space="preserve">  </v>
      </c>
    </row>
    <row r="1536" spans="3:21" ht="15.75">
      <c r="C1536" s="86"/>
      <c r="D1536" s="12"/>
      <c r="E1536" s="12"/>
      <c r="F1536" s="5" t="str">
        <f>IFERROR(IF(E1536&lt;&gt;"",VLOOKUP(E1536,STORE!$C$6:$D$500,2,FALSE),""),"تأكد من الكود")</f>
        <v/>
      </c>
      <c r="G1536" s="12"/>
      <c r="H1536" s="20"/>
      <c r="I1536" s="12"/>
      <c r="U1536" s="4" t="str">
        <f>IF(AND($V$2=$E1536,$V$2&lt;&gt;"",$V$2&lt;&gt;0,F1536&lt;&gt;"تأكد من الكود"),COUNT($U$3:U1535)+1,"  ")</f>
        <v xml:space="preserve">  </v>
      </c>
    </row>
    <row r="1537" spans="3:21" ht="15.75">
      <c r="C1537" s="86"/>
      <c r="D1537" s="12"/>
      <c r="E1537" s="12"/>
      <c r="F1537" s="5" t="str">
        <f>IFERROR(IF(E1537&lt;&gt;"",VLOOKUP(E1537,STORE!$C$6:$D$500,2,FALSE),""),"تأكد من الكود")</f>
        <v/>
      </c>
      <c r="G1537" s="12"/>
      <c r="H1537" s="20"/>
      <c r="I1537" s="12"/>
      <c r="U1537" s="4" t="str">
        <f>IF(AND($V$2=$E1537,$V$2&lt;&gt;"",$V$2&lt;&gt;0,F1537&lt;&gt;"تأكد من الكود"),COUNT($U$3:U1536)+1,"  ")</f>
        <v xml:space="preserve">  </v>
      </c>
    </row>
    <row r="1538" spans="3:21" ht="15.75">
      <c r="C1538" s="86"/>
      <c r="D1538" s="12"/>
      <c r="E1538" s="12"/>
      <c r="F1538" s="5" t="str">
        <f>IFERROR(IF(E1538&lt;&gt;"",VLOOKUP(E1538,STORE!$C$6:$D$500,2,FALSE),""),"تأكد من الكود")</f>
        <v/>
      </c>
      <c r="G1538" s="12"/>
      <c r="H1538" s="20"/>
      <c r="I1538" s="12"/>
      <c r="U1538" s="4" t="str">
        <f>IF(AND($V$2=$E1538,$V$2&lt;&gt;"",$V$2&lt;&gt;0,F1538&lt;&gt;"تأكد من الكود"),COUNT($U$3:U1537)+1,"  ")</f>
        <v xml:space="preserve">  </v>
      </c>
    </row>
    <row r="1539" spans="3:21" ht="15.75">
      <c r="C1539" s="86"/>
      <c r="D1539" s="12"/>
      <c r="E1539" s="12"/>
      <c r="F1539" s="5" t="str">
        <f>IFERROR(IF(E1539&lt;&gt;"",VLOOKUP(E1539,STORE!$C$6:$D$500,2,FALSE),""),"تأكد من الكود")</f>
        <v/>
      </c>
      <c r="G1539" s="12"/>
      <c r="H1539" s="20"/>
      <c r="I1539" s="12"/>
      <c r="U1539" s="4" t="str">
        <f>IF(AND($V$2=$E1539,$V$2&lt;&gt;"",$V$2&lt;&gt;0,F1539&lt;&gt;"تأكد من الكود"),COUNT($U$3:U1538)+1,"  ")</f>
        <v xml:space="preserve">  </v>
      </c>
    </row>
    <row r="1540" spans="3:21" ht="15.75">
      <c r="C1540" s="86"/>
      <c r="D1540" s="12"/>
      <c r="E1540" s="12"/>
      <c r="F1540" s="5" t="str">
        <f>IFERROR(IF(E1540&lt;&gt;"",VLOOKUP(E1540,STORE!$C$6:$D$500,2,FALSE),""),"تأكد من الكود")</f>
        <v/>
      </c>
      <c r="G1540" s="12"/>
      <c r="H1540" s="20"/>
      <c r="I1540" s="12"/>
      <c r="U1540" s="4" t="str">
        <f>IF(AND($V$2=$E1540,$V$2&lt;&gt;"",$V$2&lt;&gt;0,F1540&lt;&gt;"تأكد من الكود"),COUNT($U$3:U1539)+1,"  ")</f>
        <v xml:space="preserve">  </v>
      </c>
    </row>
    <row r="1541" spans="3:21" ht="15.75">
      <c r="C1541" s="86"/>
      <c r="D1541" s="12"/>
      <c r="E1541" s="12"/>
      <c r="F1541" s="5" t="str">
        <f>IFERROR(IF(E1541&lt;&gt;"",VLOOKUP(E1541,STORE!$C$6:$D$500,2,FALSE),""),"تأكد من الكود")</f>
        <v/>
      </c>
      <c r="G1541" s="12"/>
      <c r="H1541" s="20"/>
      <c r="I1541" s="12"/>
      <c r="U1541" s="4" t="str">
        <f>IF(AND($V$2=$E1541,$V$2&lt;&gt;"",$V$2&lt;&gt;0,F1541&lt;&gt;"تأكد من الكود"),COUNT($U$3:U1540)+1,"  ")</f>
        <v xml:space="preserve">  </v>
      </c>
    </row>
    <row r="1542" spans="3:21" ht="15.75">
      <c r="C1542" s="86"/>
      <c r="D1542" s="12"/>
      <c r="E1542" s="12"/>
      <c r="F1542" s="5" t="str">
        <f>IFERROR(IF(E1542&lt;&gt;"",VLOOKUP(E1542,STORE!$C$6:$D$500,2,FALSE),""),"تأكد من الكود")</f>
        <v/>
      </c>
      <c r="G1542" s="12"/>
      <c r="H1542" s="20"/>
      <c r="I1542" s="12"/>
      <c r="U1542" s="4" t="str">
        <f>IF(AND($V$2=$E1542,$V$2&lt;&gt;"",$V$2&lt;&gt;0,F1542&lt;&gt;"تأكد من الكود"),COUNT($U$3:U1541)+1,"  ")</f>
        <v xml:space="preserve">  </v>
      </c>
    </row>
    <row r="1543" spans="3:21" ht="15.75">
      <c r="C1543" s="86"/>
      <c r="D1543" s="12"/>
      <c r="E1543" s="12"/>
      <c r="F1543" s="5" t="str">
        <f>IFERROR(IF(E1543&lt;&gt;"",VLOOKUP(E1543,STORE!$C$6:$D$500,2,FALSE),""),"تأكد من الكود")</f>
        <v/>
      </c>
      <c r="G1543" s="12"/>
      <c r="H1543" s="20"/>
      <c r="I1543" s="12"/>
      <c r="U1543" s="4" t="str">
        <f>IF(AND($V$2=$E1543,$V$2&lt;&gt;"",$V$2&lt;&gt;0,F1543&lt;&gt;"تأكد من الكود"),COUNT($U$3:U1542)+1,"  ")</f>
        <v xml:space="preserve">  </v>
      </c>
    </row>
    <row r="1544" spans="3:21" ht="15.75">
      <c r="C1544" s="86"/>
      <c r="D1544" s="12"/>
      <c r="E1544" s="12"/>
      <c r="F1544" s="5" t="str">
        <f>IFERROR(IF(E1544&lt;&gt;"",VLOOKUP(E1544,STORE!$C$6:$D$500,2,FALSE),""),"تأكد من الكود")</f>
        <v/>
      </c>
      <c r="G1544" s="12"/>
      <c r="H1544" s="20"/>
      <c r="I1544" s="12"/>
      <c r="U1544" s="4" t="str">
        <f>IF(AND($V$2=$E1544,$V$2&lt;&gt;"",$V$2&lt;&gt;0,F1544&lt;&gt;"تأكد من الكود"),COUNT($U$3:U1543)+1,"  ")</f>
        <v xml:space="preserve">  </v>
      </c>
    </row>
    <row r="1545" spans="3:21" ht="15.75">
      <c r="C1545" s="86"/>
      <c r="D1545" s="12"/>
      <c r="E1545" s="12"/>
      <c r="F1545" s="5" t="str">
        <f>IFERROR(IF(E1545&lt;&gt;"",VLOOKUP(E1545,STORE!$C$6:$D$500,2,FALSE),""),"تأكد من الكود")</f>
        <v/>
      </c>
      <c r="G1545" s="12"/>
      <c r="H1545" s="20"/>
      <c r="I1545" s="12"/>
      <c r="U1545" s="4" t="str">
        <f>IF(AND($V$2=$E1545,$V$2&lt;&gt;"",$V$2&lt;&gt;0,F1545&lt;&gt;"تأكد من الكود"),COUNT($U$3:U1544)+1,"  ")</f>
        <v xml:space="preserve">  </v>
      </c>
    </row>
    <row r="1546" spans="3:21" ht="15.75">
      <c r="C1546" s="86"/>
      <c r="D1546" s="12"/>
      <c r="E1546" s="12"/>
      <c r="F1546" s="5" t="str">
        <f>IFERROR(IF(E1546&lt;&gt;"",VLOOKUP(E1546,STORE!$C$6:$D$500,2,FALSE),""),"تأكد من الكود")</f>
        <v/>
      </c>
      <c r="G1546" s="12"/>
      <c r="H1546" s="20"/>
      <c r="I1546" s="12"/>
      <c r="U1546" s="4" t="str">
        <f>IF(AND($V$2=$E1546,$V$2&lt;&gt;"",$V$2&lt;&gt;0,F1546&lt;&gt;"تأكد من الكود"),COUNT($U$3:U1545)+1,"  ")</f>
        <v xml:space="preserve">  </v>
      </c>
    </row>
    <row r="1547" spans="3:21" ht="15.75">
      <c r="C1547" s="86"/>
      <c r="D1547" s="12"/>
      <c r="E1547" s="12"/>
      <c r="F1547" s="5" t="str">
        <f>IFERROR(IF(E1547&lt;&gt;"",VLOOKUP(E1547,STORE!$C$6:$D$500,2,FALSE),""),"تأكد من الكود")</f>
        <v/>
      </c>
      <c r="G1547" s="12"/>
      <c r="H1547" s="20"/>
      <c r="I1547" s="12"/>
      <c r="U1547" s="4" t="str">
        <f>IF(AND($V$2=$E1547,$V$2&lt;&gt;"",$V$2&lt;&gt;0,F1547&lt;&gt;"تأكد من الكود"),COUNT($U$3:U1546)+1,"  ")</f>
        <v xml:space="preserve">  </v>
      </c>
    </row>
    <row r="1548" spans="3:21" ht="15.75">
      <c r="C1548" s="86"/>
      <c r="D1548" s="12"/>
      <c r="E1548" s="12"/>
      <c r="F1548" s="5" t="str">
        <f>IFERROR(IF(E1548&lt;&gt;"",VLOOKUP(E1548,STORE!$C$6:$D$500,2,FALSE),""),"تأكد من الكود")</f>
        <v/>
      </c>
      <c r="G1548" s="12"/>
      <c r="H1548" s="20"/>
      <c r="I1548" s="12"/>
      <c r="U1548" s="4" t="str">
        <f>IF(AND($V$2=$E1548,$V$2&lt;&gt;"",$V$2&lt;&gt;0,F1548&lt;&gt;"تأكد من الكود"),COUNT($U$3:U1547)+1,"  ")</f>
        <v xml:space="preserve">  </v>
      </c>
    </row>
    <row r="1549" spans="3:21" ht="15.75">
      <c r="C1549" s="86"/>
      <c r="D1549" s="12"/>
      <c r="E1549" s="12"/>
      <c r="F1549" s="5" t="str">
        <f>IFERROR(IF(E1549&lt;&gt;"",VLOOKUP(E1549,STORE!$C$6:$D$500,2,FALSE),""),"تأكد من الكود")</f>
        <v/>
      </c>
      <c r="G1549" s="12"/>
      <c r="H1549" s="20"/>
      <c r="I1549" s="12"/>
      <c r="U1549" s="4" t="str">
        <f>IF(AND($V$2=$E1549,$V$2&lt;&gt;"",$V$2&lt;&gt;0,F1549&lt;&gt;"تأكد من الكود"),COUNT($U$3:U1548)+1,"  ")</f>
        <v xml:space="preserve">  </v>
      </c>
    </row>
    <row r="1550" spans="3:21" ht="15.75">
      <c r="C1550" s="86"/>
      <c r="D1550" s="12"/>
      <c r="E1550" s="12"/>
      <c r="F1550" s="5" t="str">
        <f>IFERROR(IF(E1550&lt;&gt;"",VLOOKUP(E1550,STORE!$C$6:$D$500,2,FALSE),""),"تأكد من الكود")</f>
        <v/>
      </c>
      <c r="G1550" s="12"/>
      <c r="H1550" s="20"/>
      <c r="I1550" s="12"/>
      <c r="U1550" s="4" t="str">
        <f>IF(AND($V$2=$E1550,$V$2&lt;&gt;"",$V$2&lt;&gt;0,F1550&lt;&gt;"تأكد من الكود"),COUNT($U$3:U1549)+1,"  ")</f>
        <v xml:space="preserve">  </v>
      </c>
    </row>
    <row r="1551" spans="3:21" ht="15.75">
      <c r="C1551" s="86"/>
      <c r="D1551" s="12"/>
      <c r="E1551" s="12"/>
      <c r="F1551" s="5" t="str">
        <f>IFERROR(IF(E1551&lt;&gt;"",VLOOKUP(E1551,STORE!$C$6:$D$500,2,FALSE),""),"تأكد من الكود")</f>
        <v/>
      </c>
      <c r="G1551" s="12"/>
      <c r="H1551" s="20"/>
      <c r="I1551" s="12"/>
      <c r="U1551" s="4" t="str">
        <f>IF(AND($V$2=$E1551,$V$2&lt;&gt;"",$V$2&lt;&gt;0,F1551&lt;&gt;"تأكد من الكود"),COUNT($U$3:U1550)+1,"  ")</f>
        <v xml:space="preserve">  </v>
      </c>
    </row>
    <row r="1552" spans="3:21" ht="15.75">
      <c r="C1552" s="86"/>
      <c r="D1552" s="12"/>
      <c r="E1552" s="12"/>
      <c r="F1552" s="5" t="str">
        <f>IFERROR(IF(E1552&lt;&gt;"",VLOOKUP(E1552,STORE!$C$6:$D$500,2,FALSE),""),"تأكد من الكود")</f>
        <v/>
      </c>
      <c r="G1552" s="12"/>
      <c r="H1552" s="20"/>
      <c r="I1552" s="12"/>
      <c r="U1552" s="4" t="str">
        <f>IF(AND($V$2=$E1552,$V$2&lt;&gt;"",$V$2&lt;&gt;0,F1552&lt;&gt;"تأكد من الكود"),COUNT($U$3:U1551)+1,"  ")</f>
        <v xml:space="preserve">  </v>
      </c>
    </row>
    <row r="1553" spans="3:21" ht="15.75">
      <c r="C1553" s="86"/>
      <c r="D1553" s="12"/>
      <c r="E1553" s="12"/>
      <c r="F1553" s="5" t="str">
        <f>IFERROR(IF(E1553&lt;&gt;"",VLOOKUP(E1553,STORE!$C$6:$D$500,2,FALSE),""),"تأكد من الكود")</f>
        <v/>
      </c>
      <c r="G1553" s="12"/>
      <c r="H1553" s="20"/>
      <c r="I1553" s="12"/>
      <c r="U1553" s="4" t="str">
        <f>IF(AND($V$2=$E1553,$V$2&lt;&gt;"",$V$2&lt;&gt;0,F1553&lt;&gt;"تأكد من الكود"),COUNT($U$3:U1552)+1,"  ")</f>
        <v xml:space="preserve">  </v>
      </c>
    </row>
    <row r="1554" spans="3:21" ht="15.75">
      <c r="C1554" s="86"/>
      <c r="D1554" s="12"/>
      <c r="E1554" s="12"/>
      <c r="F1554" s="5" t="str">
        <f>IFERROR(IF(E1554&lt;&gt;"",VLOOKUP(E1554,STORE!$C$6:$D$500,2,FALSE),""),"تأكد من الكود")</f>
        <v/>
      </c>
      <c r="G1554" s="12"/>
      <c r="H1554" s="20"/>
      <c r="I1554" s="12"/>
      <c r="U1554" s="4" t="str">
        <f>IF(AND($V$2=$E1554,$V$2&lt;&gt;"",$V$2&lt;&gt;0,F1554&lt;&gt;"تأكد من الكود"),COUNT($U$3:U1553)+1,"  ")</f>
        <v xml:space="preserve">  </v>
      </c>
    </row>
    <row r="1555" spans="3:21" ht="15.75">
      <c r="C1555" s="86"/>
      <c r="D1555" s="12"/>
      <c r="E1555" s="12"/>
      <c r="F1555" s="5" t="str">
        <f>IFERROR(IF(E1555&lt;&gt;"",VLOOKUP(E1555,STORE!$C$6:$D$500,2,FALSE),""),"تأكد من الكود")</f>
        <v/>
      </c>
      <c r="G1555" s="12"/>
      <c r="H1555" s="20"/>
      <c r="I1555" s="12"/>
      <c r="U1555" s="4" t="str">
        <f>IF(AND($V$2=$E1555,$V$2&lt;&gt;"",$V$2&lt;&gt;0,F1555&lt;&gt;"تأكد من الكود"),COUNT($U$3:U1554)+1,"  ")</f>
        <v xml:space="preserve">  </v>
      </c>
    </row>
    <row r="1556" spans="3:21" ht="15.75">
      <c r="C1556" s="86"/>
      <c r="D1556" s="12"/>
      <c r="E1556" s="12"/>
      <c r="F1556" s="5" t="str">
        <f>IFERROR(IF(E1556&lt;&gt;"",VLOOKUP(E1556,STORE!$C$6:$D$500,2,FALSE),""),"تأكد من الكود")</f>
        <v/>
      </c>
      <c r="G1556" s="12"/>
      <c r="H1556" s="20"/>
      <c r="I1556" s="12"/>
      <c r="U1556" s="4" t="str">
        <f>IF(AND($V$2=$E1556,$V$2&lt;&gt;"",$V$2&lt;&gt;0,F1556&lt;&gt;"تأكد من الكود"),COUNT($U$3:U1555)+1,"  ")</f>
        <v xml:space="preserve">  </v>
      </c>
    </row>
    <row r="1557" spans="3:21" ht="15.75">
      <c r="C1557" s="86"/>
      <c r="D1557" s="12"/>
      <c r="E1557" s="12"/>
      <c r="F1557" s="5" t="str">
        <f>IFERROR(IF(E1557&lt;&gt;"",VLOOKUP(E1557,STORE!$C$6:$D$500,2,FALSE),""),"تأكد من الكود")</f>
        <v/>
      </c>
      <c r="G1557" s="12"/>
      <c r="H1557" s="20"/>
      <c r="I1557" s="12"/>
      <c r="U1557" s="4" t="str">
        <f>IF(AND($V$2=$E1557,$V$2&lt;&gt;"",$V$2&lt;&gt;0,F1557&lt;&gt;"تأكد من الكود"),COUNT($U$3:U1556)+1,"  ")</f>
        <v xml:space="preserve">  </v>
      </c>
    </row>
    <row r="1558" spans="3:21" ht="15.75">
      <c r="C1558" s="86"/>
      <c r="D1558" s="12"/>
      <c r="E1558" s="12"/>
      <c r="F1558" s="5" t="str">
        <f>IFERROR(IF(E1558&lt;&gt;"",VLOOKUP(E1558,STORE!$C$6:$D$500,2,FALSE),""),"تأكد من الكود")</f>
        <v/>
      </c>
      <c r="G1558" s="12"/>
      <c r="H1558" s="20"/>
      <c r="I1558" s="12"/>
      <c r="U1558" s="4" t="str">
        <f>IF(AND($V$2=$E1558,$V$2&lt;&gt;"",$V$2&lt;&gt;0,F1558&lt;&gt;"تأكد من الكود"),COUNT($U$3:U1557)+1,"  ")</f>
        <v xml:space="preserve">  </v>
      </c>
    </row>
    <row r="1559" spans="3:21" ht="15.75">
      <c r="C1559" s="86"/>
      <c r="D1559" s="12"/>
      <c r="E1559" s="12"/>
      <c r="F1559" s="5" t="str">
        <f>IFERROR(IF(E1559&lt;&gt;"",VLOOKUP(E1559,STORE!$C$6:$D$500,2,FALSE),""),"تأكد من الكود")</f>
        <v/>
      </c>
      <c r="G1559" s="12"/>
      <c r="H1559" s="20"/>
      <c r="I1559" s="12"/>
      <c r="U1559" s="4" t="str">
        <f>IF(AND($V$2=$E1559,$V$2&lt;&gt;"",$V$2&lt;&gt;0,F1559&lt;&gt;"تأكد من الكود"),COUNT($U$3:U1558)+1,"  ")</f>
        <v xml:space="preserve">  </v>
      </c>
    </row>
    <row r="1560" spans="3:21" ht="15.75">
      <c r="C1560" s="86"/>
      <c r="D1560" s="12"/>
      <c r="E1560" s="12"/>
      <c r="F1560" s="5" t="str">
        <f>IFERROR(IF(E1560&lt;&gt;"",VLOOKUP(E1560,STORE!$C$6:$D$500,2,FALSE),""),"تأكد من الكود")</f>
        <v/>
      </c>
      <c r="G1560" s="12"/>
      <c r="H1560" s="20"/>
      <c r="I1560" s="12"/>
      <c r="U1560" s="4" t="str">
        <f>IF(AND($V$2=$E1560,$V$2&lt;&gt;"",$V$2&lt;&gt;0,F1560&lt;&gt;"تأكد من الكود"),COUNT($U$3:U1559)+1,"  ")</f>
        <v xml:space="preserve">  </v>
      </c>
    </row>
    <row r="1561" spans="3:21" ht="15.75">
      <c r="C1561" s="86"/>
      <c r="D1561" s="12"/>
      <c r="E1561" s="12"/>
      <c r="F1561" s="5" t="str">
        <f>IFERROR(IF(E1561&lt;&gt;"",VLOOKUP(E1561,STORE!$C$6:$D$500,2,FALSE),""),"تأكد من الكود")</f>
        <v/>
      </c>
      <c r="G1561" s="12"/>
      <c r="H1561" s="20"/>
      <c r="I1561" s="12"/>
      <c r="U1561" s="4" t="str">
        <f>IF(AND($V$2=$E1561,$V$2&lt;&gt;"",$V$2&lt;&gt;0,F1561&lt;&gt;"تأكد من الكود"),COUNT($U$3:U1560)+1,"  ")</f>
        <v xml:space="preserve">  </v>
      </c>
    </row>
    <row r="1562" spans="3:21" ht="15.75">
      <c r="C1562" s="86"/>
      <c r="D1562" s="12"/>
      <c r="E1562" s="12"/>
      <c r="F1562" s="5" t="str">
        <f>IFERROR(IF(E1562&lt;&gt;"",VLOOKUP(E1562,STORE!$C$6:$D$500,2,FALSE),""),"تأكد من الكود")</f>
        <v/>
      </c>
      <c r="G1562" s="12"/>
      <c r="H1562" s="20"/>
      <c r="I1562" s="12"/>
      <c r="U1562" s="4" t="str">
        <f>IF(AND($V$2=$E1562,$V$2&lt;&gt;"",$V$2&lt;&gt;0,F1562&lt;&gt;"تأكد من الكود"),COUNT($U$3:U1561)+1,"  ")</f>
        <v xml:space="preserve">  </v>
      </c>
    </row>
    <row r="1563" spans="3:21" ht="15.75">
      <c r="C1563" s="86"/>
      <c r="D1563" s="12"/>
      <c r="E1563" s="12"/>
      <c r="F1563" s="5" t="str">
        <f>IFERROR(IF(E1563&lt;&gt;"",VLOOKUP(E1563,STORE!$C$6:$D$500,2,FALSE),""),"تأكد من الكود")</f>
        <v/>
      </c>
      <c r="G1563" s="12"/>
      <c r="H1563" s="20"/>
      <c r="I1563" s="12"/>
      <c r="U1563" s="4" t="str">
        <f>IF(AND($V$2=$E1563,$V$2&lt;&gt;"",$V$2&lt;&gt;0,F1563&lt;&gt;"تأكد من الكود"),COUNT($U$3:U1562)+1,"  ")</f>
        <v xml:space="preserve">  </v>
      </c>
    </row>
    <row r="1564" spans="3:21" ht="15.75">
      <c r="C1564" s="86"/>
      <c r="D1564" s="12"/>
      <c r="E1564" s="12"/>
      <c r="F1564" s="5" t="str">
        <f>IFERROR(IF(E1564&lt;&gt;"",VLOOKUP(E1564,STORE!$C$6:$D$500,2,FALSE),""),"تأكد من الكود")</f>
        <v/>
      </c>
      <c r="G1564" s="12"/>
      <c r="H1564" s="20"/>
      <c r="I1564" s="12"/>
      <c r="U1564" s="4" t="str">
        <f>IF(AND($V$2=$E1564,$V$2&lt;&gt;"",$V$2&lt;&gt;0,F1564&lt;&gt;"تأكد من الكود"),COUNT($U$3:U1563)+1,"  ")</f>
        <v xml:space="preserve">  </v>
      </c>
    </row>
    <row r="1565" spans="3:21" ht="15.75">
      <c r="C1565" s="86"/>
      <c r="D1565" s="12"/>
      <c r="E1565" s="12"/>
      <c r="F1565" s="5" t="str">
        <f>IFERROR(IF(E1565&lt;&gt;"",VLOOKUP(E1565,STORE!$C$6:$D$500,2,FALSE),""),"تأكد من الكود")</f>
        <v/>
      </c>
      <c r="G1565" s="12"/>
      <c r="H1565" s="20"/>
      <c r="I1565" s="12"/>
      <c r="U1565" s="4" t="str">
        <f>IF(AND($V$2=$E1565,$V$2&lt;&gt;"",$V$2&lt;&gt;0,F1565&lt;&gt;"تأكد من الكود"),COUNT($U$3:U1564)+1,"  ")</f>
        <v xml:space="preserve">  </v>
      </c>
    </row>
    <row r="1566" spans="3:21" ht="15.75">
      <c r="C1566" s="86"/>
      <c r="D1566" s="12"/>
      <c r="E1566" s="12"/>
      <c r="F1566" s="5" t="str">
        <f>IFERROR(IF(E1566&lt;&gt;"",VLOOKUP(E1566,STORE!$C$6:$D$500,2,FALSE),""),"تأكد من الكود")</f>
        <v/>
      </c>
      <c r="G1566" s="12"/>
      <c r="H1566" s="20"/>
      <c r="I1566" s="12"/>
      <c r="U1566" s="4" t="str">
        <f>IF(AND($V$2=$E1566,$V$2&lt;&gt;"",$V$2&lt;&gt;0,F1566&lt;&gt;"تأكد من الكود"),COUNT($U$3:U1565)+1,"  ")</f>
        <v xml:space="preserve">  </v>
      </c>
    </row>
    <row r="1567" spans="3:21" ht="15.75">
      <c r="C1567" s="86"/>
      <c r="D1567" s="12"/>
      <c r="E1567" s="12"/>
      <c r="F1567" s="5" t="str">
        <f>IFERROR(IF(E1567&lt;&gt;"",VLOOKUP(E1567,STORE!$C$6:$D$500,2,FALSE),""),"تأكد من الكود")</f>
        <v/>
      </c>
      <c r="G1567" s="12"/>
      <c r="H1567" s="20"/>
      <c r="I1567" s="12"/>
      <c r="U1567" s="4" t="str">
        <f>IF(AND($V$2=$E1567,$V$2&lt;&gt;"",$V$2&lt;&gt;0,F1567&lt;&gt;"تأكد من الكود"),COUNT($U$3:U1566)+1,"  ")</f>
        <v xml:space="preserve">  </v>
      </c>
    </row>
    <row r="1568" spans="3:21" ht="15.75">
      <c r="C1568" s="86"/>
      <c r="D1568" s="12"/>
      <c r="E1568" s="12"/>
      <c r="F1568" s="5" t="str">
        <f>IFERROR(IF(E1568&lt;&gt;"",VLOOKUP(E1568,STORE!$C$6:$D$500,2,FALSE),""),"تأكد من الكود")</f>
        <v/>
      </c>
      <c r="G1568" s="12"/>
      <c r="H1568" s="20"/>
      <c r="I1568" s="12"/>
      <c r="U1568" s="4" t="str">
        <f>IF(AND($V$2=$E1568,$V$2&lt;&gt;"",$V$2&lt;&gt;0,F1568&lt;&gt;"تأكد من الكود"),COUNT($U$3:U1567)+1,"  ")</f>
        <v xml:space="preserve">  </v>
      </c>
    </row>
    <row r="1569" spans="3:21" ht="15.75">
      <c r="C1569" s="86"/>
      <c r="D1569" s="12"/>
      <c r="E1569" s="12"/>
      <c r="F1569" s="5" t="str">
        <f>IFERROR(IF(E1569&lt;&gt;"",VLOOKUP(E1569,STORE!$C$6:$D$500,2,FALSE),""),"تأكد من الكود")</f>
        <v/>
      </c>
      <c r="G1569" s="12"/>
      <c r="H1569" s="20"/>
      <c r="I1569" s="12"/>
      <c r="U1569" s="4" t="str">
        <f>IF(AND($V$2=$E1569,$V$2&lt;&gt;"",$V$2&lt;&gt;0,F1569&lt;&gt;"تأكد من الكود"),COUNT($U$3:U1568)+1,"  ")</f>
        <v xml:space="preserve">  </v>
      </c>
    </row>
    <row r="1570" spans="3:21" ht="15.75">
      <c r="C1570" s="86"/>
      <c r="D1570" s="12"/>
      <c r="E1570" s="12"/>
      <c r="F1570" s="5" t="str">
        <f>IFERROR(IF(E1570&lt;&gt;"",VLOOKUP(E1570,STORE!$C$6:$D$500,2,FALSE),""),"تأكد من الكود")</f>
        <v/>
      </c>
      <c r="G1570" s="12"/>
      <c r="H1570" s="20"/>
      <c r="I1570" s="12"/>
      <c r="U1570" s="4" t="str">
        <f>IF(AND($V$2=$E1570,$V$2&lt;&gt;"",$V$2&lt;&gt;0,F1570&lt;&gt;"تأكد من الكود"),COUNT($U$3:U1569)+1,"  ")</f>
        <v xml:space="preserve">  </v>
      </c>
    </row>
    <row r="1571" spans="3:21" ht="15.75">
      <c r="C1571" s="86"/>
      <c r="D1571" s="12"/>
      <c r="E1571" s="12"/>
      <c r="F1571" s="5" t="str">
        <f>IFERROR(IF(E1571&lt;&gt;"",VLOOKUP(E1571,STORE!$C$6:$D$500,2,FALSE),""),"تأكد من الكود")</f>
        <v/>
      </c>
      <c r="G1571" s="12"/>
      <c r="H1571" s="20"/>
      <c r="I1571" s="12"/>
      <c r="U1571" s="4" t="str">
        <f>IF(AND($V$2=$E1571,$V$2&lt;&gt;"",$V$2&lt;&gt;0,F1571&lt;&gt;"تأكد من الكود"),COUNT($U$3:U1570)+1,"  ")</f>
        <v xml:space="preserve">  </v>
      </c>
    </row>
    <row r="1572" spans="3:21" ht="15.75">
      <c r="C1572" s="86"/>
      <c r="D1572" s="12"/>
      <c r="E1572" s="12"/>
      <c r="F1572" s="5" t="str">
        <f>IFERROR(IF(E1572&lt;&gt;"",VLOOKUP(E1572,STORE!$C$6:$D$500,2,FALSE),""),"تأكد من الكود")</f>
        <v/>
      </c>
      <c r="G1572" s="12"/>
      <c r="H1572" s="20"/>
      <c r="I1572" s="12"/>
      <c r="U1572" s="4" t="str">
        <f>IF(AND($V$2=$E1572,$V$2&lt;&gt;"",$V$2&lt;&gt;0,F1572&lt;&gt;"تأكد من الكود"),COUNT($U$3:U1571)+1,"  ")</f>
        <v xml:space="preserve">  </v>
      </c>
    </row>
    <row r="1573" spans="3:21" ht="15.75">
      <c r="C1573" s="86"/>
      <c r="D1573" s="12"/>
      <c r="E1573" s="12"/>
      <c r="F1573" s="5" t="str">
        <f>IFERROR(IF(E1573&lt;&gt;"",VLOOKUP(E1573,STORE!$C$6:$D$500,2,FALSE),""),"تأكد من الكود")</f>
        <v/>
      </c>
      <c r="G1573" s="12"/>
      <c r="H1573" s="20"/>
      <c r="I1573" s="12"/>
      <c r="U1573" s="4" t="str">
        <f>IF(AND($V$2=$E1573,$V$2&lt;&gt;"",$V$2&lt;&gt;0,F1573&lt;&gt;"تأكد من الكود"),COUNT($U$3:U1572)+1,"  ")</f>
        <v xml:space="preserve">  </v>
      </c>
    </row>
    <row r="1574" spans="3:21" ht="15.75">
      <c r="C1574" s="86"/>
      <c r="D1574" s="12"/>
      <c r="E1574" s="12"/>
      <c r="F1574" s="5" t="str">
        <f>IFERROR(IF(E1574&lt;&gt;"",VLOOKUP(E1574,STORE!$C$6:$D$500,2,FALSE),""),"تأكد من الكود")</f>
        <v/>
      </c>
      <c r="G1574" s="12"/>
      <c r="H1574" s="20"/>
      <c r="I1574" s="12"/>
      <c r="U1574" s="4" t="str">
        <f>IF(AND($V$2=$E1574,$V$2&lt;&gt;"",$V$2&lt;&gt;0,F1574&lt;&gt;"تأكد من الكود"),COUNT($U$3:U1573)+1,"  ")</f>
        <v xml:space="preserve">  </v>
      </c>
    </row>
    <row r="1575" spans="3:21" ht="15.75">
      <c r="C1575" s="86"/>
      <c r="D1575" s="12"/>
      <c r="E1575" s="12"/>
      <c r="F1575" s="5" t="str">
        <f>IFERROR(IF(E1575&lt;&gt;"",VLOOKUP(E1575,STORE!$C$6:$D$500,2,FALSE),""),"تأكد من الكود")</f>
        <v/>
      </c>
      <c r="G1575" s="12"/>
      <c r="H1575" s="20"/>
      <c r="I1575" s="12"/>
      <c r="U1575" s="4" t="str">
        <f>IF(AND($V$2=$E1575,$V$2&lt;&gt;"",$V$2&lt;&gt;0,F1575&lt;&gt;"تأكد من الكود"),COUNT($U$3:U1574)+1,"  ")</f>
        <v xml:space="preserve">  </v>
      </c>
    </row>
    <row r="1576" spans="3:21" ht="15.75">
      <c r="C1576" s="86"/>
      <c r="D1576" s="12"/>
      <c r="E1576" s="12"/>
      <c r="F1576" s="5" t="str">
        <f>IFERROR(IF(E1576&lt;&gt;"",VLOOKUP(E1576,STORE!$C$6:$D$500,2,FALSE),""),"تأكد من الكود")</f>
        <v/>
      </c>
      <c r="G1576" s="12"/>
      <c r="H1576" s="20"/>
      <c r="I1576" s="12"/>
      <c r="U1576" s="4" t="str">
        <f>IF(AND($V$2=$E1576,$V$2&lt;&gt;"",$V$2&lt;&gt;0,F1576&lt;&gt;"تأكد من الكود"),COUNT($U$3:U1575)+1,"  ")</f>
        <v xml:space="preserve">  </v>
      </c>
    </row>
    <row r="1577" spans="3:21" ht="15.75">
      <c r="C1577" s="86"/>
      <c r="D1577" s="12"/>
      <c r="E1577" s="12"/>
      <c r="F1577" s="5" t="str">
        <f>IFERROR(IF(E1577&lt;&gt;"",VLOOKUP(E1577,STORE!$C$6:$D$500,2,FALSE),""),"تأكد من الكود")</f>
        <v/>
      </c>
      <c r="G1577" s="12"/>
      <c r="H1577" s="20"/>
      <c r="I1577" s="12"/>
      <c r="U1577" s="4" t="str">
        <f>IF(AND($V$2=$E1577,$V$2&lt;&gt;"",$V$2&lt;&gt;0,F1577&lt;&gt;"تأكد من الكود"),COUNT($U$3:U1576)+1,"  ")</f>
        <v xml:space="preserve">  </v>
      </c>
    </row>
    <row r="1578" spans="3:21" ht="15.75">
      <c r="C1578" s="86"/>
      <c r="D1578" s="12"/>
      <c r="E1578" s="12"/>
      <c r="F1578" s="5" t="str">
        <f>IFERROR(IF(E1578&lt;&gt;"",VLOOKUP(E1578,STORE!$C$6:$D$500,2,FALSE),""),"تأكد من الكود")</f>
        <v/>
      </c>
      <c r="G1578" s="12"/>
      <c r="H1578" s="20"/>
      <c r="I1578" s="12"/>
      <c r="U1578" s="4" t="str">
        <f>IF(AND($V$2=$E1578,$V$2&lt;&gt;"",$V$2&lt;&gt;0,F1578&lt;&gt;"تأكد من الكود"),COUNT($U$3:U1577)+1,"  ")</f>
        <v xml:space="preserve">  </v>
      </c>
    </row>
    <row r="1579" spans="3:21" ht="15.75">
      <c r="C1579" s="86"/>
      <c r="D1579" s="12"/>
      <c r="E1579" s="12"/>
      <c r="F1579" s="5" t="str">
        <f>IFERROR(IF(E1579&lt;&gt;"",VLOOKUP(E1579,STORE!$C$6:$D$500,2,FALSE),""),"تأكد من الكود")</f>
        <v/>
      </c>
      <c r="G1579" s="12"/>
      <c r="H1579" s="20"/>
      <c r="I1579" s="12"/>
      <c r="U1579" s="4" t="str">
        <f>IF(AND($V$2=$E1579,$V$2&lt;&gt;"",$V$2&lt;&gt;0,F1579&lt;&gt;"تأكد من الكود"),COUNT($U$3:U1578)+1,"  ")</f>
        <v xml:space="preserve">  </v>
      </c>
    </row>
    <row r="1580" spans="3:21" ht="15.75">
      <c r="C1580" s="86"/>
      <c r="D1580" s="12"/>
      <c r="E1580" s="12"/>
      <c r="F1580" s="5" t="str">
        <f>IFERROR(IF(E1580&lt;&gt;"",VLOOKUP(E1580,STORE!$C$6:$D$500,2,FALSE),""),"تأكد من الكود")</f>
        <v/>
      </c>
      <c r="G1580" s="12"/>
      <c r="H1580" s="20"/>
      <c r="I1580" s="12"/>
      <c r="U1580" s="4" t="str">
        <f>IF(AND($V$2=$E1580,$V$2&lt;&gt;"",$V$2&lt;&gt;0,F1580&lt;&gt;"تأكد من الكود"),COUNT($U$3:U1579)+1,"  ")</f>
        <v xml:space="preserve">  </v>
      </c>
    </row>
    <row r="1581" spans="3:21" ht="15.75">
      <c r="C1581" s="86"/>
      <c r="D1581" s="12"/>
      <c r="E1581" s="12"/>
      <c r="F1581" s="5" t="str">
        <f>IFERROR(IF(E1581&lt;&gt;"",VLOOKUP(E1581,STORE!$C$6:$D$500,2,FALSE),""),"تأكد من الكود")</f>
        <v/>
      </c>
      <c r="G1581" s="12"/>
      <c r="H1581" s="20"/>
      <c r="I1581" s="12"/>
      <c r="U1581" s="4" t="str">
        <f>IF(AND($V$2=$E1581,$V$2&lt;&gt;"",$V$2&lt;&gt;0,F1581&lt;&gt;"تأكد من الكود"),COUNT($U$3:U1580)+1,"  ")</f>
        <v xml:space="preserve">  </v>
      </c>
    </row>
    <row r="1582" spans="3:21" ht="15.75">
      <c r="C1582" s="86"/>
      <c r="D1582" s="12"/>
      <c r="E1582" s="12"/>
      <c r="F1582" s="5" t="str">
        <f>IFERROR(IF(E1582&lt;&gt;"",VLOOKUP(E1582,STORE!$C$6:$D$500,2,FALSE),""),"تأكد من الكود")</f>
        <v/>
      </c>
      <c r="G1582" s="12"/>
      <c r="H1582" s="20"/>
      <c r="I1582" s="12"/>
      <c r="U1582" s="4" t="str">
        <f>IF(AND($V$2=$E1582,$V$2&lt;&gt;"",$V$2&lt;&gt;0,F1582&lt;&gt;"تأكد من الكود"),COUNT($U$3:U1581)+1,"  ")</f>
        <v xml:space="preserve">  </v>
      </c>
    </row>
    <row r="1583" spans="3:21" ht="15.75">
      <c r="C1583" s="86"/>
      <c r="D1583" s="12"/>
      <c r="E1583" s="12"/>
      <c r="F1583" s="5" t="str">
        <f>IFERROR(IF(E1583&lt;&gt;"",VLOOKUP(E1583,STORE!$C$6:$D$500,2,FALSE),""),"تأكد من الكود")</f>
        <v/>
      </c>
      <c r="G1583" s="12"/>
      <c r="H1583" s="20"/>
      <c r="I1583" s="12"/>
      <c r="U1583" s="4" t="str">
        <f>IF(AND($V$2=$E1583,$V$2&lt;&gt;"",$V$2&lt;&gt;0,F1583&lt;&gt;"تأكد من الكود"),COUNT($U$3:U1582)+1,"  ")</f>
        <v xml:space="preserve">  </v>
      </c>
    </row>
    <row r="1584" spans="3:21" ht="15.75">
      <c r="C1584" s="86"/>
      <c r="D1584" s="12"/>
      <c r="E1584" s="12"/>
      <c r="F1584" s="5" t="str">
        <f>IFERROR(IF(E1584&lt;&gt;"",VLOOKUP(E1584,STORE!$C$6:$D$500,2,FALSE),""),"تأكد من الكود")</f>
        <v/>
      </c>
      <c r="G1584" s="12"/>
      <c r="H1584" s="20"/>
      <c r="I1584" s="12"/>
      <c r="U1584" s="4" t="str">
        <f>IF(AND($V$2=$E1584,$V$2&lt;&gt;"",$V$2&lt;&gt;0,F1584&lt;&gt;"تأكد من الكود"),COUNT($U$3:U1583)+1,"  ")</f>
        <v xml:space="preserve">  </v>
      </c>
    </row>
    <row r="1585" spans="3:21" ht="15.75">
      <c r="C1585" s="86"/>
      <c r="D1585" s="12"/>
      <c r="E1585" s="12"/>
      <c r="F1585" s="5" t="str">
        <f>IFERROR(IF(E1585&lt;&gt;"",VLOOKUP(E1585,STORE!$C$6:$D$500,2,FALSE),""),"تأكد من الكود")</f>
        <v/>
      </c>
      <c r="G1585" s="12"/>
      <c r="H1585" s="20"/>
      <c r="I1585" s="12"/>
      <c r="U1585" s="4" t="str">
        <f>IF(AND($V$2=$E1585,$V$2&lt;&gt;"",$V$2&lt;&gt;0,F1585&lt;&gt;"تأكد من الكود"),COUNT($U$3:U1584)+1,"  ")</f>
        <v xml:space="preserve">  </v>
      </c>
    </row>
    <row r="1586" spans="3:21" ht="15.75">
      <c r="C1586" s="86"/>
      <c r="D1586" s="12"/>
      <c r="E1586" s="12"/>
      <c r="F1586" s="5" t="str">
        <f>IFERROR(IF(E1586&lt;&gt;"",VLOOKUP(E1586,STORE!$C$6:$D$500,2,FALSE),""),"تأكد من الكود")</f>
        <v/>
      </c>
      <c r="G1586" s="12"/>
      <c r="H1586" s="20"/>
      <c r="I1586" s="12"/>
      <c r="U1586" s="4" t="str">
        <f>IF(AND($V$2=$E1586,$V$2&lt;&gt;"",$V$2&lt;&gt;0,F1586&lt;&gt;"تأكد من الكود"),COUNT($U$3:U1585)+1,"  ")</f>
        <v xml:space="preserve">  </v>
      </c>
    </row>
    <row r="1587" spans="3:21" ht="15.75">
      <c r="C1587" s="86"/>
      <c r="D1587" s="12"/>
      <c r="E1587" s="12"/>
      <c r="F1587" s="5" t="str">
        <f>IFERROR(IF(E1587&lt;&gt;"",VLOOKUP(E1587,STORE!$C$6:$D$500,2,FALSE),""),"تأكد من الكود")</f>
        <v/>
      </c>
      <c r="G1587" s="12"/>
      <c r="H1587" s="20"/>
      <c r="I1587" s="12"/>
      <c r="U1587" s="4" t="str">
        <f>IF(AND($V$2=$E1587,$V$2&lt;&gt;"",$V$2&lt;&gt;0,F1587&lt;&gt;"تأكد من الكود"),COUNT($U$3:U1586)+1,"  ")</f>
        <v xml:space="preserve">  </v>
      </c>
    </row>
    <row r="1588" spans="3:21" ht="15.75">
      <c r="C1588" s="86"/>
      <c r="D1588" s="12"/>
      <c r="E1588" s="12"/>
      <c r="F1588" s="5" t="str">
        <f>IFERROR(IF(E1588&lt;&gt;"",VLOOKUP(E1588,STORE!$C$6:$D$500,2,FALSE),""),"تأكد من الكود")</f>
        <v/>
      </c>
      <c r="G1588" s="12"/>
      <c r="H1588" s="20"/>
      <c r="I1588" s="12"/>
      <c r="U1588" s="4" t="str">
        <f>IF(AND($V$2=$E1588,$V$2&lt;&gt;"",$V$2&lt;&gt;0,F1588&lt;&gt;"تأكد من الكود"),COUNT($U$3:U1587)+1,"  ")</f>
        <v xml:space="preserve">  </v>
      </c>
    </row>
    <row r="1589" spans="3:21" ht="15.75">
      <c r="C1589" s="86"/>
      <c r="D1589" s="12"/>
      <c r="E1589" s="12"/>
      <c r="F1589" s="5" t="str">
        <f>IFERROR(IF(E1589&lt;&gt;"",VLOOKUP(E1589,STORE!$C$6:$D$500,2,FALSE),""),"تأكد من الكود")</f>
        <v/>
      </c>
      <c r="G1589" s="12"/>
      <c r="H1589" s="20"/>
      <c r="I1589" s="12"/>
      <c r="U1589" s="4" t="str">
        <f>IF(AND($V$2=$E1589,$V$2&lt;&gt;"",$V$2&lt;&gt;0,F1589&lt;&gt;"تأكد من الكود"),COUNT($U$3:U1588)+1,"  ")</f>
        <v xml:space="preserve">  </v>
      </c>
    </row>
    <row r="1590" spans="3:21" ht="15.75">
      <c r="C1590" s="86"/>
      <c r="D1590" s="12"/>
      <c r="E1590" s="12"/>
      <c r="F1590" s="5" t="str">
        <f>IFERROR(IF(E1590&lt;&gt;"",VLOOKUP(E1590,STORE!$C$6:$D$500,2,FALSE),""),"تأكد من الكود")</f>
        <v/>
      </c>
      <c r="G1590" s="12"/>
      <c r="H1590" s="20"/>
      <c r="I1590" s="12"/>
      <c r="U1590" s="4" t="str">
        <f>IF(AND($V$2=$E1590,$V$2&lt;&gt;"",$V$2&lt;&gt;0,F1590&lt;&gt;"تأكد من الكود"),COUNT($U$3:U1589)+1,"  ")</f>
        <v xml:space="preserve">  </v>
      </c>
    </row>
    <row r="1591" spans="3:21" ht="15.75">
      <c r="C1591" s="86"/>
      <c r="D1591" s="12"/>
      <c r="E1591" s="12"/>
      <c r="F1591" s="5" t="str">
        <f>IFERROR(IF(E1591&lt;&gt;"",VLOOKUP(E1591,STORE!$C$6:$D$500,2,FALSE),""),"تأكد من الكود")</f>
        <v/>
      </c>
      <c r="G1591" s="12"/>
      <c r="H1591" s="20"/>
      <c r="I1591" s="12"/>
      <c r="U1591" s="4" t="str">
        <f>IF(AND($V$2=$E1591,$V$2&lt;&gt;"",$V$2&lt;&gt;0,F1591&lt;&gt;"تأكد من الكود"),COUNT($U$3:U1590)+1,"  ")</f>
        <v xml:space="preserve">  </v>
      </c>
    </row>
    <row r="1592" spans="3:21" ht="15.75">
      <c r="C1592" s="86"/>
      <c r="D1592" s="12"/>
      <c r="E1592" s="12"/>
      <c r="F1592" s="5" t="str">
        <f>IFERROR(IF(E1592&lt;&gt;"",VLOOKUP(E1592,STORE!$C$6:$D$500,2,FALSE),""),"تأكد من الكود")</f>
        <v/>
      </c>
      <c r="G1592" s="12"/>
      <c r="H1592" s="20"/>
      <c r="I1592" s="12"/>
      <c r="U1592" s="4" t="str">
        <f>IF(AND($V$2=$E1592,$V$2&lt;&gt;"",$V$2&lt;&gt;0,F1592&lt;&gt;"تأكد من الكود"),COUNT($U$3:U1591)+1,"  ")</f>
        <v xml:space="preserve">  </v>
      </c>
    </row>
    <row r="1593" spans="3:21" ht="15.75">
      <c r="C1593" s="86"/>
      <c r="D1593" s="12"/>
      <c r="E1593" s="12"/>
      <c r="F1593" s="5" t="str">
        <f>IFERROR(IF(E1593&lt;&gt;"",VLOOKUP(E1593,STORE!$C$6:$D$500,2,FALSE),""),"تأكد من الكود")</f>
        <v/>
      </c>
      <c r="G1593" s="12"/>
      <c r="H1593" s="20"/>
      <c r="I1593" s="12"/>
      <c r="U1593" s="4" t="str">
        <f>IF(AND($V$2=$E1593,$V$2&lt;&gt;"",$V$2&lt;&gt;0,F1593&lt;&gt;"تأكد من الكود"),COUNT($U$3:U1592)+1,"  ")</f>
        <v xml:space="preserve">  </v>
      </c>
    </row>
    <row r="1594" spans="3:21" ht="15.75">
      <c r="C1594" s="86"/>
      <c r="D1594" s="12"/>
      <c r="E1594" s="12"/>
      <c r="F1594" s="5" t="str">
        <f>IFERROR(IF(E1594&lt;&gt;"",VLOOKUP(E1594,STORE!$C$6:$D$500,2,FALSE),""),"تأكد من الكود")</f>
        <v/>
      </c>
      <c r="G1594" s="12"/>
      <c r="H1594" s="20"/>
      <c r="I1594" s="12"/>
      <c r="U1594" s="4" t="str">
        <f>IF(AND($V$2=$E1594,$V$2&lt;&gt;"",$V$2&lt;&gt;0,F1594&lt;&gt;"تأكد من الكود"),COUNT($U$3:U1593)+1,"  ")</f>
        <v xml:space="preserve">  </v>
      </c>
    </row>
    <row r="1595" spans="3:21" ht="15.75">
      <c r="C1595" s="86"/>
      <c r="D1595" s="12"/>
      <c r="E1595" s="12"/>
      <c r="F1595" s="5" t="str">
        <f>IFERROR(IF(E1595&lt;&gt;"",VLOOKUP(E1595,STORE!$C$6:$D$500,2,FALSE),""),"تأكد من الكود")</f>
        <v/>
      </c>
      <c r="G1595" s="12"/>
      <c r="H1595" s="20"/>
      <c r="I1595" s="12"/>
      <c r="U1595" s="4" t="str">
        <f>IF(AND($V$2=$E1595,$V$2&lt;&gt;"",$V$2&lt;&gt;0,F1595&lt;&gt;"تأكد من الكود"),COUNT($U$3:U1594)+1,"  ")</f>
        <v xml:space="preserve">  </v>
      </c>
    </row>
    <row r="1596" spans="3:21" ht="15.75">
      <c r="C1596" s="86"/>
      <c r="D1596" s="12"/>
      <c r="E1596" s="12"/>
      <c r="F1596" s="5" t="str">
        <f>IFERROR(IF(E1596&lt;&gt;"",VLOOKUP(E1596,STORE!$C$6:$D$500,2,FALSE),""),"تأكد من الكود")</f>
        <v/>
      </c>
      <c r="G1596" s="12"/>
      <c r="H1596" s="20"/>
      <c r="I1596" s="12"/>
      <c r="U1596" s="4" t="str">
        <f>IF(AND($V$2=$E1596,$V$2&lt;&gt;"",$V$2&lt;&gt;0,F1596&lt;&gt;"تأكد من الكود"),COUNT($U$3:U1595)+1,"  ")</f>
        <v xml:space="preserve">  </v>
      </c>
    </row>
    <row r="1597" spans="3:21" ht="15.75">
      <c r="C1597" s="86"/>
      <c r="D1597" s="12"/>
      <c r="E1597" s="12"/>
      <c r="F1597" s="5" t="str">
        <f>IFERROR(IF(E1597&lt;&gt;"",VLOOKUP(E1597,STORE!$C$6:$D$500,2,FALSE),""),"تأكد من الكود")</f>
        <v/>
      </c>
      <c r="G1597" s="12"/>
      <c r="H1597" s="20"/>
      <c r="I1597" s="12"/>
      <c r="U1597" s="4" t="str">
        <f>IF(AND($V$2=$E1597,$V$2&lt;&gt;"",$V$2&lt;&gt;0,F1597&lt;&gt;"تأكد من الكود"),COUNT($U$3:U1596)+1,"  ")</f>
        <v xml:space="preserve">  </v>
      </c>
    </row>
    <row r="1598" spans="3:21" ht="15.75">
      <c r="C1598" s="86"/>
      <c r="D1598" s="12"/>
      <c r="E1598" s="12"/>
      <c r="F1598" s="5" t="str">
        <f>IFERROR(IF(E1598&lt;&gt;"",VLOOKUP(E1598,STORE!$C$6:$D$500,2,FALSE),""),"تأكد من الكود")</f>
        <v/>
      </c>
      <c r="G1598" s="12"/>
      <c r="H1598" s="20"/>
      <c r="I1598" s="12"/>
      <c r="U1598" s="4" t="str">
        <f>IF(AND($V$2=$E1598,$V$2&lt;&gt;"",$V$2&lt;&gt;0,F1598&lt;&gt;"تأكد من الكود"),COUNT($U$3:U1597)+1,"  ")</f>
        <v xml:space="preserve">  </v>
      </c>
    </row>
    <row r="1599" spans="3:21" ht="15.75">
      <c r="C1599" s="86"/>
      <c r="D1599" s="12"/>
      <c r="E1599" s="12"/>
      <c r="F1599" s="5" t="str">
        <f>IFERROR(IF(E1599&lt;&gt;"",VLOOKUP(E1599,STORE!$C$6:$D$500,2,FALSE),""),"تأكد من الكود")</f>
        <v/>
      </c>
      <c r="G1599" s="12"/>
      <c r="H1599" s="20"/>
      <c r="I1599" s="12"/>
      <c r="U1599" s="4" t="str">
        <f>IF(AND($V$2=$E1599,$V$2&lt;&gt;"",$V$2&lt;&gt;0,F1599&lt;&gt;"تأكد من الكود"),COUNT($U$3:U1598)+1,"  ")</f>
        <v xml:space="preserve">  </v>
      </c>
    </row>
    <row r="1600" spans="3:21" ht="15.75">
      <c r="C1600" s="86"/>
      <c r="D1600" s="12"/>
      <c r="E1600" s="12"/>
      <c r="F1600" s="5" t="str">
        <f>IFERROR(IF(E1600&lt;&gt;"",VLOOKUP(E1600,STORE!$C$6:$D$500,2,FALSE),""),"تأكد من الكود")</f>
        <v/>
      </c>
      <c r="G1600" s="12"/>
      <c r="H1600" s="20"/>
      <c r="I1600" s="12"/>
      <c r="U1600" s="4" t="str">
        <f>IF(AND($V$2=$E1600,$V$2&lt;&gt;"",$V$2&lt;&gt;0,F1600&lt;&gt;"تأكد من الكود"),COUNT($U$3:U1599)+1,"  ")</f>
        <v xml:space="preserve">  </v>
      </c>
    </row>
    <row r="1601" spans="3:21" ht="15.75">
      <c r="C1601" s="86"/>
      <c r="D1601" s="12"/>
      <c r="E1601" s="12"/>
      <c r="F1601" s="5" t="str">
        <f>IFERROR(IF(E1601&lt;&gt;"",VLOOKUP(E1601,STORE!$C$6:$D$500,2,FALSE),""),"تأكد من الكود")</f>
        <v/>
      </c>
      <c r="G1601" s="12"/>
      <c r="H1601" s="20"/>
      <c r="I1601" s="12"/>
      <c r="U1601" s="4" t="str">
        <f>IF(AND($V$2=$E1601,$V$2&lt;&gt;"",$V$2&lt;&gt;0,F1601&lt;&gt;"تأكد من الكود"),COUNT($U$3:U1600)+1,"  ")</f>
        <v xml:space="preserve">  </v>
      </c>
    </row>
    <row r="1602" spans="3:21" ht="15.75">
      <c r="C1602" s="86"/>
      <c r="D1602" s="12"/>
      <c r="E1602" s="12"/>
      <c r="F1602" s="5" t="str">
        <f>IFERROR(IF(E1602&lt;&gt;"",VLOOKUP(E1602,STORE!$C$6:$D$500,2,FALSE),""),"تأكد من الكود")</f>
        <v/>
      </c>
      <c r="G1602" s="12"/>
      <c r="H1602" s="20"/>
      <c r="I1602" s="12"/>
      <c r="U1602" s="4" t="str">
        <f>IF(AND($V$2=$E1602,$V$2&lt;&gt;"",$V$2&lt;&gt;0,F1602&lt;&gt;"تأكد من الكود"),COUNT($U$3:U1601)+1,"  ")</f>
        <v xml:space="preserve">  </v>
      </c>
    </row>
    <row r="1603" spans="3:21" ht="15.75">
      <c r="C1603" s="86"/>
      <c r="D1603" s="12"/>
      <c r="E1603" s="12"/>
      <c r="F1603" s="5" t="str">
        <f>IFERROR(IF(E1603&lt;&gt;"",VLOOKUP(E1603,STORE!$C$6:$D$500,2,FALSE),""),"تأكد من الكود")</f>
        <v/>
      </c>
      <c r="G1603" s="12"/>
      <c r="H1603" s="20"/>
      <c r="I1603" s="12"/>
      <c r="U1603" s="4" t="str">
        <f>IF(AND($V$2=$E1603,$V$2&lt;&gt;"",$V$2&lt;&gt;0,F1603&lt;&gt;"تأكد من الكود"),COUNT($U$3:U1602)+1,"  ")</f>
        <v xml:space="preserve">  </v>
      </c>
    </row>
    <row r="1604" spans="3:21" ht="15.75">
      <c r="C1604" s="86"/>
      <c r="D1604" s="12"/>
      <c r="E1604" s="12"/>
      <c r="F1604" s="5" t="str">
        <f>IFERROR(IF(E1604&lt;&gt;"",VLOOKUP(E1604,STORE!$C$6:$D$500,2,FALSE),""),"تأكد من الكود")</f>
        <v/>
      </c>
      <c r="G1604" s="12"/>
      <c r="H1604" s="20"/>
      <c r="I1604" s="12"/>
      <c r="U1604" s="4" t="str">
        <f>IF(AND($V$2=$E1604,$V$2&lt;&gt;"",$V$2&lt;&gt;0,F1604&lt;&gt;"تأكد من الكود"),COUNT($U$3:U1603)+1,"  ")</f>
        <v xml:space="preserve">  </v>
      </c>
    </row>
    <row r="1605" spans="3:21" ht="15.75">
      <c r="C1605" s="86"/>
      <c r="D1605" s="12"/>
      <c r="E1605" s="12"/>
      <c r="F1605" s="5" t="str">
        <f>IFERROR(IF(E1605&lt;&gt;"",VLOOKUP(E1605,STORE!$C$6:$D$500,2,FALSE),""),"تأكد من الكود")</f>
        <v/>
      </c>
      <c r="G1605" s="12"/>
      <c r="H1605" s="20"/>
      <c r="I1605" s="12"/>
      <c r="U1605" s="4" t="str">
        <f>IF(AND($V$2=$E1605,$V$2&lt;&gt;"",$V$2&lt;&gt;0,F1605&lt;&gt;"تأكد من الكود"),COUNT($U$3:U1604)+1,"  ")</f>
        <v xml:space="preserve">  </v>
      </c>
    </row>
    <row r="1606" spans="3:21" ht="15.75">
      <c r="C1606" s="86"/>
      <c r="D1606" s="12"/>
      <c r="E1606" s="12"/>
      <c r="F1606" s="5" t="str">
        <f>IFERROR(IF(E1606&lt;&gt;"",VLOOKUP(E1606,STORE!$C$6:$D$500,2,FALSE),""),"تأكد من الكود")</f>
        <v/>
      </c>
      <c r="G1606" s="12"/>
      <c r="H1606" s="20"/>
      <c r="I1606" s="12"/>
      <c r="U1606" s="4" t="str">
        <f>IF(AND($V$2=$E1606,$V$2&lt;&gt;"",$V$2&lt;&gt;0,F1606&lt;&gt;"تأكد من الكود"),COUNT($U$3:U1605)+1,"  ")</f>
        <v xml:space="preserve">  </v>
      </c>
    </row>
    <row r="1607" spans="3:21" ht="15.75">
      <c r="C1607" s="86"/>
      <c r="D1607" s="12"/>
      <c r="E1607" s="12"/>
      <c r="F1607" s="5" t="str">
        <f>IFERROR(IF(E1607&lt;&gt;"",VLOOKUP(E1607,STORE!$C$6:$D$500,2,FALSE),""),"تأكد من الكود")</f>
        <v/>
      </c>
      <c r="G1607" s="12"/>
      <c r="H1607" s="20"/>
      <c r="I1607" s="12"/>
      <c r="U1607" s="4" t="str">
        <f>IF(AND($V$2=$E1607,$V$2&lt;&gt;"",$V$2&lt;&gt;0,F1607&lt;&gt;"تأكد من الكود"),COUNT($U$3:U1606)+1,"  ")</f>
        <v xml:space="preserve">  </v>
      </c>
    </row>
    <row r="1608" spans="3:21" ht="15.75">
      <c r="C1608" s="86"/>
      <c r="D1608" s="12"/>
      <c r="E1608" s="12"/>
      <c r="F1608" s="5" t="str">
        <f>IFERROR(IF(E1608&lt;&gt;"",VLOOKUP(E1608,STORE!$C$6:$D$500,2,FALSE),""),"تأكد من الكود")</f>
        <v/>
      </c>
      <c r="G1608" s="12"/>
      <c r="H1608" s="20"/>
      <c r="I1608" s="12"/>
      <c r="U1608" s="4" t="str">
        <f>IF(AND($V$2=$E1608,$V$2&lt;&gt;"",$V$2&lt;&gt;0,F1608&lt;&gt;"تأكد من الكود"),COUNT($U$3:U1607)+1,"  ")</f>
        <v xml:space="preserve">  </v>
      </c>
    </row>
    <row r="1609" spans="3:21" ht="15.75">
      <c r="C1609" s="86"/>
      <c r="D1609" s="12"/>
      <c r="E1609" s="12"/>
      <c r="F1609" s="5" t="str">
        <f>IFERROR(IF(E1609&lt;&gt;"",VLOOKUP(E1609,STORE!$C$6:$D$500,2,FALSE),""),"تأكد من الكود")</f>
        <v/>
      </c>
      <c r="G1609" s="12"/>
      <c r="H1609" s="20"/>
      <c r="I1609" s="12"/>
      <c r="U1609" s="4" t="str">
        <f>IF(AND($V$2=$E1609,$V$2&lt;&gt;"",$V$2&lt;&gt;0,F1609&lt;&gt;"تأكد من الكود"),COUNT($U$3:U1608)+1,"  ")</f>
        <v xml:space="preserve">  </v>
      </c>
    </row>
    <row r="1610" spans="3:21" ht="15.75">
      <c r="C1610" s="86"/>
      <c r="D1610" s="12"/>
      <c r="E1610" s="12"/>
      <c r="F1610" s="5" t="str">
        <f>IFERROR(IF(E1610&lt;&gt;"",VLOOKUP(E1610,STORE!$C$6:$D$500,2,FALSE),""),"تأكد من الكود")</f>
        <v/>
      </c>
      <c r="G1610" s="12"/>
      <c r="H1610" s="20"/>
      <c r="I1610" s="12"/>
      <c r="U1610" s="4" t="str">
        <f>IF(AND($V$2=$E1610,$V$2&lt;&gt;"",$V$2&lt;&gt;0,F1610&lt;&gt;"تأكد من الكود"),COUNT($U$3:U1609)+1,"  ")</f>
        <v xml:space="preserve">  </v>
      </c>
    </row>
    <row r="1611" spans="3:21" ht="15.75">
      <c r="C1611" s="86"/>
      <c r="D1611" s="12"/>
      <c r="E1611" s="12"/>
      <c r="F1611" s="5" t="str">
        <f>IFERROR(IF(E1611&lt;&gt;"",VLOOKUP(E1611,STORE!$C$6:$D$500,2,FALSE),""),"تأكد من الكود")</f>
        <v/>
      </c>
      <c r="G1611" s="12"/>
      <c r="H1611" s="20"/>
      <c r="I1611" s="12"/>
      <c r="U1611" s="4" t="str">
        <f>IF(AND($V$2=$E1611,$V$2&lt;&gt;"",$V$2&lt;&gt;0,F1611&lt;&gt;"تأكد من الكود"),COUNT($U$3:U1610)+1,"  ")</f>
        <v xml:space="preserve">  </v>
      </c>
    </row>
    <row r="1612" spans="3:21" ht="15.75">
      <c r="C1612" s="86"/>
      <c r="D1612" s="12"/>
      <c r="E1612" s="12"/>
      <c r="F1612" s="5" t="str">
        <f>IFERROR(IF(E1612&lt;&gt;"",VLOOKUP(E1612,STORE!$C$6:$D$500,2,FALSE),""),"تأكد من الكود")</f>
        <v/>
      </c>
      <c r="G1612" s="12"/>
      <c r="H1612" s="20"/>
      <c r="I1612" s="12"/>
      <c r="U1612" s="4" t="str">
        <f>IF(AND($V$2=$E1612,$V$2&lt;&gt;"",$V$2&lt;&gt;0,F1612&lt;&gt;"تأكد من الكود"),COUNT($U$3:U1611)+1,"  ")</f>
        <v xml:space="preserve">  </v>
      </c>
    </row>
    <row r="1613" spans="3:21" ht="15.75">
      <c r="C1613" s="86"/>
      <c r="D1613" s="12"/>
      <c r="E1613" s="12"/>
      <c r="F1613" s="5" t="str">
        <f>IFERROR(IF(E1613&lt;&gt;"",VLOOKUP(E1613,STORE!$C$6:$D$500,2,FALSE),""),"تأكد من الكود")</f>
        <v/>
      </c>
      <c r="G1613" s="12"/>
      <c r="H1613" s="20"/>
      <c r="I1613" s="12"/>
      <c r="U1613" s="4" t="str">
        <f>IF(AND($V$2=$E1613,$V$2&lt;&gt;"",$V$2&lt;&gt;0,F1613&lt;&gt;"تأكد من الكود"),COUNT($U$3:U1612)+1,"  ")</f>
        <v xml:space="preserve">  </v>
      </c>
    </row>
    <row r="1614" spans="3:21" ht="15.75">
      <c r="C1614" s="86"/>
      <c r="D1614" s="12"/>
      <c r="E1614" s="12"/>
      <c r="F1614" s="5" t="str">
        <f>IFERROR(IF(E1614&lt;&gt;"",VLOOKUP(E1614,STORE!$C$6:$D$500,2,FALSE),""),"تأكد من الكود")</f>
        <v/>
      </c>
      <c r="G1614" s="12"/>
      <c r="H1614" s="20"/>
      <c r="I1614" s="12"/>
      <c r="U1614" s="4" t="str">
        <f>IF(AND($V$2=$E1614,$V$2&lt;&gt;"",$V$2&lt;&gt;0,F1614&lt;&gt;"تأكد من الكود"),COUNT($U$3:U1613)+1,"  ")</f>
        <v xml:space="preserve">  </v>
      </c>
    </row>
    <row r="1615" spans="3:21" ht="15.75">
      <c r="C1615" s="86"/>
      <c r="D1615" s="12"/>
      <c r="E1615" s="12"/>
      <c r="F1615" s="5" t="str">
        <f>IFERROR(IF(E1615&lt;&gt;"",VLOOKUP(E1615,STORE!$C$6:$D$500,2,FALSE),""),"تأكد من الكود")</f>
        <v/>
      </c>
      <c r="G1615" s="12"/>
      <c r="H1615" s="20"/>
      <c r="I1615" s="12"/>
      <c r="U1615" s="4" t="str">
        <f>IF(AND($V$2=$E1615,$V$2&lt;&gt;"",$V$2&lt;&gt;0,F1615&lt;&gt;"تأكد من الكود"),COUNT($U$3:U1614)+1,"  ")</f>
        <v xml:space="preserve">  </v>
      </c>
    </row>
    <row r="1616" spans="3:21" ht="15.75">
      <c r="C1616" s="86"/>
      <c r="D1616" s="12"/>
      <c r="E1616" s="12"/>
      <c r="F1616" s="5" t="str">
        <f>IFERROR(IF(E1616&lt;&gt;"",VLOOKUP(E1616,STORE!$C$6:$D$500,2,FALSE),""),"تأكد من الكود")</f>
        <v/>
      </c>
      <c r="G1616" s="12"/>
      <c r="H1616" s="20"/>
      <c r="I1616" s="12"/>
      <c r="U1616" s="4" t="str">
        <f>IF(AND($V$2=$E1616,$V$2&lt;&gt;"",$V$2&lt;&gt;0,F1616&lt;&gt;"تأكد من الكود"),COUNT($U$3:U1615)+1,"  ")</f>
        <v xml:space="preserve">  </v>
      </c>
    </row>
    <row r="1617" spans="3:21" ht="15.75">
      <c r="C1617" s="86"/>
      <c r="D1617" s="12"/>
      <c r="E1617" s="12"/>
      <c r="F1617" s="5" t="str">
        <f>IFERROR(IF(E1617&lt;&gt;"",VLOOKUP(E1617,STORE!$C$6:$D$500,2,FALSE),""),"تأكد من الكود")</f>
        <v/>
      </c>
      <c r="G1617" s="12"/>
      <c r="H1617" s="20"/>
      <c r="I1617" s="12"/>
      <c r="U1617" s="4" t="str">
        <f>IF(AND($V$2=$E1617,$V$2&lt;&gt;"",$V$2&lt;&gt;0,F1617&lt;&gt;"تأكد من الكود"),COUNT($U$3:U1616)+1,"  ")</f>
        <v xml:space="preserve">  </v>
      </c>
    </row>
    <row r="1618" spans="3:21" ht="15.75">
      <c r="C1618" s="86"/>
      <c r="D1618" s="12"/>
      <c r="E1618" s="12"/>
      <c r="F1618" s="5" t="str">
        <f>IFERROR(IF(E1618&lt;&gt;"",VLOOKUP(E1618,STORE!$C$6:$D$500,2,FALSE),""),"تأكد من الكود")</f>
        <v/>
      </c>
      <c r="G1618" s="12"/>
      <c r="H1618" s="20"/>
      <c r="I1618" s="12"/>
      <c r="U1618" s="4" t="str">
        <f>IF(AND($V$2=$E1618,$V$2&lt;&gt;"",$V$2&lt;&gt;0,F1618&lt;&gt;"تأكد من الكود"),COUNT($U$3:U1617)+1,"  ")</f>
        <v xml:space="preserve">  </v>
      </c>
    </row>
    <row r="1619" spans="3:21" ht="15.75">
      <c r="C1619" s="86"/>
      <c r="D1619" s="12"/>
      <c r="E1619" s="12"/>
      <c r="F1619" s="5" t="str">
        <f>IFERROR(IF(E1619&lt;&gt;"",VLOOKUP(E1619,STORE!$C$6:$D$500,2,FALSE),""),"تأكد من الكود")</f>
        <v/>
      </c>
      <c r="G1619" s="12"/>
      <c r="H1619" s="20"/>
      <c r="I1619" s="12"/>
      <c r="U1619" s="4" t="str">
        <f>IF(AND($V$2=$E1619,$V$2&lt;&gt;"",$V$2&lt;&gt;0,F1619&lt;&gt;"تأكد من الكود"),COUNT($U$3:U1618)+1,"  ")</f>
        <v xml:space="preserve">  </v>
      </c>
    </row>
    <row r="1620" spans="3:21" ht="15.75">
      <c r="C1620" s="86"/>
      <c r="D1620" s="12"/>
      <c r="E1620" s="12"/>
      <c r="F1620" s="5" t="str">
        <f>IFERROR(IF(E1620&lt;&gt;"",VLOOKUP(E1620,STORE!$C$6:$D$500,2,FALSE),""),"تأكد من الكود")</f>
        <v/>
      </c>
      <c r="G1620" s="12"/>
      <c r="H1620" s="20"/>
      <c r="I1620" s="12"/>
      <c r="U1620" s="4" t="str">
        <f>IF(AND($V$2=$E1620,$V$2&lt;&gt;"",$V$2&lt;&gt;0,F1620&lt;&gt;"تأكد من الكود"),COUNT($U$3:U1619)+1,"  ")</f>
        <v xml:space="preserve">  </v>
      </c>
    </row>
    <row r="1621" spans="3:21" ht="15.75">
      <c r="C1621" s="86"/>
      <c r="D1621" s="12"/>
      <c r="E1621" s="12"/>
      <c r="F1621" s="5" t="str">
        <f>IFERROR(IF(E1621&lt;&gt;"",VLOOKUP(E1621,STORE!$C$6:$D$500,2,FALSE),""),"تأكد من الكود")</f>
        <v/>
      </c>
      <c r="G1621" s="12"/>
      <c r="H1621" s="20"/>
      <c r="I1621" s="12"/>
      <c r="U1621" s="4" t="str">
        <f>IF(AND($V$2=$E1621,$V$2&lt;&gt;"",$V$2&lt;&gt;0,F1621&lt;&gt;"تأكد من الكود"),COUNT($U$3:U1620)+1,"  ")</f>
        <v xml:space="preserve">  </v>
      </c>
    </row>
    <row r="1622" spans="3:21" ht="15.75">
      <c r="C1622" s="86"/>
      <c r="D1622" s="12"/>
      <c r="E1622" s="12"/>
      <c r="F1622" s="5" t="str">
        <f>IFERROR(IF(E1622&lt;&gt;"",VLOOKUP(E1622,STORE!$C$6:$D$500,2,FALSE),""),"تأكد من الكود")</f>
        <v/>
      </c>
      <c r="G1622" s="12"/>
      <c r="H1622" s="20"/>
      <c r="I1622" s="12"/>
      <c r="U1622" s="4" t="str">
        <f>IF(AND($V$2=$E1622,$V$2&lt;&gt;"",$V$2&lt;&gt;0,F1622&lt;&gt;"تأكد من الكود"),COUNT($U$3:U1621)+1,"  ")</f>
        <v xml:space="preserve">  </v>
      </c>
    </row>
    <row r="1623" spans="3:21" ht="15.75">
      <c r="C1623" s="86"/>
      <c r="D1623" s="12"/>
      <c r="E1623" s="12"/>
      <c r="F1623" s="5" t="str">
        <f>IFERROR(IF(E1623&lt;&gt;"",VLOOKUP(E1623,STORE!$C$6:$D$500,2,FALSE),""),"تأكد من الكود")</f>
        <v/>
      </c>
      <c r="G1623" s="12"/>
      <c r="H1623" s="20"/>
      <c r="I1623" s="12"/>
      <c r="U1623" s="4" t="str">
        <f>IF(AND($V$2=$E1623,$V$2&lt;&gt;"",$V$2&lt;&gt;0,F1623&lt;&gt;"تأكد من الكود"),COUNT($U$3:U1622)+1,"  ")</f>
        <v xml:space="preserve">  </v>
      </c>
    </row>
    <row r="1624" spans="3:21" ht="15.75">
      <c r="C1624" s="86"/>
      <c r="D1624" s="12"/>
      <c r="E1624" s="12"/>
      <c r="F1624" s="5" t="str">
        <f>IFERROR(IF(E1624&lt;&gt;"",VLOOKUP(E1624,STORE!$C$6:$D$500,2,FALSE),""),"تأكد من الكود")</f>
        <v/>
      </c>
      <c r="G1624" s="12"/>
      <c r="H1624" s="20"/>
      <c r="I1624" s="12"/>
      <c r="U1624" s="4" t="str">
        <f>IF(AND($V$2=$E1624,$V$2&lt;&gt;"",$V$2&lt;&gt;0,F1624&lt;&gt;"تأكد من الكود"),COUNT($U$3:U1623)+1,"  ")</f>
        <v xml:space="preserve">  </v>
      </c>
    </row>
    <row r="1625" spans="3:21" ht="15.75">
      <c r="C1625" s="86"/>
      <c r="D1625" s="12"/>
      <c r="E1625" s="12"/>
      <c r="F1625" s="5" t="str">
        <f>IFERROR(IF(E1625&lt;&gt;"",VLOOKUP(E1625,STORE!$C$6:$D$500,2,FALSE),""),"تأكد من الكود")</f>
        <v/>
      </c>
      <c r="G1625" s="12"/>
      <c r="H1625" s="20"/>
      <c r="I1625" s="12"/>
      <c r="U1625" s="4" t="str">
        <f>IF(AND($V$2=$E1625,$V$2&lt;&gt;"",$V$2&lt;&gt;0,F1625&lt;&gt;"تأكد من الكود"),COUNT($U$3:U1624)+1,"  ")</f>
        <v xml:space="preserve">  </v>
      </c>
    </row>
    <row r="1626" spans="3:21" ht="15.75">
      <c r="C1626" s="86"/>
      <c r="D1626" s="12"/>
      <c r="E1626" s="12"/>
      <c r="F1626" s="5" t="str">
        <f>IFERROR(IF(E1626&lt;&gt;"",VLOOKUP(E1626,STORE!$C$6:$D$500,2,FALSE),""),"تأكد من الكود")</f>
        <v/>
      </c>
      <c r="G1626" s="12"/>
      <c r="H1626" s="20"/>
      <c r="I1626" s="12"/>
      <c r="U1626" s="4" t="str">
        <f>IF(AND($V$2=$E1626,$V$2&lt;&gt;"",$V$2&lt;&gt;0,F1626&lt;&gt;"تأكد من الكود"),COUNT($U$3:U1625)+1,"  ")</f>
        <v xml:space="preserve">  </v>
      </c>
    </row>
    <row r="1627" spans="3:21" ht="15.75">
      <c r="C1627" s="86"/>
      <c r="D1627" s="12"/>
      <c r="E1627" s="12"/>
      <c r="F1627" s="5" t="str">
        <f>IFERROR(IF(E1627&lt;&gt;"",VLOOKUP(E1627,STORE!$C$6:$D$500,2,FALSE),""),"تأكد من الكود")</f>
        <v/>
      </c>
      <c r="G1627" s="12"/>
      <c r="H1627" s="20"/>
      <c r="I1627" s="12"/>
      <c r="U1627" s="4" t="str">
        <f>IF(AND($V$2=$E1627,$V$2&lt;&gt;"",$V$2&lt;&gt;0,F1627&lt;&gt;"تأكد من الكود"),COUNT($U$3:U1626)+1,"  ")</f>
        <v xml:space="preserve">  </v>
      </c>
    </row>
    <row r="1628" spans="3:21" ht="15.75">
      <c r="C1628" s="86"/>
      <c r="D1628" s="12"/>
      <c r="E1628" s="12"/>
      <c r="F1628" s="5" t="str">
        <f>IFERROR(IF(E1628&lt;&gt;"",VLOOKUP(E1628,STORE!$C$6:$D$500,2,FALSE),""),"تأكد من الكود")</f>
        <v/>
      </c>
      <c r="G1628" s="12"/>
      <c r="H1628" s="20"/>
      <c r="I1628" s="12"/>
      <c r="U1628" s="4" t="str">
        <f>IF(AND($V$2=$E1628,$V$2&lt;&gt;"",$V$2&lt;&gt;0,F1628&lt;&gt;"تأكد من الكود"),COUNT($U$3:U1627)+1,"  ")</f>
        <v xml:space="preserve">  </v>
      </c>
    </row>
    <row r="1629" spans="3:21" ht="15.75">
      <c r="C1629" s="86"/>
      <c r="D1629" s="12"/>
      <c r="E1629" s="12"/>
      <c r="F1629" s="5" t="str">
        <f>IFERROR(IF(E1629&lt;&gt;"",VLOOKUP(E1629,STORE!$C$6:$D$500,2,FALSE),""),"تأكد من الكود")</f>
        <v/>
      </c>
      <c r="G1629" s="12"/>
      <c r="H1629" s="20"/>
      <c r="I1629" s="12"/>
      <c r="U1629" s="4" t="str">
        <f>IF(AND($V$2=$E1629,$V$2&lt;&gt;"",$V$2&lt;&gt;0,F1629&lt;&gt;"تأكد من الكود"),COUNT($U$3:U1628)+1,"  ")</f>
        <v xml:space="preserve">  </v>
      </c>
    </row>
    <row r="1630" spans="3:21" ht="15.75">
      <c r="C1630" s="86"/>
      <c r="D1630" s="12"/>
      <c r="E1630" s="12"/>
      <c r="F1630" s="5" t="str">
        <f>IFERROR(IF(E1630&lt;&gt;"",VLOOKUP(E1630,STORE!$C$6:$D$500,2,FALSE),""),"تأكد من الكود")</f>
        <v/>
      </c>
      <c r="G1630" s="12"/>
      <c r="H1630" s="20"/>
      <c r="I1630" s="12"/>
      <c r="U1630" s="4" t="str">
        <f>IF(AND($V$2=$E1630,$V$2&lt;&gt;"",$V$2&lt;&gt;0,F1630&lt;&gt;"تأكد من الكود"),COUNT($U$3:U1629)+1,"  ")</f>
        <v xml:space="preserve">  </v>
      </c>
    </row>
    <row r="1631" spans="3:21" ht="15.75">
      <c r="C1631" s="86"/>
      <c r="D1631" s="12"/>
      <c r="E1631" s="12"/>
      <c r="F1631" s="5" t="str">
        <f>IFERROR(IF(E1631&lt;&gt;"",VLOOKUP(E1631,STORE!$C$6:$D$500,2,FALSE),""),"تأكد من الكود")</f>
        <v/>
      </c>
      <c r="G1631" s="12"/>
      <c r="H1631" s="20"/>
      <c r="I1631" s="12"/>
      <c r="U1631" s="4" t="str">
        <f>IF(AND($V$2=$E1631,$V$2&lt;&gt;"",$V$2&lt;&gt;0,F1631&lt;&gt;"تأكد من الكود"),COUNT($U$3:U1630)+1,"  ")</f>
        <v xml:space="preserve">  </v>
      </c>
    </row>
    <row r="1632" spans="3:21" ht="15.75">
      <c r="C1632" s="86"/>
      <c r="D1632" s="12"/>
      <c r="E1632" s="12"/>
      <c r="F1632" s="5" t="str">
        <f>IFERROR(IF(E1632&lt;&gt;"",VLOOKUP(E1632,STORE!$C$6:$D$500,2,FALSE),""),"تأكد من الكود")</f>
        <v/>
      </c>
      <c r="G1632" s="12"/>
      <c r="H1632" s="20"/>
      <c r="I1632" s="12"/>
      <c r="U1632" s="4" t="str">
        <f>IF(AND($V$2=$E1632,$V$2&lt;&gt;"",$V$2&lt;&gt;0,F1632&lt;&gt;"تأكد من الكود"),COUNT($U$3:U1631)+1,"  ")</f>
        <v xml:space="preserve">  </v>
      </c>
    </row>
    <row r="1633" spans="3:21" ht="15.75">
      <c r="C1633" s="86"/>
      <c r="D1633" s="12"/>
      <c r="E1633" s="12"/>
      <c r="F1633" s="5" t="str">
        <f>IFERROR(IF(E1633&lt;&gt;"",VLOOKUP(E1633,STORE!$C$6:$D$500,2,FALSE),""),"تأكد من الكود")</f>
        <v/>
      </c>
      <c r="G1633" s="12"/>
      <c r="H1633" s="20"/>
      <c r="I1633" s="12"/>
      <c r="U1633" s="4" t="str">
        <f>IF(AND($V$2=$E1633,$V$2&lt;&gt;"",$V$2&lt;&gt;0,F1633&lt;&gt;"تأكد من الكود"),COUNT($U$3:U1632)+1,"  ")</f>
        <v xml:space="preserve">  </v>
      </c>
    </row>
    <row r="1634" spans="3:21" ht="15.75">
      <c r="C1634" s="86"/>
      <c r="D1634" s="12"/>
      <c r="E1634" s="12"/>
      <c r="F1634" s="5" t="str">
        <f>IFERROR(IF(E1634&lt;&gt;"",VLOOKUP(E1634,STORE!$C$6:$D$500,2,FALSE),""),"تأكد من الكود")</f>
        <v/>
      </c>
      <c r="G1634" s="12"/>
      <c r="H1634" s="20"/>
      <c r="I1634" s="12"/>
      <c r="U1634" s="4" t="str">
        <f>IF(AND($V$2=$E1634,$V$2&lt;&gt;"",$V$2&lt;&gt;0,F1634&lt;&gt;"تأكد من الكود"),COUNT($U$3:U1633)+1,"  ")</f>
        <v xml:space="preserve">  </v>
      </c>
    </row>
    <row r="1635" spans="3:21" ht="15.75">
      <c r="C1635" s="86"/>
      <c r="D1635" s="12"/>
      <c r="E1635" s="12"/>
      <c r="F1635" s="5" t="str">
        <f>IFERROR(IF(E1635&lt;&gt;"",VLOOKUP(E1635,STORE!$C$6:$D$500,2,FALSE),""),"تأكد من الكود")</f>
        <v/>
      </c>
      <c r="G1635" s="12"/>
      <c r="H1635" s="20"/>
      <c r="I1635" s="12"/>
      <c r="U1635" s="4" t="str">
        <f>IF(AND($V$2=$E1635,$V$2&lt;&gt;"",$V$2&lt;&gt;0,F1635&lt;&gt;"تأكد من الكود"),COUNT($U$3:U1634)+1,"  ")</f>
        <v xml:space="preserve">  </v>
      </c>
    </row>
    <row r="1636" spans="3:21" ht="15.75">
      <c r="C1636" s="86"/>
      <c r="D1636" s="12"/>
      <c r="E1636" s="12"/>
      <c r="F1636" s="5" t="str">
        <f>IFERROR(IF(E1636&lt;&gt;"",VLOOKUP(E1636,STORE!$C$6:$D$500,2,FALSE),""),"تأكد من الكود")</f>
        <v/>
      </c>
      <c r="G1636" s="12"/>
      <c r="H1636" s="20"/>
      <c r="I1636" s="12"/>
      <c r="U1636" s="4" t="str">
        <f>IF(AND($V$2=$E1636,$V$2&lt;&gt;"",$V$2&lt;&gt;0,F1636&lt;&gt;"تأكد من الكود"),COUNT($U$3:U1635)+1,"  ")</f>
        <v xml:space="preserve">  </v>
      </c>
    </row>
    <row r="1637" spans="3:21" ht="15.75">
      <c r="C1637" s="86"/>
      <c r="D1637" s="12"/>
      <c r="E1637" s="12"/>
      <c r="F1637" s="5" t="str">
        <f>IFERROR(IF(E1637&lt;&gt;"",VLOOKUP(E1637,STORE!$C$6:$D$500,2,FALSE),""),"تأكد من الكود")</f>
        <v/>
      </c>
      <c r="G1637" s="12"/>
      <c r="H1637" s="20"/>
      <c r="I1637" s="12"/>
      <c r="U1637" s="4" t="str">
        <f>IF(AND($V$2=$E1637,$V$2&lt;&gt;"",$V$2&lt;&gt;0,F1637&lt;&gt;"تأكد من الكود"),COUNT($U$3:U1636)+1,"  ")</f>
        <v xml:space="preserve">  </v>
      </c>
    </row>
    <row r="1638" spans="3:21" ht="15.75">
      <c r="C1638" s="86"/>
      <c r="D1638" s="12"/>
      <c r="E1638" s="12"/>
      <c r="F1638" s="5" t="str">
        <f>IFERROR(IF(E1638&lt;&gt;"",VLOOKUP(E1638,STORE!$C$6:$D$500,2,FALSE),""),"تأكد من الكود")</f>
        <v/>
      </c>
      <c r="G1638" s="12"/>
      <c r="H1638" s="20"/>
      <c r="I1638" s="12"/>
      <c r="U1638" s="4" t="str">
        <f>IF(AND($V$2=$E1638,$V$2&lt;&gt;"",$V$2&lt;&gt;0,F1638&lt;&gt;"تأكد من الكود"),COUNT($U$3:U1637)+1,"  ")</f>
        <v xml:space="preserve">  </v>
      </c>
    </row>
    <row r="1639" spans="3:21" ht="15.75">
      <c r="C1639" s="86"/>
      <c r="D1639" s="12"/>
      <c r="E1639" s="12"/>
      <c r="F1639" s="5" t="str">
        <f>IFERROR(IF(E1639&lt;&gt;"",VLOOKUP(E1639,STORE!$C$6:$D$500,2,FALSE),""),"تأكد من الكود")</f>
        <v/>
      </c>
      <c r="G1639" s="12"/>
      <c r="H1639" s="20"/>
      <c r="I1639" s="12"/>
      <c r="U1639" s="4" t="str">
        <f>IF(AND($V$2=$E1639,$V$2&lt;&gt;"",$V$2&lt;&gt;0,F1639&lt;&gt;"تأكد من الكود"),COUNT($U$3:U1638)+1,"  ")</f>
        <v xml:space="preserve">  </v>
      </c>
    </row>
    <row r="1640" spans="3:21" ht="15.75">
      <c r="C1640" s="86"/>
      <c r="D1640" s="12"/>
      <c r="E1640" s="12"/>
      <c r="F1640" s="5" t="str">
        <f>IFERROR(IF(E1640&lt;&gt;"",VLOOKUP(E1640,STORE!$C$6:$D$500,2,FALSE),""),"تأكد من الكود")</f>
        <v/>
      </c>
      <c r="G1640" s="12"/>
      <c r="H1640" s="20"/>
      <c r="I1640" s="12"/>
      <c r="U1640" s="4" t="str">
        <f>IF(AND($V$2=$E1640,$V$2&lt;&gt;"",$V$2&lt;&gt;0,F1640&lt;&gt;"تأكد من الكود"),COUNT($U$3:U1639)+1,"  ")</f>
        <v xml:space="preserve">  </v>
      </c>
    </row>
    <row r="1641" spans="3:21" ht="15.75">
      <c r="C1641" s="86"/>
      <c r="D1641" s="12"/>
      <c r="E1641" s="12"/>
      <c r="F1641" s="5" t="str">
        <f>IFERROR(IF(E1641&lt;&gt;"",VLOOKUP(E1641,STORE!$C$6:$D$500,2,FALSE),""),"تأكد من الكود")</f>
        <v/>
      </c>
      <c r="G1641" s="12"/>
      <c r="H1641" s="20"/>
      <c r="I1641" s="12"/>
      <c r="U1641" s="4" t="str">
        <f>IF(AND($V$2=$E1641,$V$2&lt;&gt;"",$V$2&lt;&gt;0,F1641&lt;&gt;"تأكد من الكود"),COUNT($U$3:U1640)+1,"  ")</f>
        <v xml:space="preserve">  </v>
      </c>
    </row>
    <row r="1642" spans="3:21" ht="15.75">
      <c r="C1642" s="86"/>
      <c r="D1642" s="12"/>
      <c r="E1642" s="12"/>
      <c r="F1642" s="5" t="str">
        <f>IFERROR(IF(E1642&lt;&gt;"",VLOOKUP(E1642,STORE!$C$6:$D$500,2,FALSE),""),"تأكد من الكود")</f>
        <v/>
      </c>
      <c r="G1642" s="12"/>
      <c r="H1642" s="20"/>
      <c r="I1642" s="12"/>
      <c r="U1642" s="4" t="str">
        <f>IF(AND($V$2=$E1642,$V$2&lt;&gt;"",$V$2&lt;&gt;0,F1642&lt;&gt;"تأكد من الكود"),COUNT($U$3:U1641)+1,"  ")</f>
        <v xml:space="preserve">  </v>
      </c>
    </row>
    <row r="1643" spans="3:21" ht="15.75">
      <c r="C1643" s="86"/>
      <c r="D1643" s="12"/>
      <c r="E1643" s="12"/>
      <c r="F1643" s="5" t="str">
        <f>IFERROR(IF(E1643&lt;&gt;"",VLOOKUP(E1643,STORE!$C$6:$D$500,2,FALSE),""),"تأكد من الكود")</f>
        <v/>
      </c>
      <c r="G1643" s="12"/>
      <c r="H1643" s="20"/>
      <c r="I1643" s="12"/>
      <c r="U1643" s="4" t="str">
        <f>IF(AND($V$2=$E1643,$V$2&lt;&gt;"",$V$2&lt;&gt;0,F1643&lt;&gt;"تأكد من الكود"),COUNT($U$3:U1642)+1,"  ")</f>
        <v xml:space="preserve">  </v>
      </c>
    </row>
    <row r="1644" spans="3:21" ht="15.75">
      <c r="C1644" s="86"/>
      <c r="D1644" s="12"/>
      <c r="E1644" s="12"/>
      <c r="F1644" s="5" t="str">
        <f>IFERROR(IF(E1644&lt;&gt;"",VLOOKUP(E1644,STORE!$C$6:$D$500,2,FALSE),""),"تأكد من الكود")</f>
        <v/>
      </c>
      <c r="G1644" s="12"/>
      <c r="H1644" s="20"/>
      <c r="I1644" s="12"/>
      <c r="U1644" s="4" t="str">
        <f>IF(AND($V$2=$E1644,$V$2&lt;&gt;"",$V$2&lt;&gt;0,F1644&lt;&gt;"تأكد من الكود"),COUNT($U$3:U1643)+1,"  ")</f>
        <v xml:space="preserve">  </v>
      </c>
    </row>
    <row r="1645" spans="3:21" ht="15.75">
      <c r="C1645" s="86"/>
      <c r="D1645" s="12"/>
      <c r="E1645" s="12"/>
      <c r="F1645" s="5" t="str">
        <f>IFERROR(IF(E1645&lt;&gt;"",VLOOKUP(E1645,STORE!$C$6:$D$500,2,FALSE),""),"تأكد من الكود")</f>
        <v/>
      </c>
      <c r="G1645" s="12"/>
      <c r="H1645" s="20"/>
      <c r="I1645" s="12"/>
      <c r="U1645" s="4" t="str">
        <f>IF(AND($V$2=$E1645,$V$2&lt;&gt;"",$V$2&lt;&gt;0,F1645&lt;&gt;"تأكد من الكود"),COUNT($U$3:U1644)+1,"  ")</f>
        <v xml:space="preserve">  </v>
      </c>
    </row>
    <row r="1646" spans="3:21" ht="15.75">
      <c r="C1646" s="86"/>
      <c r="D1646" s="12"/>
      <c r="E1646" s="12"/>
      <c r="F1646" s="5" t="str">
        <f>IFERROR(IF(E1646&lt;&gt;"",VLOOKUP(E1646,STORE!$C$6:$D$500,2,FALSE),""),"تأكد من الكود")</f>
        <v/>
      </c>
      <c r="G1646" s="12"/>
      <c r="H1646" s="20"/>
      <c r="I1646" s="12"/>
      <c r="U1646" s="4" t="str">
        <f>IF(AND($V$2=$E1646,$V$2&lt;&gt;"",$V$2&lt;&gt;0,F1646&lt;&gt;"تأكد من الكود"),COUNT($U$3:U1645)+1,"  ")</f>
        <v xml:space="preserve">  </v>
      </c>
    </row>
    <row r="1647" spans="3:21" ht="15.75">
      <c r="C1647" s="86"/>
      <c r="D1647" s="12"/>
      <c r="E1647" s="12"/>
      <c r="F1647" s="5" t="str">
        <f>IFERROR(IF(E1647&lt;&gt;"",VLOOKUP(E1647,STORE!$C$6:$D$500,2,FALSE),""),"تأكد من الكود")</f>
        <v/>
      </c>
      <c r="G1647" s="12"/>
      <c r="H1647" s="20"/>
      <c r="I1647" s="12"/>
      <c r="U1647" s="4" t="str">
        <f>IF(AND($V$2=$E1647,$V$2&lt;&gt;"",$V$2&lt;&gt;0,F1647&lt;&gt;"تأكد من الكود"),COUNT($U$3:U1646)+1,"  ")</f>
        <v xml:space="preserve">  </v>
      </c>
    </row>
    <row r="1648" spans="3:21" ht="15.75">
      <c r="C1648" s="86"/>
      <c r="D1648" s="12"/>
      <c r="E1648" s="12"/>
      <c r="F1648" s="5" t="str">
        <f>IFERROR(IF(E1648&lt;&gt;"",VLOOKUP(E1648,STORE!$C$6:$D$500,2,FALSE),""),"تأكد من الكود")</f>
        <v/>
      </c>
      <c r="G1648" s="12"/>
      <c r="H1648" s="20"/>
      <c r="I1648" s="12"/>
      <c r="U1648" s="4" t="str">
        <f>IF(AND($V$2=$E1648,$V$2&lt;&gt;"",$V$2&lt;&gt;0,F1648&lt;&gt;"تأكد من الكود"),COUNT($U$3:U1647)+1,"  ")</f>
        <v xml:space="preserve">  </v>
      </c>
    </row>
    <row r="1649" spans="3:21" ht="15.75">
      <c r="C1649" s="86"/>
      <c r="D1649" s="12"/>
      <c r="E1649" s="12"/>
      <c r="F1649" s="5" t="str">
        <f>IFERROR(IF(E1649&lt;&gt;"",VLOOKUP(E1649,STORE!$C$6:$D$500,2,FALSE),""),"تأكد من الكود")</f>
        <v/>
      </c>
      <c r="G1649" s="12"/>
      <c r="H1649" s="20"/>
      <c r="I1649" s="12"/>
      <c r="U1649" s="4" t="str">
        <f>IF(AND($V$2=$E1649,$V$2&lt;&gt;"",$V$2&lt;&gt;0,F1649&lt;&gt;"تأكد من الكود"),COUNT($U$3:U1648)+1,"  ")</f>
        <v xml:space="preserve">  </v>
      </c>
    </row>
    <row r="1650" spans="3:21" ht="15.75">
      <c r="C1650" s="86"/>
      <c r="D1650" s="12"/>
      <c r="E1650" s="12"/>
      <c r="F1650" s="5" t="str">
        <f>IFERROR(IF(E1650&lt;&gt;"",VLOOKUP(E1650,STORE!$C$6:$D$500,2,FALSE),""),"تأكد من الكود")</f>
        <v/>
      </c>
      <c r="G1650" s="12"/>
      <c r="H1650" s="20"/>
      <c r="I1650" s="12"/>
      <c r="U1650" s="4" t="str">
        <f>IF(AND($V$2=$E1650,$V$2&lt;&gt;"",$V$2&lt;&gt;0,F1650&lt;&gt;"تأكد من الكود"),COUNT($U$3:U1649)+1,"  ")</f>
        <v xml:space="preserve">  </v>
      </c>
    </row>
    <row r="1651" spans="3:21" ht="15.75">
      <c r="C1651" s="86"/>
      <c r="D1651" s="12"/>
      <c r="E1651" s="12"/>
      <c r="F1651" s="5" t="str">
        <f>IFERROR(IF(E1651&lt;&gt;"",VLOOKUP(E1651,STORE!$C$6:$D$500,2,FALSE),""),"تأكد من الكود")</f>
        <v/>
      </c>
      <c r="G1651" s="12"/>
      <c r="H1651" s="20"/>
      <c r="I1651" s="12"/>
      <c r="U1651" s="4" t="str">
        <f>IF(AND($V$2=$E1651,$V$2&lt;&gt;"",$V$2&lt;&gt;0,F1651&lt;&gt;"تأكد من الكود"),COUNT($U$3:U1650)+1,"  ")</f>
        <v xml:space="preserve">  </v>
      </c>
    </row>
    <row r="1652" spans="3:21" ht="15.75">
      <c r="C1652" s="86"/>
      <c r="D1652" s="12"/>
      <c r="E1652" s="12"/>
      <c r="F1652" s="5" t="str">
        <f>IFERROR(IF(E1652&lt;&gt;"",VLOOKUP(E1652,STORE!$C$6:$D$500,2,FALSE),""),"تأكد من الكود")</f>
        <v/>
      </c>
      <c r="G1652" s="12"/>
      <c r="H1652" s="20"/>
      <c r="I1652" s="12"/>
      <c r="U1652" s="4" t="str">
        <f>IF(AND($V$2=$E1652,$V$2&lt;&gt;"",$V$2&lt;&gt;0,F1652&lt;&gt;"تأكد من الكود"),COUNT($U$3:U1651)+1,"  ")</f>
        <v xml:space="preserve">  </v>
      </c>
    </row>
    <row r="1653" spans="3:21" ht="15.75">
      <c r="C1653" s="86"/>
      <c r="D1653" s="12"/>
      <c r="E1653" s="12"/>
      <c r="F1653" s="5" t="str">
        <f>IFERROR(IF(E1653&lt;&gt;"",VLOOKUP(E1653,STORE!$C$6:$D$500,2,FALSE),""),"تأكد من الكود")</f>
        <v/>
      </c>
      <c r="G1653" s="12"/>
      <c r="H1653" s="20"/>
      <c r="I1653" s="12"/>
      <c r="U1653" s="4" t="str">
        <f>IF(AND($V$2=$E1653,$V$2&lt;&gt;"",$V$2&lt;&gt;0,F1653&lt;&gt;"تأكد من الكود"),COUNT($U$3:U1652)+1,"  ")</f>
        <v xml:space="preserve">  </v>
      </c>
    </row>
    <row r="1654" spans="3:21" ht="15.75">
      <c r="C1654" s="86"/>
      <c r="D1654" s="12"/>
      <c r="E1654" s="12"/>
      <c r="F1654" s="5" t="str">
        <f>IFERROR(IF(E1654&lt;&gt;"",VLOOKUP(E1654,STORE!$C$6:$D$500,2,FALSE),""),"تأكد من الكود")</f>
        <v/>
      </c>
      <c r="G1654" s="12"/>
      <c r="H1654" s="20"/>
      <c r="I1654" s="12"/>
      <c r="U1654" s="4" t="str">
        <f>IF(AND($V$2=$E1654,$V$2&lt;&gt;"",$V$2&lt;&gt;0,F1654&lt;&gt;"تأكد من الكود"),COUNT($U$3:U1653)+1,"  ")</f>
        <v xml:space="preserve">  </v>
      </c>
    </row>
    <row r="1655" spans="3:21" ht="15.75">
      <c r="C1655" s="86"/>
      <c r="D1655" s="12"/>
      <c r="E1655" s="12"/>
      <c r="F1655" s="5" t="str">
        <f>IFERROR(IF(E1655&lt;&gt;"",VLOOKUP(E1655,STORE!$C$6:$D$500,2,FALSE),""),"تأكد من الكود")</f>
        <v/>
      </c>
      <c r="G1655" s="12"/>
      <c r="H1655" s="20"/>
      <c r="I1655" s="12"/>
      <c r="U1655" s="4" t="str">
        <f>IF(AND($V$2=$E1655,$V$2&lt;&gt;"",$V$2&lt;&gt;0,F1655&lt;&gt;"تأكد من الكود"),COUNT($U$3:U1654)+1,"  ")</f>
        <v xml:space="preserve">  </v>
      </c>
    </row>
    <row r="1656" spans="3:21" ht="15.75">
      <c r="C1656" s="86"/>
      <c r="D1656" s="12"/>
      <c r="E1656" s="12"/>
      <c r="F1656" s="5" t="str">
        <f>IFERROR(IF(E1656&lt;&gt;"",VLOOKUP(E1656,STORE!$C$6:$D$500,2,FALSE),""),"تأكد من الكود")</f>
        <v/>
      </c>
      <c r="G1656" s="12"/>
      <c r="H1656" s="20"/>
      <c r="I1656" s="12"/>
      <c r="U1656" s="4" t="str">
        <f>IF(AND($V$2=$E1656,$V$2&lt;&gt;"",$V$2&lt;&gt;0,F1656&lt;&gt;"تأكد من الكود"),COUNT($U$3:U1655)+1,"  ")</f>
        <v xml:space="preserve">  </v>
      </c>
    </row>
    <row r="1657" spans="3:21" ht="15.75">
      <c r="C1657" s="86"/>
      <c r="D1657" s="12"/>
      <c r="E1657" s="12"/>
      <c r="F1657" s="5" t="str">
        <f>IFERROR(IF(E1657&lt;&gt;"",VLOOKUP(E1657,STORE!$C$6:$D$500,2,FALSE),""),"تأكد من الكود")</f>
        <v/>
      </c>
      <c r="G1657" s="12"/>
      <c r="H1657" s="20"/>
      <c r="I1657" s="12"/>
      <c r="U1657" s="4" t="str">
        <f>IF(AND($V$2=$E1657,$V$2&lt;&gt;"",$V$2&lt;&gt;0,F1657&lt;&gt;"تأكد من الكود"),COUNT($U$3:U1656)+1,"  ")</f>
        <v xml:space="preserve">  </v>
      </c>
    </row>
    <row r="1658" spans="3:21" ht="15.75">
      <c r="C1658" s="86"/>
      <c r="D1658" s="12"/>
      <c r="E1658" s="12"/>
      <c r="F1658" s="5" t="str">
        <f>IFERROR(IF(E1658&lt;&gt;"",VLOOKUP(E1658,STORE!$C$6:$D$500,2,FALSE),""),"تأكد من الكود")</f>
        <v/>
      </c>
      <c r="G1658" s="12"/>
      <c r="H1658" s="20"/>
      <c r="I1658" s="12"/>
      <c r="U1658" s="4" t="str">
        <f>IF(AND($V$2=$E1658,$V$2&lt;&gt;"",$V$2&lt;&gt;0,F1658&lt;&gt;"تأكد من الكود"),COUNT($U$3:U1657)+1,"  ")</f>
        <v xml:space="preserve">  </v>
      </c>
    </row>
    <row r="1659" spans="3:21" ht="15.75">
      <c r="C1659" s="86"/>
      <c r="D1659" s="12"/>
      <c r="E1659" s="12"/>
      <c r="F1659" s="5" t="str">
        <f>IFERROR(IF(E1659&lt;&gt;"",VLOOKUP(E1659,STORE!$C$6:$D$500,2,FALSE),""),"تأكد من الكود")</f>
        <v/>
      </c>
      <c r="G1659" s="12"/>
      <c r="H1659" s="20"/>
      <c r="I1659" s="12"/>
      <c r="U1659" s="4" t="str">
        <f>IF(AND($V$2=$E1659,$V$2&lt;&gt;"",$V$2&lt;&gt;0,F1659&lt;&gt;"تأكد من الكود"),COUNT($U$3:U1658)+1,"  ")</f>
        <v xml:space="preserve">  </v>
      </c>
    </row>
    <row r="1660" spans="3:21" ht="15.75">
      <c r="C1660" s="86"/>
      <c r="D1660" s="12"/>
      <c r="E1660" s="12"/>
      <c r="F1660" s="5" t="str">
        <f>IFERROR(IF(E1660&lt;&gt;"",VLOOKUP(E1660,STORE!$C$6:$D$500,2,FALSE),""),"تأكد من الكود")</f>
        <v/>
      </c>
      <c r="G1660" s="12"/>
      <c r="H1660" s="20"/>
      <c r="I1660" s="12"/>
      <c r="U1660" s="4" t="str">
        <f>IF(AND($V$2=$E1660,$V$2&lt;&gt;"",$V$2&lt;&gt;0,F1660&lt;&gt;"تأكد من الكود"),COUNT($U$3:U1659)+1,"  ")</f>
        <v xml:space="preserve">  </v>
      </c>
    </row>
    <row r="1661" spans="3:21" ht="15.75">
      <c r="C1661" s="86"/>
      <c r="D1661" s="12"/>
      <c r="E1661" s="12"/>
      <c r="F1661" s="5" t="str">
        <f>IFERROR(IF(E1661&lt;&gt;"",VLOOKUP(E1661,STORE!$C$6:$D$500,2,FALSE),""),"تأكد من الكود")</f>
        <v/>
      </c>
      <c r="G1661" s="12"/>
      <c r="H1661" s="20"/>
      <c r="I1661" s="12"/>
      <c r="U1661" s="4" t="str">
        <f>IF(AND($V$2=$E1661,$V$2&lt;&gt;"",$V$2&lt;&gt;0,F1661&lt;&gt;"تأكد من الكود"),COUNT($U$3:U1660)+1,"  ")</f>
        <v xml:space="preserve">  </v>
      </c>
    </row>
    <row r="1662" spans="3:21" ht="15.75">
      <c r="C1662" s="86"/>
      <c r="D1662" s="12"/>
      <c r="E1662" s="12"/>
      <c r="F1662" s="5" t="str">
        <f>IFERROR(IF(E1662&lt;&gt;"",VLOOKUP(E1662,STORE!$C$6:$D$500,2,FALSE),""),"تأكد من الكود")</f>
        <v/>
      </c>
      <c r="G1662" s="12"/>
      <c r="H1662" s="20"/>
      <c r="I1662" s="12"/>
      <c r="U1662" s="4" t="str">
        <f>IF(AND($V$2=$E1662,$V$2&lt;&gt;"",$V$2&lt;&gt;0,F1662&lt;&gt;"تأكد من الكود"),COUNT($U$3:U1661)+1,"  ")</f>
        <v xml:space="preserve">  </v>
      </c>
    </row>
    <row r="1663" spans="3:21" ht="15.75">
      <c r="C1663" s="86"/>
      <c r="D1663" s="12"/>
      <c r="E1663" s="12"/>
      <c r="F1663" s="5" t="str">
        <f>IFERROR(IF(E1663&lt;&gt;"",VLOOKUP(E1663,STORE!$C$6:$D$500,2,FALSE),""),"تأكد من الكود")</f>
        <v/>
      </c>
      <c r="G1663" s="12"/>
      <c r="H1663" s="20"/>
      <c r="I1663" s="12"/>
      <c r="U1663" s="4" t="str">
        <f>IF(AND($V$2=$E1663,$V$2&lt;&gt;"",$V$2&lt;&gt;0,F1663&lt;&gt;"تأكد من الكود"),COUNT($U$3:U1662)+1,"  ")</f>
        <v xml:space="preserve">  </v>
      </c>
    </row>
    <row r="1664" spans="3:21" ht="15.75">
      <c r="C1664" s="86"/>
      <c r="D1664" s="12"/>
      <c r="E1664" s="12"/>
      <c r="F1664" s="5" t="str">
        <f>IFERROR(IF(E1664&lt;&gt;"",VLOOKUP(E1664,STORE!$C$6:$D$500,2,FALSE),""),"تأكد من الكود")</f>
        <v/>
      </c>
      <c r="G1664" s="12"/>
      <c r="H1664" s="20"/>
      <c r="I1664" s="12"/>
      <c r="U1664" s="4" t="str">
        <f>IF(AND($V$2=$E1664,$V$2&lt;&gt;"",$V$2&lt;&gt;0,F1664&lt;&gt;"تأكد من الكود"),COUNT($U$3:U1663)+1,"  ")</f>
        <v xml:space="preserve">  </v>
      </c>
    </row>
    <row r="1665" spans="3:21" ht="15.75">
      <c r="C1665" s="86"/>
      <c r="D1665" s="12"/>
      <c r="E1665" s="12"/>
      <c r="F1665" s="5" t="str">
        <f>IFERROR(IF(E1665&lt;&gt;"",VLOOKUP(E1665,STORE!$C$6:$D$500,2,FALSE),""),"تأكد من الكود")</f>
        <v/>
      </c>
      <c r="G1665" s="12"/>
      <c r="H1665" s="20"/>
      <c r="I1665" s="12"/>
      <c r="U1665" s="4" t="str">
        <f>IF(AND($V$2=$E1665,$V$2&lt;&gt;"",$V$2&lt;&gt;0,F1665&lt;&gt;"تأكد من الكود"),COUNT($U$3:U1664)+1,"  ")</f>
        <v xml:space="preserve">  </v>
      </c>
    </row>
    <row r="1666" spans="3:21" ht="15.75">
      <c r="C1666" s="86"/>
      <c r="D1666" s="12"/>
      <c r="E1666" s="12"/>
      <c r="F1666" s="5" t="str">
        <f>IFERROR(IF(E1666&lt;&gt;"",VLOOKUP(E1666,STORE!$C$6:$D$500,2,FALSE),""),"تأكد من الكود")</f>
        <v/>
      </c>
      <c r="G1666" s="12"/>
      <c r="H1666" s="20"/>
      <c r="I1666" s="12"/>
      <c r="U1666" s="4" t="str">
        <f>IF(AND($V$2=$E1666,$V$2&lt;&gt;"",$V$2&lt;&gt;0,F1666&lt;&gt;"تأكد من الكود"),COUNT($U$3:U1665)+1,"  ")</f>
        <v xml:space="preserve">  </v>
      </c>
    </row>
    <row r="1667" spans="3:21" ht="15.75">
      <c r="C1667" s="86"/>
      <c r="D1667" s="12"/>
      <c r="E1667" s="12"/>
      <c r="F1667" s="5" t="str">
        <f>IFERROR(IF(E1667&lt;&gt;"",VLOOKUP(E1667,STORE!$C$6:$D$500,2,FALSE),""),"تأكد من الكود")</f>
        <v/>
      </c>
      <c r="G1667" s="12"/>
      <c r="H1667" s="20"/>
      <c r="I1667" s="12"/>
      <c r="U1667" s="4" t="str">
        <f>IF(AND($V$2=$E1667,$V$2&lt;&gt;"",$V$2&lt;&gt;0,F1667&lt;&gt;"تأكد من الكود"),COUNT($U$3:U1666)+1,"  ")</f>
        <v xml:space="preserve">  </v>
      </c>
    </row>
    <row r="1668" spans="3:21" ht="15.75">
      <c r="C1668" s="86"/>
      <c r="D1668" s="12"/>
      <c r="E1668" s="12"/>
      <c r="F1668" s="5" t="str">
        <f>IFERROR(IF(E1668&lt;&gt;"",VLOOKUP(E1668,STORE!$C$6:$D$500,2,FALSE),""),"تأكد من الكود")</f>
        <v/>
      </c>
      <c r="G1668" s="12"/>
      <c r="H1668" s="20"/>
      <c r="I1668" s="12"/>
      <c r="U1668" s="4" t="str">
        <f>IF(AND($V$2=$E1668,$V$2&lt;&gt;"",$V$2&lt;&gt;0,F1668&lt;&gt;"تأكد من الكود"),COUNT($U$3:U1667)+1,"  ")</f>
        <v xml:space="preserve">  </v>
      </c>
    </row>
    <row r="1669" spans="3:21" ht="15.75">
      <c r="C1669" s="86"/>
      <c r="D1669" s="12"/>
      <c r="E1669" s="12"/>
      <c r="F1669" s="5" t="str">
        <f>IFERROR(IF(E1669&lt;&gt;"",VLOOKUP(E1669,STORE!$C$6:$D$500,2,FALSE),""),"تأكد من الكود")</f>
        <v/>
      </c>
      <c r="G1669" s="12"/>
      <c r="H1669" s="20"/>
      <c r="I1669" s="12"/>
      <c r="U1669" s="4" t="str">
        <f>IF(AND($V$2=$E1669,$V$2&lt;&gt;"",$V$2&lt;&gt;0,F1669&lt;&gt;"تأكد من الكود"),COUNT($U$3:U1668)+1,"  ")</f>
        <v xml:space="preserve">  </v>
      </c>
    </row>
    <row r="1670" spans="3:21" ht="15.75">
      <c r="C1670" s="86"/>
      <c r="D1670" s="12"/>
      <c r="E1670" s="12"/>
      <c r="F1670" s="5" t="str">
        <f>IFERROR(IF(E1670&lt;&gt;"",VLOOKUP(E1670,STORE!$C$6:$D$500,2,FALSE),""),"تأكد من الكود")</f>
        <v/>
      </c>
      <c r="G1670" s="12"/>
      <c r="H1670" s="20"/>
      <c r="I1670" s="12"/>
      <c r="U1670" s="4" t="str">
        <f>IF(AND($V$2=$E1670,$V$2&lt;&gt;"",$V$2&lt;&gt;0,F1670&lt;&gt;"تأكد من الكود"),COUNT($U$3:U1669)+1,"  ")</f>
        <v xml:space="preserve">  </v>
      </c>
    </row>
    <row r="1671" spans="3:21" ht="15.75">
      <c r="C1671" s="86"/>
      <c r="D1671" s="12"/>
      <c r="E1671" s="12"/>
      <c r="F1671" s="5" t="str">
        <f>IFERROR(IF(E1671&lt;&gt;"",VLOOKUP(E1671,STORE!$C$6:$D$500,2,FALSE),""),"تأكد من الكود")</f>
        <v/>
      </c>
      <c r="G1671" s="12"/>
      <c r="H1671" s="20"/>
      <c r="I1671" s="12"/>
      <c r="U1671" s="4" t="str">
        <f>IF(AND($V$2=$E1671,$V$2&lt;&gt;"",$V$2&lt;&gt;0,F1671&lt;&gt;"تأكد من الكود"),COUNT($U$3:U1670)+1,"  ")</f>
        <v xml:space="preserve">  </v>
      </c>
    </row>
    <row r="1672" spans="3:21" ht="15.75">
      <c r="C1672" s="86"/>
      <c r="D1672" s="12"/>
      <c r="E1672" s="12"/>
      <c r="F1672" s="5" t="str">
        <f>IFERROR(IF(E1672&lt;&gt;"",VLOOKUP(E1672,STORE!$C$6:$D$500,2,FALSE),""),"تأكد من الكود")</f>
        <v/>
      </c>
      <c r="G1672" s="12"/>
      <c r="H1672" s="20"/>
      <c r="I1672" s="12"/>
      <c r="U1672" s="4" t="str">
        <f>IF(AND($V$2=$E1672,$V$2&lt;&gt;"",$V$2&lt;&gt;0,F1672&lt;&gt;"تأكد من الكود"),COUNT($U$3:U1671)+1,"  ")</f>
        <v xml:space="preserve">  </v>
      </c>
    </row>
    <row r="1673" spans="3:21" ht="15.75">
      <c r="C1673" s="86"/>
      <c r="D1673" s="12"/>
      <c r="E1673" s="12"/>
      <c r="F1673" s="5" t="str">
        <f>IFERROR(IF(E1673&lt;&gt;"",VLOOKUP(E1673,STORE!$C$6:$D$500,2,FALSE),""),"تأكد من الكود")</f>
        <v/>
      </c>
      <c r="G1673" s="12"/>
      <c r="H1673" s="20"/>
      <c r="I1673" s="12"/>
      <c r="U1673" s="4" t="str">
        <f>IF(AND($V$2=$E1673,$V$2&lt;&gt;"",$V$2&lt;&gt;0,F1673&lt;&gt;"تأكد من الكود"),COUNT($U$3:U1672)+1,"  ")</f>
        <v xml:space="preserve">  </v>
      </c>
    </row>
    <row r="1674" spans="3:21" ht="15.75">
      <c r="C1674" s="86"/>
      <c r="D1674" s="12"/>
      <c r="E1674" s="12"/>
      <c r="F1674" s="5" t="str">
        <f>IFERROR(IF(E1674&lt;&gt;"",VLOOKUP(E1674,STORE!$C$6:$D$500,2,FALSE),""),"تأكد من الكود")</f>
        <v/>
      </c>
      <c r="G1674" s="12"/>
      <c r="H1674" s="20"/>
      <c r="I1674" s="12"/>
      <c r="U1674" s="4" t="str">
        <f>IF(AND($V$2=$E1674,$V$2&lt;&gt;"",$V$2&lt;&gt;0,F1674&lt;&gt;"تأكد من الكود"),COUNT($U$3:U1673)+1,"  ")</f>
        <v xml:space="preserve">  </v>
      </c>
    </row>
    <row r="1675" spans="3:21" ht="15.75">
      <c r="C1675" s="86"/>
      <c r="D1675" s="12"/>
      <c r="E1675" s="12"/>
      <c r="F1675" s="5" t="str">
        <f>IFERROR(IF(E1675&lt;&gt;"",VLOOKUP(E1675,STORE!$C$6:$D$500,2,FALSE),""),"تأكد من الكود")</f>
        <v/>
      </c>
      <c r="G1675" s="12"/>
      <c r="H1675" s="20"/>
      <c r="I1675" s="12"/>
      <c r="U1675" s="4" t="str">
        <f>IF(AND($V$2=$E1675,$V$2&lt;&gt;"",$V$2&lt;&gt;0,F1675&lt;&gt;"تأكد من الكود"),COUNT($U$3:U1674)+1,"  ")</f>
        <v xml:space="preserve">  </v>
      </c>
    </row>
    <row r="1676" spans="3:21" ht="15.75">
      <c r="C1676" s="86"/>
      <c r="D1676" s="12"/>
      <c r="E1676" s="12"/>
      <c r="F1676" s="5" t="str">
        <f>IFERROR(IF(E1676&lt;&gt;"",VLOOKUP(E1676,STORE!$C$6:$D$500,2,FALSE),""),"تأكد من الكود")</f>
        <v/>
      </c>
      <c r="G1676" s="12"/>
      <c r="H1676" s="20"/>
      <c r="I1676" s="12"/>
      <c r="U1676" s="4" t="str">
        <f>IF(AND($V$2=$E1676,$V$2&lt;&gt;"",$V$2&lt;&gt;0,F1676&lt;&gt;"تأكد من الكود"),COUNT($U$3:U1675)+1,"  ")</f>
        <v xml:space="preserve">  </v>
      </c>
    </row>
    <row r="1677" spans="3:21" ht="15.75">
      <c r="C1677" s="86"/>
      <c r="D1677" s="12"/>
      <c r="E1677" s="12"/>
      <c r="F1677" s="5" t="str">
        <f>IFERROR(IF(E1677&lt;&gt;"",VLOOKUP(E1677,STORE!$C$6:$D$500,2,FALSE),""),"تأكد من الكود")</f>
        <v/>
      </c>
      <c r="G1677" s="12"/>
      <c r="H1677" s="20"/>
      <c r="I1677" s="12"/>
      <c r="U1677" s="4" t="str">
        <f>IF(AND($V$2=$E1677,$V$2&lt;&gt;"",$V$2&lt;&gt;0,F1677&lt;&gt;"تأكد من الكود"),COUNT($U$3:U1676)+1,"  ")</f>
        <v xml:space="preserve">  </v>
      </c>
    </row>
    <row r="1678" spans="3:21" ht="15.75">
      <c r="C1678" s="86"/>
      <c r="D1678" s="12"/>
      <c r="E1678" s="12"/>
      <c r="F1678" s="5" t="str">
        <f>IFERROR(IF(E1678&lt;&gt;"",VLOOKUP(E1678,STORE!$C$6:$D$500,2,FALSE),""),"تأكد من الكود")</f>
        <v/>
      </c>
      <c r="G1678" s="12"/>
      <c r="H1678" s="20"/>
      <c r="I1678" s="12"/>
      <c r="U1678" s="4" t="str">
        <f>IF(AND($V$2=$E1678,$V$2&lt;&gt;"",$V$2&lt;&gt;0,F1678&lt;&gt;"تأكد من الكود"),COUNT($U$3:U1677)+1,"  ")</f>
        <v xml:space="preserve">  </v>
      </c>
    </row>
    <row r="1679" spans="3:21" ht="15.75">
      <c r="C1679" s="86"/>
      <c r="D1679" s="12"/>
      <c r="E1679" s="12"/>
      <c r="F1679" s="5" t="str">
        <f>IFERROR(IF(E1679&lt;&gt;"",VLOOKUP(E1679,STORE!$C$6:$D$500,2,FALSE),""),"تأكد من الكود")</f>
        <v/>
      </c>
      <c r="G1679" s="12"/>
      <c r="H1679" s="20"/>
      <c r="I1679" s="12"/>
      <c r="U1679" s="4" t="str">
        <f>IF(AND($V$2=$E1679,$V$2&lt;&gt;"",$V$2&lt;&gt;0,F1679&lt;&gt;"تأكد من الكود"),COUNT($U$3:U1678)+1,"  ")</f>
        <v xml:space="preserve">  </v>
      </c>
    </row>
    <row r="1680" spans="3:21" ht="15.75">
      <c r="C1680" s="86"/>
      <c r="D1680" s="12"/>
      <c r="E1680" s="12"/>
      <c r="F1680" s="5" t="str">
        <f>IFERROR(IF(E1680&lt;&gt;"",VLOOKUP(E1680,STORE!$C$6:$D$500,2,FALSE),""),"تأكد من الكود")</f>
        <v/>
      </c>
      <c r="G1680" s="12"/>
      <c r="H1680" s="20"/>
      <c r="I1680" s="12"/>
      <c r="U1680" s="4" t="str">
        <f>IF(AND($V$2=$E1680,$V$2&lt;&gt;"",$V$2&lt;&gt;0,F1680&lt;&gt;"تأكد من الكود"),COUNT($U$3:U1679)+1,"  ")</f>
        <v xml:space="preserve">  </v>
      </c>
    </row>
    <row r="1681" spans="3:21" ht="15.75">
      <c r="C1681" s="86"/>
      <c r="D1681" s="12"/>
      <c r="E1681" s="12"/>
      <c r="F1681" s="5" t="str">
        <f>IFERROR(IF(E1681&lt;&gt;"",VLOOKUP(E1681,STORE!$C$6:$D$500,2,FALSE),""),"تأكد من الكود")</f>
        <v/>
      </c>
      <c r="G1681" s="12"/>
      <c r="H1681" s="20"/>
      <c r="I1681" s="12"/>
      <c r="U1681" s="4" t="str">
        <f>IF(AND($V$2=$E1681,$V$2&lt;&gt;"",$V$2&lt;&gt;0,F1681&lt;&gt;"تأكد من الكود"),COUNT($U$3:U1680)+1,"  ")</f>
        <v xml:space="preserve">  </v>
      </c>
    </row>
    <row r="1682" spans="3:21" ht="15.75">
      <c r="C1682" s="86"/>
      <c r="D1682" s="12"/>
      <c r="E1682" s="12"/>
      <c r="F1682" s="5" t="str">
        <f>IFERROR(IF(E1682&lt;&gt;"",VLOOKUP(E1682,STORE!$C$6:$D$500,2,FALSE),""),"تأكد من الكود")</f>
        <v/>
      </c>
      <c r="G1682" s="12"/>
      <c r="H1682" s="20"/>
      <c r="I1682" s="12"/>
      <c r="U1682" s="4" t="str">
        <f>IF(AND($V$2=$E1682,$V$2&lt;&gt;"",$V$2&lt;&gt;0,F1682&lt;&gt;"تأكد من الكود"),COUNT($U$3:U1681)+1,"  ")</f>
        <v xml:space="preserve">  </v>
      </c>
    </row>
    <row r="1683" spans="3:21" ht="15.75">
      <c r="C1683" s="86"/>
      <c r="D1683" s="12"/>
      <c r="E1683" s="12"/>
      <c r="F1683" s="5" t="str">
        <f>IFERROR(IF(E1683&lt;&gt;"",VLOOKUP(E1683,STORE!$C$6:$D$500,2,FALSE),""),"تأكد من الكود")</f>
        <v/>
      </c>
      <c r="G1683" s="12"/>
      <c r="H1683" s="20"/>
      <c r="I1683" s="12"/>
      <c r="U1683" s="4" t="str">
        <f>IF(AND($V$2=$E1683,$V$2&lt;&gt;"",$V$2&lt;&gt;0,F1683&lt;&gt;"تأكد من الكود"),COUNT($U$3:U1682)+1,"  ")</f>
        <v xml:space="preserve">  </v>
      </c>
    </row>
    <row r="1684" spans="3:21" ht="15.75">
      <c r="C1684" s="86"/>
      <c r="D1684" s="12"/>
      <c r="E1684" s="12"/>
      <c r="F1684" s="5" t="str">
        <f>IFERROR(IF(E1684&lt;&gt;"",VLOOKUP(E1684,STORE!$C$6:$D$500,2,FALSE),""),"تأكد من الكود")</f>
        <v/>
      </c>
      <c r="G1684" s="12"/>
      <c r="H1684" s="20"/>
      <c r="I1684" s="12"/>
      <c r="U1684" s="4" t="str">
        <f>IF(AND($V$2=$E1684,$V$2&lt;&gt;"",$V$2&lt;&gt;0,F1684&lt;&gt;"تأكد من الكود"),COUNT($U$3:U1683)+1,"  ")</f>
        <v xml:space="preserve">  </v>
      </c>
    </row>
    <row r="1685" spans="3:21" ht="15.75">
      <c r="C1685" s="86"/>
      <c r="D1685" s="12"/>
      <c r="E1685" s="12"/>
      <c r="F1685" s="5" t="str">
        <f>IFERROR(IF(E1685&lt;&gt;"",VLOOKUP(E1685,STORE!$C$6:$D$500,2,FALSE),""),"تأكد من الكود")</f>
        <v/>
      </c>
      <c r="G1685" s="12"/>
      <c r="H1685" s="20"/>
      <c r="I1685" s="12"/>
      <c r="U1685" s="4" t="str">
        <f>IF(AND($V$2=$E1685,$V$2&lt;&gt;"",$V$2&lt;&gt;0,F1685&lt;&gt;"تأكد من الكود"),COUNT($U$3:U1684)+1,"  ")</f>
        <v xml:space="preserve">  </v>
      </c>
    </row>
    <row r="1686" spans="3:21" ht="15.75">
      <c r="C1686" s="86"/>
      <c r="D1686" s="12"/>
      <c r="E1686" s="12"/>
      <c r="F1686" s="5" t="str">
        <f>IFERROR(IF(E1686&lt;&gt;"",VLOOKUP(E1686,STORE!$C$6:$D$500,2,FALSE),""),"تأكد من الكود")</f>
        <v/>
      </c>
      <c r="G1686" s="12"/>
      <c r="H1686" s="20"/>
      <c r="I1686" s="12"/>
      <c r="U1686" s="4" t="str">
        <f>IF(AND($V$2=$E1686,$V$2&lt;&gt;"",$V$2&lt;&gt;0,F1686&lt;&gt;"تأكد من الكود"),COUNT($U$3:U1685)+1,"  ")</f>
        <v xml:space="preserve">  </v>
      </c>
    </row>
    <row r="1687" spans="3:21" ht="15.75">
      <c r="C1687" s="86"/>
      <c r="D1687" s="12"/>
      <c r="E1687" s="12"/>
      <c r="F1687" s="5" t="str">
        <f>IFERROR(IF(E1687&lt;&gt;"",VLOOKUP(E1687,STORE!$C$6:$D$500,2,FALSE),""),"تأكد من الكود")</f>
        <v/>
      </c>
      <c r="G1687" s="12"/>
      <c r="H1687" s="20"/>
      <c r="I1687" s="12"/>
      <c r="U1687" s="4" t="str">
        <f>IF(AND($V$2=$E1687,$V$2&lt;&gt;"",$V$2&lt;&gt;0,F1687&lt;&gt;"تأكد من الكود"),COUNT($U$3:U1686)+1,"  ")</f>
        <v xml:space="preserve">  </v>
      </c>
    </row>
    <row r="1688" spans="3:21" ht="15.75">
      <c r="C1688" s="86"/>
      <c r="D1688" s="12"/>
      <c r="E1688" s="12"/>
      <c r="F1688" s="5" t="str">
        <f>IFERROR(IF(E1688&lt;&gt;"",VLOOKUP(E1688,STORE!$C$6:$D$500,2,FALSE),""),"تأكد من الكود")</f>
        <v/>
      </c>
      <c r="G1688" s="12"/>
      <c r="H1688" s="20"/>
      <c r="I1688" s="12"/>
      <c r="U1688" s="4" t="str">
        <f>IF(AND($V$2=$E1688,$V$2&lt;&gt;"",$V$2&lt;&gt;0,F1688&lt;&gt;"تأكد من الكود"),COUNT($U$3:U1687)+1,"  ")</f>
        <v xml:space="preserve">  </v>
      </c>
    </row>
    <row r="1689" spans="3:21" ht="15.75">
      <c r="C1689" s="86"/>
      <c r="D1689" s="12"/>
      <c r="E1689" s="12"/>
      <c r="F1689" s="5" t="str">
        <f>IFERROR(IF(E1689&lt;&gt;"",VLOOKUP(E1689,STORE!$C$6:$D$500,2,FALSE),""),"تأكد من الكود")</f>
        <v/>
      </c>
      <c r="G1689" s="12"/>
      <c r="H1689" s="20"/>
      <c r="I1689" s="12"/>
      <c r="U1689" s="4" t="str">
        <f>IF(AND($V$2=$E1689,$V$2&lt;&gt;"",$V$2&lt;&gt;0,F1689&lt;&gt;"تأكد من الكود"),COUNT($U$3:U1688)+1,"  ")</f>
        <v xml:space="preserve">  </v>
      </c>
    </row>
    <row r="1690" spans="3:21" ht="15.75">
      <c r="C1690" s="86"/>
      <c r="D1690" s="12"/>
      <c r="E1690" s="12"/>
      <c r="F1690" s="5" t="str">
        <f>IFERROR(IF(E1690&lt;&gt;"",VLOOKUP(E1690,STORE!$C$6:$D$500,2,FALSE),""),"تأكد من الكود")</f>
        <v/>
      </c>
      <c r="G1690" s="12"/>
      <c r="H1690" s="20"/>
      <c r="I1690" s="12"/>
      <c r="U1690" s="4" t="str">
        <f>IF(AND($V$2=$E1690,$V$2&lt;&gt;"",$V$2&lt;&gt;0,F1690&lt;&gt;"تأكد من الكود"),COUNT($U$3:U1689)+1,"  ")</f>
        <v xml:space="preserve">  </v>
      </c>
    </row>
    <row r="1691" spans="3:21" ht="15.75">
      <c r="C1691" s="86"/>
      <c r="D1691" s="12"/>
      <c r="E1691" s="12"/>
      <c r="F1691" s="5" t="str">
        <f>IFERROR(IF(E1691&lt;&gt;"",VLOOKUP(E1691,STORE!$C$6:$D$500,2,FALSE),""),"تأكد من الكود")</f>
        <v/>
      </c>
      <c r="G1691" s="12"/>
      <c r="H1691" s="20"/>
      <c r="I1691" s="12"/>
      <c r="U1691" s="4" t="str">
        <f>IF(AND($V$2=$E1691,$V$2&lt;&gt;"",$V$2&lt;&gt;0,F1691&lt;&gt;"تأكد من الكود"),COUNT($U$3:U1690)+1,"  ")</f>
        <v xml:space="preserve">  </v>
      </c>
    </row>
    <row r="1692" spans="3:21" ht="15.75">
      <c r="C1692" s="86"/>
      <c r="D1692" s="12"/>
      <c r="E1692" s="12"/>
      <c r="F1692" s="5" t="str">
        <f>IFERROR(IF(E1692&lt;&gt;"",VLOOKUP(E1692,STORE!$C$6:$D$500,2,FALSE),""),"تأكد من الكود")</f>
        <v/>
      </c>
      <c r="G1692" s="12"/>
      <c r="H1692" s="20"/>
      <c r="I1692" s="12"/>
      <c r="U1692" s="4" t="str">
        <f>IF(AND($V$2=$E1692,$V$2&lt;&gt;"",$V$2&lt;&gt;0,F1692&lt;&gt;"تأكد من الكود"),COUNT($U$3:U1691)+1,"  ")</f>
        <v xml:space="preserve">  </v>
      </c>
    </row>
    <row r="1693" spans="3:21" ht="15.75">
      <c r="C1693" s="86"/>
      <c r="D1693" s="12"/>
      <c r="E1693" s="12"/>
      <c r="F1693" s="5" t="str">
        <f>IFERROR(IF(E1693&lt;&gt;"",VLOOKUP(E1693,STORE!$C$6:$D$500,2,FALSE),""),"تأكد من الكود")</f>
        <v/>
      </c>
      <c r="G1693" s="12"/>
      <c r="H1693" s="20"/>
      <c r="I1693" s="12"/>
      <c r="U1693" s="4" t="str">
        <f>IF(AND($V$2=$E1693,$V$2&lt;&gt;"",$V$2&lt;&gt;0,F1693&lt;&gt;"تأكد من الكود"),COUNT($U$3:U1692)+1,"  ")</f>
        <v xml:space="preserve">  </v>
      </c>
    </row>
    <row r="1694" spans="3:21" ht="15.75">
      <c r="C1694" s="86"/>
      <c r="D1694" s="12"/>
      <c r="E1694" s="12"/>
      <c r="F1694" s="5" t="str">
        <f>IFERROR(IF(E1694&lt;&gt;"",VLOOKUP(E1694,STORE!$C$6:$D$500,2,FALSE),""),"تأكد من الكود")</f>
        <v/>
      </c>
      <c r="G1694" s="12"/>
      <c r="H1694" s="20"/>
      <c r="I1694" s="12"/>
      <c r="U1694" s="4" t="str">
        <f>IF(AND($V$2=$E1694,$V$2&lt;&gt;"",$V$2&lt;&gt;0,F1694&lt;&gt;"تأكد من الكود"),COUNT($U$3:U1693)+1,"  ")</f>
        <v xml:space="preserve">  </v>
      </c>
    </row>
    <row r="1695" spans="3:21" ht="15.75">
      <c r="C1695" s="86"/>
      <c r="D1695" s="12"/>
      <c r="E1695" s="12"/>
      <c r="F1695" s="5" t="str">
        <f>IFERROR(IF(E1695&lt;&gt;"",VLOOKUP(E1695,STORE!$C$6:$D$500,2,FALSE),""),"تأكد من الكود")</f>
        <v/>
      </c>
      <c r="G1695" s="12"/>
      <c r="H1695" s="20"/>
      <c r="I1695" s="12"/>
      <c r="U1695" s="4" t="str">
        <f>IF(AND($V$2=$E1695,$V$2&lt;&gt;"",$V$2&lt;&gt;0,F1695&lt;&gt;"تأكد من الكود"),COUNT($U$3:U1694)+1,"  ")</f>
        <v xml:space="preserve">  </v>
      </c>
    </row>
    <row r="1696" spans="3:21" ht="15.75">
      <c r="C1696" s="86"/>
      <c r="D1696" s="12"/>
      <c r="E1696" s="12"/>
      <c r="F1696" s="5" t="str">
        <f>IFERROR(IF(E1696&lt;&gt;"",VLOOKUP(E1696,STORE!$C$6:$D$500,2,FALSE),""),"تأكد من الكود")</f>
        <v/>
      </c>
      <c r="G1696" s="12"/>
      <c r="H1696" s="20"/>
      <c r="I1696" s="12"/>
      <c r="U1696" s="4" t="str">
        <f>IF(AND($V$2=$E1696,$V$2&lt;&gt;"",$V$2&lt;&gt;0,F1696&lt;&gt;"تأكد من الكود"),COUNT($U$3:U1695)+1,"  ")</f>
        <v xml:space="preserve">  </v>
      </c>
    </row>
    <row r="1697" spans="3:21" ht="15.75">
      <c r="C1697" s="86"/>
      <c r="D1697" s="12"/>
      <c r="E1697" s="12"/>
      <c r="F1697" s="5" t="str">
        <f>IFERROR(IF(E1697&lt;&gt;"",VLOOKUP(E1697,STORE!$C$6:$D$500,2,FALSE),""),"تأكد من الكود")</f>
        <v/>
      </c>
      <c r="G1697" s="12"/>
      <c r="H1697" s="20"/>
      <c r="I1697" s="12"/>
      <c r="U1697" s="4" t="str">
        <f>IF(AND($V$2=$E1697,$V$2&lt;&gt;"",$V$2&lt;&gt;0,F1697&lt;&gt;"تأكد من الكود"),COUNT($U$3:U1696)+1,"  ")</f>
        <v xml:space="preserve">  </v>
      </c>
    </row>
    <row r="1698" spans="3:21" ht="15.75">
      <c r="C1698" s="86"/>
      <c r="D1698" s="12"/>
      <c r="E1698" s="12"/>
      <c r="F1698" s="5" t="str">
        <f>IFERROR(IF(E1698&lt;&gt;"",VLOOKUP(E1698,STORE!$C$6:$D$500,2,FALSE),""),"تأكد من الكود")</f>
        <v/>
      </c>
      <c r="G1698" s="12"/>
      <c r="H1698" s="20"/>
      <c r="I1698" s="12"/>
      <c r="U1698" s="4" t="str">
        <f>IF(AND($V$2=$E1698,$V$2&lt;&gt;"",$V$2&lt;&gt;0,F1698&lt;&gt;"تأكد من الكود"),COUNT($U$3:U1697)+1,"  ")</f>
        <v xml:space="preserve">  </v>
      </c>
    </row>
    <row r="1699" spans="3:21" ht="15.75">
      <c r="C1699" s="86"/>
      <c r="D1699" s="12"/>
      <c r="E1699" s="12"/>
      <c r="F1699" s="5" t="str">
        <f>IFERROR(IF(E1699&lt;&gt;"",VLOOKUP(E1699,STORE!$C$6:$D$500,2,FALSE),""),"تأكد من الكود")</f>
        <v/>
      </c>
      <c r="G1699" s="12"/>
      <c r="H1699" s="20"/>
      <c r="I1699" s="12"/>
      <c r="U1699" s="4" t="str">
        <f>IF(AND($V$2=$E1699,$V$2&lt;&gt;"",$V$2&lt;&gt;0,F1699&lt;&gt;"تأكد من الكود"),COUNT($U$3:U1698)+1,"  ")</f>
        <v xml:space="preserve">  </v>
      </c>
    </row>
    <row r="1700" spans="3:21" ht="15.75">
      <c r="C1700" s="86"/>
      <c r="D1700" s="12"/>
      <c r="E1700" s="12"/>
      <c r="F1700" s="5" t="str">
        <f>IFERROR(IF(E1700&lt;&gt;"",VLOOKUP(E1700,STORE!$C$6:$D$500,2,FALSE),""),"تأكد من الكود")</f>
        <v/>
      </c>
      <c r="G1700" s="12"/>
      <c r="H1700" s="20"/>
      <c r="I1700" s="12"/>
      <c r="U1700" s="4" t="str">
        <f>IF(AND($V$2=$E1700,$V$2&lt;&gt;"",$V$2&lt;&gt;0,F1700&lt;&gt;"تأكد من الكود"),COUNT($U$3:U1699)+1,"  ")</f>
        <v xml:space="preserve">  </v>
      </c>
    </row>
    <row r="1701" spans="3:21" ht="15.75">
      <c r="C1701" s="86"/>
      <c r="D1701" s="12"/>
      <c r="E1701" s="12"/>
      <c r="F1701" s="5" t="str">
        <f>IFERROR(IF(E1701&lt;&gt;"",VLOOKUP(E1701,STORE!$C$6:$D$500,2,FALSE),""),"تأكد من الكود")</f>
        <v/>
      </c>
      <c r="G1701" s="12"/>
      <c r="H1701" s="20"/>
      <c r="I1701" s="12"/>
      <c r="U1701" s="4" t="str">
        <f>IF(AND($V$2=$E1701,$V$2&lt;&gt;"",$V$2&lt;&gt;0,F1701&lt;&gt;"تأكد من الكود"),COUNT($U$3:U1700)+1,"  ")</f>
        <v xml:space="preserve">  </v>
      </c>
    </row>
    <row r="1702" spans="3:21" ht="15.75">
      <c r="C1702" s="86"/>
      <c r="D1702" s="12"/>
      <c r="E1702" s="12"/>
      <c r="F1702" s="5" t="str">
        <f>IFERROR(IF(E1702&lt;&gt;"",VLOOKUP(E1702,STORE!$C$6:$D$500,2,FALSE),""),"تأكد من الكود")</f>
        <v/>
      </c>
      <c r="G1702" s="12"/>
      <c r="H1702" s="20"/>
      <c r="I1702" s="12"/>
      <c r="U1702" s="4" t="str">
        <f>IF(AND($V$2=$E1702,$V$2&lt;&gt;"",$V$2&lt;&gt;0,F1702&lt;&gt;"تأكد من الكود"),COUNT($U$3:U1701)+1,"  ")</f>
        <v xml:space="preserve">  </v>
      </c>
    </row>
    <row r="1703" spans="3:21" ht="15.75">
      <c r="C1703" s="86"/>
      <c r="D1703" s="12"/>
      <c r="E1703" s="12"/>
      <c r="F1703" s="5" t="str">
        <f>IFERROR(IF(E1703&lt;&gt;"",VLOOKUP(E1703,STORE!$C$6:$D$500,2,FALSE),""),"تأكد من الكود")</f>
        <v/>
      </c>
      <c r="G1703" s="12"/>
      <c r="H1703" s="20"/>
      <c r="I1703" s="12"/>
      <c r="U1703" s="4" t="str">
        <f>IF(AND($V$2=$E1703,$V$2&lt;&gt;"",$V$2&lt;&gt;0,F1703&lt;&gt;"تأكد من الكود"),COUNT($U$3:U1702)+1,"  ")</f>
        <v xml:space="preserve">  </v>
      </c>
    </row>
    <row r="1704" spans="3:21" ht="15.75">
      <c r="C1704" s="86"/>
      <c r="D1704" s="12"/>
      <c r="E1704" s="12"/>
      <c r="F1704" s="5" t="str">
        <f>IFERROR(IF(E1704&lt;&gt;"",VLOOKUP(E1704,STORE!$C$6:$D$500,2,FALSE),""),"تأكد من الكود")</f>
        <v/>
      </c>
      <c r="G1704" s="12"/>
      <c r="H1704" s="20"/>
      <c r="I1704" s="12"/>
      <c r="U1704" s="4" t="str">
        <f>IF(AND($V$2=$E1704,$V$2&lt;&gt;"",$V$2&lt;&gt;0,F1704&lt;&gt;"تأكد من الكود"),COUNT($U$3:U1703)+1,"  ")</f>
        <v xml:space="preserve">  </v>
      </c>
    </row>
    <row r="1705" spans="3:21" ht="15.75">
      <c r="C1705" s="86"/>
      <c r="D1705" s="12"/>
      <c r="E1705" s="12"/>
      <c r="F1705" s="5" t="str">
        <f>IFERROR(IF(E1705&lt;&gt;"",VLOOKUP(E1705,STORE!$C$6:$D$500,2,FALSE),""),"تأكد من الكود")</f>
        <v/>
      </c>
      <c r="G1705" s="12"/>
      <c r="H1705" s="20"/>
      <c r="I1705" s="12"/>
      <c r="U1705" s="4" t="str">
        <f>IF(AND($V$2=$E1705,$V$2&lt;&gt;"",$V$2&lt;&gt;0,F1705&lt;&gt;"تأكد من الكود"),COUNT($U$3:U1704)+1,"  ")</f>
        <v xml:space="preserve">  </v>
      </c>
    </row>
    <row r="1706" spans="3:21" ht="15.75">
      <c r="C1706" s="86"/>
      <c r="D1706" s="12"/>
      <c r="E1706" s="12"/>
      <c r="F1706" s="5" t="str">
        <f>IFERROR(IF(E1706&lt;&gt;"",VLOOKUP(E1706,STORE!$C$6:$D$500,2,FALSE),""),"تأكد من الكود")</f>
        <v/>
      </c>
      <c r="G1706" s="12"/>
      <c r="H1706" s="20"/>
      <c r="I1706" s="12"/>
      <c r="U1706" s="4" t="str">
        <f>IF(AND($V$2=$E1706,$V$2&lt;&gt;"",$V$2&lt;&gt;0,F1706&lt;&gt;"تأكد من الكود"),COUNT($U$3:U1705)+1,"  ")</f>
        <v xml:space="preserve">  </v>
      </c>
    </row>
    <row r="1707" spans="3:21" ht="15.75">
      <c r="C1707" s="86"/>
      <c r="D1707" s="12"/>
      <c r="E1707" s="12"/>
      <c r="F1707" s="5" t="str">
        <f>IFERROR(IF(E1707&lt;&gt;"",VLOOKUP(E1707,STORE!$C$6:$D$500,2,FALSE),""),"تأكد من الكود")</f>
        <v/>
      </c>
      <c r="G1707" s="12"/>
      <c r="H1707" s="20"/>
      <c r="I1707" s="12"/>
      <c r="U1707" s="4" t="str">
        <f>IF(AND($V$2=$E1707,$V$2&lt;&gt;"",$V$2&lt;&gt;0,F1707&lt;&gt;"تأكد من الكود"),COUNT($U$3:U1706)+1,"  ")</f>
        <v xml:space="preserve">  </v>
      </c>
    </row>
    <row r="1708" spans="3:21" ht="15.75">
      <c r="C1708" s="86"/>
      <c r="D1708" s="12"/>
      <c r="E1708" s="12"/>
      <c r="F1708" s="5" t="str">
        <f>IFERROR(IF(E1708&lt;&gt;"",VLOOKUP(E1708,STORE!$C$6:$D$500,2,FALSE),""),"تأكد من الكود")</f>
        <v/>
      </c>
      <c r="G1708" s="12"/>
      <c r="H1708" s="20"/>
      <c r="I1708" s="12"/>
      <c r="U1708" s="4" t="str">
        <f>IF(AND($V$2=$E1708,$V$2&lt;&gt;"",$V$2&lt;&gt;0,F1708&lt;&gt;"تأكد من الكود"),COUNT($U$3:U1707)+1,"  ")</f>
        <v xml:space="preserve">  </v>
      </c>
    </row>
    <row r="1709" spans="3:21" ht="15.75">
      <c r="C1709" s="86"/>
      <c r="D1709" s="12"/>
      <c r="E1709" s="12"/>
      <c r="F1709" s="5" t="str">
        <f>IFERROR(IF(E1709&lt;&gt;"",VLOOKUP(E1709,STORE!$C$6:$D$500,2,FALSE),""),"تأكد من الكود")</f>
        <v/>
      </c>
      <c r="G1709" s="12"/>
      <c r="H1709" s="20"/>
      <c r="I1709" s="12"/>
      <c r="U1709" s="4" t="str">
        <f>IF(AND($V$2=$E1709,$V$2&lt;&gt;"",$V$2&lt;&gt;0,F1709&lt;&gt;"تأكد من الكود"),COUNT($U$3:U1708)+1,"  ")</f>
        <v xml:space="preserve">  </v>
      </c>
    </row>
    <row r="1710" spans="3:21" ht="15.75">
      <c r="C1710" s="86"/>
      <c r="D1710" s="12"/>
      <c r="E1710" s="12"/>
      <c r="F1710" s="5" t="str">
        <f>IFERROR(IF(E1710&lt;&gt;"",VLOOKUP(E1710,STORE!$C$6:$D$500,2,FALSE),""),"تأكد من الكود")</f>
        <v/>
      </c>
      <c r="G1710" s="12"/>
      <c r="H1710" s="20"/>
      <c r="I1710" s="12"/>
      <c r="U1710" s="4" t="str">
        <f>IF(AND($V$2=$E1710,$V$2&lt;&gt;"",$V$2&lt;&gt;0,F1710&lt;&gt;"تأكد من الكود"),COUNT($U$3:U1709)+1,"  ")</f>
        <v xml:space="preserve">  </v>
      </c>
    </row>
    <row r="1711" spans="3:21" ht="15.75">
      <c r="C1711" s="86"/>
      <c r="D1711" s="12"/>
      <c r="E1711" s="12"/>
      <c r="F1711" s="5" t="str">
        <f>IFERROR(IF(E1711&lt;&gt;"",VLOOKUP(E1711,STORE!$C$6:$D$500,2,FALSE),""),"تأكد من الكود")</f>
        <v/>
      </c>
      <c r="G1711" s="12"/>
      <c r="H1711" s="20"/>
      <c r="I1711" s="12"/>
      <c r="U1711" s="4" t="str">
        <f>IF(AND($V$2=$E1711,$V$2&lt;&gt;"",$V$2&lt;&gt;0,F1711&lt;&gt;"تأكد من الكود"),COUNT($U$3:U1710)+1,"  ")</f>
        <v xml:space="preserve">  </v>
      </c>
    </row>
    <row r="1712" spans="3:21" ht="15.75">
      <c r="C1712" s="86"/>
      <c r="D1712" s="12"/>
      <c r="E1712" s="12"/>
      <c r="F1712" s="5" t="str">
        <f>IFERROR(IF(E1712&lt;&gt;"",VLOOKUP(E1712,STORE!$C$6:$D$500,2,FALSE),""),"تأكد من الكود")</f>
        <v/>
      </c>
      <c r="G1712" s="12"/>
      <c r="H1712" s="20"/>
      <c r="I1712" s="12"/>
      <c r="U1712" s="4" t="str">
        <f>IF(AND($V$2=$E1712,$V$2&lt;&gt;"",$V$2&lt;&gt;0,F1712&lt;&gt;"تأكد من الكود"),COUNT($U$3:U1711)+1,"  ")</f>
        <v xml:space="preserve">  </v>
      </c>
    </row>
    <row r="1713" spans="3:21" ht="15.75">
      <c r="C1713" s="86"/>
      <c r="D1713" s="12"/>
      <c r="E1713" s="12"/>
      <c r="F1713" s="5" t="str">
        <f>IFERROR(IF(E1713&lt;&gt;"",VLOOKUP(E1713,STORE!$C$6:$D$500,2,FALSE),""),"تأكد من الكود")</f>
        <v/>
      </c>
      <c r="G1713" s="12"/>
      <c r="H1713" s="20"/>
      <c r="I1713" s="12"/>
      <c r="U1713" s="4" t="str">
        <f>IF(AND($V$2=$E1713,$V$2&lt;&gt;"",$V$2&lt;&gt;0,F1713&lt;&gt;"تأكد من الكود"),COUNT($U$3:U1712)+1,"  ")</f>
        <v xml:space="preserve">  </v>
      </c>
    </row>
    <row r="1714" spans="3:21" ht="15.75">
      <c r="C1714" s="86"/>
      <c r="D1714" s="12"/>
      <c r="E1714" s="12"/>
      <c r="F1714" s="5" t="str">
        <f>IFERROR(IF(E1714&lt;&gt;"",VLOOKUP(E1714,STORE!$C$6:$D$500,2,FALSE),""),"تأكد من الكود")</f>
        <v/>
      </c>
      <c r="G1714" s="12"/>
      <c r="H1714" s="20"/>
      <c r="I1714" s="12"/>
      <c r="U1714" s="4" t="str">
        <f>IF(AND($V$2=$E1714,$V$2&lt;&gt;"",$V$2&lt;&gt;0,F1714&lt;&gt;"تأكد من الكود"),COUNT($U$3:U1713)+1,"  ")</f>
        <v xml:space="preserve">  </v>
      </c>
    </row>
    <row r="1715" spans="3:21" ht="15.75">
      <c r="C1715" s="86"/>
      <c r="D1715" s="12"/>
      <c r="E1715" s="12"/>
      <c r="F1715" s="5" t="str">
        <f>IFERROR(IF(E1715&lt;&gt;"",VLOOKUP(E1715,STORE!$C$6:$D$500,2,FALSE),""),"تأكد من الكود")</f>
        <v/>
      </c>
      <c r="G1715" s="12"/>
      <c r="H1715" s="20"/>
      <c r="I1715" s="12"/>
      <c r="U1715" s="4" t="str">
        <f>IF(AND($V$2=$E1715,$V$2&lt;&gt;"",$V$2&lt;&gt;0,F1715&lt;&gt;"تأكد من الكود"),COUNT($U$3:U1714)+1,"  ")</f>
        <v xml:space="preserve">  </v>
      </c>
    </row>
    <row r="1716" spans="3:21" ht="15.75">
      <c r="C1716" s="86"/>
      <c r="D1716" s="12"/>
      <c r="E1716" s="12"/>
      <c r="F1716" s="5" t="str">
        <f>IFERROR(IF(E1716&lt;&gt;"",VLOOKUP(E1716,STORE!$C$6:$D$500,2,FALSE),""),"تأكد من الكود")</f>
        <v/>
      </c>
      <c r="G1716" s="12"/>
      <c r="H1716" s="20"/>
      <c r="I1716" s="12"/>
      <c r="U1716" s="4" t="str">
        <f>IF(AND($V$2=$E1716,$V$2&lt;&gt;"",$V$2&lt;&gt;0,F1716&lt;&gt;"تأكد من الكود"),COUNT($U$3:U1715)+1,"  ")</f>
        <v xml:space="preserve">  </v>
      </c>
    </row>
    <row r="1717" spans="3:21" ht="15.75">
      <c r="C1717" s="86"/>
      <c r="D1717" s="12"/>
      <c r="E1717" s="12"/>
      <c r="F1717" s="5" t="str">
        <f>IFERROR(IF(E1717&lt;&gt;"",VLOOKUP(E1717,STORE!$C$6:$D$500,2,FALSE),""),"تأكد من الكود")</f>
        <v/>
      </c>
      <c r="G1717" s="12"/>
      <c r="H1717" s="20"/>
      <c r="I1717" s="12"/>
      <c r="U1717" s="4" t="str">
        <f>IF(AND($V$2=$E1717,$V$2&lt;&gt;"",$V$2&lt;&gt;0,F1717&lt;&gt;"تأكد من الكود"),COUNT($U$3:U1716)+1,"  ")</f>
        <v xml:space="preserve">  </v>
      </c>
    </row>
    <row r="1718" spans="3:21" ht="15.75">
      <c r="C1718" s="86"/>
      <c r="D1718" s="12"/>
      <c r="E1718" s="12"/>
      <c r="F1718" s="5" t="str">
        <f>IFERROR(IF(E1718&lt;&gt;"",VLOOKUP(E1718,STORE!$C$6:$D$500,2,FALSE),""),"تأكد من الكود")</f>
        <v/>
      </c>
      <c r="G1718" s="12"/>
      <c r="H1718" s="20"/>
      <c r="I1718" s="12"/>
      <c r="U1718" s="4" t="str">
        <f>IF(AND($V$2=$E1718,$V$2&lt;&gt;"",$V$2&lt;&gt;0,F1718&lt;&gt;"تأكد من الكود"),COUNT($U$3:U1717)+1,"  ")</f>
        <v xml:space="preserve">  </v>
      </c>
    </row>
    <row r="1719" spans="3:21" ht="15.75">
      <c r="C1719" s="86"/>
      <c r="D1719" s="12"/>
      <c r="E1719" s="12"/>
      <c r="F1719" s="5" t="str">
        <f>IFERROR(IF(E1719&lt;&gt;"",VLOOKUP(E1719,STORE!$C$6:$D$500,2,FALSE),""),"تأكد من الكود")</f>
        <v/>
      </c>
      <c r="G1719" s="12"/>
      <c r="H1719" s="20"/>
      <c r="I1719" s="12"/>
      <c r="U1719" s="4" t="str">
        <f>IF(AND($V$2=$E1719,$V$2&lt;&gt;"",$V$2&lt;&gt;0,F1719&lt;&gt;"تأكد من الكود"),COUNT($U$3:U1718)+1,"  ")</f>
        <v xml:space="preserve">  </v>
      </c>
    </row>
    <row r="1720" spans="3:21" ht="15.75">
      <c r="C1720" s="86"/>
      <c r="D1720" s="12"/>
      <c r="E1720" s="12"/>
      <c r="F1720" s="5" t="str">
        <f>IFERROR(IF(E1720&lt;&gt;"",VLOOKUP(E1720,STORE!$C$6:$D$500,2,FALSE),""),"تأكد من الكود")</f>
        <v/>
      </c>
      <c r="G1720" s="12"/>
      <c r="H1720" s="20"/>
      <c r="I1720" s="12"/>
      <c r="U1720" s="4" t="str">
        <f>IF(AND($V$2=$E1720,$V$2&lt;&gt;"",$V$2&lt;&gt;0,F1720&lt;&gt;"تأكد من الكود"),COUNT($U$3:U1719)+1,"  ")</f>
        <v xml:space="preserve">  </v>
      </c>
    </row>
    <row r="1721" spans="3:21" ht="15.75">
      <c r="C1721" s="86"/>
      <c r="D1721" s="12"/>
      <c r="E1721" s="12"/>
      <c r="F1721" s="5" t="str">
        <f>IFERROR(IF(E1721&lt;&gt;"",VLOOKUP(E1721,STORE!$C$6:$D$500,2,FALSE),""),"تأكد من الكود")</f>
        <v/>
      </c>
      <c r="G1721" s="12"/>
      <c r="H1721" s="20"/>
      <c r="I1721" s="12"/>
      <c r="U1721" s="4" t="str">
        <f>IF(AND($V$2=$E1721,$V$2&lt;&gt;"",$V$2&lt;&gt;0,F1721&lt;&gt;"تأكد من الكود"),COUNT($U$3:U1720)+1,"  ")</f>
        <v xml:space="preserve">  </v>
      </c>
    </row>
    <row r="1722" spans="3:21" ht="15.75">
      <c r="C1722" s="86"/>
      <c r="D1722" s="12"/>
      <c r="E1722" s="12"/>
      <c r="F1722" s="5" t="str">
        <f>IFERROR(IF(E1722&lt;&gt;"",VLOOKUP(E1722,STORE!$C$6:$D$500,2,FALSE),""),"تأكد من الكود")</f>
        <v/>
      </c>
      <c r="G1722" s="12"/>
      <c r="H1722" s="20"/>
      <c r="I1722" s="12"/>
      <c r="U1722" s="4" t="str">
        <f>IF(AND($V$2=$E1722,$V$2&lt;&gt;"",$V$2&lt;&gt;0,F1722&lt;&gt;"تأكد من الكود"),COUNT($U$3:U1721)+1,"  ")</f>
        <v xml:space="preserve">  </v>
      </c>
    </row>
    <row r="1723" spans="3:21" ht="15.75">
      <c r="C1723" s="86"/>
      <c r="D1723" s="12"/>
      <c r="E1723" s="12"/>
      <c r="F1723" s="5" t="str">
        <f>IFERROR(IF(E1723&lt;&gt;"",VLOOKUP(E1723,STORE!$C$6:$D$500,2,FALSE),""),"تأكد من الكود")</f>
        <v/>
      </c>
      <c r="G1723" s="12"/>
      <c r="H1723" s="20"/>
      <c r="I1723" s="12"/>
      <c r="U1723" s="4" t="str">
        <f>IF(AND($V$2=$E1723,$V$2&lt;&gt;"",$V$2&lt;&gt;0,F1723&lt;&gt;"تأكد من الكود"),COUNT($U$3:U1722)+1,"  ")</f>
        <v xml:space="preserve">  </v>
      </c>
    </row>
    <row r="1724" spans="3:21" ht="15.75">
      <c r="C1724" s="86"/>
      <c r="D1724" s="12"/>
      <c r="E1724" s="12"/>
      <c r="F1724" s="5" t="str">
        <f>IFERROR(IF(E1724&lt;&gt;"",VLOOKUP(E1724,STORE!$C$6:$D$500,2,FALSE),""),"تأكد من الكود")</f>
        <v/>
      </c>
      <c r="G1724" s="12"/>
      <c r="H1724" s="20"/>
      <c r="I1724" s="12"/>
      <c r="U1724" s="4" t="str">
        <f>IF(AND($V$2=$E1724,$V$2&lt;&gt;"",$V$2&lt;&gt;0,F1724&lt;&gt;"تأكد من الكود"),COUNT($U$3:U1723)+1,"  ")</f>
        <v xml:space="preserve">  </v>
      </c>
    </row>
    <row r="1725" spans="3:21" ht="15.75">
      <c r="C1725" s="86"/>
      <c r="D1725" s="12"/>
      <c r="E1725" s="12"/>
      <c r="F1725" s="5" t="str">
        <f>IFERROR(IF(E1725&lt;&gt;"",VLOOKUP(E1725,STORE!$C$6:$D$500,2,FALSE),""),"تأكد من الكود")</f>
        <v/>
      </c>
      <c r="G1725" s="12"/>
      <c r="H1725" s="20"/>
      <c r="I1725" s="12"/>
      <c r="U1725" s="4" t="str">
        <f>IF(AND($V$2=$E1725,$V$2&lt;&gt;"",$V$2&lt;&gt;0,F1725&lt;&gt;"تأكد من الكود"),COUNT($U$3:U1724)+1,"  ")</f>
        <v xml:space="preserve">  </v>
      </c>
    </row>
    <row r="1726" spans="3:21" ht="15.75">
      <c r="C1726" s="86"/>
      <c r="D1726" s="12"/>
      <c r="E1726" s="12"/>
      <c r="F1726" s="5" t="str">
        <f>IFERROR(IF(E1726&lt;&gt;"",VLOOKUP(E1726,STORE!$C$6:$D$500,2,FALSE),""),"تأكد من الكود")</f>
        <v/>
      </c>
      <c r="G1726" s="12"/>
      <c r="H1726" s="20"/>
      <c r="I1726" s="12"/>
      <c r="U1726" s="4" t="str">
        <f>IF(AND($V$2=$E1726,$V$2&lt;&gt;"",$V$2&lt;&gt;0,F1726&lt;&gt;"تأكد من الكود"),COUNT($U$3:U1725)+1,"  ")</f>
        <v xml:space="preserve">  </v>
      </c>
    </row>
    <row r="1727" spans="3:21" ht="15.75">
      <c r="C1727" s="86"/>
      <c r="D1727" s="12"/>
      <c r="E1727" s="12"/>
      <c r="F1727" s="5" t="str">
        <f>IFERROR(IF(E1727&lt;&gt;"",VLOOKUP(E1727,STORE!$C$6:$D$500,2,FALSE),""),"تأكد من الكود")</f>
        <v/>
      </c>
      <c r="G1727" s="12"/>
      <c r="H1727" s="20"/>
      <c r="I1727" s="12"/>
      <c r="U1727" s="4" t="str">
        <f>IF(AND($V$2=$E1727,$V$2&lt;&gt;"",$V$2&lt;&gt;0,F1727&lt;&gt;"تأكد من الكود"),COUNT($U$3:U1726)+1,"  ")</f>
        <v xml:space="preserve">  </v>
      </c>
    </row>
    <row r="1728" spans="3:21" ht="15.75">
      <c r="C1728" s="86"/>
      <c r="D1728" s="12"/>
      <c r="E1728" s="12"/>
      <c r="F1728" s="5" t="str">
        <f>IFERROR(IF(E1728&lt;&gt;"",VLOOKUP(E1728,STORE!$C$6:$D$500,2,FALSE),""),"تأكد من الكود")</f>
        <v/>
      </c>
      <c r="G1728" s="12"/>
      <c r="H1728" s="20"/>
      <c r="I1728" s="12"/>
      <c r="U1728" s="4" t="str">
        <f>IF(AND($V$2=$E1728,$V$2&lt;&gt;"",$V$2&lt;&gt;0,F1728&lt;&gt;"تأكد من الكود"),COUNT($U$3:U1727)+1,"  ")</f>
        <v xml:space="preserve">  </v>
      </c>
    </row>
    <row r="1729" spans="3:21" ht="15.75">
      <c r="C1729" s="86"/>
      <c r="D1729" s="12"/>
      <c r="E1729" s="12"/>
      <c r="F1729" s="5" t="str">
        <f>IFERROR(IF(E1729&lt;&gt;"",VLOOKUP(E1729,STORE!$C$6:$D$500,2,FALSE),""),"تأكد من الكود")</f>
        <v/>
      </c>
      <c r="G1729" s="12"/>
      <c r="H1729" s="20"/>
      <c r="I1729" s="12"/>
      <c r="U1729" s="4" t="str">
        <f>IF(AND($V$2=$E1729,$V$2&lt;&gt;"",$V$2&lt;&gt;0,F1729&lt;&gt;"تأكد من الكود"),COUNT($U$3:U1728)+1,"  ")</f>
        <v xml:space="preserve">  </v>
      </c>
    </row>
    <row r="1730" spans="3:21" ht="15.75">
      <c r="C1730" s="86"/>
      <c r="D1730" s="12"/>
      <c r="E1730" s="12"/>
      <c r="F1730" s="5" t="str">
        <f>IFERROR(IF(E1730&lt;&gt;"",VLOOKUP(E1730,STORE!$C$6:$D$500,2,FALSE),""),"تأكد من الكود")</f>
        <v/>
      </c>
      <c r="G1730" s="12"/>
      <c r="H1730" s="20"/>
      <c r="I1730" s="12"/>
      <c r="U1730" s="4" t="str">
        <f>IF(AND($V$2=$E1730,$V$2&lt;&gt;"",$V$2&lt;&gt;0,F1730&lt;&gt;"تأكد من الكود"),COUNT($U$3:U1729)+1,"  ")</f>
        <v xml:space="preserve">  </v>
      </c>
    </row>
    <row r="1731" spans="3:21" ht="15.75">
      <c r="C1731" s="86"/>
      <c r="D1731" s="12"/>
      <c r="E1731" s="12"/>
      <c r="F1731" s="5" t="str">
        <f>IFERROR(IF(E1731&lt;&gt;"",VLOOKUP(E1731,STORE!$C$6:$D$500,2,FALSE),""),"تأكد من الكود")</f>
        <v/>
      </c>
      <c r="G1731" s="12"/>
      <c r="H1731" s="20"/>
      <c r="I1731" s="12"/>
      <c r="U1731" s="4" t="str">
        <f>IF(AND($V$2=$E1731,$V$2&lt;&gt;"",$V$2&lt;&gt;0,F1731&lt;&gt;"تأكد من الكود"),COUNT($U$3:U1730)+1,"  ")</f>
        <v xml:space="preserve">  </v>
      </c>
    </row>
    <row r="1732" spans="3:21" ht="15.75">
      <c r="C1732" s="86"/>
      <c r="D1732" s="12"/>
      <c r="E1732" s="12"/>
      <c r="F1732" s="5" t="str">
        <f>IFERROR(IF(E1732&lt;&gt;"",VLOOKUP(E1732,STORE!$C$6:$D$500,2,FALSE),""),"تأكد من الكود")</f>
        <v/>
      </c>
      <c r="G1732" s="12"/>
      <c r="H1732" s="20"/>
      <c r="I1732" s="12"/>
      <c r="U1732" s="4" t="str">
        <f>IF(AND($V$2=$E1732,$V$2&lt;&gt;"",$V$2&lt;&gt;0,F1732&lt;&gt;"تأكد من الكود"),COUNT($U$3:U1731)+1,"  ")</f>
        <v xml:space="preserve">  </v>
      </c>
    </row>
    <row r="1733" spans="3:21" ht="15.75">
      <c r="C1733" s="86"/>
      <c r="D1733" s="12"/>
      <c r="E1733" s="12"/>
      <c r="F1733" s="5" t="str">
        <f>IFERROR(IF(E1733&lt;&gt;"",VLOOKUP(E1733,STORE!$C$6:$D$500,2,FALSE),""),"تأكد من الكود")</f>
        <v/>
      </c>
      <c r="G1733" s="12"/>
      <c r="H1733" s="20"/>
      <c r="I1733" s="12"/>
      <c r="U1733" s="4" t="str">
        <f>IF(AND($V$2=$E1733,$V$2&lt;&gt;"",$V$2&lt;&gt;0,F1733&lt;&gt;"تأكد من الكود"),COUNT($U$3:U1732)+1,"  ")</f>
        <v xml:space="preserve">  </v>
      </c>
    </row>
    <row r="1734" spans="3:21" ht="15.75">
      <c r="C1734" s="86"/>
      <c r="D1734" s="12"/>
      <c r="E1734" s="12"/>
      <c r="F1734" s="5" t="str">
        <f>IFERROR(IF(E1734&lt;&gt;"",VLOOKUP(E1734,STORE!$C$6:$D$500,2,FALSE),""),"تأكد من الكود")</f>
        <v/>
      </c>
      <c r="G1734" s="12"/>
      <c r="H1734" s="20"/>
      <c r="I1734" s="12"/>
      <c r="U1734" s="4" t="str">
        <f>IF(AND($V$2=$E1734,$V$2&lt;&gt;"",$V$2&lt;&gt;0,F1734&lt;&gt;"تأكد من الكود"),COUNT($U$3:U1733)+1,"  ")</f>
        <v xml:space="preserve">  </v>
      </c>
    </row>
    <row r="1735" spans="3:21" ht="15.75">
      <c r="C1735" s="86"/>
      <c r="D1735" s="12"/>
      <c r="E1735" s="12"/>
      <c r="F1735" s="5" t="str">
        <f>IFERROR(IF(E1735&lt;&gt;"",VLOOKUP(E1735,STORE!$C$6:$D$500,2,FALSE),""),"تأكد من الكود")</f>
        <v/>
      </c>
      <c r="G1735" s="12"/>
      <c r="H1735" s="20"/>
      <c r="I1735" s="12"/>
      <c r="U1735" s="4" t="str">
        <f>IF(AND($V$2=$E1735,$V$2&lt;&gt;"",$V$2&lt;&gt;0,F1735&lt;&gt;"تأكد من الكود"),COUNT($U$3:U1734)+1,"  ")</f>
        <v xml:space="preserve">  </v>
      </c>
    </row>
    <row r="1736" spans="3:21" ht="15.75">
      <c r="C1736" s="86"/>
      <c r="D1736" s="12"/>
      <c r="E1736" s="12"/>
      <c r="F1736" s="5" t="str">
        <f>IFERROR(IF(E1736&lt;&gt;"",VLOOKUP(E1736,STORE!$C$6:$D$500,2,FALSE),""),"تأكد من الكود")</f>
        <v/>
      </c>
      <c r="G1736" s="12"/>
      <c r="H1736" s="20"/>
      <c r="I1736" s="12"/>
      <c r="U1736" s="4" t="str">
        <f>IF(AND($V$2=$E1736,$V$2&lt;&gt;"",$V$2&lt;&gt;0,F1736&lt;&gt;"تأكد من الكود"),COUNT($U$3:U1735)+1,"  ")</f>
        <v xml:space="preserve">  </v>
      </c>
    </row>
    <row r="1737" spans="3:21" ht="15.75">
      <c r="C1737" s="86"/>
      <c r="D1737" s="12"/>
      <c r="E1737" s="12"/>
      <c r="F1737" s="5" t="str">
        <f>IFERROR(IF(E1737&lt;&gt;"",VLOOKUP(E1737,STORE!$C$6:$D$500,2,FALSE),""),"تأكد من الكود")</f>
        <v/>
      </c>
      <c r="G1737" s="12"/>
      <c r="H1737" s="20"/>
      <c r="I1737" s="12"/>
      <c r="U1737" s="4" t="str">
        <f>IF(AND($V$2=$E1737,$V$2&lt;&gt;"",$V$2&lt;&gt;0,F1737&lt;&gt;"تأكد من الكود"),COUNT($U$3:U1736)+1,"  ")</f>
        <v xml:space="preserve">  </v>
      </c>
    </row>
    <row r="1738" spans="3:21" ht="15.75">
      <c r="C1738" s="86"/>
      <c r="D1738" s="12"/>
      <c r="E1738" s="12"/>
      <c r="F1738" s="5" t="str">
        <f>IFERROR(IF(E1738&lt;&gt;"",VLOOKUP(E1738,STORE!$C$6:$D$500,2,FALSE),""),"تأكد من الكود")</f>
        <v/>
      </c>
      <c r="G1738" s="12"/>
      <c r="H1738" s="20"/>
      <c r="I1738" s="12"/>
      <c r="U1738" s="4" t="str">
        <f>IF(AND($V$2=$E1738,$V$2&lt;&gt;"",$V$2&lt;&gt;0,F1738&lt;&gt;"تأكد من الكود"),COUNT($U$3:U1737)+1,"  ")</f>
        <v xml:space="preserve">  </v>
      </c>
    </row>
    <row r="1739" spans="3:21" ht="15.75">
      <c r="C1739" s="86"/>
      <c r="D1739" s="12"/>
      <c r="E1739" s="12"/>
      <c r="F1739" s="5" t="str">
        <f>IFERROR(IF(E1739&lt;&gt;"",VLOOKUP(E1739,STORE!$C$6:$D$500,2,FALSE),""),"تأكد من الكود")</f>
        <v/>
      </c>
      <c r="G1739" s="12"/>
      <c r="H1739" s="20"/>
      <c r="I1739" s="12"/>
      <c r="U1739" s="4" t="str">
        <f>IF(AND($V$2=$E1739,$V$2&lt;&gt;"",$V$2&lt;&gt;0,F1739&lt;&gt;"تأكد من الكود"),COUNT($U$3:U1738)+1,"  ")</f>
        <v xml:space="preserve">  </v>
      </c>
    </row>
    <row r="1740" spans="3:21" ht="15.75">
      <c r="C1740" s="86"/>
      <c r="D1740" s="12"/>
      <c r="E1740" s="12"/>
      <c r="F1740" s="5" t="str">
        <f>IFERROR(IF(E1740&lt;&gt;"",VLOOKUP(E1740,STORE!$C$6:$D$500,2,FALSE),""),"تأكد من الكود")</f>
        <v/>
      </c>
      <c r="G1740" s="12"/>
      <c r="H1740" s="20"/>
      <c r="I1740" s="12"/>
      <c r="U1740" s="4" t="str">
        <f>IF(AND($V$2=$E1740,$V$2&lt;&gt;"",$V$2&lt;&gt;0,F1740&lt;&gt;"تأكد من الكود"),COUNT($U$3:U1739)+1,"  ")</f>
        <v xml:space="preserve">  </v>
      </c>
    </row>
    <row r="1741" spans="3:21" ht="15.75">
      <c r="C1741" s="86"/>
      <c r="D1741" s="12"/>
      <c r="E1741" s="12"/>
      <c r="F1741" s="5" t="str">
        <f>IFERROR(IF(E1741&lt;&gt;"",VLOOKUP(E1741,STORE!$C$6:$D$500,2,FALSE),""),"تأكد من الكود")</f>
        <v/>
      </c>
      <c r="G1741" s="12"/>
      <c r="H1741" s="20"/>
      <c r="I1741" s="12"/>
      <c r="U1741" s="4" t="str">
        <f>IF(AND($V$2=$E1741,$V$2&lt;&gt;"",$V$2&lt;&gt;0,F1741&lt;&gt;"تأكد من الكود"),COUNT($U$3:U1740)+1,"  ")</f>
        <v xml:space="preserve">  </v>
      </c>
    </row>
    <row r="1742" spans="3:21" ht="15.75">
      <c r="C1742" s="86"/>
      <c r="D1742" s="12"/>
      <c r="E1742" s="12"/>
      <c r="F1742" s="5" t="str">
        <f>IFERROR(IF(E1742&lt;&gt;"",VLOOKUP(E1742,STORE!$C$6:$D$500,2,FALSE),""),"تأكد من الكود")</f>
        <v/>
      </c>
      <c r="G1742" s="12"/>
      <c r="H1742" s="20"/>
      <c r="I1742" s="12"/>
      <c r="U1742" s="4" t="str">
        <f>IF(AND($V$2=$E1742,$V$2&lt;&gt;"",$V$2&lt;&gt;0,F1742&lt;&gt;"تأكد من الكود"),COUNT($U$3:U1741)+1,"  ")</f>
        <v xml:space="preserve">  </v>
      </c>
    </row>
    <row r="1743" spans="3:21" ht="15.75">
      <c r="C1743" s="86"/>
      <c r="D1743" s="12"/>
      <c r="E1743" s="12"/>
      <c r="F1743" s="5" t="str">
        <f>IFERROR(IF(E1743&lt;&gt;"",VLOOKUP(E1743,STORE!$C$6:$D$500,2,FALSE),""),"تأكد من الكود")</f>
        <v/>
      </c>
      <c r="G1743" s="12"/>
      <c r="H1743" s="20"/>
      <c r="I1743" s="12"/>
      <c r="U1743" s="4" t="str">
        <f>IF(AND($V$2=$E1743,$V$2&lt;&gt;"",$V$2&lt;&gt;0,F1743&lt;&gt;"تأكد من الكود"),COUNT($U$3:U1742)+1,"  ")</f>
        <v xml:space="preserve">  </v>
      </c>
    </row>
    <row r="1744" spans="3:21" ht="15.75">
      <c r="C1744" s="86"/>
      <c r="D1744" s="12"/>
      <c r="E1744" s="12"/>
      <c r="F1744" s="5" t="str">
        <f>IFERROR(IF(E1744&lt;&gt;"",VLOOKUP(E1744,STORE!$C$6:$D$500,2,FALSE),""),"تأكد من الكود")</f>
        <v/>
      </c>
      <c r="G1744" s="12"/>
      <c r="H1744" s="20"/>
      <c r="I1744" s="12"/>
      <c r="U1744" s="4" t="str">
        <f>IF(AND($V$2=$E1744,$V$2&lt;&gt;"",$V$2&lt;&gt;0,F1744&lt;&gt;"تأكد من الكود"),COUNT($U$3:U1743)+1,"  ")</f>
        <v xml:space="preserve">  </v>
      </c>
    </row>
    <row r="1745" spans="3:21" ht="15.75">
      <c r="C1745" s="86"/>
      <c r="D1745" s="12"/>
      <c r="E1745" s="12"/>
      <c r="F1745" s="5" t="str">
        <f>IFERROR(IF(E1745&lt;&gt;"",VLOOKUP(E1745,STORE!$C$6:$D$500,2,FALSE),""),"تأكد من الكود")</f>
        <v/>
      </c>
      <c r="G1745" s="12"/>
      <c r="H1745" s="20"/>
      <c r="I1745" s="12"/>
      <c r="U1745" s="4" t="str">
        <f>IF(AND($V$2=$E1745,$V$2&lt;&gt;"",$V$2&lt;&gt;0,F1745&lt;&gt;"تأكد من الكود"),COUNT($U$3:U1744)+1,"  ")</f>
        <v xml:space="preserve">  </v>
      </c>
    </row>
    <row r="1746" spans="3:21" ht="15.75">
      <c r="C1746" s="86"/>
      <c r="D1746" s="12"/>
      <c r="E1746" s="12"/>
      <c r="F1746" s="5" t="str">
        <f>IFERROR(IF(E1746&lt;&gt;"",VLOOKUP(E1746,STORE!$C$6:$D$500,2,FALSE),""),"تأكد من الكود")</f>
        <v/>
      </c>
      <c r="G1746" s="12"/>
      <c r="H1746" s="20"/>
      <c r="I1746" s="12"/>
      <c r="U1746" s="4" t="str">
        <f>IF(AND($V$2=$E1746,$V$2&lt;&gt;"",$V$2&lt;&gt;0,F1746&lt;&gt;"تأكد من الكود"),COUNT($U$3:U1745)+1,"  ")</f>
        <v xml:space="preserve">  </v>
      </c>
    </row>
    <row r="1747" spans="3:21" ht="15.75">
      <c r="C1747" s="86"/>
      <c r="D1747" s="12"/>
      <c r="E1747" s="12"/>
      <c r="F1747" s="5" t="str">
        <f>IFERROR(IF(E1747&lt;&gt;"",VLOOKUP(E1747,STORE!$C$6:$D$500,2,FALSE),""),"تأكد من الكود")</f>
        <v/>
      </c>
      <c r="G1747" s="12"/>
      <c r="H1747" s="20"/>
      <c r="I1747" s="12"/>
      <c r="U1747" s="4" t="str">
        <f>IF(AND($V$2=$E1747,$V$2&lt;&gt;"",$V$2&lt;&gt;0,F1747&lt;&gt;"تأكد من الكود"),COUNT($U$3:U1746)+1,"  ")</f>
        <v xml:space="preserve">  </v>
      </c>
    </row>
    <row r="1748" spans="3:21" ht="15.75">
      <c r="C1748" s="86"/>
      <c r="D1748" s="12"/>
      <c r="E1748" s="12"/>
      <c r="F1748" s="5" t="str">
        <f>IFERROR(IF(E1748&lt;&gt;"",VLOOKUP(E1748,STORE!$C$6:$D$500,2,FALSE),""),"تأكد من الكود")</f>
        <v/>
      </c>
      <c r="G1748" s="12"/>
      <c r="H1748" s="20"/>
      <c r="I1748" s="12"/>
      <c r="U1748" s="4" t="str">
        <f>IF(AND($V$2=$E1748,$V$2&lt;&gt;"",$V$2&lt;&gt;0,F1748&lt;&gt;"تأكد من الكود"),COUNT($U$3:U1747)+1,"  ")</f>
        <v xml:space="preserve">  </v>
      </c>
    </row>
    <row r="1749" spans="3:21" ht="15.75">
      <c r="C1749" s="86"/>
      <c r="D1749" s="12"/>
      <c r="E1749" s="12"/>
      <c r="F1749" s="5" t="str">
        <f>IFERROR(IF(E1749&lt;&gt;"",VLOOKUP(E1749,STORE!$C$6:$D$500,2,FALSE),""),"تأكد من الكود")</f>
        <v/>
      </c>
      <c r="G1749" s="12"/>
      <c r="H1749" s="20"/>
      <c r="I1749" s="12"/>
      <c r="U1749" s="4" t="str">
        <f>IF(AND($V$2=$E1749,$V$2&lt;&gt;"",$V$2&lt;&gt;0,F1749&lt;&gt;"تأكد من الكود"),COUNT($U$3:U1748)+1,"  ")</f>
        <v xml:space="preserve">  </v>
      </c>
    </row>
    <row r="1750" spans="3:21" ht="15.75">
      <c r="C1750" s="86"/>
      <c r="D1750" s="12"/>
      <c r="E1750" s="12"/>
      <c r="F1750" s="5" t="str">
        <f>IFERROR(IF(E1750&lt;&gt;"",VLOOKUP(E1750,STORE!$C$6:$D$500,2,FALSE),""),"تأكد من الكود")</f>
        <v/>
      </c>
      <c r="G1750" s="12"/>
      <c r="H1750" s="20"/>
      <c r="I1750" s="12"/>
      <c r="U1750" s="4" t="str">
        <f>IF(AND($V$2=$E1750,$V$2&lt;&gt;"",$V$2&lt;&gt;0,F1750&lt;&gt;"تأكد من الكود"),COUNT($U$3:U1749)+1,"  ")</f>
        <v xml:space="preserve">  </v>
      </c>
    </row>
    <row r="1751" spans="3:21" ht="15.75">
      <c r="C1751" s="86"/>
      <c r="D1751" s="12"/>
      <c r="E1751" s="12"/>
      <c r="F1751" s="5" t="str">
        <f>IFERROR(IF(E1751&lt;&gt;"",VLOOKUP(E1751,STORE!$C$6:$D$500,2,FALSE),""),"تأكد من الكود")</f>
        <v/>
      </c>
      <c r="G1751" s="12"/>
      <c r="H1751" s="20"/>
      <c r="I1751" s="12"/>
      <c r="U1751" s="4" t="str">
        <f>IF(AND($V$2=$E1751,$V$2&lt;&gt;"",$V$2&lt;&gt;0,F1751&lt;&gt;"تأكد من الكود"),COUNT($U$3:U1750)+1,"  ")</f>
        <v xml:space="preserve">  </v>
      </c>
    </row>
    <row r="1752" spans="3:21" ht="15.75">
      <c r="C1752" s="86"/>
      <c r="D1752" s="12"/>
      <c r="E1752" s="12"/>
      <c r="F1752" s="5" t="str">
        <f>IFERROR(IF(E1752&lt;&gt;"",VLOOKUP(E1752,STORE!$C$6:$D$500,2,FALSE),""),"تأكد من الكود")</f>
        <v/>
      </c>
      <c r="G1752" s="12"/>
      <c r="H1752" s="20"/>
      <c r="I1752" s="12"/>
      <c r="U1752" s="4" t="str">
        <f>IF(AND($V$2=$E1752,$V$2&lt;&gt;"",$V$2&lt;&gt;0,F1752&lt;&gt;"تأكد من الكود"),COUNT($U$3:U1751)+1,"  ")</f>
        <v xml:space="preserve">  </v>
      </c>
    </row>
    <row r="1753" spans="3:21" ht="15.75">
      <c r="C1753" s="86"/>
      <c r="D1753" s="12"/>
      <c r="E1753" s="12"/>
      <c r="F1753" s="5" t="str">
        <f>IFERROR(IF(E1753&lt;&gt;"",VLOOKUP(E1753,STORE!$C$6:$D$500,2,FALSE),""),"تأكد من الكود")</f>
        <v/>
      </c>
      <c r="G1753" s="12"/>
      <c r="H1753" s="20"/>
      <c r="I1753" s="12"/>
      <c r="U1753" s="4" t="str">
        <f>IF(AND($V$2=$E1753,$V$2&lt;&gt;"",$V$2&lt;&gt;0,F1753&lt;&gt;"تأكد من الكود"),COUNT($U$3:U1752)+1,"  ")</f>
        <v xml:space="preserve">  </v>
      </c>
    </row>
    <row r="1754" spans="3:21" ht="15.75">
      <c r="C1754" s="86"/>
      <c r="D1754" s="12"/>
      <c r="E1754" s="12"/>
      <c r="F1754" s="5" t="str">
        <f>IFERROR(IF(E1754&lt;&gt;"",VLOOKUP(E1754,STORE!$C$6:$D$500,2,FALSE),""),"تأكد من الكود")</f>
        <v/>
      </c>
      <c r="G1754" s="12"/>
      <c r="H1754" s="20"/>
      <c r="I1754" s="12"/>
      <c r="U1754" s="4" t="str">
        <f>IF(AND($V$2=$E1754,$V$2&lt;&gt;"",$V$2&lt;&gt;0,F1754&lt;&gt;"تأكد من الكود"),COUNT($U$3:U1753)+1,"  ")</f>
        <v xml:space="preserve">  </v>
      </c>
    </row>
    <row r="1755" spans="3:21" ht="15.75">
      <c r="C1755" s="86"/>
      <c r="D1755" s="12"/>
      <c r="E1755" s="12"/>
      <c r="F1755" s="5" t="str">
        <f>IFERROR(IF(E1755&lt;&gt;"",VLOOKUP(E1755,STORE!$C$6:$D$500,2,FALSE),""),"تأكد من الكود")</f>
        <v/>
      </c>
      <c r="G1755" s="12"/>
      <c r="H1755" s="20"/>
      <c r="I1755" s="12"/>
      <c r="U1755" s="4" t="str">
        <f>IF(AND($V$2=$E1755,$V$2&lt;&gt;"",$V$2&lt;&gt;0,F1755&lt;&gt;"تأكد من الكود"),COUNT($U$3:U1754)+1,"  ")</f>
        <v xml:space="preserve">  </v>
      </c>
    </row>
    <row r="1756" spans="3:21" ht="15.75">
      <c r="C1756" s="86"/>
      <c r="D1756" s="12"/>
      <c r="E1756" s="12"/>
      <c r="F1756" s="5" t="str">
        <f>IFERROR(IF(E1756&lt;&gt;"",VLOOKUP(E1756,STORE!$C$6:$D$500,2,FALSE),""),"تأكد من الكود")</f>
        <v/>
      </c>
      <c r="G1756" s="12"/>
      <c r="H1756" s="20"/>
      <c r="I1756" s="12"/>
      <c r="U1756" s="4" t="str">
        <f>IF(AND($V$2=$E1756,$V$2&lt;&gt;"",$V$2&lt;&gt;0,F1756&lt;&gt;"تأكد من الكود"),COUNT($U$3:U1755)+1,"  ")</f>
        <v xml:space="preserve">  </v>
      </c>
    </row>
    <row r="1757" spans="3:21" ht="15.75">
      <c r="C1757" s="86"/>
      <c r="D1757" s="12"/>
      <c r="E1757" s="12"/>
      <c r="F1757" s="5" t="str">
        <f>IFERROR(IF(E1757&lt;&gt;"",VLOOKUP(E1757,STORE!$C$6:$D$500,2,FALSE),""),"تأكد من الكود")</f>
        <v/>
      </c>
      <c r="G1757" s="12"/>
      <c r="H1757" s="20"/>
      <c r="I1757" s="12"/>
      <c r="U1757" s="4" t="str">
        <f>IF(AND($V$2=$E1757,$V$2&lt;&gt;"",$V$2&lt;&gt;0,F1757&lt;&gt;"تأكد من الكود"),COUNT($U$3:U1756)+1,"  ")</f>
        <v xml:space="preserve">  </v>
      </c>
    </row>
    <row r="1758" spans="3:21" ht="15.75">
      <c r="C1758" s="86"/>
      <c r="D1758" s="12"/>
      <c r="E1758" s="12"/>
      <c r="F1758" s="5" t="str">
        <f>IFERROR(IF(E1758&lt;&gt;"",VLOOKUP(E1758,STORE!$C$6:$D$500,2,FALSE),""),"تأكد من الكود")</f>
        <v/>
      </c>
      <c r="G1758" s="12"/>
      <c r="H1758" s="20"/>
      <c r="I1758" s="12"/>
      <c r="U1758" s="4" t="str">
        <f>IF(AND($V$2=$E1758,$V$2&lt;&gt;"",$V$2&lt;&gt;0,F1758&lt;&gt;"تأكد من الكود"),COUNT($U$3:U1757)+1,"  ")</f>
        <v xml:space="preserve">  </v>
      </c>
    </row>
    <row r="1759" spans="3:21" ht="15.75">
      <c r="C1759" s="86"/>
      <c r="D1759" s="12"/>
      <c r="E1759" s="12"/>
      <c r="F1759" s="5" t="str">
        <f>IFERROR(IF(E1759&lt;&gt;"",VLOOKUP(E1759,STORE!$C$6:$D$500,2,FALSE),""),"تأكد من الكود")</f>
        <v/>
      </c>
      <c r="G1759" s="12"/>
      <c r="H1759" s="20"/>
      <c r="I1759" s="12"/>
      <c r="U1759" s="4" t="str">
        <f>IF(AND($V$2=$E1759,$V$2&lt;&gt;"",$V$2&lt;&gt;0,F1759&lt;&gt;"تأكد من الكود"),COUNT($U$3:U1758)+1,"  ")</f>
        <v xml:space="preserve">  </v>
      </c>
    </row>
    <row r="1760" spans="3:21" ht="15.75">
      <c r="C1760" s="86"/>
      <c r="D1760" s="12"/>
      <c r="E1760" s="12"/>
      <c r="F1760" s="5" t="str">
        <f>IFERROR(IF(E1760&lt;&gt;"",VLOOKUP(E1760,STORE!$C$6:$D$500,2,FALSE),""),"تأكد من الكود")</f>
        <v/>
      </c>
      <c r="G1760" s="12"/>
      <c r="H1760" s="20"/>
      <c r="I1760" s="12"/>
      <c r="U1760" s="4" t="str">
        <f>IF(AND($V$2=$E1760,$V$2&lt;&gt;"",$V$2&lt;&gt;0,F1760&lt;&gt;"تأكد من الكود"),COUNT($U$3:U1759)+1,"  ")</f>
        <v xml:space="preserve">  </v>
      </c>
    </row>
    <row r="1761" spans="3:21" ht="15.75">
      <c r="C1761" s="86"/>
      <c r="D1761" s="12"/>
      <c r="E1761" s="12"/>
      <c r="F1761" s="5" t="str">
        <f>IFERROR(IF(E1761&lt;&gt;"",VLOOKUP(E1761,STORE!$C$6:$D$500,2,FALSE),""),"تأكد من الكود")</f>
        <v/>
      </c>
      <c r="G1761" s="12"/>
      <c r="H1761" s="20"/>
      <c r="I1761" s="12"/>
      <c r="U1761" s="4" t="str">
        <f>IF(AND($V$2=$E1761,$V$2&lt;&gt;"",$V$2&lt;&gt;0,F1761&lt;&gt;"تأكد من الكود"),COUNT($U$3:U1760)+1,"  ")</f>
        <v xml:space="preserve">  </v>
      </c>
    </row>
    <row r="1762" spans="3:21" ht="15.75">
      <c r="C1762" s="86"/>
      <c r="D1762" s="12"/>
      <c r="E1762" s="12"/>
      <c r="F1762" s="5" t="str">
        <f>IFERROR(IF(E1762&lt;&gt;"",VLOOKUP(E1762,STORE!$C$6:$D$500,2,FALSE),""),"تأكد من الكود")</f>
        <v/>
      </c>
      <c r="G1762" s="12"/>
      <c r="H1762" s="20"/>
      <c r="I1762" s="12"/>
      <c r="U1762" s="4" t="str">
        <f>IF(AND($V$2=$E1762,$V$2&lt;&gt;"",$V$2&lt;&gt;0,F1762&lt;&gt;"تأكد من الكود"),COUNT($U$3:U1761)+1,"  ")</f>
        <v xml:space="preserve">  </v>
      </c>
    </row>
    <row r="1763" spans="3:21" ht="15.75">
      <c r="C1763" s="86"/>
      <c r="D1763" s="12"/>
      <c r="E1763" s="12"/>
      <c r="F1763" s="5" t="str">
        <f>IFERROR(IF(E1763&lt;&gt;"",VLOOKUP(E1763,STORE!$C$6:$D$500,2,FALSE),""),"تأكد من الكود")</f>
        <v/>
      </c>
      <c r="G1763" s="12"/>
      <c r="H1763" s="20"/>
      <c r="I1763" s="12"/>
      <c r="U1763" s="4" t="str">
        <f>IF(AND($V$2=$E1763,$V$2&lt;&gt;"",$V$2&lt;&gt;0,F1763&lt;&gt;"تأكد من الكود"),COUNT($U$3:U1762)+1,"  ")</f>
        <v xml:space="preserve">  </v>
      </c>
    </row>
    <row r="1764" spans="3:21" ht="15.75">
      <c r="C1764" s="86"/>
      <c r="D1764" s="12"/>
      <c r="E1764" s="12"/>
      <c r="F1764" s="5" t="str">
        <f>IFERROR(IF(E1764&lt;&gt;"",VLOOKUP(E1764,STORE!$C$6:$D$500,2,FALSE),""),"تأكد من الكود")</f>
        <v/>
      </c>
      <c r="G1764" s="12"/>
      <c r="H1764" s="20"/>
      <c r="I1764" s="12"/>
      <c r="U1764" s="4" t="str">
        <f>IF(AND($V$2=$E1764,$V$2&lt;&gt;"",$V$2&lt;&gt;0,F1764&lt;&gt;"تأكد من الكود"),COUNT($U$3:U1763)+1,"  ")</f>
        <v xml:space="preserve">  </v>
      </c>
    </row>
    <row r="1765" spans="3:21" ht="15.75">
      <c r="C1765" s="86"/>
      <c r="D1765" s="12"/>
      <c r="E1765" s="12"/>
      <c r="F1765" s="5" t="str">
        <f>IFERROR(IF(E1765&lt;&gt;"",VLOOKUP(E1765,STORE!$C$6:$D$500,2,FALSE),""),"تأكد من الكود")</f>
        <v/>
      </c>
      <c r="G1765" s="12"/>
      <c r="H1765" s="20"/>
      <c r="I1765" s="12"/>
      <c r="U1765" s="4" t="str">
        <f>IF(AND($V$2=$E1765,$V$2&lt;&gt;"",$V$2&lt;&gt;0,F1765&lt;&gt;"تأكد من الكود"),COUNT($U$3:U1764)+1,"  ")</f>
        <v xml:space="preserve">  </v>
      </c>
    </row>
    <row r="1766" spans="3:21" ht="15.75">
      <c r="C1766" s="86"/>
      <c r="D1766" s="12"/>
      <c r="E1766" s="12"/>
      <c r="F1766" s="5" t="str">
        <f>IFERROR(IF(E1766&lt;&gt;"",VLOOKUP(E1766,STORE!$C$6:$D$500,2,FALSE),""),"تأكد من الكود")</f>
        <v/>
      </c>
      <c r="G1766" s="12"/>
      <c r="H1766" s="20"/>
      <c r="I1766" s="12"/>
      <c r="U1766" s="4" t="str">
        <f>IF(AND($V$2=$E1766,$V$2&lt;&gt;"",$V$2&lt;&gt;0,F1766&lt;&gt;"تأكد من الكود"),COUNT($U$3:U1765)+1,"  ")</f>
        <v xml:space="preserve">  </v>
      </c>
    </row>
    <row r="1767" spans="3:21" ht="15.75">
      <c r="C1767" s="86"/>
      <c r="D1767" s="12"/>
      <c r="E1767" s="12"/>
      <c r="F1767" s="5" t="str">
        <f>IFERROR(IF(E1767&lt;&gt;"",VLOOKUP(E1767,STORE!$C$6:$D$500,2,FALSE),""),"تأكد من الكود")</f>
        <v/>
      </c>
      <c r="G1767" s="12"/>
      <c r="H1767" s="20"/>
      <c r="I1767" s="12"/>
      <c r="U1767" s="4" t="str">
        <f>IF(AND($V$2=$E1767,$V$2&lt;&gt;"",$V$2&lt;&gt;0,F1767&lt;&gt;"تأكد من الكود"),COUNT($U$3:U1766)+1,"  ")</f>
        <v xml:space="preserve">  </v>
      </c>
    </row>
    <row r="1768" spans="3:21" ht="15.75">
      <c r="C1768" s="86"/>
      <c r="D1768" s="12"/>
      <c r="E1768" s="12"/>
      <c r="F1768" s="5" t="str">
        <f>IFERROR(IF(E1768&lt;&gt;"",VLOOKUP(E1768,STORE!$C$6:$D$500,2,FALSE),""),"تأكد من الكود")</f>
        <v/>
      </c>
      <c r="G1768" s="12"/>
      <c r="H1768" s="20"/>
      <c r="I1768" s="12"/>
      <c r="U1768" s="4" t="str">
        <f>IF(AND($V$2=$E1768,$V$2&lt;&gt;"",$V$2&lt;&gt;0,F1768&lt;&gt;"تأكد من الكود"),COUNT($U$3:U1767)+1,"  ")</f>
        <v xml:space="preserve">  </v>
      </c>
    </row>
    <row r="1769" spans="3:21" ht="15.75">
      <c r="C1769" s="86"/>
      <c r="D1769" s="12"/>
      <c r="E1769" s="12"/>
      <c r="F1769" s="5" t="str">
        <f>IFERROR(IF(E1769&lt;&gt;"",VLOOKUP(E1769,STORE!$C$6:$D$500,2,FALSE),""),"تأكد من الكود")</f>
        <v/>
      </c>
      <c r="G1769" s="12"/>
      <c r="H1769" s="20"/>
      <c r="I1769" s="12"/>
      <c r="U1769" s="4" t="str">
        <f>IF(AND($V$2=$E1769,$V$2&lt;&gt;"",$V$2&lt;&gt;0,F1769&lt;&gt;"تأكد من الكود"),COUNT($U$3:U1768)+1,"  ")</f>
        <v xml:space="preserve">  </v>
      </c>
    </row>
    <row r="1770" spans="3:21" ht="15.75">
      <c r="C1770" s="86"/>
      <c r="D1770" s="12"/>
      <c r="E1770" s="12"/>
      <c r="F1770" s="5" t="str">
        <f>IFERROR(IF(E1770&lt;&gt;"",VLOOKUP(E1770,STORE!$C$6:$D$500,2,FALSE),""),"تأكد من الكود")</f>
        <v/>
      </c>
      <c r="G1770" s="12"/>
      <c r="H1770" s="20"/>
      <c r="I1770" s="12"/>
      <c r="U1770" s="4" t="str">
        <f>IF(AND($V$2=$E1770,$V$2&lt;&gt;"",$V$2&lt;&gt;0,F1770&lt;&gt;"تأكد من الكود"),COUNT($U$3:U1769)+1,"  ")</f>
        <v xml:space="preserve">  </v>
      </c>
    </row>
    <row r="1771" spans="3:21" ht="15.75">
      <c r="C1771" s="86"/>
      <c r="D1771" s="12"/>
      <c r="E1771" s="12"/>
      <c r="F1771" s="5" t="str">
        <f>IFERROR(IF(E1771&lt;&gt;"",VLOOKUP(E1771,STORE!$C$6:$D$500,2,FALSE),""),"تأكد من الكود")</f>
        <v/>
      </c>
      <c r="G1771" s="12"/>
      <c r="H1771" s="20"/>
      <c r="I1771" s="12"/>
      <c r="U1771" s="4" t="str">
        <f>IF(AND($V$2=$E1771,$V$2&lt;&gt;"",$V$2&lt;&gt;0,F1771&lt;&gt;"تأكد من الكود"),COUNT($U$3:U1770)+1,"  ")</f>
        <v xml:space="preserve">  </v>
      </c>
    </row>
    <row r="1772" spans="3:21" ht="15.75">
      <c r="C1772" s="86"/>
      <c r="D1772" s="12"/>
      <c r="E1772" s="12"/>
      <c r="F1772" s="5" t="str">
        <f>IFERROR(IF(E1772&lt;&gt;"",VLOOKUP(E1772,STORE!$C$6:$D$500,2,FALSE),""),"تأكد من الكود")</f>
        <v/>
      </c>
      <c r="G1772" s="12"/>
      <c r="H1772" s="20"/>
      <c r="I1772" s="12"/>
      <c r="U1772" s="4" t="str">
        <f>IF(AND($V$2=$E1772,$V$2&lt;&gt;"",$V$2&lt;&gt;0,F1772&lt;&gt;"تأكد من الكود"),COUNT($U$3:U1771)+1,"  ")</f>
        <v xml:space="preserve">  </v>
      </c>
    </row>
    <row r="1773" spans="3:21" ht="15.75">
      <c r="C1773" s="86"/>
      <c r="D1773" s="12"/>
      <c r="E1773" s="12"/>
      <c r="F1773" s="5" t="str">
        <f>IFERROR(IF(E1773&lt;&gt;"",VLOOKUP(E1773,STORE!$C$6:$D$500,2,FALSE),""),"تأكد من الكود")</f>
        <v/>
      </c>
      <c r="G1773" s="12"/>
      <c r="H1773" s="20"/>
      <c r="I1773" s="12"/>
      <c r="U1773" s="4" t="str">
        <f>IF(AND($V$2=$E1773,$V$2&lt;&gt;"",$V$2&lt;&gt;0,F1773&lt;&gt;"تأكد من الكود"),COUNT($U$3:U1772)+1,"  ")</f>
        <v xml:space="preserve">  </v>
      </c>
    </row>
    <row r="1774" spans="3:21" ht="15.75">
      <c r="C1774" s="86"/>
      <c r="D1774" s="12"/>
      <c r="E1774" s="12"/>
      <c r="F1774" s="5" t="str">
        <f>IFERROR(IF(E1774&lt;&gt;"",VLOOKUP(E1774,STORE!$C$6:$D$500,2,FALSE),""),"تأكد من الكود")</f>
        <v/>
      </c>
      <c r="G1774" s="12"/>
      <c r="H1774" s="20"/>
      <c r="I1774" s="12"/>
      <c r="U1774" s="4" t="str">
        <f>IF(AND($V$2=$E1774,$V$2&lt;&gt;"",$V$2&lt;&gt;0,F1774&lt;&gt;"تأكد من الكود"),COUNT($U$3:U1773)+1,"  ")</f>
        <v xml:space="preserve">  </v>
      </c>
    </row>
    <row r="1775" spans="3:21" ht="15.75">
      <c r="C1775" s="86"/>
      <c r="D1775" s="12"/>
      <c r="E1775" s="12"/>
      <c r="F1775" s="5" t="str">
        <f>IFERROR(IF(E1775&lt;&gt;"",VLOOKUP(E1775,STORE!$C$6:$D$500,2,FALSE),""),"تأكد من الكود")</f>
        <v/>
      </c>
      <c r="G1775" s="12"/>
      <c r="H1775" s="20"/>
      <c r="I1775" s="12"/>
      <c r="U1775" s="4" t="str">
        <f>IF(AND($V$2=$E1775,$V$2&lt;&gt;"",$V$2&lt;&gt;0,F1775&lt;&gt;"تأكد من الكود"),COUNT($U$3:U1774)+1,"  ")</f>
        <v xml:space="preserve">  </v>
      </c>
    </row>
    <row r="1776" spans="3:21" ht="15.75">
      <c r="C1776" s="86"/>
      <c r="D1776" s="12"/>
      <c r="E1776" s="12"/>
      <c r="F1776" s="5" t="str">
        <f>IFERROR(IF(E1776&lt;&gt;"",VLOOKUP(E1776,STORE!$C$6:$D$500,2,FALSE),""),"تأكد من الكود")</f>
        <v/>
      </c>
      <c r="G1776" s="12"/>
      <c r="H1776" s="20"/>
      <c r="I1776" s="12"/>
      <c r="U1776" s="4" t="str">
        <f>IF(AND($V$2=$E1776,$V$2&lt;&gt;"",$V$2&lt;&gt;0,F1776&lt;&gt;"تأكد من الكود"),COUNT($U$3:U1775)+1,"  ")</f>
        <v xml:space="preserve">  </v>
      </c>
    </row>
    <row r="1777" spans="3:21" ht="15.75">
      <c r="C1777" s="86"/>
      <c r="D1777" s="12"/>
      <c r="E1777" s="12"/>
      <c r="F1777" s="5" t="str">
        <f>IFERROR(IF(E1777&lt;&gt;"",VLOOKUP(E1777,STORE!$C$6:$D$500,2,FALSE),""),"تأكد من الكود")</f>
        <v/>
      </c>
      <c r="G1777" s="12"/>
      <c r="H1777" s="20"/>
      <c r="I1777" s="12"/>
      <c r="U1777" s="4" t="str">
        <f>IF(AND($V$2=$E1777,$V$2&lt;&gt;"",$V$2&lt;&gt;0,F1777&lt;&gt;"تأكد من الكود"),COUNT($U$3:U1776)+1,"  ")</f>
        <v xml:space="preserve">  </v>
      </c>
    </row>
    <row r="1778" spans="3:21" ht="15.75">
      <c r="C1778" s="86"/>
      <c r="D1778" s="12"/>
      <c r="E1778" s="12"/>
      <c r="F1778" s="5" t="str">
        <f>IFERROR(IF(E1778&lt;&gt;"",VLOOKUP(E1778,STORE!$C$6:$D$500,2,FALSE),""),"تأكد من الكود")</f>
        <v/>
      </c>
      <c r="G1778" s="12"/>
      <c r="H1778" s="20"/>
      <c r="I1778" s="12"/>
      <c r="U1778" s="4" t="str">
        <f>IF(AND($V$2=$E1778,$V$2&lt;&gt;"",$V$2&lt;&gt;0,F1778&lt;&gt;"تأكد من الكود"),COUNT($U$3:U1777)+1,"  ")</f>
        <v xml:space="preserve">  </v>
      </c>
    </row>
    <row r="1779" spans="3:21" ht="15.75">
      <c r="C1779" s="86"/>
      <c r="D1779" s="12"/>
      <c r="E1779" s="12"/>
      <c r="F1779" s="5" t="str">
        <f>IFERROR(IF(E1779&lt;&gt;"",VLOOKUP(E1779,STORE!$C$6:$D$500,2,FALSE),""),"تأكد من الكود")</f>
        <v/>
      </c>
      <c r="G1779" s="12"/>
      <c r="H1779" s="20"/>
      <c r="I1779" s="12"/>
      <c r="U1779" s="4" t="str">
        <f>IF(AND($V$2=$E1779,$V$2&lt;&gt;"",$V$2&lt;&gt;0,F1779&lt;&gt;"تأكد من الكود"),COUNT($U$3:U1778)+1,"  ")</f>
        <v xml:space="preserve">  </v>
      </c>
    </row>
    <row r="1780" spans="3:21" ht="15.75">
      <c r="C1780" s="86"/>
      <c r="D1780" s="12"/>
      <c r="E1780" s="12"/>
      <c r="F1780" s="5" t="str">
        <f>IFERROR(IF(E1780&lt;&gt;"",VLOOKUP(E1780,STORE!$C$6:$D$500,2,FALSE),""),"تأكد من الكود")</f>
        <v/>
      </c>
      <c r="G1780" s="12"/>
      <c r="H1780" s="20"/>
      <c r="I1780" s="12"/>
      <c r="U1780" s="4" t="str">
        <f>IF(AND($V$2=$E1780,$V$2&lt;&gt;"",$V$2&lt;&gt;0,F1780&lt;&gt;"تأكد من الكود"),COUNT($U$3:U1779)+1,"  ")</f>
        <v xml:space="preserve">  </v>
      </c>
    </row>
    <row r="1781" spans="3:21" ht="15.75">
      <c r="C1781" s="86"/>
      <c r="D1781" s="12"/>
      <c r="E1781" s="12"/>
      <c r="F1781" s="5" t="str">
        <f>IFERROR(IF(E1781&lt;&gt;"",VLOOKUP(E1781,STORE!$C$6:$D$500,2,FALSE),""),"تأكد من الكود")</f>
        <v/>
      </c>
      <c r="G1781" s="12"/>
      <c r="H1781" s="20"/>
      <c r="I1781" s="12"/>
      <c r="U1781" s="4" t="str">
        <f>IF(AND($V$2=$E1781,$V$2&lt;&gt;"",$V$2&lt;&gt;0,F1781&lt;&gt;"تأكد من الكود"),COUNT($U$3:U1780)+1,"  ")</f>
        <v xml:space="preserve">  </v>
      </c>
    </row>
    <row r="1782" spans="3:21" ht="15.75">
      <c r="C1782" s="86"/>
      <c r="D1782" s="12"/>
      <c r="E1782" s="12"/>
      <c r="F1782" s="5" t="str">
        <f>IFERROR(IF(E1782&lt;&gt;"",VLOOKUP(E1782,STORE!$C$6:$D$500,2,FALSE),""),"تأكد من الكود")</f>
        <v/>
      </c>
      <c r="G1782" s="12"/>
      <c r="H1782" s="20"/>
      <c r="I1782" s="12"/>
      <c r="U1782" s="4" t="str">
        <f>IF(AND($V$2=$E1782,$V$2&lt;&gt;"",$V$2&lt;&gt;0,F1782&lt;&gt;"تأكد من الكود"),COUNT($U$3:U1781)+1,"  ")</f>
        <v xml:space="preserve">  </v>
      </c>
    </row>
    <row r="1783" spans="3:21" ht="15.75">
      <c r="C1783" s="86"/>
      <c r="D1783" s="12"/>
      <c r="E1783" s="12"/>
      <c r="F1783" s="5" t="str">
        <f>IFERROR(IF(E1783&lt;&gt;"",VLOOKUP(E1783,STORE!$C$6:$D$500,2,FALSE),""),"تأكد من الكود")</f>
        <v/>
      </c>
      <c r="G1783" s="12"/>
      <c r="H1783" s="20"/>
      <c r="I1783" s="12"/>
      <c r="U1783" s="4" t="str">
        <f>IF(AND($V$2=$E1783,$V$2&lt;&gt;"",$V$2&lt;&gt;0,F1783&lt;&gt;"تأكد من الكود"),COUNT($U$3:U1782)+1,"  ")</f>
        <v xml:space="preserve">  </v>
      </c>
    </row>
    <row r="1784" spans="3:21" ht="15.75">
      <c r="C1784" s="86"/>
      <c r="D1784" s="12"/>
      <c r="E1784" s="12"/>
      <c r="F1784" s="5" t="str">
        <f>IFERROR(IF(E1784&lt;&gt;"",VLOOKUP(E1784,STORE!$C$6:$D$500,2,FALSE),""),"تأكد من الكود")</f>
        <v/>
      </c>
      <c r="G1784" s="12"/>
      <c r="H1784" s="20"/>
      <c r="I1784" s="12"/>
      <c r="U1784" s="4" t="str">
        <f>IF(AND($V$2=$E1784,$V$2&lt;&gt;"",$V$2&lt;&gt;0,F1784&lt;&gt;"تأكد من الكود"),COUNT($U$3:U1783)+1,"  ")</f>
        <v xml:space="preserve">  </v>
      </c>
    </row>
    <row r="1785" spans="3:21" ht="15.75">
      <c r="C1785" s="86"/>
      <c r="D1785" s="12"/>
      <c r="E1785" s="12"/>
      <c r="F1785" s="5" t="str">
        <f>IFERROR(IF(E1785&lt;&gt;"",VLOOKUP(E1785,STORE!$C$6:$D$500,2,FALSE),""),"تأكد من الكود")</f>
        <v/>
      </c>
      <c r="G1785" s="12"/>
      <c r="H1785" s="20"/>
      <c r="I1785" s="12"/>
      <c r="U1785" s="4" t="str">
        <f>IF(AND($V$2=$E1785,$V$2&lt;&gt;"",$V$2&lt;&gt;0,F1785&lt;&gt;"تأكد من الكود"),COUNT($U$3:U1784)+1,"  ")</f>
        <v xml:space="preserve">  </v>
      </c>
    </row>
    <row r="1786" spans="3:21" ht="15.75">
      <c r="C1786" s="86"/>
      <c r="D1786" s="12"/>
      <c r="E1786" s="12"/>
      <c r="F1786" s="5" t="str">
        <f>IFERROR(IF(E1786&lt;&gt;"",VLOOKUP(E1786,STORE!$C$6:$D$500,2,FALSE),""),"تأكد من الكود")</f>
        <v/>
      </c>
      <c r="G1786" s="12"/>
      <c r="H1786" s="20"/>
      <c r="I1786" s="12"/>
      <c r="U1786" s="4" t="str">
        <f>IF(AND($V$2=$E1786,$V$2&lt;&gt;"",$V$2&lt;&gt;0,F1786&lt;&gt;"تأكد من الكود"),COUNT($U$3:U1785)+1,"  ")</f>
        <v xml:space="preserve">  </v>
      </c>
    </row>
    <row r="1787" spans="3:21" ht="15.75">
      <c r="C1787" s="86"/>
      <c r="D1787" s="12"/>
      <c r="E1787" s="12"/>
      <c r="F1787" s="5" t="str">
        <f>IFERROR(IF(E1787&lt;&gt;"",VLOOKUP(E1787,STORE!$C$6:$D$500,2,FALSE),""),"تأكد من الكود")</f>
        <v/>
      </c>
      <c r="G1787" s="12"/>
      <c r="H1787" s="20"/>
      <c r="I1787" s="12"/>
      <c r="U1787" s="4" t="str">
        <f>IF(AND($V$2=$E1787,$V$2&lt;&gt;"",$V$2&lt;&gt;0,F1787&lt;&gt;"تأكد من الكود"),COUNT($U$3:U1786)+1,"  ")</f>
        <v xml:space="preserve">  </v>
      </c>
    </row>
    <row r="1788" spans="3:21" ht="15.75">
      <c r="C1788" s="86"/>
      <c r="D1788" s="12"/>
      <c r="E1788" s="12"/>
      <c r="F1788" s="5" t="str">
        <f>IFERROR(IF(E1788&lt;&gt;"",VLOOKUP(E1788,STORE!$C$6:$D$500,2,FALSE),""),"تأكد من الكود")</f>
        <v/>
      </c>
      <c r="G1788" s="12"/>
      <c r="H1788" s="20"/>
      <c r="I1788" s="12"/>
      <c r="U1788" s="4" t="str">
        <f>IF(AND($V$2=$E1788,$V$2&lt;&gt;"",$V$2&lt;&gt;0,F1788&lt;&gt;"تأكد من الكود"),COUNT($U$3:U1787)+1,"  ")</f>
        <v xml:space="preserve">  </v>
      </c>
    </row>
    <row r="1789" spans="3:21" ht="15.75">
      <c r="C1789" s="86"/>
      <c r="D1789" s="12"/>
      <c r="E1789" s="12"/>
      <c r="F1789" s="5" t="str">
        <f>IFERROR(IF(E1789&lt;&gt;"",VLOOKUP(E1789,STORE!$C$6:$D$500,2,FALSE),""),"تأكد من الكود")</f>
        <v/>
      </c>
      <c r="G1789" s="12"/>
      <c r="H1789" s="20"/>
      <c r="I1789" s="12"/>
      <c r="U1789" s="4" t="str">
        <f>IF(AND($V$2=$E1789,$V$2&lt;&gt;"",$V$2&lt;&gt;0,F1789&lt;&gt;"تأكد من الكود"),COUNT($U$3:U1788)+1,"  ")</f>
        <v xml:space="preserve">  </v>
      </c>
    </row>
    <row r="1790" spans="3:21" ht="15.75">
      <c r="C1790" s="86"/>
      <c r="D1790" s="12"/>
      <c r="E1790" s="12"/>
      <c r="F1790" s="5" t="str">
        <f>IFERROR(IF(E1790&lt;&gt;"",VLOOKUP(E1790,STORE!$C$6:$D$500,2,FALSE),""),"تأكد من الكود")</f>
        <v/>
      </c>
      <c r="G1790" s="12"/>
      <c r="H1790" s="20"/>
      <c r="I1790" s="12"/>
      <c r="U1790" s="4" t="str">
        <f>IF(AND($V$2=$E1790,$V$2&lt;&gt;"",$V$2&lt;&gt;0,F1790&lt;&gt;"تأكد من الكود"),COUNT($U$3:U1789)+1,"  ")</f>
        <v xml:space="preserve">  </v>
      </c>
    </row>
    <row r="1791" spans="3:21" ht="15.75">
      <c r="C1791" s="86"/>
      <c r="D1791" s="12"/>
      <c r="E1791" s="12"/>
      <c r="F1791" s="5" t="str">
        <f>IFERROR(IF(E1791&lt;&gt;"",VLOOKUP(E1791,STORE!$C$6:$D$500,2,FALSE),""),"تأكد من الكود")</f>
        <v/>
      </c>
      <c r="G1791" s="12"/>
      <c r="H1791" s="20"/>
      <c r="I1791" s="12"/>
      <c r="U1791" s="4" t="str">
        <f>IF(AND($V$2=$E1791,$V$2&lt;&gt;"",$V$2&lt;&gt;0,F1791&lt;&gt;"تأكد من الكود"),COUNT($U$3:U1790)+1,"  ")</f>
        <v xml:space="preserve">  </v>
      </c>
    </row>
    <row r="1792" spans="3:21" ht="15.75">
      <c r="C1792" s="86"/>
      <c r="D1792" s="12"/>
      <c r="E1792" s="12"/>
      <c r="F1792" s="5" t="str">
        <f>IFERROR(IF(E1792&lt;&gt;"",VLOOKUP(E1792,STORE!$C$6:$D$500,2,FALSE),""),"تأكد من الكود")</f>
        <v/>
      </c>
      <c r="G1792" s="12"/>
      <c r="H1792" s="20"/>
      <c r="I1792" s="12"/>
      <c r="U1792" s="4" t="str">
        <f>IF(AND($V$2=$E1792,$V$2&lt;&gt;"",$V$2&lt;&gt;0,F1792&lt;&gt;"تأكد من الكود"),COUNT($U$3:U1791)+1,"  ")</f>
        <v xml:space="preserve">  </v>
      </c>
    </row>
    <row r="1793" spans="3:21" ht="15.75">
      <c r="C1793" s="86"/>
      <c r="D1793" s="12"/>
      <c r="E1793" s="12"/>
      <c r="F1793" s="5" t="str">
        <f>IFERROR(IF(E1793&lt;&gt;"",VLOOKUP(E1793,STORE!$C$6:$D$500,2,FALSE),""),"تأكد من الكود")</f>
        <v/>
      </c>
      <c r="G1793" s="12"/>
      <c r="H1793" s="20"/>
      <c r="I1793" s="12"/>
      <c r="U1793" s="4" t="str">
        <f>IF(AND($V$2=$E1793,$V$2&lt;&gt;"",$V$2&lt;&gt;0,F1793&lt;&gt;"تأكد من الكود"),COUNT($U$3:U1792)+1,"  ")</f>
        <v xml:space="preserve">  </v>
      </c>
    </row>
    <row r="1794" spans="3:21" ht="15.75">
      <c r="C1794" s="86"/>
      <c r="D1794" s="12"/>
      <c r="E1794" s="12"/>
      <c r="F1794" s="5" t="str">
        <f>IFERROR(IF(E1794&lt;&gt;"",VLOOKUP(E1794,STORE!$C$6:$D$500,2,FALSE),""),"تأكد من الكود")</f>
        <v/>
      </c>
      <c r="G1794" s="12"/>
      <c r="H1794" s="20"/>
      <c r="I1794" s="12"/>
      <c r="U1794" s="4" t="str">
        <f>IF(AND($V$2=$E1794,$V$2&lt;&gt;"",$V$2&lt;&gt;0,F1794&lt;&gt;"تأكد من الكود"),COUNT($U$3:U1793)+1,"  ")</f>
        <v xml:space="preserve">  </v>
      </c>
    </row>
    <row r="1795" spans="3:21" ht="15.75">
      <c r="C1795" s="86"/>
      <c r="D1795" s="12"/>
      <c r="E1795" s="12"/>
      <c r="F1795" s="5" t="str">
        <f>IFERROR(IF(E1795&lt;&gt;"",VLOOKUP(E1795,STORE!$C$6:$D$500,2,FALSE),""),"تأكد من الكود")</f>
        <v/>
      </c>
      <c r="G1795" s="12"/>
      <c r="H1795" s="20"/>
      <c r="I1795" s="12"/>
      <c r="U1795" s="4" t="str">
        <f>IF(AND($V$2=$E1795,$V$2&lt;&gt;"",$V$2&lt;&gt;0,F1795&lt;&gt;"تأكد من الكود"),COUNT($U$3:U1794)+1,"  ")</f>
        <v xml:space="preserve">  </v>
      </c>
    </row>
    <row r="1796" spans="3:21" ht="15.75">
      <c r="C1796" s="86"/>
      <c r="D1796" s="12"/>
      <c r="E1796" s="12"/>
      <c r="F1796" s="5" t="str">
        <f>IFERROR(IF(E1796&lt;&gt;"",VLOOKUP(E1796,STORE!$C$6:$D$500,2,FALSE),""),"تأكد من الكود")</f>
        <v/>
      </c>
      <c r="G1796" s="12"/>
      <c r="H1796" s="20"/>
      <c r="I1796" s="12"/>
      <c r="U1796" s="4" t="str">
        <f>IF(AND($V$2=$E1796,$V$2&lt;&gt;"",$V$2&lt;&gt;0,F1796&lt;&gt;"تأكد من الكود"),COUNT($U$3:U1795)+1,"  ")</f>
        <v xml:space="preserve">  </v>
      </c>
    </row>
    <row r="1797" spans="3:21" ht="15.75">
      <c r="C1797" s="86"/>
      <c r="D1797" s="12"/>
      <c r="E1797" s="12"/>
      <c r="F1797" s="5" t="str">
        <f>IFERROR(IF(E1797&lt;&gt;"",VLOOKUP(E1797,STORE!$C$6:$D$500,2,FALSE),""),"تأكد من الكود")</f>
        <v/>
      </c>
      <c r="G1797" s="12"/>
      <c r="H1797" s="20"/>
      <c r="I1797" s="12"/>
      <c r="U1797" s="4" t="str">
        <f>IF(AND($V$2=$E1797,$V$2&lt;&gt;"",$V$2&lt;&gt;0,F1797&lt;&gt;"تأكد من الكود"),COUNT($U$3:U1796)+1,"  ")</f>
        <v xml:space="preserve">  </v>
      </c>
    </row>
    <row r="1798" spans="3:21" ht="15.75">
      <c r="C1798" s="86"/>
      <c r="D1798" s="12"/>
      <c r="E1798" s="12"/>
      <c r="F1798" s="5" t="str">
        <f>IFERROR(IF(E1798&lt;&gt;"",VLOOKUP(E1798,STORE!$C$6:$D$500,2,FALSE),""),"تأكد من الكود")</f>
        <v/>
      </c>
      <c r="G1798" s="12"/>
      <c r="H1798" s="20"/>
      <c r="I1798" s="12"/>
      <c r="U1798" s="4" t="str">
        <f>IF(AND($V$2=$E1798,$V$2&lt;&gt;"",$V$2&lt;&gt;0,F1798&lt;&gt;"تأكد من الكود"),COUNT($U$3:U1797)+1,"  ")</f>
        <v xml:space="preserve">  </v>
      </c>
    </row>
    <row r="1799" spans="3:21" ht="15.75">
      <c r="C1799" s="86"/>
      <c r="D1799" s="12"/>
      <c r="E1799" s="12"/>
      <c r="F1799" s="5" t="str">
        <f>IFERROR(IF(E1799&lt;&gt;"",VLOOKUP(E1799,STORE!$C$6:$D$500,2,FALSE),""),"تأكد من الكود")</f>
        <v/>
      </c>
      <c r="G1799" s="12"/>
      <c r="H1799" s="20"/>
      <c r="I1799" s="12"/>
      <c r="U1799" s="4" t="str">
        <f>IF(AND($V$2=$E1799,$V$2&lt;&gt;"",$V$2&lt;&gt;0,F1799&lt;&gt;"تأكد من الكود"),COUNT($U$3:U1798)+1,"  ")</f>
        <v xml:space="preserve">  </v>
      </c>
    </row>
    <row r="1800" spans="3:21" ht="15.75">
      <c r="C1800" s="86"/>
      <c r="D1800" s="12"/>
      <c r="E1800" s="12"/>
      <c r="F1800" s="5" t="str">
        <f>IFERROR(IF(E1800&lt;&gt;"",VLOOKUP(E1800,STORE!$C$6:$D$500,2,FALSE),""),"تأكد من الكود")</f>
        <v/>
      </c>
      <c r="G1800" s="12"/>
      <c r="H1800" s="20"/>
      <c r="I1800" s="12"/>
      <c r="U1800" s="4" t="str">
        <f>IF(AND($V$2=$E1800,$V$2&lt;&gt;"",$V$2&lt;&gt;0,F1800&lt;&gt;"تأكد من الكود"),COUNT($U$3:U1799)+1,"  ")</f>
        <v xml:space="preserve">  </v>
      </c>
    </row>
    <row r="1801" spans="3:21" ht="15.75">
      <c r="C1801" s="86"/>
      <c r="D1801" s="12"/>
      <c r="E1801" s="12"/>
      <c r="F1801" s="5" t="str">
        <f>IFERROR(IF(E1801&lt;&gt;"",VLOOKUP(E1801,STORE!$C$6:$D$500,2,FALSE),""),"تأكد من الكود")</f>
        <v/>
      </c>
      <c r="G1801" s="12"/>
      <c r="H1801" s="20"/>
      <c r="I1801" s="12"/>
      <c r="U1801" s="4" t="str">
        <f>IF(AND($V$2=$E1801,$V$2&lt;&gt;"",$V$2&lt;&gt;0,F1801&lt;&gt;"تأكد من الكود"),COUNT($U$3:U1800)+1,"  ")</f>
        <v xml:space="preserve">  </v>
      </c>
    </row>
    <row r="1802" spans="3:21" ht="15.75">
      <c r="C1802" s="86"/>
      <c r="D1802" s="12"/>
      <c r="E1802" s="12"/>
      <c r="F1802" s="5" t="str">
        <f>IFERROR(IF(E1802&lt;&gt;"",VLOOKUP(E1802,STORE!$C$6:$D$500,2,FALSE),""),"تأكد من الكود")</f>
        <v/>
      </c>
      <c r="G1802" s="12"/>
      <c r="H1802" s="20"/>
      <c r="I1802" s="12"/>
      <c r="U1802" s="4" t="str">
        <f>IF(AND($V$2=$E1802,$V$2&lt;&gt;"",$V$2&lt;&gt;0,F1802&lt;&gt;"تأكد من الكود"),COUNT($U$3:U1801)+1,"  ")</f>
        <v xml:space="preserve">  </v>
      </c>
    </row>
    <row r="1803" spans="3:21" ht="15.75">
      <c r="C1803" s="86"/>
      <c r="D1803" s="12"/>
      <c r="E1803" s="12"/>
      <c r="F1803" s="5" t="str">
        <f>IFERROR(IF(E1803&lt;&gt;"",VLOOKUP(E1803,STORE!$C$6:$D$500,2,FALSE),""),"تأكد من الكود")</f>
        <v/>
      </c>
      <c r="G1803" s="12"/>
      <c r="H1803" s="20"/>
      <c r="I1803" s="12"/>
      <c r="U1803" s="4" t="str">
        <f>IF(AND($V$2=$E1803,$V$2&lt;&gt;"",$V$2&lt;&gt;0,F1803&lt;&gt;"تأكد من الكود"),COUNT($U$3:U1802)+1,"  ")</f>
        <v xml:space="preserve">  </v>
      </c>
    </row>
    <row r="1804" spans="3:21" ht="15.75">
      <c r="C1804" s="86"/>
      <c r="D1804" s="12"/>
      <c r="E1804" s="12"/>
      <c r="F1804" s="5" t="str">
        <f>IFERROR(IF(E1804&lt;&gt;"",VLOOKUP(E1804,STORE!$C$6:$D$500,2,FALSE),""),"تأكد من الكود")</f>
        <v/>
      </c>
      <c r="G1804" s="12"/>
      <c r="H1804" s="20"/>
      <c r="I1804" s="12"/>
      <c r="U1804" s="4" t="str">
        <f>IF(AND($V$2=$E1804,$V$2&lt;&gt;"",$V$2&lt;&gt;0,F1804&lt;&gt;"تأكد من الكود"),COUNT($U$3:U1803)+1,"  ")</f>
        <v xml:space="preserve">  </v>
      </c>
    </row>
    <row r="1805" spans="3:21" ht="15.75">
      <c r="C1805" s="86"/>
      <c r="D1805" s="12"/>
      <c r="E1805" s="12"/>
      <c r="F1805" s="5" t="str">
        <f>IFERROR(IF(E1805&lt;&gt;"",VLOOKUP(E1805,STORE!$C$6:$D$500,2,FALSE),""),"تأكد من الكود")</f>
        <v/>
      </c>
      <c r="G1805" s="12"/>
      <c r="H1805" s="20"/>
      <c r="I1805" s="12"/>
      <c r="U1805" s="4" t="str">
        <f>IF(AND($V$2=$E1805,$V$2&lt;&gt;"",$V$2&lt;&gt;0,F1805&lt;&gt;"تأكد من الكود"),COUNT($U$3:U1804)+1,"  ")</f>
        <v xml:space="preserve">  </v>
      </c>
    </row>
    <row r="1806" spans="3:21" ht="15.75">
      <c r="C1806" s="86"/>
      <c r="D1806" s="12"/>
      <c r="E1806" s="12"/>
      <c r="F1806" s="5" t="str">
        <f>IFERROR(IF(E1806&lt;&gt;"",VLOOKUP(E1806,STORE!$C$6:$D$500,2,FALSE),""),"تأكد من الكود")</f>
        <v/>
      </c>
      <c r="G1806" s="12"/>
      <c r="H1806" s="20"/>
      <c r="I1806" s="12"/>
      <c r="U1806" s="4" t="str">
        <f>IF(AND($V$2=$E1806,$V$2&lt;&gt;"",$V$2&lt;&gt;0,F1806&lt;&gt;"تأكد من الكود"),COUNT($U$3:U1805)+1,"  ")</f>
        <v xml:space="preserve">  </v>
      </c>
    </row>
    <row r="1807" spans="3:21" ht="15.75">
      <c r="C1807" s="86"/>
      <c r="D1807" s="12"/>
      <c r="E1807" s="12"/>
      <c r="F1807" s="5" t="str">
        <f>IFERROR(IF(E1807&lt;&gt;"",VLOOKUP(E1807,STORE!$C$6:$D$500,2,FALSE),""),"تأكد من الكود")</f>
        <v/>
      </c>
      <c r="G1807" s="12"/>
      <c r="H1807" s="20"/>
      <c r="I1807" s="12"/>
      <c r="U1807" s="4" t="str">
        <f>IF(AND($V$2=$E1807,$V$2&lt;&gt;"",$V$2&lt;&gt;0,F1807&lt;&gt;"تأكد من الكود"),COUNT($U$3:U1806)+1,"  ")</f>
        <v xml:space="preserve">  </v>
      </c>
    </row>
    <row r="1808" spans="3:21" ht="15.75">
      <c r="C1808" s="86"/>
      <c r="D1808" s="12"/>
      <c r="E1808" s="12"/>
      <c r="F1808" s="5" t="str">
        <f>IFERROR(IF(E1808&lt;&gt;"",VLOOKUP(E1808,STORE!$C$6:$D$500,2,FALSE),""),"تأكد من الكود")</f>
        <v/>
      </c>
      <c r="G1808" s="12"/>
      <c r="H1808" s="20"/>
      <c r="I1808" s="12"/>
      <c r="U1808" s="4" t="str">
        <f>IF(AND($V$2=$E1808,$V$2&lt;&gt;"",$V$2&lt;&gt;0,F1808&lt;&gt;"تأكد من الكود"),COUNT($U$3:U1807)+1,"  ")</f>
        <v xml:space="preserve">  </v>
      </c>
    </row>
    <row r="1809" spans="3:21" ht="15.75">
      <c r="C1809" s="86"/>
      <c r="D1809" s="12"/>
      <c r="E1809" s="12"/>
      <c r="F1809" s="5" t="str">
        <f>IFERROR(IF(E1809&lt;&gt;"",VLOOKUP(E1809,STORE!$C$6:$D$500,2,FALSE),""),"تأكد من الكود")</f>
        <v/>
      </c>
      <c r="G1809" s="12"/>
      <c r="H1809" s="20"/>
      <c r="I1809" s="12"/>
      <c r="U1809" s="4" t="str">
        <f>IF(AND($V$2=$E1809,$V$2&lt;&gt;"",$V$2&lt;&gt;0,F1809&lt;&gt;"تأكد من الكود"),COUNT($U$3:U1808)+1,"  ")</f>
        <v xml:space="preserve">  </v>
      </c>
    </row>
    <row r="1810" spans="3:21" ht="15.75">
      <c r="C1810" s="86"/>
      <c r="D1810" s="12"/>
      <c r="E1810" s="12"/>
      <c r="F1810" s="5" t="str">
        <f>IFERROR(IF(E1810&lt;&gt;"",VLOOKUP(E1810,STORE!$C$6:$D$500,2,FALSE),""),"تأكد من الكود")</f>
        <v/>
      </c>
      <c r="G1810" s="12"/>
      <c r="H1810" s="20"/>
      <c r="I1810" s="12"/>
      <c r="U1810" s="4" t="str">
        <f>IF(AND($V$2=$E1810,$V$2&lt;&gt;"",$V$2&lt;&gt;0,F1810&lt;&gt;"تأكد من الكود"),COUNT($U$3:U1809)+1,"  ")</f>
        <v xml:space="preserve">  </v>
      </c>
    </row>
    <row r="1811" spans="3:21" ht="15.75">
      <c r="C1811" s="86"/>
      <c r="D1811" s="12"/>
      <c r="E1811" s="12"/>
      <c r="F1811" s="5" t="str">
        <f>IFERROR(IF(E1811&lt;&gt;"",VLOOKUP(E1811,STORE!$C$6:$D$500,2,FALSE),""),"تأكد من الكود")</f>
        <v/>
      </c>
      <c r="G1811" s="12"/>
      <c r="H1811" s="20"/>
      <c r="I1811" s="12"/>
      <c r="U1811" s="4" t="str">
        <f>IF(AND($V$2=$E1811,$V$2&lt;&gt;"",$V$2&lt;&gt;0,F1811&lt;&gt;"تأكد من الكود"),COUNT($U$3:U1810)+1,"  ")</f>
        <v xml:space="preserve">  </v>
      </c>
    </row>
    <row r="1812" spans="3:21" ht="15.75">
      <c r="C1812" s="86"/>
      <c r="D1812" s="12"/>
      <c r="E1812" s="12"/>
      <c r="F1812" s="5" t="str">
        <f>IFERROR(IF(E1812&lt;&gt;"",VLOOKUP(E1812,STORE!$C$6:$D$500,2,FALSE),""),"تأكد من الكود")</f>
        <v/>
      </c>
      <c r="G1812" s="12"/>
      <c r="H1812" s="20"/>
      <c r="I1812" s="12"/>
      <c r="U1812" s="4" t="str">
        <f>IF(AND($V$2=$E1812,$V$2&lt;&gt;"",$V$2&lt;&gt;0,F1812&lt;&gt;"تأكد من الكود"),COUNT($U$3:U1811)+1,"  ")</f>
        <v xml:space="preserve">  </v>
      </c>
    </row>
    <row r="1813" spans="3:21" ht="15.75">
      <c r="C1813" s="86"/>
      <c r="D1813" s="12"/>
      <c r="E1813" s="12"/>
      <c r="F1813" s="5" t="str">
        <f>IFERROR(IF(E1813&lt;&gt;"",VLOOKUP(E1813,STORE!$C$6:$D$500,2,FALSE),""),"تأكد من الكود")</f>
        <v/>
      </c>
      <c r="G1813" s="12"/>
      <c r="H1813" s="20"/>
      <c r="I1813" s="12"/>
      <c r="U1813" s="4" t="str">
        <f>IF(AND($V$2=$E1813,$V$2&lt;&gt;"",$V$2&lt;&gt;0,F1813&lt;&gt;"تأكد من الكود"),COUNT($U$3:U1812)+1,"  ")</f>
        <v xml:space="preserve">  </v>
      </c>
    </row>
    <row r="1814" spans="3:21" ht="15.75">
      <c r="C1814" s="86"/>
      <c r="D1814" s="12"/>
      <c r="E1814" s="12"/>
      <c r="F1814" s="5" t="str">
        <f>IFERROR(IF(E1814&lt;&gt;"",VLOOKUP(E1814,STORE!$C$6:$D$500,2,FALSE),""),"تأكد من الكود")</f>
        <v/>
      </c>
      <c r="G1814" s="12"/>
      <c r="H1814" s="20"/>
      <c r="I1814" s="12"/>
      <c r="U1814" s="4" t="str">
        <f>IF(AND($V$2=$E1814,$V$2&lt;&gt;"",$V$2&lt;&gt;0,F1814&lt;&gt;"تأكد من الكود"),COUNT($U$3:U1813)+1,"  ")</f>
        <v xml:space="preserve">  </v>
      </c>
    </row>
    <row r="1815" spans="3:21" ht="15.75">
      <c r="C1815" s="86"/>
      <c r="D1815" s="12"/>
      <c r="E1815" s="12"/>
      <c r="F1815" s="5" t="str">
        <f>IFERROR(IF(E1815&lt;&gt;"",VLOOKUP(E1815,STORE!$C$6:$D$500,2,FALSE),""),"تأكد من الكود")</f>
        <v/>
      </c>
      <c r="G1815" s="12"/>
      <c r="H1815" s="20"/>
      <c r="I1815" s="12"/>
      <c r="U1815" s="4" t="str">
        <f>IF(AND($V$2=$E1815,$V$2&lt;&gt;"",$V$2&lt;&gt;0,F1815&lt;&gt;"تأكد من الكود"),COUNT($U$3:U1814)+1,"  ")</f>
        <v xml:space="preserve">  </v>
      </c>
    </row>
    <row r="1816" spans="3:21" ht="15.75">
      <c r="C1816" s="86"/>
      <c r="D1816" s="12"/>
      <c r="E1816" s="12"/>
      <c r="F1816" s="5" t="str">
        <f>IFERROR(IF(E1816&lt;&gt;"",VLOOKUP(E1816,STORE!$C$6:$D$500,2,FALSE),""),"تأكد من الكود")</f>
        <v/>
      </c>
      <c r="G1816" s="12"/>
      <c r="H1816" s="20"/>
      <c r="I1816" s="12"/>
      <c r="U1816" s="4" t="str">
        <f>IF(AND($V$2=$E1816,$V$2&lt;&gt;"",$V$2&lt;&gt;0,F1816&lt;&gt;"تأكد من الكود"),COUNT($U$3:U1815)+1,"  ")</f>
        <v xml:space="preserve">  </v>
      </c>
    </row>
    <row r="1817" spans="3:21" ht="15.75">
      <c r="C1817" s="86"/>
      <c r="D1817" s="12"/>
      <c r="E1817" s="12"/>
      <c r="F1817" s="5" t="str">
        <f>IFERROR(IF(E1817&lt;&gt;"",VLOOKUP(E1817,STORE!$C$6:$D$500,2,FALSE),""),"تأكد من الكود")</f>
        <v/>
      </c>
      <c r="G1817" s="12"/>
      <c r="H1817" s="20"/>
      <c r="I1817" s="12"/>
      <c r="U1817" s="4" t="str">
        <f>IF(AND($V$2=$E1817,$V$2&lt;&gt;"",$V$2&lt;&gt;0,F1817&lt;&gt;"تأكد من الكود"),COUNT($U$3:U1816)+1,"  ")</f>
        <v xml:space="preserve">  </v>
      </c>
    </row>
    <row r="1818" spans="3:21" ht="15.75">
      <c r="C1818" s="86"/>
      <c r="D1818" s="12"/>
      <c r="E1818" s="12"/>
      <c r="F1818" s="5" t="str">
        <f>IFERROR(IF(E1818&lt;&gt;"",VLOOKUP(E1818,STORE!$C$6:$D$500,2,FALSE),""),"تأكد من الكود")</f>
        <v/>
      </c>
      <c r="G1818" s="12"/>
      <c r="H1818" s="20"/>
      <c r="I1818" s="12"/>
      <c r="U1818" s="4" t="str">
        <f>IF(AND($V$2=$E1818,$V$2&lt;&gt;"",$V$2&lt;&gt;0,F1818&lt;&gt;"تأكد من الكود"),COUNT($U$3:U1817)+1,"  ")</f>
        <v xml:space="preserve">  </v>
      </c>
    </row>
    <row r="1819" spans="3:21" ht="15.75">
      <c r="C1819" s="86"/>
      <c r="D1819" s="12"/>
      <c r="E1819" s="12"/>
      <c r="F1819" s="5" t="str">
        <f>IFERROR(IF(E1819&lt;&gt;"",VLOOKUP(E1819,STORE!$C$6:$D$500,2,FALSE),""),"تأكد من الكود")</f>
        <v/>
      </c>
      <c r="G1819" s="12"/>
      <c r="H1819" s="20"/>
      <c r="I1819" s="12"/>
      <c r="U1819" s="4" t="str">
        <f>IF(AND($V$2=$E1819,$V$2&lt;&gt;"",$V$2&lt;&gt;0,F1819&lt;&gt;"تأكد من الكود"),COUNT($U$3:U1818)+1,"  ")</f>
        <v xml:space="preserve">  </v>
      </c>
    </row>
    <row r="1820" spans="3:21" ht="15.75">
      <c r="C1820" s="86"/>
      <c r="D1820" s="12"/>
      <c r="E1820" s="12"/>
      <c r="F1820" s="5" t="str">
        <f>IFERROR(IF(E1820&lt;&gt;"",VLOOKUP(E1820,STORE!$C$6:$D$500,2,FALSE),""),"تأكد من الكود")</f>
        <v/>
      </c>
      <c r="G1820" s="12"/>
      <c r="H1820" s="20"/>
      <c r="I1820" s="12"/>
      <c r="U1820" s="4" t="str">
        <f>IF(AND($V$2=$E1820,$V$2&lt;&gt;"",$V$2&lt;&gt;0,F1820&lt;&gt;"تأكد من الكود"),COUNT($U$3:U1819)+1,"  ")</f>
        <v xml:space="preserve">  </v>
      </c>
    </row>
    <row r="1821" spans="3:21" ht="15.75">
      <c r="C1821" s="86"/>
      <c r="D1821" s="12"/>
      <c r="E1821" s="12"/>
      <c r="F1821" s="5" t="str">
        <f>IFERROR(IF(E1821&lt;&gt;"",VLOOKUP(E1821,STORE!$C$6:$D$500,2,FALSE),""),"تأكد من الكود")</f>
        <v/>
      </c>
      <c r="G1821" s="12"/>
      <c r="H1821" s="20"/>
      <c r="I1821" s="12"/>
      <c r="U1821" s="4" t="str">
        <f>IF(AND($V$2=$E1821,$V$2&lt;&gt;"",$V$2&lt;&gt;0,F1821&lt;&gt;"تأكد من الكود"),COUNT($U$3:U1820)+1,"  ")</f>
        <v xml:space="preserve">  </v>
      </c>
    </row>
    <row r="1822" spans="3:21" ht="15.75">
      <c r="C1822" s="86"/>
      <c r="D1822" s="12"/>
      <c r="E1822" s="12"/>
      <c r="F1822" s="5" t="str">
        <f>IFERROR(IF(E1822&lt;&gt;"",VLOOKUP(E1822,STORE!$C$6:$D$500,2,FALSE),""),"تأكد من الكود")</f>
        <v/>
      </c>
      <c r="G1822" s="12"/>
      <c r="H1822" s="20"/>
      <c r="I1822" s="12"/>
      <c r="U1822" s="4" t="str">
        <f>IF(AND($V$2=$E1822,$V$2&lt;&gt;"",$V$2&lt;&gt;0,F1822&lt;&gt;"تأكد من الكود"),COUNT($U$3:U1821)+1,"  ")</f>
        <v xml:space="preserve">  </v>
      </c>
    </row>
    <row r="1823" spans="3:21" ht="15.75">
      <c r="C1823" s="86"/>
      <c r="D1823" s="12"/>
      <c r="E1823" s="12"/>
      <c r="F1823" s="5" t="str">
        <f>IFERROR(IF(E1823&lt;&gt;"",VLOOKUP(E1823,STORE!$C$6:$D$500,2,FALSE),""),"تأكد من الكود")</f>
        <v/>
      </c>
      <c r="G1823" s="12"/>
      <c r="H1823" s="20"/>
      <c r="I1823" s="12"/>
      <c r="U1823" s="4" t="str">
        <f>IF(AND($V$2=$E1823,$V$2&lt;&gt;"",$V$2&lt;&gt;0,F1823&lt;&gt;"تأكد من الكود"),COUNT($U$3:U1822)+1,"  ")</f>
        <v xml:space="preserve">  </v>
      </c>
    </row>
    <row r="1824" spans="3:21" ht="15.75">
      <c r="C1824" s="86"/>
      <c r="D1824" s="12"/>
      <c r="E1824" s="12"/>
      <c r="F1824" s="5" t="str">
        <f>IFERROR(IF(E1824&lt;&gt;"",VLOOKUP(E1824,STORE!$C$6:$D$500,2,FALSE),""),"تأكد من الكود")</f>
        <v/>
      </c>
      <c r="G1824" s="12"/>
      <c r="H1824" s="20"/>
      <c r="I1824" s="12"/>
      <c r="U1824" s="4" t="str">
        <f>IF(AND($V$2=$E1824,$V$2&lt;&gt;"",$V$2&lt;&gt;0,F1824&lt;&gt;"تأكد من الكود"),COUNT($U$3:U1823)+1,"  ")</f>
        <v xml:space="preserve">  </v>
      </c>
    </row>
    <row r="1825" spans="3:21" ht="15.75">
      <c r="C1825" s="86"/>
      <c r="D1825" s="12"/>
      <c r="E1825" s="12"/>
      <c r="F1825" s="5" t="str">
        <f>IFERROR(IF(E1825&lt;&gt;"",VLOOKUP(E1825,STORE!$C$6:$D$500,2,FALSE),""),"تأكد من الكود")</f>
        <v/>
      </c>
      <c r="G1825" s="12"/>
      <c r="H1825" s="20"/>
      <c r="I1825" s="12"/>
      <c r="U1825" s="4" t="str">
        <f>IF(AND($V$2=$E1825,$V$2&lt;&gt;"",$V$2&lt;&gt;0,F1825&lt;&gt;"تأكد من الكود"),COUNT($U$3:U1824)+1,"  ")</f>
        <v xml:space="preserve">  </v>
      </c>
    </row>
    <row r="1826" spans="3:21" ht="15.75">
      <c r="C1826" s="86"/>
      <c r="D1826" s="12"/>
      <c r="E1826" s="12"/>
      <c r="F1826" s="5" t="str">
        <f>IFERROR(IF(E1826&lt;&gt;"",VLOOKUP(E1826,STORE!$C$6:$D$500,2,FALSE),""),"تأكد من الكود")</f>
        <v/>
      </c>
      <c r="G1826" s="12"/>
      <c r="H1826" s="20"/>
      <c r="I1826" s="12"/>
      <c r="U1826" s="4" t="str">
        <f>IF(AND($V$2=$E1826,$V$2&lt;&gt;"",$V$2&lt;&gt;0,F1826&lt;&gt;"تأكد من الكود"),COUNT($U$3:U1825)+1,"  ")</f>
        <v xml:space="preserve">  </v>
      </c>
    </row>
    <row r="1827" spans="3:21" ht="15.75">
      <c r="C1827" s="86"/>
      <c r="D1827" s="12"/>
      <c r="E1827" s="12"/>
      <c r="F1827" s="5" t="str">
        <f>IFERROR(IF(E1827&lt;&gt;"",VLOOKUP(E1827,STORE!$C$6:$D$500,2,FALSE),""),"تأكد من الكود")</f>
        <v/>
      </c>
      <c r="G1827" s="12"/>
      <c r="H1827" s="20"/>
      <c r="I1827" s="12"/>
      <c r="U1827" s="4" t="str">
        <f>IF(AND($V$2=$E1827,$V$2&lt;&gt;"",$V$2&lt;&gt;0,F1827&lt;&gt;"تأكد من الكود"),COUNT($U$3:U1826)+1,"  ")</f>
        <v xml:space="preserve">  </v>
      </c>
    </row>
    <row r="1828" spans="3:21" ht="15.75">
      <c r="C1828" s="86"/>
      <c r="D1828" s="12"/>
      <c r="E1828" s="12"/>
      <c r="F1828" s="5" t="str">
        <f>IFERROR(IF(E1828&lt;&gt;"",VLOOKUP(E1828,STORE!$C$6:$D$500,2,FALSE),""),"تأكد من الكود")</f>
        <v/>
      </c>
      <c r="G1828" s="12"/>
      <c r="H1828" s="20"/>
      <c r="I1828" s="12"/>
      <c r="U1828" s="4" t="str">
        <f>IF(AND($V$2=$E1828,$V$2&lt;&gt;"",$V$2&lt;&gt;0,F1828&lt;&gt;"تأكد من الكود"),COUNT($U$3:U1827)+1,"  ")</f>
        <v xml:space="preserve">  </v>
      </c>
    </row>
    <row r="1829" spans="3:21" ht="15.75">
      <c r="C1829" s="86"/>
      <c r="D1829" s="12"/>
      <c r="E1829" s="12"/>
      <c r="F1829" s="5" t="str">
        <f>IFERROR(IF(E1829&lt;&gt;"",VLOOKUP(E1829,STORE!$C$6:$D$500,2,FALSE),""),"تأكد من الكود")</f>
        <v/>
      </c>
      <c r="G1829" s="12"/>
      <c r="H1829" s="20"/>
      <c r="I1829" s="12"/>
      <c r="U1829" s="4" t="str">
        <f>IF(AND($V$2=$E1829,$V$2&lt;&gt;"",$V$2&lt;&gt;0,F1829&lt;&gt;"تأكد من الكود"),COUNT($U$3:U1828)+1,"  ")</f>
        <v xml:space="preserve">  </v>
      </c>
    </row>
    <row r="1830" spans="3:21" ht="15.75">
      <c r="C1830" s="86"/>
      <c r="D1830" s="12"/>
      <c r="E1830" s="12"/>
      <c r="F1830" s="5" t="str">
        <f>IFERROR(IF(E1830&lt;&gt;"",VLOOKUP(E1830,STORE!$C$6:$D$500,2,FALSE),""),"تأكد من الكود")</f>
        <v/>
      </c>
      <c r="G1830" s="12"/>
      <c r="H1830" s="20"/>
      <c r="I1830" s="12"/>
      <c r="U1830" s="4" t="str">
        <f>IF(AND($V$2=$E1830,$V$2&lt;&gt;"",$V$2&lt;&gt;0,F1830&lt;&gt;"تأكد من الكود"),COUNT($U$3:U1829)+1,"  ")</f>
        <v xml:space="preserve">  </v>
      </c>
    </row>
    <row r="1831" spans="3:21" ht="15.75">
      <c r="C1831" s="86"/>
      <c r="D1831" s="12"/>
      <c r="E1831" s="12"/>
      <c r="F1831" s="5" t="str">
        <f>IFERROR(IF(E1831&lt;&gt;"",VLOOKUP(E1831,STORE!$C$6:$D$500,2,FALSE),""),"تأكد من الكود")</f>
        <v/>
      </c>
      <c r="G1831" s="12"/>
      <c r="H1831" s="20"/>
      <c r="I1831" s="12"/>
      <c r="U1831" s="4" t="str">
        <f>IF(AND($V$2=$E1831,$V$2&lt;&gt;"",$V$2&lt;&gt;0,F1831&lt;&gt;"تأكد من الكود"),COUNT($U$3:U1830)+1,"  ")</f>
        <v xml:space="preserve">  </v>
      </c>
    </row>
    <row r="1832" spans="3:21" ht="15.75">
      <c r="C1832" s="86"/>
      <c r="D1832" s="12"/>
      <c r="E1832" s="12"/>
      <c r="F1832" s="5" t="str">
        <f>IFERROR(IF(E1832&lt;&gt;"",VLOOKUP(E1832,STORE!$C$6:$D$500,2,FALSE),""),"تأكد من الكود")</f>
        <v/>
      </c>
      <c r="G1832" s="12"/>
      <c r="H1832" s="20"/>
      <c r="I1832" s="12"/>
      <c r="U1832" s="4" t="str">
        <f>IF(AND($V$2=$E1832,$V$2&lt;&gt;"",$V$2&lt;&gt;0,F1832&lt;&gt;"تأكد من الكود"),COUNT($U$3:U1831)+1,"  ")</f>
        <v xml:space="preserve">  </v>
      </c>
    </row>
    <row r="1833" spans="3:21" ht="15.75">
      <c r="C1833" s="86"/>
      <c r="D1833" s="12"/>
      <c r="E1833" s="12"/>
      <c r="F1833" s="5" t="str">
        <f>IFERROR(IF(E1833&lt;&gt;"",VLOOKUP(E1833,STORE!$C$6:$D$500,2,FALSE),""),"تأكد من الكود")</f>
        <v/>
      </c>
      <c r="G1833" s="12"/>
      <c r="H1833" s="20"/>
      <c r="I1833" s="12"/>
      <c r="U1833" s="4" t="str">
        <f>IF(AND($V$2=$E1833,$V$2&lt;&gt;"",$V$2&lt;&gt;0,F1833&lt;&gt;"تأكد من الكود"),COUNT($U$3:U1832)+1,"  ")</f>
        <v xml:space="preserve">  </v>
      </c>
    </row>
    <row r="1834" spans="3:21" ht="15.75">
      <c r="C1834" s="86"/>
      <c r="D1834" s="12"/>
      <c r="E1834" s="12"/>
      <c r="F1834" s="5" t="str">
        <f>IFERROR(IF(E1834&lt;&gt;"",VLOOKUP(E1834,STORE!$C$6:$D$500,2,FALSE),""),"تأكد من الكود")</f>
        <v/>
      </c>
      <c r="G1834" s="12"/>
      <c r="H1834" s="20"/>
      <c r="I1834" s="12"/>
      <c r="U1834" s="4" t="str">
        <f>IF(AND($V$2=$E1834,$V$2&lt;&gt;"",$V$2&lt;&gt;0,F1834&lt;&gt;"تأكد من الكود"),COUNT($U$3:U1833)+1,"  ")</f>
        <v xml:space="preserve">  </v>
      </c>
    </row>
    <row r="1835" spans="3:21" ht="15.75">
      <c r="C1835" s="86"/>
      <c r="D1835" s="12"/>
      <c r="E1835" s="12"/>
      <c r="F1835" s="5" t="str">
        <f>IFERROR(IF(E1835&lt;&gt;"",VLOOKUP(E1835,STORE!$C$6:$D$500,2,FALSE),""),"تأكد من الكود")</f>
        <v/>
      </c>
      <c r="G1835" s="12"/>
      <c r="H1835" s="20"/>
      <c r="I1835" s="12"/>
      <c r="U1835" s="4" t="str">
        <f>IF(AND($V$2=$E1835,$V$2&lt;&gt;"",$V$2&lt;&gt;0,F1835&lt;&gt;"تأكد من الكود"),COUNT($U$3:U1834)+1,"  ")</f>
        <v xml:space="preserve">  </v>
      </c>
    </row>
    <row r="1836" spans="3:21" ht="15.75">
      <c r="C1836" s="86"/>
      <c r="D1836" s="12"/>
      <c r="E1836" s="12"/>
      <c r="F1836" s="5" t="str">
        <f>IFERROR(IF(E1836&lt;&gt;"",VLOOKUP(E1836,STORE!$C$6:$D$500,2,FALSE),""),"تأكد من الكود")</f>
        <v/>
      </c>
      <c r="G1836" s="12"/>
      <c r="H1836" s="20"/>
      <c r="I1836" s="12"/>
      <c r="U1836" s="4" t="str">
        <f>IF(AND($V$2=$E1836,$V$2&lt;&gt;"",$V$2&lt;&gt;0,F1836&lt;&gt;"تأكد من الكود"),COUNT($U$3:U1835)+1,"  ")</f>
        <v xml:space="preserve">  </v>
      </c>
    </row>
    <row r="1837" spans="3:21" ht="15.75">
      <c r="C1837" s="86"/>
      <c r="D1837" s="12"/>
      <c r="E1837" s="12"/>
      <c r="F1837" s="5" t="str">
        <f>IFERROR(IF(E1837&lt;&gt;"",VLOOKUP(E1837,STORE!$C$6:$D$500,2,FALSE),""),"تأكد من الكود")</f>
        <v/>
      </c>
      <c r="G1837" s="12"/>
      <c r="H1837" s="20"/>
      <c r="I1837" s="12"/>
      <c r="U1837" s="4" t="str">
        <f>IF(AND($V$2=$E1837,$V$2&lt;&gt;"",$V$2&lt;&gt;0,F1837&lt;&gt;"تأكد من الكود"),COUNT($U$3:U1836)+1,"  ")</f>
        <v xml:space="preserve">  </v>
      </c>
    </row>
    <row r="1838" spans="3:21" ht="15.75">
      <c r="C1838" s="86"/>
      <c r="D1838" s="12"/>
      <c r="E1838" s="12"/>
      <c r="F1838" s="5" t="str">
        <f>IFERROR(IF(E1838&lt;&gt;"",VLOOKUP(E1838,STORE!$C$6:$D$500,2,FALSE),""),"تأكد من الكود")</f>
        <v/>
      </c>
      <c r="G1838" s="12"/>
      <c r="H1838" s="20"/>
      <c r="I1838" s="12"/>
      <c r="U1838" s="4" t="str">
        <f>IF(AND($V$2=$E1838,$V$2&lt;&gt;"",$V$2&lt;&gt;0,F1838&lt;&gt;"تأكد من الكود"),COUNT($U$3:U1837)+1,"  ")</f>
        <v xml:space="preserve">  </v>
      </c>
    </row>
    <row r="1839" spans="3:21" ht="15.75">
      <c r="C1839" s="86"/>
      <c r="D1839" s="12"/>
      <c r="E1839" s="12"/>
      <c r="F1839" s="5" t="str">
        <f>IFERROR(IF(E1839&lt;&gt;"",VLOOKUP(E1839,STORE!$C$6:$D$500,2,FALSE),""),"تأكد من الكود")</f>
        <v/>
      </c>
      <c r="G1839" s="12"/>
      <c r="H1839" s="20"/>
      <c r="I1839" s="12"/>
      <c r="U1839" s="4" t="str">
        <f>IF(AND($V$2=$E1839,$V$2&lt;&gt;"",$V$2&lt;&gt;0,F1839&lt;&gt;"تأكد من الكود"),COUNT($U$3:U1838)+1,"  ")</f>
        <v xml:space="preserve">  </v>
      </c>
    </row>
    <row r="1840" spans="3:21" ht="15.75">
      <c r="C1840" s="86"/>
      <c r="D1840" s="12"/>
      <c r="E1840" s="12"/>
      <c r="F1840" s="5" t="str">
        <f>IFERROR(IF(E1840&lt;&gt;"",VLOOKUP(E1840,STORE!$C$6:$D$500,2,FALSE),""),"تأكد من الكود")</f>
        <v/>
      </c>
      <c r="G1840" s="12"/>
      <c r="H1840" s="20"/>
      <c r="I1840" s="12"/>
      <c r="U1840" s="4" t="str">
        <f>IF(AND($V$2=$E1840,$V$2&lt;&gt;"",$V$2&lt;&gt;0,F1840&lt;&gt;"تأكد من الكود"),COUNT($U$3:U1839)+1,"  ")</f>
        <v xml:space="preserve">  </v>
      </c>
    </row>
    <row r="1841" spans="3:21" ht="15.75">
      <c r="C1841" s="86"/>
      <c r="D1841" s="12"/>
      <c r="E1841" s="12"/>
      <c r="F1841" s="5" t="str">
        <f>IFERROR(IF(E1841&lt;&gt;"",VLOOKUP(E1841,STORE!$C$6:$D$500,2,FALSE),""),"تأكد من الكود")</f>
        <v/>
      </c>
      <c r="G1841" s="12"/>
      <c r="H1841" s="20"/>
      <c r="I1841" s="12"/>
      <c r="U1841" s="4" t="str">
        <f>IF(AND($V$2=$E1841,$V$2&lt;&gt;"",$V$2&lt;&gt;0,F1841&lt;&gt;"تأكد من الكود"),COUNT($U$3:U1840)+1,"  ")</f>
        <v xml:space="preserve">  </v>
      </c>
    </row>
    <row r="1842" spans="3:21" ht="15.75">
      <c r="C1842" s="86"/>
      <c r="D1842" s="12"/>
      <c r="E1842" s="12"/>
      <c r="F1842" s="5" t="str">
        <f>IFERROR(IF(E1842&lt;&gt;"",VLOOKUP(E1842,STORE!$C$6:$D$500,2,FALSE),""),"تأكد من الكود")</f>
        <v/>
      </c>
      <c r="G1842" s="12"/>
      <c r="H1842" s="20"/>
      <c r="I1842" s="12"/>
      <c r="U1842" s="4" t="str">
        <f>IF(AND($V$2=$E1842,$V$2&lt;&gt;"",$V$2&lt;&gt;0,F1842&lt;&gt;"تأكد من الكود"),COUNT($U$3:U1841)+1,"  ")</f>
        <v xml:space="preserve">  </v>
      </c>
    </row>
    <row r="1843" spans="3:21" ht="15.75">
      <c r="C1843" s="86"/>
      <c r="D1843" s="12"/>
      <c r="E1843" s="12"/>
      <c r="F1843" s="5" t="str">
        <f>IFERROR(IF(E1843&lt;&gt;"",VLOOKUP(E1843,STORE!$C$6:$D$500,2,FALSE),""),"تأكد من الكود")</f>
        <v/>
      </c>
      <c r="G1843" s="12"/>
      <c r="H1843" s="20"/>
      <c r="I1843" s="12"/>
      <c r="U1843" s="4" t="str">
        <f>IF(AND($V$2=$E1843,$V$2&lt;&gt;"",$V$2&lt;&gt;0,F1843&lt;&gt;"تأكد من الكود"),COUNT($U$3:U1842)+1,"  ")</f>
        <v xml:space="preserve">  </v>
      </c>
    </row>
    <row r="1844" spans="3:21" ht="15.75">
      <c r="C1844" s="86"/>
      <c r="D1844" s="12"/>
      <c r="E1844" s="12"/>
      <c r="F1844" s="5" t="str">
        <f>IFERROR(IF(E1844&lt;&gt;"",VLOOKUP(E1844,STORE!$C$6:$D$500,2,FALSE),""),"تأكد من الكود")</f>
        <v/>
      </c>
      <c r="G1844" s="12"/>
      <c r="H1844" s="20"/>
      <c r="I1844" s="12"/>
      <c r="U1844" s="4" t="str">
        <f>IF(AND($V$2=$E1844,$V$2&lt;&gt;"",$V$2&lt;&gt;0,F1844&lt;&gt;"تأكد من الكود"),COUNT($U$3:U1843)+1,"  ")</f>
        <v xml:space="preserve">  </v>
      </c>
    </row>
    <row r="1845" spans="3:21" ht="15.75">
      <c r="C1845" s="86"/>
      <c r="D1845" s="12"/>
      <c r="E1845" s="12"/>
      <c r="F1845" s="5" t="str">
        <f>IFERROR(IF(E1845&lt;&gt;"",VLOOKUP(E1845,STORE!$C$6:$D$500,2,FALSE),""),"تأكد من الكود")</f>
        <v/>
      </c>
      <c r="G1845" s="12"/>
      <c r="H1845" s="20"/>
      <c r="I1845" s="12"/>
      <c r="U1845" s="4" t="str">
        <f>IF(AND($V$2=$E1845,$V$2&lt;&gt;"",$V$2&lt;&gt;0,F1845&lt;&gt;"تأكد من الكود"),COUNT($U$3:U1844)+1,"  ")</f>
        <v xml:space="preserve">  </v>
      </c>
    </row>
    <row r="1846" spans="3:21" ht="15.75">
      <c r="C1846" s="86"/>
      <c r="D1846" s="12"/>
      <c r="E1846" s="12"/>
      <c r="F1846" s="5" t="str">
        <f>IFERROR(IF(E1846&lt;&gt;"",VLOOKUP(E1846,STORE!$C$6:$D$500,2,FALSE),""),"تأكد من الكود")</f>
        <v/>
      </c>
      <c r="G1846" s="12"/>
      <c r="H1846" s="20"/>
      <c r="I1846" s="12"/>
      <c r="U1846" s="4" t="str">
        <f>IF(AND($V$2=$E1846,$V$2&lt;&gt;"",$V$2&lt;&gt;0,F1846&lt;&gt;"تأكد من الكود"),COUNT($U$3:U1845)+1,"  ")</f>
        <v xml:space="preserve">  </v>
      </c>
    </row>
    <row r="1847" spans="3:21" ht="15.75">
      <c r="C1847" s="86"/>
      <c r="D1847" s="12"/>
      <c r="E1847" s="12"/>
      <c r="F1847" s="5" t="str">
        <f>IFERROR(IF(E1847&lt;&gt;"",VLOOKUP(E1847,STORE!$C$6:$D$500,2,FALSE),""),"تأكد من الكود")</f>
        <v/>
      </c>
      <c r="G1847" s="12"/>
      <c r="H1847" s="20"/>
      <c r="I1847" s="12"/>
      <c r="U1847" s="4" t="str">
        <f>IF(AND($V$2=$E1847,$V$2&lt;&gt;"",$V$2&lt;&gt;0,F1847&lt;&gt;"تأكد من الكود"),COUNT($U$3:U1846)+1,"  ")</f>
        <v xml:space="preserve">  </v>
      </c>
    </row>
    <row r="1848" spans="3:21" ht="15.75">
      <c r="C1848" s="86"/>
      <c r="D1848" s="12"/>
      <c r="E1848" s="12"/>
      <c r="F1848" s="5" t="str">
        <f>IFERROR(IF(E1848&lt;&gt;"",VLOOKUP(E1848,STORE!$C$6:$D$500,2,FALSE),""),"تأكد من الكود")</f>
        <v/>
      </c>
      <c r="G1848" s="12"/>
      <c r="H1848" s="20"/>
      <c r="I1848" s="12"/>
      <c r="U1848" s="4" t="str">
        <f>IF(AND($V$2=$E1848,$V$2&lt;&gt;"",$V$2&lt;&gt;0,F1848&lt;&gt;"تأكد من الكود"),COUNT($U$3:U1847)+1,"  ")</f>
        <v xml:space="preserve">  </v>
      </c>
    </row>
    <row r="1849" spans="3:21" ht="15.75">
      <c r="C1849" s="86"/>
      <c r="D1849" s="12"/>
      <c r="E1849" s="12"/>
      <c r="F1849" s="5" t="str">
        <f>IFERROR(IF(E1849&lt;&gt;"",VLOOKUP(E1849,STORE!$C$6:$D$500,2,FALSE),""),"تأكد من الكود")</f>
        <v/>
      </c>
      <c r="G1849" s="12"/>
      <c r="H1849" s="20"/>
      <c r="I1849" s="12"/>
      <c r="U1849" s="4" t="str">
        <f>IF(AND($V$2=$E1849,$V$2&lt;&gt;"",$V$2&lt;&gt;0,F1849&lt;&gt;"تأكد من الكود"),COUNT($U$3:U1848)+1,"  ")</f>
        <v xml:space="preserve">  </v>
      </c>
    </row>
    <row r="1850" spans="3:21" ht="15.75">
      <c r="C1850" s="86"/>
      <c r="D1850" s="12"/>
      <c r="E1850" s="12"/>
      <c r="F1850" s="5" t="str">
        <f>IFERROR(IF(E1850&lt;&gt;"",VLOOKUP(E1850,STORE!$C$6:$D$500,2,FALSE),""),"تأكد من الكود")</f>
        <v/>
      </c>
      <c r="G1850" s="12"/>
      <c r="H1850" s="20"/>
      <c r="I1850" s="12"/>
      <c r="U1850" s="4" t="str">
        <f>IF(AND($V$2=$E1850,$V$2&lt;&gt;"",$V$2&lt;&gt;0,F1850&lt;&gt;"تأكد من الكود"),COUNT($U$3:U1849)+1,"  ")</f>
        <v xml:space="preserve">  </v>
      </c>
    </row>
    <row r="1851" spans="3:21" ht="15.75">
      <c r="C1851" s="86"/>
      <c r="D1851" s="12"/>
      <c r="E1851" s="12"/>
      <c r="F1851" s="5" t="str">
        <f>IFERROR(IF(E1851&lt;&gt;"",VLOOKUP(E1851,STORE!$C$6:$D$500,2,FALSE),""),"تأكد من الكود")</f>
        <v/>
      </c>
      <c r="G1851" s="12"/>
      <c r="H1851" s="20"/>
      <c r="I1851" s="12"/>
      <c r="U1851" s="4" t="str">
        <f>IF(AND($V$2=$E1851,$V$2&lt;&gt;"",$V$2&lt;&gt;0,F1851&lt;&gt;"تأكد من الكود"),COUNT($U$3:U1850)+1,"  ")</f>
        <v xml:space="preserve">  </v>
      </c>
    </row>
    <row r="1852" spans="3:21" ht="15.75">
      <c r="C1852" s="86"/>
      <c r="D1852" s="12"/>
      <c r="E1852" s="12"/>
      <c r="F1852" s="5" t="str">
        <f>IFERROR(IF(E1852&lt;&gt;"",VLOOKUP(E1852,STORE!$C$6:$D$500,2,FALSE),""),"تأكد من الكود")</f>
        <v/>
      </c>
      <c r="G1852" s="12"/>
      <c r="H1852" s="20"/>
      <c r="I1852" s="12"/>
      <c r="U1852" s="4" t="str">
        <f>IF(AND($V$2=$E1852,$V$2&lt;&gt;"",$V$2&lt;&gt;0,F1852&lt;&gt;"تأكد من الكود"),COUNT($U$3:U1851)+1,"  ")</f>
        <v xml:space="preserve">  </v>
      </c>
    </row>
    <row r="1853" spans="3:21" ht="15.75">
      <c r="C1853" s="86"/>
      <c r="D1853" s="12"/>
      <c r="E1853" s="12"/>
      <c r="F1853" s="5" t="str">
        <f>IFERROR(IF(E1853&lt;&gt;"",VLOOKUP(E1853,STORE!$C$6:$D$500,2,FALSE),""),"تأكد من الكود")</f>
        <v/>
      </c>
      <c r="G1853" s="12"/>
      <c r="H1853" s="20"/>
      <c r="I1853" s="12"/>
      <c r="U1853" s="4" t="str">
        <f>IF(AND($V$2=$E1853,$V$2&lt;&gt;"",$V$2&lt;&gt;0,F1853&lt;&gt;"تأكد من الكود"),COUNT($U$3:U1852)+1,"  ")</f>
        <v xml:space="preserve">  </v>
      </c>
    </row>
    <row r="1854" spans="3:21" ht="15.75">
      <c r="C1854" s="86"/>
      <c r="D1854" s="12"/>
      <c r="E1854" s="12"/>
      <c r="F1854" s="5" t="str">
        <f>IFERROR(IF(E1854&lt;&gt;"",VLOOKUP(E1854,STORE!$C$6:$D$500,2,FALSE),""),"تأكد من الكود")</f>
        <v/>
      </c>
      <c r="G1854" s="12"/>
      <c r="H1854" s="20"/>
      <c r="I1854" s="12"/>
      <c r="U1854" s="4" t="str">
        <f>IF(AND($V$2=$E1854,$V$2&lt;&gt;"",$V$2&lt;&gt;0,F1854&lt;&gt;"تأكد من الكود"),COUNT($U$3:U1853)+1,"  ")</f>
        <v xml:space="preserve">  </v>
      </c>
    </row>
    <row r="1855" spans="3:21" ht="15.75">
      <c r="C1855" s="86"/>
      <c r="D1855" s="12"/>
      <c r="E1855" s="12"/>
      <c r="F1855" s="5" t="str">
        <f>IFERROR(IF(E1855&lt;&gt;"",VLOOKUP(E1855,STORE!$C$6:$D$500,2,FALSE),""),"تأكد من الكود")</f>
        <v/>
      </c>
      <c r="G1855" s="12"/>
      <c r="H1855" s="20"/>
      <c r="I1855" s="12"/>
      <c r="U1855" s="4" t="str">
        <f>IF(AND($V$2=$E1855,$V$2&lt;&gt;"",$V$2&lt;&gt;0,F1855&lt;&gt;"تأكد من الكود"),COUNT($U$3:U1854)+1,"  ")</f>
        <v xml:space="preserve">  </v>
      </c>
    </row>
    <row r="1856" spans="3:21" ht="15.75">
      <c r="C1856" s="86"/>
      <c r="D1856" s="12"/>
      <c r="E1856" s="12"/>
      <c r="F1856" s="5" t="str">
        <f>IFERROR(IF(E1856&lt;&gt;"",VLOOKUP(E1856,STORE!$C$6:$D$500,2,FALSE),""),"تأكد من الكود")</f>
        <v/>
      </c>
      <c r="G1856" s="12"/>
      <c r="H1856" s="20"/>
      <c r="I1856" s="12"/>
      <c r="U1856" s="4" t="str">
        <f>IF(AND($V$2=$E1856,$V$2&lt;&gt;"",$V$2&lt;&gt;0,F1856&lt;&gt;"تأكد من الكود"),COUNT($U$3:U1855)+1,"  ")</f>
        <v xml:space="preserve">  </v>
      </c>
    </row>
    <row r="1857" spans="3:21" ht="15.75">
      <c r="C1857" s="86"/>
      <c r="D1857" s="12"/>
      <c r="E1857" s="12"/>
      <c r="F1857" s="5" t="str">
        <f>IFERROR(IF(E1857&lt;&gt;"",VLOOKUP(E1857,STORE!$C$6:$D$500,2,FALSE),""),"تأكد من الكود")</f>
        <v/>
      </c>
      <c r="G1857" s="12"/>
      <c r="H1857" s="20"/>
      <c r="I1857" s="12"/>
      <c r="U1857" s="4" t="str">
        <f>IF(AND($V$2=$E1857,$V$2&lt;&gt;"",$V$2&lt;&gt;0,F1857&lt;&gt;"تأكد من الكود"),COUNT($U$3:U1856)+1,"  ")</f>
        <v xml:space="preserve">  </v>
      </c>
    </row>
    <row r="1858" spans="3:21" ht="15.75">
      <c r="C1858" s="86"/>
      <c r="D1858" s="12"/>
      <c r="E1858" s="12"/>
      <c r="F1858" s="5" t="str">
        <f>IFERROR(IF(E1858&lt;&gt;"",VLOOKUP(E1858,STORE!$C$6:$D$500,2,FALSE),""),"تأكد من الكود")</f>
        <v/>
      </c>
      <c r="G1858" s="12"/>
      <c r="H1858" s="20"/>
      <c r="I1858" s="12"/>
      <c r="U1858" s="4" t="str">
        <f>IF(AND($V$2=$E1858,$V$2&lt;&gt;"",$V$2&lt;&gt;0,F1858&lt;&gt;"تأكد من الكود"),COUNT($U$3:U1857)+1,"  ")</f>
        <v xml:space="preserve">  </v>
      </c>
    </row>
    <row r="1859" spans="3:21" ht="15.75">
      <c r="C1859" s="86"/>
      <c r="D1859" s="12"/>
      <c r="E1859" s="12"/>
      <c r="F1859" s="5" t="str">
        <f>IFERROR(IF(E1859&lt;&gt;"",VLOOKUP(E1859,STORE!$C$6:$D$500,2,FALSE),""),"تأكد من الكود")</f>
        <v/>
      </c>
      <c r="G1859" s="12"/>
      <c r="H1859" s="20"/>
      <c r="I1859" s="12"/>
      <c r="U1859" s="4" t="str">
        <f>IF(AND($V$2=$E1859,$V$2&lt;&gt;"",$V$2&lt;&gt;0,F1859&lt;&gt;"تأكد من الكود"),COUNT($U$3:U1858)+1,"  ")</f>
        <v xml:space="preserve">  </v>
      </c>
    </row>
    <row r="1860" spans="3:21" ht="15.75">
      <c r="C1860" s="86"/>
      <c r="D1860" s="12"/>
      <c r="E1860" s="12"/>
      <c r="F1860" s="5" t="str">
        <f>IFERROR(IF(E1860&lt;&gt;"",VLOOKUP(E1860,STORE!$C$6:$D$500,2,FALSE),""),"تأكد من الكود")</f>
        <v/>
      </c>
      <c r="G1860" s="12"/>
      <c r="H1860" s="20"/>
      <c r="I1860" s="12"/>
      <c r="U1860" s="4" t="str">
        <f>IF(AND($V$2=$E1860,$V$2&lt;&gt;"",$V$2&lt;&gt;0,F1860&lt;&gt;"تأكد من الكود"),COUNT($U$3:U1859)+1,"  ")</f>
        <v xml:space="preserve">  </v>
      </c>
    </row>
    <row r="1861" spans="3:21" ht="15.75">
      <c r="C1861" s="86"/>
      <c r="D1861" s="12"/>
      <c r="E1861" s="12"/>
      <c r="F1861" s="5" t="str">
        <f>IFERROR(IF(E1861&lt;&gt;"",VLOOKUP(E1861,STORE!$C$6:$D$500,2,FALSE),""),"تأكد من الكود")</f>
        <v/>
      </c>
      <c r="G1861" s="12"/>
      <c r="H1861" s="20"/>
      <c r="I1861" s="12"/>
      <c r="U1861" s="4" t="str">
        <f>IF(AND($V$2=$E1861,$V$2&lt;&gt;"",$V$2&lt;&gt;0,F1861&lt;&gt;"تأكد من الكود"),COUNT($U$3:U1860)+1,"  ")</f>
        <v xml:space="preserve">  </v>
      </c>
    </row>
    <row r="1862" spans="3:21" ht="15.75">
      <c r="C1862" s="86"/>
      <c r="D1862" s="12"/>
      <c r="E1862" s="12"/>
      <c r="F1862" s="5" t="str">
        <f>IFERROR(IF(E1862&lt;&gt;"",VLOOKUP(E1862,STORE!$C$6:$D$500,2,FALSE),""),"تأكد من الكود")</f>
        <v/>
      </c>
      <c r="G1862" s="12"/>
      <c r="H1862" s="20"/>
      <c r="I1862" s="12"/>
      <c r="U1862" s="4" t="str">
        <f>IF(AND($V$2=$E1862,$V$2&lt;&gt;"",$V$2&lt;&gt;0,F1862&lt;&gt;"تأكد من الكود"),COUNT($U$3:U1861)+1,"  ")</f>
        <v xml:space="preserve">  </v>
      </c>
    </row>
    <row r="1863" spans="3:21" ht="15.75">
      <c r="C1863" s="86"/>
      <c r="D1863" s="12"/>
      <c r="E1863" s="12"/>
      <c r="F1863" s="5" t="str">
        <f>IFERROR(IF(E1863&lt;&gt;"",VLOOKUP(E1863,STORE!$C$6:$D$500,2,FALSE),""),"تأكد من الكود")</f>
        <v/>
      </c>
      <c r="G1863" s="12"/>
      <c r="H1863" s="20"/>
      <c r="I1863" s="12"/>
      <c r="U1863" s="4" t="str">
        <f>IF(AND($V$2=$E1863,$V$2&lt;&gt;"",$V$2&lt;&gt;0,F1863&lt;&gt;"تأكد من الكود"),COUNT($U$3:U1862)+1,"  ")</f>
        <v xml:space="preserve">  </v>
      </c>
    </row>
    <row r="1864" spans="3:21" ht="15.75">
      <c r="C1864" s="86"/>
      <c r="D1864" s="12"/>
      <c r="E1864" s="12"/>
      <c r="F1864" s="5" t="str">
        <f>IFERROR(IF(E1864&lt;&gt;"",VLOOKUP(E1864,STORE!$C$6:$D$500,2,FALSE),""),"تأكد من الكود")</f>
        <v/>
      </c>
      <c r="G1864" s="12"/>
      <c r="H1864" s="20"/>
      <c r="I1864" s="12"/>
      <c r="U1864" s="4" t="str">
        <f>IF(AND($V$2=$E1864,$V$2&lt;&gt;"",$V$2&lt;&gt;0,F1864&lt;&gt;"تأكد من الكود"),COUNT($U$3:U1863)+1,"  ")</f>
        <v xml:space="preserve">  </v>
      </c>
    </row>
    <row r="1865" spans="3:21" ht="15.75">
      <c r="C1865" s="86"/>
      <c r="D1865" s="12"/>
      <c r="E1865" s="12"/>
      <c r="F1865" s="5" t="str">
        <f>IFERROR(IF(E1865&lt;&gt;"",VLOOKUP(E1865,STORE!$C$6:$D$500,2,FALSE),""),"تأكد من الكود")</f>
        <v/>
      </c>
      <c r="G1865" s="12"/>
      <c r="H1865" s="20"/>
      <c r="I1865" s="12"/>
      <c r="U1865" s="4" t="str">
        <f>IF(AND($V$2=$E1865,$V$2&lt;&gt;"",$V$2&lt;&gt;0,F1865&lt;&gt;"تأكد من الكود"),COUNT($U$3:U1864)+1,"  ")</f>
        <v xml:space="preserve">  </v>
      </c>
    </row>
    <row r="1866" spans="3:21" ht="15.75">
      <c r="C1866" s="86"/>
      <c r="D1866" s="12"/>
      <c r="E1866" s="12"/>
      <c r="F1866" s="5" t="str">
        <f>IFERROR(IF(E1866&lt;&gt;"",VLOOKUP(E1866,STORE!$C$6:$D$500,2,FALSE),""),"تأكد من الكود")</f>
        <v/>
      </c>
      <c r="G1866" s="12"/>
      <c r="H1866" s="20"/>
      <c r="I1866" s="12"/>
      <c r="U1866" s="4" t="str">
        <f>IF(AND($V$2=$E1866,$V$2&lt;&gt;"",$V$2&lt;&gt;0,F1866&lt;&gt;"تأكد من الكود"),COUNT($U$3:U1865)+1,"  ")</f>
        <v xml:space="preserve">  </v>
      </c>
    </row>
    <row r="1867" spans="3:21" ht="15.75">
      <c r="C1867" s="86"/>
      <c r="D1867" s="12"/>
      <c r="E1867" s="12"/>
      <c r="F1867" s="5" t="str">
        <f>IFERROR(IF(E1867&lt;&gt;"",VLOOKUP(E1867,STORE!$C$6:$D$500,2,FALSE),""),"تأكد من الكود")</f>
        <v/>
      </c>
      <c r="G1867" s="12"/>
      <c r="H1867" s="20"/>
      <c r="I1867" s="12"/>
      <c r="U1867" s="4" t="str">
        <f>IF(AND($V$2=$E1867,$V$2&lt;&gt;"",$V$2&lt;&gt;0,F1867&lt;&gt;"تأكد من الكود"),COUNT($U$3:U1866)+1,"  ")</f>
        <v xml:space="preserve">  </v>
      </c>
    </row>
    <row r="1868" spans="3:21" ht="15.75">
      <c r="C1868" s="86"/>
      <c r="D1868" s="12"/>
      <c r="E1868" s="12"/>
      <c r="F1868" s="5" t="str">
        <f>IFERROR(IF(E1868&lt;&gt;"",VLOOKUP(E1868,STORE!$C$6:$D$500,2,FALSE),""),"تأكد من الكود")</f>
        <v/>
      </c>
      <c r="G1868" s="12"/>
      <c r="H1868" s="20"/>
      <c r="I1868" s="12"/>
      <c r="U1868" s="4" t="str">
        <f>IF(AND($V$2=$E1868,$V$2&lt;&gt;"",$V$2&lt;&gt;0,F1868&lt;&gt;"تأكد من الكود"),COUNT($U$3:U1867)+1,"  ")</f>
        <v xml:space="preserve">  </v>
      </c>
    </row>
    <row r="1869" spans="3:21" ht="15.75">
      <c r="C1869" s="86"/>
      <c r="D1869" s="12"/>
      <c r="E1869" s="12"/>
      <c r="F1869" s="5" t="str">
        <f>IFERROR(IF(E1869&lt;&gt;"",VLOOKUP(E1869,STORE!$C$6:$D$500,2,FALSE),""),"تأكد من الكود")</f>
        <v/>
      </c>
      <c r="G1869" s="12"/>
      <c r="H1869" s="20"/>
      <c r="I1869" s="12"/>
      <c r="U1869" s="4" t="str">
        <f>IF(AND($V$2=$E1869,$V$2&lt;&gt;"",$V$2&lt;&gt;0,F1869&lt;&gt;"تأكد من الكود"),COUNT($U$3:U1868)+1,"  ")</f>
        <v xml:space="preserve">  </v>
      </c>
    </row>
    <row r="1870" spans="3:21" ht="15.75">
      <c r="C1870" s="86"/>
      <c r="D1870" s="12"/>
      <c r="E1870" s="12"/>
      <c r="F1870" s="5" t="str">
        <f>IFERROR(IF(E1870&lt;&gt;"",VLOOKUP(E1870,STORE!$C$6:$D$500,2,FALSE),""),"تأكد من الكود")</f>
        <v/>
      </c>
      <c r="G1870" s="12"/>
      <c r="H1870" s="20"/>
      <c r="I1870" s="12"/>
      <c r="U1870" s="4" t="str">
        <f>IF(AND($V$2=$E1870,$V$2&lt;&gt;"",$V$2&lt;&gt;0,F1870&lt;&gt;"تأكد من الكود"),COUNT($U$3:U1869)+1,"  ")</f>
        <v xml:space="preserve">  </v>
      </c>
    </row>
    <row r="1871" spans="3:21" ht="15.75">
      <c r="C1871" s="86"/>
      <c r="D1871" s="12"/>
      <c r="E1871" s="12"/>
      <c r="F1871" s="5" t="str">
        <f>IFERROR(IF(E1871&lt;&gt;"",VLOOKUP(E1871,STORE!$C$6:$D$500,2,FALSE),""),"تأكد من الكود")</f>
        <v/>
      </c>
      <c r="G1871" s="12"/>
      <c r="H1871" s="20"/>
      <c r="I1871" s="12"/>
      <c r="U1871" s="4" t="str">
        <f>IF(AND($V$2=$E1871,$V$2&lt;&gt;"",$V$2&lt;&gt;0,F1871&lt;&gt;"تأكد من الكود"),COUNT($U$3:U1870)+1,"  ")</f>
        <v xml:space="preserve">  </v>
      </c>
    </row>
    <row r="1872" spans="3:21" ht="15.75">
      <c r="C1872" s="86"/>
      <c r="D1872" s="12"/>
      <c r="E1872" s="12"/>
      <c r="F1872" s="5" t="str">
        <f>IFERROR(IF(E1872&lt;&gt;"",VLOOKUP(E1872,STORE!$C$6:$D$500,2,FALSE),""),"تأكد من الكود")</f>
        <v/>
      </c>
      <c r="G1872" s="12"/>
      <c r="H1872" s="20"/>
      <c r="I1872" s="12"/>
      <c r="U1872" s="4" t="str">
        <f>IF(AND($V$2=$E1872,$V$2&lt;&gt;"",$V$2&lt;&gt;0,F1872&lt;&gt;"تأكد من الكود"),COUNT($U$3:U1871)+1,"  ")</f>
        <v xml:space="preserve">  </v>
      </c>
    </row>
    <row r="1873" spans="3:21" ht="15.75">
      <c r="C1873" s="86"/>
      <c r="D1873" s="12"/>
      <c r="E1873" s="12"/>
      <c r="F1873" s="5" t="str">
        <f>IFERROR(IF(E1873&lt;&gt;"",VLOOKUP(E1873,STORE!$C$6:$D$500,2,FALSE),""),"تأكد من الكود")</f>
        <v/>
      </c>
      <c r="G1873" s="12"/>
      <c r="H1873" s="20"/>
      <c r="I1873" s="12"/>
      <c r="U1873" s="4" t="str">
        <f>IF(AND($V$2=$E1873,$V$2&lt;&gt;"",$V$2&lt;&gt;0,F1873&lt;&gt;"تأكد من الكود"),COUNT($U$3:U1872)+1,"  ")</f>
        <v xml:space="preserve">  </v>
      </c>
    </row>
    <row r="1874" spans="3:21" ht="15.75">
      <c r="C1874" s="86"/>
      <c r="D1874" s="12"/>
      <c r="E1874" s="12"/>
      <c r="F1874" s="5" t="str">
        <f>IFERROR(IF(E1874&lt;&gt;"",VLOOKUP(E1874,STORE!$C$6:$D$500,2,FALSE),""),"تأكد من الكود")</f>
        <v/>
      </c>
      <c r="G1874" s="12"/>
      <c r="H1874" s="20"/>
      <c r="I1874" s="12"/>
      <c r="U1874" s="4" t="str">
        <f>IF(AND($V$2=$E1874,$V$2&lt;&gt;"",$V$2&lt;&gt;0,F1874&lt;&gt;"تأكد من الكود"),COUNT($U$3:U1873)+1,"  ")</f>
        <v xml:space="preserve">  </v>
      </c>
    </row>
    <row r="1875" spans="3:21" ht="15.75">
      <c r="C1875" s="86"/>
      <c r="D1875" s="12"/>
      <c r="E1875" s="12"/>
      <c r="F1875" s="5" t="str">
        <f>IFERROR(IF(E1875&lt;&gt;"",VLOOKUP(E1875,STORE!$C$6:$D$500,2,FALSE),""),"تأكد من الكود")</f>
        <v/>
      </c>
      <c r="G1875" s="12"/>
      <c r="H1875" s="20"/>
      <c r="I1875" s="12"/>
      <c r="U1875" s="4" t="str">
        <f>IF(AND($V$2=$E1875,$V$2&lt;&gt;"",$V$2&lt;&gt;0,F1875&lt;&gt;"تأكد من الكود"),COUNT($U$3:U1874)+1,"  ")</f>
        <v xml:space="preserve">  </v>
      </c>
    </row>
    <row r="1876" spans="3:21" ht="15.75">
      <c r="C1876" s="86"/>
      <c r="D1876" s="12"/>
      <c r="E1876" s="12"/>
      <c r="F1876" s="5" t="str">
        <f>IFERROR(IF(E1876&lt;&gt;"",VLOOKUP(E1876,STORE!$C$6:$D$500,2,FALSE),""),"تأكد من الكود")</f>
        <v/>
      </c>
      <c r="G1876" s="12"/>
      <c r="H1876" s="20"/>
      <c r="I1876" s="12"/>
      <c r="U1876" s="4" t="str">
        <f>IF(AND($V$2=$E1876,$V$2&lt;&gt;"",$V$2&lt;&gt;0,F1876&lt;&gt;"تأكد من الكود"),COUNT($U$3:U1875)+1,"  ")</f>
        <v xml:space="preserve">  </v>
      </c>
    </row>
    <row r="1877" spans="3:21" ht="15.75">
      <c r="C1877" s="86"/>
      <c r="D1877" s="12"/>
      <c r="E1877" s="12"/>
      <c r="F1877" s="5" t="str">
        <f>IFERROR(IF(E1877&lt;&gt;"",VLOOKUP(E1877,STORE!$C$6:$D$500,2,FALSE),""),"تأكد من الكود")</f>
        <v/>
      </c>
      <c r="G1877" s="12"/>
      <c r="H1877" s="20"/>
      <c r="I1877" s="12"/>
      <c r="U1877" s="4" t="str">
        <f>IF(AND($V$2=$E1877,$V$2&lt;&gt;"",$V$2&lt;&gt;0,F1877&lt;&gt;"تأكد من الكود"),COUNT($U$3:U1876)+1,"  ")</f>
        <v xml:space="preserve">  </v>
      </c>
    </row>
    <row r="1878" spans="3:21" ht="15.75">
      <c r="C1878" s="86"/>
      <c r="D1878" s="12"/>
      <c r="E1878" s="12"/>
      <c r="F1878" s="5" t="str">
        <f>IFERROR(IF(E1878&lt;&gt;"",VLOOKUP(E1878,STORE!$C$6:$D$500,2,FALSE),""),"تأكد من الكود")</f>
        <v/>
      </c>
      <c r="G1878" s="12"/>
      <c r="H1878" s="20"/>
      <c r="I1878" s="12"/>
      <c r="U1878" s="4" t="str">
        <f>IF(AND($V$2=$E1878,$V$2&lt;&gt;"",$V$2&lt;&gt;0,F1878&lt;&gt;"تأكد من الكود"),COUNT($U$3:U1877)+1,"  ")</f>
        <v xml:space="preserve">  </v>
      </c>
    </row>
    <row r="1879" spans="3:21" ht="15.75">
      <c r="C1879" s="86"/>
      <c r="D1879" s="12"/>
      <c r="E1879" s="12"/>
      <c r="F1879" s="5" t="str">
        <f>IFERROR(IF(E1879&lt;&gt;"",VLOOKUP(E1879,STORE!$C$6:$D$500,2,FALSE),""),"تأكد من الكود")</f>
        <v/>
      </c>
      <c r="G1879" s="12"/>
      <c r="H1879" s="20"/>
      <c r="I1879" s="12"/>
      <c r="U1879" s="4" t="str">
        <f>IF(AND($V$2=$E1879,$V$2&lt;&gt;"",$V$2&lt;&gt;0,F1879&lt;&gt;"تأكد من الكود"),COUNT($U$3:U1878)+1,"  ")</f>
        <v xml:space="preserve">  </v>
      </c>
    </row>
    <row r="1880" spans="3:21" ht="15.75">
      <c r="C1880" s="86"/>
      <c r="D1880" s="12"/>
      <c r="E1880" s="12"/>
      <c r="F1880" s="5" t="str">
        <f>IFERROR(IF(E1880&lt;&gt;"",VLOOKUP(E1880,STORE!$C$6:$D$500,2,FALSE),""),"تأكد من الكود")</f>
        <v/>
      </c>
      <c r="G1880" s="12"/>
      <c r="H1880" s="20"/>
      <c r="I1880" s="12"/>
      <c r="U1880" s="4" t="str">
        <f>IF(AND($V$2=$E1880,$V$2&lt;&gt;"",$V$2&lt;&gt;0,F1880&lt;&gt;"تأكد من الكود"),COUNT($U$3:U1879)+1,"  ")</f>
        <v xml:space="preserve">  </v>
      </c>
    </row>
    <row r="1881" spans="3:21" ht="15.75">
      <c r="C1881" s="86"/>
      <c r="D1881" s="12"/>
      <c r="E1881" s="12"/>
      <c r="F1881" s="5" t="str">
        <f>IFERROR(IF(E1881&lt;&gt;"",VLOOKUP(E1881,STORE!$C$6:$D$500,2,FALSE),""),"تأكد من الكود")</f>
        <v/>
      </c>
      <c r="G1881" s="12"/>
      <c r="H1881" s="20"/>
      <c r="I1881" s="12"/>
      <c r="U1881" s="4" t="str">
        <f>IF(AND($V$2=$E1881,$V$2&lt;&gt;"",$V$2&lt;&gt;0,F1881&lt;&gt;"تأكد من الكود"),COUNT($U$3:U1880)+1,"  ")</f>
        <v xml:space="preserve">  </v>
      </c>
    </row>
    <row r="1882" spans="3:21" ht="15.75">
      <c r="C1882" s="86"/>
      <c r="D1882" s="12"/>
      <c r="E1882" s="12"/>
      <c r="F1882" s="5" t="str">
        <f>IFERROR(IF(E1882&lt;&gt;"",VLOOKUP(E1882,STORE!$C$6:$D$500,2,FALSE),""),"تأكد من الكود")</f>
        <v/>
      </c>
      <c r="G1882" s="12"/>
      <c r="H1882" s="20"/>
      <c r="I1882" s="12"/>
      <c r="U1882" s="4" t="str">
        <f>IF(AND($V$2=$E1882,$V$2&lt;&gt;"",$V$2&lt;&gt;0,F1882&lt;&gt;"تأكد من الكود"),COUNT($U$3:U1881)+1,"  ")</f>
        <v xml:space="preserve">  </v>
      </c>
    </row>
    <row r="1883" spans="3:21" ht="15.75">
      <c r="C1883" s="86"/>
      <c r="D1883" s="12"/>
      <c r="E1883" s="12"/>
      <c r="F1883" s="5" t="str">
        <f>IFERROR(IF(E1883&lt;&gt;"",VLOOKUP(E1883,STORE!$C$6:$D$500,2,FALSE),""),"تأكد من الكود")</f>
        <v/>
      </c>
      <c r="G1883" s="12"/>
      <c r="H1883" s="20"/>
      <c r="I1883" s="12"/>
      <c r="U1883" s="4" t="str">
        <f>IF(AND($V$2=$E1883,$V$2&lt;&gt;"",$V$2&lt;&gt;0,F1883&lt;&gt;"تأكد من الكود"),COUNT($U$3:U1882)+1,"  ")</f>
        <v xml:space="preserve">  </v>
      </c>
    </row>
    <row r="1884" spans="3:21" ht="15.75">
      <c r="C1884" s="86"/>
      <c r="D1884" s="12"/>
      <c r="E1884" s="12"/>
      <c r="F1884" s="5" t="str">
        <f>IFERROR(IF(E1884&lt;&gt;"",VLOOKUP(E1884,STORE!$C$6:$D$500,2,FALSE),""),"تأكد من الكود")</f>
        <v/>
      </c>
      <c r="G1884" s="12"/>
      <c r="H1884" s="20"/>
      <c r="I1884" s="12"/>
      <c r="U1884" s="4" t="str">
        <f>IF(AND($V$2=$E1884,$V$2&lt;&gt;"",$V$2&lt;&gt;0,F1884&lt;&gt;"تأكد من الكود"),COUNT($U$3:U1883)+1,"  ")</f>
        <v xml:space="preserve">  </v>
      </c>
    </row>
    <row r="1885" spans="3:21" ht="15.75">
      <c r="C1885" s="86"/>
      <c r="D1885" s="12"/>
      <c r="E1885" s="12"/>
      <c r="F1885" s="5" t="str">
        <f>IFERROR(IF(E1885&lt;&gt;"",VLOOKUP(E1885,STORE!$C$6:$D$500,2,FALSE),""),"تأكد من الكود")</f>
        <v/>
      </c>
      <c r="G1885" s="12"/>
      <c r="H1885" s="20"/>
      <c r="I1885" s="12"/>
      <c r="U1885" s="4" t="str">
        <f>IF(AND($V$2=$E1885,$V$2&lt;&gt;"",$V$2&lt;&gt;0,F1885&lt;&gt;"تأكد من الكود"),COUNT($U$3:U1884)+1,"  ")</f>
        <v xml:space="preserve">  </v>
      </c>
    </row>
    <row r="1886" spans="3:21" ht="15.75">
      <c r="C1886" s="86"/>
      <c r="D1886" s="12"/>
      <c r="E1886" s="12"/>
      <c r="F1886" s="5" t="str">
        <f>IFERROR(IF(E1886&lt;&gt;"",VLOOKUP(E1886,STORE!$C$6:$D$500,2,FALSE),""),"تأكد من الكود")</f>
        <v/>
      </c>
      <c r="G1886" s="12"/>
      <c r="H1886" s="20"/>
      <c r="I1886" s="12"/>
      <c r="U1886" s="4" t="str">
        <f>IF(AND($V$2=$E1886,$V$2&lt;&gt;"",$V$2&lt;&gt;0,F1886&lt;&gt;"تأكد من الكود"),COUNT($U$3:U1885)+1,"  ")</f>
        <v xml:space="preserve">  </v>
      </c>
    </row>
    <row r="1887" spans="3:21" ht="15.75">
      <c r="C1887" s="86"/>
      <c r="D1887" s="12"/>
      <c r="E1887" s="12"/>
      <c r="F1887" s="5" t="str">
        <f>IFERROR(IF(E1887&lt;&gt;"",VLOOKUP(E1887,STORE!$C$6:$D$500,2,FALSE),""),"تأكد من الكود")</f>
        <v/>
      </c>
      <c r="G1887" s="12"/>
      <c r="H1887" s="20"/>
      <c r="I1887" s="12"/>
      <c r="U1887" s="4" t="str">
        <f>IF(AND($V$2=$E1887,$V$2&lt;&gt;"",$V$2&lt;&gt;0,F1887&lt;&gt;"تأكد من الكود"),COUNT($U$3:U1886)+1,"  ")</f>
        <v xml:space="preserve">  </v>
      </c>
    </row>
    <row r="1888" spans="3:21" ht="15.75">
      <c r="C1888" s="86"/>
      <c r="D1888" s="12"/>
      <c r="E1888" s="12"/>
      <c r="F1888" s="5" t="str">
        <f>IFERROR(IF(E1888&lt;&gt;"",VLOOKUP(E1888,STORE!$C$6:$D$500,2,FALSE),""),"تأكد من الكود")</f>
        <v/>
      </c>
      <c r="G1888" s="12"/>
      <c r="H1888" s="20"/>
      <c r="I1888" s="12"/>
      <c r="U1888" s="4" t="str">
        <f>IF(AND($V$2=$E1888,$V$2&lt;&gt;"",$V$2&lt;&gt;0,F1888&lt;&gt;"تأكد من الكود"),COUNT($U$3:U1887)+1,"  ")</f>
        <v xml:space="preserve">  </v>
      </c>
    </row>
    <row r="1889" spans="3:21" ht="15.75">
      <c r="C1889" s="86"/>
      <c r="D1889" s="12"/>
      <c r="E1889" s="12"/>
      <c r="F1889" s="5" t="str">
        <f>IFERROR(IF(E1889&lt;&gt;"",VLOOKUP(E1889,STORE!$C$6:$D$500,2,FALSE),""),"تأكد من الكود")</f>
        <v/>
      </c>
      <c r="G1889" s="12"/>
      <c r="H1889" s="20"/>
      <c r="I1889" s="12"/>
      <c r="U1889" s="4" t="str">
        <f>IF(AND($V$2=$E1889,$V$2&lt;&gt;"",$V$2&lt;&gt;0,F1889&lt;&gt;"تأكد من الكود"),COUNT($U$3:U1888)+1,"  ")</f>
        <v xml:space="preserve">  </v>
      </c>
    </row>
    <row r="1890" spans="3:21" ht="15.75">
      <c r="C1890" s="86"/>
      <c r="D1890" s="12"/>
      <c r="E1890" s="12"/>
      <c r="F1890" s="5" t="str">
        <f>IFERROR(IF(E1890&lt;&gt;"",VLOOKUP(E1890,STORE!$C$6:$D$500,2,FALSE),""),"تأكد من الكود")</f>
        <v/>
      </c>
      <c r="G1890" s="12"/>
      <c r="H1890" s="20"/>
      <c r="I1890" s="12"/>
      <c r="U1890" s="4" t="str">
        <f>IF(AND($V$2=$E1890,$V$2&lt;&gt;"",$V$2&lt;&gt;0,F1890&lt;&gt;"تأكد من الكود"),COUNT($U$3:U1889)+1,"  ")</f>
        <v xml:space="preserve">  </v>
      </c>
    </row>
    <row r="1891" spans="3:21" ht="15.75">
      <c r="C1891" s="86"/>
      <c r="D1891" s="12"/>
      <c r="E1891" s="12"/>
      <c r="F1891" s="5" t="str">
        <f>IFERROR(IF(E1891&lt;&gt;"",VLOOKUP(E1891,STORE!$C$6:$D$500,2,FALSE),""),"تأكد من الكود")</f>
        <v/>
      </c>
      <c r="G1891" s="12"/>
      <c r="H1891" s="20"/>
      <c r="I1891" s="12"/>
      <c r="U1891" s="4" t="str">
        <f>IF(AND($V$2=$E1891,$V$2&lt;&gt;"",$V$2&lt;&gt;0,F1891&lt;&gt;"تأكد من الكود"),COUNT($U$3:U1890)+1,"  ")</f>
        <v xml:space="preserve">  </v>
      </c>
    </row>
    <row r="1892" spans="3:21" ht="15.75">
      <c r="C1892" s="86"/>
      <c r="D1892" s="12"/>
      <c r="E1892" s="12"/>
      <c r="F1892" s="5" t="str">
        <f>IFERROR(IF(E1892&lt;&gt;"",VLOOKUP(E1892,STORE!$C$6:$D$500,2,FALSE),""),"تأكد من الكود")</f>
        <v/>
      </c>
      <c r="G1892" s="12"/>
      <c r="H1892" s="20"/>
      <c r="I1892" s="12"/>
      <c r="U1892" s="4" t="str">
        <f>IF(AND($V$2=$E1892,$V$2&lt;&gt;"",$V$2&lt;&gt;0,F1892&lt;&gt;"تأكد من الكود"),COUNT($U$3:U1891)+1,"  ")</f>
        <v xml:space="preserve">  </v>
      </c>
    </row>
    <row r="1893" spans="3:21" ht="15.75">
      <c r="C1893" s="86"/>
      <c r="D1893" s="12"/>
      <c r="E1893" s="12"/>
      <c r="F1893" s="5" t="str">
        <f>IFERROR(IF(E1893&lt;&gt;"",VLOOKUP(E1893,STORE!$C$6:$D$500,2,FALSE),""),"تأكد من الكود")</f>
        <v/>
      </c>
      <c r="G1893" s="12"/>
      <c r="H1893" s="20"/>
      <c r="I1893" s="12"/>
      <c r="U1893" s="4" t="str">
        <f>IF(AND($V$2=$E1893,$V$2&lt;&gt;"",$V$2&lt;&gt;0,F1893&lt;&gt;"تأكد من الكود"),COUNT($U$3:U1892)+1,"  ")</f>
        <v xml:space="preserve">  </v>
      </c>
    </row>
    <row r="1894" spans="3:21" ht="15.75">
      <c r="C1894" s="86"/>
      <c r="D1894" s="12"/>
      <c r="E1894" s="12"/>
      <c r="F1894" s="5" t="str">
        <f>IFERROR(IF(E1894&lt;&gt;"",VLOOKUP(E1894,STORE!$C$6:$D$500,2,FALSE),""),"تأكد من الكود")</f>
        <v/>
      </c>
      <c r="G1894" s="12"/>
      <c r="H1894" s="20"/>
      <c r="I1894" s="12"/>
      <c r="U1894" s="4" t="str">
        <f>IF(AND($V$2=$E1894,$V$2&lt;&gt;"",$V$2&lt;&gt;0,F1894&lt;&gt;"تأكد من الكود"),COUNT($U$3:U1893)+1,"  ")</f>
        <v xml:space="preserve">  </v>
      </c>
    </row>
    <row r="1895" spans="3:21" ht="15.75">
      <c r="C1895" s="86"/>
      <c r="D1895" s="12"/>
      <c r="E1895" s="12"/>
      <c r="F1895" s="5" t="str">
        <f>IFERROR(IF(E1895&lt;&gt;"",VLOOKUP(E1895,STORE!$C$6:$D$500,2,FALSE),""),"تأكد من الكود")</f>
        <v/>
      </c>
      <c r="G1895" s="12"/>
      <c r="H1895" s="20"/>
      <c r="I1895" s="12"/>
      <c r="U1895" s="4" t="str">
        <f>IF(AND($V$2=$E1895,$V$2&lt;&gt;"",$V$2&lt;&gt;0,F1895&lt;&gt;"تأكد من الكود"),COUNT($U$3:U1894)+1,"  ")</f>
        <v xml:space="preserve">  </v>
      </c>
    </row>
    <row r="1896" spans="3:21" ht="15.75">
      <c r="C1896" s="86"/>
      <c r="D1896" s="12"/>
      <c r="E1896" s="12"/>
      <c r="F1896" s="5" t="str">
        <f>IFERROR(IF(E1896&lt;&gt;"",VLOOKUP(E1896,STORE!$C$6:$D$500,2,FALSE),""),"تأكد من الكود")</f>
        <v/>
      </c>
      <c r="G1896" s="12"/>
      <c r="H1896" s="20"/>
      <c r="I1896" s="12"/>
      <c r="U1896" s="4" t="str">
        <f>IF(AND($V$2=$E1896,$V$2&lt;&gt;"",$V$2&lt;&gt;0,F1896&lt;&gt;"تأكد من الكود"),COUNT($U$3:U1895)+1,"  ")</f>
        <v xml:space="preserve">  </v>
      </c>
    </row>
    <row r="1897" spans="3:21" ht="15.75">
      <c r="C1897" s="86"/>
      <c r="D1897" s="12"/>
      <c r="E1897" s="12"/>
      <c r="F1897" s="5" t="str">
        <f>IFERROR(IF(E1897&lt;&gt;"",VLOOKUP(E1897,STORE!$C$6:$D$500,2,FALSE),""),"تأكد من الكود")</f>
        <v/>
      </c>
      <c r="G1897" s="12"/>
      <c r="H1897" s="20"/>
      <c r="I1897" s="12"/>
      <c r="U1897" s="4" t="str">
        <f>IF(AND($V$2=$E1897,$V$2&lt;&gt;"",$V$2&lt;&gt;0,F1897&lt;&gt;"تأكد من الكود"),COUNT($U$3:U1896)+1,"  ")</f>
        <v xml:space="preserve">  </v>
      </c>
    </row>
    <row r="1898" spans="3:21" ht="15.75">
      <c r="C1898" s="86"/>
      <c r="D1898" s="12"/>
      <c r="E1898" s="12"/>
      <c r="F1898" s="5" t="str">
        <f>IFERROR(IF(E1898&lt;&gt;"",VLOOKUP(E1898,STORE!$C$6:$D$500,2,FALSE),""),"تأكد من الكود")</f>
        <v/>
      </c>
      <c r="G1898" s="12"/>
      <c r="H1898" s="20"/>
      <c r="I1898" s="12"/>
      <c r="U1898" s="4" t="str">
        <f>IF(AND($V$2=$E1898,$V$2&lt;&gt;"",$V$2&lt;&gt;0,F1898&lt;&gt;"تأكد من الكود"),COUNT($U$3:U1897)+1,"  ")</f>
        <v xml:space="preserve">  </v>
      </c>
    </row>
    <row r="1899" spans="3:21" ht="15.75">
      <c r="C1899" s="86"/>
      <c r="D1899" s="12"/>
      <c r="E1899" s="12"/>
      <c r="F1899" s="5" t="str">
        <f>IFERROR(IF(E1899&lt;&gt;"",VLOOKUP(E1899,STORE!$C$6:$D$500,2,FALSE),""),"تأكد من الكود")</f>
        <v/>
      </c>
      <c r="G1899" s="12"/>
      <c r="H1899" s="20"/>
      <c r="I1899" s="12"/>
      <c r="U1899" s="4" t="str">
        <f>IF(AND($V$2=$E1899,$V$2&lt;&gt;"",$V$2&lt;&gt;0,F1899&lt;&gt;"تأكد من الكود"),COUNT($U$3:U1898)+1,"  ")</f>
        <v xml:space="preserve">  </v>
      </c>
    </row>
    <row r="1900" spans="3:21" ht="15.75">
      <c r="C1900" s="86"/>
      <c r="D1900" s="12"/>
      <c r="E1900" s="12"/>
      <c r="F1900" s="5" t="str">
        <f>IFERROR(IF(E1900&lt;&gt;"",VLOOKUP(E1900,STORE!$C$6:$D$500,2,FALSE),""),"تأكد من الكود")</f>
        <v/>
      </c>
      <c r="G1900" s="12"/>
      <c r="H1900" s="20"/>
      <c r="I1900" s="12"/>
      <c r="U1900" s="4" t="str">
        <f>IF(AND($V$2=$E1900,$V$2&lt;&gt;"",$V$2&lt;&gt;0,F1900&lt;&gt;"تأكد من الكود"),COUNT($U$3:U1899)+1,"  ")</f>
        <v xml:space="preserve">  </v>
      </c>
    </row>
    <row r="1901" spans="3:21" ht="15.75">
      <c r="C1901" s="86"/>
      <c r="D1901" s="12"/>
      <c r="E1901" s="12"/>
      <c r="F1901" s="5" t="str">
        <f>IFERROR(IF(E1901&lt;&gt;"",VLOOKUP(E1901,STORE!$C$6:$D$500,2,FALSE),""),"تأكد من الكود")</f>
        <v/>
      </c>
      <c r="G1901" s="12"/>
      <c r="H1901" s="20"/>
      <c r="I1901" s="12"/>
      <c r="U1901" s="4" t="str">
        <f>IF(AND($V$2=$E1901,$V$2&lt;&gt;"",$V$2&lt;&gt;0,F1901&lt;&gt;"تأكد من الكود"),COUNT($U$3:U1900)+1,"  ")</f>
        <v xml:space="preserve">  </v>
      </c>
    </row>
    <row r="1902" spans="3:21" ht="15.75">
      <c r="C1902" s="86"/>
      <c r="D1902" s="12"/>
      <c r="E1902" s="12"/>
      <c r="F1902" s="5" t="str">
        <f>IFERROR(IF(E1902&lt;&gt;"",VLOOKUP(E1902,STORE!$C$6:$D$500,2,FALSE),""),"تأكد من الكود")</f>
        <v/>
      </c>
      <c r="G1902" s="12"/>
      <c r="H1902" s="20"/>
      <c r="I1902" s="12"/>
      <c r="U1902" s="4" t="str">
        <f>IF(AND($V$2=$E1902,$V$2&lt;&gt;"",$V$2&lt;&gt;0,F1902&lt;&gt;"تأكد من الكود"),COUNT($U$3:U1901)+1,"  ")</f>
        <v xml:space="preserve">  </v>
      </c>
    </row>
    <row r="1903" spans="3:21" ht="15.75">
      <c r="C1903" s="86"/>
      <c r="D1903" s="12"/>
      <c r="E1903" s="12"/>
      <c r="F1903" s="5" t="str">
        <f>IFERROR(IF(E1903&lt;&gt;"",VLOOKUP(E1903,STORE!$C$6:$D$500,2,FALSE),""),"تأكد من الكود")</f>
        <v/>
      </c>
      <c r="G1903" s="12"/>
      <c r="H1903" s="20"/>
      <c r="I1903" s="12"/>
      <c r="U1903" s="4" t="str">
        <f>IF(AND($V$2=$E1903,$V$2&lt;&gt;"",$V$2&lt;&gt;0,F1903&lt;&gt;"تأكد من الكود"),COUNT($U$3:U1902)+1,"  ")</f>
        <v xml:space="preserve">  </v>
      </c>
    </row>
    <row r="1904" spans="3:21" ht="15.75">
      <c r="C1904" s="86"/>
      <c r="D1904" s="12"/>
      <c r="E1904" s="12"/>
      <c r="F1904" s="5" t="str">
        <f>IFERROR(IF(E1904&lt;&gt;"",VLOOKUP(E1904,STORE!$C$6:$D$500,2,FALSE),""),"تأكد من الكود")</f>
        <v/>
      </c>
      <c r="G1904" s="12"/>
      <c r="H1904" s="20"/>
      <c r="I1904" s="12"/>
      <c r="U1904" s="4" t="str">
        <f>IF(AND($V$2=$E1904,$V$2&lt;&gt;"",$V$2&lt;&gt;0,F1904&lt;&gt;"تأكد من الكود"),COUNT($U$3:U1903)+1,"  ")</f>
        <v xml:space="preserve">  </v>
      </c>
    </row>
    <row r="1905" spans="3:21" ht="15.75">
      <c r="C1905" s="86"/>
      <c r="D1905" s="12"/>
      <c r="E1905" s="12"/>
      <c r="F1905" s="5" t="str">
        <f>IFERROR(IF(E1905&lt;&gt;"",VLOOKUP(E1905,STORE!$C$6:$D$500,2,FALSE),""),"تأكد من الكود")</f>
        <v/>
      </c>
      <c r="G1905" s="12"/>
      <c r="H1905" s="20"/>
      <c r="I1905" s="12"/>
      <c r="U1905" s="4" t="str">
        <f>IF(AND($V$2=$E1905,$V$2&lt;&gt;"",$V$2&lt;&gt;0,F1905&lt;&gt;"تأكد من الكود"),COUNT($U$3:U1904)+1,"  ")</f>
        <v xml:space="preserve">  </v>
      </c>
    </row>
    <row r="1906" spans="3:21" ht="15.75">
      <c r="C1906" s="86"/>
      <c r="D1906" s="12"/>
      <c r="E1906" s="12"/>
      <c r="F1906" s="5" t="str">
        <f>IFERROR(IF(E1906&lt;&gt;"",VLOOKUP(E1906,STORE!$C$6:$D$500,2,FALSE),""),"تأكد من الكود")</f>
        <v/>
      </c>
      <c r="G1906" s="12"/>
      <c r="H1906" s="20"/>
      <c r="I1906" s="12"/>
      <c r="U1906" s="4" t="str">
        <f>IF(AND($V$2=$E1906,$V$2&lt;&gt;"",$V$2&lt;&gt;0,F1906&lt;&gt;"تأكد من الكود"),COUNT($U$3:U1905)+1,"  ")</f>
        <v xml:space="preserve">  </v>
      </c>
    </row>
    <row r="1907" spans="3:21" ht="15.75">
      <c r="C1907" s="86"/>
      <c r="D1907" s="12"/>
      <c r="E1907" s="12"/>
      <c r="F1907" s="5" t="str">
        <f>IFERROR(IF(E1907&lt;&gt;"",VLOOKUP(E1907,STORE!$C$6:$D$500,2,FALSE),""),"تأكد من الكود")</f>
        <v/>
      </c>
      <c r="G1907" s="12"/>
      <c r="H1907" s="20"/>
      <c r="I1907" s="12"/>
      <c r="U1907" s="4" t="str">
        <f>IF(AND($V$2=$E1907,$V$2&lt;&gt;"",$V$2&lt;&gt;0,F1907&lt;&gt;"تأكد من الكود"),COUNT($U$3:U1906)+1,"  ")</f>
        <v xml:space="preserve">  </v>
      </c>
    </row>
    <row r="1908" spans="3:21" ht="15.75">
      <c r="C1908" s="86"/>
      <c r="D1908" s="12"/>
      <c r="E1908" s="12"/>
      <c r="F1908" s="5" t="str">
        <f>IFERROR(IF(E1908&lt;&gt;"",VLOOKUP(E1908,STORE!$C$6:$D$500,2,FALSE),""),"تأكد من الكود")</f>
        <v/>
      </c>
      <c r="G1908" s="12"/>
      <c r="H1908" s="20"/>
      <c r="I1908" s="12"/>
      <c r="U1908" s="4" t="str">
        <f>IF(AND($V$2=$E1908,$V$2&lt;&gt;"",$V$2&lt;&gt;0,F1908&lt;&gt;"تأكد من الكود"),COUNT($U$3:U1907)+1,"  ")</f>
        <v xml:space="preserve">  </v>
      </c>
    </row>
    <row r="1909" spans="3:21" ht="15.75">
      <c r="C1909" s="86"/>
      <c r="D1909" s="12"/>
      <c r="E1909" s="12"/>
      <c r="F1909" s="5" t="str">
        <f>IFERROR(IF(E1909&lt;&gt;"",VLOOKUP(E1909,STORE!$C$6:$D$500,2,FALSE),""),"تأكد من الكود")</f>
        <v/>
      </c>
      <c r="G1909" s="12"/>
      <c r="H1909" s="20"/>
      <c r="I1909" s="12"/>
      <c r="U1909" s="4" t="str">
        <f>IF(AND($V$2=$E1909,$V$2&lt;&gt;"",$V$2&lt;&gt;0,F1909&lt;&gt;"تأكد من الكود"),COUNT($U$3:U1908)+1,"  ")</f>
        <v xml:space="preserve">  </v>
      </c>
    </row>
    <row r="1910" spans="3:21" ht="15.75">
      <c r="C1910" s="86"/>
      <c r="D1910" s="12"/>
      <c r="E1910" s="12"/>
      <c r="F1910" s="5" t="str">
        <f>IFERROR(IF(E1910&lt;&gt;"",VLOOKUP(E1910,STORE!$C$6:$D$500,2,FALSE),""),"تأكد من الكود")</f>
        <v/>
      </c>
      <c r="G1910" s="12"/>
      <c r="H1910" s="20"/>
      <c r="I1910" s="12"/>
      <c r="U1910" s="4" t="str">
        <f>IF(AND($V$2=$E1910,$V$2&lt;&gt;"",$V$2&lt;&gt;0,F1910&lt;&gt;"تأكد من الكود"),COUNT($U$3:U1909)+1,"  ")</f>
        <v xml:space="preserve">  </v>
      </c>
    </row>
    <row r="1911" spans="3:21" ht="15.75">
      <c r="C1911" s="86"/>
      <c r="D1911" s="12"/>
      <c r="E1911" s="12"/>
      <c r="F1911" s="5" t="str">
        <f>IFERROR(IF(E1911&lt;&gt;"",VLOOKUP(E1911,STORE!$C$6:$D$500,2,FALSE),""),"تأكد من الكود")</f>
        <v/>
      </c>
      <c r="G1911" s="12"/>
      <c r="H1911" s="20"/>
      <c r="I1911" s="12"/>
      <c r="U1911" s="4" t="str">
        <f>IF(AND($V$2=$E1911,$V$2&lt;&gt;"",$V$2&lt;&gt;0,F1911&lt;&gt;"تأكد من الكود"),COUNT($U$3:U1910)+1,"  ")</f>
        <v xml:space="preserve">  </v>
      </c>
    </row>
    <row r="1912" spans="3:21" ht="15.75">
      <c r="C1912" s="86"/>
      <c r="D1912" s="12"/>
      <c r="E1912" s="12"/>
      <c r="F1912" s="5" t="str">
        <f>IFERROR(IF(E1912&lt;&gt;"",VLOOKUP(E1912,STORE!$C$6:$D$500,2,FALSE),""),"تأكد من الكود")</f>
        <v/>
      </c>
      <c r="G1912" s="12"/>
      <c r="H1912" s="20"/>
      <c r="I1912" s="12"/>
      <c r="U1912" s="4" t="str">
        <f>IF(AND($V$2=$E1912,$V$2&lt;&gt;"",$V$2&lt;&gt;0,F1912&lt;&gt;"تأكد من الكود"),COUNT($U$3:U1911)+1,"  ")</f>
        <v xml:space="preserve">  </v>
      </c>
    </row>
    <row r="1913" spans="3:21" ht="15.75">
      <c r="C1913" s="86"/>
      <c r="D1913" s="12"/>
      <c r="E1913" s="12"/>
      <c r="F1913" s="5" t="str">
        <f>IFERROR(IF(E1913&lt;&gt;"",VLOOKUP(E1913,STORE!$C$6:$D$500,2,FALSE),""),"تأكد من الكود")</f>
        <v/>
      </c>
      <c r="G1913" s="12"/>
      <c r="H1913" s="20"/>
      <c r="I1913" s="12"/>
      <c r="U1913" s="4" t="str">
        <f>IF(AND($V$2=$E1913,$V$2&lt;&gt;"",$V$2&lt;&gt;0,F1913&lt;&gt;"تأكد من الكود"),COUNT($U$3:U1912)+1,"  ")</f>
        <v xml:space="preserve">  </v>
      </c>
    </row>
    <row r="1914" spans="3:21" ht="15.75">
      <c r="C1914" s="86"/>
      <c r="D1914" s="12"/>
      <c r="E1914" s="12"/>
      <c r="F1914" s="5" t="str">
        <f>IFERROR(IF(E1914&lt;&gt;"",VLOOKUP(E1914,STORE!$C$6:$D$500,2,FALSE),""),"تأكد من الكود")</f>
        <v/>
      </c>
      <c r="G1914" s="12"/>
      <c r="H1914" s="20"/>
      <c r="I1914" s="12"/>
      <c r="U1914" s="4" t="str">
        <f>IF(AND($V$2=$E1914,$V$2&lt;&gt;"",$V$2&lt;&gt;0,F1914&lt;&gt;"تأكد من الكود"),COUNT($U$3:U1913)+1,"  ")</f>
        <v xml:space="preserve">  </v>
      </c>
    </row>
    <row r="1915" spans="3:21" ht="15.75">
      <c r="C1915" s="86"/>
      <c r="D1915" s="12"/>
      <c r="E1915" s="12"/>
      <c r="F1915" s="5" t="str">
        <f>IFERROR(IF(E1915&lt;&gt;"",VLOOKUP(E1915,STORE!$C$6:$D$500,2,FALSE),""),"تأكد من الكود")</f>
        <v/>
      </c>
      <c r="G1915" s="12"/>
      <c r="H1915" s="20"/>
      <c r="I1915" s="12"/>
      <c r="U1915" s="4" t="str">
        <f>IF(AND($V$2=$E1915,$V$2&lt;&gt;"",$V$2&lt;&gt;0,F1915&lt;&gt;"تأكد من الكود"),COUNT($U$3:U1914)+1,"  ")</f>
        <v xml:space="preserve">  </v>
      </c>
    </row>
    <row r="1916" spans="3:21" ht="15.75">
      <c r="C1916" s="86"/>
      <c r="D1916" s="12"/>
      <c r="E1916" s="12"/>
      <c r="F1916" s="5" t="str">
        <f>IFERROR(IF(E1916&lt;&gt;"",VLOOKUP(E1916,STORE!$C$6:$D$500,2,FALSE),""),"تأكد من الكود")</f>
        <v/>
      </c>
      <c r="G1916" s="12"/>
      <c r="H1916" s="20"/>
      <c r="I1916" s="12"/>
      <c r="U1916" s="4" t="str">
        <f>IF(AND($V$2=$E1916,$V$2&lt;&gt;"",$V$2&lt;&gt;0,F1916&lt;&gt;"تأكد من الكود"),COUNT($U$3:U1915)+1,"  ")</f>
        <v xml:space="preserve">  </v>
      </c>
    </row>
    <row r="1917" spans="3:21" ht="15.75">
      <c r="C1917" s="86"/>
      <c r="D1917" s="12"/>
      <c r="E1917" s="12"/>
      <c r="F1917" s="5" t="str">
        <f>IFERROR(IF(E1917&lt;&gt;"",VLOOKUP(E1917,STORE!$C$6:$D$500,2,FALSE),""),"تأكد من الكود")</f>
        <v/>
      </c>
      <c r="G1917" s="12"/>
      <c r="H1917" s="20"/>
      <c r="I1917" s="12"/>
      <c r="U1917" s="4" t="str">
        <f>IF(AND($V$2=$E1917,$V$2&lt;&gt;"",$V$2&lt;&gt;0,F1917&lt;&gt;"تأكد من الكود"),COUNT($U$3:U1916)+1,"  ")</f>
        <v xml:space="preserve">  </v>
      </c>
    </row>
    <row r="1918" spans="3:21" ht="15.75">
      <c r="C1918" s="86"/>
      <c r="D1918" s="12"/>
      <c r="E1918" s="12"/>
      <c r="F1918" s="5" t="str">
        <f>IFERROR(IF(E1918&lt;&gt;"",VLOOKUP(E1918,STORE!$C$6:$D$500,2,FALSE),""),"تأكد من الكود")</f>
        <v/>
      </c>
      <c r="G1918" s="12"/>
      <c r="H1918" s="20"/>
      <c r="I1918" s="12"/>
      <c r="U1918" s="4" t="str">
        <f>IF(AND($V$2=$E1918,$V$2&lt;&gt;"",$V$2&lt;&gt;0,F1918&lt;&gt;"تأكد من الكود"),COUNT($U$3:U1917)+1,"  ")</f>
        <v xml:space="preserve">  </v>
      </c>
    </row>
    <row r="1919" spans="3:21" ht="15.75">
      <c r="C1919" s="86"/>
      <c r="D1919" s="12"/>
      <c r="E1919" s="12"/>
      <c r="F1919" s="5" t="str">
        <f>IFERROR(IF(E1919&lt;&gt;"",VLOOKUP(E1919,STORE!$C$6:$D$500,2,FALSE),""),"تأكد من الكود")</f>
        <v/>
      </c>
      <c r="G1919" s="12"/>
      <c r="H1919" s="20"/>
      <c r="I1919" s="12"/>
      <c r="U1919" s="4" t="str">
        <f>IF(AND($V$2=$E1919,$V$2&lt;&gt;"",$V$2&lt;&gt;0,F1919&lt;&gt;"تأكد من الكود"),COUNT($U$3:U1918)+1,"  ")</f>
        <v xml:space="preserve">  </v>
      </c>
    </row>
    <row r="1920" spans="3:21" ht="15.75">
      <c r="C1920" s="86"/>
      <c r="D1920" s="12"/>
      <c r="E1920" s="12"/>
      <c r="F1920" s="5" t="str">
        <f>IFERROR(IF(E1920&lt;&gt;"",VLOOKUP(E1920,STORE!$C$6:$D$500,2,FALSE),""),"تأكد من الكود")</f>
        <v/>
      </c>
      <c r="G1920" s="12"/>
      <c r="H1920" s="20"/>
      <c r="I1920" s="12"/>
      <c r="U1920" s="4" t="str">
        <f>IF(AND($V$2=$E1920,$V$2&lt;&gt;"",$V$2&lt;&gt;0,F1920&lt;&gt;"تأكد من الكود"),COUNT($U$3:U1919)+1,"  ")</f>
        <v xml:space="preserve">  </v>
      </c>
    </row>
    <row r="1921" spans="3:21" ht="15.75">
      <c r="C1921" s="86"/>
      <c r="D1921" s="12"/>
      <c r="E1921" s="12"/>
      <c r="F1921" s="5" t="str">
        <f>IFERROR(IF(E1921&lt;&gt;"",VLOOKUP(E1921,STORE!$C$6:$D$500,2,FALSE),""),"تأكد من الكود")</f>
        <v/>
      </c>
      <c r="G1921" s="12"/>
      <c r="H1921" s="20"/>
      <c r="I1921" s="12"/>
      <c r="U1921" s="4" t="str">
        <f>IF(AND($V$2=$E1921,$V$2&lt;&gt;"",$V$2&lt;&gt;0,F1921&lt;&gt;"تأكد من الكود"),COUNT($U$3:U1920)+1,"  ")</f>
        <v xml:space="preserve">  </v>
      </c>
    </row>
    <row r="1922" spans="3:21" ht="15.75">
      <c r="C1922" s="86"/>
      <c r="D1922" s="12"/>
      <c r="E1922" s="12"/>
      <c r="F1922" s="5" t="str">
        <f>IFERROR(IF(E1922&lt;&gt;"",VLOOKUP(E1922,STORE!$C$6:$D$500,2,FALSE),""),"تأكد من الكود")</f>
        <v/>
      </c>
      <c r="G1922" s="12"/>
      <c r="H1922" s="20"/>
      <c r="I1922" s="12"/>
      <c r="U1922" s="4" t="str">
        <f>IF(AND($V$2=$E1922,$V$2&lt;&gt;"",$V$2&lt;&gt;0,F1922&lt;&gt;"تأكد من الكود"),COUNT($U$3:U1921)+1,"  ")</f>
        <v xml:space="preserve">  </v>
      </c>
    </row>
    <row r="1923" spans="3:21" ht="15.75">
      <c r="C1923" s="86"/>
      <c r="D1923" s="12"/>
      <c r="E1923" s="12"/>
      <c r="F1923" s="5" t="str">
        <f>IFERROR(IF(E1923&lt;&gt;"",VLOOKUP(E1923,STORE!$C$6:$D$500,2,FALSE),""),"تأكد من الكود")</f>
        <v/>
      </c>
      <c r="G1923" s="12"/>
      <c r="H1923" s="20"/>
      <c r="I1923" s="12"/>
      <c r="U1923" s="4" t="str">
        <f>IF(AND($V$2=$E1923,$V$2&lt;&gt;"",$V$2&lt;&gt;0,F1923&lt;&gt;"تأكد من الكود"),COUNT($U$3:U1922)+1,"  ")</f>
        <v xml:space="preserve">  </v>
      </c>
    </row>
    <row r="1924" spans="3:21" ht="15.75">
      <c r="C1924" s="86"/>
      <c r="D1924" s="12"/>
      <c r="E1924" s="12"/>
      <c r="F1924" s="5" t="str">
        <f>IFERROR(IF(E1924&lt;&gt;"",VLOOKUP(E1924,STORE!$C$6:$D$500,2,FALSE),""),"تأكد من الكود")</f>
        <v/>
      </c>
      <c r="G1924" s="12"/>
      <c r="H1924" s="20"/>
      <c r="I1924" s="12"/>
      <c r="U1924" s="4" t="str">
        <f>IF(AND($V$2=$E1924,$V$2&lt;&gt;"",$V$2&lt;&gt;0,F1924&lt;&gt;"تأكد من الكود"),COUNT($U$3:U1923)+1,"  ")</f>
        <v xml:space="preserve">  </v>
      </c>
    </row>
    <row r="1925" spans="3:21" ht="15.75">
      <c r="C1925" s="86"/>
      <c r="D1925" s="12"/>
      <c r="E1925" s="12"/>
      <c r="F1925" s="5" t="str">
        <f>IFERROR(IF(E1925&lt;&gt;"",VLOOKUP(E1925,STORE!$C$6:$D$500,2,FALSE),""),"تأكد من الكود")</f>
        <v/>
      </c>
      <c r="G1925" s="12"/>
      <c r="H1925" s="20"/>
      <c r="I1925" s="12"/>
      <c r="U1925" s="4" t="str">
        <f>IF(AND($V$2=$E1925,$V$2&lt;&gt;"",$V$2&lt;&gt;0,F1925&lt;&gt;"تأكد من الكود"),COUNT($U$3:U1924)+1,"  ")</f>
        <v xml:space="preserve">  </v>
      </c>
    </row>
    <row r="1926" spans="3:21" ht="15.75">
      <c r="C1926" s="86"/>
      <c r="D1926" s="12"/>
      <c r="E1926" s="12"/>
      <c r="F1926" s="5" t="str">
        <f>IFERROR(IF(E1926&lt;&gt;"",VLOOKUP(E1926,STORE!$C$6:$D$500,2,FALSE),""),"تأكد من الكود")</f>
        <v/>
      </c>
      <c r="G1926" s="12"/>
      <c r="H1926" s="20"/>
      <c r="I1926" s="12"/>
      <c r="U1926" s="4" t="str">
        <f>IF(AND($V$2=$E1926,$V$2&lt;&gt;"",$V$2&lt;&gt;0,F1926&lt;&gt;"تأكد من الكود"),COUNT($U$3:U1925)+1,"  ")</f>
        <v xml:space="preserve">  </v>
      </c>
    </row>
    <row r="1927" spans="3:21" ht="15.75">
      <c r="C1927" s="86"/>
      <c r="D1927" s="12"/>
      <c r="E1927" s="12"/>
      <c r="F1927" s="5" t="str">
        <f>IFERROR(IF(E1927&lt;&gt;"",VLOOKUP(E1927,STORE!$C$6:$D$500,2,FALSE),""),"تأكد من الكود")</f>
        <v/>
      </c>
      <c r="G1927" s="12"/>
      <c r="H1927" s="20"/>
      <c r="I1927" s="12"/>
      <c r="U1927" s="4" t="str">
        <f>IF(AND($V$2=$E1927,$V$2&lt;&gt;"",$V$2&lt;&gt;0,F1927&lt;&gt;"تأكد من الكود"),COUNT($U$3:U1926)+1,"  ")</f>
        <v xml:space="preserve">  </v>
      </c>
    </row>
    <row r="1928" spans="3:21" ht="15.75">
      <c r="C1928" s="86"/>
      <c r="D1928" s="12"/>
      <c r="E1928" s="12"/>
      <c r="F1928" s="5" t="str">
        <f>IFERROR(IF(E1928&lt;&gt;"",VLOOKUP(E1928,STORE!$C$6:$D$500,2,FALSE),""),"تأكد من الكود")</f>
        <v/>
      </c>
      <c r="G1928" s="12"/>
      <c r="H1928" s="20"/>
      <c r="I1928" s="12"/>
      <c r="U1928" s="4" t="str">
        <f>IF(AND($V$2=$E1928,$V$2&lt;&gt;"",$V$2&lt;&gt;0,F1928&lt;&gt;"تأكد من الكود"),COUNT($U$3:U1927)+1,"  ")</f>
        <v xml:space="preserve">  </v>
      </c>
    </row>
    <row r="1929" spans="3:21" ht="15.75">
      <c r="C1929" s="86"/>
      <c r="D1929" s="12"/>
      <c r="E1929" s="12"/>
      <c r="F1929" s="5" t="str">
        <f>IFERROR(IF(E1929&lt;&gt;"",VLOOKUP(E1929,STORE!$C$6:$D$500,2,FALSE),""),"تأكد من الكود")</f>
        <v/>
      </c>
      <c r="G1929" s="12"/>
      <c r="H1929" s="20"/>
      <c r="I1929" s="12"/>
      <c r="U1929" s="4" t="str">
        <f>IF(AND($V$2=$E1929,$V$2&lt;&gt;"",$V$2&lt;&gt;0,F1929&lt;&gt;"تأكد من الكود"),COUNT($U$3:U1928)+1,"  ")</f>
        <v xml:space="preserve">  </v>
      </c>
    </row>
    <row r="1930" spans="3:21" ht="15.75">
      <c r="C1930" s="86"/>
      <c r="D1930" s="12"/>
      <c r="E1930" s="12"/>
      <c r="F1930" s="5" t="str">
        <f>IFERROR(IF(E1930&lt;&gt;"",VLOOKUP(E1930,STORE!$C$6:$D$500,2,FALSE),""),"تأكد من الكود")</f>
        <v/>
      </c>
      <c r="G1930" s="12"/>
      <c r="H1930" s="20"/>
      <c r="I1930" s="12"/>
      <c r="U1930" s="4" t="str">
        <f>IF(AND($V$2=$E1930,$V$2&lt;&gt;"",$V$2&lt;&gt;0,F1930&lt;&gt;"تأكد من الكود"),COUNT($U$3:U1929)+1,"  ")</f>
        <v xml:space="preserve">  </v>
      </c>
    </row>
    <row r="1931" spans="3:21" ht="15.75">
      <c r="C1931" s="86"/>
      <c r="D1931" s="12"/>
      <c r="E1931" s="12"/>
      <c r="F1931" s="5" t="str">
        <f>IFERROR(IF(E1931&lt;&gt;"",VLOOKUP(E1931,STORE!$C$6:$D$500,2,FALSE),""),"تأكد من الكود")</f>
        <v/>
      </c>
      <c r="G1931" s="12"/>
      <c r="H1931" s="20"/>
      <c r="I1931" s="12"/>
      <c r="U1931" s="4" t="str">
        <f>IF(AND($V$2=$E1931,$V$2&lt;&gt;"",$V$2&lt;&gt;0,F1931&lt;&gt;"تأكد من الكود"),COUNT($U$3:U1930)+1,"  ")</f>
        <v xml:space="preserve">  </v>
      </c>
    </row>
    <row r="1932" spans="3:21" ht="15.75">
      <c r="C1932" s="86"/>
      <c r="D1932" s="12"/>
      <c r="E1932" s="12"/>
      <c r="F1932" s="5" t="str">
        <f>IFERROR(IF(E1932&lt;&gt;"",VLOOKUP(E1932,STORE!$C$6:$D$500,2,FALSE),""),"تأكد من الكود")</f>
        <v/>
      </c>
      <c r="G1932" s="12"/>
      <c r="H1932" s="20"/>
      <c r="I1932" s="12"/>
      <c r="U1932" s="4" t="str">
        <f>IF(AND($V$2=$E1932,$V$2&lt;&gt;"",$V$2&lt;&gt;0,F1932&lt;&gt;"تأكد من الكود"),COUNT($U$3:U1931)+1,"  ")</f>
        <v xml:space="preserve">  </v>
      </c>
    </row>
    <row r="1933" spans="3:21" ht="15.75">
      <c r="C1933" s="86"/>
      <c r="D1933" s="12"/>
      <c r="E1933" s="12"/>
      <c r="F1933" s="5" t="str">
        <f>IFERROR(IF(E1933&lt;&gt;"",VLOOKUP(E1933,STORE!$C$6:$D$500,2,FALSE),""),"تأكد من الكود")</f>
        <v/>
      </c>
      <c r="G1933" s="12"/>
      <c r="H1933" s="20"/>
      <c r="I1933" s="12"/>
      <c r="U1933" s="4" t="str">
        <f>IF(AND($V$2=$E1933,$V$2&lt;&gt;"",$V$2&lt;&gt;0,F1933&lt;&gt;"تأكد من الكود"),COUNT($U$3:U1932)+1,"  ")</f>
        <v xml:space="preserve">  </v>
      </c>
    </row>
    <row r="1934" spans="3:21" ht="15.75">
      <c r="C1934" s="86"/>
      <c r="D1934" s="12"/>
      <c r="E1934" s="12"/>
      <c r="F1934" s="5" t="str">
        <f>IFERROR(IF(E1934&lt;&gt;"",VLOOKUP(E1934,STORE!$C$6:$D$500,2,FALSE),""),"تأكد من الكود")</f>
        <v/>
      </c>
      <c r="G1934" s="12"/>
      <c r="H1934" s="20"/>
      <c r="I1934" s="12"/>
      <c r="U1934" s="4" t="str">
        <f>IF(AND($V$2=$E1934,$V$2&lt;&gt;"",$V$2&lt;&gt;0,F1934&lt;&gt;"تأكد من الكود"),COUNT($U$3:U1933)+1,"  ")</f>
        <v xml:space="preserve">  </v>
      </c>
    </row>
    <row r="1935" spans="3:21" ht="15.75">
      <c r="C1935" s="86"/>
      <c r="D1935" s="12"/>
      <c r="E1935" s="12"/>
      <c r="F1935" s="5" t="str">
        <f>IFERROR(IF(E1935&lt;&gt;"",VLOOKUP(E1935,STORE!$C$6:$D$500,2,FALSE),""),"تأكد من الكود")</f>
        <v/>
      </c>
      <c r="G1935" s="12"/>
      <c r="H1935" s="20"/>
      <c r="I1935" s="12"/>
      <c r="U1935" s="4" t="str">
        <f>IF(AND($V$2=$E1935,$V$2&lt;&gt;"",$V$2&lt;&gt;0,F1935&lt;&gt;"تأكد من الكود"),COUNT($U$3:U1934)+1,"  ")</f>
        <v xml:space="preserve">  </v>
      </c>
    </row>
    <row r="1936" spans="3:21" ht="15.75">
      <c r="C1936" s="86"/>
      <c r="D1936" s="12"/>
      <c r="E1936" s="12"/>
      <c r="F1936" s="5" t="str">
        <f>IFERROR(IF(E1936&lt;&gt;"",VLOOKUP(E1936,STORE!$C$6:$D$500,2,FALSE),""),"تأكد من الكود")</f>
        <v/>
      </c>
      <c r="G1936" s="12"/>
      <c r="H1936" s="20"/>
      <c r="I1936" s="12"/>
      <c r="U1936" s="4" t="str">
        <f>IF(AND($V$2=$E1936,$V$2&lt;&gt;"",$V$2&lt;&gt;0,F1936&lt;&gt;"تأكد من الكود"),COUNT($U$3:U1935)+1,"  ")</f>
        <v xml:space="preserve">  </v>
      </c>
    </row>
    <row r="1937" spans="3:21" ht="15.75">
      <c r="C1937" s="86"/>
      <c r="D1937" s="12"/>
      <c r="E1937" s="12"/>
      <c r="F1937" s="5" t="str">
        <f>IFERROR(IF(E1937&lt;&gt;"",VLOOKUP(E1937,STORE!$C$6:$D$500,2,FALSE),""),"تأكد من الكود")</f>
        <v/>
      </c>
      <c r="G1937" s="12"/>
      <c r="H1937" s="20"/>
      <c r="I1937" s="12"/>
      <c r="U1937" s="4" t="str">
        <f>IF(AND($V$2=$E1937,$V$2&lt;&gt;"",$V$2&lt;&gt;0,F1937&lt;&gt;"تأكد من الكود"),COUNT($U$3:U1936)+1,"  ")</f>
        <v xml:space="preserve">  </v>
      </c>
    </row>
    <row r="1938" spans="3:21" ht="15.75">
      <c r="C1938" s="86"/>
      <c r="D1938" s="12"/>
      <c r="E1938" s="12"/>
      <c r="F1938" s="5" t="str">
        <f>IFERROR(IF(E1938&lt;&gt;"",VLOOKUP(E1938,STORE!$C$6:$D$500,2,FALSE),""),"تأكد من الكود")</f>
        <v/>
      </c>
      <c r="G1938" s="12"/>
      <c r="H1938" s="20"/>
      <c r="I1938" s="12"/>
      <c r="U1938" s="4" t="str">
        <f>IF(AND($V$2=$E1938,$V$2&lt;&gt;"",$V$2&lt;&gt;0,F1938&lt;&gt;"تأكد من الكود"),COUNT($U$3:U1937)+1,"  ")</f>
        <v xml:space="preserve">  </v>
      </c>
    </row>
    <row r="1939" spans="3:21" ht="15.75">
      <c r="C1939" s="86"/>
      <c r="D1939" s="12"/>
      <c r="E1939" s="12"/>
      <c r="F1939" s="5" t="str">
        <f>IFERROR(IF(E1939&lt;&gt;"",VLOOKUP(E1939,STORE!$C$6:$D$500,2,FALSE),""),"تأكد من الكود")</f>
        <v/>
      </c>
      <c r="G1939" s="12"/>
      <c r="H1939" s="20"/>
      <c r="I1939" s="12"/>
      <c r="U1939" s="4" t="str">
        <f>IF(AND($V$2=$E1939,$V$2&lt;&gt;"",$V$2&lt;&gt;0,F1939&lt;&gt;"تأكد من الكود"),COUNT($U$3:U1938)+1,"  ")</f>
        <v xml:space="preserve">  </v>
      </c>
    </row>
    <row r="1940" spans="3:21" ht="15.75">
      <c r="C1940" s="86"/>
      <c r="D1940" s="12"/>
      <c r="E1940" s="12"/>
      <c r="F1940" s="5" t="str">
        <f>IFERROR(IF(E1940&lt;&gt;"",VLOOKUP(E1940,STORE!$C$6:$D$500,2,FALSE),""),"تأكد من الكود")</f>
        <v/>
      </c>
      <c r="G1940" s="12"/>
      <c r="H1940" s="20"/>
      <c r="I1940" s="12"/>
      <c r="U1940" s="4" t="str">
        <f>IF(AND($V$2=$E1940,$V$2&lt;&gt;"",$V$2&lt;&gt;0,F1940&lt;&gt;"تأكد من الكود"),COUNT($U$3:U1939)+1,"  ")</f>
        <v xml:space="preserve">  </v>
      </c>
    </row>
    <row r="1941" spans="3:21" ht="15.75">
      <c r="C1941" s="86"/>
      <c r="D1941" s="12"/>
      <c r="E1941" s="12"/>
      <c r="F1941" s="5" t="str">
        <f>IFERROR(IF(E1941&lt;&gt;"",VLOOKUP(E1941,STORE!$C$6:$D$500,2,FALSE),""),"تأكد من الكود")</f>
        <v/>
      </c>
      <c r="G1941" s="12"/>
      <c r="H1941" s="20"/>
      <c r="I1941" s="12"/>
      <c r="U1941" s="4" t="str">
        <f>IF(AND($V$2=$E1941,$V$2&lt;&gt;"",$V$2&lt;&gt;0,F1941&lt;&gt;"تأكد من الكود"),COUNT($U$3:U1940)+1,"  ")</f>
        <v xml:space="preserve">  </v>
      </c>
    </row>
    <row r="1942" spans="3:21" ht="15.75">
      <c r="C1942" s="86"/>
      <c r="D1942" s="12"/>
      <c r="E1942" s="12"/>
      <c r="F1942" s="5" t="str">
        <f>IFERROR(IF(E1942&lt;&gt;"",VLOOKUP(E1942,STORE!$C$6:$D$500,2,FALSE),""),"تأكد من الكود")</f>
        <v/>
      </c>
      <c r="G1942" s="12"/>
      <c r="H1942" s="20"/>
      <c r="I1942" s="12"/>
      <c r="U1942" s="4" t="str">
        <f>IF(AND($V$2=$E1942,$V$2&lt;&gt;"",$V$2&lt;&gt;0,F1942&lt;&gt;"تأكد من الكود"),COUNT($U$3:U1941)+1,"  ")</f>
        <v xml:space="preserve">  </v>
      </c>
    </row>
    <row r="1943" spans="3:21" ht="15.75">
      <c r="C1943" s="86"/>
      <c r="D1943" s="12"/>
      <c r="E1943" s="12"/>
      <c r="F1943" s="5" t="str">
        <f>IFERROR(IF(E1943&lt;&gt;"",VLOOKUP(E1943,STORE!$C$6:$D$500,2,FALSE),""),"تأكد من الكود")</f>
        <v/>
      </c>
      <c r="G1943" s="12"/>
      <c r="H1943" s="20"/>
      <c r="I1943" s="12"/>
      <c r="U1943" s="4" t="str">
        <f>IF(AND($V$2=$E1943,$V$2&lt;&gt;"",$V$2&lt;&gt;0,F1943&lt;&gt;"تأكد من الكود"),COUNT($U$3:U1942)+1,"  ")</f>
        <v xml:space="preserve">  </v>
      </c>
    </row>
    <row r="1944" spans="3:21" ht="15.75">
      <c r="C1944" s="86"/>
      <c r="D1944" s="12"/>
      <c r="E1944" s="12"/>
      <c r="F1944" s="5" t="str">
        <f>IFERROR(IF(E1944&lt;&gt;"",VLOOKUP(E1944,STORE!$C$6:$D$500,2,FALSE),""),"تأكد من الكود")</f>
        <v/>
      </c>
      <c r="G1944" s="12"/>
      <c r="H1944" s="20"/>
      <c r="I1944" s="12"/>
      <c r="U1944" s="4" t="str">
        <f>IF(AND($V$2=$E1944,$V$2&lt;&gt;"",$V$2&lt;&gt;0,F1944&lt;&gt;"تأكد من الكود"),COUNT($U$3:U1943)+1,"  ")</f>
        <v xml:space="preserve">  </v>
      </c>
    </row>
    <row r="1945" spans="3:21" ht="15.75">
      <c r="C1945" s="86"/>
      <c r="D1945" s="12"/>
      <c r="E1945" s="12"/>
      <c r="F1945" s="5" t="str">
        <f>IFERROR(IF(E1945&lt;&gt;"",VLOOKUP(E1945,STORE!$C$6:$D$500,2,FALSE),""),"تأكد من الكود")</f>
        <v/>
      </c>
      <c r="G1945" s="12"/>
      <c r="H1945" s="20"/>
      <c r="I1945" s="12"/>
      <c r="U1945" s="4" t="str">
        <f>IF(AND($V$2=$E1945,$V$2&lt;&gt;"",$V$2&lt;&gt;0,F1945&lt;&gt;"تأكد من الكود"),COUNT($U$3:U1944)+1,"  ")</f>
        <v xml:space="preserve">  </v>
      </c>
    </row>
    <row r="1946" spans="3:21" ht="15.75">
      <c r="C1946" s="86"/>
      <c r="D1946" s="12"/>
      <c r="E1946" s="12"/>
      <c r="F1946" s="5" t="str">
        <f>IFERROR(IF(E1946&lt;&gt;"",VLOOKUP(E1946,STORE!$C$6:$D$500,2,FALSE),""),"تأكد من الكود")</f>
        <v/>
      </c>
      <c r="G1946" s="12"/>
      <c r="H1946" s="20"/>
      <c r="I1946" s="12"/>
      <c r="U1946" s="4" t="str">
        <f>IF(AND($V$2=$E1946,$V$2&lt;&gt;"",$V$2&lt;&gt;0,F1946&lt;&gt;"تأكد من الكود"),COUNT($U$3:U1945)+1,"  ")</f>
        <v xml:space="preserve">  </v>
      </c>
    </row>
    <row r="1947" spans="3:21" ht="15.75">
      <c r="C1947" s="86"/>
      <c r="D1947" s="12"/>
      <c r="E1947" s="12"/>
      <c r="F1947" s="5" t="str">
        <f>IFERROR(IF(E1947&lt;&gt;"",VLOOKUP(E1947,STORE!$C$6:$D$500,2,FALSE),""),"تأكد من الكود")</f>
        <v/>
      </c>
      <c r="G1947" s="12"/>
      <c r="H1947" s="20"/>
      <c r="I1947" s="12"/>
      <c r="U1947" s="4" t="str">
        <f>IF(AND($V$2=$E1947,$V$2&lt;&gt;"",$V$2&lt;&gt;0,F1947&lt;&gt;"تأكد من الكود"),COUNT($U$3:U1946)+1,"  ")</f>
        <v xml:space="preserve">  </v>
      </c>
    </row>
    <row r="1948" spans="3:21" ht="15.75">
      <c r="C1948" s="86"/>
      <c r="D1948" s="12"/>
      <c r="E1948" s="12"/>
      <c r="F1948" s="5" t="str">
        <f>IFERROR(IF(E1948&lt;&gt;"",VLOOKUP(E1948,STORE!$C$6:$D$500,2,FALSE),""),"تأكد من الكود")</f>
        <v/>
      </c>
      <c r="G1948" s="12"/>
      <c r="H1948" s="20"/>
      <c r="I1948" s="12"/>
      <c r="U1948" s="4" t="str">
        <f>IF(AND($V$2=$E1948,$V$2&lt;&gt;"",$V$2&lt;&gt;0,F1948&lt;&gt;"تأكد من الكود"),COUNT($U$3:U1947)+1,"  ")</f>
        <v xml:space="preserve">  </v>
      </c>
    </row>
    <row r="1949" spans="3:21" ht="15.75">
      <c r="C1949" s="86"/>
      <c r="D1949" s="12"/>
      <c r="E1949" s="12"/>
      <c r="F1949" s="5" t="str">
        <f>IFERROR(IF(E1949&lt;&gt;"",VLOOKUP(E1949,STORE!$C$6:$D$500,2,FALSE),""),"تأكد من الكود")</f>
        <v/>
      </c>
      <c r="G1949" s="12"/>
      <c r="H1949" s="20"/>
      <c r="I1949" s="12"/>
      <c r="U1949" s="4" t="str">
        <f>IF(AND($V$2=$E1949,$V$2&lt;&gt;"",$V$2&lt;&gt;0,F1949&lt;&gt;"تأكد من الكود"),COUNT($U$3:U1948)+1,"  ")</f>
        <v xml:space="preserve">  </v>
      </c>
    </row>
    <row r="1950" spans="3:21" ht="15.75">
      <c r="C1950" s="86"/>
      <c r="D1950" s="12"/>
      <c r="E1950" s="12"/>
      <c r="F1950" s="5" t="str">
        <f>IFERROR(IF(E1950&lt;&gt;"",VLOOKUP(E1950,STORE!$C$6:$D$500,2,FALSE),""),"تأكد من الكود")</f>
        <v/>
      </c>
      <c r="G1950" s="12"/>
      <c r="H1950" s="20"/>
      <c r="I1950" s="12"/>
      <c r="U1950" s="4" t="str">
        <f>IF(AND($V$2=$E1950,$V$2&lt;&gt;"",$V$2&lt;&gt;0,F1950&lt;&gt;"تأكد من الكود"),COUNT($U$3:U1949)+1,"  ")</f>
        <v xml:space="preserve">  </v>
      </c>
    </row>
    <row r="1951" spans="3:21" ht="15.75">
      <c r="C1951" s="86"/>
      <c r="D1951" s="12"/>
      <c r="E1951" s="12"/>
      <c r="F1951" s="5" t="str">
        <f>IFERROR(IF(E1951&lt;&gt;"",VLOOKUP(E1951,STORE!$C$6:$D$500,2,FALSE),""),"تأكد من الكود")</f>
        <v/>
      </c>
      <c r="G1951" s="12"/>
      <c r="H1951" s="20"/>
      <c r="I1951" s="12"/>
      <c r="U1951" s="4" t="str">
        <f>IF(AND($V$2=$E1951,$V$2&lt;&gt;"",$V$2&lt;&gt;0,F1951&lt;&gt;"تأكد من الكود"),COUNT($U$3:U1950)+1,"  ")</f>
        <v xml:space="preserve">  </v>
      </c>
    </row>
    <row r="1952" spans="3:21" ht="15.75">
      <c r="C1952" s="86"/>
      <c r="D1952" s="12"/>
      <c r="E1952" s="12"/>
      <c r="F1952" s="5" t="str">
        <f>IFERROR(IF(E1952&lt;&gt;"",VLOOKUP(E1952,STORE!$C$6:$D$500,2,FALSE),""),"تأكد من الكود")</f>
        <v/>
      </c>
      <c r="G1952" s="12"/>
      <c r="H1952" s="20"/>
      <c r="I1952" s="12"/>
      <c r="U1952" s="4" t="str">
        <f>IF(AND($V$2=$E1952,$V$2&lt;&gt;"",$V$2&lt;&gt;0,F1952&lt;&gt;"تأكد من الكود"),COUNT($U$3:U1951)+1,"  ")</f>
        <v xml:space="preserve">  </v>
      </c>
    </row>
    <row r="1953" spans="3:21" ht="15.75">
      <c r="C1953" s="86"/>
      <c r="D1953" s="12"/>
      <c r="E1953" s="12"/>
      <c r="F1953" s="5" t="str">
        <f>IFERROR(IF(E1953&lt;&gt;"",VLOOKUP(E1953,STORE!$C$6:$D$500,2,FALSE),""),"تأكد من الكود")</f>
        <v/>
      </c>
      <c r="G1953" s="12"/>
      <c r="H1953" s="20"/>
      <c r="I1953" s="12"/>
      <c r="U1953" s="4" t="str">
        <f>IF(AND($V$2=$E1953,$V$2&lt;&gt;"",$V$2&lt;&gt;0,F1953&lt;&gt;"تأكد من الكود"),COUNT($U$3:U1952)+1,"  ")</f>
        <v xml:space="preserve">  </v>
      </c>
    </row>
    <row r="1954" spans="3:21" ht="15.75">
      <c r="C1954" s="86"/>
      <c r="D1954" s="12"/>
      <c r="E1954" s="12"/>
      <c r="F1954" s="5" t="str">
        <f>IFERROR(IF(E1954&lt;&gt;"",VLOOKUP(E1954,STORE!$C$6:$D$500,2,FALSE),""),"تأكد من الكود")</f>
        <v/>
      </c>
      <c r="G1954" s="12"/>
      <c r="H1954" s="20"/>
      <c r="I1954" s="12"/>
      <c r="U1954" s="4" t="str">
        <f>IF(AND($V$2=$E1954,$V$2&lt;&gt;"",$V$2&lt;&gt;0,F1954&lt;&gt;"تأكد من الكود"),COUNT($U$3:U1953)+1,"  ")</f>
        <v xml:space="preserve">  </v>
      </c>
    </row>
    <row r="1955" spans="3:21" ht="15.75">
      <c r="C1955" s="86"/>
      <c r="D1955" s="12"/>
      <c r="E1955" s="12"/>
      <c r="F1955" s="5" t="str">
        <f>IFERROR(IF(E1955&lt;&gt;"",VLOOKUP(E1955,STORE!$C$6:$D$500,2,FALSE),""),"تأكد من الكود")</f>
        <v/>
      </c>
      <c r="G1955" s="12"/>
      <c r="H1955" s="20"/>
      <c r="I1955" s="12"/>
      <c r="U1955" s="4" t="str">
        <f>IF(AND($V$2=$E1955,$V$2&lt;&gt;"",$V$2&lt;&gt;0,F1955&lt;&gt;"تأكد من الكود"),COUNT($U$3:U1954)+1,"  ")</f>
        <v xml:space="preserve">  </v>
      </c>
    </row>
    <row r="1956" spans="3:21" ht="15.75">
      <c r="C1956" s="86"/>
      <c r="D1956" s="12"/>
      <c r="E1956" s="12"/>
      <c r="F1956" s="5" t="str">
        <f>IFERROR(IF(E1956&lt;&gt;"",VLOOKUP(E1956,STORE!$C$6:$D$500,2,FALSE),""),"تأكد من الكود")</f>
        <v/>
      </c>
      <c r="G1956" s="12"/>
      <c r="H1956" s="20"/>
      <c r="I1956" s="12"/>
      <c r="U1956" s="4" t="str">
        <f>IF(AND($V$2=$E1956,$V$2&lt;&gt;"",$V$2&lt;&gt;0,F1956&lt;&gt;"تأكد من الكود"),COUNT($U$3:U1955)+1,"  ")</f>
        <v xml:space="preserve">  </v>
      </c>
    </row>
    <row r="1957" spans="3:21" ht="15.75">
      <c r="C1957" s="86"/>
      <c r="D1957" s="12"/>
      <c r="E1957" s="12"/>
      <c r="F1957" s="5" t="str">
        <f>IFERROR(IF(E1957&lt;&gt;"",VLOOKUP(E1957,STORE!$C$6:$D$500,2,FALSE),""),"تأكد من الكود")</f>
        <v/>
      </c>
      <c r="G1957" s="12"/>
      <c r="H1957" s="20"/>
      <c r="I1957" s="12"/>
      <c r="U1957" s="4" t="str">
        <f>IF(AND($V$2=$E1957,$V$2&lt;&gt;"",$V$2&lt;&gt;0,F1957&lt;&gt;"تأكد من الكود"),COUNT($U$3:U1956)+1,"  ")</f>
        <v xml:space="preserve">  </v>
      </c>
    </row>
    <row r="1958" spans="3:21" ht="15.75">
      <c r="C1958" s="86"/>
      <c r="D1958" s="12"/>
      <c r="E1958" s="12"/>
      <c r="F1958" s="5" t="str">
        <f>IFERROR(IF(E1958&lt;&gt;"",VLOOKUP(E1958,STORE!$C$6:$D$500,2,FALSE),""),"تأكد من الكود")</f>
        <v/>
      </c>
      <c r="G1958" s="12"/>
      <c r="H1958" s="20"/>
      <c r="I1958" s="12"/>
      <c r="U1958" s="4" t="str">
        <f>IF(AND($V$2=$E1958,$V$2&lt;&gt;"",$V$2&lt;&gt;0,F1958&lt;&gt;"تأكد من الكود"),COUNT($U$3:U1957)+1,"  ")</f>
        <v xml:space="preserve">  </v>
      </c>
    </row>
    <row r="1959" spans="3:21" ht="15.75">
      <c r="C1959" s="86"/>
      <c r="D1959" s="12"/>
      <c r="E1959" s="12"/>
      <c r="F1959" s="5" t="str">
        <f>IFERROR(IF(E1959&lt;&gt;"",VLOOKUP(E1959,STORE!$C$6:$D$500,2,FALSE),""),"تأكد من الكود")</f>
        <v/>
      </c>
      <c r="G1959" s="12"/>
      <c r="H1959" s="20"/>
      <c r="I1959" s="12"/>
      <c r="U1959" s="4" t="str">
        <f>IF(AND($V$2=$E1959,$V$2&lt;&gt;"",$V$2&lt;&gt;0,F1959&lt;&gt;"تأكد من الكود"),COUNT($U$3:U1958)+1,"  ")</f>
        <v xml:space="preserve">  </v>
      </c>
    </row>
    <row r="1960" spans="3:21" ht="15.75">
      <c r="C1960" s="86"/>
      <c r="D1960" s="12"/>
      <c r="E1960" s="12"/>
      <c r="F1960" s="5" t="str">
        <f>IFERROR(IF(E1960&lt;&gt;"",VLOOKUP(E1960,STORE!$C$6:$D$500,2,FALSE),""),"تأكد من الكود")</f>
        <v/>
      </c>
      <c r="G1960" s="12"/>
      <c r="H1960" s="20"/>
      <c r="I1960" s="12"/>
      <c r="U1960" s="4" t="str">
        <f>IF(AND($V$2=$E1960,$V$2&lt;&gt;"",$V$2&lt;&gt;0,F1960&lt;&gt;"تأكد من الكود"),COUNT($U$3:U1959)+1,"  ")</f>
        <v xml:space="preserve">  </v>
      </c>
    </row>
    <row r="1961" spans="3:21" ht="15.75">
      <c r="C1961" s="86"/>
      <c r="D1961" s="12"/>
      <c r="E1961" s="12"/>
      <c r="F1961" s="5" t="str">
        <f>IFERROR(IF(E1961&lt;&gt;"",VLOOKUP(E1961,STORE!$C$6:$D$500,2,FALSE),""),"تأكد من الكود")</f>
        <v/>
      </c>
      <c r="G1961" s="12"/>
      <c r="H1961" s="20"/>
      <c r="I1961" s="12"/>
      <c r="U1961" s="4" t="str">
        <f>IF(AND($V$2=$E1961,$V$2&lt;&gt;"",$V$2&lt;&gt;0,F1961&lt;&gt;"تأكد من الكود"),COUNT($U$3:U1960)+1,"  ")</f>
        <v xml:space="preserve">  </v>
      </c>
    </row>
    <row r="1962" spans="3:21" ht="15.75">
      <c r="C1962" s="86"/>
      <c r="D1962" s="12"/>
      <c r="E1962" s="12"/>
      <c r="F1962" s="5" t="str">
        <f>IFERROR(IF(E1962&lt;&gt;"",VLOOKUP(E1962,STORE!$C$6:$D$500,2,FALSE),""),"تأكد من الكود")</f>
        <v/>
      </c>
      <c r="G1962" s="12"/>
      <c r="H1962" s="20"/>
      <c r="I1962" s="12"/>
      <c r="U1962" s="4" t="str">
        <f>IF(AND($V$2=$E1962,$V$2&lt;&gt;"",$V$2&lt;&gt;0,F1962&lt;&gt;"تأكد من الكود"),COUNT($U$3:U1961)+1,"  ")</f>
        <v xml:space="preserve">  </v>
      </c>
    </row>
    <row r="1963" spans="3:21" ht="15.75">
      <c r="C1963" s="86"/>
      <c r="D1963" s="12"/>
      <c r="E1963" s="12"/>
      <c r="F1963" s="5" t="str">
        <f>IFERROR(IF(E1963&lt;&gt;"",VLOOKUP(E1963,STORE!$C$6:$D$500,2,FALSE),""),"تأكد من الكود")</f>
        <v/>
      </c>
      <c r="G1963" s="12"/>
      <c r="H1963" s="20"/>
      <c r="I1963" s="12"/>
      <c r="U1963" s="4" t="str">
        <f>IF(AND($V$2=$E1963,$V$2&lt;&gt;"",$V$2&lt;&gt;0,F1963&lt;&gt;"تأكد من الكود"),COUNT($U$3:U1962)+1,"  ")</f>
        <v xml:space="preserve">  </v>
      </c>
    </row>
    <row r="1964" spans="3:21" ht="15.75">
      <c r="C1964" s="86"/>
      <c r="D1964" s="12"/>
      <c r="E1964" s="12"/>
      <c r="F1964" s="5" t="str">
        <f>IFERROR(IF(E1964&lt;&gt;"",VLOOKUP(E1964,STORE!$C$6:$D$500,2,FALSE),""),"تأكد من الكود")</f>
        <v/>
      </c>
      <c r="G1964" s="12"/>
      <c r="H1964" s="20"/>
      <c r="I1964" s="12"/>
      <c r="U1964" s="4" t="str">
        <f>IF(AND($V$2=$E1964,$V$2&lt;&gt;"",$V$2&lt;&gt;0,F1964&lt;&gt;"تأكد من الكود"),COUNT($U$3:U1963)+1,"  ")</f>
        <v xml:space="preserve">  </v>
      </c>
    </row>
    <row r="1965" spans="3:21" ht="15.75">
      <c r="C1965" s="86"/>
      <c r="D1965" s="12"/>
      <c r="E1965" s="12"/>
      <c r="F1965" s="5" t="str">
        <f>IFERROR(IF(E1965&lt;&gt;"",VLOOKUP(E1965,STORE!$C$6:$D$500,2,FALSE),""),"تأكد من الكود")</f>
        <v/>
      </c>
      <c r="G1965" s="12"/>
      <c r="H1965" s="20"/>
      <c r="I1965" s="12"/>
      <c r="U1965" s="4" t="str">
        <f>IF(AND($V$2=$E1965,$V$2&lt;&gt;"",$V$2&lt;&gt;0,F1965&lt;&gt;"تأكد من الكود"),COUNT($U$3:U1964)+1,"  ")</f>
        <v xml:space="preserve">  </v>
      </c>
    </row>
    <row r="1966" spans="3:21" ht="15.75">
      <c r="C1966" s="86"/>
      <c r="D1966" s="12"/>
      <c r="E1966" s="12"/>
      <c r="F1966" s="5" t="str">
        <f>IFERROR(IF(E1966&lt;&gt;"",VLOOKUP(E1966,STORE!$C$6:$D$500,2,FALSE),""),"تأكد من الكود")</f>
        <v/>
      </c>
      <c r="G1966" s="12"/>
      <c r="H1966" s="20"/>
      <c r="I1966" s="12"/>
      <c r="U1966" s="4" t="str">
        <f>IF(AND($V$2=$E1966,$V$2&lt;&gt;"",$V$2&lt;&gt;0,F1966&lt;&gt;"تأكد من الكود"),COUNT($U$3:U1965)+1,"  ")</f>
        <v xml:space="preserve">  </v>
      </c>
    </row>
    <row r="1967" spans="3:21" ht="15.75">
      <c r="C1967" s="86"/>
      <c r="D1967" s="12"/>
      <c r="E1967" s="12"/>
      <c r="F1967" s="5" t="str">
        <f>IFERROR(IF(E1967&lt;&gt;"",VLOOKUP(E1967,STORE!$C$6:$D$500,2,FALSE),""),"تأكد من الكود")</f>
        <v/>
      </c>
      <c r="G1967" s="12"/>
      <c r="H1967" s="20"/>
      <c r="I1967" s="12"/>
      <c r="U1967" s="4" t="str">
        <f>IF(AND($V$2=$E1967,$V$2&lt;&gt;"",$V$2&lt;&gt;0,F1967&lt;&gt;"تأكد من الكود"),COUNT($U$3:U1966)+1,"  ")</f>
        <v xml:space="preserve">  </v>
      </c>
    </row>
    <row r="1968" spans="3:21" ht="15.75">
      <c r="C1968" s="86"/>
      <c r="D1968" s="12"/>
      <c r="E1968" s="12"/>
      <c r="F1968" s="5" t="str">
        <f>IFERROR(IF(E1968&lt;&gt;"",VLOOKUP(E1968,STORE!$C$6:$D$500,2,FALSE),""),"تأكد من الكود")</f>
        <v/>
      </c>
      <c r="G1968" s="12"/>
      <c r="H1968" s="20"/>
      <c r="I1968" s="12"/>
      <c r="U1968" s="4" t="str">
        <f>IF(AND($V$2=$E1968,$V$2&lt;&gt;"",$V$2&lt;&gt;0,F1968&lt;&gt;"تأكد من الكود"),COUNT($U$3:U1967)+1,"  ")</f>
        <v xml:space="preserve">  </v>
      </c>
    </row>
    <row r="1969" spans="3:21" ht="15.75">
      <c r="C1969" s="86"/>
      <c r="D1969" s="12"/>
      <c r="E1969" s="12"/>
      <c r="F1969" s="5" t="str">
        <f>IFERROR(IF(E1969&lt;&gt;"",VLOOKUP(E1969,STORE!$C$6:$D$500,2,FALSE),""),"تأكد من الكود")</f>
        <v/>
      </c>
      <c r="G1969" s="12"/>
      <c r="H1969" s="20"/>
      <c r="I1969" s="12"/>
      <c r="U1969" s="4" t="str">
        <f>IF(AND($V$2=$E1969,$V$2&lt;&gt;"",$V$2&lt;&gt;0,F1969&lt;&gt;"تأكد من الكود"),COUNT($U$3:U1968)+1,"  ")</f>
        <v xml:space="preserve">  </v>
      </c>
    </row>
    <row r="1970" spans="3:21" ht="15.75">
      <c r="C1970" s="86"/>
      <c r="D1970" s="12"/>
      <c r="E1970" s="12"/>
      <c r="F1970" s="5" t="str">
        <f>IFERROR(IF(E1970&lt;&gt;"",VLOOKUP(E1970,STORE!$C$6:$D$500,2,FALSE),""),"تأكد من الكود")</f>
        <v/>
      </c>
      <c r="G1970" s="12"/>
      <c r="H1970" s="20"/>
      <c r="I1970" s="12"/>
      <c r="U1970" s="4" t="str">
        <f>IF(AND($V$2=$E1970,$V$2&lt;&gt;"",$V$2&lt;&gt;0,F1970&lt;&gt;"تأكد من الكود"),COUNT($U$3:U1969)+1,"  ")</f>
        <v xml:space="preserve">  </v>
      </c>
    </row>
    <row r="1971" spans="3:21" ht="15.75">
      <c r="C1971" s="86"/>
      <c r="D1971" s="12"/>
      <c r="E1971" s="12"/>
      <c r="F1971" s="5" t="str">
        <f>IFERROR(IF(E1971&lt;&gt;"",VLOOKUP(E1971,STORE!$C$6:$D$500,2,FALSE),""),"تأكد من الكود")</f>
        <v/>
      </c>
      <c r="G1971" s="12"/>
      <c r="H1971" s="20"/>
      <c r="I1971" s="12"/>
      <c r="U1971" s="4" t="str">
        <f>IF(AND($V$2=$E1971,$V$2&lt;&gt;"",$V$2&lt;&gt;0,F1971&lt;&gt;"تأكد من الكود"),COUNT($U$3:U1970)+1,"  ")</f>
        <v xml:space="preserve">  </v>
      </c>
    </row>
    <row r="1972" spans="3:21" ht="15.75">
      <c r="C1972" s="86"/>
      <c r="D1972" s="12"/>
      <c r="E1972" s="12"/>
      <c r="F1972" s="5" t="str">
        <f>IFERROR(IF(E1972&lt;&gt;"",VLOOKUP(E1972,STORE!$C$6:$D$500,2,FALSE),""),"تأكد من الكود")</f>
        <v/>
      </c>
      <c r="G1972" s="12"/>
      <c r="H1972" s="20"/>
      <c r="I1972" s="12"/>
      <c r="U1972" s="4" t="str">
        <f>IF(AND($V$2=$E1972,$V$2&lt;&gt;"",$V$2&lt;&gt;0,F1972&lt;&gt;"تأكد من الكود"),COUNT($U$3:U1971)+1,"  ")</f>
        <v xml:space="preserve">  </v>
      </c>
    </row>
    <row r="1973" spans="3:21" ht="15.75">
      <c r="C1973" s="86"/>
      <c r="D1973" s="12"/>
      <c r="E1973" s="12"/>
      <c r="F1973" s="5" t="str">
        <f>IFERROR(IF(E1973&lt;&gt;"",VLOOKUP(E1973,STORE!$C$6:$D$500,2,FALSE),""),"تأكد من الكود")</f>
        <v/>
      </c>
      <c r="G1973" s="12"/>
      <c r="H1973" s="20"/>
      <c r="I1973" s="12"/>
      <c r="U1973" s="4" t="str">
        <f>IF(AND($V$2=$E1973,$V$2&lt;&gt;"",$V$2&lt;&gt;0,F1973&lt;&gt;"تأكد من الكود"),COUNT($U$3:U1972)+1,"  ")</f>
        <v xml:space="preserve">  </v>
      </c>
    </row>
    <row r="1974" spans="3:21" ht="15.75">
      <c r="C1974" s="86"/>
      <c r="D1974" s="12"/>
      <c r="E1974" s="12"/>
      <c r="F1974" s="5" t="str">
        <f>IFERROR(IF(E1974&lt;&gt;"",VLOOKUP(E1974,STORE!$C$6:$D$500,2,FALSE),""),"تأكد من الكود")</f>
        <v/>
      </c>
      <c r="G1974" s="12"/>
      <c r="H1974" s="20"/>
      <c r="I1974" s="12"/>
      <c r="U1974" s="4" t="str">
        <f>IF(AND($V$2=$E1974,$V$2&lt;&gt;"",$V$2&lt;&gt;0,F1974&lt;&gt;"تأكد من الكود"),COUNT($U$3:U1973)+1,"  ")</f>
        <v xml:space="preserve">  </v>
      </c>
    </row>
    <row r="1975" spans="3:21" ht="15.75">
      <c r="C1975" s="86"/>
      <c r="D1975" s="12"/>
      <c r="E1975" s="12"/>
      <c r="F1975" s="5" t="str">
        <f>IFERROR(IF(E1975&lt;&gt;"",VLOOKUP(E1975,STORE!$C$6:$D$500,2,FALSE),""),"تأكد من الكود")</f>
        <v/>
      </c>
      <c r="G1975" s="12"/>
      <c r="H1975" s="20"/>
      <c r="I1975" s="12"/>
      <c r="U1975" s="4" t="str">
        <f>IF(AND($V$2=$E1975,$V$2&lt;&gt;"",$V$2&lt;&gt;0,F1975&lt;&gt;"تأكد من الكود"),COUNT($U$3:U1974)+1,"  ")</f>
        <v xml:space="preserve">  </v>
      </c>
    </row>
    <row r="1976" spans="3:21" ht="15.75">
      <c r="C1976" s="86"/>
      <c r="D1976" s="12"/>
      <c r="E1976" s="12"/>
      <c r="F1976" s="5" t="str">
        <f>IFERROR(IF(E1976&lt;&gt;"",VLOOKUP(E1976,STORE!$C$6:$D$500,2,FALSE),""),"تأكد من الكود")</f>
        <v/>
      </c>
      <c r="G1976" s="12"/>
      <c r="H1976" s="20"/>
      <c r="I1976" s="12"/>
      <c r="U1976" s="4" t="str">
        <f>IF(AND($V$2=$E1976,$V$2&lt;&gt;"",$V$2&lt;&gt;0,F1976&lt;&gt;"تأكد من الكود"),COUNT($U$3:U1975)+1,"  ")</f>
        <v xml:space="preserve">  </v>
      </c>
    </row>
    <row r="1977" spans="3:21" ht="15.75">
      <c r="C1977" s="86"/>
      <c r="D1977" s="12"/>
      <c r="E1977" s="12"/>
      <c r="F1977" s="5" t="str">
        <f>IFERROR(IF(E1977&lt;&gt;"",VLOOKUP(E1977,STORE!$C$6:$D$500,2,FALSE),""),"تأكد من الكود")</f>
        <v/>
      </c>
      <c r="G1977" s="12"/>
      <c r="H1977" s="20"/>
      <c r="I1977" s="12"/>
      <c r="U1977" s="4" t="str">
        <f>IF(AND($V$2=$E1977,$V$2&lt;&gt;"",$V$2&lt;&gt;0,F1977&lt;&gt;"تأكد من الكود"),COUNT($U$3:U1976)+1,"  ")</f>
        <v xml:space="preserve">  </v>
      </c>
    </row>
    <row r="1978" spans="3:21" ht="15.75">
      <c r="C1978" s="86"/>
      <c r="D1978" s="12"/>
      <c r="E1978" s="12"/>
      <c r="F1978" s="5" t="str">
        <f>IFERROR(IF(E1978&lt;&gt;"",VLOOKUP(E1978,STORE!$C$6:$D$500,2,FALSE),""),"تأكد من الكود")</f>
        <v/>
      </c>
      <c r="G1978" s="12"/>
      <c r="H1978" s="20"/>
      <c r="I1978" s="12"/>
      <c r="U1978" s="4" t="str">
        <f>IF(AND($V$2=$E1978,$V$2&lt;&gt;"",$V$2&lt;&gt;0,F1978&lt;&gt;"تأكد من الكود"),COUNT($U$3:U1977)+1,"  ")</f>
        <v xml:space="preserve">  </v>
      </c>
    </row>
    <row r="1979" spans="3:21" ht="15.75">
      <c r="C1979" s="86"/>
      <c r="D1979" s="12"/>
      <c r="E1979" s="12"/>
      <c r="F1979" s="5" t="str">
        <f>IFERROR(IF(E1979&lt;&gt;"",VLOOKUP(E1979,STORE!$C$6:$D$500,2,FALSE),""),"تأكد من الكود")</f>
        <v/>
      </c>
      <c r="G1979" s="12"/>
      <c r="H1979" s="20"/>
      <c r="I1979" s="12"/>
      <c r="U1979" s="4" t="str">
        <f>IF(AND($V$2=$E1979,$V$2&lt;&gt;"",$V$2&lt;&gt;0,F1979&lt;&gt;"تأكد من الكود"),COUNT($U$3:U1978)+1,"  ")</f>
        <v xml:space="preserve">  </v>
      </c>
    </row>
    <row r="1980" spans="3:21" ht="15.75">
      <c r="C1980" s="86"/>
      <c r="D1980" s="12"/>
      <c r="E1980" s="12"/>
      <c r="F1980" s="5" t="str">
        <f>IFERROR(IF(E1980&lt;&gt;"",VLOOKUP(E1980,STORE!$C$6:$D$500,2,FALSE),""),"تأكد من الكود")</f>
        <v/>
      </c>
      <c r="G1980" s="12"/>
      <c r="H1980" s="20"/>
      <c r="I1980" s="12"/>
      <c r="U1980" s="4" t="str">
        <f>IF(AND($V$2=$E1980,$V$2&lt;&gt;"",$V$2&lt;&gt;0,F1980&lt;&gt;"تأكد من الكود"),COUNT($U$3:U1979)+1,"  ")</f>
        <v xml:space="preserve">  </v>
      </c>
    </row>
    <row r="1981" spans="3:21" ht="15.75">
      <c r="C1981" s="86"/>
      <c r="D1981" s="12"/>
      <c r="E1981" s="12"/>
      <c r="F1981" s="5" t="str">
        <f>IFERROR(IF(E1981&lt;&gt;"",VLOOKUP(E1981,STORE!$C$6:$D$500,2,FALSE),""),"تأكد من الكود")</f>
        <v/>
      </c>
      <c r="G1981" s="12"/>
      <c r="H1981" s="20"/>
      <c r="I1981" s="12"/>
      <c r="U1981" s="4" t="str">
        <f>IF(AND($V$2=$E1981,$V$2&lt;&gt;"",$V$2&lt;&gt;0,F1981&lt;&gt;"تأكد من الكود"),COUNT($U$3:U1980)+1,"  ")</f>
        <v xml:space="preserve">  </v>
      </c>
    </row>
    <row r="1982" spans="3:21" ht="15.75">
      <c r="C1982" s="86"/>
      <c r="D1982" s="12"/>
      <c r="E1982" s="12"/>
      <c r="F1982" s="5" t="str">
        <f>IFERROR(IF(E1982&lt;&gt;"",VLOOKUP(E1982,STORE!$C$6:$D$500,2,FALSE),""),"تأكد من الكود")</f>
        <v/>
      </c>
      <c r="G1982" s="12"/>
      <c r="H1982" s="20"/>
      <c r="I1982" s="12"/>
      <c r="U1982" s="4" t="str">
        <f>IF(AND($V$2=$E1982,$V$2&lt;&gt;"",$V$2&lt;&gt;0,F1982&lt;&gt;"تأكد من الكود"),COUNT($U$3:U1981)+1,"  ")</f>
        <v xml:space="preserve">  </v>
      </c>
    </row>
    <row r="1983" spans="3:21" ht="15.75">
      <c r="C1983" s="86"/>
      <c r="D1983" s="12"/>
      <c r="E1983" s="12"/>
      <c r="F1983" s="5" t="str">
        <f>IFERROR(IF(E1983&lt;&gt;"",VLOOKUP(E1983,STORE!$C$6:$D$500,2,FALSE),""),"تأكد من الكود")</f>
        <v/>
      </c>
      <c r="G1983" s="12"/>
      <c r="H1983" s="20"/>
      <c r="I1983" s="12"/>
      <c r="U1983" s="4" t="str">
        <f>IF(AND($V$2=$E1983,$V$2&lt;&gt;"",$V$2&lt;&gt;0,F1983&lt;&gt;"تأكد من الكود"),COUNT($U$3:U1982)+1,"  ")</f>
        <v xml:space="preserve">  </v>
      </c>
    </row>
    <row r="1984" spans="3:21" ht="15.75">
      <c r="C1984" s="86"/>
      <c r="D1984" s="12"/>
      <c r="E1984" s="12"/>
      <c r="F1984" s="5" t="str">
        <f>IFERROR(IF(E1984&lt;&gt;"",VLOOKUP(E1984,STORE!$C$6:$D$500,2,FALSE),""),"تأكد من الكود")</f>
        <v/>
      </c>
      <c r="G1984" s="12"/>
      <c r="H1984" s="20"/>
      <c r="I1984" s="12"/>
      <c r="U1984" s="4" t="str">
        <f>IF(AND($V$2=$E1984,$V$2&lt;&gt;"",$V$2&lt;&gt;0,F1984&lt;&gt;"تأكد من الكود"),COUNT($U$3:U1983)+1,"  ")</f>
        <v xml:space="preserve">  </v>
      </c>
    </row>
    <row r="1985" spans="3:21" ht="15.75">
      <c r="C1985" s="86"/>
      <c r="D1985" s="12"/>
      <c r="E1985" s="12"/>
      <c r="F1985" s="5" t="str">
        <f>IFERROR(IF(E1985&lt;&gt;"",VLOOKUP(E1985,STORE!$C$6:$D$500,2,FALSE),""),"تأكد من الكود")</f>
        <v/>
      </c>
      <c r="G1985" s="12"/>
      <c r="H1985" s="20"/>
      <c r="I1985" s="12"/>
      <c r="U1985" s="4" t="str">
        <f>IF(AND($V$2=$E1985,$V$2&lt;&gt;"",$V$2&lt;&gt;0,F1985&lt;&gt;"تأكد من الكود"),COUNT($U$3:U1984)+1,"  ")</f>
        <v xml:space="preserve">  </v>
      </c>
    </row>
    <row r="1986" spans="3:21" ht="15.75">
      <c r="C1986" s="86"/>
      <c r="D1986" s="12"/>
      <c r="E1986" s="12"/>
      <c r="F1986" s="5" t="str">
        <f>IFERROR(IF(E1986&lt;&gt;"",VLOOKUP(E1986,STORE!$C$6:$D$500,2,FALSE),""),"تأكد من الكود")</f>
        <v/>
      </c>
      <c r="G1986" s="12"/>
      <c r="H1986" s="20"/>
      <c r="I1986" s="12"/>
      <c r="U1986" s="4" t="str">
        <f>IF(AND($V$2=$E1986,$V$2&lt;&gt;"",$V$2&lt;&gt;0,F1986&lt;&gt;"تأكد من الكود"),COUNT($U$3:U1985)+1,"  ")</f>
        <v xml:space="preserve">  </v>
      </c>
    </row>
    <row r="1987" spans="3:21" ht="15.75">
      <c r="C1987" s="86"/>
      <c r="D1987" s="12"/>
      <c r="E1987" s="12"/>
      <c r="F1987" s="5" t="str">
        <f>IFERROR(IF(E1987&lt;&gt;"",VLOOKUP(E1987,STORE!$C$6:$D$500,2,FALSE),""),"تأكد من الكود")</f>
        <v/>
      </c>
      <c r="G1987" s="12"/>
      <c r="H1987" s="20"/>
      <c r="I1987" s="12"/>
      <c r="U1987" s="4" t="str">
        <f>IF(AND($V$2=$E1987,$V$2&lt;&gt;"",$V$2&lt;&gt;0,F1987&lt;&gt;"تأكد من الكود"),COUNT($U$3:U1986)+1,"  ")</f>
        <v xml:space="preserve">  </v>
      </c>
    </row>
    <row r="1988" spans="3:21" ht="15.75">
      <c r="C1988" s="86"/>
      <c r="D1988" s="12"/>
      <c r="E1988" s="12"/>
      <c r="F1988" s="5" t="str">
        <f>IFERROR(IF(E1988&lt;&gt;"",VLOOKUP(E1988,STORE!$C$6:$D$500,2,FALSE),""),"تأكد من الكود")</f>
        <v/>
      </c>
      <c r="G1988" s="12"/>
      <c r="H1988" s="20"/>
      <c r="I1988" s="12"/>
      <c r="U1988" s="4" t="str">
        <f>IF(AND($V$2=$E1988,$V$2&lt;&gt;"",$V$2&lt;&gt;0,F1988&lt;&gt;"تأكد من الكود"),COUNT($U$3:U1987)+1,"  ")</f>
        <v xml:space="preserve">  </v>
      </c>
    </row>
    <row r="1989" spans="3:21" ht="15.75">
      <c r="C1989" s="86"/>
      <c r="D1989" s="12"/>
      <c r="E1989" s="12"/>
      <c r="F1989" s="5" t="str">
        <f>IFERROR(IF(E1989&lt;&gt;"",VLOOKUP(E1989,STORE!$C$6:$D$500,2,FALSE),""),"تأكد من الكود")</f>
        <v/>
      </c>
      <c r="G1989" s="12"/>
      <c r="H1989" s="20"/>
      <c r="I1989" s="12"/>
      <c r="U1989" s="4" t="str">
        <f>IF(AND($V$2=$E1989,$V$2&lt;&gt;"",$V$2&lt;&gt;0,F1989&lt;&gt;"تأكد من الكود"),COUNT($U$3:U1988)+1,"  ")</f>
        <v xml:space="preserve">  </v>
      </c>
    </row>
    <row r="1990" spans="3:21" ht="15.75">
      <c r="C1990" s="86"/>
      <c r="D1990" s="12"/>
      <c r="E1990" s="12"/>
      <c r="F1990" s="5" t="str">
        <f>IFERROR(IF(E1990&lt;&gt;"",VLOOKUP(E1990,STORE!$C$6:$D$500,2,FALSE),""),"تأكد من الكود")</f>
        <v/>
      </c>
      <c r="G1990" s="12"/>
      <c r="H1990" s="20"/>
      <c r="I1990" s="12"/>
      <c r="U1990" s="4" t="str">
        <f>IF(AND($V$2=$E1990,$V$2&lt;&gt;"",$V$2&lt;&gt;0,F1990&lt;&gt;"تأكد من الكود"),COUNT($U$3:U1989)+1,"  ")</f>
        <v xml:space="preserve">  </v>
      </c>
    </row>
    <row r="1991" spans="3:21" ht="15.75">
      <c r="C1991" s="86"/>
      <c r="D1991" s="12"/>
      <c r="E1991" s="12"/>
      <c r="F1991" s="5" t="str">
        <f>IFERROR(IF(E1991&lt;&gt;"",VLOOKUP(E1991,STORE!$C$6:$D$500,2,FALSE),""),"تأكد من الكود")</f>
        <v/>
      </c>
      <c r="G1991" s="12"/>
      <c r="H1991" s="20"/>
      <c r="I1991" s="12"/>
      <c r="U1991" s="4" t="str">
        <f>IF(AND($V$2=$E1991,$V$2&lt;&gt;"",$V$2&lt;&gt;0,F1991&lt;&gt;"تأكد من الكود"),COUNT($U$3:U1990)+1,"  ")</f>
        <v xml:space="preserve">  </v>
      </c>
    </row>
    <row r="1992" spans="3:21" ht="15.75">
      <c r="C1992" s="86"/>
      <c r="D1992" s="12"/>
      <c r="E1992" s="12"/>
      <c r="F1992" s="5" t="str">
        <f>IFERROR(IF(E1992&lt;&gt;"",VLOOKUP(E1992,STORE!$C$6:$D$500,2,FALSE),""),"تأكد من الكود")</f>
        <v/>
      </c>
      <c r="G1992" s="12"/>
      <c r="H1992" s="20"/>
      <c r="I1992" s="12"/>
      <c r="U1992" s="4" t="str">
        <f>IF(AND($V$2=$E1992,$V$2&lt;&gt;"",$V$2&lt;&gt;0,F1992&lt;&gt;"تأكد من الكود"),COUNT($U$3:U1991)+1,"  ")</f>
        <v xml:space="preserve">  </v>
      </c>
    </row>
    <row r="1993" spans="3:21" ht="15.75">
      <c r="C1993" s="86"/>
      <c r="D1993" s="12"/>
      <c r="E1993" s="12"/>
      <c r="F1993" s="5" t="str">
        <f>IFERROR(IF(E1993&lt;&gt;"",VLOOKUP(E1993,STORE!$C$6:$D$500,2,FALSE),""),"تأكد من الكود")</f>
        <v/>
      </c>
      <c r="G1993" s="12"/>
      <c r="H1993" s="20"/>
      <c r="I1993" s="12"/>
      <c r="U1993" s="4" t="str">
        <f>IF(AND($V$2=$E1993,$V$2&lt;&gt;"",$V$2&lt;&gt;0,F1993&lt;&gt;"تأكد من الكود"),COUNT($U$3:U1992)+1,"  ")</f>
        <v xml:space="preserve">  </v>
      </c>
    </row>
    <row r="1994" spans="3:21" ht="15.75">
      <c r="C1994" s="86"/>
      <c r="D1994" s="12"/>
      <c r="E1994" s="12"/>
      <c r="F1994" s="5" t="str">
        <f>IFERROR(IF(E1994&lt;&gt;"",VLOOKUP(E1994,STORE!$C$6:$D$500,2,FALSE),""),"تأكد من الكود")</f>
        <v/>
      </c>
      <c r="G1994" s="12"/>
      <c r="H1994" s="20"/>
      <c r="I1994" s="12"/>
      <c r="U1994" s="4" t="str">
        <f>IF(AND($V$2=$E1994,$V$2&lt;&gt;"",$V$2&lt;&gt;0,F1994&lt;&gt;"تأكد من الكود"),COUNT($U$3:U1993)+1,"  ")</f>
        <v xml:space="preserve">  </v>
      </c>
    </row>
    <row r="1995" spans="3:21" ht="15.75">
      <c r="C1995" s="86"/>
      <c r="D1995" s="12"/>
      <c r="E1995" s="12"/>
      <c r="F1995" s="5" t="str">
        <f>IFERROR(IF(E1995&lt;&gt;"",VLOOKUP(E1995,STORE!$C$6:$D$500,2,FALSE),""),"تأكد من الكود")</f>
        <v/>
      </c>
      <c r="G1995" s="12"/>
      <c r="H1995" s="20"/>
      <c r="I1995" s="12"/>
      <c r="U1995" s="4" t="str">
        <f>IF(AND($V$2=$E1995,$V$2&lt;&gt;"",$V$2&lt;&gt;0,F1995&lt;&gt;"تأكد من الكود"),COUNT($U$3:U1994)+1,"  ")</f>
        <v xml:space="preserve">  </v>
      </c>
    </row>
    <row r="1996" spans="3:21" ht="15.75">
      <c r="C1996" s="86"/>
      <c r="D1996" s="12"/>
      <c r="E1996" s="12"/>
      <c r="F1996" s="5" t="str">
        <f>IFERROR(IF(E1996&lt;&gt;"",VLOOKUP(E1996,STORE!$C$6:$D$500,2,FALSE),""),"تأكد من الكود")</f>
        <v/>
      </c>
      <c r="G1996" s="12"/>
      <c r="H1996" s="20"/>
      <c r="I1996" s="12"/>
      <c r="U1996" s="4" t="str">
        <f>IF(AND($V$2=$E1996,$V$2&lt;&gt;"",$V$2&lt;&gt;0,F1996&lt;&gt;"تأكد من الكود"),COUNT($U$3:U1995)+1,"  ")</f>
        <v xml:space="preserve">  </v>
      </c>
    </row>
    <row r="1997" spans="3:21" ht="15.75">
      <c r="C1997" s="86"/>
      <c r="D1997" s="12"/>
      <c r="E1997" s="12"/>
      <c r="F1997" s="5" t="str">
        <f>IFERROR(IF(E1997&lt;&gt;"",VLOOKUP(E1997,STORE!$C$6:$D$500,2,FALSE),""),"تأكد من الكود")</f>
        <v/>
      </c>
      <c r="G1997" s="12"/>
      <c r="H1997" s="20"/>
      <c r="I1997" s="12"/>
      <c r="U1997" s="4" t="str">
        <f>IF(AND($V$2=$E1997,$V$2&lt;&gt;"",$V$2&lt;&gt;0,F1997&lt;&gt;"تأكد من الكود"),COUNT($U$3:U1996)+1,"  ")</f>
        <v xml:space="preserve">  </v>
      </c>
    </row>
    <row r="1998" spans="3:21" ht="15.75">
      <c r="C1998" s="86"/>
      <c r="D1998" s="12"/>
      <c r="E1998" s="12"/>
      <c r="F1998" s="5" t="str">
        <f>IFERROR(IF(E1998&lt;&gt;"",VLOOKUP(E1998,STORE!$C$6:$D$500,2,FALSE),""),"تأكد من الكود")</f>
        <v/>
      </c>
      <c r="G1998" s="12"/>
      <c r="H1998" s="20"/>
      <c r="I1998" s="12"/>
      <c r="U1998" s="4" t="str">
        <f>IF(AND($V$2=$E1998,$V$2&lt;&gt;"",$V$2&lt;&gt;0,F1998&lt;&gt;"تأكد من الكود"),COUNT($U$3:U1997)+1,"  ")</f>
        <v xml:space="preserve">  </v>
      </c>
    </row>
    <row r="1999" spans="3:21" ht="15.75">
      <c r="C1999" s="86"/>
      <c r="D1999" s="12"/>
      <c r="E1999" s="12"/>
      <c r="F1999" s="5" t="str">
        <f>IFERROR(IF(E1999&lt;&gt;"",VLOOKUP(E1999,STORE!$C$6:$D$500,2,FALSE),""),"تأكد من الكود")</f>
        <v/>
      </c>
      <c r="G1999" s="12"/>
      <c r="H1999" s="20"/>
      <c r="I1999" s="12"/>
      <c r="U1999" s="4" t="str">
        <f>IF(AND($V$2=$E1999,$V$2&lt;&gt;"",$V$2&lt;&gt;0,F1999&lt;&gt;"تأكد من الكود"),COUNT($U$3:U1998)+1,"  ")</f>
        <v xml:space="preserve">  </v>
      </c>
    </row>
    <row r="2000" spans="3:21" ht="15.75">
      <c r="C2000" s="86"/>
      <c r="D2000" s="12"/>
      <c r="E2000" s="12"/>
      <c r="F2000" s="5" t="str">
        <f>IFERROR(IF(E2000&lt;&gt;"",VLOOKUP(E2000,STORE!$C$6:$D$500,2,FALSE),""),"تأكد من الكود")</f>
        <v/>
      </c>
      <c r="G2000" s="12"/>
      <c r="H2000" s="20"/>
      <c r="I2000" s="12"/>
      <c r="U2000" s="4" t="str">
        <f>IF(AND($V$2=$E2000,$V$2&lt;&gt;"",$V$2&lt;&gt;0,F2000&lt;&gt;"تأكد من الكود"),COUNT($U$3:U1999)+1,"  ")</f>
        <v xml:space="preserve">  </v>
      </c>
    </row>
    <row r="2001" spans="3:3">
      <c r="C2001" s="86"/>
    </row>
    <row r="2002" spans="3:3">
      <c r="C2002" s="86"/>
    </row>
    <row r="2003" spans="3:3">
      <c r="C2003" s="86"/>
    </row>
    <row r="2004" spans="3:3">
      <c r="C2004" s="86"/>
    </row>
    <row r="2005" spans="3:3">
      <c r="C2005" s="86"/>
    </row>
    <row r="2006" spans="3:3">
      <c r="C2006" s="86"/>
    </row>
    <row r="2007" spans="3:3">
      <c r="C2007" s="86"/>
    </row>
    <row r="2008" spans="3:3">
      <c r="C2008" s="86"/>
    </row>
    <row r="2009" spans="3:3">
      <c r="C2009" s="86"/>
    </row>
    <row r="2010" spans="3:3">
      <c r="C2010" s="86"/>
    </row>
    <row r="2011" spans="3:3">
      <c r="C2011" s="86"/>
    </row>
    <row r="2012" spans="3:3">
      <c r="C2012" s="86"/>
    </row>
    <row r="2013" spans="3:3">
      <c r="C2013" s="86"/>
    </row>
    <row r="2014" spans="3:3">
      <c r="C2014" s="86"/>
    </row>
    <row r="2015" spans="3:3">
      <c r="C2015" s="86"/>
    </row>
    <row r="2016" spans="3:3">
      <c r="C2016" s="86"/>
    </row>
    <row r="2017" spans="3:3">
      <c r="C2017" s="86"/>
    </row>
    <row r="2018" spans="3:3">
      <c r="C2018" s="86"/>
    </row>
    <row r="2019" spans="3:3">
      <c r="C2019" s="86"/>
    </row>
    <row r="2020" spans="3:3">
      <c r="C2020" s="86"/>
    </row>
    <row r="2021" spans="3:3">
      <c r="C2021" s="86"/>
    </row>
    <row r="2022" spans="3:3">
      <c r="C2022" s="86"/>
    </row>
    <row r="2023" spans="3:3">
      <c r="C2023" s="86"/>
    </row>
    <row r="2024" spans="3:3">
      <c r="C2024" s="86"/>
    </row>
    <row r="2025" spans="3:3">
      <c r="C2025" s="86"/>
    </row>
    <row r="2026" spans="3:3">
      <c r="C2026" s="86"/>
    </row>
    <row r="2027" spans="3:3">
      <c r="C2027" s="86"/>
    </row>
    <row r="2028" spans="3:3">
      <c r="C2028" s="86"/>
    </row>
    <row r="2029" spans="3:3">
      <c r="C2029" s="86"/>
    </row>
    <row r="2030" spans="3:3">
      <c r="C2030" s="86"/>
    </row>
    <row r="2031" spans="3:3">
      <c r="C2031" s="86"/>
    </row>
    <row r="2032" spans="3:3">
      <c r="C2032" s="86"/>
    </row>
    <row r="2033" spans="3:3">
      <c r="C2033" s="86"/>
    </row>
    <row r="2034" spans="3:3">
      <c r="C2034" s="86"/>
    </row>
    <row r="2035" spans="3:3">
      <c r="C2035" s="86"/>
    </row>
    <row r="2036" spans="3:3">
      <c r="C2036" s="86"/>
    </row>
    <row r="2037" spans="3:3">
      <c r="C2037" s="86"/>
    </row>
    <row r="2038" spans="3:3">
      <c r="C2038" s="86"/>
    </row>
    <row r="2039" spans="3:3">
      <c r="C2039" s="86"/>
    </row>
    <row r="2040" spans="3:3">
      <c r="C2040" s="86"/>
    </row>
    <row r="2041" spans="3:3">
      <c r="C2041" s="86"/>
    </row>
    <row r="2042" spans="3:3">
      <c r="C2042" s="86"/>
    </row>
    <row r="2043" spans="3:3">
      <c r="C2043" s="86"/>
    </row>
    <row r="2044" spans="3:3">
      <c r="C2044" s="86"/>
    </row>
    <row r="2045" spans="3:3">
      <c r="C2045" s="86"/>
    </row>
    <row r="2046" spans="3:3">
      <c r="C2046" s="86"/>
    </row>
    <row r="2047" spans="3:3">
      <c r="C2047" s="86"/>
    </row>
    <row r="2048" spans="3:3">
      <c r="C2048" s="86"/>
    </row>
    <row r="2049" spans="3:3">
      <c r="C2049" s="86"/>
    </row>
    <row r="2050" spans="3:3">
      <c r="C2050" s="86"/>
    </row>
    <row r="2051" spans="3:3">
      <c r="C2051" s="86"/>
    </row>
    <row r="2052" spans="3:3">
      <c r="C2052" s="86"/>
    </row>
    <row r="2053" spans="3:3">
      <c r="C2053" s="86"/>
    </row>
    <row r="2054" spans="3:3">
      <c r="C2054" s="86"/>
    </row>
    <row r="2055" spans="3:3">
      <c r="C2055" s="86"/>
    </row>
    <row r="2056" spans="3:3">
      <c r="C2056" s="86"/>
    </row>
    <row r="2057" spans="3:3">
      <c r="C2057" s="86"/>
    </row>
    <row r="2058" spans="3:3">
      <c r="C2058" s="86"/>
    </row>
    <row r="2059" spans="3:3">
      <c r="C2059" s="86"/>
    </row>
    <row r="2060" spans="3:3">
      <c r="C2060" s="86"/>
    </row>
    <row r="2061" spans="3:3">
      <c r="C2061" s="86"/>
    </row>
    <row r="2062" spans="3:3">
      <c r="C2062" s="86"/>
    </row>
    <row r="2063" spans="3:3">
      <c r="C2063" s="86"/>
    </row>
    <row r="2064" spans="3:3">
      <c r="C2064" s="86"/>
    </row>
    <row r="2065" spans="3:3">
      <c r="C2065" s="86"/>
    </row>
    <row r="2066" spans="3:3">
      <c r="C2066" s="86"/>
    </row>
    <row r="2067" spans="3:3">
      <c r="C2067" s="86"/>
    </row>
    <row r="2068" spans="3:3">
      <c r="C2068" s="86"/>
    </row>
    <row r="2069" spans="3:3">
      <c r="C2069" s="86"/>
    </row>
    <row r="2070" spans="3:3">
      <c r="C2070" s="86"/>
    </row>
    <row r="2071" spans="3:3">
      <c r="C2071" s="86"/>
    </row>
    <row r="2072" spans="3:3">
      <c r="C2072" s="86"/>
    </row>
    <row r="2073" spans="3:3">
      <c r="C2073" s="86"/>
    </row>
    <row r="2074" spans="3:3">
      <c r="C2074" s="86"/>
    </row>
    <row r="2075" spans="3:3">
      <c r="C2075" s="86"/>
    </row>
    <row r="2076" spans="3:3">
      <c r="C2076" s="86"/>
    </row>
    <row r="2077" spans="3:3">
      <c r="C2077" s="86"/>
    </row>
    <row r="2078" spans="3:3">
      <c r="C2078" s="86"/>
    </row>
    <row r="2079" spans="3:3">
      <c r="C2079" s="86"/>
    </row>
    <row r="2080" spans="3:3">
      <c r="C2080" s="86"/>
    </row>
    <row r="2081" spans="3:3">
      <c r="C2081" s="86"/>
    </row>
    <row r="2082" spans="3:3">
      <c r="C2082" s="86"/>
    </row>
    <row r="2083" spans="3:3">
      <c r="C2083" s="86"/>
    </row>
    <row r="2084" spans="3:3">
      <c r="C2084" s="86"/>
    </row>
    <row r="2085" spans="3:3">
      <c r="C2085" s="86"/>
    </row>
    <row r="2086" spans="3:3">
      <c r="C2086" s="86"/>
    </row>
    <row r="2087" spans="3:3">
      <c r="C2087" s="86"/>
    </row>
    <row r="2088" spans="3:3">
      <c r="C2088" s="86"/>
    </row>
    <row r="2089" spans="3:3">
      <c r="C2089" s="86"/>
    </row>
    <row r="2090" spans="3:3">
      <c r="C2090" s="86"/>
    </row>
    <row r="2091" spans="3:3">
      <c r="C2091" s="86"/>
    </row>
    <row r="2092" spans="3:3">
      <c r="C2092" s="86"/>
    </row>
    <row r="2093" spans="3:3">
      <c r="C2093" s="86"/>
    </row>
    <row r="2094" spans="3:3">
      <c r="C2094" s="86"/>
    </row>
    <row r="2095" spans="3:3">
      <c r="C2095" s="86"/>
    </row>
    <row r="2096" spans="3:3">
      <c r="C2096" s="86"/>
    </row>
    <row r="2097" spans="3:3">
      <c r="C2097" s="86"/>
    </row>
    <row r="2098" spans="3:3">
      <c r="C2098" s="86"/>
    </row>
    <row r="2099" spans="3:3">
      <c r="C2099" s="86"/>
    </row>
    <row r="2100" spans="3:3">
      <c r="C2100" s="86"/>
    </row>
    <row r="2101" spans="3:3">
      <c r="C2101" s="86"/>
    </row>
    <row r="2102" spans="3:3">
      <c r="C2102" s="86"/>
    </row>
    <row r="2103" spans="3:3">
      <c r="C2103" s="86"/>
    </row>
    <row r="2104" spans="3:3">
      <c r="C2104" s="86"/>
    </row>
    <row r="2105" spans="3:3">
      <c r="C2105" s="86"/>
    </row>
    <row r="2106" spans="3:3">
      <c r="C2106" s="86"/>
    </row>
    <row r="2107" spans="3:3">
      <c r="C2107" s="86"/>
    </row>
    <row r="2108" spans="3:3">
      <c r="C2108" s="86"/>
    </row>
    <row r="2109" spans="3:3">
      <c r="C2109" s="86"/>
    </row>
    <row r="2110" spans="3:3">
      <c r="C2110" s="86"/>
    </row>
    <row r="2111" spans="3:3">
      <c r="C2111" s="86"/>
    </row>
    <row r="2112" spans="3:3">
      <c r="C2112" s="86"/>
    </row>
    <row r="2113" spans="3:3">
      <c r="C2113" s="86"/>
    </row>
    <row r="2114" spans="3:3">
      <c r="C2114" s="86"/>
    </row>
    <row r="2115" spans="3:3">
      <c r="C2115" s="86"/>
    </row>
    <row r="2116" spans="3:3">
      <c r="C2116" s="86"/>
    </row>
    <row r="2117" spans="3:3">
      <c r="C2117" s="86"/>
    </row>
    <row r="2118" spans="3:3">
      <c r="C2118" s="86"/>
    </row>
    <row r="2119" spans="3:3">
      <c r="C2119" s="86"/>
    </row>
    <row r="2120" spans="3:3">
      <c r="C2120" s="86"/>
    </row>
    <row r="2121" spans="3:3">
      <c r="C2121" s="86"/>
    </row>
    <row r="2122" spans="3:3">
      <c r="C2122" s="86"/>
    </row>
    <row r="2123" spans="3:3">
      <c r="C2123" s="86"/>
    </row>
    <row r="2124" spans="3:3">
      <c r="C2124" s="86"/>
    </row>
    <row r="2125" spans="3:3">
      <c r="C2125" s="86"/>
    </row>
    <row r="2126" spans="3:3">
      <c r="C2126" s="86"/>
    </row>
    <row r="2127" spans="3:3">
      <c r="C2127" s="86"/>
    </row>
    <row r="2128" spans="3:3">
      <c r="C2128" s="86"/>
    </row>
    <row r="2129" spans="3:3">
      <c r="C2129" s="86"/>
    </row>
    <row r="2130" spans="3:3">
      <c r="C2130" s="86"/>
    </row>
    <row r="2131" spans="3:3">
      <c r="C2131" s="86"/>
    </row>
    <row r="2132" spans="3:3">
      <c r="C2132" s="86"/>
    </row>
    <row r="2133" spans="3:3">
      <c r="C2133" s="86"/>
    </row>
    <row r="2134" spans="3:3">
      <c r="C2134" s="86"/>
    </row>
    <row r="2135" spans="3:3">
      <c r="C2135" s="86"/>
    </row>
    <row r="2136" spans="3:3">
      <c r="C2136" s="86"/>
    </row>
    <row r="2137" spans="3:3">
      <c r="C2137" s="86"/>
    </row>
    <row r="2138" spans="3:3">
      <c r="C2138" s="86"/>
    </row>
    <row r="2139" spans="3:3">
      <c r="C2139" s="86"/>
    </row>
    <row r="2140" spans="3:3">
      <c r="C2140" s="86"/>
    </row>
    <row r="2141" spans="3:3">
      <c r="C2141" s="86"/>
    </row>
    <row r="2142" spans="3:3">
      <c r="C2142" s="86"/>
    </row>
    <row r="2143" spans="3:3">
      <c r="C2143" s="86"/>
    </row>
    <row r="2144" spans="3:3">
      <c r="C2144" s="86"/>
    </row>
    <row r="2145" spans="3:3">
      <c r="C2145" s="86"/>
    </row>
    <row r="2146" spans="3:3">
      <c r="C2146" s="86"/>
    </row>
    <row r="2147" spans="3:3">
      <c r="C2147" s="86"/>
    </row>
    <row r="2148" spans="3:3">
      <c r="C2148" s="86"/>
    </row>
    <row r="2149" spans="3:3">
      <c r="C2149" s="86"/>
    </row>
    <row r="2150" spans="3:3">
      <c r="C2150" s="86"/>
    </row>
    <row r="2151" spans="3:3">
      <c r="C2151" s="86"/>
    </row>
    <row r="2152" spans="3:3">
      <c r="C2152" s="86"/>
    </row>
    <row r="2153" spans="3:3">
      <c r="C2153" s="86"/>
    </row>
    <row r="2154" spans="3:3">
      <c r="C2154" s="86"/>
    </row>
    <row r="2155" spans="3:3">
      <c r="C2155" s="86"/>
    </row>
    <row r="2156" spans="3:3">
      <c r="C2156" s="86"/>
    </row>
    <row r="2157" spans="3:3">
      <c r="C2157" s="86"/>
    </row>
    <row r="2158" spans="3:3">
      <c r="C2158" s="86"/>
    </row>
    <row r="2159" spans="3:3">
      <c r="C2159" s="86"/>
    </row>
    <row r="2160" spans="3:3">
      <c r="C2160" s="86"/>
    </row>
    <row r="2161" spans="3:3">
      <c r="C2161" s="86"/>
    </row>
    <row r="2162" spans="3:3">
      <c r="C2162" s="86"/>
    </row>
    <row r="2163" spans="3:3">
      <c r="C2163" s="86"/>
    </row>
    <row r="2164" spans="3:3">
      <c r="C2164" s="86"/>
    </row>
    <row r="2165" spans="3:3">
      <c r="C2165" s="86"/>
    </row>
    <row r="2166" spans="3:3">
      <c r="C2166" s="86"/>
    </row>
    <row r="2167" spans="3:3">
      <c r="C2167" s="86"/>
    </row>
    <row r="2168" spans="3:3">
      <c r="C2168" s="86"/>
    </row>
    <row r="2169" spans="3:3">
      <c r="C2169" s="86"/>
    </row>
    <row r="2170" spans="3:3">
      <c r="C2170" s="86"/>
    </row>
    <row r="2171" spans="3:3">
      <c r="C2171" s="86"/>
    </row>
    <row r="2172" spans="3:3">
      <c r="C2172" s="86"/>
    </row>
    <row r="2173" spans="3:3">
      <c r="C2173" s="86"/>
    </row>
    <row r="2174" spans="3:3">
      <c r="C2174" s="86"/>
    </row>
    <row r="2175" spans="3:3">
      <c r="C2175" s="86"/>
    </row>
    <row r="2176" spans="3:3">
      <c r="C2176" s="86"/>
    </row>
    <row r="2177" spans="3:3">
      <c r="C2177" s="86"/>
    </row>
    <row r="2178" spans="3:3">
      <c r="C2178" s="86"/>
    </row>
    <row r="2179" spans="3:3">
      <c r="C2179" s="86"/>
    </row>
    <row r="2180" spans="3:3">
      <c r="C2180" s="86"/>
    </row>
    <row r="2181" spans="3:3">
      <c r="C2181" s="86"/>
    </row>
    <row r="2182" spans="3:3">
      <c r="C2182" s="86"/>
    </row>
    <row r="2183" spans="3:3">
      <c r="C2183" s="86"/>
    </row>
    <row r="2184" spans="3:3">
      <c r="C2184" s="86"/>
    </row>
    <row r="2185" spans="3:3">
      <c r="C2185" s="86"/>
    </row>
    <row r="2186" spans="3:3">
      <c r="C2186" s="86"/>
    </row>
    <row r="2187" spans="3:3">
      <c r="C2187" s="86"/>
    </row>
    <row r="2188" spans="3:3">
      <c r="C2188" s="86"/>
    </row>
    <row r="2189" spans="3:3">
      <c r="C2189" s="86"/>
    </row>
    <row r="2190" spans="3:3">
      <c r="C2190" s="86"/>
    </row>
    <row r="2191" spans="3:3">
      <c r="C2191" s="86"/>
    </row>
    <row r="2192" spans="3:3">
      <c r="C2192" s="86"/>
    </row>
    <row r="2193" spans="3:3">
      <c r="C2193" s="86"/>
    </row>
    <row r="2194" spans="3:3">
      <c r="C2194" s="86"/>
    </row>
    <row r="2195" spans="3:3">
      <c r="C2195" s="86"/>
    </row>
    <row r="2196" spans="3:3">
      <c r="C2196" s="86"/>
    </row>
    <row r="2197" spans="3:3">
      <c r="C2197" s="86"/>
    </row>
    <row r="2198" spans="3:3">
      <c r="C2198" s="86"/>
    </row>
    <row r="2199" spans="3:3">
      <c r="C2199" s="86"/>
    </row>
    <row r="2200" spans="3:3">
      <c r="C2200" s="86"/>
    </row>
    <row r="2201" spans="3:3">
      <c r="C2201" s="86"/>
    </row>
    <row r="2202" spans="3:3">
      <c r="C2202" s="86"/>
    </row>
    <row r="2203" spans="3:3">
      <c r="C2203" s="86"/>
    </row>
    <row r="2204" spans="3:3">
      <c r="C2204" s="86"/>
    </row>
    <row r="2205" spans="3:3">
      <c r="C2205" s="86"/>
    </row>
    <row r="2206" spans="3:3">
      <c r="C2206" s="86"/>
    </row>
    <row r="2207" spans="3:3">
      <c r="C2207" s="86"/>
    </row>
    <row r="2208" spans="3:3">
      <c r="C2208" s="86"/>
    </row>
    <row r="2209" spans="3:3">
      <c r="C2209" s="86"/>
    </row>
    <row r="2210" spans="3:3">
      <c r="C2210" s="86"/>
    </row>
    <row r="2211" spans="3:3">
      <c r="C2211" s="86"/>
    </row>
    <row r="2212" spans="3:3">
      <c r="C2212" s="86"/>
    </row>
    <row r="2213" spans="3:3">
      <c r="C2213" s="86"/>
    </row>
    <row r="2214" spans="3:3">
      <c r="C2214" s="86"/>
    </row>
    <row r="2215" spans="3:3">
      <c r="C2215" s="86"/>
    </row>
    <row r="2216" spans="3:3">
      <c r="C2216" s="86"/>
    </row>
    <row r="2217" spans="3:3">
      <c r="C2217" s="86"/>
    </row>
    <row r="2218" spans="3:3">
      <c r="C2218" s="86"/>
    </row>
    <row r="2219" spans="3:3">
      <c r="C2219" s="86"/>
    </row>
    <row r="2220" spans="3:3">
      <c r="C2220" s="86"/>
    </row>
    <row r="2221" spans="3:3">
      <c r="C2221" s="86"/>
    </row>
    <row r="2222" spans="3:3">
      <c r="C2222" s="86"/>
    </row>
    <row r="2223" spans="3:3">
      <c r="C2223" s="86"/>
    </row>
    <row r="2224" spans="3:3">
      <c r="C2224" s="86"/>
    </row>
    <row r="2225" spans="3:3">
      <c r="C2225" s="86"/>
    </row>
    <row r="2226" spans="3:3">
      <c r="C2226" s="86"/>
    </row>
    <row r="2227" spans="3:3">
      <c r="C2227" s="86"/>
    </row>
    <row r="2228" spans="3:3">
      <c r="C2228" s="86"/>
    </row>
    <row r="2229" spans="3:3">
      <c r="C2229" s="86"/>
    </row>
    <row r="2230" spans="3:3">
      <c r="C2230" s="86"/>
    </row>
    <row r="2231" spans="3:3">
      <c r="C2231" s="86"/>
    </row>
    <row r="2232" spans="3:3">
      <c r="C2232" s="86"/>
    </row>
    <row r="2233" spans="3:3">
      <c r="C2233" s="86"/>
    </row>
    <row r="2234" spans="3:3">
      <c r="C2234" s="86"/>
    </row>
    <row r="2235" spans="3:3">
      <c r="C2235" s="86"/>
    </row>
    <row r="2236" spans="3:3">
      <c r="C2236" s="86"/>
    </row>
    <row r="2237" spans="3:3">
      <c r="C2237" s="86"/>
    </row>
    <row r="2238" spans="3:3">
      <c r="C2238" s="86"/>
    </row>
    <row r="2239" spans="3:3">
      <c r="C2239" s="86"/>
    </row>
    <row r="2240" spans="3:3">
      <c r="C2240" s="86"/>
    </row>
    <row r="2241" spans="3:3">
      <c r="C2241" s="86"/>
    </row>
    <row r="2242" spans="3:3">
      <c r="C2242" s="86"/>
    </row>
    <row r="2243" spans="3:3">
      <c r="C2243" s="86"/>
    </row>
    <row r="2244" spans="3:3">
      <c r="C2244" s="86"/>
    </row>
    <row r="2245" spans="3:3">
      <c r="C2245" s="86"/>
    </row>
    <row r="2246" spans="3:3">
      <c r="C2246" s="86"/>
    </row>
    <row r="2247" spans="3:3">
      <c r="C2247" s="86"/>
    </row>
    <row r="2248" spans="3:3">
      <c r="C2248" s="86"/>
    </row>
    <row r="2249" spans="3:3">
      <c r="C2249" s="86"/>
    </row>
    <row r="2250" spans="3:3">
      <c r="C2250" s="86"/>
    </row>
    <row r="2251" spans="3:3">
      <c r="C2251" s="86"/>
    </row>
    <row r="2252" spans="3:3">
      <c r="C2252" s="86"/>
    </row>
    <row r="2253" spans="3:3">
      <c r="C2253" s="86"/>
    </row>
    <row r="2254" spans="3:3">
      <c r="C2254" s="86"/>
    </row>
    <row r="2255" spans="3:3">
      <c r="C2255" s="86"/>
    </row>
    <row r="2256" spans="3:3">
      <c r="C2256" s="86"/>
    </row>
    <row r="2257" spans="3:3">
      <c r="C2257" s="86"/>
    </row>
    <row r="2258" spans="3:3">
      <c r="C2258" s="86"/>
    </row>
    <row r="2259" spans="3:3">
      <c r="C2259" s="86"/>
    </row>
    <row r="2260" spans="3:3">
      <c r="C2260" s="86"/>
    </row>
    <row r="2261" spans="3:3">
      <c r="C2261" s="86"/>
    </row>
    <row r="2262" spans="3:3">
      <c r="C2262" s="86"/>
    </row>
    <row r="2263" spans="3:3">
      <c r="C2263" s="86"/>
    </row>
    <row r="2264" spans="3:3">
      <c r="C2264" s="86"/>
    </row>
    <row r="2265" spans="3:3">
      <c r="C2265" s="86"/>
    </row>
    <row r="2266" spans="3:3">
      <c r="C2266" s="86"/>
    </row>
    <row r="2267" spans="3:3">
      <c r="C2267" s="86"/>
    </row>
    <row r="2268" spans="3:3">
      <c r="C2268" s="86"/>
    </row>
    <row r="2269" spans="3:3">
      <c r="C2269" s="86"/>
    </row>
    <row r="2270" spans="3:3">
      <c r="C2270" s="86"/>
    </row>
    <row r="2271" spans="3:3">
      <c r="C2271" s="86"/>
    </row>
    <row r="2272" spans="3:3">
      <c r="C2272" s="86"/>
    </row>
    <row r="2273" spans="3:3">
      <c r="C2273" s="86"/>
    </row>
    <row r="2274" spans="3:3">
      <c r="C2274" s="86"/>
    </row>
    <row r="2275" spans="3:3">
      <c r="C2275" s="86"/>
    </row>
    <row r="2276" spans="3:3">
      <c r="C2276" s="86"/>
    </row>
    <row r="2277" spans="3:3">
      <c r="C2277" s="86"/>
    </row>
    <row r="2278" spans="3:3">
      <c r="C2278" s="86"/>
    </row>
    <row r="2279" spans="3:3">
      <c r="C2279" s="86"/>
    </row>
    <row r="2280" spans="3:3">
      <c r="C2280" s="86"/>
    </row>
    <row r="2281" spans="3:3">
      <c r="C2281" s="86"/>
    </row>
    <row r="2282" spans="3:3">
      <c r="C2282" s="86"/>
    </row>
    <row r="2283" spans="3:3">
      <c r="C2283" s="86"/>
    </row>
    <row r="2284" spans="3:3">
      <c r="C2284" s="86"/>
    </row>
    <row r="2285" spans="3:3">
      <c r="C2285" s="86"/>
    </row>
    <row r="2286" spans="3:3">
      <c r="C2286" s="86"/>
    </row>
    <row r="2287" spans="3:3">
      <c r="C2287" s="86"/>
    </row>
    <row r="2288" spans="3:3">
      <c r="C2288" s="86"/>
    </row>
    <row r="2289" spans="3:3">
      <c r="C2289" s="86"/>
    </row>
    <row r="2290" spans="3:3">
      <c r="C2290" s="86"/>
    </row>
    <row r="2291" spans="3:3">
      <c r="C2291" s="86"/>
    </row>
    <row r="2292" spans="3:3">
      <c r="C2292" s="86"/>
    </row>
    <row r="2293" spans="3:3">
      <c r="C2293" s="86"/>
    </row>
    <row r="2294" spans="3:3">
      <c r="C2294" s="86"/>
    </row>
    <row r="2295" spans="3:3">
      <c r="C2295" s="86"/>
    </row>
    <row r="2296" spans="3:3">
      <c r="C2296" s="86"/>
    </row>
    <row r="2297" spans="3:3">
      <c r="C2297" s="86"/>
    </row>
    <row r="2298" spans="3:3">
      <c r="C2298" s="86"/>
    </row>
    <row r="2299" spans="3:3">
      <c r="C2299" s="86"/>
    </row>
    <row r="2300" spans="3:3">
      <c r="C2300" s="86"/>
    </row>
    <row r="2301" spans="3:3">
      <c r="C2301" s="86"/>
    </row>
    <row r="2302" spans="3:3">
      <c r="C2302" s="86"/>
    </row>
    <row r="2303" spans="3:3">
      <c r="C2303" s="86"/>
    </row>
    <row r="2304" spans="3:3">
      <c r="C2304" s="86"/>
    </row>
    <row r="2305" spans="3:3">
      <c r="C2305" s="86"/>
    </row>
    <row r="2306" spans="3:3">
      <c r="C2306" s="86"/>
    </row>
    <row r="2307" spans="3:3">
      <c r="C2307" s="86"/>
    </row>
    <row r="2308" spans="3:3">
      <c r="C2308" s="86"/>
    </row>
    <row r="2309" spans="3:3">
      <c r="C2309" s="86"/>
    </row>
    <row r="2310" spans="3:3">
      <c r="C2310" s="86"/>
    </row>
    <row r="2311" spans="3:3">
      <c r="C2311" s="86"/>
    </row>
    <row r="2312" spans="3:3">
      <c r="C2312" s="86"/>
    </row>
    <row r="2313" spans="3:3">
      <c r="C2313" s="86"/>
    </row>
    <row r="2314" spans="3:3">
      <c r="C2314" s="86"/>
    </row>
    <row r="2315" spans="3:3">
      <c r="C2315" s="86"/>
    </row>
    <row r="2316" spans="3:3">
      <c r="C2316" s="86"/>
    </row>
    <row r="2317" spans="3:3">
      <c r="C2317" s="86"/>
    </row>
    <row r="2318" spans="3:3">
      <c r="C2318" s="86"/>
    </row>
    <row r="2319" spans="3:3">
      <c r="C2319" s="86"/>
    </row>
    <row r="2320" spans="3:3">
      <c r="C2320" s="86"/>
    </row>
    <row r="2321" spans="3:3">
      <c r="C2321" s="86"/>
    </row>
    <row r="2322" spans="3:3">
      <c r="C2322" s="86"/>
    </row>
    <row r="2323" spans="3:3">
      <c r="C2323" s="86"/>
    </row>
    <row r="2324" spans="3:3">
      <c r="C2324" s="86"/>
    </row>
    <row r="2325" spans="3:3">
      <c r="C2325" s="86"/>
    </row>
    <row r="2326" spans="3:3">
      <c r="C2326" s="86"/>
    </row>
    <row r="2327" spans="3:3">
      <c r="C2327" s="86"/>
    </row>
    <row r="2328" spans="3:3">
      <c r="C2328" s="86"/>
    </row>
    <row r="2329" spans="3:3">
      <c r="C2329" s="86"/>
    </row>
    <row r="2330" spans="3:3">
      <c r="C2330" s="86"/>
    </row>
    <row r="2331" spans="3:3">
      <c r="C2331" s="86"/>
    </row>
    <row r="2332" spans="3:3">
      <c r="C2332" s="86"/>
    </row>
    <row r="2333" spans="3:3">
      <c r="C2333" s="86"/>
    </row>
    <row r="2334" spans="3:3">
      <c r="C2334" s="86"/>
    </row>
    <row r="2335" spans="3:3">
      <c r="C2335" s="86"/>
    </row>
    <row r="2336" spans="3:3">
      <c r="C2336" s="86"/>
    </row>
    <row r="2337" spans="3:3">
      <c r="C2337" s="86"/>
    </row>
    <row r="2338" spans="3:3">
      <c r="C2338" s="86"/>
    </row>
    <row r="2339" spans="3:3">
      <c r="C2339" s="86"/>
    </row>
    <row r="2340" spans="3:3">
      <c r="C2340" s="86"/>
    </row>
    <row r="2341" spans="3:3">
      <c r="C2341" s="86"/>
    </row>
    <row r="2342" spans="3:3">
      <c r="C2342" s="86"/>
    </row>
    <row r="2343" spans="3:3">
      <c r="C2343" s="86"/>
    </row>
    <row r="2344" spans="3:3">
      <c r="C2344" s="86"/>
    </row>
    <row r="2345" spans="3:3">
      <c r="C2345" s="86"/>
    </row>
    <row r="2346" spans="3:3">
      <c r="C2346" s="86"/>
    </row>
    <row r="2347" spans="3:3">
      <c r="C2347" s="86"/>
    </row>
    <row r="2348" spans="3:3">
      <c r="C2348" s="86"/>
    </row>
    <row r="2349" spans="3:3">
      <c r="C2349" s="86"/>
    </row>
    <row r="2350" spans="3:3">
      <c r="C2350" s="86"/>
    </row>
    <row r="2351" spans="3:3">
      <c r="C2351" s="86"/>
    </row>
    <row r="2352" spans="3:3">
      <c r="C2352" s="86"/>
    </row>
    <row r="2353" spans="3:3">
      <c r="C2353" s="86"/>
    </row>
    <row r="2354" spans="3:3">
      <c r="C2354" s="86"/>
    </row>
    <row r="2355" spans="3:3">
      <c r="C2355" s="86"/>
    </row>
    <row r="2356" spans="3:3">
      <c r="C2356" s="86"/>
    </row>
    <row r="2357" spans="3:3">
      <c r="C2357" s="86"/>
    </row>
    <row r="2358" spans="3:3">
      <c r="C2358" s="86"/>
    </row>
    <row r="2359" spans="3:3">
      <c r="C2359" s="86"/>
    </row>
    <row r="2360" spans="3:3">
      <c r="C2360" s="86"/>
    </row>
    <row r="2361" spans="3:3">
      <c r="C2361" s="86"/>
    </row>
    <row r="2362" spans="3:3">
      <c r="C2362" s="86"/>
    </row>
    <row r="2363" spans="3:3">
      <c r="C2363" s="86"/>
    </row>
    <row r="2364" spans="3:3">
      <c r="C2364" s="86"/>
    </row>
    <row r="2365" spans="3:3">
      <c r="C2365" s="86"/>
    </row>
    <row r="2366" spans="3:3">
      <c r="C2366" s="86"/>
    </row>
    <row r="2367" spans="3:3">
      <c r="C2367" s="86"/>
    </row>
    <row r="2368" spans="3:3">
      <c r="C2368" s="86"/>
    </row>
    <row r="2369" spans="3:3">
      <c r="C2369" s="86"/>
    </row>
    <row r="2370" spans="3:3">
      <c r="C2370" s="86"/>
    </row>
    <row r="2371" spans="3:3">
      <c r="C2371" s="86"/>
    </row>
    <row r="2372" spans="3:3">
      <c r="C2372" s="86"/>
    </row>
    <row r="2373" spans="3:3">
      <c r="C2373" s="86"/>
    </row>
    <row r="2374" spans="3:3">
      <c r="C2374" s="86"/>
    </row>
    <row r="2375" spans="3:3">
      <c r="C2375" s="86"/>
    </row>
    <row r="2376" spans="3:3">
      <c r="C2376" s="86"/>
    </row>
    <row r="2377" spans="3:3">
      <c r="C2377" s="86"/>
    </row>
    <row r="2378" spans="3:3">
      <c r="C2378" s="86"/>
    </row>
    <row r="2379" spans="3:3">
      <c r="C2379" s="86"/>
    </row>
    <row r="2380" spans="3:3">
      <c r="C2380" s="86"/>
    </row>
    <row r="2381" spans="3:3">
      <c r="C2381" s="86"/>
    </row>
    <row r="2382" spans="3:3">
      <c r="C2382" s="86"/>
    </row>
    <row r="2383" spans="3:3">
      <c r="C2383" s="86"/>
    </row>
    <row r="2384" spans="3:3">
      <c r="C2384" s="86"/>
    </row>
    <row r="2385" spans="3:3">
      <c r="C2385" s="86"/>
    </row>
    <row r="2386" spans="3:3">
      <c r="C2386" s="86"/>
    </row>
    <row r="2387" spans="3:3">
      <c r="C2387" s="86"/>
    </row>
    <row r="2388" spans="3:3">
      <c r="C2388" s="86"/>
    </row>
    <row r="2389" spans="3:3">
      <c r="C2389" s="86"/>
    </row>
    <row r="2390" spans="3:3">
      <c r="C2390" s="86"/>
    </row>
    <row r="2391" spans="3:3">
      <c r="C2391" s="86"/>
    </row>
    <row r="2392" spans="3:3">
      <c r="C2392" s="86"/>
    </row>
    <row r="2393" spans="3:3">
      <c r="C2393" s="86"/>
    </row>
    <row r="2394" spans="3:3">
      <c r="C2394" s="86"/>
    </row>
    <row r="2395" spans="3:3">
      <c r="C2395" s="86"/>
    </row>
    <row r="2396" spans="3:3">
      <c r="C2396" s="86"/>
    </row>
    <row r="2397" spans="3:3">
      <c r="C2397" s="86"/>
    </row>
    <row r="2398" spans="3:3">
      <c r="C2398" s="86"/>
    </row>
    <row r="2399" spans="3:3">
      <c r="C2399" s="86"/>
    </row>
    <row r="2400" spans="3:3">
      <c r="C2400" s="86"/>
    </row>
    <row r="2401" spans="3:3">
      <c r="C2401" s="86"/>
    </row>
    <row r="2402" spans="3:3">
      <c r="C2402" s="86"/>
    </row>
    <row r="2403" spans="3:3">
      <c r="C2403" s="86"/>
    </row>
    <row r="2404" spans="3:3">
      <c r="C2404" s="86"/>
    </row>
    <row r="2405" spans="3:3">
      <c r="C2405" s="86"/>
    </row>
    <row r="2406" spans="3:3">
      <c r="C2406" s="86"/>
    </row>
    <row r="2407" spans="3:3">
      <c r="C2407" s="86"/>
    </row>
    <row r="2408" spans="3:3">
      <c r="C2408" s="86"/>
    </row>
    <row r="2409" spans="3:3">
      <c r="C2409" s="86"/>
    </row>
    <row r="2410" spans="3:3">
      <c r="C2410" s="86"/>
    </row>
    <row r="2411" spans="3:3">
      <c r="C2411" s="86"/>
    </row>
    <row r="2412" spans="3:3">
      <c r="C2412" s="86"/>
    </row>
    <row r="2413" spans="3:3">
      <c r="C2413" s="86"/>
    </row>
    <row r="2414" spans="3:3">
      <c r="C2414" s="86"/>
    </row>
    <row r="2415" spans="3:3">
      <c r="C2415" s="86"/>
    </row>
    <row r="2416" spans="3:3">
      <c r="C2416" s="86"/>
    </row>
    <row r="2417" spans="3:3">
      <c r="C2417" s="86"/>
    </row>
    <row r="2418" spans="3:3">
      <c r="C2418" s="86"/>
    </row>
    <row r="2419" spans="3:3">
      <c r="C2419" s="86"/>
    </row>
    <row r="2420" spans="3:3">
      <c r="C2420" s="86"/>
    </row>
    <row r="2421" spans="3:3">
      <c r="C2421" s="86"/>
    </row>
    <row r="2422" spans="3:3">
      <c r="C2422" s="86"/>
    </row>
    <row r="2423" spans="3:3">
      <c r="C2423" s="86"/>
    </row>
    <row r="2424" spans="3:3">
      <c r="C2424" s="86"/>
    </row>
    <row r="2425" spans="3:3">
      <c r="C2425" s="86"/>
    </row>
    <row r="2426" spans="3:3">
      <c r="C2426" s="86"/>
    </row>
    <row r="2427" spans="3:3">
      <c r="C2427" s="86"/>
    </row>
    <row r="2428" spans="3:3">
      <c r="C2428" s="86"/>
    </row>
    <row r="2429" spans="3:3">
      <c r="C2429" s="86"/>
    </row>
    <row r="2430" spans="3:3">
      <c r="C2430" s="86"/>
    </row>
    <row r="2431" spans="3:3">
      <c r="C2431" s="86"/>
    </row>
    <row r="2432" spans="3:3">
      <c r="C2432" s="86"/>
    </row>
    <row r="2433" spans="3:3">
      <c r="C2433" s="86"/>
    </row>
    <row r="2434" spans="3:3">
      <c r="C2434" s="86"/>
    </row>
    <row r="2435" spans="3:3">
      <c r="C2435" s="86"/>
    </row>
    <row r="2436" spans="3:3">
      <c r="C2436" s="86"/>
    </row>
    <row r="2437" spans="3:3">
      <c r="C2437" s="86"/>
    </row>
    <row r="2438" spans="3:3">
      <c r="C2438" s="86"/>
    </row>
    <row r="2439" spans="3:3">
      <c r="C2439" s="86"/>
    </row>
    <row r="2440" spans="3:3">
      <c r="C2440" s="86"/>
    </row>
    <row r="2441" spans="3:3">
      <c r="C2441" s="86"/>
    </row>
    <row r="2442" spans="3:3">
      <c r="C2442" s="86"/>
    </row>
    <row r="2443" spans="3:3">
      <c r="C2443" s="86"/>
    </row>
    <row r="2444" spans="3:3">
      <c r="C2444" s="86"/>
    </row>
    <row r="2445" spans="3:3">
      <c r="C2445" s="86"/>
    </row>
    <row r="2446" spans="3:3">
      <c r="C2446" s="86"/>
    </row>
    <row r="2447" spans="3:3">
      <c r="C2447" s="86"/>
    </row>
    <row r="2448" spans="3:3">
      <c r="C2448" s="86"/>
    </row>
    <row r="2449" spans="3:3">
      <c r="C2449" s="86"/>
    </row>
    <row r="2450" spans="3:3">
      <c r="C2450" s="86"/>
    </row>
    <row r="2451" spans="3:3">
      <c r="C2451" s="86"/>
    </row>
    <row r="2452" spans="3:3">
      <c r="C2452" s="86"/>
    </row>
    <row r="2453" spans="3:3">
      <c r="C2453" s="86"/>
    </row>
    <row r="2454" spans="3:3">
      <c r="C2454" s="86"/>
    </row>
    <row r="2455" spans="3:3">
      <c r="C2455" s="86"/>
    </row>
    <row r="2456" spans="3:3">
      <c r="C2456" s="86"/>
    </row>
    <row r="2457" spans="3:3">
      <c r="C2457" s="86"/>
    </row>
    <row r="2458" spans="3:3">
      <c r="C2458" s="86"/>
    </row>
    <row r="2459" spans="3:3">
      <c r="C2459" s="86"/>
    </row>
    <row r="2460" spans="3:3">
      <c r="C2460" s="86"/>
    </row>
    <row r="2461" spans="3:3">
      <c r="C2461" s="86"/>
    </row>
    <row r="2462" spans="3:3">
      <c r="C2462" s="86"/>
    </row>
    <row r="2463" spans="3:3">
      <c r="C2463" s="86"/>
    </row>
    <row r="2464" spans="3:3">
      <c r="C2464" s="86"/>
    </row>
    <row r="2465" spans="3:3">
      <c r="C2465" s="86"/>
    </row>
    <row r="2466" spans="3:3">
      <c r="C2466" s="86"/>
    </row>
    <row r="2467" spans="3:3">
      <c r="C2467" s="86"/>
    </row>
    <row r="2468" spans="3:3">
      <c r="C2468" s="86"/>
    </row>
    <row r="2469" spans="3:3">
      <c r="C2469" s="86"/>
    </row>
    <row r="2470" spans="3:3">
      <c r="C2470" s="86"/>
    </row>
    <row r="2471" spans="3:3">
      <c r="C2471" s="86"/>
    </row>
    <row r="2472" spans="3:3">
      <c r="C2472" s="86"/>
    </row>
    <row r="2473" spans="3:3">
      <c r="C2473" s="86"/>
    </row>
    <row r="2474" spans="3:3">
      <c r="C2474" s="86"/>
    </row>
    <row r="2475" spans="3:3">
      <c r="C2475" s="86"/>
    </row>
    <row r="2476" spans="3:3">
      <c r="C2476" s="86"/>
    </row>
    <row r="2477" spans="3:3">
      <c r="C2477" s="86"/>
    </row>
    <row r="2478" spans="3:3">
      <c r="C2478" s="86"/>
    </row>
    <row r="2479" spans="3:3">
      <c r="C2479" s="86"/>
    </row>
    <row r="2480" spans="3:3">
      <c r="C2480" s="86"/>
    </row>
    <row r="2481" spans="3:3">
      <c r="C2481" s="86"/>
    </row>
    <row r="2482" spans="3:3">
      <c r="C2482" s="86"/>
    </row>
    <row r="2483" spans="3:3">
      <c r="C2483" s="86"/>
    </row>
    <row r="2484" spans="3:3">
      <c r="C2484" s="86"/>
    </row>
    <row r="2485" spans="3:3">
      <c r="C2485" s="86"/>
    </row>
    <row r="2486" spans="3:3">
      <c r="C2486" s="86"/>
    </row>
    <row r="2487" spans="3:3">
      <c r="C2487" s="86"/>
    </row>
    <row r="2488" spans="3:3">
      <c r="C2488" s="86"/>
    </row>
    <row r="2489" spans="3:3">
      <c r="C2489" s="86"/>
    </row>
    <row r="2490" spans="3:3">
      <c r="C2490" s="86"/>
    </row>
    <row r="2491" spans="3:3">
      <c r="C2491" s="86"/>
    </row>
    <row r="2492" spans="3:3">
      <c r="C2492" s="86"/>
    </row>
    <row r="2493" spans="3:3">
      <c r="C2493" s="86"/>
    </row>
    <row r="2494" spans="3:3">
      <c r="C2494" s="86"/>
    </row>
    <row r="2495" spans="3:3">
      <c r="C2495" s="86"/>
    </row>
    <row r="2496" spans="3:3">
      <c r="C2496" s="86"/>
    </row>
    <row r="2497" spans="3:3">
      <c r="C2497" s="86"/>
    </row>
    <row r="2498" spans="3:3">
      <c r="C2498" s="86"/>
    </row>
    <row r="2499" spans="3:3">
      <c r="C2499" s="86"/>
    </row>
    <row r="2500" spans="3:3">
      <c r="C2500" s="86"/>
    </row>
    <row r="2501" spans="3:3">
      <c r="C2501" s="86"/>
    </row>
    <row r="2502" spans="3:3">
      <c r="C2502" s="86"/>
    </row>
    <row r="2503" spans="3:3">
      <c r="C2503" s="86"/>
    </row>
    <row r="2504" spans="3:3">
      <c r="C2504" s="86"/>
    </row>
    <row r="2505" spans="3:3">
      <c r="C2505" s="86"/>
    </row>
    <row r="2506" spans="3:3">
      <c r="C2506" s="86"/>
    </row>
    <row r="2507" spans="3:3">
      <c r="C2507" s="86"/>
    </row>
    <row r="2508" spans="3:3">
      <c r="C2508" s="86"/>
    </row>
    <row r="2509" spans="3:3">
      <c r="C2509" s="86"/>
    </row>
    <row r="2510" spans="3:3">
      <c r="C2510" s="86"/>
    </row>
    <row r="2511" spans="3:3">
      <c r="C2511" s="86"/>
    </row>
    <row r="2512" spans="3:3">
      <c r="C2512" s="86"/>
    </row>
    <row r="2513" spans="3:3">
      <c r="C2513" s="86"/>
    </row>
    <row r="2514" spans="3:3">
      <c r="C2514" s="86"/>
    </row>
    <row r="2515" spans="3:3">
      <c r="C2515" s="86"/>
    </row>
    <row r="2516" spans="3:3">
      <c r="C2516" s="86"/>
    </row>
    <row r="2517" spans="3:3">
      <c r="C2517" s="86"/>
    </row>
    <row r="2518" spans="3:3">
      <c r="C2518" s="86"/>
    </row>
    <row r="2519" spans="3:3">
      <c r="C2519" s="86"/>
    </row>
    <row r="2520" spans="3:3">
      <c r="C2520" s="86"/>
    </row>
    <row r="2521" spans="3:3">
      <c r="C2521" s="86"/>
    </row>
    <row r="2522" spans="3:3">
      <c r="C2522" s="86"/>
    </row>
    <row r="2523" spans="3:3">
      <c r="C2523" s="86"/>
    </row>
    <row r="2524" spans="3:3">
      <c r="C2524" s="86"/>
    </row>
    <row r="2525" spans="3:3">
      <c r="C2525" s="86"/>
    </row>
    <row r="2526" spans="3:3">
      <c r="C2526" s="86"/>
    </row>
    <row r="2527" spans="3:3">
      <c r="C2527" s="86"/>
    </row>
    <row r="2528" spans="3:3">
      <c r="C2528" s="86"/>
    </row>
    <row r="2529" spans="3:3">
      <c r="C2529" s="86"/>
    </row>
    <row r="2530" spans="3:3">
      <c r="C2530" s="86"/>
    </row>
    <row r="2531" spans="3:3">
      <c r="C2531" s="86"/>
    </row>
    <row r="2532" spans="3:3">
      <c r="C2532" s="86"/>
    </row>
    <row r="2533" spans="3:3">
      <c r="C2533" s="86"/>
    </row>
    <row r="2534" spans="3:3">
      <c r="C2534" s="86"/>
    </row>
    <row r="2535" spans="3:3">
      <c r="C2535" s="86"/>
    </row>
    <row r="2536" spans="3:3">
      <c r="C2536" s="86"/>
    </row>
    <row r="2537" spans="3:3">
      <c r="C2537" s="86"/>
    </row>
    <row r="2538" spans="3:3">
      <c r="C2538" s="86"/>
    </row>
    <row r="2539" spans="3:3">
      <c r="C2539" s="86"/>
    </row>
    <row r="2540" spans="3:3">
      <c r="C2540" s="86"/>
    </row>
    <row r="2541" spans="3:3">
      <c r="C2541" s="86"/>
    </row>
    <row r="2542" spans="3:3">
      <c r="C2542" s="86"/>
    </row>
    <row r="2543" spans="3:3">
      <c r="C2543" s="86"/>
    </row>
    <row r="2544" spans="3:3">
      <c r="C2544" s="86"/>
    </row>
    <row r="2545" spans="3:3">
      <c r="C2545" s="86"/>
    </row>
    <row r="2546" spans="3:3">
      <c r="C2546" s="86"/>
    </row>
    <row r="2547" spans="3:3">
      <c r="C2547" s="86"/>
    </row>
    <row r="2548" spans="3:3">
      <c r="C2548" s="86"/>
    </row>
    <row r="2549" spans="3:3">
      <c r="C2549" s="86"/>
    </row>
    <row r="2550" spans="3:3">
      <c r="C2550" s="86"/>
    </row>
    <row r="2551" spans="3:3">
      <c r="C2551" s="86"/>
    </row>
    <row r="2552" spans="3:3">
      <c r="C2552" s="86"/>
    </row>
    <row r="2553" spans="3:3">
      <c r="C2553" s="86"/>
    </row>
    <row r="2554" spans="3:3">
      <c r="C2554" s="86"/>
    </row>
    <row r="2555" spans="3:3">
      <c r="C2555" s="86"/>
    </row>
    <row r="2556" spans="3:3">
      <c r="C2556" s="86"/>
    </row>
    <row r="2557" spans="3:3">
      <c r="C2557" s="86"/>
    </row>
    <row r="2558" spans="3:3">
      <c r="C2558" s="86"/>
    </row>
    <row r="2559" spans="3:3">
      <c r="C2559" s="86"/>
    </row>
    <row r="2560" spans="3:3">
      <c r="C2560" s="86"/>
    </row>
    <row r="2561" spans="3:3">
      <c r="C2561" s="86"/>
    </row>
    <row r="2562" spans="3:3">
      <c r="C2562" s="86"/>
    </row>
    <row r="2563" spans="3:3">
      <c r="C2563" s="86"/>
    </row>
    <row r="2564" spans="3:3">
      <c r="C2564" s="86"/>
    </row>
    <row r="2565" spans="3:3">
      <c r="C2565" s="86"/>
    </row>
    <row r="2566" spans="3:3">
      <c r="C2566" s="86"/>
    </row>
    <row r="2567" spans="3:3">
      <c r="C2567" s="86"/>
    </row>
    <row r="2568" spans="3:3">
      <c r="C2568" s="86"/>
    </row>
    <row r="2569" spans="3:3">
      <c r="C2569" s="86"/>
    </row>
    <row r="2570" spans="3:3">
      <c r="C2570" s="86"/>
    </row>
    <row r="2571" spans="3:3">
      <c r="C2571" s="86"/>
    </row>
    <row r="2572" spans="3:3">
      <c r="C2572" s="86"/>
    </row>
    <row r="2573" spans="3:3">
      <c r="C2573" s="86"/>
    </row>
    <row r="2574" spans="3:3">
      <c r="C2574" s="86"/>
    </row>
    <row r="2575" spans="3:3">
      <c r="C2575" s="86"/>
    </row>
    <row r="2576" spans="3:3">
      <c r="C2576" s="86"/>
    </row>
    <row r="2577" spans="3:3">
      <c r="C2577" s="86"/>
    </row>
    <row r="2578" spans="3:3">
      <c r="C2578" s="86"/>
    </row>
    <row r="2579" spans="3:3">
      <c r="C2579" s="86"/>
    </row>
    <row r="2580" spans="3:3">
      <c r="C2580" s="86"/>
    </row>
    <row r="2581" spans="3:3">
      <c r="C2581" s="86"/>
    </row>
    <row r="2582" spans="3:3">
      <c r="C2582" s="86"/>
    </row>
    <row r="2583" spans="3:3">
      <c r="C2583" s="86"/>
    </row>
    <row r="2584" spans="3:3">
      <c r="C2584" s="86"/>
    </row>
    <row r="2585" spans="3:3">
      <c r="C2585" s="86"/>
    </row>
    <row r="2586" spans="3:3">
      <c r="C2586" s="86"/>
    </row>
    <row r="2587" spans="3:3">
      <c r="C2587" s="86"/>
    </row>
    <row r="2588" spans="3:3">
      <c r="C2588" s="86"/>
    </row>
    <row r="2589" spans="3:3">
      <c r="C2589" s="86"/>
    </row>
    <row r="2590" spans="3:3">
      <c r="C2590" s="86"/>
    </row>
    <row r="2591" spans="3:3">
      <c r="C2591" s="86"/>
    </row>
    <row r="2592" spans="3:3">
      <c r="C2592" s="86"/>
    </row>
    <row r="2593" spans="3:3">
      <c r="C2593" s="86"/>
    </row>
    <row r="2594" spans="3:3">
      <c r="C2594" s="86"/>
    </row>
    <row r="2595" spans="3:3">
      <c r="C2595" s="86"/>
    </row>
    <row r="2596" spans="3:3">
      <c r="C2596" s="86"/>
    </row>
    <row r="2597" spans="3:3">
      <c r="C2597" s="86"/>
    </row>
    <row r="2598" spans="3:3">
      <c r="C2598" s="86"/>
    </row>
    <row r="2599" spans="3:3">
      <c r="C2599" s="86"/>
    </row>
    <row r="2600" spans="3:3">
      <c r="C2600" s="86"/>
    </row>
    <row r="2601" spans="3:3">
      <c r="C2601" s="86"/>
    </row>
    <row r="2602" spans="3:3">
      <c r="C2602" s="86"/>
    </row>
    <row r="2603" spans="3:3">
      <c r="C2603" s="86"/>
    </row>
    <row r="2604" spans="3:3">
      <c r="C2604" s="86"/>
    </row>
    <row r="2605" spans="3:3">
      <c r="C2605" s="86"/>
    </row>
    <row r="2606" spans="3:3">
      <c r="C2606" s="86"/>
    </row>
    <row r="2607" spans="3:3">
      <c r="C2607" s="86"/>
    </row>
    <row r="2608" spans="3:3">
      <c r="C2608" s="86"/>
    </row>
    <row r="2609" spans="3:3">
      <c r="C2609" s="86"/>
    </row>
    <row r="2610" spans="3:3">
      <c r="C2610" s="86"/>
    </row>
    <row r="2611" spans="3:3">
      <c r="C2611" s="86"/>
    </row>
    <row r="2612" spans="3:3">
      <c r="C2612" s="86"/>
    </row>
    <row r="2613" spans="3:3">
      <c r="C2613" s="86"/>
    </row>
    <row r="2614" spans="3:3">
      <c r="C2614" s="86"/>
    </row>
    <row r="2615" spans="3:3">
      <c r="C2615" s="86"/>
    </row>
    <row r="2616" spans="3:3">
      <c r="C2616" s="86"/>
    </row>
    <row r="2617" spans="3:3">
      <c r="C2617" s="86"/>
    </row>
    <row r="2618" spans="3:3">
      <c r="C2618" s="86"/>
    </row>
    <row r="2619" spans="3:3">
      <c r="C2619" s="86"/>
    </row>
    <row r="2620" spans="3:3">
      <c r="C2620" s="86"/>
    </row>
    <row r="2621" spans="3:3">
      <c r="C2621" s="86"/>
    </row>
    <row r="2622" spans="3:3">
      <c r="C2622" s="86"/>
    </row>
    <row r="2623" spans="3:3">
      <c r="C2623" s="86"/>
    </row>
    <row r="2624" spans="3:3">
      <c r="C2624" s="86"/>
    </row>
    <row r="2625" spans="3:3">
      <c r="C2625" s="86"/>
    </row>
    <row r="2626" spans="3:3">
      <c r="C2626" s="86"/>
    </row>
    <row r="2627" spans="3:3">
      <c r="C2627" s="86"/>
    </row>
    <row r="2628" spans="3:3">
      <c r="C2628" s="86"/>
    </row>
    <row r="2629" spans="3:3">
      <c r="C2629" s="86"/>
    </row>
    <row r="2630" spans="3:3">
      <c r="C2630" s="86"/>
    </row>
    <row r="2631" spans="3:3">
      <c r="C2631" s="86"/>
    </row>
    <row r="2632" spans="3:3">
      <c r="C2632" s="86"/>
    </row>
    <row r="2633" spans="3:3">
      <c r="C2633" s="86"/>
    </row>
    <row r="2634" spans="3:3">
      <c r="C2634" s="86"/>
    </row>
    <row r="2635" spans="3:3">
      <c r="C2635" s="86"/>
    </row>
    <row r="2636" spans="3:3">
      <c r="C2636" s="86"/>
    </row>
    <row r="2637" spans="3:3">
      <c r="C2637" s="86"/>
    </row>
    <row r="2638" spans="3:3">
      <c r="C2638" s="86"/>
    </row>
    <row r="2639" spans="3:3">
      <c r="C2639" s="86"/>
    </row>
    <row r="2640" spans="3:3">
      <c r="C2640" s="86"/>
    </row>
    <row r="2641" spans="3:3">
      <c r="C2641" s="86"/>
    </row>
    <row r="2642" spans="3:3">
      <c r="C2642" s="86"/>
    </row>
    <row r="2643" spans="3:3">
      <c r="C2643" s="86"/>
    </row>
    <row r="2644" spans="3:3">
      <c r="C2644" s="86"/>
    </row>
    <row r="2645" spans="3:3">
      <c r="C2645" s="86"/>
    </row>
    <row r="2646" spans="3:3">
      <c r="C2646" s="86"/>
    </row>
    <row r="2647" spans="3:3">
      <c r="C2647" s="86"/>
    </row>
    <row r="2648" spans="3:3">
      <c r="C2648" s="86"/>
    </row>
    <row r="2649" spans="3:3">
      <c r="C2649" s="86"/>
    </row>
    <row r="2650" spans="3:3">
      <c r="C2650" s="86"/>
    </row>
    <row r="2651" spans="3:3">
      <c r="C2651" s="86"/>
    </row>
    <row r="2652" spans="3:3">
      <c r="C2652" s="86"/>
    </row>
    <row r="2653" spans="3:3">
      <c r="C2653" s="86"/>
    </row>
    <row r="2654" spans="3:3">
      <c r="C2654" s="86"/>
    </row>
    <row r="2655" spans="3:3">
      <c r="C2655" s="86"/>
    </row>
    <row r="2656" spans="3:3">
      <c r="C2656" s="86"/>
    </row>
    <row r="2657" spans="3:3">
      <c r="C2657" s="86"/>
    </row>
    <row r="2658" spans="3:3">
      <c r="C2658" s="86"/>
    </row>
    <row r="2659" spans="3:3">
      <c r="C2659" s="86"/>
    </row>
    <row r="2660" spans="3:3">
      <c r="C2660" s="86"/>
    </row>
    <row r="2661" spans="3:3">
      <c r="C2661" s="86"/>
    </row>
    <row r="2662" spans="3:3">
      <c r="C2662" s="86"/>
    </row>
    <row r="2663" spans="3:3">
      <c r="C2663" s="86"/>
    </row>
    <row r="2664" spans="3:3">
      <c r="C2664" s="86"/>
    </row>
    <row r="2665" spans="3:3">
      <c r="C2665" s="86"/>
    </row>
    <row r="2666" spans="3:3">
      <c r="C2666" s="86"/>
    </row>
    <row r="2667" spans="3:3">
      <c r="C2667" s="86"/>
    </row>
    <row r="2668" spans="3:3">
      <c r="C2668" s="86"/>
    </row>
    <row r="2669" spans="3:3">
      <c r="C2669" s="86"/>
    </row>
    <row r="2670" spans="3:3">
      <c r="C2670" s="86"/>
    </row>
    <row r="2671" spans="3:3">
      <c r="C2671" s="86"/>
    </row>
    <row r="2672" spans="3:3">
      <c r="C2672" s="86"/>
    </row>
    <row r="2673" spans="3:3">
      <c r="C2673" s="86"/>
    </row>
    <row r="2674" spans="3:3">
      <c r="C2674" s="86"/>
    </row>
    <row r="2675" spans="3:3">
      <c r="C2675" s="86"/>
    </row>
    <row r="2676" spans="3:3">
      <c r="C2676" s="86"/>
    </row>
    <row r="2677" spans="3:3">
      <c r="C2677" s="86"/>
    </row>
    <row r="2678" spans="3:3">
      <c r="C2678" s="86"/>
    </row>
    <row r="2679" spans="3:3">
      <c r="C2679" s="86"/>
    </row>
    <row r="2680" spans="3:3">
      <c r="C2680" s="86"/>
    </row>
    <row r="2681" spans="3:3">
      <c r="C2681" s="86"/>
    </row>
    <row r="2682" spans="3:3">
      <c r="C2682" s="86"/>
    </row>
    <row r="2683" spans="3:3">
      <c r="C2683" s="86"/>
    </row>
    <row r="2684" spans="3:3">
      <c r="C2684" s="86"/>
    </row>
    <row r="2685" spans="3:3">
      <c r="C2685" s="86"/>
    </row>
    <row r="2686" spans="3:3">
      <c r="C2686" s="86"/>
    </row>
    <row r="2687" spans="3:3">
      <c r="C2687" s="86"/>
    </row>
    <row r="2688" spans="3:3">
      <c r="C2688" s="86"/>
    </row>
    <row r="2689" spans="3:3">
      <c r="C2689" s="86"/>
    </row>
    <row r="2690" spans="3:3">
      <c r="C2690" s="86"/>
    </row>
    <row r="2691" spans="3:3">
      <c r="C2691" s="86"/>
    </row>
    <row r="2692" spans="3:3">
      <c r="C2692" s="86"/>
    </row>
    <row r="2693" spans="3:3">
      <c r="C2693" s="86"/>
    </row>
    <row r="2694" spans="3:3">
      <c r="C2694" s="86"/>
    </row>
    <row r="2695" spans="3:3">
      <c r="C2695" s="86"/>
    </row>
    <row r="2696" spans="3:3">
      <c r="C2696" s="86"/>
    </row>
    <row r="2697" spans="3:3">
      <c r="C2697" s="86"/>
    </row>
    <row r="2698" spans="3:3">
      <c r="C2698" s="86"/>
    </row>
    <row r="2699" spans="3:3">
      <c r="C2699" s="86"/>
    </row>
    <row r="2700" spans="3:3">
      <c r="C2700" s="86"/>
    </row>
    <row r="2701" spans="3:3">
      <c r="C2701" s="86"/>
    </row>
    <row r="2702" spans="3:3">
      <c r="C2702" s="86"/>
    </row>
    <row r="2703" spans="3:3">
      <c r="C2703" s="86"/>
    </row>
    <row r="2704" spans="3:3">
      <c r="C2704" s="86"/>
    </row>
    <row r="2705" spans="3:3">
      <c r="C2705" s="86"/>
    </row>
    <row r="2706" spans="3:3">
      <c r="C2706" s="86"/>
    </row>
    <row r="2707" spans="3:3">
      <c r="C2707" s="86"/>
    </row>
    <row r="2708" spans="3:3">
      <c r="C2708" s="86"/>
    </row>
    <row r="2709" spans="3:3">
      <c r="C2709" s="86"/>
    </row>
    <row r="2710" spans="3:3">
      <c r="C2710" s="86"/>
    </row>
    <row r="2711" spans="3:3">
      <c r="C2711" s="86"/>
    </row>
    <row r="2712" spans="3:3">
      <c r="C2712" s="86"/>
    </row>
    <row r="2713" spans="3:3">
      <c r="C2713" s="86"/>
    </row>
    <row r="2714" spans="3:3">
      <c r="C2714" s="86"/>
    </row>
    <row r="2715" spans="3:3">
      <c r="C2715" s="86"/>
    </row>
    <row r="2716" spans="3:3">
      <c r="C2716" s="86"/>
    </row>
    <row r="2717" spans="3:3">
      <c r="C2717" s="86"/>
    </row>
    <row r="2718" spans="3:3">
      <c r="C2718" s="86"/>
    </row>
    <row r="2719" spans="3:3">
      <c r="C2719" s="86"/>
    </row>
    <row r="2720" spans="3:3">
      <c r="C2720" s="86"/>
    </row>
    <row r="2721" spans="3:3">
      <c r="C2721" s="86"/>
    </row>
    <row r="2722" spans="3:3">
      <c r="C2722" s="86"/>
    </row>
    <row r="2723" spans="3:3">
      <c r="C2723" s="86"/>
    </row>
    <row r="2724" spans="3:3">
      <c r="C2724" s="86"/>
    </row>
    <row r="2725" spans="3:3">
      <c r="C2725" s="86"/>
    </row>
    <row r="2726" spans="3:3">
      <c r="C2726" s="86"/>
    </row>
    <row r="2727" spans="3:3">
      <c r="C2727" s="86"/>
    </row>
    <row r="2728" spans="3:3">
      <c r="C2728" s="86"/>
    </row>
    <row r="2729" spans="3:3">
      <c r="C2729" s="86"/>
    </row>
    <row r="2730" spans="3:3">
      <c r="C2730" s="86"/>
    </row>
    <row r="2731" spans="3:3">
      <c r="C2731" s="86"/>
    </row>
    <row r="2732" spans="3:3">
      <c r="C2732" s="86"/>
    </row>
    <row r="2733" spans="3:3">
      <c r="C2733" s="86"/>
    </row>
    <row r="2734" spans="3:3">
      <c r="C2734" s="86"/>
    </row>
    <row r="2735" spans="3:3">
      <c r="C2735" s="86"/>
    </row>
    <row r="2736" spans="3:3">
      <c r="C2736" s="86"/>
    </row>
    <row r="2737" spans="3:3">
      <c r="C2737" s="86"/>
    </row>
    <row r="2738" spans="3:3">
      <c r="C2738" s="86"/>
    </row>
    <row r="2739" spans="3:3">
      <c r="C2739" s="86"/>
    </row>
    <row r="2740" spans="3:3">
      <c r="C2740" s="86"/>
    </row>
    <row r="2741" spans="3:3">
      <c r="C2741" s="86"/>
    </row>
    <row r="2742" spans="3:3">
      <c r="C2742" s="86"/>
    </row>
    <row r="2743" spans="3:3">
      <c r="C2743" s="86"/>
    </row>
    <row r="2744" spans="3:3">
      <c r="C2744" s="86"/>
    </row>
    <row r="2745" spans="3:3">
      <c r="C2745" s="86"/>
    </row>
    <row r="2746" spans="3:3">
      <c r="C2746" s="86"/>
    </row>
    <row r="2747" spans="3:3">
      <c r="C2747" s="86"/>
    </row>
    <row r="2748" spans="3:3">
      <c r="C2748" s="86"/>
    </row>
    <row r="2749" spans="3:3">
      <c r="C2749" s="86"/>
    </row>
    <row r="2750" spans="3:3">
      <c r="C2750" s="86"/>
    </row>
    <row r="2751" spans="3:3">
      <c r="C2751" s="86"/>
    </row>
    <row r="2752" spans="3:3">
      <c r="C2752" s="86"/>
    </row>
    <row r="2753" spans="3:3">
      <c r="C2753" s="86"/>
    </row>
    <row r="2754" spans="3:3">
      <c r="C2754" s="86"/>
    </row>
    <row r="2755" spans="3:3">
      <c r="C2755" s="86"/>
    </row>
    <row r="2756" spans="3:3">
      <c r="C2756" s="86"/>
    </row>
    <row r="2757" spans="3:3">
      <c r="C2757" s="86"/>
    </row>
    <row r="2758" spans="3:3">
      <c r="C2758" s="86"/>
    </row>
    <row r="2759" spans="3:3">
      <c r="C2759" s="86"/>
    </row>
    <row r="2760" spans="3:3">
      <c r="C2760" s="86"/>
    </row>
    <row r="2761" spans="3:3">
      <c r="C2761" s="86"/>
    </row>
    <row r="2762" spans="3:3">
      <c r="C2762" s="86"/>
    </row>
    <row r="2763" spans="3:3">
      <c r="C2763" s="86"/>
    </row>
    <row r="2764" spans="3:3">
      <c r="C2764" s="86"/>
    </row>
    <row r="2765" spans="3:3">
      <c r="C2765" s="86"/>
    </row>
    <row r="2766" spans="3:3">
      <c r="C2766" s="86"/>
    </row>
    <row r="2767" spans="3:3">
      <c r="C2767" s="86"/>
    </row>
    <row r="2768" spans="3:3">
      <c r="C2768" s="86"/>
    </row>
    <row r="2769" spans="3:3">
      <c r="C2769" s="86"/>
    </row>
    <row r="2770" spans="3:3">
      <c r="C2770" s="86"/>
    </row>
    <row r="2771" spans="3:3">
      <c r="C2771" s="86"/>
    </row>
    <row r="2772" spans="3:3">
      <c r="C2772" s="86"/>
    </row>
    <row r="2773" spans="3:3">
      <c r="C2773" s="86"/>
    </row>
    <row r="2774" spans="3:3">
      <c r="C2774" s="86"/>
    </row>
    <row r="2775" spans="3:3">
      <c r="C2775" s="86"/>
    </row>
    <row r="2776" spans="3:3">
      <c r="C2776" s="86"/>
    </row>
    <row r="2777" spans="3:3">
      <c r="C2777" s="86"/>
    </row>
    <row r="2778" spans="3:3">
      <c r="C2778" s="86"/>
    </row>
    <row r="2779" spans="3:3">
      <c r="C2779" s="86"/>
    </row>
    <row r="2780" spans="3:3">
      <c r="C2780" s="86"/>
    </row>
    <row r="2781" spans="3:3">
      <c r="C2781" s="86"/>
    </row>
    <row r="2782" spans="3:3">
      <c r="C2782" s="86"/>
    </row>
    <row r="2783" spans="3:3">
      <c r="C2783" s="86"/>
    </row>
    <row r="2784" spans="3:3">
      <c r="C2784" s="86"/>
    </row>
    <row r="2785" spans="3:3">
      <c r="C2785" s="86"/>
    </row>
    <row r="2786" spans="3:3">
      <c r="C2786" s="86"/>
    </row>
    <row r="2787" spans="3:3">
      <c r="C2787" s="86"/>
    </row>
    <row r="2788" spans="3:3">
      <c r="C2788" s="86"/>
    </row>
    <row r="2789" spans="3:3">
      <c r="C2789" s="86"/>
    </row>
    <row r="2790" spans="3:3">
      <c r="C2790" s="86"/>
    </row>
    <row r="2791" spans="3:3">
      <c r="C2791" s="86"/>
    </row>
    <row r="2792" spans="3:3">
      <c r="C2792" s="86"/>
    </row>
    <row r="2793" spans="3:3">
      <c r="C2793" s="86"/>
    </row>
    <row r="2794" spans="3:3">
      <c r="C2794" s="86"/>
    </row>
    <row r="2795" spans="3:3">
      <c r="C2795" s="86"/>
    </row>
    <row r="2796" spans="3:3">
      <c r="C2796" s="86"/>
    </row>
    <row r="2797" spans="3:3">
      <c r="C2797" s="86"/>
    </row>
    <row r="2798" spans="3:3">
      <c r="C2798" s="86"/>
    </row>
    <row r="2799" spans="3:3">
      <c r="C2799" s="86"/>
    </row>
    <row r="2800" spans="3:3">
      <c r="C2800" s="86"/>
    </row>
    <row r="2801" spans="3:3">
      <c r="C2801" s="86"/>
    </row>
    <row r="2802" spans="3:3">
      <c r="C2802" s="86"/>
    </row>
    <row r="2803" spans="3:3">
      <c r="C2803" s="86"/>
    </row>
    <row r="2804" spans="3:3">
      <c r="C2804" s="86"/>
    </row>
    <row r="2805" spans="3:3">
      <c r="C2805" s="86"/>
    </row>
    <row r="2806" spans="3:3">
      <c r="C2806" s="86"/>
    </row>
    <row r="2807" spans="3:3">
      <c r="C2807" s="86"/>
    </row>
    <row r="2808" spans="3:3">
      <c r="C2808" s="86"/>
    </row>
    <row r="2809" spans="3:3">
      <c r="C2809" s="86"/>
    </row>
    <row r="2810" spans="3:3">
      <c r="C2810" s="86"/>
    </row>
    <row r="2811" spans="3:3">
      <c r="C2811" s="86"/>
    </row>
    <row r="2812" spans="3:3">
      <c r="C2812" s="86"/>
    </row>
    <row r="2813" spans="3:3">
      <c r="C2813" s="86"/>
    </row>
    <row r="2814" spans="3:3">
      <c r="C2814" s="86"/>
    </row>
    <row r="2815" spans="3:3">
      <c r="C2815" s="86"/>
    </row>
    <row r="2816" spans="3:3">
      <c r="C2816" s="86"/>
    </row>
    <row r="2817" spans="3:3">
      <c r="C2817" s="86"/>
    </row>
    <row r="2818" spans="3:3">
      <c r="C2818" s="86"/>
    </row>
    <row r="2819" spans="3:3">
      <c r="C2819" s="86"/>
    </row>
    <row r="2820" spans="3:3">
      <c r="C2820" s="86"/>
    </row>
    <row r="2821" spans="3:3">
      <c r="C2821" s="86"/>
    </row>
    <row r="2822" spans="3:3">
      <c r="C2822" s="86"/>
    </row>
    <row r="2823" spans="3:3">
      <c r="C2823" s="86"/>
    </row>
    <row r="2824" spans="3:3">
      <c r="C2824" s="86"/>
    </row>
    <row r="2825" spans="3:3">
      <c r="C2825" s="86"/>
    </row>
    <row r="2826" spans="3:3">
      <c r="C2826" s="86"/>
    </row>
    <row r="2827" spans="3:3">
      <c r="C2827" s="86"/>
    </row>
    <row r="2828" spans="3:3">
      <c r="C2828" s="86"/>
    </row>
    <row r="2829" spans="3:3">
      <c r="C2829" s="86"/>
    </row>
    <row r="2830" spans="3:3">
      <c r="C2830" s="86"/>
    </row>
    <row r="2831" spans="3:3">
      <c r="C2831" s="86"/>
    </row>
    <row r="2832" spans="3:3">
      <c r="C2832" s="86"/>
    </row>
    <row r="2833" spans="3:3">
      <c r="C2833" s="86"/>
    </row>
    <row r="2834" spans="3:3">
      <c r="C2834" s="86"/>
    </row>
    <row r="2835" spans="3:3">
      <c r="C2835" s="86"/>
    </row>
    <row r="2836" spans="3:3">
      <c r="C2836" s="86"/>
    </row>
    <row r="2837" spans="3:3">
      <c r="C2837" s="86"/>
    </row>
    <row r="2838" spans="3:3">
      <c r="C2838" s="86"/>
    </row>
    <row r="2839" spans="3:3">
      <c r="C2839" s="86"/>
    </row>
    <row r="2840" spans="3:3">
      <c r="C2840" s="86"/>
    </row>
    <row r="2841" spans="3:3">
      <c r="C2841" s="86"/>
    </row>
    <row r="2842" spans="3:3">
      <c r="C2842" s="86"/>
    </row>
    <row r="2843" spans="3:3">
      <c r="C2843" s="86"/>
    </row>
    <row r="2844" spans="3:3">
      <c r="C2844" s="86"/>
    </row>
    <row r="2845" spans="3:3">
      <c r="C2845" s="86"/>
    </row>
    <row r="2846" spans="3:3">
      <c r="C2846" s="86"/>
    </row>
    <row r="2847" spans="3:3">
      <c r="C2847" s="86"/>
    </row>
    <row r="2848" spans="3:3">
      <c r="C2848" s="86"/>
    </row>
    <row r="2849" spans="3:3">
      <c r="C2849" s="86"/>
    </row>
    <row r="2850" spans="3:3">
      <c r="C2850" s="86"/>
    </row>
    <row r="2851" spans="3:3">
      <c r="C2851" s="86"/>
    </row>
    <row r="2852" spans="3:3">
      <c r="C2852" s="86"/>
    </row>
    <row r="2853" spans="3:3">
      <c r="C2853" s="86"/>
    </row>
    <row r="2854" spans="3:3">
      <c r="C2854" s="86"/>
    </row>
    <row r="2855" spans="3:3">
      <c r="C2855" s="86"/>
    </row>
    <row r="2856" spans="3:3">
      <c r="C2856" s="86"/>
    </row>
    <row r="2857" spans="3:3">
      <c r="C2857" s="86"/>
    </row>
    <row r="2858" spans="3:3">
      <c r="C2858" s="86"/>
    </row>
    <row r="2859" spans="3:3">
      <c r="C2859" s="86"/>
    </row>
    <row r="2860" spans="3:3">
      <c r="C2860" s="86"/>
    </row>
    <row r="2861" spans="3:3">
      <c r="C2861" s="86"/>
    </row>
    <row r="2862" spans="3:3">
      <c r="C2862" s="86"/>
    </row>
    <row r="2863" spans="3:3">
      <c r="C2863" s="86"/>
    </row>
    <row r="2864" spans="3:3">
      <c r="C2864" s="86"/>
    </row>
    <row r="2865" spans="3:3">
      <c r="C2865" s="86"/>
    </row>
    <row r="2866" spans="3:3">
      <c r="C2866" s="86"/>
    </row>
    <row r="2867" spans="3:3">
      <c r="C2867" s="86"/>
    </row>
    <row r="2868" spans="3:3">
      <c r="C2868" s="86"/>
    </row>
    <row r="2869" spans="3:3">
      <c r="C2869" s="86"/>
    </row>
    <row r="2870" spans="3:3">
      <c r="C2870" s="86"/>
    </row>
    <row r="2871" spans="3:3">
      <c r="C2871" s="86"/>
    </row>
    <row r="2872" spans="3:3">
      <c r="C2872" s="86"/>
    </row>
    <row r="2873" spans="3:3">
      <c r="C2873" s="86"/>
    </row>
    <row r="2874" spans="3:3">
      <c r="C2874" s="86"/>
    </row>
    <row r="2875" spans="3:3">
      <c r="C2875" s="86"/>
    </row>
    <row r="2876" spans="3:3">
      <c r="C2876" s="86"/>
    </row>
    <row r="2877" spans="3:3">
      <c r="C2877" s="86"/>
    </row>
    <row r="2878" spans="3:3">
      <c r="C2878" s="86"/>
    </row>
    <row r="2879" spans="3:3">
      <c r="C2879" s="86"/>
    </row>
    <row r="2880" spans="3:3">
      <c r="C2880" s="86"/>
    </row>
    <row r="2881" spans="3:3">
      <c r="C2881" s="86"/>
    </row>
    <row r="2882" spans="3:3">
      <c r="C2882" s="86"/>
    </row>
    <row r="2883" spans="3:3">
      <c r="C2883" s="86"/>
    </row>
    <row r="2884" spans="3:3">
      <c r="C2884" s="86"/>
    </row>
    <row r="2885" spans="3:3">
      <c r="C2885" s="86"/>
    </row>
    <row r="2886" spans="3:3">
      <c r="C2886" s="86"/>
    </row>
    <row r="2887" spans="3:3">
      <c r="C2887" s="86"/>
    </row>
    <row r="2888" spans="3:3">
      <c r="C2888" s="86"/>
    </row>
    <row r="2889" spans="3:3">
      <c r="C2889" s="86"/>
    </row>
    <row r="2890" spans="3:3">
      <c r="C2890" s="86"/>
    </row>
    <row r="2891" spans="3:3">
      <c r="C2891" s="86"/>
    </row>
    <row r="2892" spans="3:3">
      <c r="C2892" s="86"/>
    </row>
    <row r="2893" spans="3:3">
      <c r="C2893" s="86"/>
    </row>
    <row r="2894" spans="3:3">
      <c r="C2894" s="86"/>
    </row>
    <row r="2895" spans="3:3">
      <c r="C2895" s="86"/>
    </row>
    <row r="2896" spans="3:3">
      <c r="C2896" s="86"/>
    </row>
    <row r="2897" spans="3:3">
      <c r="C2897" s="86"/>
    </row>
    <row r="2898" spans="3:3">
      <c r="C2898" s="86"/>
    </row>
    <row r="2899" spans="3:3">
      <c r="C2899" s="86"/>
    </row>
    <row r="2900" spans="3:3">
      <c r="C2900" s="86"/>
    </row>
    <row r="2901" spans="3:3">
      <c r="C2901" s="86"/>
    </row>
    <row r="2902" spans="3:3">
      <c r="C2902" s="86"/>
    </row>
    <row r="2903" spans="3:3">
      <c r="C2903" s="86"/>
    </row>
    <row r="2904" spans="3:3">
      <c r="C2904" s="86"/>
    </row>
    <row r="2905" spans="3:3">
      <c r="C2905" s="86"/>
    </row>
    <row r="2906" spans="3:3">
      <c r="C2906" s="86"/>
    </row>
    <row r="2907" spans="3:3">
      <c r="C2907" s="86"/>
    </row>
    <row r="2908" spans="3:3">
      <c r="C2908" s="86"/>
    </row>
    <row r="2909" spans="3:3">
      <c r="C2909" s="86"/>
    </row>
    <row r="2910" spans="3:3">
      <c r="C2910" s="86"/>
    </row>
    <row r="2911" spans="3:3">
      <c r="C2911" s="86"/>
    </row>
    <row r="2912" spans="3:3">
      <c r="C2912" s="86"/>
    </row>
    <row r="2913" spans="3:3">
      <c r="C2913" s="86"/>
    </row>
    <row r="2914" spans="3:3">
      <c r="C2914" s="86"/>
    </row>
    <row r="2915" spans="3:3">
      <c r="C2915" s="86"/>
    </row>
    <row r="2916" spans="3:3">
      <c r="C2916" s="86"/>
    </row>
    <row r="2917" spans="3:3">
      <c r="C2917" s="86"/>
    </row>
    <row r="2918" spans="3:3">
      <c r="C2918" s="86"/>
    </row>
    <row r="2919" spans="3:3">
      <c r="C2919" s="86"/>
    </row>
    <row r="2920" spans="3:3">
      <c r="C2920" s="86"/>
    </row>
    <row r="2921" spans="3:3">
      <c r="C2921" s="86"/>
    </row>
    <row r="2922" spans="3:3">
      <c r="C2922" s="86"/>
    </row>
    <row r="2923" spans="3:3">
      <c r="C2923" s="86"/>
    </row>
    <row r="2924" spans="3:3">
      <c r="C2924" s="86"/>
    </row>
    <row r="2925" spans="3:3">
      <c r="C2925" s="86"/>
    </row>
    <row r="2926" spans="3:3">
      <c r="C2926" s="86"/>
    </row>
    <row r="2927" spans="3:3">
      <c r="C2927" s="86"/>
    </row>
    <row r="2928" spans="3:3">
      <c r="C2928" s="86"/>
    </row>
    <row r="2929" spans="3:3">
      <c r="C2929" s="86"/>
    </row>
    <row r="2930" spans="3:3">
      <c r="C2930" s="86"/>
    </row>
    <row r="2931" spans="3:3">
      <c r="C2931" s="86"/>
    </row>
    <row r="2932" spans="3:3">
      <c r="C2932" s="86"/>
    </row>
    <row r="2933" spans="3:3">
      <c r="C2933" s="86"/>
    </row>
    <row r="2934" spans="3:3">
      <c r="C2934" s="86"/>
    </row>
    <row r="2935" spans="3:3">
      <c r="C2935" s="86"/>
    </row>
    <row r="2936" spans="3:3">
      <c r="C2936" s="86"/>
    </row>
    <row r="2937" spans="3:3">
      <c r="C2937" s="86"/>
    </row>
    <row r="2938" spans="3:3">
      <c r="C2938" s="86"/>
    </row>
    <row r="2939" spans="3:3">
      <c r="C2939" s="86"/>
    </row>
    <row r="2940" spans="3:3">
      <c r="C2940" s="86"/>
    </row>
    <row r="2941" spans="3:3">
      <c r="C2941" s="86"/>
    </row>
    <row r="2942" spans="3:3">
      <c r="C2942" s="86"/>
    </row>
    <row r="2943" spans="3:3">
      <c r="C2943" s="86"/>
    </row>
    <row r="2944" spans="3:3">
      <c r="C2944" s="86"/>
    </row>
    <row r="2945" spans="3:3">
      <c r="C2945" s="86"/>
    </row>
    <row r="2946" spans="3:3">
      <c r="C2946" s="86"/>
    </row>
    <row r="2947" spans="3:3">
      <c r="C2947" s="86"/>
    </row>
    <row r="2948" spans="3:3">
      <c r="C2948" s="86"/>
    </row>
    <row r="2949" spans="3:3">
      <c r="C2949" s="86"/>
    </row>
    <row r="2950" spans="3:3">
      <c r="C2950" s="86"/>
    </row>
    <row r="2951" spans="3:3">
      <c r="C2951" s="86"/>
    </row>
    <row r="2952" spans="3:3">
      <c r="C2952" s="86"/>
    </row>
    <row r="2953" spans="3:3">
      <c r="C2953" s="86"/>
    </row>
    <row r="2954" spans="3:3">
      <c r="C2954" s="86"/>
    </row>
    <row r="2955" spans="3:3">
      <c r="C2955" s="86"/>
    </row>
    <row r="2956" spans="3:3">
      <c r="C2956" s="86"/>
    </row>
    <row r="2957" spans="3:3">
      <c r="C2957" s="86"/>
    </row>
    <row r="2958" spans="3:3">
      <c r="C2958" s="86"/>
    </row>
    <row r="2959" spans="3:3">
      <c r="C2959" s="86"/>
    </row>
    <row r="2960" spans="3:3">
      <c r="C2960" s="86"/>
    </row>
    <row r="2961" spans="3:3">
      <c r="C2961" s="86"/>
    </row>
    <row r="2962" spans="3:3">
      <c r="C2962" s="86"/>
    </row>
    <row r="2963" spans="3:3">
      <c r="C2963" s="86"/>
    </row>
    <row r="2964" spans="3:3">
      <c r="C2964" s="86"/>
    </row>
    <row r="2965" spans="3:3">
      <c r="C2965" s="86"/>
    </row>
    <row r="2966" spans="3:3">
      <c r="C2966" s="86"/>
    </row>
    <row r="2967" spans="3:3">
      <c r="C2967" s="86"/>
    </row>
    <row r="2968" spans="3:3">
      <c r="C2968" s="86"/>
    </row>
    <row r="2969" spans="3:3">
      <c r="C2969" s="86"/>
    </row>
    <row r="2970" spans="3:3">
      <c r="C2970" s="86"/>
    </row>
    <row r="2971" spans="3:3">
      <c r="C2971" s="86"/>
    </row>
    <row r="2972" spans="3:3">
      <c r="C2972" s="86"/>
    </row>
    <row r="2973" spans="3:3">
      <c r="C2973" s="86"/>
    </row>
    <row r="2974" spans="3:3">
      <c r="C2974" s="86"/>
    </row>
    <row r="2975" spans="3:3">
      <c r="C2975" s="86"/>
    </row>
    <row r="2976" spans="3:3">
      <c r="C2976" s="86"/>
    </row>
    <row r="2977" spans="3:3">
      <c r="C2977" s="86"/>
    </row>
    <row r="2978" spans="3:3">
      <c r="C2978" s="86"/>
    </row>
    <row r="2979" spans="3:3">
      <c r="C2979" s="86"/>
    </row>
    <row r="2980" spans="3:3">
      <c r="C2980" s="86"/>
    </row>
    <row r="2981" spans="3:3">
      <c r="C2981" s="86"/>
    </row>
    <row r="2982" spans="3:3">
      <c r="C2982" s="86"/>
    </row>
    <row r="2983" spans="3:3">
      <c r="C2983" s="86"/>
    </row>
    <row r="2984" spans="3:3">
      <c r="C2984" s="86"/>
    </row>
    <row r="2985" spans="3:3">
      <c r="C2985" s="86"/>
    </row>
    <row r="2986" spans="3:3">
      <c r="C2986" s="86"/>
    </row>
    <row r="2987" spans="3:3">
      <c r="C2987" s="86"/>
    </row>
    <row r="2988" spans="3:3">
      <c r="C2988" s="86"/>
    </row>
    <row r="2989" spans="3:3">
      <c r="C2989" s="86"/>
    </row>
    <row r="2990" spans="3:3">
      <c r="C2990" s="86"/>
    </row>
    <row r="2991" spans="3:3">
      <c r="C2991" s="86"/>
    </row>
    <row r="2992" spans="3:3">
      <c r="C2992" s="86"/>
    </row>
    <row r="2993" spans="3:3">
      <c r="C2993" s="86"/>
    </row>
    <row r="2994" spans="3:3">
      <c r="C2994" s="86"/>
    </row>
    <row r="2995" spans="3:3">
      <c r="C2995" s="86"/>
    </row>
    <row r="2996" spans="3:3">
      <c r="C2996" s="86"/>
    </row>
    <row r="2997" spans="3:3">
      <c r="C2997" s="86"/>
    </row>
    <row r="2998" spans="3:3">
      <c r="C2998" s="86"/>
    </row>
    <row r="2999" spans="3:3">
      <c r="C2999" s="86"/>
    </row>
    <row r="3000" spans="3:3">
      <c r="C3000" s="86"/>
    </row>
    <row r="3001" spans="3:3">
      <c r="C3001" s="86"/>
    </row>
    <row r="3002" spans="3:3">
      <c r="C3002" s="86"/>
    </row>
    <row r="3003" spans="3:3">
      <c r="C3003" s="86"/>
    </row>
    <row r="3004" spans="3:3">
      <c r="C3004" s="86"/>
    </row>
    <row r="3005" spans="3:3">
      <c r="C3005" s="86"/>
    </row>
    <row r="3006" spans="3:3">
      <c r="C3006" s="86"/>
    </row>
    <row r="3007" spans="3:3">
      <c r="C3007" s="86"/>
    </row>
    <row r="3008" spans="3:3">
      <c r="C3008" s="86"/>
    </row>
    <row r="3009" spans="3:3">
      <c r="C3009" s="86"/>
    </row>
    <row r="3010" spans="3:3">
      <c r="C3010" s="86"/>
    </row>
    <row r="3011" spans="3:3">
      <c r="C3011" s="86"/>
    </row>
    <row r="3012" spans="3:3">
      <c r="C3012" s="86"/>
    </row>
    <row r="3013" spans="3:3">
      <c r="C3013" s="86"/>
    </row>
    <row r="3014" spans="3:3">
      <c r="C3014" s="86"/>
    </row>
    <row r="3015" spans="3:3">
      <c r="C3015" s="86"/>
    </row>
    <row r="3016" spans="3:3">
      <c r="C3016" s="86"/>
    </row>
    <row r="3017" spans="3:3">
      <c r="C3017" s="86"/>
    </row>
    <row r="3018" spans="3:3">
      <c r="C3018" s="86"/>
    </row>
    <row r="3019" spans="3:3">
      <c r="C3019" s="86"/>
    </row>
    <row r="3020" spans="3:3">
      <c r="C3020" s="86"/>
    </row>
    <row r="3021" spans="3:3">
      <c r="C3021" s="86"/>
    </row>
    <row r="3022" spans="3:3">
      <c r="C3022" s="86"/>
    </row>
    <row r="3023" spans="3:3">
      <c r="C3023" s="86"/>
    </row>
    <row r="3024" spans="3:3">
      <c r="C3024" s="86"/>
    </row>
    <row r="3025" spans="3:3">
      <c r="C3025" s="86"/>
    </row>
    <row r="3026" spans="3:3">
      <c r="C3026" s="86"/>
    </row>
    <row r="3027" spans="3:3">
      <c r="C3027" s="86"/>
    </row>
    <row r="3028" spans="3:3">
      <c r="C3028" s="86"/>
    </row>
    <row r="3029" spans="3:3">
      <c r="C3029" s="86"/>
    </row>
    <row r="3030" spans="3:3">
      <c r="C3030" s="86"/>
    </row>
    <row r="3031" spans="3:3">
      <c r="C3031" s="86"/>
    </row>
    <row r="3032" spans="3:3">
      <c r="C3032" s="86"/>
    </row>
    <row r="3033" spans="3:3">
      <c r="C3033" s="86"/>
    </row>
    <row r="3034" spans="3:3">
      <c r="C3034" s="86"/>
    </row>
    <row r="3035" spans="3:3">
      <c r="C3035" s="86"/>
    </row>
    <row r="3036" spans="3:3">
      <c r="C3036" s="86"/>
    </row>
    <row r="3037" spans="3:3">
      <c r="C3037" s="86"/>
    </row>
    <row r="3038" spans="3:3">
      <c r="C3038" s="86"/>
    </row>
    <row r="3039" spans="3:3">
      <c r="C3039" s="86"/>
    </row>
    <row r="3040" spans="3:3">
      <c r="C3040" s="86"/>
    </row>
    <row r="3041" spans="3:3">
      <c r="C3041" s="86"/>
    </row>
    <row r="3042" spans="3:3">
      <c r="C3042" s="86"/>
    </row>
    <row r="3043" spans="3:3">
      <c r="C3043" s="86"/>
    </row>
    <row r="3044" spans="3:3">
      <c r="C3044" s="86"/>
    </row>
    <row r="3045" spans="3:3">
      <c r="C3045" s="86"/>
    </row>
    <row r="3046" spans="3:3">
      <c r="C3046" s="86"/>
    </row>
    <row r="3047" spans="3:3">
      <c r="C3047" s="86"/>
    </row>
    <row r="3048" spans="3:3">
      <c r="C3048" s="86"/>
    </row>
    <row r="3049" spans="3:3">
      <c r="C3049" s="86"/>
    </row>
    <row r="3050" spans="3:3">
      <c r="C3050" s="86"/>
    </row>
    <row r="3051" spans="3:3">
      <c r="C3051" s="86"/>
    </row>
    <row r="3052" spans="3:3">
      <c r="C3052" s="86"/>
    </row>
    <row r="3053" spans="3:3">
      <c r="C3053" s="86"/>
    </row>
    <row r="3054" spans="3:3">
      <c r="C3054" s="86"/>
    </row>
    <row r="3055" spans="3:3">
      <c r="C3055" s="86"/>
    </row>
    <row r="3056" spans="3:3">
      <c r="C3056" s="86"/>
    </row>
    <row r="3057" spans="3:3">
      <c r="C3057" s="86"/>
    </row>
    <row r="3058" spans="3:3">
      <c r="C3058" s="86"/>
    </row>
    <row r="3059" spans="3:3">
      <c r="C3059" s="86"/>
    </row>
    <row r="3060" spans="3:3">
      <c r="C3060" s="86"/>
    </row>
    <row r="3061" spans="3:3">
      <c r="C3061" s="86"/>
    </row>
    <row r="3062" spans="3:3">
      <c r="C3062" s="86"/>
    </row>
    <row r="3063" spans="3:3">
      <c r="C3063" s="86"/>
    </row>
    <row r="3064" spans="3:3">
      <c r="C3064" s="86"/>
    </row>
    <row r="3065" spans="3:3">
      <c r="C3065" s="86"/>
    </row>
    <row r="3066" spans="3:3">
      <c r="C3066" s="86"/>
    </row>
    <row r="3067" spans="3:3">
      <c r="C3067" s="86"/>
    </row>
    <row r="3068" spans="3:3">
      <c r="C3068" s="86"/>
    </row>
    <row r="3069" spans="3:3">
      <c r="C3069" s="86"/>
    </row>
    <row r="3070" spans="3:3">
      <c r="C3070" s="86"/>
    </row>
    <row r="3071" spans="3:3">
      <c r="C3071" s="86"/>
    </row>
    <row r="3072" spans="3:3">
      <c r="C3072" s="86"/>
    </row>
    <row r="3073" spans="3:3">
      <c r="C3073" s="86"/>
    </row>
    <row r="3074" spans="3:3">
      <c r="C3074" s="86"/>
    </row>
    <row r="3075" spans="3:3">
      <c r="C3075" s="86"/>
    </row>
    <row r="3076" spans="3:3">
      <c r="C3076" s="86"/>
    </row>
    <row r="3077" spans="3:3">
      <c r="C3077" s="86"/>
    </row>
    <row r="3078" spans="3:3">
      <c r="C3078" s="86"/>
    </row>
    <row r="3079" spans="3:3">
      <c r="C3079" s="86"/>
    </row>
    <row r="3080" spans="3:3">
      <c r="C3080" s="86"/>
    </row>
    <row r="3081" spans="3:3">
      <c r="C3081" s="86"/>
    </row>
    <row r="3082" spans="3:3">
      <c r="C3082" s="86"/>
    </row>
    <row r="3083" spans="3:3">
      <c r="C3083" s="86"/>
    </row>
    <row r="3084" spans="3:3">
      <c r="C3084" s="86"/>
    </row>
    <row r="3085" spans="3:3">
      <c r="C3085" s="86"/>
    </row>
    <row r="3086" spans="3:3">
      <c r="C3086" s="86"/>
    </row>
    <row r="3087" spans="3:3">
      <c r="C3087" s="86"/>
    </row>
    <row r="3088" spans="3:3">
      <c r="C3088" s="86"/>
    </row>
    <row r="3089" spans="3:3">
      <c r="C3089" s="86"/>
    </row>
    <row r="3090" spans="3:3">
      <c r="C3090" s="86"/>
    </row>
    <row r="3091" spans="3:3">
      <c r="C3091" s="86"/>
    </row>
    <row r="3092" spans="3:3">
      <c r="C3092" s="86"/>
    </row>
    <row r="3093" spans="3:3">
      <c r="C3093" s="86"/>
    </row>
    <row r="3094" spans="3:3">
      <c r="C3094" s="86"/>
    </row>
    <row r="3095" spans="3:3">
      <c r="C3095" s="86"/>
    </row>
    <row r="3096" spans="3:3">
      <c r="C3096" s="86"/>
    </row>
    <row r="3097" spans="3:3">
      <c r="C3097" s="86"/>
    </row>
    <row r="3098" spans="3:3">
      <c r="C3098" s="86"/>
    </row>
    <row r="3099" spans="3:3">
      <c r="C3099" s="86"/>
    </row>
    <row r="3100" spans="3:3">
      <c r="C3100" s="86"/>
    </row>
    <row r="3101" spans="3:3">
      <c r="C3101" s="86"/>
    </row>
    <row r="3102" spans="3:3">
      <c r="C3102" s="86"/>
    </row>
    <row r="3103" spans="3:3">
      <c r="C3103" s="86"/>
    </row>
    <row r="3104" spans="3:3">
      <c r="C3104" s="86"/>
    </row>
    <row r="3105" spans="3:3">
      <c r="C3105" s="86"/>
    </row>
    <row r="3106" spans="3:3">
      <c r="C3106" s="86"/>
    </row>
    <row r="3107" spans="3:3">
      <c r="C3107" s="86"/>
    </row>
    <row r="3108" spans="3:3">
      <c r="C3108" s="86"/>
    </row>
    <row r="3109" spans="3:3">
      <c r="C3109" s="86"/>
    </row>
    <row r="3110" spans="3:3">
      <c r="C3110" s="86"/>
    </row>
    <row r="3111" spans="3:3">
      <c r="C3111" s="86"/>
    </row>
    <row r="3112" spans="3:3">
      <c r="C3112" s="86"/>
    </row>
    <row r="3113" spans="3:3">
      <c r="C3113" s="86"/>
    </row>
    <row r="3114" spans="3:3">
      <c r="C3114" s="86"/>
    </row>
    <row r="3115" spans="3:3">
      <c r="C3115" s="86"/>
    </row>
    <row r="3116" spans="3:3">
      <c r="C3116" s="86"/>
    </row>
    <row r="3117" spans="3:3">
      <c r="C3117" s="86"/>
    </row>
    <row r="3118" spans="3:3">
      <c r="C3118" s="86"/>
    </row>
    <row r="3119" spans="3:3">
      <c r="C3119" s="86"/>
    </row>
    <row r="3120" spans="3:3">
      <c r="C3120" s="86"/>
    </row>
    <row r="3121" spans="3:3">
      <c r="C3121" s="86"/>
    </row>
    <row r="3122" spans="3:3">
      <c r="C3122" s="86"/>
    </row>
    <row r="3123" spans="3:3">
      <c r="C3123" s="86"/>
    </row>
    <row r="3124" spans="3:3">
      <c r="C3124" s="86"/>
    </row>
    <row r="3125" spans="3:3">
      <c r="C3125" s="86"/>
    </row>
    <row r="3126" spans="3:3">
      <c r="C3126" s="86"/>
    </row>
    <row r="3127" spans="3:3">
      <c r="C3127" s="86"/>
    </row>
    <row r="3128" spans="3:3">
      <c r="C3128" s="86"/>
    </row>
    <row r="3129" spans="3:3">
      <c r="C3129" s="86"/>
    </row>
    <row r="3130" spans="3:3">
      <c r="C3130" s="86"/>
    </row>
    <row r="3131" spans="3:3">
      <c r="C3131" s="86"/>
    </row>
    <row r="3132" spans="3:3">
      <c r="C3132" s="86"/>
    </row>
    <row r="3133" spans="3:3">
      <c r="C3133" s="86"/>
    </row>
    <row r="3134" spans="3:3">
      <c r="C3134" s="86"/>
    </row>
    <row r="3135" spans="3:3">
      <c r="C3135" s="86"/>
    </row>
    <row r="3136" spans="3:3">
      <c r="C3136" s="86"/>
    </row>
    <row r="3137" spans="3:3">
      <c r="C3137" s="86"/>
    </row>
    <row r="3138" spans="3:3">
      <c r="C3138" s="86"/>
    </row>
    <row r="3139" spans="3:3">
      <c r="C3139" s="86"/>
    </row>
    <row r="3140" spans="3:3">
      <c r="C3140" s="86"/>
    </row>
    <row r="3141" spans="3:3">
      <c r="C3141" s="86"/>
    </row>
    <row r="3142" spans="3:3">
      <c r="C3142" s="86"/>
    </row>
    <row r="3143" spans="3:3">
      <c r="C3143" s="86"/>
    </row>
    <row r="3144" spans="3:3">
      <c r="C3144" s="86"/>
    </row>
    <row r="3145" spans="3:3">
      <c r="C3145" s="86"/>
    </row>
    <row r="3146" spans="3:3">
      <c r="C3146" s="86"/>
    </row>
    <row r="3147" spans="3:3">
      <c r="C3147" s="86"/>
    </row>
    <row r="3148" spans="3:3">
      <c r="C3148" s="86"/>
    </row>
    <row r="3149" spans="3:3">
      <c r="C3149" s="86"/>
    </row>
    <row r="3150" spans="3:3">
      <c r="C3150" s="86"/>
    </row>
    <row r="3151" spans="3:3">
      <c r="C3151" s="86"/>
    </row>
    <row r="3152" spans="3:3">
      <c r="C3152" s="86"/>
    </row>
    <row r="3153" spans="3:3">
      <c r="C3153" s="86"/>
    </row>
    <row r="3154" spans="3:3">
      <c r="C3154" s="86"/>
    </row>
    <row r="3155" spans="3:3">
      <c r="C3155" s="86"/>
    </row>
    <row r="3156" spans="3:3">
      <c r="C3156" s="86"/>
    </row>
    <row r="3157" spans="3:3">
      <c r="C3157" s="86"/>
    </row>
    <row r="3158" spans="3:3">
      <c r="C3158" s="86"/>
    </row>
    <row r="3159" spans="3:3">
      <c r="C3159" s="86"/>
    </row>
    <row r="3160" spans="3:3">
      <c r="C3160" s="86"/>
    </row>
    <row r="3161" spans="3:3">
      <c r="C3161" s="86"/>
    </row>
    <row r="3162" spans="3:3">
      <c r="C3162" s="86"/>
    </row>
    <row r="3163" spans="3:3">
      <c r="C3163" s="86"/>
    </row>
    <row r="3164" spans="3:3">
      <c r="C3164" s="86"/>
    </row>
    <row r="3165" spans="3:3">
      <c r="C3165" s="86"/>
    </row>
    <row r="3166" spans="3:3">
      <c r="C3166" s="86"/>
    </row>
    <row r="3167" spans="3:3">
      <c r="C3167" s="86"/>
    </row>
    <row r="3168" spans="3:3">
      <c r="C3168" s="86"/>
    </row>
    <row r="3169" spans="3:3">
      <c r="C3169" s="86"/>
    </row>
    <row r="3170" spans="3:3">
      <c r="C3170" s="86"/>
    </row>
    <row r="3171" spans="3:3">
      <c r="C3171" s="86"/>
    </row>
    <row r="3172" spans="3:3">
      <c r="C3172" s="86"/>
    </row>
    <row r="3173" spans="3:3">
      <c r="C3173" s="86"/>
    </row>
    <row r="3174" spans="3:3">
      <c r="C3174" s="86"/>
    </row>
    <row r="3175" spans="3:3">
      <c r="C3175" s="86"/>
    </row>
    <row r="3176" spans="3:3">
      <c r="C3176" s="86"/>
    </row>
    <row r="3177" spans="3:3">
      <c r="C3177" s="86"/>
    </row>
    <row r="3178" spans="3:3">
      <c r="C3178" s="86"/>
    </row>
    <row r="3179" spans="3:3">
      <c r="C3179" s="86"/>
    </row>
    <row r="3180" spans="3:3">
      <c r="C3180" s="86"/>
    </row>
    <row r="3181" spans="3:3">
      <c r="C3181" s="86"/>
    </row>
    <row r="3182" spans="3:3">
      <c r="C3182" s="86"/>
    </row>
    <row r="3183" spans="3:3">
      <c r="C3183" s="86"/>
    </row>
    <row r="3184" spans="3:3">
      <c r="C3184" s="86"/>
    </row>
    <row r="3185" spans="3:3">
      <c r="C3185" s="86"/>
    </row>
    <row r="3186" spans="3:3">
      <c r="C3186" s="86"/>
    </row>
    <row r="3187" spans="3:3">
      <c r="C3187" s="86"/>
    </row>
    <row r="3188" spans="3:3">
      <c r="C3188" s="86"/>
    </row>
    <row r="3189" spans="3:3">
      <c r="C3189" s="86"/>
    </row>
    <row r="3190" spans="3:3">
      <c r="C3190" s="86"/>
    </row>
    <row r="3191" spans="3:3">
      <c r="C3191" s="86"/>
    </row>
    <row r="3192" spans="3:3">
      <c r="C3192" s="86"/>
    </row>
    <row r="3193" spans="3:3">
      <c r="C3193" s="86"/>
    </row>
    <row r="3194" spans="3:3">
      <c r="C3194" s="86"/>
    </row>
    <row r="3195" spans="3:3">
      <c r="C3195" s="86"/>
    </row>
    <row r="3196" spans="3:3">
      <c r="C3196" s="86"/>
    </row>
    <row r="3197" spans="3:3">
      <c r="C3197" s="86"/>
    </row>
    <row r="3198" spans="3:3">
      <c r="C3198" s="86"/>
    </row>
    <row r="3199" spans="3:3">
      <c r="C3199" s="86"/>
    </row>
    <row r="3200" spans="3:3">
      <c r="C3200" s="86"/>
    </row>
    <row r="3201" spans="3:3">
      <c r="C3201" s="86"/>
    </row>
    <row r="3202" spans="3:3">
      <c r="C3202" s="86"/>
    </row>
    <row r="3203" spans="3:3">
      <c r="C3203" s="86"/>
    </row>
    <row r="3204" spans="3:3">
      <c r="C3204" s="86"/>
    </row>
    <row r="3205" spans="3:3">
      <c r="C3205" s="86"/>
    </row>
    <row r="3206" spans="3:3">
      <c r="C3206" s="86"/>
    </row>
    <row r="3207" spans="3:3">
      <c r="C3207" s="86"/>
    </row>
    <row r="3208" spans="3:3">
      <c r="C3208" s="86"/>
    </row>
    <row r="3209" spans="3:3">
      <c r="C3209" s="86"/>
    </row>
    <row r="3210" spans="3:3">
      <c r="C3210" s="86"/>
    </row>
    <row r="3211" spans="3:3">
      <c r="C3211" s="86"/>
    </row>
    <row r="3212" spans="3:3">
      <c r="C3212" s="86"/>
    </row>
    <row r="3213" spans="3:3">
      <c r="C3213" s="86"/>
    </row>
    <row r="3214" spans="3:3">
      <c r="C3214" s="86"/>
    </row>
    <row r="3215" spans="3:3">
      <c r="C3215" s="86"/>
    </row>
    <row r="3216" spans="3:3">
      <c r="C3216" s="86"/>
    </row>
    <row r="3217" spans="3:3">
      <c r="C3217" s="86"/>
    </row>
    <row r="3218" spans="3:3">
      <c r="C3218" s="86"/>
    </row>
    <row r="3219" spans="3:3">
      <c r="C3219" s="86"/>
    </row>
    <row r="3220" spans="3:3">
      <c r="C3220" s="86"/>
    </row>
    <row r="3221" spans="3:3">
      <c r="C3221" s="86"/>
    </row>
    <row r="3222" spans="3:3">
      <c r="C3222" s="86"/>
    </row>
    <row r="3223" spans="3:3">
      <c r="C3223" s="86"/>
    </row>
    <row r="3224" spans="3:3">
      <c r="C3224" s="86"/>
    </row>
    <row r="3225" spans="3:3">
      <c r="C3225" s="86"/>
    </row>
    <row r="3226" spans="3:3">
      <c r="C3226" s="86"/>
    </row>
    <row r="3227" spans="3:3">
      <c r="C3227" s="86"/>
    </row>
    <row r="3228" spans="3:3">
      <c r="C3228" s="86"/>
    </row>
    <row r="3229" spans="3:3">
      <c r="C3229" s="86"/>
    </row>
    <row r="3230" spans="3:3">
      <c r="C3230" s="86"/>
    </row>
    <row r="3231" spans="3:3">
      <c r="C3231" s="86"/>
    </row>
    <row r="3232" spans="3:3">
      <c r="C3232" s="86"/>
    </row>
    <row r="3233" spans="3:3">
      <c r="C3233" s="86"/>
    </row>
    <row r="3234" spans="3:3">
      <c r="C3234" s="86"/>
    </row>
    <row r="3235" spans="3:3">
      <c r="C3235" s="86"/>
    </row>
    <row r="3236" spans="3:3">
      <c r="C3236" s="86"/>
    </row>
    <row r="3237" spans="3:3">
      <c r="C3237" s="86"/>
    </row>
    <row r="3238" spans="3:3">
      <c r="C3238" s="86"/>
    </row>
    <row r="3239" spans="3:3">
      <c r="C3239" s="86"/>
    </row>
    <row r="3240" spans="3:3">
      <c r="C3240" s="86"/>
    </row>
    <row r="3241" spans="3:3">
      <c r="C3241" s="86"/>
    </row>
    <row r="3242" spans="3:3">
      <c r="C3242" s="86"/>
    </row>
    <row r="3243" spans="3:3">
      <c r="C3243" s="86"/>
    </row>
    <row r="3244" spans="3:3">
      <c r="C3244" s="86"/>
    </row>
    <row r="3245" spans="3:3">
      <c r="C3245" s="86"/>
    </row>
    <row r="3246" spans="3:3">
      <c r="C3246" s="86"/>
    </row>
    <row r="3247" spans="3:3">
      <c r="C3247" s="86"/>
    </row>
    <row r="3248" spans="3:3">
      <c r="C3248" s="86"/>
    </row>
    <row r="3249" spans="3:3">
      <c r="C3249" s="86"/>
    </row>
    <row r="3250" spans="3:3">
      <c r="C3250" s="86"/>
    </row>
    <row r="3251" spans="3:3">
      <c r="C3251" s="86"/>
    </row>
    <row r="3252" spans="3:3">
      <c r="C3252" s="86"/>
    </row>
    <row r="3253" spans="3:3">
      <c r="C3253" s="86"/>
    </row>
    <row r="3254" spans="3:3">
      <c r="C3254" s="86"/>
    </row>
    <row r="3255" spans="3:3">
      <c r="C3255" s="86"/>
    </row>
    <row r="3256" spans="3:3">
      <c r="C3256" s="86"/>
    </row>
    <row r="3257" spans="3:3">
      <c r="C3257" s="86"/>
    </row>
    <row r="3258" spans="3:3">
      <c r="C3258" s="86"/>
    </row>
    <row r="3259" spans="3:3">
      <c r="C3259" s="86"/>
    </row>
    <row r="3260" spans="3:3">
      <c r="C3260" s="86"/>
    </row>
    <row r="3261" spans="3:3">
      <c r="C3261" s="86"/>
    </row>
    <row r="3262" spans="3:3">
      <c r="C3262" s="86"/>
    </row>
    <row r="3263" spans="3:3">
      <c r="C3263" s="86"/>
    </row>
    <row r="3264" spans="3:3">
      <c r="C3264" s="86"/>
    </row>
    <row r="3265" spans="3:3">
      <c r="C3265" s="86"/>
    </row>
    <row r="3266" spans="3:3">
      <c r="C3266" s="86"/>
    </row>
    <row r="3267" spans="3:3">
      <c r="C3267" s="86"/>
    </row>
    <row r="3268" spans="3:3">
      <c r="C3268" s="86"/>
    </row>
    <row r="3269" spans="3:3">
      <c r="C3269" s="86"/>
    </row>
    <row r="3270" spans="3:3">
      <c r="C3270" s="86"/>
    </row>
    <row r="3271" spans="3:3">
      <c r="C3271" s="86"/>
    </row>
    <row r="3272" spans="3:3">
      <c r="C3272" s="86"/>
    </row>
    <row r="3273" spans="3:3">
      <c r="C3273" s="86"/>
    </row>
    <row r="3274" spans="3:3">
      <c r="C3274" s="86"/>
    </row>
    <row r="3275" spans="3:3">
      <c r="C3275" s="86"/>
    </row>
    <row r="3276" spans="3:3">
      <c r="C3276" s="86"/>
    </row>
    <row r="3277" spans="3:3">
      <c r="C3277" s="86"/>
    </row>
    <row r="3278" spans="3:3">
      <c r="C3278" s="86"/>
    </row>
    <row r="3279" spans="3:3">
      <c r="C3279" s="86"/>
    </row>
    <row r="3280" spans="3:3">
      <c r="C3280" s="86"/>
    </row>
    <row r="3281" spans="3:3">
      <c r="C3281" s="86"/>
    </row>
    <row r="3282" spans="3:3">
      <c r="C3282" s="86"/>
    </row>
    <row r="3283" spans="3:3">
      <c r="C3283" s="86"/>
    </row>
    <row r="3284" spans="3:3">
      <c r="C3284" s="86"/>
    </row>
    <row r="3285" spans="3:3">
      <c r="C3285" s="86"/>
    </row>
    <row r="3286" spans="3:3">
      <c r="C3286" s="86"/>
    </row>
    <row r="3287" spans="3:3">
      <c r="C3287" s="86"/>
    </row>
    <row r="3288" spans="3:3">
      <c r="C3288" s="86"/>
    </row>
    <row r="3289" spans="3:3">
      <c r="C3289" s="86"/>
    </row>
    <row r="3290" spans="3:3">
      <c r="C3290" s="86"/>
    </row>
    <row r="3291" spans="3:3">
      <c r="C3291" s="86"/>
    </row>
    <row r="3292" spans="3:3">
      <c r="C3292" s="86"/>
    </row>
    <row r="3293" spans="3:3">
      <c r="C3293" s="86"/>
    </row>
    <row r="3294" spans="3:3">
      <c r="C3294" s="86"/>
    </row>
    <row r="3295" spans="3:3">
      <c r="C3295" s="86"/>
    </row>
    <row r="3296" spans="3:3">
      <c r="C3296" s="86"/>
    </row>
    <row r="3297" spans="3:3">
      <c r="C3297" s="86"/>
    </row>
    <row r="3298" spans="3:3">
      <c r="C3298" s="86"/>
    </row>
    <row r="3299" spans="3:3">
      <c r="C3299" s="86"/>
    </row>
    <row r="3300" spans="3:3">
      <c r="C3300" s="86"/>
    </row>
    <row r="3301" spans="3:3">
      <c r="C3301" s="86"/>
    </row>
    <row r="3302" spans="3:3">
      <c r="C3302" s="86"/>
    </row>
    <row r="3303" spans="3:3">
      <c r="C3303" s="86"/>
    </row>
    <row r="3304" spans="3:3">
      <c r="C3304" s="86"/>
    </row>
    <row r="3305" spans="3:3">
      <c r="C3305" s="86"/>
    </row>
    <row r="3306" spans="3:3">
      <c r="C3306" s="86"/>
    </row>
    <row r="3307" spans="3:3">
      <c r="C3307" s="86"/>
    </row>
    <row r="3308" spans="3:3">
      <c r="C3308" s="86"/>
    </row>
    <row r="3309" spans="3:3">
      <c r="C3309" s="86"/>
    </row>
    <row r="3310" spans="3:3">
      <c r="C3310" s="86"/>
    </row>
    <row r="3311" spans="3:3">
      <c r="C3311" s="86"/>
    </row>
    <row r="3312" spans="3:3">
      <c r="C3312" s="86"/>
    </row>
    <row r="3313" spans="3:3">
      <c r="C3313" s="86"/>
    </row>
    <row r="3314" spans="3:3">
      <c r="C3314" s="86"/>
    </row>
    <row r="3315" spans="3:3">
      <c r="C3315" s="86"/>
    </row>
    <row r="3316" spans="3:3">
      <c r="C3316" s="86"/>
    </row>
    <row r="3317" spans="3:3">
      <c r="C3317" s="86"/>
    </row>
    <row r="3318" spans="3:3">
      <c r="C3318" s="86"/>
    </row>
    <row r="3319" spans="3:3">
      <c r="C3319" s="86"/>
    </row>
    <row r="3320" spans="3:3">
      <c r="C3320" s="86"/>
    </row>
    <row r="3321" spans="3:3">
      <c r="C3321" s="86"/>
    </row>
    <row r="3322" spans="3:3">
      <c r="C3322" s="86"/>
    </row>
    <row r="3323" spans="3:3">
      <c r="C3323" s="86"/>
    </row>
    <row r="3324" spans="3:3">
      <c r="C3324" s="86"/>
    </row>
    <row r="3325" spans="3:3">
      <c r="C3325" s="86"/>
    </row>
    <row r="3326" spans="3:3">
      <c r="C3326" s="86"/>
    </row>
    <row r="3327" spans="3:3">
      <c r="C3327" s="86"/>
    </row>
    <row r="3328" spans="3:3">
      <c r="C3328" s="86"/>
    </row>
    <row r="3329" spans="3:3">
      <c r="C3329" s="86"/>
    </row>
    <row r="3330" spans="3:3">
      <c r="C3330" s="86"/>
    </row>
    <row r="3331" spans="3:3">
      <c r="C3331" s="86"/>
    </row>
    <row r="3332" spans="3:3">
      <c r="C3332" s="86"/>
    </row>
    <row r="3333" spans="3:3">
      <c r="C3333" s="86"/>
    </row>
    <row r="3334" spans="3:3">
      <c r="C3334" s="86"/>
    </row>
    <row r="3335" spans="3:3">
      <c r="C3335" s="86"/>
    </row>
    <row r="3336" spans="3:3">
      <c r="C3336" s="86"/>
    </row>
    <row r="3337" spans="3:3">
      <c r="C3337" s="86"/>
    </row>
    <row r="3338" spans="3:3">
      <c r="C3338" s="86"/>
    </row>
    <row r="3339" spans="3:3">
      <c r="C3339" s="86"/>
    </row>
    <row r="3340" spans="3:3">
      <c r="C3340" s="86"/>
    </row>
    <row r="3341" spans="3:3">
      <c r="C3341" s="86"/>
    </row>
    <row r="3342" spans="3:3">
      <c r="C3342" s="86"/>
    </row>
    <row r="3343" spans="3:3">
      <c r="C3343" s="86"/>
    </row>
    <row r="3344" spans="3:3">
      <c r="C3344" s="86"/>
    </row>
    <row r="3345" spans="3:3">
      <c r="C3345" s="86"/>
    </row>
    <row r="3346" spans="3:3">
      <c r="C3346" s="86"/>
    </row>
    <row r="3347" spans="3:3">
      <c r="C3347" s="86"/>
    </row>
    <row r="3348" spans="3:3">
      <c r="C3348" s="86"/>
    </row>
    <row r="3349" spans="3:3">
      <c r="C3349" s="86"/>
    </row>
    <row r="3350" spans="3:3">
      <c r="C3350" s="86"/>
    </row>
    <row r="3351" spans="3:3">
      <c r="C3351" s="86"/>
    </row>
    <row r="3352" spans="3:3">
      <c r="C3352" s="86"/>
    </row>
    <row r="3353" spans="3:3">
      <c r="C3353" s="86"/>
    </row>
    <row r="3354" spans="3:3">
      <c r="C3354" s="86"/>
    </row>
    <row r="3355" spans="3:3">
      <c r="C3355" s="86"/>
    </row>
    <row r="3356" spans="3:3">
      <c r="C3356" s="86"/>
    </row>
    <row r="3357" spans="3:3">
      <c r="C3357" s="86"/>
    </row>
    <row r="3358" spans="3:3">
      <c r="C3358" s="86"/>
    </row>
    <row r="3359" spans="3:3">
      <c r="C3359" s="86"/>
    </row>
    <row r="3360" spans="3:3">
      <c r="C3360" s="86"/>
    </row>
    <row r="3361" spans="3:3">
      <c r="C3361" s="86"/>
    </row>
    <row r="3362" spans="3:3">
      <c r="C3362" s="86"/>
    </row>
    <row r="3363" spans="3:3">
      <c r="C3363" s="86"/>
    </row>
    <row r="3364" spans="3:3">
      <c r="C3364" s="86"/>
    </row>
    <row r="3365" spans="3:3">
      <c r="C3365" s="86"/>
    </row>
    <row r="3366" spans="3:3">
      <c r="C3366" s="86"/>
    </row>
    <row r="3367" spans="3:3">
      <c r="C3367" s="86"/>
    </row>
    <row r="3368" spans="3:3">
      <c r="C3368" s="86"/>
    </row>
    <row r="3369" spans="3:3">
      <c r="C3369" s="86"/>
    </row>
    <row r="3370" spans="3:3">
      <c r="C3370" s="86"/>
    </row>
    <row r="3371" spans="3:3">
      <c r="C3371" s="86"/>
    </row>
    <row r="3372" spans="3:3">
      <c r="C3372" s="86"/>
    </row>
    <row r="3373" spans="3:3">
      <c r="C3373" s="86"/>
    </row>
    <row r="3374" spans="3:3">
      <c r="C3374" s="86"/>
    </row>
    <row r="3375" spans="3:3">
      <c r="C3375" s="86"/>
    </row>
    <row r="3376" spans="3:3">
      <c r="C3376" s="86"/>
    </row>
    <row r="3377" spans="3:3">
      <c r="C3377" s="86"/>
    </row>
    <row r="3378" spans="3:3">
      <c r="C3378" s="86"/>
    </row>
    <row r="3379" spans="3:3">
      <c r="C3379" s="86"/>
    </row>
    <row r="3380" spans="3:3">
      <c r="C3380" s="86"/>
    </row>
    <row r="3381" spans="3:3">
      <c r="C3381" s="86"/>
    </row>
    <row r="3382" spans="3:3">
      <c r="C3382" s="86"/>
    </row>
    <row r="3383" spans="3:3">
      <c r="C3383" s="86"/>
    </row>
    <row r="3384" spans="3:3">
      <c r="C3384" s="86"/>
    </row>
    <row r="3385" spans="3:3">
      <c r="C3385" s="86"/>
    </row>
    <row r="3386" spans="3:3">
      <c r="C3386" s="86"/>
    </row>
    <row r="3387" spans="3:3">
      <c r="C3387" s="86"/>
    </row>
    <row r="3388" spans="3:3">
      <c r="C3388" s="86"/>
    </row>
    <row r="3389" spans="3:3">
      <c r="C3389" s="86"/>
    </row>
    <row r="3390" spans="3:3">
      <c r="C3390" s="86"/>
    </row>
    <row r="3391" spans="3:3">
      <c r="C3391" s="86"/>
    </row>
    <row r="3392" spans="3:3">
      <c r="C3392" s="86"/>
    </row>
    <row r="3393" spans="3:3">
      <c r="C3393" s="86"/>
    </row>
    <row r="3394" spans="3:3">
      <c r="C3394" s="86"/>
    </row>
    <row r="3395" spans="3:3">
      <c r="C3395" s="86"/>
    </row>
    <row r="3396" spans="3:3">
      <c r="C3396" s="86"/>
    </row>
    <row r="3397" spans="3:3">
      <c r="C3397" s="86"/>
    </row>
    <row r="3398" spans="3:3">
      <c r="C3398" s="86"/>
    </row>
    <row r="3399" spans="3:3">
      <c r="C3399" s="86"/>
    </row>
    <row r="3400" spans="3:3">
      <c r="C3400" s="86"/>
    </row>
    <row r="3401" spans="3:3">
      <c r="C3401" s="86"/>
    </row>
    <row r="3402" spans="3:3">
      <c r="C3402" s="86"/>
    </row>
    <row r="3403" spans="3:3">
      <c r="C3403" s="86"/>
    </row>
    <row r="3404" spans="3:3">
      <c r="C3404" s="86"/>
    </row>
    <row r="3405" spans="3:3">
      <c r="C3405" s="86"/>
    </row>
    <row r="3406" spans="3:3">
      <c r="C3406" s="86"/>
    </row>
    <row r="3407" spans="3:3">
      <c r="C3407" s="86"/>
    </row>
    <row r="3408" spans="3:3">
      <c r="C3408" s="86"/>
    </row>
    <row r="3409" spans="3:3">
      <c r="C3409" s="86"/>
    </row>
    <row r="3410" spans="3:3">
      <c r="C3410" s="86"/>
    </row>
    <row r="3411" spans="3:3">
      <c r="C3411" s="86"/>
    </row>
    <row r="3412" spans="3:3">
      <c r="C3412" s="86"/>
    </row>
    <row r="3413" spans="3:3">
      <c r="C3413" s="86"/>
    </row>
    <row r="3414" spans="3:3">
      <c r="C3414" s="86"/>
    </row>
    <row r="3415" spans="3:3">
      <c r="C3415" s="86"/>
    </row>
    <row r="3416" spans="3:3">
      <c r="C3416" s="86"/>
    </row>
    <row r="3417" spans="3:3">
      <c r="C3417" s="86"/>
    </row>
    <row r="3418" spans="3:3">
      <c r="C3418" s="86"/>
    </row>
    <row r="3419" spans="3:3">
      <c r="C3419" s="86"/>
    </row>
    <row r="3420" spans="3:3">
      <c r="C3420" s="86"/>
    </row>
    <row r="3421" spans="3:3">
      <c r="C3421" s="86"/>
    </row>
    <row r="3422" spans="3:3">
      <c r="C3422" s="86"/>
    </row>
    <row r="3423" spans="3:3">
      <c r="C3423" s="86"/>
    </row>
    <row r="3424" spans="3:3">
      <c r="C3424" s="86"/>
    </row>
    <row r="3425" spans="3:3">
      <c r="C3425" s="86"/>
    </row>
    <row r="3426" spans="3:3">
      <c r="C3426" s="86"/>
    </row>
    <row r="3427" spans="3:3">
      <c r="C3427" s="86"/>
    </row>
    <row r="3428" spans="3:3">
      <c r="C3428" s="86"/>
    </row>
    <row r="3429" spans="3:3">
      <c r="C3429" s="86"/>
    </row>
    <row r="3430" spans="3:3">
      <c r="C3430" s="86"/>
    </row>
    <row r="3431" spans="3:3">
      <c r="C3431" s="86"/>
    </row>
    <row r="3432" spans="3:3">
      <c r="C3432" s="86"/>
    </row>
    <row r="3433" spans="3:3">
      <c r="C3433" s="86"/>
    </row>
    <row r="3434" spans="3:3">
      <c r="C3434" s="86"/>
    </row>
    <row r="3435" spans="3:3">
      <c r="C3435" s="86"/>
    </row>
    <row r="3436" spans="3:3">
      <c r="C3436" s="86"/>
    </row>
    <row r="3437" spans="3:3">
      <c r="C3437" s="86"/>
    </row>
    <row r="3438" spans="3:3">
      <c r="C3438" s="86"/>
    </row>
    <row r="3439" spans="3:3">
      <c r="C3439" s="86"/>
    </row>
    <row r="3440" spans="3:3">
      <c r="C3440" s="86"/>
    </row>
    <row r="3441" spans="3:3">
      <c r="C3441" s="86"/>
    </row>
    <row r="3442" spans="3:3">
      <c r="C3442" s="86"/>
    </row>
    <row r="3443" spans="3:3">
      <c r="C3443" s="86"/>
    </row>
    <row r="3444" spans="3:3">
      <c r="C3444" s="86"/>
    </row>
    <row r="3445" spans="3:3">
      <c r="C3445" s="86"/>
    </row>
    <row r="3446" spans="3:3">
      <c r="C3446" s="86"/>
    </row>
    <row r="3447" spans="3:3">
      <c r="C3447" s="86"/>
    </row>
    <row r="3448" spans="3:3">
      <c r="C3448" s="86"/>
    </row>
    <row r="3449" spans="3:3">
      <c r="C3449" s="86"/>
    </row>
    <row r="3450" spans="3:3">
      <c r="C3450" s="86"/>
    </row>
    <row r="3451" spans="3:3">
      <c r="C3451" s="86"/>
    </row>
    <row r="3452" spans="3:3">
      <c r="C3452" s="86"/>
    </row>
    <row r="3453" spans="3:3">
      <c r="C3453" s="86"/>
    </row>
    <row r="3454" spans="3:3">
      <c r="C3454" s="86"/>
    </row>
    <row r="3455" spans="3:3">
      <c r="C3455" s="86"/>
    </row>
    <row r="3456" spans="3:3">
      <c r="C3456" s="86"/>
    </row>
    <row r="3457" spans="3:3">
      <c r="C3457" s="86"/>
    </row>
    <row r="3458" spans="3:3">
      <c r="C3458" s="86"/>
    </row>
    <row r="3459" spans="3:3">
      <c r="C3459" s="86"/>
    </row>
    <row r="3460" spans="3:3">
      <c r="C3460" s="86"/>
    </row>
    <row r="3461" spans="3:3">
      <c r="C3461" s="86"/>
    </row>
    <row r="3462" spans="3:3">
      <c r="C3462" s="86"/>
    </row>
    <row r="3463" spans="3:3">
      <c r="C3463" s="86"/>
    </row>
    <row r="3464" spans="3:3">
      <c r="C3464" s="86"/>
    </row>
    <row r="3465" spans="3:3">
      <c r="C3465" s="86"/>
    </row>
    <row r="3466" spans="3:3">
      <c r="C3466" s="86"/>
    </row>
    <row r="3467" spans="3:3">
      <c r="C3467" s="86"/>
    </row>
    <row r="3468" spans="3:3">
      <c r="C3468" s="86"/>
    </row>
    <row r="3469" spans="3:3">
      <c r="C3469" s="86"/>
    </row>
    <row r="3470" spans="3:3">
      <c r="C3470" s="86"/>
    </row>
    <row r="3471" spans="3:3">
      <c r="C3471" s="86"/>
    </row>
    <row r="3472" spans="3:3">
      <c r="C3472" s="86"/>
    </row>
    <row r="3473" spans="3:3">
      <c r="C3473" s="86"/>
    </row>
    <row r="3474" spans="3:3">
      <c r="C3474" s="86"/>
    </row>
    <row r="3475" spans="3:3">
      <c r="C3475" s="86"/>
    </row>
    <row r="3476" spans="3:3">
      <c r="C3476" s="86"/>
    </row>
    <row r="3477" spans="3:3">
      <c r="C3477" s="86"/>
    </row>
    <row r="3478" spans="3:3">
      <c r="C3478" s="86"/>
    </row>
    <row r="3479" spans="3:3">
      <c r="C3479" s="86"/>
    </row>
    <row r="3480" spans="3:3">
      <c r="C3480" s="86"/>
    </row>
    <row r="3481" spans="3:3">
      <c r="C3481" s="86"/>
    </row>
    <row r="3482" spans="3:3">
      <c r="C3482" s="86"/>
    </row>
    <row r="3483" spans="3:3">
      <c r="C3483" s="86"/>
    </row>
    <row r="3484" spans="3:3">
      <c r="C3484" s="86"/>
    </row>
    <row r="3485" spans="3:3">
      <c r="C3485" s="86"/>
    </row>
    <row r="3486" spans="3:3">
      <c r="C3486" s="86"/>
    </row>
    <row r="3487" spans="3:3">
      <c r="C3487" s="86"/>
    </row>
    <row r="3488" spans="3:3">
      <c r="C3488" s="86"/>
    </row>
    <row r="3489" spans="3:3">
      <c r="C3489" s="86"/>
    </row>
    <row r="3490" spans="3:3">
      <c r="C3490" s="86"/>
    </row>
    <row r="3491" spans="3:3">
      <c r="C3491" s="86"/>
    </row>
    <row r="3492" spans="3:3">
      <c r="C3492" s="86"/>
    </row>
    <row r="3493" spans="3:3">
      <c r="C3493" s="86"/>
    </row>
    <row r="3494" spans="3:3">
      <c r="C3494" s="86"/>
    </row>
    <row r="3495" spans="3:3">
      <c r="C3495" s="86"/>
    </row>
    <row r="3496" spans="3:3">
      <c r="C3496" s="86"/>
    </row>
    <row r="3497" spans="3:3">
      <c r="C3497" s="86"/>
    </row>
    <row r="3498" spans="3:3">
      <c r="C3498" s="86"/>
    </row>
    <row r="3499" spans="3:3">
      <c r="C3499" s="86"/>
    </row>
    <row r="3500" spans="3:3">
      <c r="C3500" s="86"/>
    </row>
    <row r="3501" spans="3:3">
      <c r="C3501" s="86"/>
    </row>
    <row r="3502" spans="3:3">
      <c r="C3502" s="86"/>
    </row>
    <row r="3503" spans="3:3">
      <c r="C3503" s="86"/>
    </row>
    <row r="3504" spans="3:3">
      <c r="C3504" s="86"/>
    </row>
    <row r="3505" spans="3:3">
      <c r="C3505" s="86"/>
    </row>
    <row r="3506" spans="3:3">
      <c r="C3506" s="86"/>
    </row>
    <row r="3507" spans="3:3">
      <c r="C3507" s="86"/>
    </row>
    <row r="3508" spans="3:3">
      <c r="C3508" s="86"/>
    </row>
    <row r="3509" spans="3:3">
      <c r="C3509" s="86"/>
    </row>
    <row r="3510" spans="3:3">
      <c r="C3510" s="86"/>
    </row>
    <row r="3511" spans="3:3">
      <c r="C3511" s="86"/>
    </row>
    <row r="3512" spans="3:3">
      <c r="C3512" s="86"/>
    </row>
    <row r="3513" spans="3:3">
      <c r="C3513" s="86"/>
    </row>
    <row r="3514" spans="3:3">
      <c r="C3514" s="86"/>
    </row>
    <row r="3515" spans="3:3">
      <c r="C3515" s="86"/>
    </row>
    <row r="3516" spans="3:3">
      <c r="C3516" s="86"/>
    </row>
    <row r="3517" spans="3:3">
      <c r="C3517" s="86"/>
    </row>
    <row r="3518" spans="3:3">
      <c r="C3518" s="86"/>
    </row>
    <row r="3519" spans="3:3">
      <c r="C3519" s="86"/>
    </row>
    <row r="3520" spans="3:3">
      <c r="C3520" s="86"/>
    </row>
    <row r="3521" spans="3:3">
      <c r="C3521" s="86"/>
    </row>
    <row r="3522" spans="3:3">
      <c r="C3522" s="86"/>
    </row>
    <row r="3523" spans="3:3">
      <c r="C3523" s="86"/>
    </row>
    <row r="3524" spans="3:3">
      <c r="C3524" s="86"/>
    </row>
    <row r="3525" spans="3:3">
      <c r="C3525" s="86"/>
    </row>
    <row r="3526" spans="3:3">
      <c r="C3526" s="86"/>
    </row>
    <row r="3527" spans="3:3">
      <c r="C3527" s="86"/>
    </row>
    <row r="3528" spans="3:3">
      <c r="C3528" s="86"/>
    </row>
    <row r="3529" spans="3:3">
      <c r="C3529" s="86"/>
    </row>
    <row r="3530" spans="3:3">
      <c r="C3530" s="86"/>
    </row>
    <row r="3531" spans="3:3">
      <c r="C3531" s="86"/>
    </row>
    <row r="3532" spans="3:3">
      <c r="C3532" s="86"/>
    </row>
    <row r="3533" spans="3:3">
      <c r="C3533" s="86"/>
    </row>
    <row r="3534" spans="3:3">
      <c r="C3534" s="86"/>
    </row>
    <row r="3535" spans="3:3">
      <c r="C3535" s="86"/>
    </row>
    <row r="3536" spans="3:3">
      <c r="C3536" s="86"/>
    </row>
    <row r="3537" spans="3:3">
      <c r="C3537" s="86"/>
    </row>
    <row r="3538" spans="3:3">
      <c r="C3538" s="86"/>
    </row>
    <row r="3539" spans="3:3">
      <c r="C3539" s="86"/>
    </row>
    <row r="3540" spans="3:3">
      <c r="C3540" s="86"/>
    </row>
    <row r="3541" spans="3:3">
      <c r="C3541" s="86"/>
    </row>
    <row r="3542" spans="3:3">
      <c r="C3542" s="86"/>
    </row>
    <row r="3543" spans="3:3">
      <c r="C3543" s="86"/>
    </row>
    <row r="3544" spans="3:3">
      <c r="C3544" s="86"/>
    </row>
    <row r="3545" spans="3:3">
      <c r="C3545" s="86"/>
    </row>
    <row r="3546" spans="3:3">
      <c r="C3546" s="86"/>
    </row>
    <row r="3547" spans="3:3">
      <c r="C3547" s="86"/>
    </row>
    <row r="3548" spans="3:3">
      <c r="C3548" s="86"/>
    </row>
    <row r="3549" spans="3:3">
      <c r="C3549" s="86"/>
    </row>
    <row r="3550" spans="3:3">
      <c r="C3550" s="86"/>
    </row>
    <row r="3551" spans="3:3">
      <c r="C3551" s="86"/>
    </row>
    <row r="3552" spans="3:3">
      <c r="C3552" s="86"/>
    </row>
    <row r="3553" spans="3:3">
      <c r="C3553" s="86"/>
    </row>
    <row r="3554" spans="3:3">
      <c r="C3554" s="86"/>
    </row>
    <row r="3555" spans="3:3">
      <c r="C3555" s="86"/>
    </row>
    <row r="3556" spans="3:3">
      <c r="C3556" s="86"/>
    </row>
    <row r="3557" spans="3:3">
      <c r="C3557" s="86"/>
    </row>
    <row r="3558" spans="3:3">
      <c r="C3558" s="86"/>
    </row>
    <row r="3559" spans="3:3">
      <c r="C3559" s="86"/>
    </row>
    <row r="3560" spans="3:3">
      <c r="C3560" s="86"/>
    </row>
    <row r="3561" spans="3:3">
      <c r="C3561" s="86"/>
    </row>
    <row r="3562" spans="3:3">
      <c r="C3562" s="86"/>
    </row>
    <row r="3563" spans="3:3">
      <c r="C3563" s="86"/>
    </row>
    <row r="3564" spans="3:3">
      <c r="C3564" s="86"/>
    </row>
    <row r="3565" spans="3:3">
      <c r="C3565" s="86"/>
    </row>
    <row r="3566" spans="3:3">
      <c r="C3566" s="86"/>
    </row>
    <row r="3567" spans="3:3">
      <c r="C3567" s="86"/>
    </row>
    <row r="3568" spans="3:3">
      <c r="C3568" s="86"/>
    </row>
    <row r="3569" spans="3:3">
      <c r="C3569" s="86"/>
    </row>
    <row r="3570" spans="3:3">
      <c r="C3570" s="86"/>
    </row>
    <row r="3571" spans="3:3">
      <c r="C3571" s="86"/>
    </row>
    <row r="3572" spans="3:3">
      <c r="C3572" s="86"/>
    </row>
    <row r="3573" spans="3:3">
      <c r="C3573" s="86"/>
    </row>
    <row r="3574" spans="3:3">
      <c r="C3574" s="86"/>
    </row>
    <row r="3575" spans="3:3">
      <c r="C3575" s="86"/>
    </row>
    <row r="3576" spans="3:3">
      <c r="C3576" s="86"/>
    </row>
    <row r="3577" spans="3:3">
      <c r="C3577" s="86"/>
    </row>
    <row r="3578" spans="3:3">
      <c r="C3578" s="86"/>
    </row>
    <row r="3579" spans="3:3">
      <c r="C3579" s="86"/>
    </row>
    <row r="3580" spans="3:3">
      <c r="C3580" s="86"/>
    </row>
    <row r="3581" spans="3:3">
      <c r="C3581" s="86"/>
    </row>
    <row r="3582" spans="3:3">
      <c r="C3582" s="86"/>
    </row>
    <row r="3583" spans="3:3">
      <c r="C3583" s="86"/>
    </row>
    <row r="3584" spans="3:3">
      <c r="C3584" s="86"/>
    </row>
    <row r="3585" spans="3:3">
      <c r="C3585" s="86"/>
    </row>
    <row r="3586" spans="3:3">
      <c r="C3586" s="86"/>
    </row>
    <row r="3587" spans="3:3">
      <c r="C3587" s="86"/>
    </row>
    <row r="3588" spans="3:3">
      <c r="C3588" s="86"/>
    </row>
    <row r="3589" spans="3:3">
      <c r="C3589" s="86"/>
    </row>
    <row r="3590" spans="3:3">
      <c r="C3590" s="86"/>
    </row>
    <row r="3591" spans="3:3">
      <c r="C3591" s="86"/>
    </row>
    <row r="3592" spans="3:3">
      <c r="C3592" s="86"/>
    </row>
    <row r="3593" spans="3:3">
      <c r="C3593" s="86"/>
    </row>
    <row r="3594" spans="3:3">
      <c r="C3594" s="86"/>
    </row>
    <row r="3595" spans="3:3">
      <c r="C3595" s="86"/>
    </row>
    <row r="3596" spans="3:3">
      <c r="C3596" s="86"/>
    </row>
    <row r="3597" spans="3:3">
      <c r="C3597" s="86"/>
    </row>
    <row r="3598" spans="3:3">
      <c r="C3598" s="86"/>
    </row>
    <row r="3599" spans="3:3">
      <c r="C3599" s="86"/>
    </row>
    <row r="3600" spans="3:3">
      <c r="C3600" s="86"/>
    </row>
    <row r="3601" spans="3:3">
      <c r="C3601" s="86"/>
    </row>
    <row r="3602" spans="3:3">
      <c r="C3602" s="86"/>
    </row>
    <row r="3603" spans="3:3">
      <c r="C3603" s="86"/>
    </row>
    <row r="3604" spans="3:3">
      <c r="C3604" s="86"/>
    </row>
    <row r="3605" spans="3:3">
      <c r="C3605" s="86"/>
    </row>
    <row r="3606" spans="3:3">
      <c r="C3606" s="86"/>
    </row>
    <row r="3607" spans="3:3">
      <c r="C3607" s="86"/>
    </row>
    <row r="3608" spans="3:3">
      <c r="C3608" s="86"/>
    </row>
    <row r="3609" spans="3:3">
      <c r="C3609" s="86"/>
    </row>
    <row r="3610" spans="3:3">
      <c r="C3610" s="86"/>
    </row>
    <row r="3611" spans="3:3">
      <c r="C3611" s="86"/>
    </row>
    <row r="3612" spans="3:3">
      <c r="C3612" s="86"/>
    </row>
    <row r="3613" spans="3:3">
      <c r="C3613" s="86"/>
    </row>
    <row r="3614" spans="3:3">
      <c r="C3614" s="86"/>
    </row>
    <row r="3615" spans="3:3">
      <c r="C3615" s="86"/>
    </row>
    <row r="3616" spans="3:3">
      <c r="C3616" s="86"/>
    </row>
    <row r="3617" spans="3:3">
      <c r="C3617" s="86"/>
    </row>
    <row r="3618" spans="3:3">
      <c r="C3618" s="86"/>
    </row>
    <row r="3619" spans="3:3">
      <c r="C3619" s="86"/>
    </row>
    <row r="3620" spans="3:3">
      <c r="C3620" s="86"/>
    </row>
    <row r="3621" spans="3:3">
      <c r="C3621" s="86"/>
    </row>
    <row r="3622" spans="3:3">
      <c r="C3622" s="86"/>
    </row>
    <row r="3623" spans="3:3">
      <c r="C3623" s="86"/>
    </row>
    <row r="3624" spans="3:3">
      <c r="C3624" s="86"/>
    </row>
    <row r="3625" spans="3:3">
      <c r="C3625" s="86"/>
    </row>
    <row r="3626" spans="3:3">
      <c r="C3626" s="86"/>
    </row>
    <row r="3627" spans="3:3">
      <c r="C3627" s="86"/>
    </row>
    <row r="3628" spans="3:3">
      <c r="C3628" s="86"/>
    </row>
    <row r="3629" spans="3:3">
      <c r="C3629" s="86"/>
    </row>
    <row r="3630" spans="3:3">
      <c r="C3630" s="86"/>
    </row>
    <row r="3631" spans="3:3">
      <c r="C3631" s="86"/>
    </row>
    <row r="3632" spans="3:3">
      <c r="C3632" s="86"/>
    </row>
    <row r="3633" spans="3:3">
      <c r="C3633" s="86"/>
    </row>
    <row r="3634" spans="3:3">
      <c r="C3634" s="86"/>
    </row>
    <row r="3635" spans="3:3">
      <c r="C3635" s="86"/>
    </row>
    <row r="3636" spans="3:3">
      <c r="C3636" s="86"/>
    </row>
    <row r="3637" spans="3:3">
      <c r="C3637" s="86"/>
    </row>
    <row r="3638" spans="3:3">
      <c r="C3638" s="86"/>
    </row>
    <row r="3639" spans="3:3">
      <c r="C3639" s="86"/>
    </row>
    <row r="3640" spans="3:3">
      <c r="C3640" s="86"/>
    </row>
    <row r="3641" spans="3:3">
      <c r="C3641" s="86"/>
    </row>
    <row r="3642" spans="3:3">
      <c r="C3642" s="86"/>
    </row>
    <row r="3643" spans="3:3">
      <c r="C3643" s="86"/>
    </row>
    <row r="3644" spans="3:3">
      <c r="C3644" s="86"/>
    </row>
    <row r="3645" spans="3:3">
      <c r="C3645" s="86"/>
    </row>
    <row r="3646" spans="3:3">
      <c r="C3646" s="86"/>
    </row>
    <row r="3647" spans="3:3">
      <c r="C3647" s="86"/>
    </row>
    <row r="3648" spans="3:3">
      <c r="C3648" s="86"/>
    </row>
    <row r="3649" spans="3:3">
      <c r="C3649" s="86"/>
    </row>
    <row r="3650" spans="3:3">
      <c r="C3650" s="86"/>
    </row>
    <row r="3651" spans="3:3">
      <c r="C3651" s="86"/>
    </row>
    <row r="3652" spans="3:3">
      <c r="C3652" s="86"/>
    </row>
    <row r="3653" spans="3:3">
      <c r="C3653" s="86"/>
    </row>
    <row r="3654" spans="3:3">
      <c r="C3654" s="86"/>
    </row>
    <row r="3655" spans="3:3">
      <c r="C3655" s="86"/>
    </row>
    <row r="3656" spans="3:3">
      <c r="C3656" s="86"/>
    </row>
    <row r="3657" spans="3:3">
      <c r="C3657" s="86"/>
    </row>
    <row r="3658" spans="3:3">
      <c r="C3658" s="86"/>
    </row>
    <row r="3659" spans="3:3">
      <c r="C3659" s="86"/>
    </row>
    <row r="3660" spans="3:3">
      <c r="C3660" s="86"/>
    </row>
    <row r="3661" spans="3:3">
      <c r="C3661" s="86"/>
    </row>
    <row r="3662" spans="3:3">
      <c r="C3662" s="86"/>
    </row>
    <row r="3663" spans="3:3">
      <c r="C3663" s="86"/>
    </row>
    <row r="3664" spans="3:3">
      <c r="C3664" s="86"/>
    </row>
    <row r="3665" spans="3:3">
      <c r="C3665" s="86"/>
    </row>
    <row r="3666" spans="3:3">
      <c r="C3666" s="86"/>
    </row>
    <row r="3667" spans="3:3">
      <c r="C3667" s="86"/>
    </row>
    <row r="3668" spans="3:3">
      <c r="C3668" s="86"/>
    </row>
    <row r="3669" spans="3:3">
      <c r="C3669" s="86"/>
    </row>
    <row r="3670" spans="3:3">
      <c r="C3670" s="86"/>
    </row>
    <row r="3671" spans="3:3">
      <c r="C3671" s="86"/>
    </row>
    <row r="3672" spans="3:3">
      <c r="C3672" s="86"/>
    </row>
    <row r="3673" spans="3:3">
      <c r="C3673" s="86"/>
    </row>
    <row r="3674" spans="3:3">
      <c r="C3674" s="86"/>
    </row>
    <row r="3675" spans="3:3">
      <c r="C3675" s="86"/>
    </row>
    <row r="3676" spans="3:3">
      <c r="C3676" s="86"/>
    </row>
    <row r="3677" spans="3:3">
      <c r="C3677" s="86"/>
    </row>
    <row r="3678" spans="3:3">
      <c r="C3678" s="86"/>
    </row>
    <row r="3679" spans="3:3">
      <c r="C3679" s="86"/>
    </row>
    <row r="3680" spans="3:3">
      <c r="C3680" s="86"/>
    </row>
    <row r="3681" spans="3:3">
      <c r="C3681" s="86"/>
    </row>
    <row r="3682" spans="3:3">
      <c r="C3682" s="86"/>
    </row>
    <row r="3683" spans="3:3">
      <c r="C3683" s="86"/>
    </row>
    <row r="3684" spans="3:3">
      <c r="C3684" s="86"/>
    </row>
    <row r="3685" spans="3:3">
      <c r="C3685" s="86"/>
    </row>
    <row r="3686" spans="3:3">
      <c r="C3686" s="86"/>
    </row>
    <row r="3687" spans="3:3">
      <c r="C3687" s="86"/>
    </row>
    <row r="3688" spans="3:3">
      <c r="C3688" s="86"/>
    </row>
    <row r="3689" spans="3:3">
      <c r="C3689" s="86"/>
    </row>
    <row r="3690" spans="3:3">
      <c r="C3690" s="86"/>
    </row>
    <row r="3691" spans="3:3">
      <c r="C3691" s="86"/>
    </row>
    <row r="3692" spans="3:3">
      <c r="C3692" s="86"/>
    </row>
    <row r="3693" spans="3:3">
      <c r="C3693" s="86"/>
    </row>
    <row r="3694" spans="3:3">
      <c r="C3694" s="86"/>
    </row>
    <row r="3695" spans="3:3">
      <c r="C3695" s="86"/>
    </row>
    <row r="3696" spans="3:3">
      <c r="C3696" s="86"/>
    </row>
    <row r="3697" spans="3:3">
      <c r="C3697" s="86"/>
    </row>
    <row r="3698" spans="3:3">
      <c r="C3698" s="86"/>
    </row>
    <row r="3699" spans="3:3">
      <c r="C3699" s="86"/>
    </row>
    <row r="3700" spans="3:3">
      <c r="C3700" s="86"/>
    </row>
    <row r="3701" spans="3:3">
      <c r="C3701" s="86"/>
    </row>
    <row r="3702" spans="3:3">
      <c r="C3702" s="86"/>
    </row>
    <row r="3703" spans="3:3">
      <c r="C3703" s="86"/>
    </row>
    <row r="3704" spans="3:3">
      <c r="C3704" s="86"/>
    </row>
    <row r="3705" spans="3:3">
      <c r="C3705" s="86"/>
    </row>
    <row r="3706" spans="3:3">
      <c r="C3706" s="86"/>
    </row>
    <row r="3707" spans="3:3">
      <c r="C3707" s="86"/>
    </row>
    <row r="3708" spans="3:3">
      <c r="C3708" s="86"/>
    </row>
    <row r="3709" spans="3:3">
      <c r="C3709" s="86"/>
    </row>
    <row r="3710" spans="3:3">
      <c r="C3710" s="86"/>
    </row>
    <row r="3711" spans="3:3">
      <c r="C3711" s="86"/>
    </row>
    <row r="3712" spans="3:3">
      <c r="C3712" s="86"/>
    </row>
    <row r="3713" spans="3:3">
      <c r="C3713" s="86"/>
    </row>
    <row r="3714" spans="3:3">
      <c r="C3714" s="86"/>
    </row>
    <row r="3715" spans="3:3">
      <c r="C3715" s="86"/>
    </row>
    <row r="3716" spans="3:3">
      <c r="C3716" s="86"/>
    </row>
    <row r="3717" spans="3:3">
      <c r="C3717" s="86"/>
    </row>
    <row r="3718" spans="3:3">
      <c r="C3718" s="86"/>
    </row>
    <row r="3719" spans="3:3">
      <c r="C3719" s="86"/>
    </row>
    <row r="3720" spans="3:3">
      <c r="C3720" s="86"/>
    </row>
    <row r="3721" spans="3:3">
      <c r="C3721" s="86"/>
    </row>
    <row r="3722" spans="3:3">
      <c r="C3722" s="86"/>
    </row>
    <row r="3723" spans="3:3">
      <c r="C3723" s="86"/>
    </row>
    <row r="3724" spans="3:3">
      <c r="C3724" s="86"/>
    </row>
    <row r="3725" spans="3:3">
      <c r="C3725" s="86"/>
    </row>
    <row r="3726" spans="3:3">
      <c r="C3726" s="86"/>
    </row>
    <row r="3727" spans="3:3">
      <c r="C3727" s="86"/>
    </row>
    <row r="3728" spans="3:3">
      <c r="C3728" s="86"/>
    </row>
    <row r="3729" spans="3:3">
      <c r="C3729" s="86"/>
    </row>
    <row r="3730" spans="3:3">
      <c r="C3730" s="86"/>
    </row>
    <row r="3731" spans="3:3">
      <c r="C3731" s="86"/>
    </row>
    <row r="3732" spans="3:3">
      <c r="C3732" s="86"/>
    </row>
    <row r="3733" spans="3:3">
      <c r="C3733" s="86"/>
    </row>
    <row r="3734" spans="3:3">
      <c r="C3734" s="86"/>
    </row>
    <row r="3735" spans="3:3">
      <c r="C3735" s="86"/>
    </row>
    <row r="3736" spans="3:3">
      <c r="C3736" s="86"/>
    </row>
    <row r="3737" spans="3:3">
      <c r="C3737" s="86"/>
    </row>
    <row r="3738" spans="3:3">
      <c r="C3738" s="86"/>
    </row>
    <row r="3739" spans="3:3">
      <c r="C3739" s="86"/>
    </row>
    <row r="3740" spans="3:3">
      <c r="C3740" s="86"/>
    </row>
    <row r="3741" spans="3:3">
      <c r="C3741" s="86"/>
    </row>
    <row r="3742" spans="3:3">
      <c r="C3742" s="86"/>
    </row>
    <row r="3743" spans="3:3">
      <c r="C3743" s="86"/>
    </row>
    <row r="3744" spans="3:3">
      <c r="C3744" s="86"/>
    </row>
    <row r="3745" spans="3:3">
      <c r="C3745" s="86"/>
    </row>
    <row r="3746" spans="3:3">
      <c r="C3746" s="86"/>
    </row>
    <row r="3747" spans="3:3">
      <c r="C3747" s="86"/>
    </row>
    <row r="3748" spans="3:3">
      <c r="C3748" s="86"/>
    </row>
    <row r="3749" spans="3:3">
      <c r="C3749" s="86"/>
    </row>
    <row r="3750" spans="3:3">
      <c r="C3750" s="86"/>
    </row>
    <row r="3751" spans="3:3">
      <c r="C3751" s="86"/>
    </row>
    <row r="3752" spans="3:3">
      <c r="C3752" s="86"/>
    </row>
    <row r="3753" spans="3:3">
      <c r="C3753" s="86"/>
    </row>
    <row r="3754" spans="3:3">
      <c r="C3754" s="86"/>
    </row>
    <row r="3755" spans="3:3">
      <c r="C3755" s="86"/>
    </row>
    <row r="3756" spans="3:3">
      <c r="C3756" s="86"/>
    </row>
    <row r="3757" spans="3:3">
      <c r="C3757" s="86"/>
    </row>
    <row r="3758" spans="3:3">
      <c r="C3758" s="86"/>
    </row>
    <row r="3759" spans="3:3">
      <c r="C3759" s="86"/>
    </row>
    <row r="3760" spans="3:3">
      <c r="C3760" s="86"/>
    </row>
    <row r="3761" spans="3:3">
      <c r="C3761" s="86"/>
    </row>
    <row r="3762" spans="3:3">
      <c r="C3762" s="86"/>
    </row>
    <row r="3763" spans="3:3">
      <c r="C3763" s="86"/>
    </row>
    <row r="3764" spans="3:3">
      <c r="C3764" s="86"/>
    </row>
    <row r="3765" spans="3:3">
      <c r="C3765" s="86"/>
    </row>
    <row r="3766" spans="3:3">
      <c r="C3766" s="86"/>
    </row>
    <row r="3767" spans="3:3">
      <c r="C3767" s="86"/>
    </row>
    <row r="3768" spans="3:3">
      <c r="C3768" s="86"/>
    </row>
    <row r="3769" spans="3:3">
      <c r="C3769" s="86"/>
    </row>
    <row r="3770" spans="3:3">
      <c r="C3770" s="86"/>
    </row>
    <row r="3771" spans="3:3">
      <c r="C3771" s="86"/>
    </row>
    <row r="3772" spans="3:3">
      <c r="C3772" s="86"/>
    </row>
    <row r="3773" spans="3:3">
      <c r="C3773" s="86"/>
    </row>
    <row r="3774" spans="3:3">
      <c r="C3774" s="86"/>
    </row>
    <row r="3775" spans="3:3">
      <c r="C3775" s="86"/>
    </row>
    <row r="3776" spans="3:3">
      <c r="C3776" s="86"/>
    </row>
    <row r="3777" spans="3:3">
      <c r="C3777" s="86"/>
    </row>
    <row r="3778" spans="3:3">
      <c r="C3778" s="86"/>
    </row>
    <row r="3779" spans="3:3">
      <c r="C3779" s="86"/>
    </row>
    <row r="3780" spans="3:3">
      <c r="C3780" s="86"/>
    </row>
    <row r="3781" spans="3:3">
      <c r="C3781" s="86"/>
    </row>
    <row r="3782" spans="3:3">
      <c r="C3782" s="86"/>
    </row>
    <row r="3783" spans="3:3">
      <c r="C3783" s="86"/>
    </row>
    <row r="3784" spans="3:3">
      <c r="C3784" s="86"/>
    </row>
    <row r="3785" spans="3:3">
      <c r="C3785" s="86"/>
    </row>
    <row r="3786" spans="3:3">
      <c r="C3786" s="86"/>
    </row>
    <row r="3787" spans="3:3">
      <c r="C3787" s="86"/>
    </row>
    <row r="3788" spans="3:3">
      <c r="C3788" s="86"/>
    </row>
    <row r="3789" spans="3:3">
      <c r="C3789" s="86"/>
    </row>
    <row r="3790" spans="3:3">
      <c r="C3790" s="86"/>
    </row>
    <row r="3791" spans="3:3">
      <c r="C3791" s="86"/>
    </row>
    <row r="3792" spans="3:3">
      <c r="C3792" s="86"/>
    </row>
    <row r="3793" spans="3:3">
      <c r="C3793" s="86"/>
    </row>
    <row r="3794" spans="3:3">
      <c r="C3794" s="86"/>
    </row>
    <row r="3795" spans="3:3">
      <c r="C3795" s="86"/>
    </row>
    <row r="3796" spans="3:3">
      <c r="C3796" s="86"/>
    </row>
    <row r="3797" spans="3:3">
      <c r="C3797" s="86"/>
    </row>
    <row r="3798" spans="3:3">
      <c r="C3798" s="86"/>
    </row>
    <row r="3799" spans="3:3">
      <c r="C3799" s="86"/>
    </row>
    <row r="3800" spans="3:3">
      <c r="C3800" s="86"/>
    </row>
    <row r="3801" spans="3:3">
      <c r="C3801" s="86"/>
    </row>
    <row r="3802" spans="3:3">
      <c r="C3802" s="86"/>
    </row>
    <row r="3803" spans="3:3">
      <c r="C3803" s="86"/>
    </row>
    <row r="3804" spans="3:3">
      <c r="C3804" s="86"/>
    </row>
    <row r="3805" spans="3:3">
      <c r="C3805" s="86"/>
    </row>
    <row r="3806" spans="3:3">
      <c r="C3806" s="86"/>
    </row>
    <row r="3807" spans="3:3">
      <c r="C3807" s="86"/>
    </row>
    <row r="3808" spans="3:3">
      <c r="C3808" s="86"/>
    </row>
    <row r="3809" spans="3:3">
      <c r="C3809" s="86"/>
    </row>
    <row r="3810" spans="3:3">
      <c r="C3810" s="86"/>
    </row>
    <row r="3811" spans="3:3">
      <c r="C3811" s="86"/>
    </row>
    <row r="3812" spans="3:3">
      <c r="C3812" s="86"/>
    </row>
    <row r="3813" spans="3:3">
      <c r="C3813" s="86"/>
    </row>
    <row r="3814" spans="3:3">
      <c r="C3814" s="86"/>
    </row>
    <row r="3815" spans="3:3">
      <c r="C3815" s="86"/>
    </row>
    <row r="3816" spans="3:3">
      <c r="C3816" s="86"/>
    </row>
    <row r="3817" spans="3:3">
      <c r="C3817" s="86"/>
    </row>
    <row r="3818" spans="3:3">
      <c r="C3818" s="86"/>
    </row>
    <row r="3819" spans="3:3">
      <c r="C3819" s="86"/>
    </row>
    <row r="3820" spans="3:3">
      <c r="C3820" s="86"/>
    </row>
    <row r="3821" spans="3:3">
      <c r="C3821" s="86"/>
    </row>
    <row r="3822" spans="3:3">
      <c r="C3822" s="86"/>
    </row>
    <row r="3823" spans="3:3">
      <c r="C3823" s="86"/>
    </row>
    <row r="3824" spans="3:3">
      <c r="C3824" s="86"/>
    </row>
    <row r="3825" spans="3:3">
      <c r="C3825" s="86"/>
    </row>
    <row r="3826" spans="3:3">
      <c r="C3826" s="86"/>
    </row>
    <row r="3827" spans="3:3">
      <c r="C3827" s="86"/>
    </row>
    <row r="3828" spans="3:3">
      <c r="C3828" s="86"/>
    </row>
    <row r="3829" spans="3:3">
      <c r="C3829" s="86"/>
    </row>
    <row r="3830" spans="3:3">
      <c r="C3830" s="86"/>
    </row>
    <row r="3831" spans="3:3">
      <c r="C3831" s="86"/>
    </row>
    <row r="3832" spans="3:3">
      <c r="C3832" s="86"/>
    </row>
    <row r="3833" spans="3:3">
      <c r="C3833" s="86"/>
    </row>
    <row r="3834" spans="3:3">
      <c r="C3834" s="86"/>
    </row>
    <row r="3835" spans="3:3">
      <c r="C3835" s="86"/>
    </row>
    <row r="3836" spans="3:3">
      <c r="C3836" s="86"/>
    </row>
    <row r="3837" spans="3:3">
      <c r="C3837" s="86"/>
    </row>
    <row r="3838" spans="3:3">
      <c r="C3838" s="86"/>
    </row>
    <row r="3839" spans="3:3">
      <c r="C3839" s="86"/>
    </row>
    <row r="3840" spans="3:3">
      <c r="C3840" s="86"/>
    </row>
    <row r="3841" spans="3:3">
      <c r="C3841" s="86"/>
    </row>
    <row r="3842" spans="3:3">
      <c r="C3842" s="86"/>
    </row>
    <row r="3843" spans="3:3">
      <c r="C3843" s="86"/>
    </row>
    <row r="3844" spans="3:3">
      <c r="C3844" s="86"/>
    </row>
    <row r="3845" spans="3:3">
      <c r="C3845" s="86"/>
    </row>
    <row r="3846" spans="3:3">
      <c r="C3846" s="86"/>
    </row>
    <row r="3847" spans="3:3">
      <c r="C3847" s="86"/>
    </row>
    <row r="3848" spans="3:3">
      <c r="C3848" s="86"/>
    </row>
    <row r="3849" spans="3:3">
      <c r="C3849" s="86"/>
    </row>
    <row r="3850" spans="3:3">
      <c r="C3850" s="86"/>
    </row>
    <row r="3851" spans="3:3">
      <c r="C3851" s="86"/>
    </row>
    <row r="3852" spans="3:3">
      <c r="C3852" s="86"/>
    </row>
    <row r="3853" spans="3:3">
      <c r="C3853" s="86"/>
    </row>
    <row r="3854" spans="3:3">
      <c r="C3854" s="86"/>
    </row>
    <row r="3855" spans="3:3">
      <c r="C3855" s="86"/>
    </row>
    <row r="3856" spans="3:3">
      <c r="C3856" s="86"/>
    </row>
    <row r="3857" spans="3:3">
      <c r="C3857" s="86"/>
    </row>
    <row r="3858" spans="3:3">
      <c r="C3858" s="86"/>
    </row>
    <row r="3859" spans="3:3">
      <c r="C3859" s="86"/>
    </row>
    <row r="3860" spans="3:3">
      <c r="C3860" s="86"/>
    </row>
    <row r="3861" spans="3:3">
      <c r="C3861" s="86"/>
    </row>
    <row r="3862" spans="3:3">
      <c r="C3862" s="86"/>
    </row>
    <row r="3863" spans="3:3">
      <c r="C3863" s="86"/>
    </row>
    <row r="3864" spans="3:3">
      <c r="C3864" s="86"/>
    </row>
    <row r="3865" spans="3:3">
      <c r="C3865" s="86"/>
    </row>
    <row r="3866" spans="3:3">
      <c r="C3866" s="86"/>
    </row>
    <row r="3867" spans="3:3">
      <c r="C3867" s="86"/>
    </row>
    <row r="3868" spans="3:3">
      <c r="C3868" s="86"/>
    </row>
    <row r="3869" spans="3:3">
      <c r="C3869" s="86"/>
    </row>
    <row r="3870" spans="3:3">
      <c r="C3870" s="86"/>
    </row>
    <row r="3871" spans="3:3">
      <c r="C3871" s="86"/>
    </row>
    <row r="3872" spans="3:3">
      <c r="C3872" s="86"/>
    </row>
    <row r="3873" spans="3:3">
      <c r="C3873" s="86"/>
    </row>
    <row r="3874" spans="3:3">
      <c r="C3874" s="86"/>
    </row>
    <row r="3875" spans="3:3">
      <c r="C3875" s="86"/>
    </row>
    <row r="3876" spans="3:3">
      <c r="C3876" s="86"/>
    </row>
    <row r="3877" spans="3:3">
      <c r="C3877" s="86"/>
    </row>
    <row r="3878" spans="3:3">
      <c r="C3878" s="86"/>
    </row>
    <row r="3879" spans="3:3">
      <c r="C3879" s="86"/>
    </row>
    <row r="3880" spans="3:3">
      <c r="C3880" s="86"/>
    </row>
    <row r="3881" spans="3:3">
      <c r="C3881" s="86"/>
    </row>
    <row r="3882" spans="3:3">
      <c r="C3882" s="86"/>
    </row>
    <row r="3883" spans="3:3">
      <c r="C3883" s="86"/>
    </row>
    <row r="3884" spans="3:3">
      <c r="C3884" s="86"/>
    </row>
    <row r="3885" spans="3:3">
      <c r="C3885" s="86"/>
    </row>
    <row r="3886" spans="3:3">
      <c r="C3886" s="86"/>
    </row>
    <row r="3887" spans="3:3">
      <c r="C3887" s="86"/>
    </row>
    <row r="3888" spans="3:3">
      <c r="C3888" s="86"/>
    </row>
    <row r="3889" spans="3:3">
      <c r="C3889" s="86"/>
    </row>
    <row r="3890" spans="3:3">
      <c r="C3890" s="86"/>
    </row>
    <row r="3891" spans="3:3">
      <c r="C3891" s="86"/>
    </row>
    <row r="3892" spans="3:3">
      <c r="C3892" s="86"/>
    </row>
    <row r="3893" spans="3:3">
      <c r="C3893" s="86"/>
    </row>
    <row r="3894" spans="3:3">
      <c r="C3894" s="86"/>
    </row>
    <row r="3895" spans="3:3">
      <c r="C3895" s="86"/>
    </row>
    <row r="3896" spans="3:3">
      <c r="C3896" s="86"/>
    </row>
    <row r="3897" spans="3:3">
      <c r="C3897" s="86"/>
    </row>
    <row r="3898" spans="3:3">
      <c r="C3898" s="86"/>
    </row>
    <row r="3899" spans="3:3">
      <c r="C3899" s="86"/>
    </row>
    <row r="3900" spans="3:3">
      <c r="C3900" s="86"/>
    </row>
    <row r="3901" spans="3:3">
      <c r="C3901" s="86"/>
    </row>
    <row r="3902" spans="3:3">
      <c r="C3902" s="86"/>
    </row>
    <row r="3903" spans="3:3">
      <c r="C3903" s="86"/>
    </row>
    <row r="3904" spans="3:3">
      <c r="C3904" s="86"/>
    </row>
    <row r="3905" spans="3:3">
      <c r="C3905" s="86"/>
    </row>
    <row r="3906" spans="3:3">
      <c r="C3906" s="86"/>
    </row>
    <row r="3907" spans="3:3">
      <c r="C3907" s="86"/>
    </row>
    <row r="3908" spans="3:3">
      <c r="C3908" s="86"/>
    </row>
    <row r="3909" spans="3:3">
      <c r="C3909" s="86"/>
    </row>
    <row r="3910" spans="3:3">
      <c r="C3910" s="86"/>
    </row>
    <row r="3911" spans="3:3">
      <c r="C3911" s="86"/>
    </row>
    <row r="3912" spans="3:3">
      <c r="C3912" s="86"/>
    </row>
    <row r="3913" spans="3:3">
      <c r="C3913" s="86"/>
    </row>
    <row r="3914" spans="3:3">
      <c r="C3914" s="86"/>
    </row>
    <row r="3915" spans="3:3">
      <c r="C3915" s="86"/>
    </row>
    <row r="3916" spans="3:3">
      <c r="C3916" s="86"/>
    </row>
    <row r="3917" spans="3:3">
      <c r="C3917" s="86"/>
    </row>
    <row r="3918" spans="3:3">
      <c r="C3918" s="86"/>
    </row>
    <row r="3919" spans="3:3">
      <c r="C3919" s="86"/>
    </row>
    <row r="3920" spans="3:3">
      <c r="C3920" s="86"/>
    </row>
    <row r="3921" spans="3:3">
      <c r="C3921" s="86"/>
    </row>
    <row r="3922" spans="3:3">
      <c r="C3922" s="86"/>
    </row>
    <row r="3923" spans="3:3">
      <c r="C3923" s="86"/>
    </row>
    <row r="3924" spans="3:3">
      <c r="C3924" s="86"/>
    </row>
    <row r="3925" spans="3:3">
      <c r="C3925" s="86"/>
    </row>
    <row r="3926" spans="3:3">
      <c r="C3926" s="86"/>
    </row>
    <row r="3927" spans="3:3">
      <c r="C3927" s="86"/>
    </row>
    <row r="3928" spans="3:3">
      <c r="C3928" s="86"/>
    </row>
    <row r="3929" spans="3:3">
      <c r="C3929" s="86"/>
    </row>
    <row r="3930" spans="3:3">
      <c r="C3930" s="86"/>
    </row>
    <row r="3931" spans="3:3">
      <c r="C3931" s="86"/>
    </row>
    <row r="3932" spans="3:3">
      <c r="C3932" s="86"/>
    </row>
    <row r="3933" spans="3:3">
      <c r="C3933" s="86"/>
    </row>
    <row r="3934" spans="3:3">
      <c r="C3934" s="86"/>
    </row>
    <row r="3935" spans="3:3">
      <c r="C3935" s="86"/>
    </row>
    <row r="3936" spans="3:3">
      <c r="C3936" s="86"/>
    </row>
    <row r="3937" spans="3:3">
      <c r="C3937" s="86"/>
    </row>
    <row r="3938" spans="3:3">
      <c r="C3938" s="86"/>
    </row>
    <row r="3939" spans="3:3">
      <c r="C3939" s="86"/>
    </row>
    <row r="3940" spans="3:3">
      <c r="C3940" s="86"/>
    </row>
    <row r="3941" spans="3:3">
      <c r="C3941" s="86"/>
    </row>
    <row r="3942" spans="3:3">
      <c r="C3942" s="86"/>
    </row>
    <row r="3943" spans="3:3">
      <c r="C3943" s="86"/>
    </row>
    <row r="3944" spans="3:3">
      <c r="C3944" s="86"/>
    </row>
    <row r="3945" spans="3:3">
      <c r="C3945" s="86"/>
    </row>
    <row r="3946" spans="3:3">
      <c r="C3946" s="86"/>
    </row>
    <row r="3947" spans="3:3">
      <c r="C3947" s="86"/>
    </row>
    <row r="3948" spans="3:3">
      <c r="C3948" s="86"/>
    </row>
    <row r="3949" spans="3:3">
      <c r="C3949" s="86"/>
    </row>
    <row r="3950" spans="3:3">
      <c r="C3950" s="86"/>
    </row>
    <row r="3951" spans="3:3">
      <c r="C3951" s="86"/>
    </row>
    <row r="3952" spans="3:3">
      <c r="C3952" s="86"/>
    </row>
    <row r="3953" spans="3:3">
      <c r="C3953" s="86"/>
    </row>
    <row r="3954" spans="3:3">
      <c r="C3954" s="86"/>
    </row>
    <row r="3955" spans="3:3">
      <c r="C3955" s="86"/>
    </row>
    <row r="3956" spans="3:3">
      <c r="C3956" s="86"/>
    </row>
    <row r="3957" spans="3:3">
      <c r="C3957" s="86"/>
    </row>
    <row r="3958" spans="3:3">
      <c r="C3958" s="86"/>
    </row>
    <row r="3959" spans="3:3">
      <c r="C3959" s="86"/>
    </row>
    <row r="3960" spans="3:3">
      <c r="C3960" s="86"/>
    </row>
    <row r="3961" spans="3:3">
      <c r="C3961" s="86"/>
    </row>
    <row r="3962" spans="3:3">
      <c r="C3962" s="86"/>
    </row>
    <row r="3963" spans="3:3">
      <c r="C3963" s="86"/>
    </row>
    <row r="3964" spans="3:3">
      <c r="C3964" s="86"/>
    </row>
    <row r="3965" spans="3:3">
      <c r="C3965" s="86"/>
    </row>
    <row r="3966" spans="3:3">
      <c r="C3966" s="86"/>
    </row>
    <row r="3967" spans="3:3">
      <c r="C3967" s="86"/>
    </row>
    <row r="3968" spans="3:3">
      <c r="C3968" s="86"/>
    </row>
    <row r="3969" spans="3:3">
      <c r="C3969" s="86"/>
    </row>
    <row r="3970" spans="3:3">
      <c r="C3970" s="86"/>
    </row>
    <row r="3971" spans="3:3">
      <c r="C3971" s="86"/>
    </row>
    <row r="3972" spans="3:3">
      <c r="C3972" s="86"/>
    </row>
    <row r="3973" spans="3:3">
      <c r="C3973" s="86"/>
    </row>
    <row r="3974" spans="3:3">
      <c r="C3974" s="86"/>
    </row>
    <row r="3975" spans="3:3">
      <c r="C3975" s="86"/>
    </row>
    <row r="3976" spans="3:3">
      <c r="C3976" s="86"/>
    </row>
    <row r="3977" spans="3:3">
      <c r="C3977" s="86"/>
    </row>
    <row r="3978" spans="3:3">
      <c r="C3978" s="86"/>
    </row>
    <row r="3979" spans="3:3">
      <c r="C3979" s="86"/>
    </row>
    <row r="3980" spans="3:3">
      <c r="C3980" s="86"/>
    </row>
    <row r="3981" spans="3:3">
      <c r="C3981" s="86"/>
    </row>
    <row r="3982" spans="3:3">
      <c r="C3982" s="86"/>
    </row>
    <row r="3983" spans="3:3">
      <c r="C3983" s="86"/>
    </row>
    <row r="3984" spans="3:3">
      <c r="C3984" s="86"/>
    </row>
    <row r="3985" spans="3:3">
      <c r="C3985" s="86"/>
    </row>
    <row r="3986" spans="3:3">
      <c r="C3986" s="86"/>
    </row>
    <row r="3987" spans="3:3">
      <c r="C3987" s="86"/>
    </row>
    <row r="3988" spans="3:3">
      <c r="C3988" s="86"/>
    </row>
    <row r="3989" spans="3:3">
      <c r="C3989" s="86"/>
    </row>
    <row r="3990" spans="3:3">
      <c r="C3990" s="86"/>
    </row>
    <row r="3991" spans="3:3">
      <c r="C3991" s="86"/>
    </row>
    <row r="3992" spans="3:3">
      <c r="C3992" s="86"/>
    </row>
    <row r="3993" spans="3:3">
      <c r="C3993" s="86"/>
    </row>
    <row r="3994" spans="3:3">
      <c r="C3994" s="86"/>
    </row>
    <row r="3995" spans="3:3">
      <c r="C3995" s="86"/>
    </row>
    <row r="3996" spans="3:3">
      <c r="C3996" s="86"/>
    </row>
    <row r="3997" spans="3:3">
      <c r="C3997" s="86"/>
    </row>
    <row r="3998" spans="3:3">
      <c r="C3998" s="86"/>
    </row>
    <row r="3999" spans="3:3">
      <c r="C3999" s="86"/>
    </row>
    <row r="4000" spans="3:3">
      <c r="C4000" s="86"/>
    </row>
    <row r="4001" spans="3:3">
      <c r="C4001" s="86"/>
    </row>
    <row r="4002" spans="3:3">
      <c r="C4002" s="86"/>
    </row>
    <row r="4003" spans="3:3">
      <c r="C4003" s="86"/>
    </row>
    <row r="4004" spans="3:3">
      <c r="C4004" s="86"/>
    </row>
    <row r="4005" spans="3:3">
      <c r="C4005" s="86"/>
    </row>
    <row r="4006" spans="3:3">
      <c r="C4006" s="86"/>
    </row>
    <row r="4007" spans="3:3">
      <c r="C4007" s="86"/>
    </row>
    <row r="4008" spans="3:3">
      <c r="C4008" s="86"/>
    </row>
    <row r="4009" spans="3:3">
      <c r="C4009" s="86"/>
    </row>
    <row r="4010" spans="3:3">
      <c r="C4010" s="86"/>
    </row>
    <row r="4011" spans="3:3">
      <c r="C4011" s="86"/>
    </row>
    <row r="4012" spans="3:3">
      <c r="C4012" s="86"/>
    </row>
    <row r="4013" spans="3:3">
      <c r="C4013" s="86"/>
    </row>
    <row r="4014" spans="3:3">
      <c r="C4014" s="86"/>
    </row>
    <row r="4015" spans="3:3">
      <c r="C4015" s="86"/>
    </row>
    <row r="4016" spans="3:3">
      <c r="C4016" s="86"/>
    </row>
    <row r="4017" spans="3:3">
      <c r="C4017" s="86"/>
    </row>
    <row r="4018" spans="3:3">
      <c r="C4018" s="86"/>
    </row>
    <row r="4019" spans="3:3">
      <c r="C4019" s="86"/>
    </row>
    <row r="4020" spans="3:3">
      <c r="C4020" s="86"/>
    </row>
    <row r="4021" spans="3:3">
      <c r="C4021" s="86"/>
    </row>
    <row r="4022" spans="3:3">
      <c r="C4022" s="86"/>
    </row>
    <row r="4023" spans="3:3">
      <c r="C4023" s="86"/>
    </row>
    <row r="4024" spans="3:3">
      <c r="C4024" s="86"/>
    </row>
    <row r="4025" spans="3:3">
      <c r="C4025" s="86"/>
    </row>
    <row r="4026" spans="3:3">
      <c r="C4026" s="86"/>
    </row>
    <row r="4027" spans="3:3">
      <c r="C4027" s="86"/>
    </row>
    <row r="4028" spans="3:3">
      <c r="C4028" s="86"/>
    </row>
    <row r="4029" spans="3:3">
      <c r="C4029" s="86"/>
    </row>
    <row r="4030" spans="3:3">
      <c r="C4030" s="86"/>
    </row>
    <row r="4031" spans="3:3">
      <c r="C4031" s="86"/>
    </row>
    <row r="4032" spans="3:3">
      <c r="C4032" s="86"/>
    </row>
    <row r="4033" spans="3:3">
      <c r="C4033" s="86"/>
    </row>
    <row r="4034" spans="3:3">
      <c r="C4034" s="86"/>
    </row>
    <row r="4035" spans="3:3">
      <c r="C4035" s="86"/>
    </row>
    <row r="4036" spans="3:3">
      <c r="C4036" s="86"/>
    </row>
    <row r="4037" spans="3:3">
      <c r="C4037" s="86"/>
    </row>
    <row r="4038" spans="3:3">
      <c r="C4038" s="86"/>
    </row>
    <row r="4039" spans="3:3">
      <c r="C4039" s="86"/>
    </row>
    <row r="4040" spans="3:3">
      <c r="C4040" s="86"/>
    </row>
    <row r="4041" spans="3:3">
      <c r="C4041" s="86"/>
    </row>
    <row r="4042" spans="3:3">
      <c r="C4042" s="86"/>
    </row>
    <row r="4043" spans="3:3">
      <c r="C4043" s="86"/>
    </row>
    <row r="4044" spans="3:3">
      <c r="C4044" s="86"/>
    </row>
    <row r="4045" spans="3:3">
      <c r="C4045" s="86"/>
    </row>
    <row r="4046" spans="3:3">
      <c r="C4046" s="86"/>
    </row>
    <row r="4047" spans="3:3">
      <c r="C4047" s="86"/>
    </row>
    <row r="4048" spans="3:3">
      <c r="C4048" s="86"/>
    </row>
    <row r="4049" spans="3:3">
      <c r="C4049" s="86"/>
    </row>
    <row r="4050" spans="3:3">
      <c r="C4050" s="86"/>
    </row>
    <row r="4051" spans="3:3">
      <c r="C4051" s="86"/>
    </row>
    <row r="4052" spans="3:3">
      <c r="C4052" s="86"/>
    </row>
    <row r="4053" spans="3:3">
      <c r="C4053" s="86"/>
    </row>
    <row r="4054" spans="3:3">
      <c r="C4054" s="86"/>
    </row>
    <row r="4055" spans="3:3">
      <c r="C4055" s="86"/>
    </row>
    <row r="4056" spans="3:3">
      <c r="C4056" s="86"/>
    </row>
    <row r="4057" spans="3:3">
      <c r="C4057" s="86"/>
    </row>
    <row r="4058" spans="3:3">
      <c r="C4058" s="86"/>
    </row>
    <row r="4059" spans="3:3">
      <c r="C4059" s="86"/>
    </row>
    <row r="4060" spans="3:3">
      <c r="C4060" s="86"/>
    </row>
    <row r="4061" spans="3:3">
      <c r="C4061" s="86"/>
    </row>
    <row r="4062" spans="3:3">
      <c r="C4062" s="86"/>
    </row>
    <row r="4063" spans="3:3">
      <c r="C4063" s="86"/>
    </row>
    <row r="4064" spans="3:3">
      <c r="C4064" s="86"/>
    </row>
    <row r="4065" spans="3:3">
      <c r="C4065" s="86"/>
    </row>
    <row r="4066" spans="3:3">
      <c r="C4066" s="86"/>
    </row>
    <row r="4067" spans="3:3">
      <c r="C4067" s="86"/>
    </row>
    <row r="4068" spans="3:3">
      <c r="C4068" s="86"/>
    </row>
    <row r="4069" spans="3:3">
      <c r="C4069" s="86"/>
    </row>
    <row r="4070" spans="3:3">
      <c r="C4070" s="86"/>
    </row>
    <row r="4071" spans="3:3">
      <c r="C4071" s="86"/>
    </row>
    <row r="4072" spans="3:3">
      <c r="C4072" s="86"/>
    </row>
    <row r="4073" spans="3:3">
      <c r="C4073" s="86"/>
    </row>
    <row r="4074" spans="3:3">
      <c r="C4074" s="86"/>
    </row>
    <row r="4075" spans="3:3">
      <c r="C4075" s="86"/>
    </row>
    <row r="4076" spans="3:3">
      <c r="C4076" s="86"/>
    </row>
    <row r="4077" spans="3:3">
      <c r="C4077" s="86"/>
    </row>
    <row r="4078" spans="3:3">
      <c r="C4078" s="86"/>
    </row>
    <row r="4079" spans="3:3">
      <c r="C4079" s="86"/>
    </row>
    <row r="4080" spans="3:3">
      <c r="C4080" s="86"/>
    </row>
    <row r="4081" spans="3:3">
      <c r="C4081" s="86"/>
    </row>
    <row r="4082" spans="3:3">
      <c r="C4082" s="86"/>
    </row>
    <row r="4083" spans="3:3">
      <c r="C4083" s="86"/>
    </row>
    <row r="4084" spans="3:3">
      <c r="C4084" s="86"/>
    </row>
    <row r="4085" spans="3:3">
      <c r="C4085" s="86"/>
    </row>
    <row r="4086" spans="3:3">
      <c r="C4086" s="86"/>
    </row>
    <row r="4087" spans="3:3">
      <c r="C4087" s="86"/>
    </row>
    <row r="4088" spans="3:3">
      <c r="C4088" s="86"/>
    </row>
    <row r="4089" spans="3:3">
      <c r="C4089" s="86"/>
    </row>
    <row r="4090" spans="3:3">
      <c r="C4090" s="86"/>
    </row>
    <row r="4091" spans="3:3">
      <c r="C4091" s="86"/>
    </row>
    <row r="4092" spans="3:3">
      <c r="C4092" s="86"/>
    </row>
    <row r="4093" spans="3:3">
      <c r="C4093" s="86"/>
    </row>
    <row r="4094" spans="3:3">
      <c r="C4094" s="86"/>
    </row>
    <row r="4095" spans="3:3">
      <c r="C4095" s="86"/>
    </row>
    <row r="4096" spans="3:3">
      <c r="C4096" s="86"/>
    </row>
    <row r="4097" spans="3:3">
      <c r="C4097" s="86"/>
    </row>
    <row r="4098" spans="3:3">
      <c r="C4098" s="86"/>
    </row>
    <row r="4099" spans="3:3">
      <c r="C4099" s="86"/>
    </row>
    <row r="4100" spans="3:3">
      <c r="C4100" s="86"/>
    </row>
    <row r="4101" spans="3:3">
      <c r="C4101" s="86"/>
    </row>
    <row r="4102" spans="3:3">
      <c r="C4102" s="86"/>
    </row>
    <row r="4103" spans="3:3">
      <c r="C4103" s="86"/>
    </row>
    <row r="4104" spans="3:3">
      <c r="C4104" s="86"/>
    </row>
    <row r="4105" spans="3:3">
      <c r="C4105" s="86"/>
    </row>
    <row r="4106" spans="3:3">
      <c r="C4106" s="86"/>
    </row>
    <row r="4107" spans="3:3">
      <c r="C4107" s="86"/>
    </row>
    <row r="4108" spans="3:3">
      <c r="C4108" s="86"/>
    </row>
    <row r="4109" spans="3:3">
      <c r="C4109" s="86"/>
    </row>
    <row r="4110" spans="3:3">
      <c r="C4110" s="86"/>
    </row>
    <row r="4111" spans="3:3">
      <c r="C4111" s="86"/>
    </row>
    <row r="4112" spans="3:3">
      <c r="C4112" s="86"/>
    </row>
    <row r="4113" spans="3:3">
      <c r="C4113" s="86"/>
    </row>
    <row r="4114" spans="3:3">
      <c r="C4114" s="86"/>
    </row>
    <row r="4115" spans="3:3">
      <c r="C4115" s="86"/>
    </row>
    <row r="4116" spans="3:3">
      <c r="C4116" s="86"/>
    </row>
    <row r="4117" spans="3:3">
      <c r="C4117" s="86"/>
    </row>
    <row r="4118" spans="3:3">
      <c r="C4118" s="86"/>
    </row>
    <row r="4119" spans="3:3">
      <c r="C4119" s="86"/>
    </row>
    <row r="4120" spans="3:3">
      <c r="C4120" s="86"/>
    </row>
    <row r="4121" spans="3:3">
      <c r="C4121" s="86"/>
    </row>
    <row r="4122" spans="3:3">
      <c r="C4122" s="86"/>
    </row>
    <row r="4123" spans="3:3">
      <c r="C4123" s="86"/>
    </row>
    <row r="4124" spans="3:3">
      <c r="C4124" s="86"/>
    </row>
    <row r="4125" spans="3:3">
      <c r="C4125" s="86"/>
    </row>
    <row r="4126" spans="3:3">
      <c r="C4126" s="86"/>
    </row>
    <row r="4127" spans="3:3">
      <c r="C4127" s="86"/>
    </row>
    <row r="4128" spans="3:3">
      <c r="C4128" s="86"/>
    </row>
    <row r="4129" spans="3:3">
      <c r="C4129" s="86"/>
    </row>
    <row r="4130" spans="3:3">
      <c r="C4130" s="86"/>
    </row>
    <row r="4131" spans="3:3">
      <c r="C4131" s="86"/>
    </row>
    <row r="4132" spans="3:3">
      <c r="C4132" s="86"/>
    </row>
    <row r="4133" spans="3:3">
      <c r="C4133" s="86"/>
    </row>
    <row r="4134" spans="3:3">
      <c r="C4134" s="86"/>
    </row>
    <row r="4135" spans="3:3">
      <c r="C4135" s="86"/>
    </row>
    <row r="4136" spans="3:3">
      <c r="C4136" s="86"/>
    </row>
    <row r="4137" spans="3:3">
      <c r="C4137" s="86"/>
    </row>
    <row r="4138" spans="3:3">
      <c r="C4138" s="86"/>
    </row>
    <row r="4139" spans="3:3">
      <c r="C4139" s="86"/>
    </row>
    <row r="4140" spans="3:3">
      <c r="C4140" s="86"/>
    </row>
    <row r="4141" spans="3:3">
      <c r="C4141" s="86"/>
    </row>
    <row r="4142" spans="3:3">
      <c r="C4142" s="86"/>
    </row>
    <row r="4143" spans="3:3">
      <c r="C4143" s="86"/>
    </row>
    <row r="4144" spans="3:3">
      <c r="C4144" s="86"/>
    </row>
    <row r="4145" spans="3:3">
      <c r="C4145" s="86"/>
    </row>
    <row r="4146" spans="3:3">
      <c r="C4146" s="86"/>
    </row>
    <row r="4147" spans="3:3">
      <c r="C4147" s="86"/>
    </row>
    <row r="4148" spans="3:3">
      <c r="C4148" s="86"/>
    </row>
    <row r="4149" spans="3:3">
      <c r="C4149" s="86"/>
    </row>
    <row r="4150" spans="3:3">
      <c r="C4150" s="86"/>
    </row>
    <row r="4151" spans="3:3">
      <c r="C4151" s="86"/>
    </row>
    <row r="4152" spans="3:3">
      <c r="C4152" s="86"/>
    </row>
    <row r="4153" spans="3:3">
      <c r="C4153" s="86"/>
    </row>
    <row r="4154" spans="3:3">
      <c r="C4154" s="86"/>
    </row>
    <row r="4155" spans="3:3">
      <c r="C4155" s="86"/>
    </row>
    <row r="4156" spans="3:3">
      <c r="C4156" s="86"/>
    </row>
    <row r="4157" spans="3:3">
      <c r="C4157" s="86"/>
    </row>
    <row r="4158" spans="3:3">
      <c r="C4158" s="86"/>
    </row>
    <row r="4159" spans="3:3">
      <c r="C4159" s="86"/>
    </row>
    <row r="4160" spans="3:3">
      <c r="C4160" s="86"/>
    </row>
    <row r="4161" spans="3:3">
      <c r="C4161" s="86"/>
    </row>
    <row r="4162" spans="3:3">
      <c r="C4162" s="86"/>
    </row>
    <row r="4163" spans="3:3">
      <c r="C4163" s="86"/>
    </row>
    <row r="4164" spans="3:3">
      <c r="C4164" s="86"/>
    </row>
    <row r="4165" spans="3:3">
      <c r="C4165" s="86"/>
    </row>
    <row r="4166" spans="3:3">
      <c r="C4166" s="86"/>
    </row>
    <row r="4167" spans="3:3">
      <c r="C4167" s="86"/>
    </row>
    <row r="4168" spans="3:3">
      <c r="C4168" s="86"/>
    </row>
    <row r="4169" spans="3:3">
      <c r="C4169" s="86"/>
    </row>
    <row r="4170" spans="3:3">
      <c r="C4170" s="86"/>
    </row>
    <row r="4171" spans="3:3">
      <c r="C4171" s="86"/>
    </row>
    <row r="4172" spans="3:3">
      <c r="C4172" s="86"/>
    </row>
    <row r="4173" spans="3:3">
      <c r="C4173" s="86"/>
    </row>
    <row r="4174" spans="3:3">
      <c r="C4174" s="86"/>
    </row>
    <row r="4175" spans="3:3">
      <c r="C4175" s="86"/>
    </row>
    <row r="4176" spans="3:3">
      <c r="C4176" s="86"/>
    </row>
    <row r="4177" spans="3:3">
      <c r="C4177" s="86"/>
    </row>
    <row r="4178" spans="3:3">
      <c r="C4178" s="86"/>
    </row>
    <row r="4179" spans="3:3">
      <c r="C4179" s="86"/>
    </row>
    <row r="4180" spans="3:3">
      <c r="C4180" s="86"/>
    </row>
    <row r="4181" spans="3:3">
      <c r="C4181" s="86"/>
    </row>
    <row r="4182" spans="3:3">
      <c r="C4182" s="86"/>
    </row>
    <row r="4183" spans="3:3">
      <c r="C4183" s="86"/>
    </row>
    <row r="4184" spans="3:3">
      <c r="C4184" s="86"/>
    </row>
    <row r="4185" spans="3:3">
      <c r="C4185" s="86"/>
    </row>
    <row r="4186" spans="3:3">
      <c r="C4186" s="86"/>
    </row>
    <row r="4187" spans="3:3">
      <c r="C4187" s="86"/>
    </row>
    <row r="4188" spans="3:3">
      <c r="C4188" s="86"/>
    </row>
    <row r="4189" spans="3:3">
      <c r="C4189" s="86"/>
    </row>
    <row r="4190" spans="3:3">
      <c r="C4190" s="86"/>
    </row>
    <row r="4191" spans="3:3">
      <c r="C4191" s="86"/>
    </row>
    <row r="4192" spans="3:3">
      <c r="C4192" s="86"/>
    </row>
    <row r="4193" spans="3:3">
      <c r="C4193" s="86"/>
    </row>
    <row r="4194" spans="3:3">
      <c r="C4194" s="86"/>
    </row>
    <row r="4195" spans="3:3">
      <c r="C4195" s="86"/>
    </row>
    <row r="4196" spans="3:3">
      <c r="C4196" s="86"/>
    </row>
    <row r="4197" spans="3:3">
      <c r="C4197" s="86"/>
    </row>
    <row r="4198" spans="3:3">
      <c r="C4198" s="86"/>
    </row>
    <row r="4199" spans="3:3">
      <c r="C4199" s="86"/>
    </row>
    <row r="4200" spans="3:3">
      <c r="C4200" s="86"/>
    </row>
    <row r="4201" spans="3:3">
      <c r="C4201" s="86"/>
    </row>
    <row r="4202" spans="3:3">
      <c r="C4202" s="86"/>
    </row>
    <row r="4203" spans="3:3">
      <c r="C4203" s="86"/>
    </row>
    <row r="4204" spans="3:3">
      <c r="C4204" s="86"/>
    </row>
    <row r="4205" spans="3:3">
      <c r="C4205" s="86"/>
    </row>
    <row r="4206" spans="3:3">
      <c r="C4206" s="86"/>
    </row>
    <row r="4207" spans="3:3">
      <c r="C4207" s="86"/>
    </row>
    <row r="4208" spans="3:3">
      <c r="C4208" s="86"/>
    </row>
    <row r="4209" spans="3:3">
      <c r="C4209" s="86"/>
    </row>
    <row r="4210" spans="3:3">
      <c r="C4210" s="86"/>
    </row>
    <row r="4211" spans="3:3">
      <c r="C4211" s="86"/>
    </row>
    <row r="4212" spans="3:3">
      <c r="C4212" s="86"/>
    </row>
    <row r="4213" spans="3:3">
      <c r="C4213" s="86"/>
    </row>
    <row r="4214" spans="3:3">
      <c r="C4214" s="86"/>
    </row>
    <row r="4215" spans="3:3">
      <c r="C4215" s="86"/>
    </row>
    <row r="4216" spans="3:3">
      <c r="C4216" s="86"/>
    </row>
    <row r="4217" spans="3:3">
      <c r="C4217" s="86"/>
    </row>
    <row r="4218" spans="3:3">
      <c r="C4218" s="86"/>
    </row>
    <row r="4219" spans="3:3">
      <c r="C4219" s="86"/>
    </row>
    <row r="4220" spans="3:3">
      <c r="C4220" s="86"/>
    </row>
    <row r="4221" spans="3:3">
      <c r="C4221" s="86"/>
    </row>
    <row r="4222" spans="3:3">
      <c r="C4222" s="86"/>
    </row>
    <row r="4223" spans="3:3">
      <c r="C4223" s="86"/>
    </row>
    <row r="4224" spans="3:3">
      <c r="C4224" s="86"/>
    </row>
    <row r="4225" spans="3:3">
      <c r="C4225" s="86"/>
    </row>
    <row r="4226" spans="3:3">
      <c r="C4226" s="86"/>
    </row>
    <row r="4227" spans="3:3">
      <c r="C4227" s="86"/>
    </row>
    <row r="4228" spans="3:3">
      <c r="C4228" s="86"/>
    </row>
    <row r="4229" spans="3:3">
      <c r="C4229" s="86"/>
    </row>
    <row r="4230" spans="3:3">
      <c r="C4230" s="86"/>
    </row>
    <row r="4231" spans="3:3">
      <c r="C4231" s="86"/>
    </row>
    <row r="4232" spans="3:3">
      <c r="C4232" s="86"/>
    </row>
    <row r="4233" spans="3:3">
      <c r="C4233" s="86"/>
    </row>
    <row r="4234" spans="3:3">
      <c r="C4234" s="86"/>
    </row>
    <row r="4235" spans="3:3">
      <c r="C4235" s="86"/>
    </row>
    <row r="4236" spans="3:3">
      <c r="C4236" s="86"/>
    </row>
    <row r="4237" spans="3:3">
      <c r="C4237" s="86"/>
    </row>
    <row r="4238" spans="3:3">
      <c r="C4238" s="86"/>
    </row>
    <row r="4239" spans="3:3">
      <c r="C4239" s="86"/>
    </row>
    <row r="4240" spans="3:3">
      <c r="C4240" s="86"/>
    </row>
    <row r="4241" spans="3:3">
      <c r="C4241" s="86"/>
    </row>
    <row r="4242" spans="3:3">
      <c r="C4242" s="86"/>
    </row>
    <row r="4243" spans="3:3">
      <c r="C4243" s="86"/>
    </row>
    <row r="4244" spans="3:3">
      <c r="C4244" s="86"/>
    </row>
    <row r="4245" spans="3:3">
      <c r="C4245" s="86"/>
    </row>
    <row r="4246" spans="3:3">
      <c r="C4246" s="86"/>
    </row>
    <row r="4247" spans="3:3">
      <c r="C4247" s="86"/>
    </row>
    <row r="4248" spans="3:3">
      <c r="C4248" s="86"/>
    </row>
    <row r="4249" spans="3:3">
      <c r="C4249" s="86"/>
    </row>
    <row r="4250" spans="3:3">
      <c r="C4250" s="86"/>
    </row>
    <row r="4251" spans="3:3">
      <c r="C4251" s="86"/>
    </row>
    <row r="4252" spans="3:3">
      <c r="C4252" s="86"/>
    </row>
    <row r="4253" spans="3:3">
      <c r="C4253" s="86"/>
    </row>
    <row r="4254" spans="3:3">
      <c r="C4254" s="86"/>
    </row>
    <row r="4255" spans="3:3">
      <c r="C4255" s="86"/>
    </row>
    <row r="4256" spans="3:3">
      <c r="C4256" s="86"/>
    </row>
    <row r="4257" spans="3:3">
      <c r="C4257" s="86"/>
    </row>
    <row r="4258" spans="3:3">
      <c r="C4258" s="86"/>
    </row>
    <row r="4259" spans="3:3">
      <c r="C4259" s="86"/>
    </row>
    <row r="4260" spans="3:3">
      <c r="C4260" s="86"/>
    </row>
  </sheetData>
  <sheetProtection sheet="1" formatCells="0" formatColumns="0" formatRows="0" sort="0" autoFilter="0" pivotTables="0"/>
  <conditionalFormatting sqref="B4:I6 B7:B1300 C7:I2000 C2001:C4260">
    <cfRule type="expression" dxfId="15" priority="2">
      <formula>IF(AND($C3&lt;&gt;"",MOD(ROW(),2)=1),1,0)</formula>
    </cfRule>
    <cfRule type="expression" dxfId="14" priority="3">
      <formula>IF(AND($C3&lt;&gt;"",MOD(ROW(),2)=0),1,0)</formula>
    </cfRule>
  </conditionalFormatting>
  <conditionalFormatting sqref="F4:F2000">
    <cfRule type="expression" dxfId="13" priority="1">
      <formula>$F4="تأكد من الكود"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1:AB3583"/>
  <sheetViews>
    <sheetView showGridLines="0" rightToLeft="1" zoomScale="85" zoomScaleNormal="85" workbookViewId="0">
      <pane ySplit="3" topLeftCell="A4" activePane="bottomLeft" state="frozen"/>
      <selection activeCell="F4" sqref="F4"/>
      <selection pane="bottomLeft"/>
    </sheetView>
  </sheetViews>
  <sheetFormatPr defaultColWidth="0" defaultRowHeight="15"/>
  <cols>
    <col min="1" max="1" width="7.7109375" style="10" customWidth="1"/>
    <col min="2" max="2" width="6.42578125" style="10" customWidth="1"/>
    <col min="3" max="3" width="13.28515625" style="10" customWidth="1"/>
    <col min="4" max="4" width="12.85546875" style="10" customWidth="1"/>
    <col min="5" max="5" width="19.42578125" style="10" customWidth="1"/>
    <col min="6" max="6" width="33.140625" style="10" customWidth="1"/>
    <col min="7" max="7" width="49.7109375" style="10" customWidth="1"/>
    <col min="8" max="8" width="11.42578125" style="10" customWidth="1"/>
    <col min="9" max="9" width="14.5703125" style="10" customWidth="1"/>
    <col min="10" max="10" width="9" style="10" customWidth="1"/>
    <col min="11" max="20" width="9" style="10" hidden="1" customWidth="1"/>
    <col min="21" max="21" width="9" style="12" hidden="1" customWidth="1"/>
    <col min="22" max="24" width="9" style="10" hidden="1" customWidth="1"/>
    <col min="25" max="25" width="9" style="12" hidden="1" customWidth="1"/>
    <col min="26" max="16384" width="9" style="10" hidden="1"/>
  </cols>
  <sheetData>
    <row r="1" spans="1:28" ht="17.25" thickTop="1" thickBot="1">
      <c r="A1" s="106"/>
      <c r="B1" s="106"/>
      <c r="C1" s="106"/>
      <c r="D1" s="106"/>
      <c r="E1" s="106"/>
      <c r="F1" s="106"/>
      <c r="G1" s="106"/>
      <c r="H1" s="106"/>
      <c r="I1" s="106"/>
      <c r="J1" s="106"/>
      <c r="Y1" s="12" t="s">
        <v>40</v>
      </c>
      <c r="AA1" s="21"/>
      <c r="AB1">
        <f>COUNT(Z2:Z1002)</f>
        <v>1</v>
      </c>
    </row>
    <row r="2" spans="1:28" ht="17.25" thickTop="1" thickBot="1">
      <c r="A2" s="106"/>
      <c r="B2" s="106"/>
      <c r="C2" s="106"/>
      <c r="D2" s="106"/>
      <c r="E2" s="106"/>
      <c r="F2" s="106"/>
      <c r="G2" s="106"/>
      <c r="H2" s="106"/>
      <c r="I2" s="106"/>
      <c r="J2" s="106"/>
      <c r="V2" s="16">
        <f>'AAC-ITEM'!D3</f>
        <v>0</v>
      </c>
      <c r="Y2" s="5" t="str">
        <f>Rep!D6</f>
        <v>مرتجع عميل</v>
      </c>
      <c r="Z2" s="16">
        <f>Rep!D7</f>
        <v>20</v>
      </c>
    </row>
    <row r="3" spans="1:28" ht="19.5" customHeight="1" thickTop="1" thickBot="1">
      <c r="A3" s="106"/>
      <c r="B3" s="107" t="s">
        <v>8</v>
      </c>
      <c r="C3" s="107" t="s">
        <v>20</v>
      </c>
      <c r="D3" s="107" t="s">
        <v>21</v>
      </c>
      <c r="E3" s="107" t="s">
        <v>22</v>
      </c>
      <c r="F3" s="107" t="s">
        <v>23</v>
      </c>
      <c r="G3" s="107" t="s">
        <v>24</v>
      </c>
      <c r="H3" s="107" t="s">
        <v>25</v>
      </c>
      <c r="I3" s="107" t="s">
        <v>0</v>
      </c>
      <c r="J3" s="106"/>
      <c r="V3" s="16">
        <f>COUNT(U4:U1004)</f>
        <v>0</v>
      </c>
      <c r="Z3" s="16" t="str">
        <f>IF(AA3=0,"لاتوجد حركات",IF(AA3&gt;0,AA3))</f>
        <v>لاتوجد حركات</v>
      </c>
      <c r="AA3">
        <f>COUNT(Y4:Y1004)</f>
        <v>0</v>
      </c>
    </row>
    <row r="4" spans="1:28" ht="17.25" thickTop="1" thickBot="1">
      <c r="A4" s="106"/>
      <c r="B4" s="108">
        <f>IF(C4&lt;&gt;"",COUNT($B$3:B3)+1,"")</f>
        <v>1</v>
      </c>
      <c r="C4" s="109">
        <v>43619</v>
      </c>
      <c r="D4" s="107"/>
      <c r="E4" s="107"/>
      <c r="F4" s="108" t="str">
        <f>IFERROR(IF(E4&lt;&gt;"",VLOOKUP(E4,STORE!$C$6:$D$500,2,FALSE),""),"تأكد من الكود")</f>
        <v/>
      </c>
      <c r="G4" s="107"/>
      <c r="H4" s="110"/>
      <c r="I4" s="107"/>
      <c r="J4" s="106"/>
      <c r="U4" s="4" t="str">
        <f>IF(AND($V$2=$E4,$V$2&lt;&gt;"",$V$2&lt;&gt;0,F4&lt;&gt;"تأكد من الكود"),COUNT($U$3:U3)+1,"  ")</f>
        <v xml:space="preserve">  </v>
      </c>
      <c r="Y4" s="4" t="str">
        <f>IF(AND($Z$2=$D4,$Z$2&lt;&gt;"",$Z$2&lt;&gt;0,$Y$2=$Y$1),COUNT($Y$3:Y3)+1,"  ")</f>
        <v xml:space="preserve">  </v>
      </c>
      <c r="Z4" s="65" t="str">
        <f>IFERROR(IF(Y2=Y1,INDEX(C4:C1000,MATCH(Z2,D4:D100,0)),""),"")</f>
        <v/>
      </c>
    </row>
    <row r="5" spans="1:28" ht="17.25" thickTop="1" thickBot="1">
      <c r="A5" s="106"/>
      <c r="B5" s="108" t="str">
        <f>IF(C5&lt;&gt;"",COUNT($B$3:B4)+1,"")</f>
        <v/>
      </c>
      <c r="C5" s="109"/>
      <c r="D5" s="107"/>
      <c r="E5" s="107"/>
      <c r="F5" s="108" t="str">
        <f>IFERROR(IF(E5&lt;&gt;"",VLOOKUP(E5,STORE!$C$6:$D$500,2,FALSE),""),"تأكد من الكود")</f>
        <v/>
      </c>
      <c r="G5" s="107"/>
      <c r="H5" s="110"/>
      <c r="I5" s="107"/>
      <c r="J5" s="106"/>
      <c r="U5" s="4" t="str">
        <f>IF(AND($V$2=$E5,$V$2&lt;&gt;"",$V$2&lt;&gt;0,F5&lt;&gt;"تأكد من الكود"),COUNT($U$3:U4)+1,"  ")</f>
        <v xml:space="preserve">  </v>
      </c>
      <c r="Y5" s="4" t="str">
        <f>IF(AND($Z$2=$D5,$Z$2&lt;&gt;"",$Z$2&lt;&gt;0,$Y$2=$Y$1),COUNT($Y$3:Y4)+1,"  ")</f>
        <v xml:space="preserve">  </v>
      </c>
    </row>
    <row r="6" spans="1:28" ht="17.25" thickTop="1" thickBot="1">
      <c r="A6" s="106"/>
      <c r="B6" s="108" t="str">
        <f>IF(C6&lt;&gt;"",COUNT($B$3:B5)+1,"")</f>
        <v/>
      </c>
      <c r="C6" s="109"/>
      <c r="D6" s="107"/>
      <c r="E6" s="107"/>
      <c r="F6" s="108" t="str">
        <f>IFERROR(IF(E6&lt;&gt;"",VLOOKUP(E6,STORE!$C$6:$D$500,2,FALSE),""),"تأكد من الكود")</f>
        <v/>
      </c>
      <c r="G6" s="107"/>
      <c r="H6" s="110"/>
      <c r="I6" s="107"/>
      <c r="J6" s="106"/>
      <c r="U6" s="4" t="str">
        <f>IF(AND($V$2=$E6,$V$2&lt;&gt;"",$V$2&lt;&gt;0,F6&lt;&gt;"تأكد من الكود"),COUNT($U$3:U5)+1,"  ")</f>
        <v xml:space="preserve">  </v>
      </c>
      <c r="Y6" s="4" t="str">
        <f>IF(AND($Z$2=$D6,$Z$2&lt;&gt;"",$Z$2&lt;&gt;0,$Y$2=$Y$1),COUNT($Y$3:Y5)+1,"  ")</f>
        <v xml:space="preserve">  </v>
      </c>
    </row>
    <row r="7" spans="1:28" ht="17.25" thickTop="1" thickBot="1">
      <c r="A7" s="106"/>
      <c r="B7" s="108" t="str">
        <f>IF(C7&lt;&gt;"",COUNT($B$3:B6)+1,"")</f>
        <v/>
      </c>
      <c r="C7" s="109"/>
      <c r="D7" s="107"/>
      <c r="E7" s="107"/>
      <c r="F7" s="108" t="str">
        <f>IFERROR(IF(E7&lt;&gt;"",VLOOKUP(E7,STORE!$C$6:$D$500,2,FALSE),""),"تأكد من الكود")</f>
        <v/>
      </c>
      <c r="G7" s="107"/>
      <c r="H7" s="110"/>
      <c r="I7" s="107"/>
      <c r="J7" s="106"/>
      <c r="U7" s="4" t="str">
        <f>IF(AND($V$2=$E7,$V$2&lt;&gt;"",$V$2&lt;&gt;0,F7&lt;&gt;"تأكد من الكود"),COUNT($U$3:U6)+1,"  ")</f>
        <v xml:space="preserve">  </v>
      </c>
      <c r="Y7" s="4" t="str">
        <f>IF(AND($Z$2=$D7,$Z$2&lt;&gt;"",$Z$2&lt;&gt;0,$Y$2=$Y$1),COUNT($Y$3:Y6)+1,"  ")</f>
        <v xml:space="preserve">  </v>
      </c>
    </row>
    <row r="8" spans="1:28" ht="17.25" thickTop="1" thickBot="1">
      <c r="A8" s="106"/>
      <c r="B8" s="108" t="str">
        <f>IF(C8&lt;&gt;"",COUNT($B$3:B7)+1,"")</f>
        <v/>
      </c>
      <c r="C8" s="109"/>
      <c r="D8" s="107"/>
      <c r="E8" s="107"/>
      <c r="F8" s="108" t="str">
        <f>IFERROR(IF(E8&lt;&gt;"",VLOOKUP(E8,STORE!$C$6:$D$500,2,FALSE),""),"تأكد من الكود")</f>
        <v/>
      </c>
      <c r="G8" s="107"/>
      <c r="H8" s="110"/>
      <c r="I8" s="107"/>
      <c r="J8" s="106"/>
      <c r="U8" s="4" t="str">
        <f>IF(AND($V$2=$E8,$V$2&lt;&gt;"",$V$2&lt;&gt;0,F8&lt;&gt;"تأكد من الكود"),COUNT($U$3:U7)+1,"  ")</f>
        <v xml:space="preserve">  </v>
      </c>
      <c r="Y8" s="4" t="str">
        <f>IF(AND($Z$2=$D8,$Z$2&lt;&gt;"",$Z$2&lt;&gt;0,$Y$2=$Y$1),COUNT($Y$3:Y7)+1,"  ")</f>
        <v xml:space="preserve">  </v>
      </c>
    </row>
    <row r="9" spans="1:28" ht="17.25" thickTop="1" thickBot="1">
      <c r="A9" s="106"/>
      <c r="B9" s="108" t="str">
        <f>IF(C9&lt;&gt;"",COUNT($B$3:B8)+1,"")</f>
        <v/>
      </c>
      <c r="C9" s="109"/>
      <c r="D9" s="107"/>
      <c r="E9" s="107"/>
      <c r="F9" s="108" t="str">
        <f>IFERROR(IF(E9&lt;&gt;"",VLOOKUP(E9,STORE!$C$6:$D$500,2,FALSE),""),"تأكد من الكود")</f>
        <v/>
      </c>
      <c r="G9" s="107"/>
      <c r="H9" s="110"/>
      <c r="I9" s="107"/>
      <c r="J9" s="106"/>
      <c r="U9" s="4" t="str">
        <f>IF(AND($V$2=$E9,$V$2&lt;&gt;"",$V$2&lt;&gt;0,F9&lt;&gt;"تأكد من الكود"),COUNT($U$3:U8)+1,"  ")</f>
        <v xml:space="preserve">  </v>
      </c>
      <c r="Y9" s="4" t="str">
        <f>IF(AND($Z$2=$D9,$Z$2&lt;&gt;"",$Z$2&lt;&gt;0,$Y$2=$Y$1),COUNT($Y$3:Y8)+1,"  ")</f>
        <v xml:space="preserve">  </v>
      </c>
    </row>
    <row r="10" spans="1:28" ht="17.25" thickTop="1" thickBot="1">
      <c r="A10" s="106"/>
      <c r="B10" s="108" t="str">
        <f>IF(C10&lt;&gt;"",COUNT($B$3:B9)+1,"")</f>
        <v/>
      </c>
      <c r="C10" s="109"/>
      <c r="D10" s="107"/>
      <c r="E10" s="107"/>
      <c r="F10" s="108" t="str">
        <f>IFERROR(IF(E10&lt;&gt;"",VLOOKUP(E10,STORE!$C$6:$D$500,2,FALSE),""),"تأكد من الكود")</f>
        <v/>
      </c>
      <c r="G10" s="107"/>
      <c r="H10" s="110"/>
      <c r="I10" s="107"/>
      <c r="J10" s="106"/>
      <c r="U10" s="4" t="str">
        <f>IF(AND($V$2=$E10,$V$2&lt;&gt;"",$V$2&lt;&gt;0,F10&lt;&gt;"تأكد من الكود"),COUNT($U$3:U9)+1,"  ")</f>
        <v xml:space="preserve">  </v>
      </c>
      <c r="Y10" s="4" t="str">
        <f>IF(AND($Z$2=$D10,$Z$2&lt;&gt;"",$Z$2&lt;&gt;0,$Y$2=$Y$1),COUNT($Y$3:Y9)+1,"  ")</f>
        <v xml:space="preserve">  </v>
      </c>
    </row>
    <row r="11" spans="1:28" ht="17.25" thickTop="1" thickBot="1">
      <c r="A11" s="106"/>
      <c r="B11" s="108" t="str">
        <f>IF(C11&lt;&gt;"",COUNT($B$3:B10)+1,"")</f>
        <v/>
      </c>
      <c r="C11" s="109"/>
      <c r="D11" s="107"/>
      <c r="E11" s="107"/>
      <c r="F11" s="108" t="str">
        <f>IFERROR(IF(E11&lt;&gt;"",VLOOKUP(E11,STORE!$C$6:$D$500,2,FALSE),""),"تأكد من الكود")</f>
        <v/>
      </c>
      <c r="G11" s="107"/>
      <c r="H11" s="110"/>
      <c r="I11" s="107"/>
      <c r="J11" s="106"/>
      <c r="U11" s="4" t="str">
        <f>IF(AND($V$2=$E11,$V$2&lt;&gt;"",$V$2&lt;&gt;0,F11&lt;&gt;"تأكد من الكود"),COUNT($U$3:U10)+1,"  ")</f>
        <v xml:space="preserve">  </v>
      </c>
      <c r="Y11" s="4" t="str">
        <f>IF(AND($Z$2=$D11,$Z$2&lt;&gt;"",$Z$2&lt;&gt;0,$Y$2=$Y$1),COUNT($Y$3:Y10)+1,"  ")</f>
        <v xml:space="preserve">  </v>
      </c>
    </row>
    <row r="12" spans="1:28" ht="17.25" thickTop="1" thickBot="1">
      <c r="A12" s="106"/>
      <c r="B12" s="108" t="str">
        <f>IF(C12&lt;&gt;"",COUNT($B$3:B11)+1,"")</f>
        <v/>
      </c>
      <c r="C12" s="109"/>
      <c r="D12" s="107"/>
      <c r="E12" s="107"/>
      <c r="F12" s="108" t="str">
        <f>IFERROR(IF(E12&lt;&gt;"",VLOOKUP(E12,STORE!$C$6:$D$500,2,FALSE),""),"تأكد من الكود")</f>
        <v/>
      </c>
      <c r="G12" s="107"/>
      <c r="H12" s="110"/>
      <c r="I12" s="107"/>
      <c r="J12" s="106"/>
      <c r="U12" s="4" t="str">
        <f>IF(AND($V$2=$E12,$V$2&lt;&gt;"",$V$2&lt;&gt;0,F12&lt;&gt;"تأكد من الكود"),COUNT($U$3:U11)+1,"  ")</f>
        <v xml:space="preserve">  </v>
      </c>
      <c r="Y12" s="4" t="str">
        <f>IF(AND($Z$2=$D12,$Z$2&lt;&gt;"",$Z$2&lt;&gt;0,$Y$2=$Y$1),COUNT($Y$3:Y11)+1,"  ")</f>
        <v xml:space="preserve">  </v>
      </c>
    </row>
    <row r="13" spans="1:28" ht="17.25" thickTop="1" thickBot="1">
      <c r="A13" s="106"/>
      <c r="B13" s="108" t="str">
        <f>IF(C13&lt;&gt;"",COUNT($B$3:B12)+1,"")</f>
        <v/>
      </c>
      <c r="C13" s="109"/>
      <c r="D13" s="107"/>
      <c r="E13" s="107"/>
      <c r="F13" s="108" t="str">
        <f>IFERROR(IF(E13&lt;&gt;"",VLOOKUP(E13,STORE!$C$6:$D$500,2,FALSE),""),"تأكد من الكود")</f>
        <v/>
      </c>
      <c r="G13" s="107"/>
      <c r="H13" s="110"/>
      <c r="I13" s="107"/>
      <c r="J13" s="106"/>
      <c r="U13" s="4" t="str">
        <f>IF(AND($V$2=$E13,$V$2&lt;&gt;"",$V$2&lt;&gt;0,F13&lt;&gt;"تأكد من الكود"),COUNT($U$3:U12)+1,"  ")</f>
        <v xml:space="preserve">  </v>
      </c>
      <c r="Y13" s="4" t="str">
        <f>IF(AND($Z$2=$D13,$Z$2&lt;&gt;"",$Z$2&lt;&gt;0,$Y$2=$Y$1),COUNT($Y$3:Y12)+1,"  ")</f>
        <v xml:space="preserve">  </v>
      </c>
    </row>
    <row r="14" spans="1:28" ht="17.25" thickTop="1" thickBot="1">
      <c r="A14" s="106"/>
      <c r="B14" s="108" t="str">
        <f>IF(C14&lt;&gt;"",COUNT($B$3:B13)+1,"")</f>
        <v/>
      </c>
      <c r="C14" s="109"/>
      <c r="D14" s="107"/>
      <c r="E14" s="107"/>
      <c r="F14" s="108" t="str">
        <f>IFERROR(IF(E14&lt;&gt;"",VLOOKUP(E14,STORE!$C$6:$D$500,2,FALSE),""),"تأكد من الكود")</f>
        <v/>
      </c>
      <c r="G14" s="107"/>
      <c r="H14" s="110"/>
      <c r="I14" s="107"/>
      <c r="J14" s="106"/>
      <c r="U14" s="4" t="str">
        <f>IF(AND($V$2=$E14,$V$2&lt;&gt;"",$V$2&lt;&gt;0,F14&lt;&gt;"تأكد من الكود"),COUNT($U$3:U13)+1,"  ")</f>
        <v xml:space="preserve">  </v>
      </c>
      <c r="Y14" s="4" t="str">
        <f>IF(AND($Z$2=$D14,$Z$2&lt;&gt;"",$Z$2&lt;&gt;0,$Y$2=$Y$1),COUNT($Y$3:Y13)+1,"  ")</f>
        <v xml:space="preserve">  </v>
      </c>
    </row>
    <row r="15" spans="1:28" ht="17.25" thickTop="1" thickBot="1">
      <c r="A15" s="106"/>
      <c r="B15" s="108" t="str">
        <f>IF(C15&lt;&gt;"",COUNT($B$3:B14)+1,"")</f>
        <v/>
      </c>
      <c r="C15" s="109"/>
      <c r="D15" s="107"/>
      <c r="E15" s="107"/>
      <c r="F15" s="108" t="str">
        <f>IFERROR(IF(E15&lt;&gt;"",VLOOKUP(E15,STORE!$C$6:$D$500,2,FALSE),""),"تأكد من الكود")</f>
        <v/>
      </c>
      <c r="G15" s="107"/>
      <c r="H15" s="110"/>
      <c r="I15" s="107"/>
      <c r="J15" s="106"/>
      <c r="U15" s="4" t="str">
        <f>IF(AND($V$2=$E15,$V$2&lt;&gt;"",$V$2&lt;&gt;0,F15&lt;&gt;"تأكد من الكود"),COUNT($U$3:U14)+1,"  ")</f>
        <v xml:space="preserve">  </v>
      </c>
      <c r="Y15" s="4" t="str">
        <f>IF(AND($Z$2=$D15,$Z$2&lt;&gt;"",$Z$2&lt;&gt;0,$Y$2=$Y$1),COUNT($Y$3:Y14)+1,"  ")</f>
        <v xml:space="preserve">  </v>
      </c>
    </row>
    <row r="16" spans="1:28" ht="17.25" thickTop="1" thickBot="1">
      <c r="A16" s="106"/>
      <c r="B16" s="108" t="str">
        <f>IF(C16&lt;&gt;"",COUNT($B$3:B15)+1,"")</f>
        <v/>
      </c>
      <c r="C16" s="109"/>
      <c r="D16" s="107"/>
      <c r="E16" s="107"/>
      <c r="F16" s="108" t="str">
        <f>IFERROR(IF(E16&lt;&gt;"",VLOOKUP(E16,STORE!$C$6:$D$500,2,FALSE),""),"تأكد من الكود")</f>
        <v/>
      </c>
      <c r="G16" s="107"/>
      <c r="H16" s="110"/>
      <c r="I16" s="107"/>
      <c r="J16" s="106"/>
      <c r="U16" s="4" t="str">
        <f>IF(AND($V$2=$E16,$V$2&lt;&gt;"",$V$2&lt;&gt;0,F16&lt;&gt;"تأكد من الكود"),COUNT($U$3:U15)+1,"  ")</f>
        <v xml:space="preserve">  </v>
      </c>
      <c r="Y16" s="4" t="str">
        <f>IF(AND($Z$2=$D16,$Z$2&lt;&gt;"",$Z$2&lt;&gt;0,$Y$2=$Y$1),COUNT($Y$3:Y15)+1,"  ")</f>
        <v xml:space="preserve">  </v>
      </c>
    </row>
    <row r="17" spans="1:25" ht="17.25" thickTop="1" thickBot="1">
      <c r="A17" s="106"/>
      <c r="B17" s="108" t="str">
        <f>IF(C17&lt;&gt;"",COUNT($B$3:B16)+1,"")</f>
        <v/>
      </c>
      <c r="C17" s="109"/>
      <c r="D17" s="107"/>
      <c r="E17" s="107"/>
      <c r="F17" s="108" t="str">
        <f>IFERROR(IF(E17&lt;&gt;"",VLOOKUP(E17,STORE!$C$6:$D$500,2,FALSE),""),"تأكد من الكود")</f>
        <v/>
      </c>
      <c r="G17" s="107"/>
      <c r="H17" s="110"/>
      <c r="I17" s="107"/>
      <c r="J17" s="106"/>
      <c r="U17" s="4" t="str">
        <f>IF(AND($V$2=$E17,$V$2&lt;&gt;"",$V$2&lt;&gt;0,F17&lt;&gt;"تأكد من الكود"),COUNT($U$3:U16)+1,"  ")</f>
        <v xml:space="preserve">  </v>
      </c>
      <c r="Y17" s="4" t="str">
        <f>IF(AND($Z$2=$D17,$Z$2&lt;&gt;"",$Z$2&lt;&gt;0,$Y$2=$Y$1),COUNT($Y$3:Y16)+1,"  ")</f>
        <v xml:space="preserve">  </v>
      </c>
    </row>
    <row r="18" spans="1:25" ht="17.25" thickTop="1" thickBot="1">
      <c r="A18" s="106"/>
      <c r="B18" s="108" t="str">
        <f>IF(C18&lt;&gt;"",COUNT($B$3:B17)+1,"")</f>
        <v/>
      </c>
      <c r="C18" s="109"/>
      <c r="D18" s="107"/>
      <c r="E18" s="107"/>
      <c r="F18" s="108" t="str">
        <f>IFERROR(IF(E18&lt;&gt;"",VLOOKUP(E18,STORE!$C$6:$D$500,2,FALSE),""),"تأكد من الكود")</f>
        <v/>
      </c>
      <c r="G18" s="107"/>
      <c r="H18" s="110"/>
      <c r="I18" s="107"/>
      <c r="J18" s="106"/>
      <c r="U18" s="4" t="str">
        <f>IF(AND($V$2=$E18,$V$2&lt;&gt;"",$V$2&lt;&gt;0,F18&lt;&gt;"تأكد من الكود"),COUNT($U$3:U17)+1,"  ")</f>
        <v xml:space="preserve">  </v>
      </c>
      <c r="Y18" s="4" t="str">
        <f>IF(AND($Z$2=$D18,$Z$2&lt;&gt;"",$Z$2&lt;&gt;0,$Y$2=$Y$1),COUNT($Y$3:Y17)+1,"  ")</f>
        <v xml:space="preserve">  </v>
      </c>
    </row>
    <row r="19" spans="1:25" ht="17.25" thickTop="1" thickBot="1">
      <c r="A19" s="106"/>
      <c r="B19" s="108" t="str">
        <f>IF(C19&lt;&gt;"",COUNT($B$3:B18)+1,"")</f>
        <v/>
      </c>
      <c r="C19" s="109"/>
      <c r="D19" s="107"/>
      <c r="E19" s="107"/>
      <c r="F19" s="108" t="str">
        <f>IFERROR(IF(E19&lt;&gt;"",VLOOKUP(E19,STORE!$C$6:$D$500,2,FALSE),""),"تأكد من الكود")</f>
        <v/>
      </c>
      <c r="G19" s="107"/>
      <c r="H19" s="110"/>
      <c r="I19" s="107"/>
      <c r="J19" s="106"/>
      <c r="U19" s="4" t="str">
        <f>IF(AND($V$2=$E19,$V$2&lt;&gt;"",$V$2&lt;&gt;0,F19&lt;&gt;"تأكد من الكود"),COUNT($U$3:U18)+1,"  ")</f>
        <v xml:space="preserve">  </v>
      </c>
      <c r="Y19" s="4" t="str">
        <f>IF(AND($Z$2=$D19,$Z$2&lt;&gt;"",$Z$2&lt;&gt;0,$Y$2=$Y$1),COUNT($Y$3:Y18)+1,"  ")</f>
        <v xml:space="preserve">  </v>
      </c>
    </row>
    <row r="20" spans="1:25" ht="17.25" thickTop="1" thickBot="1">
      <c r="A20" s="106"/>
      <c r="B20" s="108" t="str">
        <f>IF(C20&lt;&gt;"",COUNT($B$3:B19)+1,"")</f>
        <v/>
      </c>
      <c r="C20" s="109"/>
      <c r="D20" s="107"/>
      <c r="E20" s="107"/>
      <c r="F20" s="108" t="str">
        <f>IFERROR(IF(E20&lt;&gt;"",VLOOKUP(E20,STORE!$C$6:$D$500,2,FALSE),""),"تأكد من الكود")</f>
        <v/>
      </c>
      <c r="G20" s="107"/>
      <c r="H20" s="110"/>
      <c r="I20" s="107"/>
      <c r="J20" s="106"/>
      <c r="U20" s="4" t="str">
        <f>IF(AND($V$2=$E20,$V$2&lt;&gt;"",$V$2&lt;&gt;0,F20&lt;&gt;"تأكد من الكود"),COUNT($U$3:U19)+1,"  ")</f>
        <v xml:space="preserve">  </v>
      </c>
      <c r="Y20" s="4" t="str">
        <f>IF(AND($Z$2=$D20,$Z$2&lt;&gt;"",$Z$2&lt;&gt;0,$Y$2=$Y$1),COUNT($Y$3:Y19)+1,"  ")</f>
        <v xml:space="preserve">  </v>
      </c>
    </row>
    <row r="21" spans="1:25" ht="17.25" thickTop="1" thickBot="1">
      <c r="A21" s="106"/>
      <c r="B21" s="108" t="str">
        <f>IF(C21&lt;&gt;"",COUNT($B$3:B20)+1,"")</f>
        <v/>
      </c>
      <c r="C21" s="109"/>
      <c r="D21" s="107"/>
      <c r="E21" s="107"/>
      <c r="F21" s="108" t="str">
        <f>IFERROR(IF(E21&lt;&gt;"",VLOOKUP(E21,STORE!$C$6:$D$500,2,FALSE),""),"تأكد من الكود")</f>
        <v/>
      </c>
      <c r="G21" s="107"/>
      <c r="H21" s="110"/>
      <c r="I21" s="107"/>
      <c r="J21" s="106"/>
      <c r="U21" s="4" t="str">
        <f>IF(AND($V$2=$E21,$V$2&lt;&gt;"",$V$2&lt;&gt;0,F21&lt;&gt;"تأكد من الكود"),COUNT($U$3:U20)+1,"  ")</f>
        <v xml:space="preserve">  </v>
      </c>
      <c r="Y21" s="4" t="str">
        <f>IF(AND($Z$2=$D21,$Z$2&lt;&gt;"",$Z$2&lt;&gt;0,$Y$2=$Y$1),COUNT($Y$3:Y20)+1,"  ")</f>
        <v xml:space="preserve">  </v>
      </c>
    </row>
    <row r="22" spans="1:25" ht="17.25" thickTop="1" thickBot="1">
      <c r="A22" s="106"/>
      <c r="B22" s="108" t="str">
        <f>IF(C22&lt;&gt;"",COUNT($B$3:B21)+1,"")</f>
        <v/>
      </c>
      <c r="C22" s="109"/>
      <c r="D22" s="107"/>
      <c r="E22" s="107"/>
      <c r="F22" s="108" t="str">
        <f>IFERROR(IF(E22&lt;&gt;"",VLOOKUP(E22,STORE!$C$6:$D$500,2,FALSE),""),"تأكد من الكود")</f>
        <v/>
      </c>
      <c r="G22" s="107"/>
      <c r="H22" s="110"/>
      <c r="I22" s="107"/>
      <c r="J22" s="106"/>
      <c r="U22" s="4" t="str">
        <f>IF(AND($V$2=$E22,$V$2&lt;&gt;"",$V$2&lt;&gt;0,F22&lt;&gt;"تأكد من الكود"),COUNT($U$3:U21)+1,"  ")</f>
        <v xml:space="preserve">  </v>
      </c>
      <c r="Y22" s="4" t="str">
        <f>IF(AND($Z$2=$D22,$Z$2&lt;&gt;"",$Z$2&lt;&gt;0,$Y$2=$Y$1),COUNT($Y$3:Y21)+1,"  ")</f>
        <v xml:space="preserve">  </v>
      </c>
    </row>
    <row r="23" spans="1:25" ht="17.25" thickTop="1" thickBot="1">
      <c r="A23" s="106"/>
      <c r="B23" s="108" t="str">
        <f>IF(C23&lt;&gt;"",COUNT($B$3:B22)+1,"")</f>
        <v/>
      </c>
      <c r="C23" s="109"/>
      <c r="D23" s="107"/>
      <c r="E23" s="107"/>
      <c r="F23" s="108" t="str">
        <f>IFERROR(IF(E23&lt;&gt;"",VLOOKUP(E23,STORE!$C$6:$D$500,2,FALSE),""),"تأكد من الكود")</f>
        <v/>
      </c>
      <c r="G23" s="107"/>
      <c r="H23" s="110"/>
      <c r="I23" s="107"/>
      <c r="J23" s="106"/>
      <c r="U23" s="4" t="str">
        <f>IF(AND($V$2=$E23,$V$2&lt;&gt;"",$V$2&lt;&gt;0,F23&lt;&gt;"تأكد من الكود"),COUNT($U$3:U22)+1,"  ")</f>
        <v xml:space="preserve">  </v>
      </c>
      <c r="Y23" s="4" t="str">
        <f>IF(AND($Z$2=$D23,$Z$2&lt;&gt;"",$Z$2&lt;&gt;0,$Y$2=$Y$1),COUNT($Y$3:Y22)+1,"  ")</f>
        <v xml:space="preserve">  </v>
      </c>
    </row>
    <row r="24" spans="1:25" ht="17.25" thickTop="1" thickBot="1">
      <c r="A24" s="106"/>
      <c r="B24" s="108" t="str">
        <f>IF(C24&lt;&gt;"",COUNT($B$3:B23)+1,"")</f>
        <v/>
      </c>
      <c r="C24" s="109"/>
      <c r="D24" s="107"/>
      <c r="E24" s="107"/>
      <c r="F24" s="108" t="str">
        <f>IFERROR(IF(E24&lt;&gt;"",VLOOKUP(E24,STORE!$C$6:$D$500,2,FALSE),""),"تأكد من الكود")</f>
        <v/>
      </c>
      <c r="G24" s="107"/>
      <c r="H24" s="110"/>
      <c r="I24" s="107"/>
      <c r="J24" s="106"/>
      <c r="U24" s="4" t="str">
        <f>IF(AND($V$2=$E24,$V$2&lt;&gt;"",$V$2&lt;&gt;0,F24&lt;&gt;"تأكد من الكود"),COUNT($U$3:U23)+1,"  ")</f>
        <v xml:space="preserve">  </v>
      </c>
      <c r="Y24" s="4" t="str">
        <f>IF(AND($Z$2=$D24,$Z$2&lt;&gt;"",$Z$2&lt;&gt;0,$Y$2=$Y$1),COUNT($Y$3:Y23)+1,"  ")</f>
        <v xml:space="preserve">  </v>
      </c>
    </row>
    <row r="25" spans="1:25" ht="17.25" thickTop="1" thickBot="1">
      <c r="A25" s="106"/>
      <c r="B25" s="108" t="str">
        <f>IF(C25&lt;&gt;"",COUNT($B$3:B24)+1,"")</f>
        <v/>
      </c>
      <c r="C25" s="109"/>
      <c r="D25" s="107"/>
      <c r="E25" s="107"/>
      <c r="F25" s="108" t="str">
        <f>IFERROR(IF(E25&lt;&gt;"",VLOOKUP(E25,STORE!$C$6:$D$500,2,FALSE),""),"تأكد من الكود")</f>
        <v/>
      </c>
      <c r="G25" s="107"/>
      <c r="H25" s="110"/>
      <c r="I25" s="107"/>
      <c r="J25" s="106"/>
      <c r="U25" s="4" t="str">
        <f>IF(AND($V$2=$E25,$V$2&lt;&gt;"",$V$2&lt;&gt;0,F25&lt;&gt;"تأكد من الكود"),COUNT($U$3:U24)+1,"  ")</f>
        <v xml:space="preserve">  </v>
      </c>
      <c r="Y25" s="4" t="str">
        <f>IF(AND($Z$2=$D25,$Z$2&lt;&gt;"",$Z$2&lt;&gt;0,$Y$2=$Y$1),COUNT($Y$3:Y24)+1,"  ")</f>
        <v xml:space="preserve">  </v>
      </c>
    </row>
    <row r="26" spans="1:25" ht="17.25" thickTop="1" thickBot="1">
      <c r="A26" s="106"/>
      <c r="B26" s="108" t="str">
        <f>IF(C26&lt;&gt;"",COUNT($B$3:B25)+1,"")</f>
        <v/>
      </c>
      <c r="C26" s="109"/>
      <c r="D26" s="107"/>
      <c r="E26" s="107"/>
      <c r="F26" s="108" t="str">
        <f>IFERROR(IF(E26&lt;&gt;"",VLOOKUP(E26,STORE!$C$6:$D$500,2,FALSE),""),"تأكد من الكود")</f>
        <v/>
      </c>
      <c r="G26" s="107"/>
      <c r="H26" s="110"/>
      <c r="I26" s="107"/>
      <c r="J26" s="106"/>
      <c r="U26" s="4" t="str">
        <f>IF(AND($V$2=$E26,$V$2&lt;&gt;"",$V$2&lt;&gt;0,F26&lt;&gt;"تأكد من الكود"),COUNT($U$3:U25)+1,"  ")</f>
        <v xml:space="preserve">  </v>
      </c>
      <c r="Y26" s="4" t="str">
        <f>IF(AND($Z$2=$D26,$Z$2&lt;&gt;"",$Z$2&lt;&gt;0,$Y$2=$Y$1),COUNT($Y$3:Y25)+1,"  ")</f>
        <v xml:space="preserve">  </v>
      </c>
    </row>
    <row r="27" spans="1:25" ht="17.25" thickTop="1" thickBot="1">
      <c r="A27" s="106"/>
      <c r="B27" s="108" t="str">
        <f>IF(C27&lt;&gt;"",COUNT($B$3:B26)+1,"")</f>
        <v/>
      </c>
      <c r="C27" s="109"/>
      <c r="D27" s="107"/>
      <c r="E27" s="107"/>
      <c r="F27" s="108" t="str">
        <f>IFERROR(IF(E27&lt;&gt;"",VLOOKUP(E27,STORE!$C$6:$D$500,2,FALSE),""),"تأكد من الكود")</f>
        <v/>
      </c>
      <c r="G27" s="107"/>
      <c r="H27" s="110"/>
      <c r="I27" s="107"/>
      <c r="J27" s="106"/>
      <c r="U27" s="4" t="str">
        <f>IF(AND($V$2=$E27,$V$2&lt;&gt;"",$V$2&lt;&gt;0,F27&lt;&gt;"تأكد من الكود"),COUNT($U$3:U26)+1,"  ")</f>
        <v xml:space="preserve">  </v>
      </c>
      <c r="Y27" s="4" t="str">
        <f>IF(AND($Z$2=$D27,$Z$2&lt;&gt;"",$Z$2&lt;&gt;0,$Y$2=$Y$1),COUNT($Y$3:Y26)+1,"  ")</f>
        <v xml:space="preserve">  </v>
      </c>
    </row>
    <row r="28" spans="1:25" ht="17.25" thickTop="1" thickBot="1">
      <c r="A28" s="106"/>
      <c r="B28" s="108" t="str">
        <f>IF(C28&lt;&gt;"",COUNT($B$3:B27)+1,"")</f>
        <v/>
      </c>
      <c r="C28" s="109"/>
      <c r="D28" s="107"/>
      <c r="E28" s="107"/>
      <c r="F28" s="108" t="str">
        <f>IFERROR(IF(E28&lt;&gt;"",VLOOKUP(E28,STORE!$C$6:$D$500,2,FALSE),""),"تأكد من الكود")</f>
        <v/>
      </c>
      <c r="G28" s="107"/>
      <c r="H28" s="110"/>
      <c r="I28" s="107"/>
      <c r="J28" s="106"/>
      <c r="U28" s="4" t="str">
        <f>IF(AND($V$2=$E28,$V$2&lt;&gt;"",$V$2&lt;&gt;0,F28&lt;&gt;"تأكد من الكود"),COUNT($U$3:U27)+1,"  ")</f>
        <v xml:space="preserve">  </v>
      </c>
      <c r="Y28" s="4" t="str">
        <f>IF(AND($Z$2=$D28,$Z$2&lt;&gt;"",$Z$2&lt;&gt;0,$Y$2=$Y$1),COUNT($Y$3:Y27)+1,"  ")</f>
        <v xml:space="preserve">  </v>
      </c>
    </row>
    <row r="29" spans="1:25" ht="17.25" thickTop="1" thickBot="1">
      <c r="A29" s="106"/>
      <c r="B29" s="108" t="str">
        <f>IF(C29&lt;&gt;"",COUNT($B$3:B28)+1,"")</f>
        <v/>
      </c>
      <c r="C29" s="109"/>
      <c r="D29" s="107"/>
      <c r="E29" s="107"/>
      <c r="F29" s="108" t="str">
        <f>IFERROR(IF(E29&lt;&gt;"",VLOOKUP(E29,STORE!$C$6:$D$500,2,FALSE),""),"تأكد من الكود")</f>
        <v/>
      </c>
      <c r="G29" s="107"/>
      <c r="H29" s="110"/>
      <c r="I29" s="107"/>
      <c r="J29" s="106"/>
      <c r="U29" s="4" t="str">
        <f>IF(AND($V$2=$E29,$V$2&lt;&gt;"",$V$2&lt;&gt;0,F29&lt;&gt;"تأكد من الكود"),COUNT($U$3:U28)+1,"  ")</f>
        <v xml:space="preserve">  </v>
      </c>
      <c r="Y29" s="4" t="str">
        <f>IF(AND($Z$2=$D29,$Z$2&lt;&gt;"",$Z$2&lt;&gt;0,$Y$2=$Y$1),COUNT($Y$3:Y28)+1,"  ")</f>
        <v xml:space="preserve">  </v>
      </c>
    </row>
    <row r="30" spans="1:25" ht="16.5" thickTop="1">
      <c r="B30" s="5" t="str">
        <f>IF(C30&lt;&gt;"",COUNT($B$3:B29)+1,"")</f>
        <v/>
      </c>
      <c r="C30" s="86"/>
      <c r="D30" s="12"/>
      <c r="E30" s="12"/>
      <c r="F30" s="5" t="str">
        <f>IFERROR(IF(E30&lt;&gt;"",VLOOKUP(E30,STORE!$C$6:$D$500,2,FALSE),""),"تأكد من الكود")</f>
        <v/>
      </c>
      <c r="G30" s="12"/>
      <c r="H30" s="20"/>
      <c r="I30" s="12"/>
      <c r="U30" s="4" t="str">
        <f>IF(AND($V$2=$E30,$V$2&lt;&gt;"",$V$2&lt;&gt;0,F30&lt;&gt;"تأكد من الكود"),COUNT($U$3:U29)+1,"  ")</f>
        <v xml:space="preserve">  </v>
      </c>
      <c r="Y30" s="4" t="str">
        <f>IF(AND($Z$2=$D30,$Z$2&lt;&gt;"",$Z$2&lt;&gt;0,$Y$2=$Y$1),COUNT($Y$3:Y29)+1,"  ")</f>
        <v xml:space="preserve">  </v>
      </c>
    </row>
    <row r="31" spans="1:25" ht="15.75">
      <c r="B31" s="5" t="str">
        <f>IF(C31&lt;&gt;"",COUNT($B$3:B30)+1,"")</f>
        <v/>
      </c>
      <c r="C31" s="86"/>
      <c r="D31" s="12"/>
      <c r="E31" s="12"/>
      <c r="F31" s="5" t="str">
        <f>IFERROR(IF(E31&lt;&gt;"",VLOOKUP(E31,STORE!$C$6:$D$500,2,FALSE),""),"تأكد من الكود")</f>
        <v/>
      </c>
      <c r="G31" s="12"/>
      <c r="H31" s="20"/>
      <c r="I31" s="12"/>
      <c r="U31" s="4" t="str">
        <f>IF(AND($V$2=$E31,$V$2&lt;&gt;"",$V$2&lt;&gt;0,F31&lt;&gt;"تأكد من الكود"),COUNT($U$3:U30)+1,"  ")</f>
        <v xml:space="preserve">  </v>
      </c>
      <c r="Y31" s="4" t="str">
        <f>IF(AND($Z$2=$D31,$Z$2&lt;&gt;"",$Z$2&lt;&gt;0,$Y$2=$Y$1),COUNT($Y$3:Y30)+1,"  ")</f>
        <v xml:space="preserve">  </v>
      </c>
    </row>
    <row r="32" spans="1:25" ht="15.75">
      <c r="B32" s="5" t="str">
        <f>IF(C32&lt;&gt;"",COUNT($B$3:B31)+1,"")</f>
        <v/>
      </c>
      <c r="C32" s="86"/>
      <c r="D32" s="12"/>
      <c r="E32" s="12"/>
      <c r="F32" s="5" t="str">
        <f>IFERROR(IF(E32&lt;&gt;"",VLOOKUP(E32,STORE!$C$6:$D$500,2,FALSE),""),"تأكد من الكود")</f>
        <v/>
      </c>
      <c r="G32" s="12"/>
      <c r="H32" s="20"/>
      <c r="I32" s="12"/>
      <c r="U32" s="4" t="str">
        <f>IF(AND($V$2=$E32,$V$2&lt;&gt;"",$V$2&lt;&gt;0,F32&lt;&gt;"تأكد من الكود"),COUNT($U$3:U31)+1,"  ")</f>
        <v xml:space="preserve">  </v>
      </c>
      <c r="Y32" s="4" t="str">
        <f>IF(AND($Z$2=$D32,$Z$2&lt;&gt;"",$Z$2&lt;&gt;0,$Y$2=$Y$1),COUNT($Y$3:Y31)+1,"  ")</f>
        <v xml:space="preserve">  </v>
      </c>
    </row>
    <row r="33" spans="2:25" ht="15.75">
      <c r="B33" s="5" t="str">
        <f>IF(C33&lt;&gt;"",COUNT($B$3:B32)+1,"")</f>
        <v/>
      </c>
      <c r="C33" s="86"/>
      <c r="D33" s="12"/>
      <c r="E33" s="12"/>
      <c r="F33" s="5" t="str">
        <f>IFERROR(IF(E33&lt;&gt;"",VLOOKUP(E33,STORE!$C$6:$D$500,2,FALSE),""),"تأكد من الكود")</f>
        <v/>
      </c>
      <c r="G33" s="12"/>
      <c r="H33" s="20"/>
      <c r="I33" s="12"/>
      <c r="U33" s="4" t="str">
        <f>IF(AND($V$2=$E33,$V$2&lt;&gt;"",$V$2&lt;&gt;0,F33&lt;&gt;"تأكد من الكود"),COUNT($U$3:U32)+1,"  ")</f>
        <v xml:space="preserve">  </v>
      </c>
      <c r="Y33" s="4" t="str">
        <f>IF(AND($Z$2=$D33,$Z$2&lt;&gt;"",$Z$2&lt;&gt;0,$Y$2=$Y$1),COUNT($Y$3:Y32)+1,"  ")</f>
        <v xml:space="preserve">  </v>
      </c>
    </row>
    <row r="34" spans="2:25" ht="15.75">
      <c r="B34" s="5" t="str">
        <f>IF(C34&lt;&gt;"",COUNT($B$3:B33)+1,"")</f>
        <v/>
      </c>
      <c r="C34" s="86"/>
      <c r="D34" s="12"/>
      <c r="E34" s="12"/>
      <c r="F34" s="5" t="str">
        <f>IFERROR(IF(E34&lt;&gt;"",VLOOKUP(E34,STORE!$C$6:$D$500,2,FALSE),""),"تأكد من الكود")</f>
        <v/>
      </c>
      <c r="G34" s="12"/>
      <c r="H34" s="20"/>
      <c r="I34" s="12"/>
      <c r="U34" s="4" t="str">
        <f>IF(AND($V$2=$E34,$V$2&lt;&gt;"",$V$2&lt;&gt;0,F34&lt;&gt;"تأكد من الكود"),COUNT($U$3:U33)+1,"  ")</f>
        <v xml:space="preserve">  </v>
      </c>
      <c r="Y34" s="4" t="str">
        <f>IF(AND($Z$2=$D34,$Z$2&lt;&gt;"",$Z$2&lt;&gt;0,$Y$2=$Y$1),COUNT($Y$3:Y33)+1,"  ")</f>
        <v xml:space="preserve">  </v>
      </c>
    </row>
    <row r="35" spans="2:25" ht="15.75">
      <c r="B35" s="5" t="str">
        <f>IF(C35&lt;&gt;"",COUNT($B$3:B34)+1,"")</f>
        <v/>
      </c>
      <c r="C35" s="86"/>
      <c r="D35" s="12"/>
      <c r="E35" s="12"/>
      <c r="F35" s="5" t="str">
        <f>IFERROR(IF(E35&lt;&gt;"",VLOOKUP(E35,STORE!$C$6:$D$500,2,FALSE),""),"تأكد من الكود")</f>
        <v/>
      </c>
      <c r="G35" s="12"/>
      <c r="H35" s="20"/>
      <c r="I35" s="12"/>
      <c r="U35" s="4" t="str">
        <f>IF(AND($V$2=$E35,$V$2&lt;&gt;"",$V$2&lt;&gt;0,F35&lt;&gt;"تأكد من الكود"),COUNT($U$3:U34)+1,"  ")</f>
        <v xml:space="preserve">  </v>
      </c>
      <c r="Y35" s="4" t="str">
        <f>IF(AND($Z$2=$D35,$Z$2&lt;&gt;"",$Z$2&lt;&gt;0,$Y$2=$Y$1),COUNT($Y$3:Y34)+1,"  ")</f>
        <v xml:space="preserve">  </v>
      </c>
    </row>
    <row r="36" spans="2:25" ht="15.75">
      <c r="B36" s="5" t="str">
        <f>IF(C36&lt;&gt;"",COUNT($B$3:B35)+1,"")</f>
        <v/>
      </c>
      <c r="C36" s="86"/>
      <c r="D36" s="12"/>
      <c r="E36" s="12"/>
      <c r="F36" s="5" t="str">
        <f>IFERROR(IF(E36&lt;&gt;"",VLOOKUP(E36,STORE!$C$6:$D$500,2,FALSE),""),"تأكد من الكود")</f>
        <v/>
      </c>
      <c r="G36" s="12"/>
      <c r="H36" s="20"/>
      <c r="I36" s="12"/>
      <c r="U36" s="4" t="str">
        <f>IF(AND($V$2=$E36,$V$2&lt;&gt;"",$V$2&lt;&gt;0,F36&lt;&gt;"تأكد من الكود"),COUNT($U$3:U35)+1,"  ")</f>
        <v xml:space="preserve">  </v>
      </c>
      <c r="Y36" s="4" t="str">
        <f>IF(AND($Z$2=$D36,$Z$2&lt;&gt;"",$Z$2&lt;&gt;0,$Y$2=$Y$1),COUNT($Y$3:Y35)+1,"  ")</f>
        <v xml:space="preserve">  </v>
      </c>
    </row>
    <row r="37" spans="2:25" ht="15.75">
      <c r="B37" s="5" t="str">
        <f>IF(C37&lt;&gt;"",COUNT($B$3:B36)+1,"")</f>
        <v/>
      </c>
      <c r="C37" s="86"/>
      <c r="D37" s="12"/>
      <c r="E37" s="12"/>
      <c r="F37" s="5" t="str">
        <f>IFERROR(IF(E37&lt;&gt;"",VLOOKUP(E37,STORE!$C$6:$D$500,2,FALSE),""),"تأكد من الكود")</f>
        <v/>
      </c>
      <c r="G37" s="12"/>
      <c r="H37" s="20"/>
      <c r="I37" s="12"/>
      <c r="U37" s="4" t="str">
        <f>IF(AND($V$2=$E37,$V$2&lt;&gt;"",$V$2&lt;&gt;0,F37&lt;&gt;"تأكد من الكود"),COUNT($U$3:U36)+1,"  ")</f>
        <v xml:space="preserve">  </v>
      </c>
      <c r="Y37" s="4" t="str">
        <f>IF(AND($Z$2=$D37,$Z$2&lt;&gt;"",$Z$2&lt;&gt;0,$Y$2=$Y$1),COUNT($Y$3:Y36)+1,"  ")</f>
        <v xml:space="preserve">  </v>
      </c>
    </row>
    <row r="38" spans="2:25" ht="15.75">
      <c r="B38" s="5" t="str">
        <f>IF(C38&lt;&gt;"",COUNT($B$3:B37)+1,"")</f>
        <v/>
      </c>
      <c r="C38" s="86"/>
      <c r="D38" s="12"/>
      <c r="E38" s="12"/>
      <c r="F38" s="5" t="str">
        <f>IFERROR(IF(E38&lt;&gt;"",VLOOKUP(E38,STORE!$C$6:$D$500,2,FALSE),""),"تأكد من الكود")</f>
        <v/>
      </c>
      <c r="G38" s="12"/>
      <c r="H38" s="20"/>
      <c r="I38" s="12"/>
      <c r="U38" s="4" t="str">
        <f>IF(AND($V$2=$E38,$V$2&lt;&gt;"",$V$2&lt;&gt;0,F38&lt;&gt;"تأكد من الكود"),COUNT($U$3:U37)+1,"  ")</f>
        <v xml:space="preserve">  </v>
      </c>
      <c r="Y38" s="4" t="str">
        <f>IF(AND($Z$2=$D38,$Z$2&lt;&gt;"",$Z$2&lt;&gt;0,$Y$2=$Y$1),COUNT($Y$3:Y37)+1,"  ")</f>
        <v xml:space="preserve">  </v>
      </c>
    </row>
    <row r="39" spans="2:25" ht="15.75">
      <c r="B39" s="5" t="str">
        <f>IF(C39&lt;&gt;"",COUNT($B$3:B38)+1,"")</f>
        <v/>
      </c>
      <c r="C39" s="86"/>
      <c r="D39" s="12"/>
      <c r="E39" s="12"/>
      <c r="F39" s="5" t="str">
        <f>IFERROR(IF(E39&lt;&gt;"",VLOOKUP(E39,STORE!$C$6:$D$500,2,FALSE),""),"تأكد من الكود")</f>
        <v/>
      </c>
      <c r="G39" s="12"/>
      <c r="H39" s="20"/>
      <c r="I39" s="12"/>
      <c r="U39" s="4" t="str">
        <f>IF(AND($V$2=$E39,$V$2&lt;&gt;"",$V$2&lt;&gt;0,F39&lt;&gt;"تأكد من الكود"),COUNT($U$3:U38)+1,"  ")</f>
        <v xml:space="preserve">  </v>
      </c>
      <c r="Y39" s="4" t="str">
        <f>IF(AND($Z$2=$D39,$Z$2&lt;&gt;"",$Z$2&lt;&gt;0,$Y$2=$Y$1),COUNT($Y$3:Y38)+1,"  ")</f>
        <v xml:space="preserve">  </v>
      </c>
    </row>
    <row r="40" spans="2:25" ht="15.75">
      <c r="B40" s="5" t="str">
        <f>IF(C40&lt;&gt;"",COUNT($B$3:B39)+1,"")</f>
        <v/>
      </c>
      <c r="C40" s="86"/>
      <c r="D40" s="12"/>
      <c r="E40" s="12"/>
      <c r="F40" s="5" t="str">
        <f>IFERROR(IF(E40&lt;&gt;"",VLOOKUP(E40,STORE!$C$6:$D$500,2,FALSE),""),"تأكد من الكود")</f>
        <v/>
      </c>
      <c r="G40" s="12"/>
      <c r="H40" s="20"/>
      <c r="I40" s="12"/>
      <c r="U40" s="4" t="str">
        <f>IF(AND($V$2=$E40,$V$2&lt;&gt;"",$V$2&lt;&gt;0,F40&lt;&gt;"تأكد من الكود"),COUNT($U$3:U39)+1,"  ")</f>
        <v xml:space="preserve">  </v>
      </c>
      <c r="Y40" s="4" t="str">
        <f>IF(AND($Z$2=$D40,$Z$2&lt;&gt;"",$Z$2&lt;&gt;0,$Y$2=$Y$1),COUNT($Y$3:Y39)+1,"  ")</f>
        <v xml:space="preserve">  </v>
      </c>
    </row>
    <row r="41" spans="2:25" ht="15.75">
      <c r="B41" s="5" t="str">
        <f>IF(C41&lt;&gt;"",COUNT($B$3:B40)+1,"")</f>
        <v/>
      </c>
      <c r="C41" s="86"/>
      <c r="D41" s="12"/>
      <c r="E41" s="12"/>
      <c r="F41" s="5" t="str">
        <f>IFERROR(IF(E41&lt;&gt;"",VLOOKUP(E41,STORE!$C$6:$D$500,2,FALSE),""),"تأكد من الكود")</f>
        <v/>
      </c>
      <c r="G41" s="12"/>
      <c r="H41" s="20"/>
      <c r="I41" s="12"/>
      <c r="U41" s="4" t="str">
        <f>IF(AND($V$2=$E41,$V$2&lt;&gt;"",$V$2&lt;&gt;0,F41&lt;&gt;"تأكد من الكود"),COUNT($U$3:U40)+1,"  ")</f>
        <v xml:space="preserve">  </v>
      </c>
      <c r="Y41" s="4" t="str">
        <f>IF(AND($Z$2=$D41,$Z$2&lt;&gt;"",$Z$2&lt;&gt;0,$Y$2=$Y$1),COUNT($Y$3:Y40)+1,"  ")</f>
        <v xml:space="preserve">  </v>
      </c>
    </row>
    <row r="42" spans="2:25" ht="15.75">
      <c r="B42" s="5" t="str">
        <f>IF(C42&lt;&gt;"",COUNT($B$3:B41)+1,"")</f>
        <v/>
      </c>
      <c r="C42" s="86"/>
      <c r="D42" s="12"/>
      <c r="E42" s="12"/>
      <c r="F42" s="5" t="str">
        <f>IFERROR(IF(E42&lt;&gt;"",VLOOKUP(E42,STORE!$C$6:$D$500,2,FALSE),""),"تأكد من الكود")</f>
        <v/>
      </c>
      <c r="G42" s="12"/>
      <c r="H42" s="20"/>
      <c r="I42" s="12"/>
      <c r="U42" s="4" t="str">
        <f>IF(AND($V$2=$E42,$V$2&lt;&gt;"",$V$2&lt;&gt;0,F42&lt;&gt;"تأكد من الكود"),COUNT($U$3:U41)+1,"  ")</f>
        <v xml:space="preserve">  </v>
      </c>
      <c r="Y42" s="4" t="str">
        <f>IF(AND($Z$2=$D42,$Z$2&lt;&gt;"",$Z$2&lt;&gt;0,$Y$2=$Y$1),COUNT($Y$3:Y41)+1,"  ")</f>
        <v xml:space="preserve">  </v>
      </c>
    </row>
    <row r="43" spans="2:25" ht="15.75">
      <c r="B43" s="5" t="str">
        <f>IF(C43&lt;&gt;"",COUNT($B$3:B42)+1,"")</f>
        <v/>
      </c>
      <c r="C43" s="86"/>
      <c r="D43" s="12"/>
      <c r="E43" s="12"/>
      <c r="F43" s="5" t="str">
        <f>IFERROR(IF(E43&lt;&gt;"",VLOOKUP(E43,STORE!$C$6:$D$500,2,FALSE),""),"تأكد من الكود")</f>
        <v/>
      </c>
      <c r="G43" s="12"/>
      <c r="H43" s="20"/>
      <c r="I43" s="12"/>
      <c r="U43" s="4" t="str">
        <f>IF(AND($V$2=$E43,$V$2&lt;&gt;"",$V$2&lt;&gt;0,F43&lt;&gt;"تأكد من الكود"),COUNT($U$3:U42)+1,"  ")</f>
        <v xml:space="preserve">  </v>
      </c>
      <c r="Y43" s="4" t="str">
        <f>IF(AND($Z$2=$D43,$Z$2&lt;&gt;"",$Z$2&lt;&gt;0,$Y$2=$Y$1),COUNT($Y$3:Y42)+1,"  ")</f>
        <v xml:space="preserve">  </v>
      </c>
    </row>
    <row r="44" spans="2:25" ht="15.75">
      <c r="B44" s="5" t="str">
        <f>IF(C44&lt;&gt;"",COUNT($B$3:B43)+1,"")</f>
        <v/>
      </c>
      <c r="C44" s="86"/>
      <c r="D44" s="12"/>
      <c r="E44" s="12"/>
      <c r="F44" s="5" t="str">
        <f>IFERROR(IF(E44&lt;&gt;"",VLOOKUP(E44,STORE!$C$6:$D$500,2,FALSE),""),"تأكد من الكود")</f>
        <v/>
      </c>
      <c r="G44" s="12"/>
      <c r="H44" s="20"/>
      <c r="I44" s="12"/>
      <c r="U44" s="4" t="str">
        <f>IF(AND($V$2=$E44,$V$2&lt;&gt;"",$V$2&lt;&gt;0,F44&lt;&gt;"تأكد من الكود"),COUNT($U$3:U43)+1,"  ")</f>
        <v xml:space="preserve">  </v>
      </c>
      <c r="Y44" s="4" t="str">
        <f>IF(AND($Z$2=$D44,$Z$2&lt;&gt;"",$Z$2&lt;&gt;0,$Y$2=$Y$1),COUNT($Y$3:Y43)+1,"  ")</f>
        <v xml:space="preserve">  </v>
      </c>
    </row>
    <row r="45" spans="2:25" ht="15.75">
      <c r="B45" s="5" t="str">
        <f>IF(C45&lt;&gt;"",COUNT($B$3:B44)+1,"")</f>
        <v/>
      </c>
      <c r="C45" s="86"/>
      <c r="D45" s="12"/>
      <c r="E45" s="12"/>
      <c r="F45" s="5" t="str">
        <f>IFERROR(IF(E45&lt;&gt;"",VLOOKUP(E45,STORE!$C$6:$D$500,2,FALSE),""),"تأكد من الكود")</f>
        <v/>
      </c>
      <c r="G45" s="12"/>
      <c r="H45" s="20"/>
      <c r="I45" s="12"/>
      <c r="U45" s="4" t="str">
        <f>IF(AND($V$2=$E45,$V$2&lt;&gt;"",$V$2&lt;&gt;0,F45&lt;&gt;"تأكد من الكود"),COUNT($U$3:U44)+1,"  ")</f>
        <v xml:space="preserve">  </v>
      </c>
      <c r="Y45" s="4" t="str">
        <f>IF(AND($Z$2=$D45,$Z$2&lt;&gt;"",$Z$2&lt;&gt;0,$Y$2=$Y$1),COUNT($Y$3:Y44)+1,"  ")</f>
        <v xml:space="preserve">  </v>
      </c>
    </row>
    <row r="46" spans="2:25" ht="15.75">
      <c r="B46" s="5" t="str">
        <f>IF(C46&lt;&gt;"",COUNT($B$3:B45)+1,"")</f>
        <v/>
      </c>
      <c r="C46" s="86"/>
      <c r="D46" s="12"/>
      <c r="E46" s="12"/>
      <c r="F46" s="5" t="str">
        <f>IFERROR(IF(E46&lt;&gt;"",VLOOKUP(E46,STORE!$C$6:$D$500,2,FALSE),""),"تأكد من الكود")</f>
        <v/>
      </c>
      <c r="G46" s="12"/>
      <c r="H46" s="20"/>
      <c r="I46" s="12"/>
      <c r="U46" s="4" t="str">
        <f>IF(AND($V$2=$E46,$V$2&lt;&gt;"",$V$2&lt;&gt;0,F46&lt;&gt;"تأكد من الكود"),COUNT($U$3:U45)+1,"  ")</f>
        <v xml:space="preserve">  </v>
      </c>
      <c r="Y46" s="4" t="str">
        <f>IF(AND($Z$2=$D46,$Z$2&lt;&gt;"",$Z$2&lt;&gt;0,$Y$2=$Y$1),COUNT($Y$3:Y45)+1,"  ")</f>
        <v xml:space="preserve">  </v>
      </c>
    </row>
    <row r="47" spans="2:25" ht="15.75">
      <c r="B47" s="5" t="str">
        <f>IF(C47&lt;&gt;"",COUNT($B$3:B46)+1,"")</f>
        <v/>
      </c>
      <c r="C47" s="86"/>
      <c r="D47" s="12"/>
      <c r="E47" s="12"/>
      <c r="F47" s="5" t="str">
        <f>IFERROR(IF(E47&lt;&gt;"",VLOOKUP(E47,STORE!$C$6:$D$500,2,FALSE),""),"تأكد من الكود")</f>
        <v/>
      </c>
      <c r="G47" s="12"/>
      <c r="H47" s="20"/>
      <c r="I47" s="12"/>
      <c r="U47" s="4" t="str">
        <f>IF(AND($V$2=$E47,$V$2&lt;&gt;"",$V$2&lt;&gt;0,F47&lt;&gt;"تأكد من الكود"),COUNT($U$3:U46)+1,"  ")</f>
        <v xml:space="preserve">  </v>
      </c>
      <c r="Y47" s="4" t="str">
        <f>IF(AND($Z$2=$D47,$Z$2&lt;&gt;"",$Z$2&lt;&gt;0,$Y$2=$Y$1),COUNT($Y$3:Y46)+1,"  ")</f>
        <v xml:space="preserve">  </v>
      </c>
    </row>
    <row r="48" spans="2:25" ht="15.75">
      <c r="B48" s="5" t="str">
        <f>IF(C48&lt;&gt;"",COUNT($B$3:B47)+1,"")</f>
        <v/>
      </c>
      <c r="C48" s="86"/>
      <c r="D48" s="12"/>
      <c r="E48" s="12"/>
      <c r="F48" s="5" t="str">
        <f>IFERROR(IF(E48&lt;&gt;"",VLOOKUP(E48,STORE!$C$6:$D$500,2,FALSE),""),"تأكد من الكود")</f>
        <v/>
      </c>
      <c r="G48" s="12"/>
      <c r="H48" s="20"/>
      <c r="I48" s="12"/>
      <c r="U48" s="4" t="str">
        <f>IF(AND($V$2=$E48,$V$2&lt;&gt;"",$V$2&lt;&gt;0,F48&lt;&gt;"تأكد من الكود"),COUNT($U$3:U47)+1,"  ")</f>
        <v xml:space="preserve">  </v>
      </c>
      <c r="Y48" s="4" t="str">
        <f>IF(AND($Z$2=$D48,$Z$2&lt;&gt;"",$Z$2&lt;&gt;0,$Y$2=$Y$1),COUNT($Y$3:Y47)+1,"  ")</f>
        <v xml:space="preserve">  </v>
      </c>
    </row>
    <row r="49" spans="2:25" ht="15.75">
      <c r="B49" s="5" t="str">
        <f>IF(C49&lt;&gt;"",COUNT($B$3:B48)+1,"")</f>
        <v/>
      </c>
      <c r="C49" s="86"/>
      <c r="D49" s="12"/>
      <c r="E49" s="12"/>
      <c r="F49" s="5" t="str">
        <f>IFERROR(IF(E49&lt;&gt;"",VLOOKUP(E49,STORE!$C$6:$D$500,2,FALSE),""),"تأكد من الكود")</f>
        <v/>
      </c>
      <c r="G49" s="12"/>
      <c r="H49" s="20"/>
      <c r="I49" s="12"/>
      <c r="U49" s="4" t="str">
        <f>IF(AND($V$2=$E49,$V$2&lt;&gt;"",$V$2&lt;&gt;0,F49&lt;&gt;"تأكد من الكود"),COUNT($U$3:U48)+1,"  ")</f>
        <v xml:space="preserve">  </v>
      </c>
      <c r="Y49" s="4" t="str">
        <f>IF(AND($Z$2=$D49,$Z$2&lt;&gt;"",$Z$2&lt;&gt;0,$Y$2=$Y$1),COUNT($Y$3:Y48)+1,"  ")</f>
        <v xml:space="preserve">  </v>
      </c>
    </row>
    <row r="50" spans="2:25" ht="15.75">
      <c r="B50" s="5" t="str">
        <f>IF(C50&lt;&gt;"",COUNT($B$3:B49)+1,"")</f>
        <v/>
      </c>
      <c r="C50" s="86"/>
      <c r="D50" s="12"/>
      <c r="E50" s="12"/>
      <c r="F50" s="5" t="str">
        <f>IFERROR(IF(E50&lt;&gt;"",VLOOKUP(E50,STORE!$C$6:$D$500,2,FALSE),""),"تأكد من الكود")</f>
        <v/>
      </c>
      <c r="G50" s="12"/>
      <c r="H50" s="20"/>
      <c r="I50" s="12"/>
      <c r="U50" s="4" t="str">
        <f>IF(AND($V$2=$E50,$V$2&lt;&gt;"",$V$2&lt;&gt;0,F50&lt;&gt;"تأكد من الكود"),COUNT($U$3:U49)+1,"  ")</f>
        <v xml:space="preserve">  </v>
      </c>
      <c r="Y50" s="4" t="str">
        <f>IF(AND($Z$2=$D50,$Z$2&lt;&gt;"",$Z$2&lt;&gt;0,$Y$2=$Y$1),COUNT($Y$3:Y49)+1,"  ")</f>
        <v xml:space="preserve">  </v>
      </c>
    </row>
    <row r="51" spans="2:25" ht="15.75">
      <c r="B51" s="5" t="str">
        <f>IF(C51&lt;&gt;"",COUNT($B$3:B50)+1,"")</f>
        <v/>
      </c>
      <c r="C51" s="86"/>
      <c r="D51" s="12"/>
      <c r="E51" s="12"/>
      <c r="F51" s="5" t="str">
        <f>IFERROR(IF(E51&lt;&gt;"",VLOOKUP(E51,STORE!$C$6:$D$500,2,FALSE),""),"تأكد من الكود")</f>
        <v/>
      </c>
      <c r="G51" s="12"/>
      <c r="H51" s="20"/>
      <c r="I51" s="12"/>
      <c r="U51" s="4" t="str">
        <f>IF(AND($V$2=$E51,$V$2&lt;&gt;"",$V$2&lt;&gt;0,F51&lt;&gt;"تأكد من الكود"),COUNT($U$3:U50)+1,"  ")</f>
        <v xml:space="preserve">  </v>
      </c>
      <c r="Y51" s="4" t="str">
        <f>IF(AND($Z$2=$D51,$Z$2&lt;&gt;"",$Z$2&lt;&gt;0,$Y$2=$Y$1),COUNT($Y$3:Y50)+1,"  ")</f>
        <v xml:space="preserve">  </v>
      </c>
    </row>
    <row r="52" spans="2:25" ht="15.75">
      <c r="B52" s="5" t="str">
        <f>IF(C52&lt;&gt;"",COUNT($B$3:B51)+1,"")</f>
        <v/>
      </c>
      <c r="C52" s="86"/>
      <c r="D52" s="12"/>
      <c r="E52" s="12"/>
      <c r="F52" s="5" t="str">
        <f>IFERROR(IF(E52&lt;&gt;"",VLOOKUP(E52,STORE!$C$6:$D$500,2,FALSE),""),"تأكد من الكود")</f>
        <v/>
      </c>
      <c r="G52" s="12"/>
      <c r="H52" s="20"/>
      <c r="I52" s="12"/>
      <c r="U52" s="4" t="str">
        <f>IF(AND($V$2=$E52,$V$2&lt;&gt;"",$V$2&lt;&gt;0,F52&lt;&gt;"تأكد من الكود"),COUNT($U$3:U51)+1,"  ")</f>
        <v xml:space="preserve">  </v>
      </c>
      <c r="Y52" s="4" t="str">
        <f>IF(AND($Z$2=$D52,$Z$2&lt;&gt;"",$Z$2&lt;&gt;0,$Y$2=$Y$1),COUNT($Y$3:Y51)+1,"  ")</f>
        <v xml:space="preserve">  </v>
      </c>
    </row>
    <row r="53" spans="2:25" ht="15.75">
      <c r="B53" s="5" t="str">
        <f>IF(C53&lt;&gt;"",COUNT($B$3:B52)+1,"")</f>
        <v/>
      </c>
      <c r="C53" s="86"/>
      <c r="D53" s="12"/>
      <c r="E53" s="12"/>
      <c r="F53" s="5" t="str">
        <f>IFERROR(IF(E53&lt;&gt;"",VLOOKUP(E53,STORE!$C$6:$D$500,2,FALSE),""),"تأكد من الكود")</f>
        <v/>
      </c>
      <c r="G53" s="12"/>
      <c r="H53" s="20"/>
      <c r="I53" s="12"/>
      <c r="U53" s="4" t="str">
        <f>IF(AND($V$2=$E53,$V$2&lt;&gt;"",$V$2&lt;&gt;0,F53&lt;&gt;"تأكد من الكود"),COUNT($U$3:U52)+1,"  ")</f>
        <v xml:space="preserve">  </v>
      </c>
      <c r="Y53" s="4" t="str">
        <f>IF(AND($Z$2=$D53,$Z$2&lt;&gt;"",$Z$2&lt;&gt;0,$Y$2=$Y$1),COUNT($Y$3:Y52)+1,"  ")</f>
        <v xml:space="preserve">  </v>
      </c>
    </row>
    <row r="54" spans="2:25" ht="15.75">
      <c r="B54" s="5" t="str">
        <f>IF(C54&lt;&gt;"",COUNT($B$3:B53)+1,"")</f>
        <v/>
      </c>
      <c r="C54" s="86"/>
      <c r="D54" s="12"/>
      <c r="E54" s="12"/>
      <c r="F54" s="5" t="str">
        <f>IFERROR(IF(E54&lt;&gt;"",VLOOKUP(E54,STORE!$C$6:$D$500,2,FALSE),""),"تأكد من الكود")</f>
        <v/>
      </c>
      <c r="G54" s="12"/>
      <c r="H54" s="20"/>
      <c r="I54" s="12"/>
      <c r="U54" s="4" t="str">
        <f>IF(AND($V$2=$E54,$V$2&lt;&gt;"",$V$2&lt;&gt;0,F54&lt;&gt;"تأكد من الكود"),COUNT($U$3:U53)+1,"  ")</f>
        <v xml:space="preserve">  </v>
      </c>
      <c r="Y54" s="4" t="str">
        <f>IF(AND($Z$2=$D54,$Z$2&lt;&gt;"",$Z$2&lt;&gt;0,$Y$2=$Y$1),COUNT($Y$3:Y53)+1,"  ")</f>
        <v xml:space="preserve">  </v>
      </c>
    </row>
    <row r="55" spans="2:25" ht="15.75">
      <c r="B55" s="5" t="str">
        <f>IF(C55&lt;&gt;"",COUNT($B$3:B54)+1,"")</f>
        <v/>
      </c>
      <c r="C55" s="86"/>
      <c r="D55" s="12"/>
      <c r="E55" s="12"/>
      <c r="F55" s="5" t="str">
        <f>IFERROR(IF(E55&lt;&gt;"",VLOOKUP(E55,STORE!$C$6:$D$500,2,FALSE),""),"تأكد من الكود")</f>
        <v/>
      </c>
      <c r="G55" s="12"/>
      <c r="H55" s="20"/>
      <c r="I55" s="12"/>
      <c r="U55" s="4" t="str">
        <f>IF(AND($V$2=$E55,$V$2&lt;&gt;"",$V$2&lt;&gt;0,F55&lt;&gt;"تأكد من الكود"),COUNT($U$3:U54)+1,"  ")</f>
        <v xml:space="preserve">  </v>
      </c>
      <c r="Y55" s="4" t="str">
        <f>IF(AND($Z$2=$D55,$Z$2&lt;&gt;"",$Z$2&lt;&gt;0,$Y$2=$Y$1),COUNT($Y$3:Y54)+1,"  ")</f>
        <v xml:space="preserve">  </v>
      </c>
    </row>
    <row r="56" spans="2:25" ht="15.75">
      <c r="B56" s="5" t="str">
        <f>IF(C56&lt;&gt;"",COUNT($B$3:B55)+1,"")</f>
        <v/>
      </c>
      <c r="C56" s="86"/>
      <c r="D56" s="12"/>
      <c r="E56" s="12"/>
      <c r="F56" s="5" t="str">
        <f>IFERROR(IF(E56&lt;&gt;"",VLOOKUP(E56,STORE!$C$6:$D$500,2,FALSE),""),"تأكد من الكود")</f>
        <v/>
      </c>
      <c r="G56" s="12"/>
      <c r="H56" s="20"/>
      <c r="I56" s="12"/>
      <c r="U56" s="4" t="str">
        <f>IF(AND($V$2=$E56,$V$2&lt;&gt;"",$V$2&lt;&gt;0,F56&lt;&gt;"تأكد من الكود"),COUNT($U$3:U55)+1,"  ")</f>
        <v xml:space="preserve">  </v>
      </c>
      <c r="Y56" s="4" t="str">
        <f>IF(AND($Z$2=$D56,$Z$2&lt;&gt;"",$Z$2&lt;&gt;0,$Y$2=$Y$1),COUNT($Y$3:Y55)+1,"  ")</f>
        <v xml:space="preserve">  </v>
      </c>
    </row>
    <row r="57" spans="2:25" ht="15.75">
      <c r="B57" s="5" t="str">
        <f>IF(C57&lt;&gt;"",COUNT($B$3:B56)+1,"")</f>
        <v/>
      </c>
      <c r="C57" s="86"/>
      <c r="D57" s="12"/>
      <c r="E57" s="12"/>
      <c r="F57" s="5" t="str">
        <f>IFERROR(IF(E57&lt;&gt;"",VLOOKUP(E57,STORE!$C$6:$D$500,2,FALSE),""),"تأكد من الكود")</f>
        <v/>
      </c>
      <c r="G57" s="12"/>
      <c r="H57" s="20"/>
      <c r="I57" s="12"/>
      <c r="U57" s="4" t="str">
        <f>IF(AND($V$2=$E57,$V$2&lt;&gt;"",$V$2&lt;&gt;0,F57&lt;&gt;"تأكد من الكود"),COUNT($U$3:U56)+1,"  ")</f>
        <v xml:space="preserve">  </v>
      </c>
      <c r="Y57" s="4" t="str">
        <f>IF(AND($Z$2=$D57,$Z$2&lt;&gt;"",$Z$2&lt;&gt;0,$Y$2=$Y$1),COUNT($Y$3:Y56)+1,"  ")</f>
        <v xml:space="preserve">  </v>
      </c>
    </row>
    <row r="58" spans="2:25" ht="15.75">
      <c r="B58" s="5" t="str">
        <f>IF(C58&lt;&gt;"",COUNT($B$3:B57)+1,"")</f>
        <v/>
      </c>
      <c r="C58" s="86"/>
      <c r="D58" s="12"/>
      <c r="E58" s="12"/>
      <c r="F58" s="5" t="str">
        <f>IFERROR(IF(E58&lt;&gt;"",VLOOKUP(E58,STORE!$C$6:$D$500,2,FALSE),""),"تأكد من الكود")</f>
        <v/>
      </c>
      <c r="G58" s="12"/>
      <c r="H58" s="20"/>
      <c r="I58" s="12"/>
      <c r="U58" s="4" t="str">
        <f>IF(AND($V$2=$E58,$V$2&lt;&gt;"",$V$2&lt;&gt;0,F58&lt;&gt;"تأكد من الكود"),COUNT($U$3:U57)+1,"  ")</f>
        <v xml:space="preserve">  </v>
      </c>
      <c r="Y58" s="4" t="str">
        <f>IF(AND($Z$2=$D58,$Z$2&lt;&gt;"",$Z$2&lt;&gt;0,$Y$2=$Y$1),COUNT($Y$3:Y57)+1,"  ")</f>
        <v xml:space="preserve">  </v>
      </c>
    </row>
    <row r="59" spans="2:25" ht="15.75">
      <c r="B59" s="5" t="str">
        <f>IF(C59&lt;&gt;"",COUNT($B$3:B58)+1,"")</f>
        <v/>
      </c>
      <c r="C59" s="86"/>
      <c r="D59" s="12"/>
      <c r="E59" s="12"/>
      <c r="F59" s="5" t="str">
        <f>IFERROR(IF(E59&lt;&gt;"",VLOOKUP(E59,STORE!$C$6:$D$500,2,FALSE),""),"تأكد من الكود")</f>
        <v/>
      </c>
      <c r="G59" s="12"/>
      <c r="H59" s="20"/>
      <c r="I59" s="12"/>
      <c r="U59" s="4" t="str">
        <f>IF(AND($V$2=$E59,$V$2&lt;&gt;"",$V$2&lt;&gt;0,F59&lt;&gt;"تأكد من الكود"),COUNT($U$3:U58)+1,"  ")</f>
        <v xml:space="preserve">  </v>
      </c>
      <c r="Y59" s="4" t="str">
        <f>IF(AND($Z$2=$D59,$Z$2&lt;&gt;"",$Z$2&lt;&gt;0,$Y$2=$Y$1),COUNT($Y$3:Y58)+1,"  ")</f>
        <v xml:space="preserve">  </v>
      </c>
    </row>
    <row r="60" spans="2:25" ht="15.75">
      <c r="B60" s="5" t="str">
        <f>IF(C60&lt;&gt;"",COUNT($B$3:B59)+1,"")</f>
        <v/>
      </c>
      <c r="C60" s="86"/>
      <c r="D60" s="12"/>
      <c r="E60" s="12"/>
      <c r="F60" s="5" t="str">
        <f>IFERROR(IF(E60&lt;&gt;"",VLOOKUP(E60,STORE!$C$6:$D$500,2,FALSE),""),"تأكد من الكود")</f>
        <v/>
      </c>
      <c r="G60" s="12"/>
      <c r="H60" s="20"/>
      <c r="I60" s="12"/>
      <c r="U60" s="4" t="str">
        <f>IF(AND($V$2=$E60,$V$2&lt;&gt;"",$V$2&lt;&gt;0,F60&lt;&gt;"تأكد من الكود"),COUNT($U$3:U59)+1,"  ")</f>
        <v xml:space="preserve">  </v>
      </c>
      <c r="Y60" s="4" t="str">
        <f>IF(AND($Z$2=$D60,$Z$2&lt;&gt;"",$Z$2&lt;&gt;0,$Y$2=$Y$1),COUNT($Y$3:Y59)+1,"  ")</f>
        <v xml:space="preserve">  </v>
      </c>
    </row>
    <row r="61" spans="2:25" ht="15.75">
      <c r="B61" s="5" t="str">
        <f>IF(C61&lt;&gt;"",COUNT($B$3:B60)+1,"")</f>
        <v/>
      </c>
      <c r="C61" s="86"/>
      <c r="D61" s="12"/>
      <c r="E61" s="12"/>
      <c r="F61" s="5" t="str">
        <f>IFERROR(IF(E61&lt;&gt;"",VLOOKUP(E61,STORE!$C$6:$D$500,2,FALSE),""),"تأكد من الكود")</f>
        <v/>
      </c>
      <c r="G61" s="12"/>
      <c r="H61" s="20"/>
      <c r="I61" s="12"/>
      <c r="U61" s="4" t="str">
        <f>IF(AND($V$2=$E61,$V$2&lt;&gt;"",$V$2&lt;&gt;0,F61&lt;&gt;"تأكد من الكود"),COUNT($U$3:U60)+1,"  ")</f>
        <v xml:space="preserve">  </v>
      </c>
      <c r="Y61" s="4" t="str">
        <f>IF(AND($Z$2=$D61,$Z$2&lt;&gt;"",$Z$2&lt;&gt;0,$Y$2=$Y$1),COUNT($Y$3:Y60)+1,"  ")</f>
        <v xml:space="preserve">  </v>
      </c>
    </row>
    <row r="62" spans="2:25" ht="15.75">
      <c r="B62" s="5" t="str">
        <f>IF(C62&lt;&gt;"",COUNT($B$3:B61)+1,"")</f>
        <v/>
      </c>
      <c r="C62" s="86"/>
      <c r="D62" s="12"/>
      <c r="E62" s="12"/>
      <c r="F62" s="5" t="str">
        <f>IFERROR(IF(E62&lt;&gt;"",VLOOKUP(E62,STORE!$C$6:$D$500,2,FALSE),""),"تأكد من الكود")</f>
        <v/>
      </c>
      <c r="G62" s="12"/>
      <c r="H62" s="20"/>
      <c r="I62" s="12"/>
      <c r="U62" s="4" t="str">
        <f>IF(AND($V$2=$E62,$V$2&lt;&gt;"",$V$2&lt;&gt;0,F62&lt;&gt;"تأكد من الكود"),COUNT($U$3:U61)+1,"  ")</f>
        <v xml:space="preserve">  </v>
      </c>
      <c r="Y62" s="4" t="str">
        <f>IF(AND($Z$2=$D62,$Z$2&lt;&gt;"",$Z$2&lt;&gt;0,$Y$2=$Y$1),COUNT($Y$3:Y61)+1,"  ")</f>
        <v xml:space="preserve">  </v>
      </c>
    </row>
    <row r="63" spans="2:25" ht="15.75">
      <c r="B63" s="5" t="str">
        <f>IF(C63&lt;&gt;"",COUNT($B$3:B62)+1,"")</f>
        <v/>
      </c>
      <c r="C63" s="86"/>
      <c r="D63" s="12"/>
      <c r="E63" s="12"/>
      <c r="F63" s="5" t="str">
        <f>IFERROR(IF(E63&lt;&gt;"",VLOOKUP(E63,STORE!$C$6:$D$500,2,FALSE),""),"تأكد من الكود")</f>
        <v/>
      </c>
      <c r="G63" s="12"/>
      <c r="H63" s="20"/>
      <c r="I63" s="12"/>
      <c r="U63" s="4" t="str">
        <f>IF(AND($V$2=$E63,$V$2&lt;&gt;"",$V$2&lt;&gt;0,F63&lt;&gt;"تأكد من الكود"),COUNT($U$3:U62)+1,"  ")</f>
        <v xml:space="preserve">  </v>
      </c>
      <c r="Y63" s="4" t="str">
        <f>IF(AND($Z$2=$D63,$Z$2&lt;&gt;"",$Z$2&lt;&gt;0,$Y$2=$Y$1),COUNT($Y$3:Y62)+1,"  ")</f>
        <v xml:space="preserve">  </v>
      </c>
    </row>
    <row r="64" spans="2:25" ht="15.75">
      <c r="B64" s="5" t="str">
        <f>IF(C64&lt;&gt;"",COUNT($B$3:B63)+1,"")</f>
        <v/>
      </c>
      <c r="C64" s="86"/>
      <c r="D64" s="12"/>
      <c r="E64" s="12"/>
      <c r="F64" s="5" t="str">
        <f>IFERROR(IF(E64&lt;&gt;"",VLOOKUP(E64,STORE!$C$6:$D$500,2,FALSE),""),"تأكد من الكود")</f>
        <v/>
      </c>
      <c r="G64" s="12"/>
      <c r="H64" s="20"/>
      <c r="I64" s="12"/>
      <c r="U64" s="4" t="str">
        <f>IF(AND($V$2=$E64,$V$2&lt;&gt;"",$V$2&lt;&gt;0,F64&lt;&gt;"تأكد من الكود"),COUNT($U$3:U63)+1,"  ")</f>
        <v xml:space="preserve">  </v>
      </c>
      <c r="Y64" s="4" t="str">
        <f>IF(AND($Z$2=$D64,$Z$2&lt;&gt;"",$Z$2&lt;&gt;0,$Y$2=$Y$1),COUNT($Y$3:Y63)+1,"  ")</f>
        <v xml:space="preserve">  </v>
      </c>
    </row>
    <row r="65" spans="2:25" ht="15.75">
      <c r="B65" s="5" t="str">
        <f>IF(C65&lt;&gt;"",COUNT($B$3:B64)+1,"")</f>
        <v/>
      </c>
      <c r="C65" s="86"/>
      <c r="D65" s="12"/>
      <c r="E65" s="12"/>
      <c r="F65" s="5" t="str">
        <f>IFERROR(IF(E65&lt;&gt;"",VLOOKUP(E65,STORE!$C$6:$D$500,2,FALSE),""),"تأكد من الكود")</f>
        <v/>
      </c>
      <c r="G65" s="12"/>
      <c r="H65" s="20"/>
      <c r="I65" s="12"/>
      <c r="U65" s="4" t="str">
        <f>IF(AND($V$2=$E65,$V$2&lt;&gt;"",$V$2&lt;&gt;0,F65&lt;&gt;"تأكد من الكود"),COUNT($U$3:U64)+1,"  ")</f>
        <v xml:space="preserve">  </v>
      </c>
      <c r="Y65" s="4" t="str">
        <f>IF(AND($Z$2=$D65,$Z$2&lt;&gt;"",$Z$2&lt;&gt;0,$Y$2=$Y$1),COUNT($Y$3:Y64)+1,"  ")</f>
        <v xml:space="preserve">  </v>
      </c>
    </row>
    <row r="66" spans="2:25" ht="15.75">
      <c r="B66" s="5" t="str">
        <f>IF(C66&lt;&gt;"",COUNT($B$3:B65)+1,"")</f>
        <v/>
      </c>
      <c r="C66" s="86"/>
      <c r="D66" s="12"/>
      <c r="E66" s="12"/>
      <c r="F66" s="5" t="str">
        <f>IFERROR(IF(E66&lt;&gt;"",VLOOKUP(E66,STORE!$C$6:$D$500,2,FALSE),""),"تأكد من الكود")</f>
        <v/>
      </c>
      <c r="G66" s="12"/>
      <c r="H66" s="20"/>
      <c r="I66" s="12"/>
      <c r="U66" s="4" t="str">
        <f>IF(AND($V$2=$E66,$V$2&lt;&gt;"",$V$2&lt;&gt;0,F66&lt;&gt;"تأكد من الكود"),COUNT($U$3:U65)+1,"  ")</f>
        <v xml:space="preserve">  </v>
      </c>
      <c r="Y66" s="4" t="str">
        <f>IF(AND($Z$2=$D66,$Z$2&lt;&gt;"",$Z$2&lt;&gt;0,$Y$2=$Y$1),COUNT($Y$3:Y65)+1,"  ")</f>
        <v xml:space="preserve">  </v>
      </c>
    </row>
    <row r="67" spans="2:25" ht="15.75">
      <c r="B67" s="5" t="str">
        <f>IF(C67&lt;&gt;"",COUNT($B$3:B66)+1,"")</f>
        <v/>
      </c>
      <c r="C67" s="86"/>
      <c r="D67" s="12"/>
      <c r="E67" s="12"/>
      <c r="F67" s="5" t="str">
        <f>IFERROR(IF(E67&lt;&gt;"",VLOOKUP(E67,STORE!$C$6:$D$500,2,FALSE),""),"تأكد من الكود")</f>
        <v/>
      </c>
      <c r="G67" s="12"/>
      <c r="H67" s="20"/>
      <c r="I67" s="12"/>
      <c r="U67" s="4" t="str">
        <f>IF(AND($V$2=$E67,$V$2&lt;&gt;"",$V$2&lt;&gt;0,F67&lt;&gt;"تأكد من الكود"),COUNT($U$3:U66)+1,"  ")</f>
        <v xml:space="preserve">  </v>
      </c>
      <c r="Y67" s="4" t="str">
        <f>IF(AND($Z$2=$D67,$Z$2&lt;&gt;"",$Z$2&lt;&gt;0,$Y$2=$Y$1),COUNT($Y$3:Y66)+1,"  ")</f>
        <v xml:space="preserve">  </v>
      </c>
    </row>
    <row r="68" spans="2:25" ht="15.75">
      <c r="B68" s="5" t="str">
        <f>IF(C68&lt;&gt;"",COUNT($B$3:B67)+1,"")</f>
        <v/>
      </c>
      <c r="C68" s="86"/>
      <c r="D68" s="12"/>
      <c r="E68" s="12"/>
      <c r="F68" s="5" t="str">
        <f>IFERROR(IF(E68&lt;&gt;"",VLOOKUP(E68,STORE!$C$6:$D$500,2,FALSE),""),"تأكد من الكود")</f>
        <v/>
      </c>
      <c r="G68" s="12"/>
      <c r="H68" s="20"/>
      <c r="I68" s="12"/>
      <c r="U68" s="4" t="str">
        <f>IF(AND($V$2=$E68,$V$2&lt;&gt;"",$V$2&lt;&gt;0,F68&lt;&gt;"تأكد من الكود"),COUNT($U$3:U67)+1,"  ")</f>
        <v xml:space="preserve">  </v>
      </c>
      <c r="Y68" s="4" t="str">
        <f>IF(AND($Z$2=$D68,$Z$2&lt;&gt;"",$Z$2&lt;&gt;0,$Y$2=$Y$1),COUNT($Y$3:Y67)+1,"  ")</f>
        <v xml:space="preserve">  </v>
      </c>
    </row>
    <row r="69" spans="2:25" ht="15.75">
      <c r="B69" s="5" t="str">
        <f>IF(C69&lt;&gt;"",COUNT($B$3:B68)+1,"")</f>
        <v/>
      </c>
      <c r="C69" s="86"/>
      <c r="D69" s="12"/>
      <c r="E69" s="12"/>
      <c r="F69" s="5" t="str">
        <f>IFERROR(IF(E69&lt;&gt;"",VLOOKUP(E69,STORE!$C$6:$D$500,2,FALSE),""),"تأكد من الكود")</f>
        <v/>
      </c>
      <c r="G69" s="12"/>
      <c r="H69" s="20"/>
      <c r="I69" s="12"/>
      <c r="U69" s="4" t="str">
        <f>IF(AND($V$2=$E69,$V$2&lt;&gt;"",$V$2&lt;&gt;0,F69&lt;&gt;"تأكد من الكود"),COUNT($U$3:U68)+1,"  ")</f>
        <v xml:space="preserve">  </v>
      </c>
      <c r="Y69" s="4" t="str">
        <f>IF(AND($Z$2=$D69,$Z$2&lt;&gt;"",$Z$2&lt;&gt;0,$Y$2=$Y$1),COUNT($Y$3:Y68)+1,"  ")</f>
        <v xml:space="preserve">  </v>
      </c>
    </row>
    <row r="70" spans="2:25" ht="15.75">
      <c r="B70" s="5" t="str">
        <f>IF(C70&lt;&gt;"",COUNT($B$3:B69)+1,"")</f>
        <v/>
      </c>
      <c r="C70" s="86"/>
      <c r="D70" s="12"/>
      <c r="E70" s="12"/>
      <c r="F70" s="5" t="str">
        <f>IFERROR(IF(E70&lt;&gt;"",VLOOKUP(E70,STORE!$C$6:$D$500,2,FALSE),""),"تأكد من الكود")</f>
        <v/>
      </c>
      <c r="G70" s="12"/>
      <c r="H70" s="20"/>
      <c r="I70" s="12"/>
      <c r="U70" s="4" t="str">
        <f>IF(AND($V$2=$E70,$V$2&lt;&gt;"",$V$2&lt;&gt;0,F70&lt;&gt;"تأكد من الكود"),COUNT($U$3:U69)+1,"  ")</f>
        <v xml:space="preserve">  </v>
      </c>
      <c r="Y70" s="4" t="str">
        <f>IF(AND($Z$2=$D70,$Z$2&lt;&gt;"",$Z$2&lt;&gt;0,$Y$2=$Y$1),COUNT($Y$3:Y69)+1,"  ")</f>
        <v xml:space="preserve">  </v>
      </c>
    </row>
    <row r="71" spans="2:25" ht="15.75">
      <c r="B71" s="5" t="str">
        <f>IF(C71&lt;&gt;"",COUNT($B$3:B70)+1,"")</f>
        <v/>
      </c>
      <c r="C71" s="86"/>
      <c r="D71" s="12"/>
      <c r="E71" s="12"/>
      <c r="F71" s="5" t="str">
        <f>IFERROR(IF(E71&lt;&gt;"",VLOOKUP(E71,STORE!$C$6:$D$500,2,FALSE),""),"تأكد من الكود")</f>
        <v/>
      </c>
      <c r="G71" s="12"/>
      <c r="H71" s="20"/>
      <c r="I71" s="12"/>
      <c r="U71" s="4" t="str">
        <f>IF(AND($V$2=$E71,$V$2&lt;&gt;"",$V$2&lt;&gt;0,F71&lt;&gt;"تأكد من الكود"),COUNT($U$3:U70)+1,"  ")</f>
        <v xml:space="preserve">  </v>
      </c>
      <c r="Y71" s="4" t="str">
        <f>IF(AND($Z$2=$D71,$Z$2&lt;&gt;"",$Z$2&lt;&gt;0,$Y$2=$Y$1),COUNT($Y$3:Y70)+1,"  ")</f>
        <v xml:space="preserve">  </v>
      </c>
    </row>
    <row r="72" spans="2:25" ht="15.75">
      <c r="B72" s="5" t="str">
        <f>IF(C72&lt;&gt;"",COUNT($B$3:B71)+1,"")</f>
        <v/>
      </c>
      <c r="C72" s="86"/>
      <c r="D72" s="12"/>
      <c r="E72" s="12"/>
      <c r="F72" s="5" t="str">
        <f>IFERROR(IF(E72&lt;&gt;"",VLOOKUP(E72,STORE!$C$6:$D$500,2,FALSE),""),"تأكد من الكود")</f>
        <v/>
      </c>
      <c r="G72" s="12"/>
      <c r="H72" s="20"/>
      <c r="I72" s="12"/>
      <c r="U72" s="4" t="str">
        <f>IF(AND($V$2=$E72,$V$2&lt;&gt;"",$V$2&lt;&gt;0,F72&lt;&gt;"تأكد من الكود"),COUNT($U$3:U71)+1,"  ")</f>
        <v xml:space="preserve">  </v>
      </c>
      <c r="Y72" s="4" t="str">
        <f>IF(AND($Z$2=$D72,$Z$2&lt;&gt;"",$Z$2&lt;&gt;0,$Y$2=$Y$1),COUNT($Y$3:Y71)+1,"  ")</f>
        <v xml:space="preserve">  </v>
      </c>
    </row>
    <row r="73" spans="2:25" ht="15.75">
      <c r="B73" s="5" t="str">
        <f>IF(C73&lt;&gt;"",COUNT($B$3:B72)+1,"")</f>
        <v/>
      </c>
      <c r="C73" s="86"/>
      <c r="D73" s="12"/>
      <c r="E73" s="12"/>
      <c r="F73" s="5" t="str">
        <f>IFERROR(IF(E73&lt;&gt;"",VLOOKUP(E73,STORE!$C$6:$D$500,2,FALSE),""),"تأكد من الكود")</f>
        <v/>
      </c>
      <c r="G73" s="12"/>
      <c r="H73" s="20"/>
      <c r="I73" s="12"/>
      <c r="U73" s="4" t="str">
        <f>IF(AND($V$2=$E73,$V$2&lt;&gt;"",$V$2&lt;&gt;0,F73&lt;&gt;"تأكد من الكود"),COUNT($U$3:U72)+1,"  ")</f>
        <v xml:space="preserve">  </v>
      </c>
      <c r="Y73" s="4" t="str">
        <f>IF(AND($Z$2=$D73,$Z$2&lt;&gt;"",$Z$2&lt;&gt;0,$Y$2=$Y$1),COUNT($Y$3:Y72)+1,"  ")</f>
        <v xml:space="preserve">  </v>
      </c>
    </row>
    <row r="74" spans="2:25" ht="15.75">
      <c r="B74" s="5" t="str">
        <f>IF(C74&lt;&gt;"",COUNT($B$3:B73)+1,"")</f>
        <v/>
      </c>
      <c r="C74" s="86"/>
      <c r="D74" s="12"/>
      <c r="E74" s="12"/>
      <c r="F74" s="5" t="str">
        <f>IFERROR(IF(E74&lt;&gt;"",VLOOKUP(E74,STORE!$C$6:$D$500,2,FALSE),""),"تأكد من الكود")</f>
        <v/>
      </c>
      <c r="G74" s="12"/>
      <c r="H74" s="20"/>
      <c r="I74" s="12"/>
      <c r="U74" s="4" t="str">
        <f>IF(AND($V$2=$E74,$V$2&lt;&gt;"",$V$2&lt;&gt;0,F74&lt;&gt;"تأكد من الكود"),COUNT($U$3:U73)+1,"  ")</f>
        <v xml:space="preserve">  </v>
      </c>
      <c r="Y74" s="4" t="str">
        <f>IF(AND($Z$2=$D74,$Z$2&lt;&gt;"",$Z$2&lt;&gt;0,$Y$2=$Y$1),COUNT($Y$3:Y73)+1,"  ")</f>
        <v xml:space="preserve">  </v>
      </c>
    </row>
    <row r="75" spans="2:25" ht="15.75">
      <c r="B75" s="5" t="str">
        <f>IF(C75&lt;&gt;"",COUNT($B$3:B74)+1,"")</f>
        <v/>
      </c>
      <c r="C75" s="86"/>
      <c r="D75" s="12"/>
      <c r="E75" s="12"/>
      <c r="F75" s="5" t="str">
        <f>IFERROR(IF(E75&lt;&gt;"",VLOOKUP(E75,STORE!$C$6:$D$500,2,FALSE),""),"تأكد من الكود")</f>
        <v/>
      </c>
      <c r="G75" s="12"/>
      <c r="H75" s="20"/>
      <c r="I75" s="12"/>
      <c r="U75" s="4" t="str">
        <f>IF(AND($V$2=$E75,$V$2&lt;&gt;"",$V$2&lt;&gt;0,F75&lt;&gt;"تأكد من الكود"),COUNT($U$3:U74)+1,"  ")</f>
        <v xml:space="preserve">  </v>
      </c>
      <c r="Y75" s="4" t="str">
        <f>IF(AND($Z$2=$D75,$Z$2&lt;&gt;"",$Z$2&lt;&gt;0,$Y$2=$Y$1),COUNT($Y$3:Y74)+1,"  ")</f>
        <v xml:space="preserve">  </v>
      </c>
    </row>
    <row r="76" spans="2:25" ht="15.75">
      <c r="B76" s="5" t="str">
        <f>IF(C76&lt;&gt;"",COUNT($B$3:B75)+1,"")</f>
        <v/>
      </c>
      <c r="C76" s="86"/>
      <c r="D76" s="12"/>
      <c r="E76" s="12"/>
      <c r="F76" s="5" t="str">
        <f>IFERROR(IF(E76&lt;&gt;"",VLOOKUP(E76,STORE!$C$6:$D$500,2,FALSE),""),"تأكد من الكود")</f>
        <v/>
      </c>
      <c r="G76" s="12"/>
      <c r="H76" s="20"/>
      <c r="I76" s="12"/>
      <c r="U76" s="4" t="str">
        <f>IF(AND($V$2=$E76,$V$2&lt;&gt;"",$V$2&lt;&gt;0,F76&lt;&gt;"تأكد من الكود"),COUNT($U$3:U75)+1,"  ")</f>
        <v xml:space="preserve">  </v>
      </c>
      <c r="Y76" s="4" t="str">
        <f>IF(AND($Z$2=$D76,$Z$2&lt;&gt;"",$Z$2&lt;&gt;0,$Y$2=$Y$1),COUNT($Y$3:Y75)+1,"  ")</f>
        <v xml:space="preserve">  </v>
      </c>
    </row>
    <row r="77" spans="2:25" ht="15.75">
      <c r="B77" s="5" t="str">
        <f>IF(C77&lt;&gt;"",COUNT($B$3:B76)+1,"")</f>
        <v/>
      </c>
      <c r="C77" s="86"/>
      <c r="D77" s="12"/>
      <c r="E77" s="12"/>
      <c r="F77" s="5" t="str">
        <f>IFERROR(IF(E77&lt;&gt;"",VLOOKUP(E77,STORE!$C$6:$D$500,2,FALSE),""),"تأكد من الكود")</f>
        <v/>
      </c>
      <c r="G77" s="12"/>
      <c r="H77" s="20"/>
      <c r="I77" s="12"/>
      <c r="U77" s="4" t="str">
        <f>IF(AND($V$2=$E77,$V$2&lt;&gt;"",$V$2&lt;&gt;0,F77&lt;&gt;"تأكد من الكود"),COUNT($U$3:U76)+1,"  ")</f>
        <v xml:space="preserve">  </v>
      </c>
      <c r="Y77" s="4" t="str">
        <f>IF(AND($Z$2=$D77,$Z$2&lt;&gt;"",$Z$2&lt;&gt;0,$Y$2=$Y$1),COUNT($Y$3:Y76)+1,"  ")</f>
        <v xml:space="preserve">  </v>
      </c>
    </row>
    <row r="78" spans="2:25" ht="15.75">
      <c r="B78" s="5" t="str">
        <f>IF(C78&lt;&gt;"",COUNT($B$3:B77)+1,"")</f>
        <v/>
      </c>
      <c r="C78" s="86"/>
      <c r="D78" s="12"/>
      <c r="E78" s="12"/>
      <c r="F78" s="5" t="str">
        <f>IFERROR(IF(E78&lt;&gt;"",VLOOKUP(E78,STORE!$C$6:$D$500,2,FALSE),""),"تأكد من الكود")</f>
        <v/>
      </c>
      <c r="G78" s="12"/>
      <c r="H78" s="20"/>
      <c r="I78" s="12"/>
      <c r="U78" s="4" t="str">
        <f>IF(AND($V$2=$E78,$V$2&lt;&gt;"",$V$2&lt;&gt;0,F78&lt;&gt;"تأكد من الكود"),COUNT($U$3:U77)+1,"  ")</f>
        <v xml:space="preserve">  </v>
      </c>
      <c r="Y78" s="4" t="str">
        <f>IF(AND($Z$2=$D78,$Z$2&lt;&gt;"",$Z$2&lt;&gt;0,$Y$2=$Y$1),COUNT($Y$3:Y77)+1,"  ")</f>
        <v xml:space="preserve">  </v>
      </c>
    </row>
    <row r="79" spans="2:25" ht="15.75">
      <c r="B79" s="5" t="str">
        <f>IF(C79&lt;&gt;"",COUNT($B$3:B78)+1,"")</f>
        <v/>
      </c>
      <c r="C79" s="86"/>
      <c r="D79" s="12"/>
      <c r="E79" s="12"/>
      <c r="F79" s="5" t="str">
        <f>IFERROR(IF(E79&lt;&gt;"",VLOOKUP(E79,STORE!$C$6:$D$500,2,FALSE),""),"تأكد من الكود")</f>
        <v/>
      </c>
      <c r="G79" s="12"/>
      <c r="H79" s="20"/>
      <c r="I79" s="12"/>
      <c r="U79" s="4" t="str">
        <f>IF(AND($V$2=$E79,$V$2&lt;&gt;"",$V$2&lt;&gt;0,F79&lt;&gt;"تأكد من الكود"),COUNT($U$3:U78)+1,"  ")</f>
        <v xml:space="preserve">  </v>
      </c>
      <c r="Y79" s="4" t="str">
        <f>IF(AND($Z$2=$D79,$Z$2&lt;&gt;"",$Z$2&lt;&gt;0,$Y$2=$Y$1),COUNT($Y$3:Y78)+1,"  ")</f>
        <v xml:space="preserve">  </v>
      </c>
    </row>
    <row r="80" spans="2:25" ht="15.75">
      <c r="B80" s="5" t="str">
        <f>IF(C80&lt;&gt;"",COUNT($B$3:B79)+1,"")</f>
        <v/>
      </c>
      <c r="C80" s="86"/>
      <c r="D80" s="12"/>
      <c r="E80" s="12"/>
      <c r="F80" s="5" t="str">
        <f>IFERROR(IF(E80&lt;&gt;"",VLOOKUP(E80,STORE!$C$6:$D$500,2,FALSE),""),"تأكد من الكود")</f>
        <v/>
      </c>
      <c r="G80" s="12"/>
      <c r="H80" s="20"/>
      <c r="I80" s="12"/>
      <c r="U80" s="4" t="str">
        <f>IF(AND($V$2=$E80,$V$2&lt;&gt;"",$V$2&lt;&gt;0,F80&lt;&gt;"تأكد من الكود"),COUNT($U$3:U79)+1,"  ")</f>
        <v xml:space="preserve">  </v>
      </c>
      <c r="Y80" s="4" t="str">
        <f>IF(AND($Z$2=$D80,$Z$2&lt;&gt;"",$Z$2&lt;&gt;0,$Y$2=$Y$1),COUNT($Y$3:Y79)+1,"  ")</f>
        <v xml:space="preserve">  </v>
      </c>
    </row>
    <row r="81" spans="2:25" ht="15.75">
      <c r="B81" s="5" t="str">
        <f>IF(C81&lt;&gt;"",COUNT($B$3:B80)+1,"")</f>
        <v/>
      </c>
      <c r="C81" s="86"/>
      <c r="D81" s="12"/>
      <c r="E81" s="12"/>
      <c r="F81" s="5" t="str">
        <f>IFERROR(IF(E81&lt;&gt;"",VLOOKUP(E81,STORE!$C$6:$D$500,2,FALSE),""),"تأكد من الكود")</f>
        <v/>
      </c>
      <c r="G81" s="12"/>
      <c r="H81" s="20"/>
      <c r="I81" s="12"/>
      <c r="U81" s="4" t="str">
        <f>IF(AND($V$2=$E81,$V$2&lt;&gt;"",$V$2&lt;&gt;0,F81&lt;&gt;"تأكد من الكود"),COUNT($U$3:U80)+1,"  ")</f>
        <v xml:space="preserve">  </v>
      </c>
      <c r="Y81" s="4" t="str">
        <f>IF(AND($Z$2=$D81,$Z$2&lt;&gt;"",$Z$2&lt;&gt;0,$Y$2=$Y$1),COUNT($Y$3:Y80)+1,"  ")</f>
        <v xml:space="preserve">  </v>
      </c>
    </row>
    <row r="82" spans="2:25" ht="15.75">
      <c r="B82" s="5" t="str">
        <f>IF(C82&lt;&gt;"",COUNT($B$3:B81)+1,"")</f>
        <v/>
      </c>
      <c r="C82" s="86"/>
      <c r="D82" s="12"/>
      <c r="E82" s="12"/>
      <c r="F82" s="5" t="str">
        <f>IFERROR(IF(E82&lt;&gt;"",VLOOKUP(E82,STORE!$C$6:$D$500,2,FALSE),""),"تأكد من الكود")</f>
        <v/>
      </c>
      <c r="G82" s="12"/>
      <c r="H82" s="20"/>
      <c r="I82" s="12"/>
      <c r="U82" s="4" t="str">
        <f>IF(AND($V$2=$E82,$V$2&lt;&gt;"",$V$2&lt;&gt;0,F82&lt;&gt;"تأكد من الكود"),COUNT($U$3:U81)+1,"  ")</f>
        <v xml:space="preserve">  </v>
      </c>
      <c r="Y82" s="4" t="str">
        <f>IF(AND($Z$2=$D82,$Z$2&lt;&gt;"",$Z$2&lt;&gt;0,$Y$2=$Y$1),COUNT($Y$3:Y81)+1,"  ")</f>
        <v xml:space="preserve">  </v>
      </c>
    </row>
    <row r="83" spans="2:25" ht="15.75">
      <c r="B83" s="5" t="str">
        <f>IF(C83&lt;&gt;"",COUNT($B$3:B82)+1,"")</f>
        <v/>
      </c>
      <c r="C83" s="86"/>
      <c r="D83" s="12"/>
      <c r="E83" s="12"/>
      <c r="F83" s="5" t="str">
        <f>IFERROR(IF(E83&lt;&gt;"",VLOOKUP(E83,STORE!$C$6:$D$500,2,FALSE),""),"تأكد من الكود")</f>
        <v/>
      </c>
      <c r="G83" s="12"/>
      <c r="H83" s="20"/>
      <c r="I83" s="12"/>
      <c r="U83" s="4" t="str">
        <f>IF(AND($V$2=$E83,$V$2&lt;&gt;"",$V$2&lt;&gt;0,F83&lt;&gt;"تأكد من الكود"),COUNT($U$3:U82)+1,"  ")</f>
        <v xml:space="preserve">  </v>
      </c>
      <c r="Y83" s="4" t="str">
        <f>IF(AND($Z$2=$D83,$Z$2&lt;&gt;"",$Z$2&lt;&gt;0,$Y$2=$Y$1),COUNT($Y$3:Y82)+1,"  ")</f>
        <v xml:space="preserve">  </v>
      </c>
    </row>
    <row r="84" spans="2:25" ht="15.75">
      <c r="B84" s="5" t="str">
        <f>IF(C84&lt;&gt;"",COUNT($B$3:B83)+1,"")</f>
        <v/>
      </c>
      <c r="C84" s="86"/>
      <c r="D84" s="12"/>
      <c r="E84" s="12"/>
      <c r="F84" s="5" t="str">
        <f>IFERROR(IF(E84&lt;&gt;"",VLOOKUP(E84,STORE!$C$6:$D$500,2,FALSE),""),"تأكد من الكود")</f>
        <v/>
      </c>
      <c r="G84" s="12"/>
      <c r="H84" s="20"/>
      <c r="I84" s="12"/>
      <c r="U84" s="4" t="str">
        <f>IF(AND($V$2=$E84,$V$2&lt;&gt;"",$V$2&lt;&gt;0,F84&lt;&gt;"تأكد من الكود"),COUNT($U$3:U83)+1,"  ")</f>
        <v xml:space="preserve">  </v>
      </c>
      <c r="Y84" s="4" t="str">
        <f>IF(AND($Z$2=$D84,$Z$2&lt;&gt;"",$Z$2&lt;&gt;0,$Y$2=$Y$1),COUNT($Y$3:Y83)+1,"  ")</f>
        <v xml:space="preserve">  </v>
      </c>
    </row>
    <row r="85" spans="2:25" ht="15.75">
      <c r="B85" s="5" t="str">
        <f>IF(C85&lt;&gt;"",COUNT($B$3:B84)+1,"")</f>
        <v/>
      </c>
      <c r="C85" s="86"/>
      <c r="D85" s="12"/>
      <c r="E85" s="12"/>
      <c r="F85" s="5" t="str">
        <f>IFERROR(IF(E85&lt;&gt;"",VLOOKUP(E85,STORE!$C$6:$D$500,2,FALSE),""),"تأكد من الكود")</f>
        <v/>
      </c>
      <c r="G85" s="12"/>
      <c r="H85" s="20"/>
      <c r="I85" s="12"/>
      <c r="U85" s="4" t="str">
        <f>IF(AND($V$2=$E85,$V$2&lt;&gt;"",$V$2&lt;&gt;0,F85&lt;&gt;"تأكد من الكود"),COUNT($U$3:U84)+1,"  ")</f>
        <v xml:space="preserve">  </v>
      </c>
      <c r="Y85" s="4" t="str">
        <f>IF(AND($Z$2=$D85,$Z$2&lt;&gt;"",$Z$2&lt;&gt;0,$Y$2=$Y$1),COUNT($Y$3:Y84)+1,"  ")</f>
        <v xml:space="preserve">  </v>
      </c>
    </row>
    <row r="86" spans="2:25" ht="15.75">
      <c r="B86" s="5" t="str">
        <f>IF(C86&lt;&gt;"",COUNT($B$3:B85)+1,"")</f>
        <v/>
      </c>
      <c r="C86" s="86"/>
      <c r="D86" s="12"/>
      <c r="E86" s="12"/>
      <c r="F86" s="5" t="str">
        <f>IFERROR(IF(E86&lt;&gt;"",VLOOKUP(E86,STORE!$C$6:$D$500,2,FALSE),""),"تأكد من الكود")</f>
        <v/>
      </c>
      <c r="G86" s="12"/>
      <c r="H86" s="20"/>
      <c r="I86" s="12"/>
      <c r="U86" s="4" t="str">
        <f>IF(AND($V$2=$E86,$V$2&lt;&gt;"",$V$2&lt;&gt;0,F86&lt;&gt;"تأكد من الكود"),COUNT($U$3:U85)+1,"  ")</f>
        <v xml:space="preserve">  </v>
      </c>
      <c r="Y86" s="4" t="str">
        <f>IF(AND($Z$2=$D86,$Z$2&lt;&gt;"",$Z$2&lt;&gt;0,$Y$2=$Y$1),COUNT($Y$3:Y85)+1,"  ")</f>
        <v xml:space="preserve">  </v>
      </c>
    </row>
    <row r="87" spans="2:25" ht="15.75">
      <c r="B87" s="5" t="str">
        <f>IF(C87&lt;&gt;"",COUNT($B$3:B86)+1,"")</f>
        <v/>
      </c>
      <c r="C87" s="86"/>
      <c r="D87" s="12"/>
      <c r="E87" s="12"/>
      <c r="F87" s="5" t="str">
        <f>IFERROR(IF(E87&lt;&gt;"",VLOOKUP(E87,STORE!$C$6:$D$500,2,FALSE),""),"تأكد من الكود")</f>
        <v/>
      </c>
      <c r="G87" s="12"/>
      <c r="H87" s="20"/>
      <c r="I87" s="12"/>
      <c r="U87" s="4" t="str">
        <f>IF(AND($V$2=$E87,$V$2&lt;&gt;"",$V$2&lt;&gt;0,F87&lt;&gt;"تأكد من الكود"),COUNT($U$3:U86)+1,"  ")</f>
        <v xml:space="preserve">  </v>
      </c>
      <c r="Y87" s="4" t="str">
        <f>IF(AND($Z$2=$D87,$Z$2&lt;&gt;"",$Z$2&lt;&gt;0,$Y$2=$Y$1),COUNT($Y$3:Y86)+1,"  ")</f>
        <v xml:space="preserve">  </v>
      </c>
    </row>
    <row r="88" spans="2:25" ht="15.75">
      <c r="B88" s="5" t="str">
        <f>IF(C88&lt;&gt;"",COUNT($B$3:B87)+1,"")</f>
        <v/>
      </c>
      <c r="C88" s="86"/>
      <c r="D88" s="12"/>
      <c r="E88" s="12"/>
      <c r="F88" s="5" t="str">
        <f>IFERROR(IF(E88&lt;&gt;"",VLOOKUP(E88,STORE!$C$6:$D$500,2,FALSE),""),"تأكد من الكود")</f>
        <v/>
      </c>
      <c r="G88" s="12"/>
      <c r="H88" s="20"/>
      <c r="I88" s="12"/>
      <c r="U88" s="4" t="str">
        <f>IF(AND($V$2=$E88,$V$2&lt;&gt;"",$V$2&lt;&gt;0,F88&lt;&gt;"تأكد من الكود"),COUNT($U$3:U87)+1,"  ")</f>
        <v xml:space="preserve">  </v>
      </c>
      <c r="Y88" s="4" t="str">
        <f>IF(AND($Z$2=$D88,$Z$2&lt;&gt;"",$Z$2&lt;&gt;0,$Y$2=$Y$1),COUNT($Y$3:Y87)+1,"  ")</f>
        <v xml:space="preserve">  </v>
      </c>
    </row>
    <row r="89" spans="2:25" ht="15.75">
      <c r="B89" s="5" t="str">
        <f>IF(C89&lt;&gt;"",COUNT($B$3:B88)+1,"")</f>
        <v/>
      </c>
      <c r="C89" s="86"/>
      <c r="D89" s="12"/>
      <c r="E89" s="12"/>
      <c r="F89" s="5" t="str">
        <f>IFERROR(IF(E89&lt;&gt;"",VLOOKUP(E89,STORE!$C$6:$D$500,2,FALSE),""),"تأكد من الكود")</f>
        <v/>
      </c>
      <c r="G89" s="12"/>
      <c r="H89" s="20"/>
      <c r="I89" s="12"/>
      <c r="U89" s="4" t="str">
        <f>IF(AND($V$2=$E89,$V$2&lt;&gt;"",$V$2&lt;&gt;0,F89&lt;&gt;"تأكد من الكود"),COUNT($U$3:U88)+1,"  ")</f>
        <v xml:space="preserve">  </v>
      </c>
      <c r="Y89" s="4" t="str">
        <f>IF(AND($Z$2=$D89,$Z$2&lt;&gt;"",$Z$2&lt;&gt;0,$Y$2=$Y$1),COUNT($Y$3:Y88)+1,"  ")</f>
        <v xml:space="preserve">  </v>
      </c>
    </row>
    <row r="90" spans="2:25" ht="15.75">
      <c r="B90" s="5" t="str">
        <f>IF(C90&lt;&gt;"",COUNT($B$3:B89)+1,"")</f>
        <v/>
      </c>
      <c r="C90" s="86"/>
      <c r="D90" s="12"/>
      <c r="E90" s="12"/>
      <c r="F90" s="5" t="str">
        <f>IFERROR(IF(E90&lt;&gt;"",VLOOKUP(E90,STORE!$C$6:$D$500,2,FALSE),""),"تأكد من الكود")</f>
        <v/>
      </c>
      <c r="G90" s="12"/>
      <c r="H90" s="20"/>
      <c r="I90" s="12"/>
      <c r="U90" s="4" t="str">
        <f>IF(AND($V$2=$E90,$V$2&lt;&gt;"",$V$2&lt;&gt;0,F90&lt;&gt;"تأكد من الكود"),COUNT($U$3:U89)+1,"  ")</f>
        <v xml:space="preserve">  </v>
      </c>
      <c r="Y90" s="4" t="str">
        <f>IF(AND($Z$2=$D90,$Z$2&lt;&gt;"",$Z$2&lt;&gt;0,$Y$2=$Y$1),COUNT($Y$3:Y89)+1,"  ")</f>
        <v xml:space="preserve">  </v>
      </c>
    </row>
    <row r="91" spans="2:25" ht="15.75">
      <c r="B91" s="5" t="str">
        <f>IF(C91&lt;&gt;"",COUNT($B$3:B90)+1,"")</f>
        <v/>
      </c>
      <c r="C91" s="86"/>
      <c r="D91" s="12"/>
      <c r="E91" s="12"/>
      <c r="F91" s="5" t="str">
        <f>IFERROR(IF(E91&lt;&gt;"",VLOOKUP(E91,STORE!$C$6:$D$500,2,FALSE),""),"تأكد من الكود")</f>
        <v/>
      </c>
      <c r="G91" s="12"/>
      <c r="H91" s="20"/>
      <c r="I91" s="12"/>
      <c r="U91" s="4" t="str">
        <f>IF(AND($V$2=$E91,$V$2&lt;&gt;"",$V$2&lt;&gt;0,F91&lt;&gt;"تأكد من الكود"),COUNT($U$3:U90)+1,"  ")</f>
        <v xml:space="preserve">  </v>
      </c>
      <c r="Y91" s="4" t="str">
        <f>IF(AND($Z$2=$D91,$Z$2&lt;&gt;"",$Z$2&lt;&gt;0,$Y$2=$Y$1),COUNT($Y$3:Y90)+1,"  ")</f>
        <v xml:space="preserve">  </v>
      </c>
    </row>
    <row r="92" spans="2:25" ht="15.75">
      <c r="B92" s="5" t="str">
        <f>IF(C92&lt;&gt;"",COUNT($B$3:B91)+1,"")</f>
        <v/>
      </c>
      <c r="C92" s="86"/>
      <c r="D92" s="12"/>
      <c r="E92" s="12"/>
      <c r="F92" s="5" t="str">
        <f>IFERROR(IF(E92&lt;&gt;"",VLOOKUP(E92,STORE!$C$6:$D$500,2,FALSE),""),"تأكد من الكود")</f>
        <v/>
      </c>
      <c r="G92" s="12"/>
      <c r="H92" s="20"/>
      <c r="I92" s="12"/>
      <c r="U92" s="4" t="str">
        <f>IF(AND($V$2=$E92,$V$2&lt;&gt;"",$V$2&lt;&gt;0,F92&lt;&gt;"تأكد من الكود"),COUNT($U$3:U91)+1,"  ")</f>
        <v xml:space="preserve">  </v>
      </c>
      <c r="Y92" s="4" t="str">
        <f>IF(AND($Z$2=$D92,$Z$2&lt;&gt;"",$Z$2&lt;&gt;0,$Y$2=$Y$1),COUNT($Y$3:Y91)+1,"  ")</f>
        <v xml:space="preserve">  </v>
      </c>
    </row>
    <row r="93" spans="2:25" ht="15.75">
      <c r="B93" s="5" t="str">
        <f>IF(C93&lt;&gt;"",COUNT($B$3:B92)+1,"")</f>
        <v/>
      </c>
      <c r="C93" s="86"/>
      <c r="D93" s="12"/>
      <c r="E93" s="12"/>
      <c r="F93" s="5" t="str">
        <f>IFERROR(IF(E93&lt;&gt;"",VLOOKUP(E93,STORE!$C$6:$D$500,2,FALSE),""),"تأكد من الكود")</f>
        <v/>
      </c>
      <c r="G93" s="12"/>
      <c r="H93" s="20"/>
      <c r="I93" s="12"/>
      <c r="U93" s="4" t="str">
        <f>IF(AND($V$2=$E93,$V$2&lt;&gt;"",$V$2&lt;&gt;0,F93&lt;&gt;"تأكد من الكود"),COUNT($U$3:U92)+1,"  ")</f>
        <v xml:space="preserve">  </v>
      </c>
      <c r="Y93" s="4" t="str">
        <f>IF(AND($Z$2=$D93,$Z$2&lt;&gt;"",$Z$2&lt;&gt;0,$Y$2=$Y$1),COUNT($Y$3:Y92)+1,"  ")</f>
        <v xml:space="preserve">  </v>
      </c>
    </row>
    <row r="94" spans="2:25" ht="15.75">
      <c r="B94" s="5" t="str">
        <f>IF(C94&lt;&gt;"",COUNT($B$3:B93)+1,"")</f>
        <v/>
      </c>
      <c r="C94" s="86"/>
      <c r="D94" s="12"/>
      <c r="E94" s="12"/>
      <c r="F94" s="5" t="str">
        <f>IFERROR(IF(E94&lt;&gt;"",VLOOKUP(E94,STORE!$C$6:$D$500,2,FALSE),""),"تأكد من الكود")</f>
        <v/>
      </c>
      <c r="G94" s="12"/>
      <c r="H94" s="20"/>
      <c r="I94" s="12"/>
      <c r="U94" s="4" t="str">
        <f>IF(AND($V$2=$E94,$V$2&lt;&gt;"",$V$2&lt;&gt;0,F94&lt;&gt;"تأكد من الكود"),COUNT($U$3:U93)+1,"  ")</f>
        <v xml:space="preserve">  </v>
      </c>
      <c r="Y94" s="4" t="str">
        <f>IF(AND($Z$2=$D94,$Z$2&lt;&gt;"",$Z$2&lt;&gt;0,$Y$2=$Y$1),COUNT($Y$3:Y93)+1,"  ")</f>
        <v xml:space="preserve">  </v>
      </c>
    </row>
    <row r="95" spans="2:25" ht="15.75">
      <c r="B95" s="5" t="str">
        <f>IF(C95&lt;&gt;"",COUNT($B$3:B94)+1,"")</f>
        <v/>
      </c>
      <c r="C95" s="86"/>
      <c r="D95" s="12"/>
      <c r="E95" s="12"/>
      <c r="F95" s="5" t="str">
        <f>IFERROR(IF(E95&lt;&gt;"",VLOOKUP(E95,STORE!$C$6:$D$500,2,FALSE),""),"تأكد من الكود")</f>
        <v/>
      </c>
      <c r="G95" s="12"/>
      <c r="H95" s="20"/>
      <c r="I95" s="12"/>
      <c r="U95" s="4" t="str">
        <f>IF(AND($V$2=$E95,$V$2&lt;&gt;"",$V$2&lt;&gt;0,F95&lt;&gt;"تأكد من الكود"),COUNT($U$3:U94)+1,"  ")</f>
        <v xml:space="preserve">  </v>
      </c>
      <c r="Y95" s="4" t="str">
        <f>IF(AND($Z$2=$D95,$Z$2&lt;&gt;"",$Z$2&lt;&gt;0,$Y$2=$Y$1),COUNT($Y$3:Y94)+1,"  ")</f>
        <v xml:space="preserve">  </v>
      </c>
    </row>
    <row r="96" spans="2:25" ht="15.75">
      <c r="B96" s="5" t="str">
        <f>IF(C96&lt;&gt;"",COUNT($B$3:B95)+1,"")</f>
        <v/>
      </c>
      <c r="C96" s="86"/>
      <c r="D96" s="12"/>
      <c r="E96" s="12"/>
      <c r="F96" s="5" t="str">
        <f>IFERROR(IF(E96&lt;&gt;"",VLOOKUP(E96,STORE!$C$6:$D$500,2,FALSE),""),"تأكد من الكود")</f>
        <v/>
      </c>
      <c r="G96" s="12"/>
      <c r="H96" s="20"/>
      <c r="I96" s="12"/>
      <c r="U96" s="4" t="str">
        <f>IF(AND($V$2=$E96,$V$2&lt;&gt;"",$V$2&lt;&gt;0,F96&lt;&gt;"تأكد من الكود"),COUNT($U$3:U95)+1,"  ")</f>
        <v xml:space="preserve">  </v>
      </c>
      <c r="Y96" s="4" t="str">
        <f>IF(AND($Z$2=$D96,$Z$2&lt;&gt;"",$Z$2&lt;&gt;0,$Y$2=$Y$1),COUNT($Y$3:Y95)+1,"  ")</f>
        <v xml:space="preserve">  </v>
      </c>
    </row>
    <row r="97" spans="2:25" ht="15.75">
      <c r="B97" s="5" t="str">
        <f>IF(C97&lt;&gt;"",COUNT($B$3:B96)+1,"")</f>
        <v/>
      </c>
      <c r="C97" s="86"/>
      <c r="D97" s="12"/>
      <c r="E97" s="12"/>
      <c r="F97" s="5" t="str">
        <f>IFERROR(IF(E97&lt;&gt;"",VLOOKUP(E97,STORE!$C$6:$D$500,2,FALSE),""),"تأكد من الكود")</f>
        <v/>
      </c>
      <c r="G97" s="12"/>
      <c r="H97" s="20"/>
      <c r="I97" s="12"/>
      <c r="U97" s="4" t="str">
        <f>IF(AND($V$2=$E97,$V$2&lt;&gt;"",$V$2&lt;&gt;0,F97&lt;&gt;"تأكد من الكود"),COUNT($U$3:U96)+1,"  ")</f>
        <v xml:space="preserve">  </v>
      </c>
      <c r="Y97" s="4" t="str">
        <f>IF(AND($Z$2=$D97,$Z$2&lt;&gt;"",$Z$2&lt;&gt;0,$Y$2=$Y$1),COUNT($Y$3:Y96)+1,"  ")</f>
        <v xml:space="preserve">  </v>
      </c>
    </row>
    <row r="98" spans="2:25" ht="15.75">
      <c r="B98" s="5" t="str">
        <f>IF(C98&lt;&gt;"",COUNT($B$3:B97)+1,"")</f>
        <v/>
      </c>
      <c r="C98" s="86"/>
      <c r="D98" s="12"/>
      <c r="E98" s="12"/>
      <c r="F98" s="5" t="str">
        <f>IFERROR(IF(E98&lt;&gt;"",VLOOKUP(E98,STORE!$C$6:$D$500,2,FALSE),""),"تأكد من الكود")</f>
        <v/>
      </c>
      <c r="G98" s="12"/>
      <c r="H98" s="20"/>
      <c r="I98" s="12"/>
      <c r="U98" s="4" t="str">
        <f>IF(AND($V$2=$E98,$V$2&lt;&gt;"",$V$2&lt;&gt;0,F98&lt;&gt;"تأكد من الكود"),COUNT($U$3:U97)+1,"  ")</f>
        <v xml:space="preserve">  </v>
      </c>
      <c r="Y98" s="4" t="str">
        <f>IF(AND($Z$2=$D98,$Z$2&lt;&gt;"",$Z$2&lt;&gt;0,$Y$2=$Y$1),COUNT($Y$3:Y97)+1,"  ")</f>
        <v xml:space="preserve">  </v>
      </c>
    </row>
    <row r="99" spans="2:25" ht="15.75">
      <c r="B99" s="5" t="str">
        <f>IF(C99&lt;&gt;"",COUNT($B$3:B98)+1,"")</f>
        <v/>
      </c>
      <c r="C99" s="86"/>
      <c r="D99" s="12"/>
      <c r="E99" s="12"/>
      <c r="F99" s="5" t="str">
        <f>IFERROR(IF(E99&lt;&gt;"",VLOOKUP(E99,STORE!$C$6:$D$500,2,FALSE),""),"تأكد من الكود")</f>
        <v/>
      </c>
      <c r="G99" s="12"/>
      <c r="H99" s="20"/>
      <c r="I99" s="12"/>
      <c r="U99" s="4" t="str">
        <f>IF(AND($V$2=$E99,$V$2&lt;&gt;"",$V$2&lt;&gt;0,F99&lt;&gt;"تأكد من الكود"),COUNT($U$3:U98)+1,"  ")</f>
        <v xml:space="preserve">  </v>
      </c>
      <c r="Y99" s="4" t="str">
        <f>IF(AND($Z$2=$D99,$Z$2&lt;&gt;"",$Z$2&lt;&gt;0,$Y$2=$Y$1),COUNT($Y$3:Y98)+1,"  ")</f>
        <v xml:space="preserve">  </v>
      </c>
    </row>
    <row r="100" spans="2:25" ht="15.75">
      <c r="B100" s="5" t="str">
        <f>IF(C100&lt;&gt;"",COUNT($B$3:B99)+1,"")</f>
        <v/>
      </c>
      <c r="C100" s="86"/>
      <c r="D100" s="12"/>
      <c r="E100" s="12"/>
      <c r="F100" s="5" t="str">
        <f>IFERROR(IF(E100&lt;&gt;"",VLOOKUP(E100,STORE!$C$6:$D$500,2,FALSE),""),"تأكد من الكود")</f>
        <v/>
      </c>
      <c r="G100" s="12"/>
      <c r="H100" s="20"/>
      <c r="I100" s="12"/>
      <c r="U100" s="4" t="str">
        <f>IF(AND($V$2=$E100,$V$2&lt;&gt;"",$V$2&lt;&gt;0,F100&lt;&gt;"تأكد من الكود"),COUNT($U$3:U99)+1,"  ")</f>
        <v xml:space="preserve">  </v>
      </c>
      <c r="Y100" s="4" t="str">
        <f>IF(AND($Z$2=$D100,$Z$2&lt;&gt;"",$Z$2&lt;&gt;0,$Y$2=$Y$1),COUNT($Y$3:Y99)+1,"  ")</f>
        <v xml:space="preserve">  </v>
      </c>
    </row>
    <row r="101" spans="2:25" ht="15.75">
      <c r="B101" s="5" t="str">
        <f>IF(C101&lt;&gt;"",COUNT($B$3:B100)+1,"")</f>
        <v/>
      </c>
      <c r="C101" s="86"/>
      <c r="D101" s="12"/>
      <c r="E101" s="12"/>
      <c r="F101" s="5" t="str">
        <f>IFERROR(IF(E101&lt;&gt;"",VLOOKUP(E101,STORE!$C$6:$D$500,2,FALSE),""),"تأكد من الكود")</f>
        <v/>
      </c>
      <c r="G101" s="12"/>
      <c r="H101" s="20"/>
      <c r="I101" s="12"/>
      <c r="U101" s="4" t="str">
        <f>IF(AND($V$2=$E101,$V$2&lt;&gt;"",$V$2&lt;&gt;0,F101&lt;&gt;"تأكد من الكود"),COUNT($U$3:U100)+1,"  ")</f>
        <v xml:space="preserve">  </v>
      </c>
      <c r="Y101" s="4" t="str">
        <f>IF(AND($Z$2=$D101,$Z$2&lt;&gt;"",$Z$2&lt;&gt;0,$Y$2=$Y$1),COUNT($Y$3:Y100)+1,"  ")</f>
        <v xml:space="preserve">  </v>
      </c>
    </row>
    <row r="102" spans="2:25" ht="15.75">
      <c r="B102" s="5" t="str">
        <f>IF(C102&lt;&gt;"",COUNT($B$3:B101)+1,"")</f>
        <v/>
      </c>
      <c r="C102" s="86"/>
      <c r="D102" s="12"/>
      <c r="E102" s="12"/>
      <c r="F102" s="5" t="str">
        <f>IFERROR(IF(E102&lt;&gt;"",VLOOKUP(E102,STORE!$C$6:$D$500,2,FALSE),""),"تأكد من الكود")</f>
        <v/>
      </c>
      <c r="G102" s="12"/>
      <c r="H102" s="20"/>
      <c r="I102" s="12"/>
      <c r="U102" s="4" t="str">
        <f>IF(AND($V$2=$E102,$V$2&lt;&gt;"",$V$2&lt;&gt;0,F102&lt;&gt;"تأكد من الكود"),COUNT($U$3:U101)+1,"  ")</f>
        <v xml:space="preserve">  </v>
      </c>
      <c r="Y102" s="4" t="str">
        <f>IF(AND($Z$2=$D102,$Z$2&lt;&gt;"",$Z$2&lt;&gt;0,$Y$2=$Y$1),COUNT($Y$3:Y101)+1,"  ")</f>
        <v xml:space="preserve">  </v>
      </c>
    </row>
    <row r="103" spans="2:25" ht="15.75">
      <c r="B103" s="5" t="str">
        <f>IF(C103&lt;&gt;"",COUNT($B$3:B102)+1,"")</f>
        <v/>
      </c>
      <c r="C103" s="86"/>
      <c r="D103" s="12"/>
      <c r="E103" s="12"/>
      <c r="F103" s="5" t="str">
        <f>IFERROR(IF(E103&lt;&gt;"",VLOOKUP(E103,STORE!$C$6:$D$500,2,FALSE),""),"تأكد من الكود")</f>
        <v/>
      </c>
      <c r="G103" s="12"/>
      <c r="H103" s="20"/>
      <c r="I103" s="12"/>
      <c r="U103" s="4" t="str">
        <f>IF(AND($V$2=$E103,$V$2&lt;&gt;"",$V$2&lt;&gt;0,F103&lt;&gt;"تأكد من الكود"),COUNT($U$3:U102)+1,"  ")</f>
        <v xml:space="preserve">  </v>
      </c>
      <c r="Y103" s="4" t="str">
        <f>IF(AND($Z$2=$D103,$Z$2&lt;&gt;"",$Z$2&lt;&gt;0,$Y$2=$Y$1),COUNT($Y$3:Y102)+1,"  ")</f>
        <v xml:space="preserve">  </v>
      </c>
    </row>
    <row r="104" spans="2:25" ht="15.75">
      <c r="B104" s="5" t="str">
        <f>IF(C104&lt;&gt;"",COUNT($B$3:B103)+1,"")</f>
        <v/>
      </c>
      <c r="C104" s="86"/>
      <c r="D104" s="12"/>
      <c r="E104" s="12"/>
      <c r="F104" s="5" t="str">
        <f>IFERROR(IF(E104&lt;&gt;"",VLOOKUP(E104,STORE!$C$6:$D$500,2,FALSE),""),"تأكد من الكود")</f>
        <v/>
      </c>
      <c r="G104" s="12"/>
      <c r="H104" s="20"/>
      <c r="I104" s="12"/>
      <c r="U104" s="4" t="str">
        <f>IF(AND($V$2=$E104,$V$2&lt;&gt;"",$V$2&lt;&gt;0,F104&lt;&gt;"تأكد من الكود"),COUNT($U$3:U103)+1,"  ")</f>
        <v xml:space="preserve">  </v>
      </c>
      <c r="Y104" s="4" t="str">
        <f>IF(AND($Z$2=$D104,$Z$2&lt;&gt;"",$Z$2&lt;&gt;0,$Y$2=$Y$1),COUNT($Y$3:Y103)+1,"  ")</f>
        <v xml:space="preserve">  </v>
      </c>
    </row>
    <row r="105" spans="2:25" ht="15.75">
      <c r="B105" s="5" t="str">
        <f>IF(C105&lt;&gt;"",COUNT($B$3:B104)+1,"")</f>
        <v/>
      </c>
      <c r="C105" s="86"/>
      <c r="D105" s="12"/>
      <c r="E105" s="12"/>
      <c r="F105" s="5" t="str">
        <f>IFERROR(IF(E105&lt;&gt;"",VLOOKUP(E105,STORE!$C$6:$D$500,2,FALSE),""),"تأكد من الكود")</f>
        <v/>
      </c>
      <c r="G105" s="12"/>
      <c r="H105" s="20"/>
      <c r="I105" s="12"/>
      <c r="U105" s="4" t="str">
        <f>IF(AND($V$2=$E105,$V$2&lt;&gt;"",$V$2&lt;&gt;0,F105&lt;&gt;"تأكد من الكود"),COUNT($U$3:U104)+1,"  ")</f>
        <v xml:space="preserve">  </v>
      </c>
      <c r="Y105" s="4" t="str">
        <f>IF(AND($Z$2=$D105,$Z$2&lt;&gt;"",$Z$2&lt;&gt;0,$Y$2=$Y$1),COUNT($Y$3:Y104)+1,"  ")</f>
        <v xml:space="preserve">  </v>
      </c>
    </row>
    <row r="106" spans="2:25" ht="15.75">
      <c r="B106" s="5" t="str">
        <f>IF(C106&lt;&gt;"",COUNT($B$3:B105)+1,"")</f>
        <v/>
      </c>
      <c r="C106" s="86"/>
      <c r="D106" s="12"/>
      <c r="E106" s="12"/>
      <c r="F106" s="5" t="str">
        <f>IFERROR(IF(E106&lt;&gt;"",VLOOKUP(E106,STORE!$C$6:$D$500,2,FALSE),""),"تأكد من الكود")</f>
        <v/>
      </c>
      <c r="G106" s="12"/>
      <c r="H106" s="20"/>
      <c r="I106" s="12"/>
      <c r="U106" s="4" t="str">
        <f>IF(AND($V$2=$E106,$V$2&lt;&gt;"",$V$2&lt;&gt;0,F106&lt;&gt;"تأكد من الكود"),COUNT($U$3:U105)+1,"  ")</f>
        <v xml:space="preserve">  </v>
      </c>
      <c r="Y106" s="4" t="str">
        <f>IF(AND($Z$2=$D106,$Z$2&lt;&gt;"",$Z$2&lt;&gt;0,$Y$2=$Y$1),COUNT($Y$3:Y105)+1,"  ")</f>
        <v xml:space="preserve">  </v>
      </c>
    </row>
    <row r="107" spans="2:25" ht="15.75">
      <c r="B107" s="5" t="str">
        <f>IF(C107&lt;&gt;"",COUNT($B$3:B106)+1,"")</f>
        <v/>
      </c>
      <c r="C107" s="86"/>
      <c r="D107" s="12"/>
      <c r="E107" s="12"/>
      <c r="F107" s="5" t="str">
        <f>IFERROR(IF(E107&lt;&gt;"",VLOOKUP(E107,STORE!$C$6:$D$500,2,FALSE),""),"تأكد من الكود")</f>
        <v/>
      </c>
      <c r="G107" s="12"/>
      <c r="H107" s="20"/>
      <c r="I107" s="12"/>
      <c r="U107" s="4" t="str">
        <f>IF(AND($V$2=$E107,$V$2&lt;&gt;"",$V$2&lt;&gt;0,F107&lt;&gt;"تأكد من الكود"),COUNT($U$3:U106)+1,"  ")</f>
        <v xml:space="preserve">  </v>
      </c>
      <c r="Y107" s="4" t="str">
        <f>IF(AND($Z$2=$D107,$Z$2&lt;&gt;"",$Z$2&lt;&gt;0,$Y$2=$Y$1),COUNT($Y$3:Y106)+1,"  ")</f>
        <v xml:space="preserve">  </v>
      </c>
    </row>
    <row r="108" spans="2:25" ht="15.75">
      <c r="B108" s="5" t="str">
        <f>IF(C108&lt;&gt;"",COUNT($B$3:B107)+1,"")</f>
        <v/>
      </c>
      <c r="C108" s="86"/>
      <c r="D108" s="12"/>
      <c r="E108" s="12"/>
      <c r="F108" s="5" t="str">
        <f>IFERROR(IF(E108&lt;&gt;"",VLOOKUP(E108,STORE!$C$6:$D$500,2,FALSE),""),"تأكد من الكود")</f>
        <v/>
      </c>
      <c r="G108" s="12"/>
      <c r="H108" s="20"/>
      <c r="I108" s="12"/>
      <c r="U108" s="4" t="str">
        <f>IF(AND($V$2=$E108,$V$2&lt;&gt;"",$V$2&lt;&gt;0,F108&lt;&gt;"تأكد من الكود"),COUNT($U$3:U107)+1,"  ")</f>
        <v xml:space="preserve">  </v>
      </c>
      <c r="Y108" s="4" t="str">
        <f>IF(AND($Z$2=$D108,$Z$2&lt;&gt;"",$Z$2&lt;&gt;0,$Y$2=$Y$1),COUNT($Y$3:Y107)+1,"  ")</f>
        <v xml:space="preserve">  </v>
      </c>
    </row>
    <row r="109" spans="2:25" ht="15.75">
      <c r="B109" s="5" t="str">
        <f>IF(C109&lt;&gt;"",COUNT($B$3:B108)+1,"")</f>
        <v/>
      </c>
      <c r="C109" s="86"/>
      <c r="D109" s="12"/>
      <c r="E109" s="12"/>
      <c r="F109" s="5" t="str">
        <f>IFERROR(IF(E109&lt;&gt;"",VLOOKUP(E109,STORE!$C$6:$D$500,2,FALSE),""),"تأكد من الكود")</f>
        <v/>
      </c>
      <c r="G109" s="12"/>
      <c r="H109" s="20"/>
      <c r="I109" s="12"/>
      <c r="U109" s="4" t="str">
        <f>IF(AND($V$2=$E109,$V$2&lt;&gt;"",$V$2&lt;&gt;0,F109&lt;&gt;"تأكد من الكود"),COUNT($U$3:U108)+1,"  ")</f>
        <v xml:space="preserve">  </v>
      </c>
      <c r="Y109" s="4" t="str">
        <f>IF(AND($Z$2=$D109,$Z$2&lt;&gt;"",$Z$2&lt;&gt;0,$Y$2=$Y$1),COUNT($Y$3:Y108)+1,"  ")</f>
        <v xml:space="preserve">  </v>
      </c>
    </row>
    <row r="110" spans="2:25" ht="15.75">
      <c r="B110" s="5" t="str">
        <f>IF(C110&lt;&gt;"",COUNT($B$3:B109)+1,"")</f>
        <v/>
      </c>
      <c r="C110" s="86"/>
      <c r="D110" s="12"/>
      <c r="E110" s="12"/>
      <c r="F110" s="5" t="str">
        <f>IFERROR(IF(E110&lt;&gt;"",VLOOKUP(E110,STORE!$C$6:$D$500,2,FALSE),""),"تأكد من الكود")</f>
        <v/>
      </c>
      <c r="G110" s="12"/>
      <c r="H110" s="20"/>
      <c r="I110" s="12"/>
      <c r="U110" s="4" t="str">
        <f>IF(AND($V$2=$E110,$V$2&lt;&gt;"",$V$2&lt;&gt;0,F110&lt;&gt;"تأكد من الكود"),COUNT($U$3:U109)+1,"  ")</f>
        <v xml:space="preserve">  </v>
      </c>
      <c r="Y110" s="4" t="str">
        <f>IF(AND($Z$2=$D110,$Z$2&lt;&gt;"",$Z$2&lt;&gt;0,$Y$2=$Y$1),COUNT($Y$3:Y109)+1,"  ")</f>
        <v xml:space="preserve">  </v>
      </c>
    </row>
    <row r="111" spans="2:25" ht="15.75">
      <c r="B111" s="5" t="str">
        <f>IF(C111&lt;&gt;"",COUNT($B$3:B110)+1,"")</f>
        <v/>
      </c>
      <c r="C111" s="86"/>
      <c r="D111" s="12"/>
      <c r="E111" s="12"/>
      <c r="F111" s="5" t="str">
        <f>IFERROR(IF(E111&lt;&gt;"",VLOOKUP(E111,STORE!$C$6:$D$500,2,FALSE),""),"تأكد من الكود")</f>
        <v/>
      </c>
      <c r="G111" s="12"/>
      <c r="H111" s="20"/>
      <c r="I111" s="12"/>
      <c r="U111" s="4" t="str">
        <f>IF(AND($V$2=$E111,$V$2&lt;&gt;"",$V$2&lt;&gt;0,F111&lt;&gt;"تأكد من الكود"),COUNT($U$3:U110)+1,"  ")</f>
        <v xml:space="preserve">  </v>
      </c>
      <c r="Y111" s="4" t="str">
        <f>IF(AND($Z$2=$D111,$Z$2&lt;&gt;"",$Z$2&lt;&gt;0,$Y$2=$Y$1),COUNT($Y$3:Y110)+1,"  ")</f>
        <v xml:space="preserve">  </v>
      </c>
    </row>
    <row r="112" spans="2:25" ht="15.75">
      <c r="B112" s="5" t="str">
        <f>IF(C112&lt;&gt;"",COUNT($B$3:B111)+1,"")</f>
        <v/>
      </c>
      <c r="C112" s="86"/>
      <c r="D112" s="12"/>
      <c r="E112" s="12"/>
      <c r="F112" s="5" t="str">
        <f>IFERROR(IF(E112&lt;&gt;"",VLOOKUP(E112,STORE!$C$6:$D$500,2,FALSE),""),"تأكد من الكود")</f>
        <v/>
      </c>
      <c r="G112" s="12"/>
      <c r="H112" s="20"/>
      <c r="I112" s="12"/>
      <c r="U112" s="4" t="str">
        <f>IF(AND($V$2=$E112,$V$2&lt;&gt;"",$V$2&lt;&gt;0,F112&lt;&gt;"تأكد من الكود"),COUNT($U$3:U111)+1,"  ")</f>
        <v xml:space="preserve">  </v>
      </c>
      <c r="Y112" s="4" t="str">
        <f>IF(AND($Z$2=$D112,$Z$2&lt;&gt;"",$Z$2&lt;&gt;0,$Y$2=$Y$1),COUNT($Y$3:Y111)+1,"  ")</f>
        <v xml:space="preserve">  </v>
      </c>
    </row>
    <row r="113" spans="2:25" ht="15.75">
      <c r="B113" s="5" t="str">
        <f>IF(C113&lt;&gt;"",COUNT($B$3:B112)+1,"")</f>
        <v/>
      </c>
      <c r="C113" s="86"/>
      <c r="D113" s="12"/>
      <c r="E113" s="12"/>
      <c r="F113" s="5" t="str">
        <f>IFERROR(IF(E113&lt;&gt;"",VLOOKUP(E113,STORE!$C$6:$D$500,2,FALSE),""),"تأكد من الكود")</f>
        <v/>
      </c>
      <c r="G113" s="12"/>
      <c r="H113" s="20"/>
      <c r="I113" s="12"/>
      <c r="U113" s="4" t="str">
        <f>IF(AND($V$2=$E113,$V$2&lt;&gt;"",$V$2&lt;&gt;0,F113&lt;&gt;"تأكد من الكود"),COUNT($U$3:U112)+1,"  ")</f>
        <v xml:space="preserve">  </v>
      </c>
      <c r="Y113" s="4" t="str">
        <f>IF(AND($Z$2=$D113,$Z$2&lt;&gt;"",$Z$2&lt;&gt;0,$Y$2=$Y$1),COUNT($Y$3:Y112)+1,"  ")</f>
        <v xml:space="preserve">  </v>
      </c>
    </row>
    <row r="114" spans="2:25" ht="15.75">
      <c r="B114" s="5" t="str">
        <f>IF(C114&lt;&gt;"",COUNT($B$3:B113)+1,"")</f>
        <v/>
      </c>
      <c r="C114" s="86"/>
      <c r="D114" s="12"/>
      <c r="E114" s="12"/>
      <c r="F114" s="5" t="str">
        <f>IFERROR(IF(E114&lt;&gt;"",VLOOKUP(E114,STORE!$C$6:$D$500,2,FALSE),""),"تأكد من الكود")</f>
        <v/>
      </c>
      <c r="G114" s="12"/>
      <c r="H114" s="20"/>
      <c r="I114" s="12"/>
      <c r="U114" s="4" t="str">
        <f>IF(AND($V$2=$E114,$V$2&lt;&gt;"",$V$2&lt;&gt;0,F114&lt;&gt;"تأكد من الكود"),COUNT($U$3:U113)+1,"  ")</f>
        <v xml:space="preserve">  </v>
      </c>
      <c r="Y114" s="4" t="str">
        <f>IF(AND($Z$2=$D114,$Z$2&lt;&gt;"",$Z$2&lt;&gt;0,$Y$2=$Y$1),COUNT($Y$3:Y113)+1,"  ")</f>
        <v xml:space="preserve">  </v>
      </c>
    </row>
    <row r="115" spans="2:25" ht="15.75">
      <c r="B115" s="5" t="str">
        <f>IF(C115&lt;&gt;"",COUNT($B$3:B114)+1,"")</f>
        <v/>
      </c>
      <c r="C115" s="86"/>
      <c r="D115" s="12"/>
      <c r="E115" s="12"/>
      <c r="F115" s="5" t="str">
        <f>IFERROR(IF(E115&lt;&gt;"",VLOOKUP(E115,STORE!$C$6:$D$500,2,FALSE),""),"تأكد من الكود")</f>
        <v/>
      </c>
      <c r="G115" s="12"/>
      <c r="H115" s="20"/>
      <c r="I115" s="12"/>
      <c r="U115" s="4" t="str">
        <f>IF(AND($V$2=$E115,$V$2&lt;&gt;"",$V$2&lt;&gt;0,F115&lt;&gt;"تأكد من الكود"),COUNT($U$3:U114)+1,"  ")</f>
        <v xml:space="preserve">  </v>
      </c>
      <c r="Y115" s="4" t="str">
        <f>IF(AND($Z$2=$D115,$Z$2&lt;&gt;"",$Z$2&lt;&gt;0,$Y$2=$Y$1),COUNT($Y$3:Y114)+1,"  ")</f>
        <v xml:space="preserve">  </v>
      </c>
    </row>
    <row r="116" spans="2:25" ht="15.75">
      <c r="B116" s="5" t="str">
        <f>IF(C116&lt;&gt;"",COUNT($B$3:B115)+1,"")</f>
        <v/>
      </c>
      <c r="C116" s="86"/>
      <c r="D116" s="12"/>
      <c r="E116" s="12"/>
      <c r="F116" s="5" t="str">
        <f>IFERROR(IF(E116&lt;&gt;"",VLOOKUP(E116,STORE!$C$6:$D$500,2,FALSE),""),"تأكد من الكود")</f>
        <v/>
      </c>
      <c r="G116" s="12"/>
      <c r="H116" s="20"/>
      <c r="I116" s="12"/>
      <c r="U116" s="4" t="str">
        <f>IF(AND($V$2=$E116,$V$2&lt;&gt;"",$V$2&lt;&gt;0,F116&lt;&gt;"تأكد من الكود"),COUNT($U$3:U115)+1,"  ")</f>
        <v xml:space="preserve">  </v>
      </c>
      <c r="Y116" s="4" t="str">
        <f>IF(AND($Z$2=$D116,$Z$2&lt;&gt;"",$Z$2&lt;&gt;0,$Y$2=$Y$1),COUNT($Y$3:Y115)+1,"  ")</f>
        <v xml:space="preserve">  </v>
      </c>
    </row>
    <row r="117" spans="2:25" ht="15.75">
      <c r="B117" s="5" t="str">
        <f>IF(C117&lt;&gt;"",COUNT($B$3:B116)+1,"")</f>
        <v/>
      </c>
      <c r="C117" s="86"/>
      <c r="D117" s="12"/>
      <c r="E117" s="12"/>
      <c r="F117" s="5" t="str">
        <f>IFERROR(IF(E117&lt;&gt;"",VLOOKUP(E117,STORE!$C$6:$D$500,2,FALSE),""),"تأكد من الكود")</f>
        <v/>
      </c>
      <c r="G117" s="12"/>
      <c r="H117" s="20"/>
      <c r="I117" s="12"/>
      <c r="U117" s="4" t="str">
        <f>IF(AND($V$2=$E117,$V$2&lt;&gt;"",$V$2&lt;&gt;0,F117&lt;&gt;"تأكد من الكود"),COUNT($U$3:U116)+1,"  ")</f>
        <v xml:space="preserve">  </v>
      </c>
      <c r="Y117" s="4" t="str">
        <f>IF(AND($Z$2=$D117,$Z$2&lt;&gt;"",$Z$2&lt;&gt;0,$Y$2=$Y$1),COUNT($Y$3:Y116)+1,"  ")</f>
        <v xml:space="preserve">  </v>
      </c>
    </row>
    <row r="118" spans="2:25" ht="15.75">
      <c r="B118" s="5" t="str">
        <f>IF(C118&lt;&gt;"",COUNT($B$3:B117)+1,"")</f>
        <v/>
      </c>
      <c r="C118" s="86"/>
      <c r="D118" s="12"/>
      <c r="E118" s="12"/>
      <c r="F118" s="5" t="str">
        <f>IFERROR(IF(E118&lt;&gt;"",VLOOKUP(E118,STORE!$C$6:$D$500,2,FALSE),""),"تأكد من الكود")</f>
        <v/>
      </c>
      <c r="G118" s="12"/>
      <c r="H118" s="20"/>
      <c r="I118" s="12"/>
      <c r="U118" s="4" t="str">
        <f>IF(AND($V$2=$E118,$V$2&lt;&gt;"",$V$2&lt;&gt;0,F118&lt;&gt;"تأكد من الكود"),COUNT($U$3:U117)+1,"  ")</f>
        <v xml:space="preserve">  </v>
      </c>
      <c r="Y118" s="4" t="str">
        <f>IF(AND($Z$2=$D118,$Z$2&lt;&gt;"",$Z$2&lt;&gt;0,$Y$2=$Y$1),COUNT($Y$3:Y117)+1,"  ")</f>
        <v xml:space="preserve">  </v>
      </c>
    </row>
    <row r="119" spans="2:25" ht="15.75">
      <c r="B119" s="5" t="str">
        <f>IF(C119&lt;&gt;"",COUNT($B$3:B118)+1,"")</f>
        <v/>
      </c>
      <c r="C119" s="86"/>
      <c r="D119" s="12"/>
      <c r="E119" s="12"/>
      <c r="F119" s="5" t="str">
        <f>IFERROR(IF(E119&lt;&gt;"",VLOOKUP(E119,STORE!$C$6:$D$500,2,FALSE),""),"تأكد من الكود")</f>
        <v/>
      </c>
      <c r="G119" s="12"/>
      <c r="H119" s="20"/>
      <c r="I119" s="12"/>
      <c r="U119" s="4" t="str">
        <f>IF(AND($V$2=$E119,$V$2&lt;&gt;"",$V$2&lt;&gt;0,F119&lt;&gt;"تأكد من الكود"),COUNT($U$3:U118)+1,"  ")</f>
        <v xml:space="preserve">  </v>
      </c>
      <c r="Y119" s="4" t="str">
        <f>IF(AND($Z$2=$D119,$Z$2&lt;&gt;"",$Z$2&lt;&gt;0,$Y$2=$Y$1),COUNT($Y$3:Y118)+1,"  ")</f>
        <v xml:space="preserve">  </v>
      </c>
    </row>
    <row r="120" spans="2:25" ht="15.75">
      <c r="B120" s="5" t="str">
        <f>IF(C120&lt;&gt;"",COUNT($B$3:B119)+1,"")</f>
        <v/>
      </c>
      <c r="C120" s="86"/>
      <c r="D120" s="12"/>
      <c r="E120" s="12"/>
      <c r="F120" s="5" t="str">
        <f>IFERROR(IF(E120&lt;&gt;"",VLOOKUP(E120,STORE!$C$6:$D$500,2,FALSE),""),"تأكد من الكود")</f>
        <v/>
      </c>
      <c r="G120" s="12"/>
      <c r="H120" s="20"/>
      <c r="I120" s="12"/>
      <c r="U120" s="4" t="str">
        <f>IF(AND($V$2=$E120,$V$2&lt;&gt;"",$V$2&lt;&gt;0,F120&lt;&gt;"تأكد من الكود"),COUNT($U$3:U119)+1,"  ")</f>
        <v xml:space="preserve">  </v>
      </c>
      <c r="Y120" s="4" t="str">
        <f>IF(AND($Z$2=$D120,$Z$2&lt;&gt;"",$Z$2&lt;&gt;0,$Y$2=$Y$1),COUNT($Y$3:Y119)+1,"  ")</f>
        <v xml:space="preserve">  </v>
      </c>
    </row>
    <row r="121" spans="2:25" ht="15.75">
      <c r="B121" s="5" t="str">
        <f>IF(C121&lt;&gt;"",COUNT($B$3:B120)+1,"")</f>
        <v/>
      </c>
      <c r="C121" s="86"/>
      <c r="D121" s="12"/>
      <c r="E121" s="12"/>
      <c r="F121" s="5" t="str">
        <f>IFERROR(IF(E121&lt;&gt;"",VLOOKUP(E121,STORE!$C$6:$D$500,2,FALSE),""),"تأكد من الكود")</f>
        <v/>
      </c>
      <c r="G121" s="12"/>
      <c r="H121" s="20"/>
      <c r="I121" s="12"/>
      <c r="U121" s="4" t="str">
        <f>IF(AND($V$2=$E121,$V$2&lt;&gt;"",$V$2&lt;&gt;0,F121&lt;&gt;"تأكد من الكود"),COUNT($U$3:U120)+1,"  ")</f>
        <v xml:space="preserve">  </v>
      </c>
      <c r="Y121" s="4" t="str">
        <f>IF(AND($Z$2=$D121,$Z$2&lt;&gt;"",$Z$2&lt;&gt;0,$Y$2=$Y$1),COUNT($Y$3:Y120)+1,"  ")</f>
        <v xml:space="preserve">  </v>
      </c>
    </row>
    <row r="122" spans="2:25" ht="15.75">
      <c r="B122" s="5" t="str">
        <f>IF(C122&lt;&gt;"",COUNT($B$3:B121)+1,"")</f>
        <v/>
      </c>
      <c r="C122" s="86"/>
      <c r="D122" s="12"/>
      <c r="E122" s="12"/>
      <c r="F122" s="5" t="str">
        <f>IFERROR(IF(E122&lt;&gt;"",VLOOKUP(E122,STORE!$C$6:$D$500,2,FALSE),""),"تأكد من الكود")</f>
        <v/>
      </c>
      <c r="G122" s="12"/>
      <c r="H122" s="20"/>
      <c r="I122" s="12"/>
      <c r="U122" s="4" t="str">
        <f>IF(AND($V$2=$E122,$V$2&lt;&gt;"",$V$2&lt;&gt;0,F122&lt;&gt;"تأكد من الكود"),COUNT($U$3:U121)+1,"  ")</f>
        <v xml:space="preserve">  </v>
      </c>
      <c r="Y122" s="4" t="str">
        <f>IF(AND($Z$2=$D122,$Z$2&lt;&gt;"",$Z$2&lt;&gt;0,$Y$2=$Y$1),COUNT($Y$3:Y121)+1,"  ")</f>
        <v xml:space="preserve">  </v>
      </c>
    </row>
    <row r="123" spans="2:25" ht="15.75">
      <c r="B123" s="5" t="str">
        <f>IF(C123&lt;&gt;"",COUNT($B$3:B122)+1,"")</f>
        <v/>
      </c>
      <c r="C123" s="86"/>
      <c r="D123" s="12"/>
      <c r="E123" s="12"/>
      <c r="F123" s="5" t="str">
        <f>IFERROR(IF(E123&lt;&gt;"",VLOOKUP(E123,STORE!$C$6:$D$500,2,FALSE),""),"تأكد من الكود")</f>
        <v/>
      </c>
      <c r="G123" s="12"/>
      <c r="H123" s="20"/>
      <c r="I123" s="12"/>
      <c r="U123" s="4" t="str">
        <f>IF(AND($V$2=$E123,$V$2&lt;&gt;"",$V$2&lt;&gt;0,F123&lt;&gt;"تأكد من الكود"),COUNT($U$3:U122)+1,"  ")</f>
        <v xml:space="preserve">  </v>
      </c>
      <c r="Y123" s="4" t="str">
        <f>IF(AND($Z$2=$D123,$Z$2&lt;&gt;"",$Z$2&lt;&gt;0,$Y$2=$Y$1),COUNT($Y$3:Y122)+1,"  ")</f>
        <v xml:space="preserve">  </v>
      </c>
    </row>
    <row r="124" spans="2:25" ht="15.75">
      <c r="B124" s="5" t="str">
        <f>IF(C124&lt;&gt;"",COUNT($B$3:B123)+1,"")</f>
        <v/>
      </c>
      <c r="C124" s="86"/>
      <c r="D124" s="12"/>
      <c r="E124" s="12"/>
      <c r="F124" s="5" t="str">
        <f>IFERROR(IF(E124&lt;&gt;"",VLOOKUP(E124,STORE!$C$6:$D$500,2,FALSE),""),"تأكد من الكود")</f>
        <v/>
      </c>
      <c r="G124" s="12"/>
      <c r="H124" s="20"/>
      <c r="I124" s="12"/>
      <c r="U124" s="4" t="str">
        <f>IF(AND($V$2=$E124,$V$2&lt;&gt;"",$V$2&lt;&gt;0,F124&lt;&gt;"تأكد من الكود"),COUNT($U$3:U123)+1,"  ")</f>
        <v xml:space="preserve">  </v>
      </c>
      <c r="Y124" s="4" t="str">
        <f>IF(AND($Z$2=$D124,$Z$2&lt;&gt;"",$Z$2&lt;&gt;0,$Y$2=$Y$1),COUNT($Y$3:Y123)+1,"  ")</f>
        <v xml:space="preserve">  </v>
      </c>
    </row>
    <row r="125" spans="2:25" ht="15.75">
      <c r="B125" s="5" t="str">
        <f>IF(C125&lt;&gt;"",COUNT($B$3:B124)+1,"")</f>
        <v/>
      </c>
      <c r="C125" s="86"/>
      <c r="D125" s="12"/>
      <c r="E125" s="12"/>
      <c r="F125" s="5" t="str">
        <f>IFERROR(IF(E125&lt;&gt;"",VLOOKUP(E125,STORE!$C$6:$D$500,2,FALSE),""),"تأكد من الكود")</f>
        <v/>
      </c>
      <c r="G125" s="12"/>
      <c r="H125" s="20"/>
      <c r="I125" s="12"/>
      <c r="U125" s="4" t="str">
        <f>IF(AND($V$2=$E125,$V$2&lt;&gt;"",$V$2&lt;&gt;0,F125&lt;&gt;"تأكد من الكود"),COUNT($U$3:U124)+1,"  ")</f>
        <v xml:space="preserve">  </v>
      </c>
      <c r="Y125" s="4" t="str">
        <f>IF(AND($Z$2=$D125,$Z$2&lt;&gt;"",$Z$2&lt;&gt;0,$Y$2=$Y$1),COUNT($Y$3:Y124)+1,"  ")</f>
        <v xml:space="preserve">  </v>
      </c>
    </row>
    <row r="126" spans="2:25" ht="15.75">
      <c r="B126" s="5" t="str">
        <f>IF(C126&lt;&gt;"",COUNT($B$3:B125)+1,"")</f>
        <v/>
      </c>
      <c r="C126" s="86"/>
      <c r="D126" s="12"/>
      <c r="E126" s="12"/>
      <c r="F126" s="5" t="str">
        <f>IFERROR(IF(E126&lt;&gt;"",VLOOKUP(E126,STORE!$C$6:$D$500,2,FALSE),""),"تأكد من الكود")</f>
        <v/>
      </c>
      <c r="G126" s="12"/>
      <c r="H126" s="20"/>
      <c r="I126" s="12"/>
      <c r="U126" s="4" t="str">
        <f>IF(AND($V$2=$E126,$V$2&lt;&gt;"",$V$2&lt;&gt;0,F126&lt;&gt;"تأكد من الكود"),COUNT($U$3:U125)+1,"  ")</f>
        <v xml:space="preserve">  </v>
      </c>
      <c r="Y126" s="4" t="str">
        <f>IF(AND($Z$2=$D126,$Z$2&lt;&gt;"",$Z$2&lt;&gt;0,$Y$2=$Y$1),COUNT($Y$3:Y125)+1,"  ")</f>
        <v xml:space="preserve">  </v>
      </c>
    </row>
    <row r="127" spans="2:25" ht="15.75">
      <c r="B127" s="5" t="str">
        <f>IF(C127&lt;&gt;"",COUNT($B$3:B126)+1,"")</f>
        <v/>
      </c>
      <c r="C127" s="86"/>
      <c r="D127" s="12"/>
      <c r="E127" s="12"/>
      <c r="F127" s="5" t="str">
        <f>IFERROR(IF(E127&lt;&gt;"",VLOOKUP(E127,STORE!$C$6:$D$500,2,FALSE),""),"تأكد من الكود")</f>
        <v/>
      </c>
      <c r="G127" s="12"/>
      <c r="H127" s="20"/>
      <c r="I127" s="12"/>
      <c r="U127" s="4" t="str">
        <f>IF(AND($V$2=$E127,$V$2&lt;&gt;"",$V$2&lt;&gt;0,F127&lt;&gt;"تأكد من الكود"),COUNT($U$3:U126)+1,"  ")</f>
        <v xml:space="preserve">  </v>
      </c>
      <c r="Y127" s="4" t="str">
        <f>IF(AND($Z$2=$D127,$Z$2&lt;&gt;"",$Z$2&lt;&gt;0,$Y$2=$Y$1),COUNT($Y$3:Y126)+1,"  ")</f>
        <v xml:space="preserve">  </v>
      </c>
    </row>
    <row r="128" spans="2:25" ht="15.75">
      <c r="B128" s="5" t="str">
        <f>IF(C128&lt;&gt;"",COUNT($B$3:B127)+1,"")</f>
        <v/>
      </c>
      <c r="C128" s="86"/>
      <c r="D128" s="12"/>
      <c r="E128" s="12"/>
      <c r="F128" s="5" t="str">
        <f>IFERROR(IF(E128&lt;&gt;"",VLOOKUP(E128,STORE!$C$6:$D$500,2,FALSE),""),"تأكد من الكود")</f>
        <v/>
      </c>
      <c r="G128" s="12"/>
      <c r="H128" s="20"/>
      <c r="I128" s="12"/>
      <c r="U128" s="4" t="str">
        <f>IF(AND($V$2=$E128,$V$2&lt;&gt;"",$V$2&lt;&gt;0,F128&lt;&gt;"تأكد من الكود"),COUNT($U$3:U127)+1,"  ")</f>
        <v xml:space="preserve">  </v>
      </c>
      <c r="Y128" s="4" t="str">
        <f>IF(AND($Z$2=$D128,$Z$2&lt;&gt;"",$Z$2&lt;&gt;0,$Y$2=$Y$1),COUNT($Y$3:Y127)+1,"  ")</f>
        <v xml:space="preserve">  </v>
      </c>
    </row>
    <row r="129" spans="2:25" ht="15.75">
      <c r="B129" s="5" t="str">
        <f>IF(C129&lt;&gt;"",COUNT($B$3:B128)+1,"")</f>
        <v/>
      </c>
      <c r="C129" s="86"/>
      <c r="D129" s="12"/>
      <c r="E129" s="12"/>
      <c r="F129" s="5" t="str">
        <f>IFERROR(IF(E129&lt;&gt;"",VLOOKUP(E129,STORE!$C$6:$D$500,2,FALSE),""),"تأكد من الكود")</f>
        <v/>
      </c>
      <c r="G129" s="12"/>
      <c r="H129" s="20"/>
      <c r="I129" s="12"/>
      <c r="U129" s="4" t="str">
        <f>IF(AND($V$2=$E129,$V$2&lt;&gt;"",$V$2&lt;&gt;0,F129&lt;&gt;"تأكد من الكود"),COUNT($U$3:U128)+1,"  ")</f>
        <v xml:space="preserve">  </v>
      </c>
      <c r="Y129" s="4" t="str">
        <f>IF(AND($Z$2=$D129,$Z$2&lt;&gt;"",$Z$2&lt;&gt;0,$Y$2=$Y$1),COUNT($Y$3:Y128)+1,"  ")</f>
        <v xml:space="preserve">  </v>
      </c>
    </row>
    <row r="130" spans="2:25" ht="15.75">
      <c r="B130" s="5" t="str">
        <f>IF(C130&lt;&gt;"",COUNT($B$3:B129)+1,"")</f>
        <v/>
      </c>
      <c r="C130" s="86"/>
      <c r="D130" s="12"/>
      <c r="E130" s="12"/>
      <c r="F130" s="5" t="str">
        <f>IFERROR(IF(E130&lt;&gt;"",VLOOKUP(E130,STORE!$C$6:$D$500,2,FALSE),""),"تأكد من الكود")</f>
        <v/>
      </c>
      <c r="G130" s="12"/>
      <c r="H130" s="20"/>
      <c r="I130" s="12"/>
      <c r="U130" s="4" t="str">
        <f>IF(AND($V$2=$E130,$V$2&lt;&gt;"",$V$2&lt;&gt;0,F130&lt;&gt;"تأكد من الكود"),COUNT($U$3:U129)+1,"  ")</f>
        <v xml:space="preserve">  </v>
      </c>
      <c r="Y130" s="4" t="str">
        <f>IF(AND($Z$2=$D130,$Z$2&lt;&gt;"",$Z$2&lt;&gt;0,$Y$2=$Y$1),COUNT($Y$3:Y129)+1,"  ")</f>
        <v xml:space="preserve">  </v>
      </c>
    </row>
    <row r="131" spans="2:25" ht="15.75">
      <c r="B131" s="5" t="str">
        <f>IF(C131&lt;&gt;"",COUNT($B$3:B130)+1,"")</f>
        <v/>
      </c>
      <c r="C131" s="86"/>
      <c r="D131" s="12"/>
      <c r="E131" s="12"/>
      <c r="F131" s="5" t="str">
        <f>IFERROR(IF(E131&lt;&gt;"",VLOOKUP(E131,STORE!$C$6:$D$500,2,FALSE),""),"تأكد من الكود")</f>
        <v/>
      </c>
      <c r="G131" s="12"/>
      <c r="H131" s="20"/>
      <c r="I131" s="12"/>
      <c r="U131" s="4" t="str">
        <f>IF(AND($V$2=$E131,$V$2&lt;&gt;"",$V$2&lt;&gt;0,F131&lt;&gt;"تأكد من الكود"),COUNT($U$3:U130)+1,"  ")</f>
        <v xml:space="preserve">  </v>
      </c>
      <c r="Y131" s="4" t="str">
        <f>IF(AND($Z$2=$D131,$Z$2&lt;&gt;"",$Z$2&lt;&gt;0,$Y$2=$Y$1),COUNT($Y$3:Y130)+1,"  ")</f>
        <v xml:space="preserve">  </v>
      </c>
    </row>
    <row r="132" spans="2:25" ht="15.75">
      <c r="B132" s="5" t="str">
        <f>IF(C132&lt;&gt;"",COUNT($B$3:B131)+1,"")</f>
        <v/>
      </c>
      <c r="C132" s="86"/>
      <c r="D132" s="12"/>
      <c r="E132" s="12"/>
      <c r="F132" s="5" t="str">
        <f>IFERROR(IF(E132&lt;&gt;"",VLOOKUP(E132,STORE!$C$6:$D$500,2,FALSE),""),"تأكد من الكود")</f>
        <v/>
      </c>
      <c r="G132" s="12"/>
      <c r="H132" s="20"/>
      <c r="I132" s="12"/>
      <c r="U132" s="4" t="str">
        <f>IF(AND($V$2=$E132,$V$2&lt;&gt;"",$V$2&lt;&gt;0,F132&lt;&gt;"تأكد من الكود"),COUNT($U$3:U131)+1,"  ")</f>
        <v xml:space="preserve">  </v>
      </c>
      <c r="Y132" s="4" t="str">
        <f>IF(AND($Z$2=$D132,$Z$2&lt;&gt;"",$Z$2&lt;&gt;0,$Y$2=$Y$1),COUNT($Y$3:Y131)+1,"  ")</f>
        <v xml:space="preserve">  </v>
      </c>
    </row>
    <row r="133" spans="2:25" ht="15.75">
      <c r="B133" s="5" t="str">
        <f>IF(C133&lt;&gt;"",COUNT($B$3:B132)+1,"")</f>
        <v/>
      </c>
      <c r="C133" s="86"/>
      <c r="D133" s="12"/>
      <c r="E133" s="12"/>
      <c r="F133" s="5" t="str">
        <f>IFERROR(IF(E133&lt;&gt;"",VLOOKUP(E133,STORE!$C$6:$D$500,2,FALSE),""),"تأكد من الكود")</f>
        <v/>
      </c>
      <c r="G133" s="12"/>
      <c r="H133" s="20"/>
      <c r="I133" s="12"/>
      <c r="U133" s="4" t="str">
        <f>IF(AND($V$2=$E133,$V$2&lt;&gt;"",$V$2&lt;&gt;0,F133&lt;&gt;"تأكد من الكود"),COUNT($U$3:U132)+1,"  ")</f>
        <v xml:space="preserve">  </v>
      </c>
      <c r="Y133" s="4" t="str">
        <f>IF(AND($Z$2=$D133,$Z$2&lt;&gt;"",$Z$2&lt;&gt;0,$Y$2=$Y$1),COUNT($Y$3:Y132)+1,"  ")</f>
        <v xml:space="preserve">  </v>
      </c>
    </row>
    <row r="134" spans="2:25" ht="15.75">
      <c r="B134" s="5" t="str">
        <f>IF(C134&lt;&gt;"",COUNT($B$3:B133)+1,"")</f>
        <v/>
      </c>
      <c r="C134" s="86"/>
      <c r="D134" s="12"/>
      <c r="E134" s="12"/>
      <c r="F134" s="5" t="str">
        <f>IFERROR(IF(E134&lt;&gt;"",VLOOKUP(E134,STORE!$C$6:$D$500,2,FALSE),""),"تأكد من الكود")</f>
        <v/>
      </c>
      <c r="G134" s="12"/>
      <c r="H134" s="20"/>
      <c r="I134" s="12"/>
      <c r="U134" s="4" t="str">
        <f>IF(AND($V$2=$E134,$V$2&lt;&gt;"",$V$2&lt;&gt;0,F134&lt;&gt;"تأكد من الكود"),COUNT($U$3:U133)+1,"  ")</f>
        <v xml:space="preserve">  </v>
      </c>
      <c r="Y134" s="4" t="str">
        <f>IF(AND($Z$2=$D134,$Z$2&lt;&gt;"",$Z$2&lt;&gt;0,$Y$2=$Y$1),COUNT($Y$3:Y133)+1,"  ")</f>
        <v xml:space="preserve">  </v>
      </c>
    </row>
    <row r="135" spans="2:25" ht="15.75">
      <c r="B135" s="5" t="str">
        <f>IF(C135&lt;&gt;"",COUNT($B$3:B134)+1,"")</f>
        <v/>
      </c>
      <c r="C135" s="86"/>
      <c r="D135" s="12"/>
      <c r="E135" s="12"/>
      <c r="F135" s="5" t="str">
        <f>IFERROR(IF(E135&lt;&gt;"",VLOOKUP(E135,STORE!$C$6:$D$500,2,FALSE),""),"تأكد من الكود")</f>
        <v/>
      </c>
      <c r="G135" s="12"/>
      <c r="H135" s="20"/>
      <c r="I135" s="12"/>
      <c r="U135" s="4" t="str">
        <f>IF(AND($V$2=$E135,$V$2&lt;&gt;"",$V$2&lt;&gt;0,F135&lt;&gt;"تأكد من الكود"),COUNT($U$3:U134)+1,"  ")</f>
        <v xml:space="preserve">  </v>
      </c>
      <c r="Y135" s="4" t="str">
        <f>IF(AND($Z$2=$D135,$Z$2&lt;&gt;"",$Z$2&lt;&gt;0,$Y$2=$Y$1),COUNT($Y$3:Y134)+1,"  ")</f>
        <v xml:space="preserve">  </v>
      </c>
    </row>
    <row r="136" spans="2:25" ht="15.75">
      <c r="B136" s="5" t="str">
        <f>IF(C136&lt;&gt;"",COUNT($B$3:B135)+1,"")</f>
        <v/>
      </c>
      <c r="C136" s="86"/>
      <c r="D136" s="12"/>
      <c r="E136" s="12"/>
      <c r="F136" s="5" t="str">
        <f>IFERROR(IF(E136&lt;&gt;"",VLOOKUP(E136,STORE!$C$6:$D$500,2,FALSE),""),"تأكد من الكود")</f>
        <v/>
      </c>
      <c r="G136" s="12"/>
      <c r="H136" s="20"/>
      <c r="I136" s="12"/>
      <c r="U136" s="4" t="str">
        <f>IF(AND($V$2=$E136,$V$2&lt;&gt;"",$V$2&lt;&gt;0,F136&lt;&gt;"تأكد من الكود"),COUNT($U$3:U135)+1,"  ")</f>
        <v xml:space="preserve">  </v>
      </c>
      <c r="Y136" s="4" t="str">
        <f>IF(AND($Z$2=$D136,$Z$2&lt;&gt;"",$Z$2&lt;&gt;0,$Y$2=$Y$1),COUNT($Y$3:Y135)+1,"  ")</f>
        <v xml:space="preserve">  </v>
      </c>
    </row>
    <row r="137" spans="2:25" ht="15.75">
      <c r="B137" s="5" t="str">
        <f>IF(C137&lt;&gt;"",COUNT($B$3:B136)+1,"")</f>
        <v/>
      </c>
      <c r="C137" s="86"/>
      <c r="D137" s="12"/>
      <c r="E137" s="12"/>
      <c r="F137" s="5" t="str">
        <f>IFERROR(IF(E137&lt;&gt;"",VLOOKUP(E137,STORE!$C$6:$D$500,2,FALSE),""),"تأكد من الكود")</f>
        <v/>
      </c>
      <c r="G137" s="12"/>
      <c r="H137" s="20"/>
      <c r="I137" s="12"/>
      <c r="U137" s="4" t="str">
        <f>IF(AND($V$2=$E137,$V$2&lt;&gt;"",$V$2&lt;&gt;0,F137&lt;&gt;"تأكد من الكود"),COUNT($U$3:U136)+1,"  ")</f>
        <v xml:space="preserve">  </v>
      </c>
      <c r="Y137" s="4" t="str">
        <f>IF(AND($Z$2=$D137,$Z$2&lt;&gt;"",$Z$2&lt;&gt;0,$Y$2=$Y$1),COUNT($Y$3:Y136)+1,"  ")</f>
        <v xml:space="preserve">  </v>
      </c>
    </row>
    <row r="138" spans="2:25" ht="15.75">
      <c r="B138" s="5" t="str">
        <f>IF(C138&lt;&gt;"",COUNT($B$3:B137)+1,"")</f>
        <v/>
      </c>
      <c r="C138" s="86"/>
      <c r="D138" s="12"/>
      <c r="E138" s="12"/>
      <c r="F138" s="5" t="str">
        <f>IFERROR(IF(E138&lt;&gt;"",VLOOKUP(E138,STORE!$C$6:$D$500,2,FALSE),""),"تأكد من الكود")</f>
        <v/>
      </c>
      <c r="G138" s="12"/>
      <c r="H138" s="20"/>
      <c r="I138" s="12"/>
      <c r="U138" s="4" t="str">
        <f>IF(AND($V$2=$E138,$V$2&lt;&gt;"",$V$2&lt;&gt;0,F138&lt;&gt;"تأكد من الكود"),COUNT($U$3:U137)+1,"  ")</f>
        <v xml:space="preserve">  </v>
      </c>
      <c r="Y138" s="4" t="str">
        <f>IF(AND($Z$2=$D138,$Z$2&lt;&gt;"",$Z$2&lt;&gt;0,$Y$2=$Y$1),COUNT($Y$3:Y137)+1,"  ")</f>
        <v xml:space="preserve">  </v>
      </c>
    </row>
    <row r="139" spans="2:25" ht="15.75">
      <c r="B139" s="5" t="str">
        <f>IF(C139&lt;&gt;"",COUNT($B$3:B138)+1,"")</f>
        <v/>
      </c>
      <c r="C139" s="86"/>
      <c r="D139" s="12"/>
      <c r="E139" s="12"/>
      <c r="F139" s="5" t="str">
        <f>IFERROR(IF(E139&lt;&gt;"",VLOOKUP(E139,STORE!$C$6:$D$500,2,FALSE),""),"تأكد من الكود")</f>
        <v/>
      </c>
      <c r="G139" s="12"/>
      <c r="H139" s="20"/>
      <c r="I139" s="12"/>
      <c r="U139" s="4" t="str">
        <f>IF(AND($V$2=$E139,$V$2&lt;&gt;"",$V$2&lt;&gt;0,F139&lt;&gt;"تأكد من الكود"),COUNT($U$3:U138)+1,"  ")</f>
        <v xml:space="preserve">  </v>
      </c>
      <c r="Y139" s="4" t="str">
        <f>IF(AND($Z$2=$D139,$Z$2&lt;&gt;"",$Z$2&lt;&gt;0,$Y$2=$Y$1),COUNT($Y$3:Y138)+1,"  ")</f>
        <v xml:space="preserve">  </v>
      </c>
    </row>
    <row r="140" spans="2:25" ht="15.75">
      <c r="B140" s="5" t="str">
        <f>IF(C140&lt;&gt;"",COUNT($B$3:B139)+1,"")</f>
        <v/>
      </c>
      <c r="C140" s="86"/>
      <c r="D140" s="12"/>
      <c r="E140" s="12"/>
      <c r="F140" s="5" t="str">
        <f>IFERROR(IF(E140&lt;&gt;"",VLOOKUP(E140,STORE!$C$6:$D$500,2,FALSE),""),"تأكد من الكود")</f>
        <v/>
      </c>
      <c r="G140" s="12"/>
      <c r="H140" s="20"/>
      <c r="I140" s="12"/>
      <c r="U140" s="4" t="str">
        <f>IF(AND($V$2=$E140,$V$2&lt;&gt;"",$V$2&lt;&gt;0,F140&lt;&gt;"تأكد من الكود"),COUNT($U$3:U139)+1,"  ")</f>
        <v xml:space="preserve">  </v>
      </c>
      <c r="Y140" s="4" t="str">
        <f>IF(AND($Z$2=$D140,$Z$2&lt;&gt;"",$Z$2&lt;&gt;0,$Y$2=$Y$1),COUNT($Y$3:Y139)+1,"  ")</f>
        <v xml:space="preserve">  </v>
      </c>
    </row>
    <row r="141" spans="2:25" ht="15.75">
      <c r="B141" s="5" t="str">
        <f>IF(C141&lt;&gt;"",COUNT($B$3:B140)+1,"")</f>
        <v/>
      </c>
      <c r="C141" s="86"/>
      <c r="D141" s="12"/>
      <c r="E141" s="12"/>
      <c r="F141" s="5" t="str">
        <f>IFERROR(IF(E141&lt;&gt;"",VLOOKUP(E141,STORE!$C$6:$D$500,2,FALSE),""),"تأكد من الكود")</f>
        <v/>
      </c>
      <c r="G141" s="12"/>
      <c r="H141" s="20"/>
      <c r="I141" s="12"/>
      <c r="U141" s="4" t="str">
        <f>IF(AND($V$2=$E141,$V$2&lt;&gt;"",$V$2&lt;&gt;0,F141&lt;&gt;"تأكد من الكود"),COUNT($U$3:U140)+1,"  ")</f>
        <v xml:space="preserve">  </v>
      </c>
      <c r="Y141" s="4" t="str">
        <f>IF(AND($Z$2=$D141,$Z$2&lt;&gt;"",$Z$2&lt;&gt;0,$Y$2=$Y$1),COUNT($Y$3:Y140)+1,"  ")</f>
        <v xml:space="preserve">  </v>
      </c>
    </row>
    <row r="142" spans="2:25" ht="15.75">
      <c r="B142" s="5" t="str">
        <f>IF(C142&lt;&gt;"",COUNT($B$3:B141)+1,"")</f>
        <v/>
      </c>
      <c r="C142" s="86"/>
      <c r="D142" s="12"/>
      <c r="E142" s="12"/>
      <c r="F142" s="5" t="str">
        <f>IFERROR(IF(E142&lt;&gt;"",VLOOKUP(E142,STORE!$C$6:$D$500,2,FALSE),""),"تأكد من الكود")</f>
        <v/>
      </c>
      <c r="G142" s="12"/>
      <c r="H142" s="20"/>
      <c r="I142" s="12"/>
      <c r="U142" s="4" t="str">
        <f>IF(AND($V$2=$E142,$V$2&lt;&gt;"",$V$2&lt;&gt;0,F142&lt;&gt;"تأكد من الكود"),COUNT($U$3:U141)+1,"  ")</f>
        <v xml:space="preserve">  </v>
      </c>
      <c r="Y142" s="4" t="str">
        <f>IF(AND($Z$2=$D142,$Z$2&lt;&gt;"",$Z$2&lt;&gt;0,$Y$2=$Y$1),COUNT($Y$3:Y141)+1,"  ")</f>
        <v xml:space="preserve">  </v>
      </c>
    </row>
    <row r="143" spans="2:25" ht="15.75">
      <c r="B143" s="5" t="str">
        <f>IF(C143&lt;&gt;"",COUNT($B$3:B142)+1,"")</f>
        <v/>
      </c>
      <c r="C143" s="86"/>
      <c r="D143" s="12"/>
      <c r="E143" s="12"/>
      <c r="F143" s="5" t="str">
        <f>IFERROR(IF(E143&lt;&gt;"",VLOOKUP(E143,STORE!$C$6:$D$500,2,FALSE),""),"تأكد من الكود")</f>
        <v/>
      </c>
      <c r="G143" s="12"/>
      <c r="H143" s="20"/>
      <c r="I143" s="12"/>
      <c r="U143" s="4" t="str">
        <f>IF(AND($V$2=$E143,$V$2&lt;&gt;"",$V$2&lt;&gt;0,F143&lt;&gt;"تأكد من الكود"),COUNT($U$3:U142)+1,"  ")</f>
        <v xml:space="preserve">  </v>
      </c>
      <c r="Y143" s="4" t="str">
        <f>IF(AND($Z$2=$D143,$Z$2&lt;&gt;"",$Z$2&lt;&gt;0,$Y$2=$Y$1),COUNT($Y$3:Y142)+1,"  ")</f>
        <v xml:space="preserve">  </v>
      </c>
    </row>
    <row r="144" spans="2:25" ht="15.75">
      <c r="B144" s="5" t="str">
        <f>IF(C144&lt;&gt;"",COUNT($B$3:B143)+1,"")</f>
        <v/>
      </c>
      <c r="C144" s="86"/>
      <c r="D144" s="12"/>
      <c r="E144" s="12"/>
      <c r="F144" s="5" t="str">
        <f>IFERROR(IF(E144&lt;&gt;"",VLOOKUP(E144,STORE!$C$6:$D$500,2,FALSE),""),"تأكد من الكود")</f>
        <v/>
      </c>
      <c r="G144" s="12"/>
      <c r="H144" s="20"/>
      <c r="I144" s="12"/>
      <c r="U144" s="4" t="str">
        <f>IF(AND($V$2=$E144,$V$2&lt;&gt;"",$V$2&lt;&gt;0,F144&lt;&gt;"تأكد من الكود"),COUNT($U$3:U143)+1,"  ")</f>
        <v xml:space="preserve">  </v>
      </c>
      <c r="Y144" s="4" t="str">
        <f>IF(AND($Z$2=$D144,$Z$2&lt;&gt;"",$Z$2&lt;&gt;0,$Y$2=$Y$1),COUNT($Y$3:Y143)+1,"  ")</f>
        <v xml:space="preserve">  </v>
      </c>
    </row>
    <row r="145" spans="2:25" ht="15.75">
      <c r="B145" s="5" t="str">
        <f>IF(C145&lt;&gt;"",COUNT($B$3:B144)+1,"")</f>
        <v/>
      </c>
      <c r="C145" s="86"/>
      <c r="D145" s="12"/>
      <c r="E145" s="12"/>
      <c r="F145" s="5" t="str">
        <f>IFERROR(IF(E145&lt;&gt;"",VLOOKUP(E145,STORE!$C$6:$D$500,2,FALSE),""),"تأكد من الكود")</f>
        <v/>
      </c>
      <c r="G145" s="12"/>
      <c r="H145" s="20"/>
      <c r="I145" s="12"/>
      <c r="U145" s="4" t="str">
        <f>IF(AND($V$2=$E145,$V$2&lt;&gt;"",$V$2&lt;&gt;0,F145&lt;&gt;"تأكد من الكود"),COUNT($U$3:U144)+1,"  ")</f>
        <v xml:space="preserve">  </v>
      </c>
      <c r="Y145" s="4" t="str">
        <f>IF(AND($Z$2=$D145,$Z$2&lt;&gt;"",$Z$2&lt;&gt;0,$Y$2=$Y$1),COUNT($Y$3:Y144)+1,"  ")</f>
        <v xml:space="preserve">  </v>
      </c>
    </row>
    <row r="146" spans="2:25" ht="15.75">
      <c r="B146" s="5" t="str">
        <f>IF(C146&lt;&gt;"",COUNT($B$3:B145)+1,"")</f>
        <v/>
      </c>
      <c r="C146" s="86"/>
      <c r="D146" s="12"/>
      <c r="E146" s="12"/>
      <c r="F146" s="5" t="str">
        <f>IFERROR(IF(E146&lt;&gt;"",VLOOKUP(E146,STORE!$C$6:$D$500,2,FALSE),""),"تأكد من الكود")</f>
        <v/>
      </c>
      <c r="G146" s="12"/>
      <c r="H146" s="20"/>
      <c r="I146" s="12"/>
      <c r="U146" s="4" t="str">
        <f>IF(AND($V$2=$E146,$V$2&lt;&gt;"",$V$2&lt;&gt;0,F146&lt;&gt;"تأكد من الكود"),COUNT($U$3:U145)+1,"  ")</f>
        <v xml:space="preserve">  </v>
      </c>
      <c r="Y146" s="4" t="str">
        <f>IF(AND($Z$2=$D146,$Z$2&lt;&gt;"",$Z$2&lt;&gt;0,$Y$2=$Y$1),COUNT($Y$3:Y145)+1,"  ")</f>
        <v xml:space="preserve">  </v>
      </c>
    </row>
    <row r="147" spans="2:25" ht="15.75">
      <c r="B147" s="5" t="str">
        <f>IF(C147&lt;&gt;"",COUNT($B$3:B146)+1,"")</f>
        <v/>
      </c>
      <c r="C147" s="86"/>
      <c r="D147" s="12"/>
      <c r="E147" s="12"/>
      <c r="F147" s="5" t="str">
        <f>IFERROR(IF(E147&lt;&gt;"",VLOOKUP(E147,STORE!$C$6:$D$500,2,FALSE),""),"تأكد من الكود")</f>
        <v/>
      </c>
      <c r="G147" s="12"/>
      <c r="H147" s="20"/>
      <c r="I147" s="12"/>
      <c r="U147" s="4" t="str">
        <f>IF(AND($V$2=$E147,$V$2&lt;&gt;"",$V$2&lt;&gt;0,F147&lt;&gt;"تأكد من الكود"),COUNT($U$3:U146)+1,"  ")</f>
        <v xml:space="preserve">  </v>
      </c>
      <c r="Y147" s="4" t="str">
        <f>IF(AND($Z$2=$D147,$Z$2&lt;&gt;"",$Z$2&lt;&gt;0,$Y$2=$Y$1),COUNT($Y$3:Y146)+1,"  ")</f>
        <v xml:space="preserve">  </v>
      </c>
    </row>
    <row r="148" spans="2:25" ht="15.75">
      <c r="B148" s="5" t="str">
        <f>IF(C148&lt;&gt;"",COUNT($B$3:B147)+1,"")</f>
        <v/>
      </c>
      <c r="C148" s="86"/>
      <c r="D148" s="12"/>
      <c r="E148" s="12"/>
      <c r="F148" s="5" t="str">
        <f>IFERROR(IF(E148&lt;&gt;"",VLOOKUP(E148,STORE!$C$6:$D$500,2,FALSE),""),"تأكد من الكود")</f>
        <v/>
      </c>
      <c r="G148" s="12"/>
      <c r="H148" s="20"/>
      <c r="I148" s="12"/>
      <c r="U148" s="4" t="str">
        <f>IF(AND($V$2=$E148,$V$2&lt;&gt;"",$V$2&lt;&gt;0,F148&lt;&gt;"تأكد من الكود"),COUNT($U$3:U147)+1,"  ")</f>
        <v xml:space="preserve">  </v>
      </c>
      <c r="Y148" s="4" t="str">
        <f>IF(AND($Z$2=$D148,$Z$2&lt;&gt;"",$Z$2&lt;&gt;0,$Y$2=$Y$1),COUNT($Y$3:Y147)+1,"  ")</f>
        <v xml:space="preserve">  </v>
      </c>
    </row>
    <row r="149" spans="2:25" ht="15.75">
      <c r="B149" s="5" t="str">
        <f>IF(C149&lt;&gt;"",COUNT($B$3:B148)+1,"")</f>
        <v/>
      </c>
      <c r="C149" s="86"/>
      <c r="D149" s="12"/>
      <c r="E149" s="12"/>
      <c r="F149" s="5" t="str">
        <f>IFERROR(IF(E149&lt;&gt;"",VLOOKUP(E149,STORE!$C$6:$D$500,2,FALSE),""),"تأكد من الكود")</f>
        <v/>
      </c>
      <c r="G149" s="12"/>
      <c r="H149" s="20"/>
      <c r="I149" s="12"/>
      <c r="U149" s="4" t="str">
        <f>IF(AND($V$2=$E149,$V$2&lt;&gt;"",$V$2&lt;&gt;0,F149&lt;&gt;"تأكد من الكود"),COUNT($U$3:U148)+1,"  ")</f>
        <v xml:space="preserve">  </v>
      </c>
      <c r="Y149" s="4" t="str">
        <f>IF(AND($Z$2=$D149,$Z$2&lt;&gt;"",$Z$2&lt;&gt;0,$Y$2=$Y$1),COUNT($Y$3:Y148)+1,"  ")</f>
        <v xml:space="preserve">  </v>
      </c>
    </row>
    <row r="150" spans="2:25" ht="15.75">
      <c r="B150" s="5" t="str">
        <f>IF(C150&lt;&gt;"",COUNT($B$3:B149)+1,"")</f>
        <v/>
      </c>
      <c r="C150" s="86"/>
      <c r="D150" s="12"/>
      <c r="E150" s="12"/>
      <c r="F150" s="5" t="str">
        <f>IFERROR(IF(E150&lt;&gt;"",VLOOKUP(E150,STORE!$C$6:$D$500,2,FALSE),""),"تأكد من الكود")</f>
        <v/>
      </c>
      <c r="G150" s="12"/>
      <c r="H150" s="20"/>
      <c r="I150" s="12"/>
      <c r="U150" s="4" t="str">
        <f>IF(AND($V$2=$E150,$V$2&lt;&gt;"",$V$2&lt;&gt;0,F150&lt;&gt;"تأكد من الكود"),COUNT($U$3:U149)+1,"  ")</f>
        <v xml:space="preserve">  </v>
      </c>
      <c r="Y150" s="4" t="str">
        <f>IF(AND($Z$2=$D150,$Z$2&lt;&gt;"",$Z$2&lt;&gt;0,$Y$2=$Y$1),COUNT($Y$3:Y149)+1,"  ")</f>
        <v xml:space="preserve">  </v>
      </c>
    </row>
    <row r="151" spans="2:25" ht="15.75">
      <c r="B151" s="5" t="str">
        <f>IF(C151&lt;&gt;"",COUNT($B$3:B150)+1,"")</f>
        <v/>
      </c>
      <c r="C151" s="86"/>
      <c r="D151" s="12"/>
      <c r="E151" s="12"/>
      <c r="F151" s="5" t="str">
        <f>IFERROR(IF(E151&lt;&gt;"",VLOOKUP(E151,STORE!$C$6:$D$500,2,FALSE),""),"تأكد من الكود")</f>
        <v/>
      </c>
      <c r="G151" s="12"/>
      <c r="H151" s="20"/>
      <c r="I151" s="12"/>
      <c r="U151" s="4" t="str">
        <f>IF(AND($V$2=$E151,$V$2&lt;&gt;"",$V$2&lt;&gt;0,F151&lt;&gt;"تأكد من الكود"),COUNT($U$3:U150)+1,"  ")</f>
        <v xml:space="preserve">  </v>
      </c>
      <c r="Y151" s="4" t="str">
        <f>IF(AND($Z$2=$D151,$Z$2&lt;&gt;"",$Z$2&lt;&gt;0,$Y$2=$Y$1),COUNT($Y$3:Y150)+1,"  ")</f>
        <v xml:space="preserve">  </v>
      </c>
    </row>
    <row r="152" spans="2:25" ht="15.75">
      <c r="B152" s="5" t="str">
        <f>IF(C152&lt;&gt;"",COUNT($B$3:B151)+1,"")</f>
        <v/>
      </c>
      <c r="C152" s="86"/>
      <c r="D152" s="12"/>
      <c r="E152" s="12"/>
      <c r="F152" s="5" t="str">
        <f>IFERROR(IF(E152&lt;&gt;"",VLOOKUP(E152,STORE!$C$6:$D$500,2,FALSE),""),"تأكد من الكود")</f>
        <v/>
      </c>
      <c r="G152" s="12"/>
      <c r="H152" s="20"/>
      <c r="I152" s="12"/>
      <c r="U152" s="4" t="str">
        <f>IF(AND($V$2=$E152,$V$2&lt;&gt;"",$V$2&lt;&gt;0,F152&lt;&gt;"تأكد من الكود"),COUNT($U$3:U151)+1,"  ")</f>
        <v xml:space="preserve">  </v>
      </c>
      <c r="Y152" s="4" t="str">
        <f>IF(AND($Z$2=$D152,$Z$2&lt;&gt;"",$Z$2&lt;&gt;0,$Y$2=$Y$1),COUNT($Y$3:Y151)+1,"  ")</f>
        <v xml:space="preserve">  </v>
      </c>
    </row>
    <row r="153" spans="2:25" ht="15.75">
      <c r="B153" s="5" t="str">
        <f>IF(C153&lt;&gt;"",COUNT($B$3:B152)+1,"")</f>
        <v/>
      </c>
      <c r="C153" s="86"/>
      <c r="D153" s="12"/>
      <c r="E153" s="12"/>
      <c r="F153" s="5" t="str">
        <f>IFERROR(IF(E153&lt;&gt;"",VLOOKUP(E153,STORE!$C$6:$D$500,2,FALSE),""),"تأكد من الكود")</f>
        <v/>
      </c>
      <c r="G153" s="12"/>
      <c r="H153" s="20"/>
      <c r="I153" s="12"/>
      <c r="U153" s="4" t="str">
        <f>IF(AND($V$2=$E153,$V$2&lt;&gt;"",$V$2&lt;&gt;0,F153&lt;&gt;"تأكد من الكود"),COUNT($U$3:U152)+1,"  ")</f>
        <v xml:space="preserve">  </v>
      </c>
      <c r="Y153" s="4" t="str">
        <f>IF(AND($Z$2=$D153,$Z$2&lt;&gt;"",$Z$2&lt;&gt;0,$Y$2=$Y$1),COUNT($Y$3:Y152)+1,"  ")</f>
        <v xml:space="preserve">  </v>
      </c>
    </row>
    <row r="154" spans="2:25" ht="15.75">
      <c r="B154" s="5" t="str">
        <f>IF(C154&lt;&gt;"",COUNT($B$3:B153)+1,"")</f>
        <v/>
      </c>
      <c r="C154" s="86"/>
      <c r="D154" s="12"/>
      <c r="E154" s="12"/>
      <c r="F154" s="5" t="str">
        <f>IFERROR(IF(E154&lt;&gt;"",VLOOKUP(E154,STORE!$C$6:$D$500,2,FALSE),""),"تأكد من الكود")</f>
        <v/>
      </c>
      <c r="G154" s="12"/>
      <c r="H154" s="20"/>
      <c r="I154" s="12"/>
      <c r="U154" s="4" t="str">
        <f>IF(AND($V$2=$E154,$V$2&lt;&gt;"",$V$2&lt;&gt;0,F154&lt;&gt;"تأكد من الكود"),COUNT($U$3:U153)+1,"  ")</f>
        <v xml:space="preserve">  </v>
      </c>
      <c r="Y154" s="4" t="str">
        <f>IF(AND($Z$2=$D154,$Z$2&lt;&gt;"",$Z$2&lt;&gt;0,$Y$2=$Y$1),COUNT($Y$3:Y153)+1,"  ")</f>
        <v xml:space="preserve">  </v>
      </c>
    </row>
    <row r="155" spans="2:25" ht="15.75">
      <c r="B155" s="5" t="str">
        <f>IF(C155&lt;&gt;"",COUNT($B$3:B154)+1,"")</f>
        <v/>
      </c>
      <c r="C155" s="86"/>
      <c r="D155" s="12"/>
      <c r="E155" s="12"/>
      <c r="F155" s="5" t="str">
        <f>IFERROR(IF(E155&lt;&gt;"",VLOOKUP(E155,STORE!$C$6:$D$500,2,FALSE),""),"تأكد من الكود")</f>
        <v/>
      </c>
      <c r="G155" s="12"/>
      <c r="H155" s="20"/>
      <c r="I155" s="12"/>
      <c r="U155" s="4" t="str">
        <f>IF(AND($V$2=$E155,$V$2&lt;&gt;"",$V$2&lt;&gt;0,F155&lt;&gt;"تأكد من الكود"),COUNT($U$3:U154)+1,"  ")</f>
        <v xml:space="preserve">  </v>
      </c>
      <c r="Y155" s="4" t="str">
        <f>IF(AND($Z$2=$D155,$Z$2&lt;&gt;"",$Z$2&lt;&gt;0,$Y$2=$Y$1),COUNT($Y$3:Y154)+1,"  ")</f>
        <v xml:space="preserve">  </v>
      </c>
    </row>
    <row r="156" spans="2:25" ht="15.75">
      <c r="B156" s="5" t="str">
        <f>IF(C156&lt;&gt;"",COUNT($B$3:B155)+1,"")</f>
        <v/>
      </c>
      <c r="C156" s="86"/>
      <c r="D156" s="12"/>
      <c r="E156" s="12"/>
      <c r="F156" s="5" t="str">
        <f>IFERROR(IF(E156&lt;&gt;"",VLOOKUP(E156,STORE!$C$6:$D$500,2,FALSE),""),"تأكد من الكود")</f>
        <v/>
      </c>
      <c r="G156" s="12"/>
      <c r="H156" s="20"/>
      <c r="I156" s="12"/>
      <c r="U156" s="4" t="str">
        <f>IF(AND($V$2=$E156,$V$2&lt;&gt;"",$V$2&lt;&gt;0,F156&lt;&gt;"تأكد من الكود"),COUNT($U$3:U155)+1,"  ")</f>
        <v xml:space="preserve">  </v>
      </c>
      <c r="Y156" s="4" t="str">
        <f>IF(AND($Z$2=$D156,$Z$2&lt;&gt;"",$Z$2&lt;&gt;0,$Y$2=$Y$1),COUNT($Y$3:Y155)+1,"  ")</f>
        <v xml:space="preserve">  </v>
      </c>
    </row>
    <row r="157" spans="2:25" ht="15.75">
      <c r="B157" s="5" t="str">
        <f>IF(C157&lt;&gt;"",COUNT($B$3:B156)+1,"")</f>
        <v/>
      </c>
      <c r="C157" s="86"/>
      <c r="D157" s="12"/>
      <c r="E157" s="12"/>
      <c r="F157" s="5" t="str">
        <f>IFERROR(IF(E157&lt;&gt;"",VLOOKUP(E157,STORE!$C$6:$D$500,2,FALSE),""),"تأكد من الكود")</f>
        <v/>
      </c>
      <c r="G157" s="12"/>
      <c r="H157" s="20"/>
      <c r="I157" s="12"/>
      <c r="U157" s="4" t="str">
        <f>IF(AND($V$2=$E157,$V$2&lt;&gt;"",$V$2&lt;&gt;0,F157&lt;&gt;"تأكد من الكود"),COUNT($U$3:U156)+1,"  ")</f>
        <v xml:space="preserve">  </v>
      </c>
      <c r="Y157" s="4" t="str">
        <f>IF(AND($Z$2=$D157,$Z$2&lt;&gt;"",$Z$2&lt;&gt;0,$Y$2=$Y$1),COUNT($Y$3:Y156)+1,"  ")</f>
        <v xml:space="preserve">  </v>
      </c>
    </row>
    <row r="158" spans="2:25" ht="15.75">
      <c r="B158" s="5" t="str">
        <f>IF(C158&lt;&gt;"",COUNT($B$3:B157)+1,"")</f>
        <v/>
      </c>
      <c r="C158" s="86"/>
      <c r="D158" s="12"/>
      <c r="E158" s="12"/>
      <c r="F158" s="5" t="str">
        <f>IFERROR(IF(E158&lt;&gt;"",VLOOKUP(E158,STORE!$C$6:$D$500,2,FALSE),""),"تأكد من الكود")</f>
        <v/>
      </c>
      <c r="G158" s="12"/>
      <c r="H158" s="20"/>
      <c r="I158" s="12"/>
      <c r="U158" s="4" t="str">
        <f>IF(AND($V$2=$E158,$V$2&lt;&gt;"",$V$2&lt;&gt;0,F158&lt;&gt;"تأكد من الكود"),COUNT($U$3:U157)+1,"  ")</f>
        <v xml:space="preserve">  </v>
      </c>
      <c r="Y158" s="4" t="str">
        <f>IF(AND($Z$2=$D158,$Z$2&lt;&gt;"",$Z$2&lt;&gt;0,$Y$2=$Y$1),COUNT($Y$3:Y157)+1,"  ")</f>
        <v xml:space="preserve">  </v>
      </c>
    </row>
    <row r="159" spans="2:25" ht="15.75">
      <c r="B159" s="5" t="str">
        <f>IF(C159&lt;&gt;"",COUNT($B$3:B158)+1,"")</f>
        <v/>
      </c>
      <c r="C159" s="86"/>
      <c r="D159" s="12"/>
      <c r="E159" s="12"/>
      <c r="F159" s="5" t="str">
        <f>IFERROR(IF(E159&lt;&gt;"",VLOOKUP(E159,STORE!$C$6:$D$500,2,FALSE),""),"تأكد من الكود")</f>
        <v/>
      </c>
      <c r="G159" s="12"/>
      <c r="H159" s="20"/>
      <c r="I159" s="12"/>
      <c r="U159" s="4" t="str">
        <f>IF(AND($V$2=$E159,$V$2&lt;&gt;"",$V$2&lt;&gt;0,F159&lt;&gt;"تأكد من الكود"),COUNT($U$3:U158)+1,"  ")</f>
        <v xml:space="preserve">  </v>
      </c>
      <c r="Y159" s="4" t="str">
        <f>IF(AND($Z$2=$D159,$Z$2&lt;&gt;"",$Z$2&lt;&gt;0,$Y$2=$Y$1),COUNT($Y$3:Y158)+1,"  ")</f>
        <v xml:space="preserve">  </v>
      </c>
    </row>
    <row r="160" spans="2:25" ht="15.75">
      <c r="B160" s="5" t="str">
        <f>IF(C160&lt;&gt;"",COUNT($B$3:B159)+1,"")</f>
        <v/>
      </c>
      <c r="C160" s="86"/>
      <c r="D160" s="12"/>
      <c r="E160" s="12"/>
      <c r="F160" s="5" t="str">
        <f>IFERROR(IF(E160&lt;&gt;"",VLOOKUP(E160,STORE!$C$6:$D$500,2,FALSE),""),"تأكد من الكود")</f>
        <v/>
      </c>
      <c r="G160" s="12"/>
      <c r="H160" s="20"/>
      <c r="I160" s="12"/>
      <c r="U160" s="4" t="str">
        <f>IF(AND($V$2=$E160,$V$2&lt;&gt;"",$V$2&lt;&gt;0,F160&lt;&gt;"تأكد من الكود"),COUNT($U$3:U159)+1,"  ")</f>
        <v xml:space="preserve">  </v>
      </c>
      <c r="Y160" s="4" t="str">
        <f>IF(AND($Z$2=$D160,$Z$2&lt;&gt;"",$Z$2&lt;&gt;0,$Y$2=$Y$1),COUNT($Y$3:Y159)+1,"  ")</f>
        <v xml:space="preserve">  </v>
      </c>
    </row>
    <row r="161" spans="2:25" ht="15.75">
      <c r="B161" s="5" t="str">
        <f>IF(C161&lt;&gt;"",COUNT($B$3:B160)+1,"")</f>
        <v/>
      </c>
      <c r="C161" s="86"/>
      <c r="D161" s="12"/>
      <c r="E161" s="12"/>
      <c r="F161" s="5" t="str">
        <f>IFERROR(IF(E161&lt;&gt;"",VLOOKUP(E161,STORE!$C$6:$D$500,2,FALSE),""),"تأكد من الكود")</f>
        <v/>
      </c>
      <c r="G161" s="12"/>
      <c r="H161" s="20"/>
      <c r="I161" s="12"/>
      <c r="U161" s="4" t="str">
        <f>IF(AND($V$2=$E161,$V$2&lt;&gt;"",$V$2&lt;&gt;0,F161&lt;&gt;"تأكد من الكود"),COUNT($U$3:U160)+1,"  ")</f>
        <v xml:space="preserve">  </v>
      </c>
      <c r="Y161" s="4" t="str">
        <f>IF(AND($Z$2=$D161,$Z$2&lt;&gt;"",$Z$2&lt;&gt;0,$Y$2=$Y$1),COUNT($Y$3:Y160)+1,"  ")</f>
        <v xml:space="preserve">  </v>
      </c>
    </row>
    <row r="162" spans="2:25" ht="15.75">
      <c r="B162" s="5" t="str">
        <f>IF(C162&lt;&gt;"",COUNT($B$3:B161)+1,"")</f>
        <v/>
      </c>
      <c r="C162" s="86"/>
      <c r="D162" s="12"/>
      <c r="E162" s="12"/>
      <c r="F162" s="5" t="str">
        <f>IFERROR(IF(E162&lt;&gt;"",VLOOKUP(E162,STORE!$C$6:$D$500,2,FALSE),""),"تأكد من الكود")</f>
        <v/>
      </c>
      <c r="G162" s="12"/>
      <c r="H162" s="20"/>
      <c r="I162" s="12"/>
      <c r="U162" s="4" t="str">
        <f>IF(AND($V$2=$E162,$V$2&lt;&gt;"",$V$2&lt;&gt;0,F162&lt;&gt;"تأكد من الكود"),COUNT($U$3:U161)+1,"  ")</f>
        <v xml:space="preserve">  </v>
      </c>
      <c r="Y162" s="4" t="str">
        <f>IF(AND($Z$2=$D162,$Z$2&lt;&gt;"",$Z$2&lt;&gt;0,$Y$2=$Y$1),COUNT($Y$3:Y161)+1,"  ")</f>
        <v xml:space="preserve">  </v>
      </c>
    </row>
    <row r="163" spans="2:25" ht="15.75">
      <c r="B163" s="5" t="str">
        <f>IF(C163&lt;&gt;"",COUNT($B$3:B162)+1,"")</f>
        <v/>
      </c>
      <c r="C163" s="86"/>
      <c r="D163" s="12"/>
      <c r="E163" s="12"/>
      <c r="F163" s="5" t="str">
        <f>IFERROR(IF(E163&lt;&gt;"",VLOOKUP(E163,STORE!$C$6:$D$500,2,FALSE),""),"تأكد من الكود")</f>
        <v/>
      </c>
      <c r="G163" s="12"/>
      <c r="H163" s="20"/>
      <c r="I163" s="12"/>
      <c r="U163" s="4" t="str">
        <f>IF(AND($V$2=$E163,$V$2&lt;&gt;"",$V$2&lt;&gt;0,F163&lt;&gt;"تأكد من الكود"),COUNT($U$3:U162)+1,"  ")</f>
        <v xml:space="preserve">  </v>
      </c>
      <c r="Y163" s="4" t="str">
        <f>IF(AND($Z$2=$D163,$Z$2&lt;&gt;"",$Z$2&lt;&gt;0,$Y$2=$Y$1),COUNT($Y$3:Y162)+1,"  ")</f>
        <v xml:space="preserve">  </v>
      </c>
    </row>
    <row r="164" spans="2:25" ht="15.75">
      <c r="B164" s="5" t="str">
        <f>IF(C164&lt;&gt;"",COUNT($B$3:B163)+1,"")</f>
        <v/>
      </c>
      <c r="C164" s="86"/>
      <c r="D164" s="12"/>
      <c r="E164" s="12"/>
      <c r="F164" s="5" t="str">
        <f>IFERROR(IF(E164&lt;&gt;"",VLOOKUP(E164,STORE!$C$6:$D$500,2,FALSE),""),"تأكد من الكود")</f>
        <v/>
      </c>
      <c r="G164" s="12"/>
      <c r="H164" s="20"/>
      <c r="I164" s="12"/>
      <c r="U164" s="4" t="str">
        <f>IF(AND($V$2=$E164,$V$2&lt;&gt;"",$V$2&lt;&gt;0,F164&lt;&gt;"تأكد من الكود"),COUNT($U$3:U163)+1,"  ")</f>
        <v xml:space="preserve">  </v>
      </c>
      <c r="Y164" s="4" t="str">
        <f>IF(AND($Z$2=$D164,$Z$2&lt;&gt;"",$Z$2&lt;&gt;0,$Y$2=$Y$1),COUNT($Y$3:Y163)+1,"  ")</f>
        <v xml:space="preserve">  </v>
      </c>
    </row>
    <row r="165" spans="2:25" ht="15.75">
      <c r="B165" s="5" t="str">
        <f>IF(C165&lt;&gt;"",COUNT($B$3:B164)+1,"")</f>
        <v/>
      </c>
      <c r="C165" s="86"/>
      <c r="D165" s="12"/>
      <c r="E165" s="12"/>
      <c r="F165" s="5" t="str">
        <f>IFERROR(IF(E165&lt;&gt;"",VLOOKUP(E165,STORE!$C$6:$D$500,2,FALSE),""),"تأكد من الكود")</f>
        <v/>
      </c>
      <c r="G165" s="12"/>
      <c r="H165" s="20"/>
      <c r="I165" s="12"/>
      <c r="U165" s="4" t="str">
        <f>IF(AND($V$2=$E165,$V$2&lt;&gt;"",$V$2&lt;&gt;0,F165&lt;&gt;"تأكد من الكود"),COUNT($U$3:U164)+1,"  ")</f>
        <v xml:space="preserve">  </v>
      </c>
      <c r="Y165" s="4" t="str">
        <f>IF(AND($Z$2=$D165,$Z$2&lt;&gt;"",$Z$2&lt;&gt;0,$Y$2=$Y$1),COUNT($Y$3:Y164)+1,"  ")</f>
        <v xml:space="preserve">  </v>
      </c>
    </row>
    <row r="166" spans="2:25" ht="15.75">
      <c r="B166" s="5" t="str">
        <f>IF(C166&lt;&gt;"",COUNT($B$3:B165)+1,"")</f>
        <v/>
      </c>
      <c r="C166" s="86"/>
      <c r="D166" s="12"/>
      <c r="E166" s="12"/>
      <c r="F166" s="5" t="str">
        <f>IFERROR(IF(E166&lt;&gt;"",VLOOKUP(E166,STORE!$C$6:$D$500,2,FALSE),""),"تأكد من الكود")</f>
        <v/>
      </c>
      <c r="G166" s="12"/>
      <c r="H166" s="20"/>
      <c r="I166" s="12"/>
      <c r="U166" s="4" t="str">
        <f>IF(AND($V$2=$E166,$V$2&lt;&gt;"",$V$2&lt;&gt;0,F166&lt;&gt;"تأكد من الكود"),COUNT($U$3:U165)+1,"  ")</f>
        <v xml:space="preserve">  </v>
      </c>
      <c r="Y166" s="4" t="str">
        <f>IF(AND($Z$2=$D166,$Z$2&lt;&gt;"",$Z$2&lt;&gt;0,$Y$2=$Y$1),COUNT($Y$3:Y165)+1,"  ")</f>
        <v xml:space="preserve">  </v>
      </c>
    </row>
    <row r="167" spans="2:25" ht="15.75">
      <c r="B167" s="5" t="str">
        <f>IF(C167&lt;&gt;"",COUNT($B$3:B166)+1,"")</f>
        <v/>
      </c>
      <c r="C167" s="86"/>
      <c r="D167" s="12"/>
      <c r="E167" s="12"/>
      <c r="F167" s="5" t="str">
        <f>IFERROR(IF(E167&lt;&gt;"",VLOOKUP(E167,STORE!$C$6:$D$500,2,FALSE),""),"تأكد من الكود")</f>
        <v/>
      </c>
      <c r="G167" s="12"/>
      <c r="H167" s="20"/>
      <c r="I167" s="12"/>
      <c r="U167" s="4" t="str">
        <f>IF(AND($V$2=$E167,$V$2&lt;&gt;"",$V$2&lt;&gt;0,F167&lt;&gt;"تأكد من الكود"),COUNT($U$3:U166)+1,"  ")</f>
        <v xml:space="preserve">  </v>
      </c>
      <c r="Y167" s="4" t="str">
        <f>IF(AND($Z$2=$D167,$Z$2&lt;&gt;"",$Z$2&lt;&gt;0,$Y$2=$Y$1),COUNT($Y$3:Y166)+1,"  ")</f>
        <v xml:space="preserve">  </v>
      </c>
    </row>
    <row r="168" spans="2:25" ht="15.75">
      <c r="B168" s="5" t="str">
        <f>IF(C168&lt;&gt;"",COUNT($B$3:B167)+1,"")</f>
        <v/>
      </c>
      <c r="C168" s="86"/>
      <c r="D168" s="12"/>
      <c r="E168" s="12"/>
      <c r="F168" s="5" t="str">
        <f>IFERROR(IF(E168&lt;&gt;"",VLOOKUP(E168,STORE!$C$6:$D$500,2,FALSE),""),"تأكد من الكود")</f>
        <v/>
      </c>
      <c r="G168" s="12"/>
      <c r="H168" s="20"/>
      <c r="I168" s="12"/>
      <c r="U168" s="4" t="str">
        <f>IF(AND($V$2=$E168,$V$2&lt;&gt;"",$V$2&lt;&gt;0,F168&lt;&gt;"تأكد من الكود"),COUNT($U$3:U167)+1,"  ")</f>
        <v xml:space="preserve">  </v>
      </c>
      <c r="Y168" s="4" t="str">
        <f>IF(AND($Z$2=$D168,$Z$2&lt;&gt;"",$Z$2&lt;&gt;0,$Y$2=$Y$1),COUNT($Y$3:Y167)+1,"  ")</f>
        <v xml:space="preserve">  </v>
      </c>
    </row>
    <row r="169" spans="2:25" ht="15.75">
      <c r="B169" s="5" t="str">
        <f>IF(C169&lt;&gt;"",COUNT($B$3:B168)+1,"")</f>
        <v/>
      </c>
      <c r="C169" s="86"/>
      <c r="D169" s="12"/>
      <c r="E169" s="12"/>
      <c r="F169" s="5" t="str">
        <f>IFERROR(IF(E169&lt;&gt;"",VLOOKUP(E169,STORE!$C$6:$D$500,2,FALSE),""),"تأكد من الكود")</f>
        <v/>
      </c>
      <c r="G169" s="12"/>
      <c r="H169" s="20"/>
      <c r="I169" s="12"/>
      <c r="U169" s="4" t="str">
        <f>IF(AND($V$2=$E169,$V$2&lt;&gt;"",$V$2&lt;&gt;0,F169&lt;&gt;"تأكد من الكود"),COUNT($U$3:U168)+1,"  ")</f>
        <v xml:space="preserve">  </v>
      </c>
      <c r="Y169" s="4" t="str">
        <f>IF(AND($Z$2=$D169,$Z$2&lt;&gt;"",$Z$2&lt;&gt;0,$Y$2=$Y$1),COUNT($Y$3:Y168)+1,"  ")</f>
        <v xml:space="preserve">  </v>
      </c>
    </row>
    <row r="170" spans="2:25" ht="15.75">
      <c r="B170" s="5" t="str">
        <f>IF(C170&lt;&gt;"",COUNT($B$3:B169)+1,"")</f>
        <v/>
      </c>
      <c r="C170" s="86"/>
      <c r="D170" s="12"/>
      <c r="E170" s="12"/>
      <c r="F170" s="5" t="str">
        <f>IFERROR(IF(E170&lt;&gt;"",VLOOKUP(E170,STORE!$C$6:$D$500,2,FALSE),""),"تأكد من الكود")</f>
        <v/>
      </c>
      <c r="G170" s="12"/>
      <c r="H170" s="20"/>
      <c r="I170" s="12"/>
      <c r="U170" s="4" t="str">
        <f>IF(AND($V$2=$E170,$V$2&lt;&gt;"",$V$2&lt;&gt;0,F170&lt;&gt;"تأكد من الكود"),COUNT($U$3:U169)+1,"  ")</f>
        <v xml:space="preserve">  </v>
      </c>
      <c r="Y170" s="4" t="str">
        <f>IF(AND($Z$2=$D170,$Z$2&lt;&gt;"",$Z$2&lt;&gt;0,$Y$2=$Y$1),COUNT($Y$3:Y169)+1,"  ")</f>
        <v xml:space="preserve">  </v>
      </c>
    </row>
    <row r="171" spans="2:25" ht="15.75">
      <c r="B171" s="5" t="str">
        <f>IF(C171&lt;&gt;"",COUNT($B$3:B170)+1,"")</f>
        <v/>
      </c>
      <c r="C171" s="86"/>
      <c r="D171" s="12"/>
      <c r="E171" s="12"/>
      <c r="F171" s="5" t="str">
        <f>IFERROR(IF(E171&lt;&gt;"",VLOOKUP(E171,STORE!$C$6:$D$500,2,FALSE),""),"تأكد من الكود")</f>
        <v/>
      </c>
      <c r="G171" s="12"/>
      <c r="H171" s="20"/>
      <c r="I171" s="12"/>
      <c r="U171" s="4" t="str">
        <f>IF(AND($V$2=$E171,$V$2&lt;&gt;"",$V$2&lt;&gt;0,F171&lt;&gt;"تأكد من الكود"),COUNT($U$3:U170)+1,"  ")</f>
        <v xml:space="preserve">  </v>
      </c>
      <c r="Y171" s="4" t="str">
        <f>IF(AND($Z$2=$D171,$Z$2&lt;&gt;"",$Z$2&lt;&gt;0,$Y$2=$Y$1),COUNT($Y$3:Y170)+1,"  ")</f>
        <v xml:space="preserve">  </v>
      </c>
    </row>
    <row r="172" spans="2:25" ht="15.75">
      <c r="B172" s="5" t="str">
        <f>IF(C172&lt;&gt;"",COUNT($B$3:B171)+1,"")</f>
        <v/>
      </c>
      <c r="C172" s="86"/>
      <c r="D172" s="12"/>
      <c r="E172" s="12"/>
      <c r="F172" s="5" t="str">
        <f>IFERROR(IF(E172&lt;&gt;"",VLOOKUP(E172,STORE!$C$6:$D$500,2,FALSE),""),"تأكد من الكود")</f>
        <v/>
      </c>
      <c r="G172" s="12"/>
      <c r="H172" s="20"/>
      <c r="I172" s="12"/>
      <c r="U172" s="4" t="str">
        <f>IF(AND($V$2=$E172,$V$2&lt;&gt;"",$V$2&lt;&gt;0,F172&lt;&gt;"تأكد من الكود"),COUNT($U$3:U171)+1,"  ")</f>
        <v xml:space="preserve">  </v>
      </c>
      <c r="Y172" s="4" t="str">
        <f>IF(AND($Z$2=$D172,$Z$2&lt;&gt;"",$Z$2&lt;&gt;0,$Y$2=$Y$1),COUNT($Y$3:Y171)+1,"  ")</f>
        <v xml:space="preserve">  </v>
      </c>
    </row>
    <row r="173" spans="2:25" ht="15.75">
      <c r="B173" s="5" t="str">
        <f>IF(C173&lt;&gt;"",COUNT($B$3:B172)+1,"")</f>
        <v/>
      </c>
      <c r="C173" s="86"/>
      <c r="D173" s="12"/>
      <c r="E173" s="12"/>
      <c r="F173" s="5" t="str">
        <f>IFERROR(IF(E173&lt;&gt;"",VLOOKUP(E173,STORE!$C$6:$D$500,2,FALSE),""),"تأكد من الكود")</f>
        <v/>
      </c>
      <c r="G173" s="12"/>
      <c r="H173" s="20"/>
      <c r="I173" s="12"/>
      <c r="U173" s="4" t="str">
        <f>IF(AND($V$2=$E173,$V$2&lt;&gt;"",$V$2&lt;&gt;0,F173&lt;&gt;"تأكد من الكود"),COUNT($U$3:U172)+1,"  ")</f>
        <v xml:space="preserve">  </v>
      </c>
      <c r="Y173" s="4" t="str">
        <f>IF(AND($Z$2=$D173,$Z$2&lt;&gt;"",$Z$2&lt;&gt;0,$Y$2=$Y$1),COUNT($Y$3:Y172)+1,"  ")</f>
        <v xml:space="preserve">  </v>
      </c>
    </row>
    <row r="174" spans="2:25" ht="15.75">
      <c r="B174" s="5" t="str">
        <f>IF(C174&lt;&gt;"",COUNT($B$3:B173)+1,"")</f>
        <v/>
      </c>
      <c r="C174" s="86"/>
      <c r="D174" s="12"/>
      <c r="E174" s="12"/>
      <c r="F174" s="5" t="str">
        <f>IFERROR(IF(E174&lt;&gt;"",VLOOKUP(E174,STORE!$C$6:$D$500,2,FALSE),""),"تأكد من الكود")</f>
        <v/>
      </c>
      <c r="G174" s="12"/>
      <c r="H174" s="20"/>
      <c r="I174" s="12"/>
      <c r="U174" s="4" t="str">
        <f>IF(AND($V$2=$E174,$V$2&lt;&gt;"",$V$2&lt;&gt;0,F174&lt;&gt;"تأكد من الكود"),COUNT($U$3:U173)+1,"  ")</f>
        <v xml:space="preserve">  </v>
      </c>
      <c r="Y174" s="4" t="str">
        <f>IF(AND($Z$2=$D174,$Z$2&lt;&gt;"",$Z$2&lt;&gt;0,$Y$2=$Y$1),COUNT($Y$3:Y173)+1,"  ")</f>
        <v xml:space="preserve">  </v>
      </c>
    </row>
    <row r="175" spans="2:25" ht="15.75">
      <c r="B175" s="5" t="str">
        <f>IF(C175&lt;&gt;"",COUNT($B$3:B174)+1,"")</f>
        <v/>
      </c>
      <c r="C175" s="86"/>
      <c r="D175" s="12"/>
      <c r="E175" s="12"/>
      <c r="F175" s="5" t="str">
        <f>IFERROR(IF(E175&lt;&gt;"",VLOOKUP(E175,STORE!$C$6:$D$500,2,FALSE),""),"تأكد من الكود")</f>
        <v/>
      </c>
      <c r="G175" s="12"/>
      <c r="H175" s="20"/>
      <c r="I175" s="12"/>
      <c r="U175" s="4" t="str">
        <f>IF(AND($V$2=$E175,$V$2&lt;&gt;"",$V$2&lt;&gt;0,F175&lt;&gt;"تأكد من الكود"),COUNT($U$3:U174)+1,"  ")</f>
        <v xml:space="preserve">  </v>
      </c>
      <c r="Y175" s="4" t="str">
        <f>IF(AND($Z$2=$D175,$Z$2&lt;&gt;"",$Z$2&lt;&gt;0,$Y$2=$Y$1),COUNT($Y$3:Y174)+1,"  ")</f>
        <v xml:space="preserve">  </v>
      </c>
    </row>
    <row r="176" spans="2:25" ht="15.75">
      <c r="B176" s="5" t="str">
        <f>IF(C176&lt;&gt;"",COUNT($B$3:B175)+1,"")</f>
        <v/>
      </c>
      <c r="C176" s="86"/>
      <c r="D176" s="12"/>
      <c r="E176" s="12"/>
      <c r="F176" s="5" t="str">
        <f>IFERROR(IF(E176&lt;&gt;"",VLOOKUP(E176,STORE!$C$6:$D$500,2,FALSE),""),"تأكد من الكود")</f>
        <v/>
      </c>
      <c r="G176" s="12"/>
      <c r="H176" s="20"/>
      <c r="I176" s="12"/>
      <c r="U176" s="4" t="str">
        <f>IF(AND($V$2=$E176,$V$2&lt;&gt;"",$V$2&lt;&gt;0,F176&lt;&gt;"تأكد من الكود"),COUNT($U$3:U175)+1,"  ")</f>
        <v xml:space="preserve">  </v>
      </c>
      <c r="Y176" s="4" t="str">
        <f>IF(AND($Z$2=$D176,$Z$2&lt;&gt;"",$Z$2&lt;&gt;0,$Y$2=$Y$1),COUNT($Y$3:Y175)+1,"  ")</f>
        <v xml:space="preserve">  </v>
      </c>
    </row>
    <row r="177" spans="2:25" ht="15.75">
      <c r="B177" s="5" t="str">
        <f>IF(C177&lt;&gt;"",COUNT($B$3:B176)+1,"")</f>
        <v/>
      </c>
      <c r="C177" s="86"/>
      <c r="D177" s="12"/>
      <c r="E177" s="12"/>
      <c r="F177" s="5" t="str">
        <f>IFERROR(IF(E177&lt;&gt;"",VLOOKUP(E177,STORE!$C$6:$D$500,2,FALSE),""),"تأكد من الكود")</f>
        <v/>
      </c>
      <c r="G177" s="12"/>
      <c r="H177" s="20"/>
      <c r="I177" s="12"/>
      <c r="U177" s="4" t="str">
        <f>IF(AND($V$2=$E177,$V$2&lt;&gt;"",$V$2&lt;&gt;0,F177&lt;&gt;"تأكد من الكود"),COUNT($U$3:U176)+1,"  ")</f>
        <v xml:space="preserve">  </v>
      </c>
      <c r="Y177" s="4" t="str">
        <f>IF(AND($Z$2=$D177,$Z$2&lt;&gt;"",$Z$2&lt;&gt;0,$Y$2=$Y$1),COUNT($Y$3:Y176)+1,"  ")</f>
        <v xml:space="preserve">  </v>
      </c>
    </row>
    <row r="178" spans="2:25" ht="15.75">
      <c r="B178" s="5" t="str">
        <f>IF(C178&lt;&gt;"",COUNT($B$3:B177)+1,"")</f>
        <v/>
      </c>
      <c r="C178" s="86"/>
      <c r="D178" s="12"/>
      <c r="E178" s="12"/>
      <c r="F178" s="5" t="str">
        <f>IFERROR(IF(E178&lt;&gt;"",VLOOKUP(E178,STORE!$C$6:$D$500,2,FALSE),""),"تأكد من الكود")</f>
        <v/>
      </c>
      <c r="G178" s="12"/>
      <c r="H178" s="20"/>
      <c r="I178" s="12"/>
      <c r="U178" s="4" t="str">
        <f>IF(AND($V$2=$E178,$V$2&lt;&gt;"",$V$2&lt;&gt;0,F178&lt;&gt;"تأكد من الكود"),COUNT($U$3:U177)+1,"  ")</f>
        <v xml:space="preserve">  </v>
      </c>
      <c r="Y178" s="4" t="str">
        <f>IF(AND($Z$2=$D178,$Z$2&lt;&gt;"",$Z$2&lt;&gt;0,$Y$2=$Y$1),COUNT($Y$3:Y177)+1,"  ")</f>
        <v xml:space="preserve">  </v>
      </c>
    </row>
    <row r="179" spans="2:25" ht="15.75">
      <c r="B179" s="5" t="str">
        <f>IF(C179&lt;&gt;"",COUNT($B$3:B178)+1,"")</f>
        <v/>
      </c>
      <c r="C179" s="86"/>
      <c r="D179" s="12"/>
      <c r="E179" s="12"/>
      <c r="F179" s="5" t="str">
        <f>IFERROR(IF(E179&lt;&gt;"",VLOOKUP(E179,STORE!$C$6:$D$500,2,FALSE),""),"تأكد من الكود")</f>
        <v/>
      </c>
      <c r="G179" s="12"/>
      <c r="H179" s="20"/>
      <c r="I179" s="12"/>
      <c r="U179" s="4" t="str">
        <f>IF(AND($V$2=$E179,$V$2&lt;&gt;"",$V$2&lt;&gt;0,F179&lt;&gt;"تأكد من الكود"),COUNT($U$3:U178)+1,"  ")</f>
        <v xml:space="preserve">  </v>
      </c>
      <c r="Y179" s="4" t="str">
        <f>IF(AND($Z$2=$D179,$Z$2&lt;&gt;"",$Z$2&lt;&gt;0,$Y$2=$Y$1),COUNT($Y$3:Y178)+1,"  ")</f>
        <v xml:space="preserve">  </v>
      </c>
    </row>
    <row r="180" spans="2:25" ht="15.75">
      <c r="B180" s="5" t="str">
        <f>IF(C180&lt;&gt;"",COUNT($B$3:B179)+1,"")</f>
        <v/>
      </c>
      <c r="C180" s="86"/>
      <c r="D180" s="12"/>
      <c r="E180" s="12"/>
      <c r="F180" s="5" t="str">
        <f>IFERROR(IF(E180&lt;&gt;"",VLOOKUP(E180,STORE!$C$6:$D$500,2,FALSE),""),"تأكد من الكود")</f>
        <v/>
      </c>
      <c r="G180" s="12"/>
      <c r="H180" s="20"/>
      <c r="I180" s="12"/>
      <c r="U180" s="4" t="str">
        <f>IF(AND($V$2=$E180,$V$2&lt;&gt;"",$V$2&lt;&gt;0,F180&lt;&gt;"تأكد من الكود"),COUNT($U$3:U179)+1,"  ")</f>
        <v xml:space="preserve">  </v>
      </c>
      <c r="Y180" s="4" t="str">
        <f>IF(AND($Z$2=$D180,$Z$2&lt;&gt;"",$Z$2&lt;&gt;0,$Y$2=$Y$1),COUNT($Y$3:Y179)+1,"  ")</f>
        <v xml:space="preserve">  </v>
      </c>
    </row>
    <row r="181" spans="2:25" ht="15.75">
      <c r="B181" s="5" t="str">
        <f>IF(C181&lt;&gt;"",COUNT($B$3:B180)+1,"")</f>
        <v/>
      </c>
      <c r="C181" s="86"/>
      <c r="D181" s="12"/>
      <c r="E181" s="12"/>
      <c r="F181" s="5" t="str">
        <f>IFERROR(IF(E181&lt;&gt;"",VLOOKUP(E181,STORE!$C$6:$D$500,2,FALSE),""),"تأكد من الكود")</f>
        <v/>
      </c>
      <c r="G181" s="12"/>
      <c r="H181" s="20"/>
      <c r="I181" s="12"/>
      <c r="U181" s="4" t="str">
        <f>IF(AND($V$2=$E181,$V$2&lt;&gt;"",$V$2&lt;&gt;0,F181&lt;&gt;"تأكد من الكود"),COUNT($U$3:U180)+1,"  ")</f>
        <v xml:space="preserve">  </v>
      </c>
      <c r="Y181" s="4" t="str">
        <f>IF(AND($Z$2=$D181,$Z$2&lt;&gt;"",$Z$2&lt;&gt;0,$Y$2=$Y$1),COUNT($Y$3:Y180)+1,"  ")</f>
        <v xml:space="preserve">  </v>
      </c>
    </row>
    <row r="182" spans="2:25" ht="15.75">
      <c r="B182" s="5" t="str">
        <f>IF(C182&lt;&gt;"",COUNT($B$3:B181)+1,"")</f>
        <v/>
      </c>
      <c r="C182" s="86"/>
      <c r="D182" s="12"/>
      <c r="E182" s="12"/>
      <c r="F182" s="5" t="str">
        <f>IFERROR(IF(E182&lt;&gt;"",VLOOKUP(E182,STORE!$C$6:$D$500,2,FALSE),""),"تأكد من الكود")</f>
        <v/>
      </c>
      <c r="G182" s="12"/>
      <c r="H182" s="20"/>
      <c r="I182" s="12"/>
      <c r="U182" s="4" t="str">
        <f>IF(AND($V$2=$E182,$V$2&lt;&gt;"",$V$2&lt;&gt;0,F182&lt;&gt;"تأكد من الكود"),COUNT($U$3:U181)+1,"  ")</f>
        <v xml:space="preserve">  </v>
      </c>
      <c r="Y182" s="4" t="str">
        <f>IF(AND($Z$2=$D182,$Z$2&lt;&gt;"",$Z$2&lt;&gt;0,$Y$2=$Y$1),COUNT($Y$3:Y181)+1,"  ")</f>
        <v xml:space="preserve">  </v>
      </c>
    </row>
    <row r="183" spans="2:25" ht="15.75">
      <c r="B183" s="5" t="str">
        <f>IF(C183&lt;&gt;"",COUNT($B$3:B182)+1,"")</f>
        <v/>
      </c>
      <c r="C183" s="86"/>
      <c r="D183" s="12"/>
      <c r="E183" s="12"/>
      <c r="F183" s="5" t="str">
        <f>IFERROR(IF(E183&lt;&gt;"",VLOOKUP(E183,STORE!$C$6:$D$500,2,FALSE),""),"تأكد من الكود")</f>
        <v/>
      </c>
      <c r="G183" s="12"/>
      <c r="H183" s="20"/>
      <c r="I183" s="12"/>
      <c r="U183" s="4" t="str">
        <f>IF(AND($V$2=$E183,$V$2&lt;&gt;"",$V$2&lt;&gt;0,F183&lt;&gt;"تأكد من الكود"),COUNT($U$3:U182)+1,"  ")</f>
        <v xml:space="preserve">  </v>
      </c>
      <c r="Y183" s="4" t="str">
        <f>IF(AND($Z$2=$D183,$Z$2&lt;&gt;"",$Z$2&lt;&gt;0,$Y$2=$Y$1),COUNT($Y$3:Y182)+1,"  ")</f>
        <v xml:space="preserve">  </v>
      </c>
    </row>
    <row r="184" spans="2:25" ht="15.75">
      <c r="B184" s="5" t="str">
        <f>IF(C184&lt;&gt;"",COUNT($B$3:B183)+1,"")</f>
        <v/>
      </c>
      <c r="C184" s="86"/>
      <c r="D184" s="12"/>
      <c r="E184" s="12"/>
      <c r="F184" s="5" t="str">
        <f>IFERROR(IF(E184&lt;&gt;"",VLOOKUP(E184,STORE!$C$6:$D$500,2,FALSE),""),"تأكد من الكود")</f>
        <v/>
      </c>
      <c r="G184" s="12"/>
      <c r="H184" s="20"/>
      <c r="I184" s="12"/>
      <c r="U184" s="4" t="str">
        <f>IF(AND($V$2=$E184,$V$2&lt;&gt;"",$V$2&lt;&gt;0,F184&lt;&gt;"تأكد من الكود"),COUNT($U$3:U183)+1,"  ")</f>
        <v xml:space="preserve">  </v>
      </c>
      <c r="Y184" s="4" t="str">
        <f>IF(AND($Z$2=$D184,$Z$2&lt;&gt;"",$Z$2&lt;&gt;0,$Y$2=$Y$1),COUNT($Y$3:Y183)+1,"  ")</f>
        <v xml:space="preserve">  </v>
      </c>
    </row>
    <row r="185" spans="2:25" ht="15.75">
      <c r="B185" s="5" t="str">
        <f>IF(C185&lt;&gt;"",COUNT($B$3:B184)+1,"")</f>
        <v/>
      </c>
      <c r="C185" s="86"/>
      <c r="D185" s="12"/>
      <c r="E185" s="12"/>
      <c r="F185" s="5" t="str">
        <f>IFERROR(IF(E185&lt;&gt;"",VLOOKUP(E185,STORE!$C$6:$D$500,2,FALSE),""),"تأكد من الكود")</f>
        <v/>
      </c>
      <c r="G185" s="12"/>
      <c r="H185" s="20"/>
      <c r="I185" s="12"/>
      <c r="U185" s="4" t="str">
        <f>IF(AND($V$2=$E185,$V$2&lt;&gt;"",$V$2&lt;&gt;0,F185&lt;&gt;"تأكد من الكود"),COUNT($U$3:U184)+1,"  ")</f>
        <v xml:space="preserve">  </v>
      </c>
      <c r="Y185" s="4" t="str">
        <f>IF(AND($Z$2=$D185,$Z$2&lt;&gt;"",$Z$2&lt;&gt;0,$Y$2=$Y$1),COUNT($Y$3:Y184)+1,"  ")</f>
        <v xml:space="preserve">  </v>
      </c>
    </row>
    <row r="186" spans="2:25" ht="15.75">
      <c r="B186" s="5" t="str">
        <f>IF(C186&lt;&gt;"",COUNT($B$3:B185)+1,"")</f>
        <v/>
      </c>
      <c r="C186" s="86"/>
      <c r="D186" s="12"/>
      <c r="E186" s="12"/>
      <c r="F186" s="5" t="str">
        <f>IFERROR(IF(E186&lt;&gt;"",VLOOKUP(E186,STORE!$C$6:$D$500,2,FALSE),""),"تأكد من الكود")</f>
        <v/>
      </c>
      <c r="G186" s="12"/>
      <c r="H186" s="20"/>
      <c r="I186" s="12"/>
      <c r="U186" s="4" t="str">
        <f>IF(AND($V$2=$E186,$V$2&lt;&gt;"",$V$2&lt;&gt;0,F186&lt;&gt;"تأكد من الكود"),COUNT($U$3:U185)+1,"  ")</f>
        <v xml:space="preserve">  </v>
      </c>
      <c r="Y186" s="4" t="str">
        <f>IF(AND($Z$2=$D186,$Z$2&lt;&gt;"",$Z$2&lt;&gt;0,$Y$2=$Y$1),COUNT($Y$3:Y185)+1,"  ")</f>
        <v xml:space="preserve">  </v>
      </c>
    </row>
    <row r="187" spans="2:25" ht="15.75">
      <c r="B187" s="5" t="str">
        <f>IF(C187&lt;&gt;"",COUNT($B$3:B186)+1,"")</f>
        <v/>
      </c>
      <c r="C187" s="86"/>
      <c r="D187" s="12"/>
      <c r="E187" s="12"/>
      <c r="F187" s="5" t="str">
        <f>IFERROR(IF(E187&lt;&gt;"",VLOOKUP(E187,STORE!$C$6:$D$500,2,FALSE),""),"تأكد من الكود")</f>
        <v/>
      </c>
      <c r="G187" s="12"/>
      <c r="H187" s="20"/>
      <c r="I187" s="12"/>
      <c r="U187" s="4" t="str">
        <f>IF(AND($V$2=$E187,$V$2&lt;&gt;"",$V$2&lt;&gt;0,F187&lt;&gt;"تأكد من الكود"),COUNT($U$3:U186)+1,"  ")</f>
        <v xml:space="preserve">  </v>
      </c>
      <c r="Y187" s="4" t="str">
        <f>IF(AND($Z$2=$D187,$Z$2&lt;&gt;"",$Z$2&lt;&gt;0,$Y$2=$Y$1),COUNT($Y$3:Y186)+1,"  ")</f>
        <v xml:space="preserve">  </v>
      </c>
    </row>
    <row r="188" spans="2:25" ht="15.75">
      <c r="B188" s="5" t="str">
        <f>IF(C188&lt;&gt;"",COUNT($B$3:B187)+1,"")</f>
        <v/>
      </c>
      <c r="C188" s="86"/>
      <c r="D188" s="12"/>
      <c r="E188" s="12"/>
      <c r="F188" s="5" t="str">
        <f>IFERROR(IF(E188&lt;&gt;"",VLOOKUP(E188,STORE!$C$6:$D$500,2,FALSE),""),"تأكد من الكود")</f>
        <v/>
      </c>
      <c r="G188" s="12"/>
      <c r="H188" s="20"/>
      <c r="I188" s="12"/>
      <c r="U188" s="4" t="str">
        <f>IF(AND($V$2=$E188,$V$2&lt;&gt;"",$V$2&lt;&gt;0,F188&lt;&gt;"تأكد من الكود"),COUNT($U$3:U187)+1,"  ")</f>
        <v xml:space="preserve">  </v>
      </c>
      <c r="Y188" s="4" t="str">
        <f>IF(AND($Z$2=$D188,$Z$2&lt;&gt;"",$Z$2&lt;&gt;0,$Y$2=$Y$1),COUNT($Y$3:Y187)+1,"  ")</f>
        <v xml:space="preserve">  </v>
      </c>
    </row>
    <row r="189" spans="2:25" ht="15.75">
      <c r="B189" s="5" t="str">
        <f>IF(C189&lt;&gt;"",COUNT($B$3:B188)+1,"")</f>
        <v/>
      </c>
      <c r="C189" s="86"/>
      <c r="D189" s="12"/>
      <c r="E189" s="12"/>
      <c r="F189" s="5" t="str">
        <f>IFERROR(IF(E189&lt;&gt;"",VLOOKUP(E189,STORE!$C$6:$D$500,2,FALSE),""),"تأكد من الكود")</f>
        <v/>
      </c>
      <c r="G189" s="12"/>
      <c r="H189" s="20"/>
      <c r="I189" s="12"/>
      <c r="U189" s="4" t="str">
        <f>IF(AND($V$2=$E189,$V$2&lt;&gt;"",$V$2&lt;&gt;0,F189&lt;&gt;"تأكد من الكود"),COUNT($U$3:U188)+1,"  ")</f>
        <v xml:space="preserve">  </v>
      </c>
      <c r="Y189" s="4" t="str">
        <f>IF(AND($Z$2=$D189,$Z$2&lt;&gt;"",$Z$2&lt;&gt;0,$Y$2=$Y$1),COUNT($Y$3:Y188)+1,"  ")</f>
        <v xml:space="preserve">  </v>
      </c>
    </row>
    <row r="190" spans="2:25" ht="15.75">
      <c r="B190" s="5" t="str">
        <f>IF(C190&lt;&gt;"",COUNT($B$3:B189)+1,"")</f>
        <v/>
      </c>
      <c r="C190" s="86"/>
      <c r="D190" s="12"/>
      <c r="E190" s="12"/>
      <c r="F190" s="5" t="str">
        <f>IFERROR(IF(E190&lt;&gt;"",VLOOKUP(E190,STORE!$C$6:$D$500,2,FALSE),""),"تأكد من الكود")</f>
        <v/>
      </c>
      <c r="G190" s="12"/>
      <c r="H190" s="20"/>
      <c r="I190" s="12"/>
      <c r="U190" s="4" t="str">
        <f>IF(AND($V$2=$E190,$V$2&lt;&gt;"",$V$2&lt;&gt;0,F190&lt;&gt;"تأكد من الكود"),COUNT($U$3:U189)+1,"  ")</f>
        <v xml:space="preserve">  </v>
      </c>
      <c r="Y190" s="4" t="str">
        <f>IF(AND($Z$2=$D190,$Z$2&lt;&gt;"",$Z$2&lt;&gt;0,$Y$2=$Y$1),COUNT($Y$3:Y189)+1,"  ")</f>
        <v xml:space="preserve">  </v>
      </c>
    </row>
    <row r="191" spans="2:25" ht="15.75">
      <c r="B191" s="5" t="str">
        <f>IF(C191&lt;&gt;"",COUNT($B$3:B190)+1,"")</f>
        <v/>
      </c>
      <c r="C191" s="86"/>
      <c r="D191" s="12"/>
      <c r="E191" s="12"/>
      <c r="F191" s="5" t="str">
        <f>IFERROR(IF(E191&lt;&gt;"",VLOOKUP(E191,STORE!$C$6:$D$500,2,FALSE),""),"تأكد من الكود")</f>
        <v/>
      </c>
      <c r="G191" s="12"/>
      <c r="H191" s="20"/>
      <c r="I191" s="12"/>
      <c r="U191" s="4" t="str">
        <f>IF(AND($V$2=$E191,$V$2&lt;&gt;"",$V$2&lt;&gt;0,F191&lt;&gt;"تأكد من الكود"),COUNT($U$3:U190)+1,"  ")</f>
        <v xml:space="preserve">  </v>
      </c>
      <c r="Y191" s="4" t="str">
        <f>IF(AND($Z$2=$D191,$Z$2&lt;&gt;"",$Z$2&lt;&gt;0,$Y$2=$Y$1),COUNT($Y$3:Y190)+1,"  ")</f>
        <v xml:space="preserve">  </v>
      </c>
    </row>
    <row r="192" spans="2:25" ht="15.75">
      <c r="B192" s="5" t="str">
        <f>IF(C192&lt;&gt;"",COUNT($B$3:B191)+1,"")</f>
        <v/>
      </c>
      <c r="C192" s="86"/>
      <c r="D192" s="12"/>
      <c r="E192" s="12"/>
      <c r="F192" s="5" t="str">
        <f>IFERROR(IF(E192&lt;&gt;"",VLOOKUP(E192,STORE!$C$6:$D$500,2,FALSE),""),"تأكد من الكود")</f>
        <v/>
      </c>
      <c r="G192" s="12"/>
      <c r="H192" s="20"/>
      <c r="I192" s="12"/>
      <c r="U192" s="4" t="str">
        <f>IF(AND($V$2=$E192,$V$2&lt;&gt;"",$V$2&lt;&gt;0,F192&lt;&gt;"تأكد من الكود"),COUNT($U$3:U191)+1,"  ")</f>
        <v xml:space="preserve">  </v>
      </c>
      <c r="Y192" s="4" t="str">
        <f>IF(AND($Z$2=$D192,$Z$2&lt;&gt;"",$Z$2&lt;&gt;0,$Y$2=$Y$1),COUNT($Y$3:Y191)+1,"  ")</f>
        <v xml:space="preserve">  </v>
      </c>
    </row>
    <row r="193" spans="2:25" ht="15.75">
      <c r="B193" s="5" t="str">
        <f>IF(C193&lt;&gt;"",COUNT($B$3:B192)+1,"")</f>
        <v/>
      </c>
      <c r="C193" s="86"/>
      <c r="D193" s="12"/>
      <c r="E193" s="12"/>
      <c r="F193" s="5" t="str">
        <f>IFERROR(IF(E193&lt;&gt;"",VLOOKUP(E193,STORE!$C$6:$D$500,2,FALSE),""),"تأكد من الكود")</f>
        <v/>
      </c>
      <c r="G193" s="12"/>
      <c r="H193" s="20"/>
      <c r="I193" s="12"/>
      <c r="U193" s="4" t="str">
        <f>IF(AND($V$2=$E193,$V$2&lt;&gt;"",$V$2&lt;&gt;0,F193&lt;&gt;"تأكد من الكود"),COUNT($U$3:U192)+1,"  ")</f>
        <v xml:space="preserve">  </v>
      </c>
      <c r="Y193" s="4" t="str">
        <f>IF(AND($Z$2=$D193,$Z$2&lt;&gt;"",$Z$2&lt;&gt;0,$Y$2=$Y$1),COUNT($Y$3:Y192)+1,"  ")</f>
        <v xml:space="preserve">  </v>
      </c>
    </row>
    <row r="194" spans="2:25" ht="15.75">
      <c r="B194" s="5" t="str">
        <f>IF(C194&lt;&gt;"",COUNT($B$3:B193)+1,"")</f>
        <v/>
      </c>
      <c r="C194" s="86"/>
      <c r="D194" s="12"/>
      <c r="E194" s="12"/>
      <c r="F194" s="5" t="str">
        <f>IFERROR(IF(E194&lt;&gt;"",VLOOKUP(E194,STORE!$C$6:$D$500,2,FALSE),""),"تأكد من الكود")</f>
        <v/>
      </c>
      <c r="G194" s="12"/>
      <c r="H194" s="20"/>
      <c r="I194" s="12"/>
      <c r="U194" s="4" t="str">
        <f>IF(AND($V$2=$E194,$V$2&lt;&gt;"",$V$2&lt;&gt;0,F194&lt;&gt;"تأكد من الكود"),COUNT($U$3:U193)+1,"  ")</f>
        <v xml:space="preserve">  </v>
      </c>
      <c r="Y194" s="4" t="str">
        <f>IF(AND($Z$2=$D194,$Z$2&lt;&gt;"",$Z$2&lt;&gt;0,$Y$2=$Y$1),COUNT($Y$3:Y193)+1,"  ")</f>
        <v xml:space="preserve">  </v>
      </c>
    </row>
    <row r="195" spans="2:25" ht="15.75">
      <c r="B195" s="5" t="str">
        <f>IF(C195&lt;&gt;"",COUNT($B$3:B194)+1,"")</f>
        <v/>
      </c>
      <c r="C195" s="86"/>
      <c r="D195" s="12"/>
      <c r="E195" s="12"/>
      <c r="F195" s="5" t="str">
        <f>IFERROR(IF(E195&lt;&gt;"",VLOOKUP(E195,STORE!$C$6:$D$500,2,FALSE),""),"تأكد من الكود")</f>
        <v/>
      </c>
      <c r="G195" s="12"/>
      <c r="H195" s="20"/>
      <c r="I195" s="12"/>
      <c r="U195" s="4" t="str">
        <f>IF(AND($V$2=$E195,$V$2&lt;&gt;"",$V$2&lt;&gt;0,F195&lt;&gt;"تأكد من الكود"),COUNT($U$3:U194)+1,"  ")</f>
        <v xml:space="preserve">  </v>
      </c>
      <c r="Y195" s="4" t="str">
        <f>IF(AND($Z$2=$D195,$Z$2&lt;&gt;"",$Z$2&lt;&gt;0,$Y$2=$Y$1),COUNT($Y$3:Y194)+1,"  ")</f>
        <v xml:space="preserve">  </v>
      </c>
    </row>
    <row r="196" spans="2:25" ht="15.75">
      <c r="B196" s="5" t="str">
        <f>IF(C196&lt;&gt;"",COUNT($B$3:B195)+1,"")</f>
        <v/>
      </c>
      <c r="C196" s="86"/>
      <c r="D196" s="12"/>
      <c r="E196" s="12"/>
      <c r="F196" s="5" t="str">
        <f>IFERROR(IF(E196&lt;&gt;"",VLOOKUP(E196,STORE!$C$6:$D$500,2,FALSE),""),"تأكد من الكود")</f>
        <v/>
      </c>
      <c r="G196" s="12"/>
      <c r="H196" s="20"/>
      <c r="I196" s="12"/>
      <c r="U196" s="4" t="str">
        <f>IF(AND($V$2=$E196,$V$2&lt;&gt;"",$V$2&lt;&gt;0,F196&lt;&gt;"تأكد من الكود"),COUNT($U$3:U195)+1,"  ")</f>
        <v xml:space="preserve">  </v>
      </c>
      <c r="Y196" s="4" t="str">
        <f>IF(AND($Z$2=$D196,$Z$2&lt;&gt;"",$Z$2&lt;&gt;0,$Y$2=$Y$1),COUNT($Y$3:Y195)+1,"  ")</f>
        <v xml:space="preserve">  </v>
      </c>
    </row>
    <row r="197" spans="2:25" ht="15.75">
      <c r="B197" s="5" t="str">
        <f>IF(C197&lt;&gt;"",COUNT($B$3:B196)+1,"")</f>
        <v/>
      </c>
      <c r="C197" s="86"/>
      <c r="D197" s="12"/>
      <c r="E197" s="12"/>
      <c r="F197" s="5" t="str">
        <f>IFERROR(IF(E197&lt;&gt;"",VLOOKUP(E197,STORE!$C$6:$D$500,2,FALSE),""),"تأكد من الكود")</f>
        <v/>
      </c>
      <c r="G197" s="12"/>
      <c r="H197" s="20"/>
      <c r="I197" s="12"/>
      <c r="U197" s="4" t="str">
        <f>IF(AND($V$2=$E197,$V$2&lt;&gt;"",$V$2&lt;&gt;0,F197&lt;&gt;"تأكد من الكود"),COUNT($U$3:U196)+1,"  ")</f>
        <v xml:space="preserve">  </v>
      </c>
      <c r="Y197" s="4" t="str">
        <f>IF(AND($Z$2=$D197,$Z$2&lt;&gt;"",$Z$2&lt;&gt;0,$Y$2=$Y$1),COUNT($Y$3:Y196)+1,"  ")</f>
        <v xml:space="preserve">  </v>
      </c>
    </row>
    <row r="198" spans="2:25" ht="15.75">
      <c r="B198" s="5" t="str">
        <f>IF(C198&lt;&gt;"",COUNT($B$3:B197)+1,"")</f>
        <v/>
      </c>
      <c r="C198" s="86"/>
      <c r="D198" s="12"/>
      <c r="E198" s="12"/>
      <c r="F198" s="5" t="str">
        <f>IFERROR(IF(E198&lt;&gt;"",VLOOKUP(E198,STORE!$C$6:$D$500,2,FALSE),""),"تأكد من الكود")</f>
        <v/>
      </c>
      <c r="G198" s="12"/>
      <c r="H198" s="20"/>
      <c r="I198" s="12"/>
      <c r="U198" s="4" t="str">
        <f>IF(AND($V$2=$E198,$V$2&lt;&gt;"",$V$2&lt;&gt;0,F198&lt;&gt;"تأكد من الكود"),COUNT($U$3:U197)+1,"  ")</f>
        <v xml:space="preserve">  </v>
      </c>
      <c r="Y198" s="4" t="str">
        <f>IF(AND($Z$2=$D198,$Z$2&lt;&gt;"",$Z$2&lt;&gt;0,$Y$2=$Y$1),COUNT($Y$3:Y197)+1,"  ")</f>
        <v xml:space="preserve">  </v>
      </c>
    </row>
    <row r="199" spans="2:25" ht="15.75">
      <c r="B199" s="5" t="str">
        <f>IF(C199&lt;&gt;"",COUNT($B$3:B198)+1,"")</f>
        <v/>
      </c>
      <c r="C199" s="86"/>
      <c r="D199" s="12"/>
      <c r="E199" s="12"/>
      <c r="F199" s="5" t="str">
        <f>IFERROR(IF(E199&lt;&gt;"",VLOOKUP(E199,STORE!$C$6:$D$500,2,FALSE),""),"تأكد من الكود")</f>
        <v/>
      </c>
      <c r="G199" s="12"/>
      <c r="H199" s="20"/>
      <c r="I199" s="12"/>
      <c r="U199" s="4" t="str">
        <f>IF(AND($V$2=$E199,$V$2&lt;&gt;"",$V$2&lt;&gt;0,F199&lt;&gt;"تأكد من الكود"),COUNT($U$3:U198)+1,"  ")</f>
        <v xml:space="preserve">  </v>
      </c>
      <c r="Y199" s="4" t="str">
        <f>IF(AND($Z$2=$D199,$Z$2&lt;&gt;"",$Z$2&lt;&gt;0,$Y$2=$Y$1),COUNT($Y$3:Y198)+1,"  ")</f>
        <v xml:space="preserve">  </v>
      </c>
    </row>
    <row r="200" spans="2:25" ht="15.75">
      <c r="B200" s="5" t="str">
        <f>IF(C200&lt;&gt;"",COUNT($B$3:B199)+1,"")</f>
        <v/>
      </c>
      <c r="C200" s="86"/>
      <c r="D200" s="12"/>
      <c r="E200" s="12"/>
      <c r="F200" s="5" t="str">
        <f>IFERROR(IF(E200&lt;&gt;"",VLOOKUP(E200,STORE!$C$6:$D$500,2,FALSE),""),"تأكد من الكود")</f>
        <v/>
      </c>
      <c r="G200" s="12"/>
      <c r="H200" s="20"/>
      <c r="I200" s="12"/>
      <c r="U200" s="4" t="str">
        <f>IF(AND($V$2=$E200,$V$2&lt;&gt;"",$V$2&lt;&gt;0,F200&lt;&gt;"تأكد من الكود"),COUNT($U$3:U199)+1,"  ")</f>
        <v xml:space="preserve">  </v>
      </c>
      <c r="Y200" s="4" t="str">
        <f>IF(AND($Z$2=$D200,$Z$2&lt;&gt;"",$Z$2&lt;&gt;0,$Y$2=$Y$1),COUNT($Y$3:Y199)+1,"  ")</f>
        <v xml:space="preserve">  </v>
      </c>
    </row>
    <row r="201" spans="2:25" ht="15.75">
      <c r="B201" s="5" t="str">
        <f>IF(C201&lt;&gt;"",COUNT($B$3:B200)+1,"")</f>
        <v/>
      </c>
      <c r="C201" s="86"/>
      <c r="D201" s="12"/>
      <c r="E201" s="12"/>
      <c r="F201" s="5" t="str">
        <f>IFERROR(IF(E201&lt;&gt;"",VLOOKUP(E201,STORE!$C$6:$D$500,2,FALSE),""),"تأكد من الكود")</f>
        <v/>
      </c>
      <c r="G201" s="12"/>
      <c r="H201" s="20"/>
      <c r="I201" s="12"/>
      <c r="U201" s="4" t="str">
        <f>IF(AND($V$2=$E201,$V$2&lt;&gt;"",$V$2&lt;&gt;0,F201&lt;&gt;"تأكد من الكود"),COUNT($U$3:U200)+1,"  ")</f>
        <v xml:space="preserve">  </v>
      </c>
      <c r="Y201" s="4" t="str">
        <f>IF(AND($Z$2=$D201,$Z$2&lt;&gt;"",$Z$2&lt;&gt;0,$Y$2=$Y$1),COUNT($Y$3:Y200)+1,"  ")</f>
        <v xml:space="preserve">  </v>
      </c>
    </row>
    <row r="202" spans="2:25" ht="15.75">
      <c r="B202" s="5" t="str">
        <f>IF(C202&lt;&gt;"",COUNT($B$3:B201)+1,"")</f>
        <v/>
      </c>
      <c r="C202" s="86"/>
      <c r="D202" s="12"/>
      <c r="E202" s="12"/>
      <c r="F202" s="5" t="str">
        <f>IFERROR(IF(E202&lt;&gt;"",VLOOKUP(E202,STORE!$C$6:$D$500,2,FALSE),""),"تأكد من الكود")</f>
        <v/>
      </c>
      <c r="G202" s="12"/>
      <c r="H202" s="20"/>
      <c r="I202" s="12"/>
      <c r="U202" s="4" t="str">
        <f>IF(AND($V$2=$E202,$V$2&lt;&gt;"",$V$2&lt;&gt;0,F202&lt;&gt;"تأكد من الكود"),COUNT($U$3:U201)+1,"  ")</f>
        <v xml:space="preserve">  </v>
      </c>
      <c r="Y202" s="4" t="str">
        <f>IF(AND($Z$2=$D202,$Z$2&lt;&gt;"",$Z$2&lt;&gt;0,$Y$2=$Y$1),COUNT($Y$3:Y201)+1,"  ")</f>
        <v xml:space="preserve">  </v>
      </c>
    </row>
    <row r="203" spans="2:25" ht="15.75">
      <c r="B203" s="5" t="str">
        <f>IF(C203&lt;&gt;"",COUNT($B$3:B202)+1,"")</f>
        <v/>
      </c>
      <c r="C203" s="86"/>
      <c r="D203" s="12"/>
      <c r="E203" s="12"/>
      <c r="F203" s="5" t="str">
        <f>IFERROR(IF(E203&lt;&gt;"",VLOOKUP(E203,STORE!$C$6:$D$500,2,FALSE),""),"تأكد من الكود")</f>
        <v/>
      </c>
      <c r="G203" s="12"/>
      <c r="H203" s="20"/>
      <c r="I203" s="12"/>
      <c r="U203" s="4" t="str">
        <f>IF(AND($V$2=$E203,$V$2&lt;&gt;"",$V$2&lt;&gt;0,F203&lt;&gt;"تأكد من الكود"),COUNT($U$3:U202)+1,"  ")</f>
        <v xml:space="preserve">  </v>
      </c>
      <c r="Y203" s="4" t="str">
        <f>IF(AND($Z$2=$D203,$Z$2&lt;&gt;"",$Z$2&lt;&gt;0,$Y$2=$Y$1),COUNT($Y$3:Y202)+1,"  ")</f>
        <v xml:space="preserve">  </v>
      </c>
    </row>
    <row r="204" spans="2:25" ht="15.75">
      <c r="B204" s="5" t="str">
        <f>IF(C204&lt;&gt;"",COUNT($B$3:B203)+1,"")</f>
        <v/>
      </c>
      <c r="C204" s="86"/>
      <c r="D204" s="12"/>
      <c r="E204" s="12"/>
      <c r="F204" s="5" t="str">
        <f>IFERROR(IF(E204&lt;&gt;"",VLOOKUP(E204,STORE!$C$6:$D$500,2,FALSE),""),"تأكد من الكود")</f>
        <v/>
      </c>
      <c r="G204" s="12"/>
      <c r="H204" s="20"/>
      <c r="I204" s="12"/>
      <c r="U204" s="4" t="str">
        <f>IF(AND($V$2=$E204,$V$2&lt;&gt;"",$V$2&lt;&gt;0,F204&lt;&gt;"تأكد من الكود"),COUNT($U$3:U203)+1,"  ")</f>
        <v xml:space="preserve">  </v>
      </c>
      <c r="Y204" s="4" t="str">
        <f>IF(AND($Z$2=$D204,$Z$2&lt;&gt;"",$Z$2&lt;&gt;0,$Y$2=$Y$1),COUNT($Y$3:Y203)+1,"  ")</f>
        <v xml:space="preserve">  </v>
      </c>
    </row>
    <row r="205" spans="2:25" ht="15.75">
      <c r="B205" s="5" t="str">
        <f>IF(C205&lt;&gt;"",COUNT($B$3:B204)+1,"")</f>
        <v/>
      </c>
      <c r="C205" s="86"/>
      <c r="D205" s="12"/>
      <c r="E205" s="12"/>
      <c r="F205" s="5" t="str">
        <f>IFERROR(IF(E205&lt;&gt;"",VLOOKUP(E205,STORE!$C$6:$D$500,2,FALSE),""),"تأكد من الكود")</f>
        <v/>
      </c>
      <c r="G205" s="12"/>
      <c r="H205" s="20"/>
      <c r="I205" s="12"/>
      <c r="U205" s="4" t="str">
        <f>IF(AND($V$2=$E205,$V$2&lt;&gt;"",$V$2&lt;&gt;0,F205&lt;&gt;"تأكد من الكود"),COUNT($U$3:U204)+1,"  ")</f>
        <v xml:space="preserve">  </v>
      </c>
      <c r="Y205" s="4" t="str">
        <f>IF(AND($Z$2=$D205,$Z$2&lt;&gt;"",$Z$2&lt;&gt;0,$Y$2=$Y$1),COUNT($Y$3:Y204)+1,"  ")</f>
        <v xml:space="preserve">  </v>
      </c>
    </row>
    <row r="206" spans="2:25" ht="15.75">
      <c r="B206" s="5" t="str">
        <f>IF(C206&lt;&gt;"",COUNT($B$3:B205)+1,"")</f>
        <v/>
      </c>
      <c r="C206" s="86"/>
      <c r="D206" s="12"/>
      <c r="E206" s="12"/>
      <c r="F206" s="5" t="str">
        <f>IFERROR(IF(E206&lt;&gt;"",VLOOKUP(E206,STORE!$C$6:$D$500,2,FALSE),""),"تأكد من الكود")</f>
        <v/>
      </c>
      <c r="G206" s="12"/>
      <c r="H206" s="20"/>
      <c r="I206" s="12"/>
      <c r="U206" s="4" t="str">
        <f>IF(AND($V$2=$E206,$V$2&lt;&gt;"",$V$2&lt;&gt;0,F206&lt;&gt;"تأكد من الكود"),COUNT($U$3:U205)+1,"  ")</f>
        <v xml:space="preserve">  </v>
      </c>
      <c r="Y206" s="4" t="str">
        <f>IF(AND($Z$2=$D206,$Z$2&lt;&gt;"",$Z$2&lt;&gt;0,$Y$2=$Y$1),COUNT($Y$3:Y205)+1,"  ")</f>
        <v xml:space="preserve">  </v>
      </c>
    </row>
    <row r="207" spans="2:25" ht="15.75">
      <c r="B207" s="5" t="str">
        <f>IF(C207&lt;&gt;"",COUNT($B$3:B206)+1,"")</f>
        <v/>
      </c>
      <c r="C207" s="86"/>
      <c r="D207" s="12"/>
      <c r="E207" s="12"/>
      <c r="F207" s="5" t="str">
        <f>IFERROR(IF(E207&lt;&gt;"",VLOOKUP(E207,STORE!$C$6:$D$500,2,FALSE),""),"تأكد من الكود")</f>
        <v/>
      </c>
      <c r="G207" s="12"/>
      <c r="H207" s="20"/>
      <c r="I207" s="12"/>
      <c r="U207" s="4" t="str">
        <f>IF(AND($V$2=$E207,$V$2&lt;&gt;"",$V$2&lt;&gt;0,F207&lt;&gt;"تأكد من الكود"),COUNT($U$3:U206)+1,"  ")</f>
        <v xml:space="preserve">  </v>
      </c>
      <c r="Y207" s="4" t="str">
        <f>IF(AND($Z$2=$D207,$Z$2&lt;&gt;"",$Z$2&lt;&gt;0,$Y$2=$Y$1),COUNT($Y$3:Y206)+1,"  ")</f>
        <v xml:space="preserve">  </v>
      </c>
    </row>
    <row r="208" spans="2:25" ht="15.75">
      <c r="B208" s="5" t="str">
        <f>IF(C208&lt;&gt;"",COUNT($B$3:B207)+1,"")</f>
        <v/>
      </c>
      <c r="C208" s="86"/>
      <c r="D208" s="12"/>
      <c r="E208" s="12"/>
      <c r="F208" s="5" t="str">
        <f>IFERROR(IF(E208&lt;&gt;"",VLOOKUP(E208,STORE!$C$6:$D$500,2,FALSE),""),"تأكد من الكود")</f>
        <v/>
      </c>
      <c r="G208" s="12"/>
      <c r="H208" s="20"/>
      <c r="I208" s="12"/>
      <c r="U208" s="4" t="str">
        <f>IF(AND($V$2=$E208,$V$2&lt;&gt;"",$V$2&lt;&gt;0,F208&lt;&gt;"تأكد من الكود"),COUNT($U$3:U207)+1,"  ")</f>
        <v xml:space="preserve">  </v>
      </c>
      <c r="Y208" s="4" t="str">
        <f>IF(AND($Z$2=$D208,$Z$2&lt;&gt;"",$Z$2&lt;&gt;0,$Y$2=$Y$1),COUNT($Y$3:Y207)+1,"  ")</f>
        <v xml:space="preserve">  </v>
      </c>
    </row>
    <row r="209" spans="2:25" ht="15.75">
      <c r="B209" s="5" t="str">
        <f>IF(C209&lt;&gt;"",COUNT($B$3:B208)+1,"")</f>
        <v/>
      </c>
      <c r="C209" s="86"/>
      <c r="D209" s="12"/>
      <c r="E209" s="12"/>
      <c r="F209" s="5" t="str">
        <f>IFERROR(IF(E209&lt;&gt;"",VLOOKUP(E209,STORE!$C$6:$D$500,2,FALSE),""),"تأكد من الكود")</f>
        <v/>
      </c>
      <c r="G209" s="12"/>
      <c r="H209" s="20"/>
      <c r="I209" s="12"/>
      <c r="U209" s="4" t="str">
        <f>IF(AND($V$2=$E209,$V$2&lt;&gt;"",$V$2&lt;&gt;0,F209&lt;&gt;"تأكد من الكود"),COUNT($U$3:U208)+1,"  ")</f>
        <v xml:space="preserve">  </v>
      </c>
      <c r="Y209" s="4" t="str">
        <f>IF(AND($Z$2=$D209,$Z$2&lt;&gt;"",$Z$2&lt;&gt;0,$Y$2=$Y$1),COUNT($Y$3:Y208)+1,"  ")</f>
        <v xml:space="preserve">  </v>
      </c>
    </row>
    <row r="210" spans="2:25" ht="15.75">
      <c r="B210" s="5" t="str">
        <f>IF(C210&lt;&gt;"",COUNT($B$3:B209)+1,"")</f>
        <v/>
      </c>
      <c r="C210" s="86"/>
      <c r="D210" s="12"/>
      <c r="E210" s="12"/>
      <c r="F210" s="5" t="str">
        <f>IFERROR(IF(E210&lt;&gt;"",VLOOKUP(E210,STORE!$C$6:$D$500,2,FALSE),""),"تأكد من الكود")</f>
        <v/>
      </c>
      <c r="G210" s="12"/>
      <c r="H210" s="20"/>
      <c r="I210" s="12"/>
      <c r="U210" s="4" t="str">
        <f>IF(AND($V$2=$E210,$V$2&lt;&gt;"",$V$2&lt;&gt;0,F210&lt;&gt;"تأكد من الكود"),COUNT($U$3:U209)+1,"  ")</f>
        <v xml:space="preserve">  </v>
      </c>
      <c r="Y210" s="4" t="str">
        <f>IF(AND($Z$2=$D210,$Z$2&lt;&gt;"",$Z$2&lt;&gt;0,$Y$2=$Y$1),COUNT($Y$3:Y209)+1,"  ")</f>
        <v xml:space="preserve">  </v>
      </c>
    </row>
    <row r="211" spans="2:25" ht="15.75">
      <c r="B211" s="5" t="str">
        <f>IF(C211&lt;&gt;"",COUNT($B$3:B210)+1,"")</f>
        <v/>
      </c>
      <c r="C211" s="86"/>
      <c r="D211" s="12"/>
      <c r="E211" s="12"/>
      <c r="F211" s="5" t="str">
        <f>IFERROR(IF(E211&lt;&gt;"",VLOOKUP(E211,STORE!$C$6:$D$500,2,FALSE),""),"تأكد من الكود")</f>
        <v/>
      </c>
      <c r="G211" s="12"/>
      <c r="H211" s="20"/>
      <c r="I211" s="12"/>
      <c r="U211" s="4" t="str">
        <f>IF(AND($V$2=$E211,$V$2&lt;&gt;"",$V$2&lt;&gt;0,F211&lt;&gt;"تأكد من الكود"),COUNT($U$3:U210)+1,"  ")</f>
        <v xml:space="preserve">  </v>
      </c>
      <c r="Y211" s="4" t="str">
        <f>IF(AND($Z$2=$D211,$Z$2&lt;&gt;"",$Z$2&lt;&gt;0,$Y$2=$Y$1),COUNT($Y$3:Y210)+1,"  ")</f>
        <v xml:space="preserve">  </v>
      </c>
    </row>
    <row r="212" spans="2:25" ht="15.75">
      <c r="B212" s="5" t="str">
        <f>IF(C212&lt;&gt;"",COUNT($B$3:B211)+1,"")</f>
        <v/>
      </c>
      <c r="C212" s="86"/>
      <c r="D212" s="12"/>
      <c r="E212" s="12"/>
      <c r="F212" s="5" t="str">
        <f>IFERROR(IF(E212&lt;&gt;"",VLOOKUP(E212,STORE!$C$6:$D$500,2,FALSE),""),"تأكد من الكود")</f>
        <v/>
      </c>
      <c r="G212" s="12"/>
      <c r="H212" s="20"/>
      <c r="I212" s="12"/>
      <c r="U212" s="4" t="str">
        <f>IF(AND($V$2=$E212,$V$2&lt;&gt;"",$V$2&lt;&gt;0,F212&lt;&gt;"تأكد من الكود"),COUNT($U$3:U211)+1,"  ")</f>
        <v xml:space="preserve">  </v>
      </c>
      <c r="Y212" s="4" t="str">
        <f>IF(AND($Z$2=$D212,$Z$2&lt;&gt;"",$Z$2&lt;&gt;0,$Y$2=$Y$1),COUNT($Y$3:Y211)+1,"  ")</f>
        <v xml:space="preserve">  </v>
      </c>
    </row>
    <row r="213" spans="2:25" ht="15.75">
      <c r="B213" s="5" t="str">
        <f>IF(C213&lt;&gt;"",COUNT($B$3:B212)+1,"")</f>
        <v/>
      </c>
      <c r="C213" s="86"/>
      <c r="D213" s="12"/>
      <c r="E213" s="12"/>
      <c r="F213" s="5" t="str">
        <f>IFERROR(IF(E213&lt;&gt;"",VLOOKUP(E213,STORE!$C$6:$D$500,2,FALSE),""),"تأكد من الكود")</f>
        <v/>
      </c>
      <c r="G213" s="12"/>
      <c r="H213" s="20"/>
      <c r="I213" s="12"/>
      <c r="U213" s="4" t="str">
        <f>IF(AND($V$2=$E213,$V$2&lt;&gt;"",$V$2&lt;&gt;0,F213&lt;&gt;"تأكد من الكود"),COUNT($U$3:U212)+1,"  ")</f>
        <v xml:space="preserve">  </v>
      </c>
      <c r="Y213" s="4" t="str">
        <f>IF(AND($Z$2=$D213,$Z$2&lt;&gt;"",$Z$2&lt;&gt;0,$Y$2=$Y$1),COUNT($Y$3:Y212)+1,"  ")</f>
        <v xml:space="preserve">  </v>
      </c>
    </row>
    <row r="214" spans="2:25" ht="15.75">
      <c r="B214" s="5" t="str">
        <f>IF(C214&lt;&gt;"",COUNT($B$3:B213)+1,"")</f>
        <v/>
      </c>
      <c r="C214" s="86"/>
      <c r="D214" s="12"/>
      <c r="E214" s="12"/>
      <c r="F214" s="5" t="str">
        <f>IFERROR(IF(E214&lt;&gt;"",VLOOKUP(E214,STORE!$C$6:$D$500,2,FALSE),""),"تأكد من الكود")</f>
        <v/>
      </c>
      <c r="G214" s="12"/>
      <c r="H214" s="20"/>
      <c r="I214" s="12"/>
      <c r="U214" s="4" t="str">
        <f>IF(AND($V$2=$E214,$V$2&lt;&gt;"",$V$2&lt;&gt;0,F214&lt;&gt;"تأكد من الكود"),COUNT($U$3:U213)+1,"  ")</f>
        <v xml:space="preserve">  </v>
      </c>
      <c r="Y214" s="4" t="str">
        <f>IF(AND($Z$2=$D214,$Z$2&lt;&gt;"",$Z$2&lt;&gt;0,$Y$2=$Y$1),COUNT($Y$3:Y213)+1,"  ")</f>
        <v xml:space="preserve">  </v>
      </c>
    </row>
    <row r="215" spans="2:25" ht="15.75">
      <c r="B215" s="5" t="str">
        <f>IF(C215&lt;&gt;"",COUNT($B$3:B214)+1,"")</f>
        <v/>
      </c>
      <c r="C215" s="86"/>
      <c r="D215" s="12"/>
      <c r="E215" s="12"/>
      <c r="F215" s="5" t="str">
        <f>IFERROR(IF(E215&lt;&gt;"",VLOOKUP(E215,STORE!$C$6:$D$500,2,FALSE),""),"تأكد من الكود")</f>
        <v/>
      </c>
      <c r="G215" s="12"/>
      <c r="H215" s="20"/>
      <c r="I215" s="12"/>
      <c r="U215" s="4" t="str">
        <f>IF(AND($V$2=$E215,$V$2&lt;&gt;"",$V$2&lt;&gt;0,F215&lt;&gt;"تأكد من الكود"),COUNT($U$3:U214)+1,"  ")</f>
        <v xml:space="preserve">  </v>
      </c>
      <c r="Y215" s="4" t="str">
        <f>IF(AND($Z$2=$D215,$Z$2&lt;&gt;"",$Z$2&lt;&gt;0,$Y$2=$Y$1),COUNT($Y$3:Y214)+1,"  ")</f>
        <v xml:space="preserve">  </v>
      </c>
    </row>
    <row r="216" spans="2:25" ht="15.75">
      <c r="B216" s="5" t="str">
        <f>IF(C216&lt;&gt;"",COUNT($B$3:B215)+1,"")</f>
        <v/>
      </c>
      <c r="C216" s="86"/>
      <c r="D216" s="12"/>
      <c r="E216" s="12"/>
      <c r="F216" s="5" t="str">
        <f>IFERROR(IF(E216&lt;&gt;"",VLOOKUP(E216,STORE!$C$6:$D$500,2,FALSE),""),"تأكد من الكود")</f>
        <v/>
      </c>
      <c r="G216" s="12"/>
      <c r="H216" s="20"/>
      <c r="I216" s="12"/>
      <c r="U216" s="4" t="str">
        <f>IF(AND($V$2=$E216,$V$2&lt;&gt;"",$V$2&lt;&gt;0,F216&lt;&gt;"تأكد من الكود"),COUNT($U$3:U215)+1,"  ")</f>
        <v xml:space="preserve">  </v>
      </c>
      <c r="Y216" s="4" t="str">
        <f>IF(AND($Z$2=$D216,$Z$2&lt;&gt;"",$Z$2&lt;&gt;0,$Y$2=$Y$1),COUNT($Y$3:Y215)+1,"  ")</f>
        <v xml:space="preserve">  </v>
      </c>
    </row>
    <row r="217" spans="2:25" ht="15.75">
      <c r="B217" s="5" t="str">
        <f>IF(C217&lt;&gt;"",COUNT($B$3:B216)+1,"")</f>
        <v/>
      </c>
      <c r="C217" s="86"/>
      <c r="D217" s="12"/>
      <c r="E217" s="12"/>
      <c r="F217" s="5" t="str">
        <f>IFERROR(IF(E217&lt;&gt;"",VLOOKUP(E217,STORE!$C$6:$D$500,2,FALSE),""),"تأكد من الكود")</f>
        <v/>
      </c>
      <c r="G217" s="12"/>
      <c r="H217" s="20"/>
      <c r="I217" s="12"/>
      <c r="U217" s="4" t="str">
        <f>IF(AND($V$2=$E217,$V$2&lt;&gt;"",$V$2&lt;&gt;0,F217&lt;&gt;"تأكد من الكود"),COUNT($U$3:U216)+1,"  ")</f>
        <v xml:space="preserve">  </v>
      </c>
      <c r="Y217" s="4" t="str">
        <f>IF(AND($Z$2=$D217,$Z$2&lt;&gt;"",$Z$2&lt;&gt;0,$Y$2=$Y$1),COUNT($Y$3:Y216)+1,"  ")</f>
        <v xml:space="preserve">  </v>
      </c>
    </row>
    <row r="218" spans="2:25" ht="15.75">
      <c r="B218" s="5" t="str">
        <f>IF(C218&lt;&gt;"",COUNT($B$3:B217)+1,"")</f>
        <v/>
      </c>
      <c r="C218" s="86"/>
      <c r="D218" s="12"/>
      <c r="E218" s="12"/>
      <c r="F218" s="5" t="str">
        <f>IFERROR(IF(E218&lt;&gt;"",VLOOKUP(E218,STORE!$C$6:$D$500,2,FALSE),""),"تأكد من الكود")</f>
        <v/>
      </c>
      <c r="G218" s="12"/>
      <c r="H218" s="20"/>
      <c r="I218" s="12"/>
      <c r="U218" s="4" t="str">
        <f>IF(AND($V$2=$E218,$V$2&lt;&gt;"",$V$2&lt;&gt;0,F218&lt;&gt;"تأكد من الكود"),COUNT($U$3:U217)+1,"  ")</f>
        <v xml:space="preserve">  </v>
      </c>
      <c r="Y218" s="4" t="str">
        <f>IF(AND($Z$2=$D218,$Z$2&lt;&gt;"",$Z$2&lt;&gt;0,$Y$2=$Y$1),COUNT($Y$3:Y217)+1,"  ")</f>
        <v xml:space="preserve">  </v>
      </c>
    </row>
    <row r="219" spans="2:25" ht="15.75">
      <c r="B219" s="5" t="str">
        <f>IF(C219&lt;&gt;"",COUNT($B$3:B218)+1,"")</f>
        <v/>
      </c>
      <c r="C219" s="86"/>
      <c r="D219" s="12"/>
      <c r="E219" s="12"/>
      <c r="F219" s="5" t="str">
        <f>IFERROR(IF(E219&lt;&gt;"",VLOOKUP(E219,STORE!$C$6:$D$500,2,FALSE),""),"تأكد من الكود")</f>
        <v/>
      </c>
      <c r="G219" s="12"/>
      <c r="H219" s="20"/>
      <c r="I219" s="12"/>
      <c r="U219" s="4" t="str">
        <f>IF(AND($V$2=$E219,$V$2&lt;&gt;"",$V$2&lt;&gt;0,F219&lt;&gt;"تأكد من الكود"),COUNT($U$3:U218)+1,"  ")</f>
        <v xml:space="preserve">  </v>
      </c>
      <c r="Y219" s="4" t="str">
        <f>IF(AND($Z$2=$D219,$Z$2&lt;&gt;"",$Z$2&lt;&gt;0,$Y$2=$Y$1),COUNT($Y$3:Y218)+1,"  ")</f>
        <v xml:space="preserve">  </v>
      </c>
    </row>
    <row r="220" spans="2:25" ht="15.75">
      <c r="B220" s="5" t="str">
        <f>IF(C220&lt;&gt;"",COUNT($B$3:B219)+1,"")</f>
        <v/>
      </c>
      <c r="C220" s="86"/>
      <c r="D220" s="12"/>
      <c r="E220" s="12"/>
      <c r="F220" s="5" t="str">
        <f>IFERROR(IF(E220&lt;&gt;"",VLOOKUP(E220,STORE!$C$6:$D$500,2,FALSE),""),"تأكد من الكود")</f>
        <v/>
      </c>
      <c r="G220" s="12"/>
      <c r="H220" s="20"/>
      <c r="I220" s="12"/>
      <c r="U220" s="4" t="str">
        <f>IF(AND($V$2=$E220,$V$2&lt;&gt;"",$V$2&lt;&gt;0,F220&lt;&gt;"تأكد من الكود"),COUNT($U$3:U219)+1,"  ")</f>
        <v xml:space="preserve">  </v>
      </c>
      <c r="Y220" s="4" t="str">
        <f>IF(AND($Z$2=$D220,$Z$2&lt;&gt;"",$Z$2&lt;&gt;0,$Y$2=$Y$1),COUNT($Y$3:Y219)+1,"  ")</f>
        <v xml:space="preserve">  </v>
      </c>
    </row>
    <row r="221" spans="2:25" ht="15.75">
      <c r="B221" s="5" t="str">
        <f>IF(C221&lt;&gt;"",COUNT($B$3:B220)+1,"")</f>
        <v/>
      </c>
      <c r="C221" s="86"/>
      <c r="D221" s="12"/>
      <c r="E221" s="12"/>
      <c r="F221" s="5" t="str">
        <f>IFERROR(IF(E221&lt;&gt;"",VLOOKUP(E221,STORE!$C$6:$D$500,2,FALSE),""),"تأكد من الكود")</f>
        <v/>
      </c>
      <c r="G221" s="12"/>
      <c r="H221" s="20"/>
      <c r="I221" s="12"/>
      <c r="U221" s="4" t="str">
        <f>IF(AND($V$2=$E221,$V$2&lt;&gt;"",$V$2&lt;&gt;0,F221&lt;&gt;"تأكد من الكود"),COUNT($U$3:U220)+1,"  ")</f>
        <v xml:space="preserve">  </v>
      </c>
      <c r="Y221" s="4" t="str">
        <f>IF(AND($Z$2=$D221,$Z$2&lt;&gt;"",$Z$2&lt;&gt;0,$Y$2=$Y$1),COUNT($Y$3:Y220)+1,"  ")</f>
        <v xml:space="preserve">  </v>
      </c>
    </row>
    <row r="222" spans="2:25" ht="15.75">
      <c r="B222" s="5" t="str">
        <f>IF(C222&lt;&gt;"",COUNT($B$3:B221)+1,"")</f>
        <v/>
      </c>
      <c r="C222" s="86"/>
      <c r="D222" s="12"/>
      <c r="E222" s="12"/>
      <c r="F222" s="5" t="str">
        <f>IFERROR(IF(E222&lt;&gt;"",VLOOKUP(E222,STORE!$C$6:$D$500,2,FALSE),""),"تأكد من الكود")</f>
        <v/>
      </c>
      <c r="G222" s="12"/>
      <c r="H222" s="20"/>
      <c r="I222" s="12"/>
      <c r="U222" s="4" t="str">
        <f>IF(AND($V$2=$E222,$V$2&lt;&gt;"",$V$2&lt;&gt;0,F222&lt;&gt;"تأكد من الكود"),COUNT($U$3:U221)+1,"  ")</f>
        <v xml:space="preserve">  </v>
      </c>
      <c r="Y222" s="4" t="str">
        <f>IF(AND($Z$2=$D222,$Z$2&lt;&gt;"",$Z$2&lt;&gt;0,$Y$2=$Y$1),COUNT($Y$3:Y221)+1,"  ")</f>
        <v xml:space="preserve">  </v>
      </c>
    </row>
    <row r="223" spans="2:25" ht="15.75">
      <c r="B223" s="5" t="str">
        <f>IF(C223&lt;&gt;"",COUNT($B$3:B222)+1,"")</f>
        <v/>
      </c>
      <c r="C223" s="86"/>
      <c r="D223" s="12"/>
      <c r="E223" s="12"/>
      <c r="F223" s="5" t="str">
        <f>IFERROR(IF(E223&lt;&gt;"",VLOOKUP(E223,STORE!$C$6:$D$500,2,FALSE),""),"تأكد من الكود")</f>
        <v/>
      </c>
      <c r="G223" s="12"/>
      <c r="H223" s="20"/>
      <c r="I223" s="12"/>
      <c r="U223" s="4" t="str">
        <f>IF(AND($V$2=$E223,$V$2&lt;&gt;"",$V$2&lt;&gt;0,F223&lt;&gt;"تأكد من الكود"),COUNT($U$3:U222)+1,"  ")</f>
        <v xml:space="preserve">  </v>
      </c>
      <c r="Y223" s="4" t="str">
        <f>IF(AND($Z$2=$D223,$Z$2&lt;&gt;"",$Z$2&lt;&gt;0,$Y$2=$Y$1),COUNT($Y$3:Y222)+1,"  ")</f>
        <v xml:space="preserve">  </v>
      </c>
    </row>
    <row r="224" spans="2:25" ht="15.75">
      <c r="B224" s="5" t="str">
        <f>IF(C224&lt;&gt;"",COUNT($B$3:B223)+1,"")</f>
        <v/>
      </c>
      <c r="C224" s="86"/>
      <c r="D224" s="12"/>
      <c r="E224" s="12"/>
      <c r="F224" s="5" t="str">
        <f>IFERROR(IF(E224&lt;&gt;"",VLOOKUP(E224,STORE!$C$6:$D$500,2,FALSE),""),"تأكد من الكود")</f>
        <v/>
      </c>
      <c r="G224" s="12"/>
      <c r="H224" s="20"/>
      <c r="I224" s="12"/>
      <c r="U224" s="4" t="str">
        <f>IF(AND($V$2=$E224,$V$2&lt;&gt;"",$V$2&lt;&gt;0,F224&lt;&gt;"تأكد من الكود"),COUNT($U$3:U223)+1,"  ")</f>
        <v xml:space="preserve">  </v>
      </c>
      <c r="Y224" s="4" t="str">
        <f>IF(AND($Z$2=$D224,$Z$2&lt;&gt;"",$Z$2&lt;&gt;0,$Y$2=$Y$1),COUNT($Y$3:Y223)+1,"  ")</f>
        <v xml:space="preserve">  </v>
      </c>
    </row>
    <row r="225" spans="2:25" ht="15.75">
      <c r="B225" s="5" t="str">
        <f>IF(C225&lt;&gt;"",COUNT($B$3:B224)+1,"")</f>
        <v/>
      </c>
      <c r="C225" s="86"/>
      <c r="D225" s="12"/>
      <c r="E225" s="12"/>
      <c r="F225" s="5" t="str">
        <f>IFERROR(IF(E225&lt;&gt;"",VLOOKUP(E225,STORE!$C$6:$D$500,2,FALSE),""),"تأكد من الكود")</f>
        <v/>
      </c>
      <c r="G225" s="12"/>
      <c r="H225" s="20"/>
      <c r="I225" s="12"/>
      <c r="U225" s="4" t="str">
        <f>IF(AND($V$2=$E225,$V$2&lt;&gt;"",$V$2&lt;&gt;0,F225&lt;&gt;"تأكد من الكود"),COUNT($U$3:U224)+1,"  ")</f>
        <v xml:space="preserve">  </v>
      </c>
      <c r="Y225" s="4" t="str">
        <f>IF(AND($Z$2=$D225,$Z$2&lt;&gt;"",$Z$2&lt;&gt;0,$Y$2=$Y$1),COUNT($Y$3:Y224)+1,"  ")</f>
        <v xml:space="preserve">  </v>
      </c>
    </row>
    <row r="226" spans="2:25" ht="15.75">
      <c r="B226" s="5" t="str">
        <f>IF(C226&lt;&gt;"",COUNT($B$3:B225)+1,"")</f>
        <v/>
      </c>
      <c r="C226" s="86"/>
      <c r="D226" s="12"/>
      <c r="E226" s="12"/>
      <c r="F226" s="5" t="str">
        <f>IFERROR(IF(E226&lt;&gt;"",VLOOKUP(E226,STORE!$C$6:$D$500,2,FALSE),""),"تأكد من الكود")</f>
        <v/>
      </c>
      <c r="G226" s="12"/>
      <c r="H226" s="20"/>
      <c r="I226" s="12"/>
      <c r="U226" s="4" t="str">
        <f>IF(AND($V$2=$E226,$V$2&lt;&gt;"",$V$2&lt;&gt;0,F226&lt;&gt;"تأكد من الكود"),COUNT($U$3:U225)+1,"  ")</f>
        <v xml:space="preserve">  </v>
      </c>
      <c r="Y226" s="4" t="str">
        <f>IF(AND($Z$2=$D226,$Z$2&lt;&gt;"",$Z$2&lt;&gt;0,$Y$2=$Y$1),COUNT($Y$3:Y225)+1,"  ")</f>
        <v xml:space="preserve">  </v>
      </c>
    </row>
    <row r="227" spans="2:25" ht="15.75">
      <c r="B227" s="5" t="str">
        <f>IF(C227&lt;&gt;"",COUNT($B$3:B226)+1,"")</f>
        <v/>
      </c>
      <c r="C227" s="86"/>
      <c r="D227" s="12"/>
      <c r="E227" s="12"/>
      <c r="F227" s="5" t="str">
        <f>IFERROR(IF(E227&lt;&gt;"",VLOOKUP(E227,STORE!$C$6:$D$500,2,FALSE),""),"تأكد من الكود")</f>
        <v/>
      </c>
      <c r="G227" s="12"/>
      <c r="H227" s="20"/>
      <c r="I227" s="12"/>
      <c r="U227" s="4" t="str">
        <f>IF(AND($V$2=$E227,$V$2&lt;&gt;"",$V$2&lt;&gt;0,F227&lt;&gt;"تأكد من الكود"),COUNT($U$3:U226)+1,"  ")</f>
        <v xml:space="preserve">  </v>
      </c>
      <c r="Y227" s="4" t="str">
        <f>IF(AND($Z$2=$D227,$Z$2&lt;&gt;"",$Z$2&lt;&gt;0,$Y$2=$Y$1),COUNT($Y$3:Y226)+1,"  ")</f>
        <v xml:space="preserve">  </v>
      </c>
    </row>
    <row r="228" spans="2:25" ht="15.75">
      <c r="B228" s="5" t="str">
        <f>IF(C228&lt;&gt;"",COUNT($B$3:B227)+1,"")</f>
        <v/>
      </c>
      <c r="C228" s="86"/>
      <c r="D228" s="12"/>
      <c r="E228" s="12"/>
      <c r="F228" s="5" t="str">
        <f>IFERROR(IF(E228&lt;&gt;"",VLOOKUP(E228,STORE!$C$6:$D$500,2,FALSE),""),"تأكد من الكود")</f>
        <v/>
      </c>
      <c r="G228" s="12"/>
      <c r="H228" s="20"/>
      <c r="I228" s="12"/>
      <c r="U228" s="4" t="str">
        <f>IF(AND($V$2=$E228,$V$2&lt;&gt;"",$V$2&lt;&gt;0,F228&lt;&gt;"تأكد من الكود"),COUNT($U$3:U227)+1,"  ")</f>
        <v xml:space="preserve">  </v>
      </c>
      <c r="Y228" s="4" t="str">
        <f>IF(AND($Z$2=$D228,$Z$2&lt;&gt;"",$Z$2&lt;&gt;0,$Y$2=$Y$1),COUNT($Y$3:Y227)+1,"  ")</f>
        <v xml:space="preserve">  </v>
      </c>
    </row>
    <row r="229" spans="2:25" ht="15.75">
      <c r="B229" s="5" t="str">
        <f>IF(C229&lt;&gt;"",COUNT($B$3:B228)+1,"")</f>
        <v/>
      </c>
      <c r="C229" s="86"/>
      <c r="D229" s="12"/>
      <c r="E229" s="12"/>
      <c r="F229" s="5" t="str">
        <f>IFERROR(IF(E229&lt;&gt;"",VLOOKUP(E229,STORE!$C$6:$D$500,2,FALSE),""),"تأكد من الكود")</f>
        <v/>
      </c>
      <c r="G229" s="12"/>
      <c r="H229" s="20"/>
      <c r="I229" s="12"/>
      <c r="U229" s="4" t="str">
        <f>IF(AND($V$2=$E229,$V$2&lt;&gt;"",$V$2&lt;&gt;0,F229&lt;&gt;"تأكد من الكود"),COUNT($U$3:U228)+1,"  ")</f>
        <v xml:space="preserve">  </v>
      </c>
      <c r="Y229" s="4" t="str">
        <f>IF(AND($Z$2=$D229,$Z$2&lt;&gt;"",$Z$2&lt;&gt;0,$Y$2=$Y$1),COUNT($Y$3:Y228)+1,"  ")</f>
        <v xml:space="preserve">  </v>
      </c>
    </row>
    <row r="230" spans="2:25" ht="15.75">
      <c r="B230" s="5" t="str">
        <f>IF(C230&lt;&gt;"",COUNT($B$3:B229)+1,"")</f>
        <v/>
      </c>
      <c r="C230" s="86"/>
      <c r="D230" s="12"/>
      <c r="E230" s="12"/>
      <c r="F230" s="5" t="str">
        <f>IFERROR(IF(E230&lt;&gt;"",VLOOKUP(E230,STORE!$C$6:$D$500,2,FALSE),""),"تأكد من الكود")</f>
        <v/>
      </c>
      <c r="G230" s="12"/>
      <c r="H230" s="20"/>
      <c r="I230" s="12"/>
      <c r="U230" s="4" t="str">
        <f>IF(AND($V$2=$E230,$V$2&lt;&gt;"",$V$2&lt;&gt;0,F230&lt;&gt;"تأكد من الكود"),COUNT($U$3:U229)+1,"  ")</f>
        <v xml:space="preserve">  </v>
      </c>
      <c r="Y230" s="4" t="str">
        <f>IF(AND($Z$2=$D230,$Z$2&lt;&gt;"",$Z$2&lt;&gt;0,$Y$2=$Y$1),COUNT($Y$3:Y229)+1,"  ")</f>
        <v xml:space="preserve">  </v>
      </c>
    </row>
    <row r="231" spans="2:25" ht="15.75">
      <c r="B231" s="5" t="str">
        <f>IF(C231&lt;&gt;"",COUNT($B$3:B230)+1,"")</f>
        <v/>
      </c>
      <c r="C231" s="86"/>
      <c r="D231" s="12"/>
      <c r="E231" s="12"/>
      <c r="F231" s="5" t="str">
        <f>IFERROR(IF(E231&lt;&gt;"",VLOOKUP(E231,STORE!$C$6:$D$500,2,FALSE),""),"تأكد من الكود")</f>
        <v/>
      </c>
      <c r="G231" s="12"/>
      <c r="H231" s="20"/>
      <c r="I231" s="12"/>
      <c r="U231" s="4" t="str">
        <f>IF(AND($V$2=$E231,$V$2&lt;&gt;"",$V$2&lt;&gt;0,F231&lt;&gt;"تأكد من الكود"),COUNT($U$3:U230)+1,"  ")</f>
        <v xml:space="preserve">  </v>
      </c>
      <c r="Y231" s="4" t="str">
        <f>IF(AND($Z$2=$D231,$Z$2&lt;&gt;"",$Z$2&lt;&gt;0,$Y$2=$Y$1),COUNT($Y$3:Y230)+1,"  ")</f>
        <v xml:space="preserve">  </v>
      </c>
    </row>
    <row r="232" spans="2:25" ht="15.75">
      <c r="B232" s="5" t="str">
        <f>IF(C232&lt;&gt;"",COUNT($B$3:B231)+1,"")</f>
        <v/>
      </c>
      <c r="C232" s="86"/>
      <c r="D232" s="12"/>
      <c r="E232" s="12"/>
      <c r="F232" s="5" t="str">
        <f>IFERROR(IF(E232&lt;&gt;"",VLOOKUP(E232,STORE!$C$6:$D$500,2,FALSE),""),"تأكد من الكود")</f>
        <v/>
      </c>
      <c r="G232" s="12"/>
      <c r="H232" s="20"/>
      <c r="I232" s="12"/>
      <c r="U232" s="4" t="str">
        <f>IF(AND($V$2=$E232,$V$2&lt;&gt;"",$V$2&lt;&gt;0,F232&lt;&gt;"تأكد من الكود"),COUNT($U$3:U231)+1,"  ")</f>
        <v xml:space="preserve">  </v>
      </c>
      <c r="Y232" s="4" t="str">
        <f>IF(AND($Z$2=$D232,$Z$2&lt;&gt;"",$Z$2&lt;&gt;0,$Y$2=$Y$1),COUNT($Y$3:Y231)+1,"  ")</f>
        <v xml:space="preserve">  </v>
      </c>
    </row>
    <row r="233" spans="2:25" ht="15.75">
      <c r="B233" s="5" t="str">
        <f>IF(C233&lt;&gt;"",COUNT($B$3:B232)+1,"")</f>
        <v/>
      </c>
      <c r="C233" s="86"/>
      <c r="D233" s="12"/>
      <c r="E233" s="12"/>
      <c r="F233" s="5" t="str">
        <f>IFERROR(IF(E233&lt;&gt;"",VLOOKUP(E233,STORE!$C$6:$D$500,2,FALSE),""),"تأكد من الكود")</f>
        <v/>
      </c>
      <c r="G233" s="12"/>
      <c r="H233" s="20"/>
      <c r="I233" s="12"/>
      <c r="U233" s="4" t="str">
        <f>IF(AND($V$2=$E233,$V$2&lt;&gt;"",$V$2&lt;&gt;0,F233&lt;&gt;"تأكد من الكود"),COUNT($U$3:U232)+1,"  ")</f>
        <v xml:space="preserve">  </v>
      </c>
      <c r="Y233" s="4" t="str">
        <f>IF(AND($Z$2=$D233,$Z$2&lt;&gt;"",$Z$2&lt;&gt;0,$Y$2=$Y$1),COUNT($Y$3:Y232)+1,"  ")</f>
        <v xml:space="preserve">  </v>
      </c>
    </row>
    <row r="234" spans="2:25" ht="15.75">
      <c r="B234" s="5" t="str">
        <f>IF(C234&lt;&gt;"",COUNT($B$3:B233)+1,"")</f>
        <v/>
      </c>
      <c r="C234" s="86"/>
      <c r="D234" s="12"/>
      <c r="E234" s="12"/>
      <c r="F234" s="5" t="str">
        <f>IFERROR(IF(E234&lt;&gt;"",VLOOKUP(E234,STORE!$C$6:$D$500,2,FALSE),""),"تأكد من الكود")</f>
        <v/>
      </c>
      <c r="G234" s="12"/>
      <c r="H234" s="20"/>
      <c r="I234" s="12"/>
      <c r="U234" s="4" t="str">
        <f>IF(AND($V$2=$E234,$V$2&lt;&gt;"",$V$2&lt;&gt;0,F234&lt;&gt;"تأكد من الكود"),COUNT($U$3:U233)+1,"  ")</f>
        <v xml:space="preserve">  </v>
      </c>
      <c r="Y234" s="4" t="str">
        <f>IF(AND($Z$2=$D234,$Z$2&lt;&gt;"",$Z$2&lt;&gt;0,$Y$2=$Y$1),COUNT($Y$3:Y233)+1,"  ")</f>
        <v xml:space="preserve">  </v>
      </c>
    </row>
    <row r="235" spans="2:25" ht="15.75">
      <c r="B235" s="5" t="str">
        <f>IF(C235&lt;&gt;"",COUNT($B$3:B234)+1,"")</f>
        <v/>
      </c>
      <c r="C235" s="86"/>
      <c r="D235" s="12"/>
      <c r="E235" s="12"/>
      <c r="F235" s="5" t="str">
        <f>IFERROR(IF(E235&lt;&gt;"",VLOOKUP(E235,STORE!$C$6:$D$500,2,FALSE),""),"تأكد من الكود")</f>
        <v/>
      </c>
      <c r="G235" s="12"/>
      <c r="H235" s="20"/>
      <c r="I235" s="12"/>
      <c r="U235" s="4" t="str">
        <f>IF(AND($V$2=$E235,$V$2&lt;&gt;"",$V$2&lt;&gt;0,F235&lt;&gt;"تأكد من الكود"),COUNT($U$3:U234)+1,"  ")</f>
        <v xml:space="preserve">  </v>
      </c>
      <c r="Y235" s="4" t="str">
        <f>IF(AND($Z$2=$D235,$Z$2&lt;&gt;"",$Z$2&lt;&gt;0,$Y$2=$Y$1),COUNT($Y$3:Y234)+1,"  ")</f>
        <v xml:space="preserve">  </v>
      </c>
    </row>
    <row r="236" spans="2:25" ht="15.75">
      <c r="B236" s="5" t="str">
        <f>IF(C236&lt;&gt;"",COUNT($B$3:B235)+1,"")</f>
        <v/>
      </c>
      <c r="C236" s="86"/>
      <c r="D236" s="12"/>
      <c r="E236" s="12"/>
      <c r="F236" s="5" t="str">
        <f>IFERROR(IF(E236&lt;&gt;"",VLOOKUP(E236,STORE!$C$6:$D$500,2,FALSE),""),"تأكد من الكود")</f>
        <v/>
      </c>
      <c r="G236" s="12"/>
      <c r="H236" s="20"/>
      <c r="I236" s="12"/>
      <c r="U236" s="4" t="str">
        <f>IF(AND($V$2=$E236,$V$2&lt;&gt;"",$V$2&lt;&gt;0,F236&lt;&gt;"تأكد من الكود"),COUNT($U$3:U235)+1,"  ")</f>
        <v xml:space="preserve">  </v>
      </c>
      <c r="Y236" s="4" t="str">
        <f>IF(AND($Z$2=$D236,$Z$2&lt;&gt;"",$Z$2&lt;&gt;0,$Y$2=$Y$1),COUNT($Y$3:Y235)+1,"  ")</f>
        <v xml:space="preserve">  </v>
      </c>
    </row>
    <row r="237" spans="2:25" ht="15.75">
      <c r="B237" s="5" t="str">
        <f>IF(C237&lt;&gt;"",COUNT($B$3:B236)+1,"")</f>
        <v/>
      </c>
      <c r="C237" s="86"/>
      <c r="D237" s="12"/>
      <c r="E237" s="12"/>
      <c r="F237" s="5" t="str">
        <f>IFERROR(IF(E237&lt;&gt;"",VLOOKUP(E237,STORE!$C$6:$D$500,2,FALSE),""),"تأكد من الكود")</f>
        <v/>
      </c>
      <c r="G237" s="12"/>
      <c r="H237" s="20"/>
      <c r="I237" s="12"/>
      <c r="U237" s="4" t="str">
        <f>IF(AND($V$2=$E237,$V$2&lt;&gt;"",$V$2&lt;&gt;0,F237&lt;&gt;"تأكد من الكود"),COUNT($U$3:U236)+1,"  ")</f>
        <v xml:space="preserve">  </v>
      </c>
      <c r="Y237" s="4" t="str">
        <f>IF(AND($Z$2=$D237,$Z$2&lt;&gt;"",$Z$2&lt;&gt;0,$Y$2=$Y$1),COUNT($Y$3:Y236)+1,"  ")</f>
        <v xml:space="preserve">  </v>
      </c>
    </row>
    <row r="238" spans="2:25" ht="15.75">
      <c r="B238" s="5" t="str">
        <f>IF(C238&lt;&gt;"",COUNT($B$3:B237)+1,"")</f>
        <v/>
      </c>
      <c r="C238" s="86"/>
      <c r="D238" s="12"/>
      <c r="E238" s="12"/>
      <c r="F238" s="5" t="str">
        <f>IFERROR(IF(E238&lt;&gt;"",VLOOKUP(E238,STORE!$C$6:$D$500,2,FALSE),""),"تأكد من الكود")</f>
        <v/>
      </c>
      <c r="G238" s="12"/>
      <c r="H238" s="20"/>
      <c r="I238" s="12"/>
      <c r="U238" s="4" t="str">
        <f>IF(AND($V$2=$E238,$V$2&lt;&gt;"",$V$2&lt;&gt;0,F238&lt;&gt;"تأكد من الكود"),COUNT($U$3:U237)+1,"  ")</f>
        <v xml:space="preserve">  </v>
      </c>
      <c r="Y238" s="4" t="str">
        <f>IF(AND($Z$2=$D238,$Z$2&lt;&gt;"",$Z$2&lt;&gt;0,$Y$2=$Y$1),COUNT($Y$3:Y237)+1,"  ")</f>
        <v xml:space="preserve">  </v>
      </c>
    </row>
    <row r="239" spans="2:25" ht="15.75">
      <c r="B239" s="5" t="str">
        <f>IF(C239&lt;&gt;"",COUNT($B$3:B238)+1,"")</f>
        <v/>
      </c>
      <c r="C239" s="86"/>
      <c r="D239" s="12"/>
      <c r="E239" s="12"/>
      <c r="F239" s="5" t="str">
        <f>IFERROR(IF(E239&lt;&gt;"",VLOOKUP(E239,STORE!$C$6:$D$500,2,FALSE),""),"تأكد من الكود")</f>
        <v/>
      </c>
      <c r="G239" s="12"/>
      <c r="H239" s="20"/>
      <c r="I239" s="12"/>
      <c r="U239" s="4" t="str">
        <f>IF(AND($V$2=$E239,$V$2&lt;&gt;"",$V$2&lt;&gt;0,F239&lt;&gt;"تأكد من الكود"),COUNT($U$3:U238)+1,"  ")</f>
        <v xml:space="preserve">  </v>
      </c>
      <c r="Y239" s="4" t="str">
        <f>IF(AND($Z$2=$D239,$Z$2&lt;&gt;"",$Z$2&lt;&gt;0,$Y$2=$Y$1),COUNT($Y$3:Y238)+1,"  ")</f>
        <v xml:space="preserve">  </v>
      </c>
    </row>
    <row r="240" spans="2:25" ht="15.75">
      <c r="B240" s="5" t="str">
        <f>IF(C240&lt;&gt;"",COUNT($B$3:B239)+1,"")</f>
        <v/>
      </c>
      <c r="C240" s="86"/>
      <c r="D240" s="12"/>
      <c r="E240" s="12"/>
      <c r="F240" s="5" t="str">
        <f>IFERROR(IF(E240&lt;&gt;"",VLOOKUP(E240,STORE!$C$6:$D$500,2,FALSE),""),"تأكد من الكود")</f>
        <v/>
      </c>
      <c r="G240" s="12"/>
      <c r="H240" s="20"/>
      <c r="I240" s="12"/>
      <c r="U240" s="4" t="str">
        <f>IF(AND($V$2=$E240,$V$2&lt;&gt;"",$V$2&lt;&gt;0,F240&lt;&gt;"تأكد من الكود"),COUNT($U$3:U239)+1,"  ")</f>
        <v xml:space="preserve">  </v>
      </c>
      <c r="Y240" s="4" t="str">
        <f>IF(AND($Z$2=$D240,$Z$2&lt;&gt;"",$Z$2&lt;&gt;0,$Y$2=$Y$1),COUNT($Y$3:Y239)+1,"  ")</f>
        <v xml:space="preserve">  </v>
      </c>
    </row>
    <row r="241" spans="2:25" ht="15.75">
      <c r="B241" s="5" t="str">
        <f>IF(C241&lt;&gt;"",COUNT($B$3:B240)+1,"")</f>
        <v/>
      </c>
      <c r="C241" s="86"/>
      <c r="D241" s="12"/>
      <c r="E241" s="12"/>
      <c r="F241" s="5" t="str">
        <f>IFERROR(IF(E241&lt;&gt;"",VLOOKUP(E241,STORE!$C$6:$D$500,2,FALSE),""),"تأكد من الكود")</f>
        <v/>
      </c>
      <c r="G241" s="12"/>
      <c r="H241" s="20"/>
      <c r="I241" s="12"/>
      <c r="U241" s="4" t="str">
        <f>IF(AND($V$2=$E241,$V$2&lt;&gt;"",$V$2&lt;&gt;0,F241&lt;&gt;"تأكد من الكود"),COUNT($U$3:U240)+1,"  ")</f>
        <v xml:space="preserve">  </v>
      </c>
      <c r="Y241" s="4" t="str">
        <f>IF(AND($Z$2=$D241,$Z$2&lt;&gt;"",$Z$2&lt;&gt;0,$Y$2=$Y$1),COUNT($Y$3:Y240)+1,"  ")</f>
        <v xml:space="preserve">  </v>
      </c>
    </row>
    <row r="242" spans="2:25" ht="15.75">
      <c r="B242" s="5" t="str">
        <f>IF(C242&lt;&gt;"",COUNT($B$3:B241)+1,"")</f>
        <v/>
      </c>
      <c r="C242" s="86"/>
      <c r="D242" s="12"/>
      <c r="E242" s="12"/>
      <c r="F242" s="5" t="str">
        <f>IFERROR(IF(E242&lt;&gt;"",VLOOKUP(E242,STORE!$C$6:$D$500,2,FALSE),""),"تأكد من الكود")</f>
        <v/>
      </c>
      <c r="G242" s="12"/>
      <c r="H242" s="20"/>
      <c r="I242" s="12"/>
      <c r="U242" s="4" t="str">
        <f>IF(AND($V$2=$E242,$V$2&lt;&gt;"",$V$2&lt;&gt;0,F242&lt;&gt;"تأكد من الكود"),COUNT($U$3:U241)+1,"  ")</f>
        <v xml:space="preserve">  </v>
      </c>
      <c r="Y242" s="4" t="str">
        <f>IF(AND($Z$2=$D242,$Z$2&lt;&gt;"",$Z$2&lt;&gt;0,$Y$2=$Y$1),COUNT($Y$3:Y241)+1,"  ")</f>
        <v xml:space="preserve">  </v>
      </c>
    </row>
    <row r="243" spans="2:25" ht="15.75">
      <c r="B243" s="5" t="str">
        <f>IF(C243&lt;&gt;"",COUNT($B$3:B242)+1,"")</f>
        <v/>
      </c>
      <c r="C243" s="86"/>
      <c r="D243" s="12"/>
      <c r="E243" s="12"/>
      <c r="F243" s="5" t="str">
        <f>IFERROR(IF(E243&lt;&gt;"",VLOOKUP(E243,STORE!$C$6:$D$500,2,FALSE),""),"تأكد من الكود")</f>
        <v/>
      </c>
      <c r="G243" s="12"/>
      <c r="H243" s="20"/>
      <c r="I243" s="12"/>
      <c r="U243" s="4" t="str">
        <f>IF(AND($V$2=$E243,$V$2&lt;&gt;"",$V$2&lt;&gt;0,F243&lt;&gt;"تأكد من الكود"),COUNT($U$3:U242)+1,"  ")</f>
        <v xml:space="preserve">  </v>
      </c>
      <c r="Y243" s="4" t="str">
        <f>IF(AND($Z$2=$D243,$Z$2&lt;&gt;"",$Z$2&lt;&gt;0,$Y$2=$Y$1),COUNT($Y$3:Y242)+1,"  ")</f>
        <v xml:space="preserve">  </v>
      </c>
    </row>
    <row r="244" spans="2:25" ht="15.75">
      <c r="B244" s="5" t="str">
        <f>IF(C244&lt;&gt;"",COUNT($B$3:B243)+1,"")</f>
        <v/>
      </c>
      <c r="C244" s="86"/>
      <c r="D244" s="12"/>
      <c r="E244" s="12"/>
      <c r="F244" s="5" t="str">
        <f>IFERROR(IF(E244&lt;&gt;"",VLOOKUP(E244,STORE!$C$6:$D$500,2,FALSE),""),"تأكد من الكود")</f>
        <v/>
      </c>
      <c r="G244" s="12"/>
      <c r="H244" s="20"/>
      <c r="I244" s="12"/>
      <c r="U244" s="4" t="str">
        <f>IF(AND($V$2=$E244,$V$2&lt;&gt;"",$V$2&lt;&gt;0,F244&lt;&gt;"تأكد من الكود"),COUNT($U$3:U243)+1,"  ")</f>
        <v xml:space="preserve">  </v>
      </c>
      <c r="Y244" s="4" t="str">
        <f>IF(AND($Z$2=$D244,$Z$2&lt;&gt;"",$Z$2&lt;&gt;0,$Y$2=$Y$1),COUNT($Y$3:Y243)+1,"  ")</f>
        <v xml:space="preserve">  </v>
      </c>
    </row>
    <row r="245" spans="2:25" ht="15.75">
      <c r="B245" s="5" t="str">
        <f>IF(C245&lt;&gt;"",COUNT($B$3:B244)+1,"")</f>
        <v/>
      </c>
      <c r="C245" s="86"/>
      <c r="D245" s="12"/>
      <c r="E245" s="12"/>
      <c r="F245" s="5" t="str">
        <f>IFERROR(IF(E245&lt;&gt;"",VLOOKUP(E245,STORE!$C$6:$D$500,2,FALSE),""),"تأكد من الكود")</f>
        <v/>
      </c>
      <c r="G245" s="12"/>
      <c r="H245" s="20"/>
      <c r="I245" s="12"/>
      <c r="U245" s="4" t="str">
        <f>IF(AND($V$2=$E245,$V$2&lt;&gt;"",$V$2&lt;&gt;0,F245&lt;&gt;"تأكد من الكود"),COUNT($U$3:U244)+1,"  ")</f>
        <v xml:space="preserve">  </v>
      </c>
      <c r="Y245" s="4" t="str">
        <f>IF(AND($Z$2=$D245,$Z$2&lt;&gt;"",$Z$2&lt;&gt;0,$Y$2=$Y$1),COUNT($Y$3:Y244)+1,"  ")</f>
        <v xml:space="preserve">  </v>
      </c>
    </row>
    <row r="246" spans="2:25" ht="15.75">
      <c r="B246" s="5" t="str">
        <f>IF(C246&lt;&gt;"",COUNT($B$3:B245)+1,"")</f>
        <v/>
      </c>
      <c r="C246" s="86"/>
      <c r="D246" s="12"/>
      <c r="E246" s="12"/>
      <c r="F246" s="5" t="str">
        <f>IFERROR(IF(E246&lt;&gt;"",VLOOKUP(E246,STORE!$C$6:$D$500,2,FALSE),""),"تأكد من الكود")</f>
        <v/>
      </c>
      <c r="G246" s="12"/>
      <c r="H246" s="20"/>
      <c r="I246" s="12"/>
      <c r="U246" s="4" t="str">
        <f>IF(AND($V$2=$E246,$V$2&lt;&gt;"",$V$2&lt;&gt;0,F246&lt;&gt;"تأكد من الكود"),COUNT($U$3:U245)+1,"  ")</f>
        <v xml:space="preserve">  </v>
      </c>
      <c r="Y246" s="4" t="str">
        <f>IF(AND($Z$2=$D246,$Z$2&lt;&gt;"",$Z$2&lt;&gt;0,$Y$2=$Y$1),COUNT($Y$3:Y245)+1,"  ")</f>
        <v xml:space="preserve">  </v>
      </c>
    </row>
    <row r="247" spans="2:25" ht="15.75">
      <c r="B247" s="5" t="str">
        <f>IF(C247&lt;&gt;"",COUNT($B$3:B246)+1,"")</f>
        <v/>
      </c>
      <c r="C247" s="86"/>
      <c r="D247" s="12"/>
      <c r="E247" s="12"/>
      <c r="F247" s="5" t="str">
        <f>IFERROR(IF(E247&lt;&gt;"",VLOOKUP(E247,STORE!$C$6:$D$500,2,FALSE),""),"تأكد من الكود")</f>
        <v/>
      </c>
      <c r="G247" s="12"/>
      <c r="H247" s="20"/>
      <c r="I247" s="12"/>
      <c r="U247" s="4" t="str">
        <f>IF(AND($V$2=$E247,$V$2&lt;&gt;"",$V$2&lt;&gt;0,F247&lt;&gt;"تأكد من الكود"),COUNT($U$3:U246)+1,"  ")</f>
        <v xml:space="preserve">  </v>
      </c>
      <c r="Y247" s="4" t="str">
        <f>IF(AND($Z$2=$D247,$Z$2&lt;&gt;"",$Z$2&lt;&gt;0,$Y$2=$Y$1),COUNT($Y$3:Y246)+1,"  ")</f>
        <v xml:space="preserve">  </v>
      </c>
    </row>
    <row r="248" spans="2:25" ht="15.75">
      <c r="B248" s="5" t="str">
        <f>IF(C248&lt;&gt;"",COUNT($B$3:B247)+1,"")</f>
        <v/>
      </c>
      <c r="C248" s="86"/>
      <c r="D248" s="12"/>
      <c r="E248" s="12"/>
      <c r="F248" s="5" t="str">
        <f>IFERROR(IF(E248&lt;&gt;"",VLOOKUP(E248,STORE!$C$6:$D$500,2,FALSE),""),"تأكد من الكود")</f>
        <v/>
      </c>
      <c r="G248" s="12"/>
      <c r="H248" s="20"/>
      <c r="I248" s="12"/>
      <c r="U248" s="4" t="str">
        <f>IF(AND($V$2=$E248,$V$2&lt;&gt;"",$V$2&lt;&gt;0,F248&lt;&gt;"تأكد من الكود"),COUNT($U$3:U247)+1,"  ")</f>
        <v xml:space="preserve">  </v>
      </c>
      <c r="Y248" s="4" t="str">
        <f>IF(AND($Z$2=$D248,$Z$2&lt;&gt;"",$Z$2&lt;&gt;0,$Y$2=$Y$1),COUNT($Y$3:Y247)+1,"  ")</f>
        <v xml:space="preserve">  </v>
      </c>
    </row>
    <row r="249" spans="2:25" ht="15.75">
      <c r="B249" s="5" t="str">
        <f>IF(C249&lt;&gt;"",COUNT($B$3:B248)+1,"")</f>
        <v/>
      </c>
      <c r="C249" s="86"/>
      <c r="D249" s="12"/>
      <c r="E249" s="12"/>
      <c r="F249" s="5" t="str">
        <f>IFERROR(IF(E249&lt;&gt;"",VLOOKUP(E249,STORE!$C$6:$D$500,2,FALSE),""),"تأكد من الكود")</f>
        <v/>
      </c>
      <c r="G249" s="12"/>
      <c r="H249" s="20"/>
      <c r="I249" s="12"/>
      <c r="U249" s="4" t="str">
        <f>IF(AND($V$2=$E249,$V$2&lt;&gt;"",$V$2&lt;&gt;0,F249&lt;&gt;"تأكد من الكود"),COUNT($U$3:U248)+1,"  ")</f>
        <v xml:space="preserve">  </v>
      </c>
      <c r="Y249" s="4" t="str">
        <f>IF(AND($Z$2=$D249,$Z$2&lt;&gt;"",$Z$2&lt;&gt;0,$Y$2=$Y$1),COUNT($Y$3:Y248)+1,"  ")</f>
        <v xml:space="preserve">  </v>
      </c>
    </row>
    <row r="250" spans="2:25" ht="15.75">
      <c r="B250" s="5" t="str">
        <f>IF(C250&lt;&gt;"",COUNT($B$3:B249)+1,"")</f>
        <v/>
      </c>
      <c r="C250" s="86"/>
      <c r="D250" s="12"/>
      <c r="E250" s="12"/>
      <c r="F250" s="5" t="str">
        <f>IFERROR(IF(E250&lt;&gt;"",VLOOKUP(E250,STORE!$C$6:$D$500,2,FALSE),""),"تأكد من الكود")</f>
        <v/>
      </c>
      <c r="G250" s="12"/>
      <c r="H250" s="20"/>
      <c r="I250" s="12"/>
      <c r="U250" s="4" t="str">
        <f>IF(AND($V$2=$E250,$V$2&lt;&gt;"",$V$2&lt;&gt;0,F250&lt;&gt;"تأكد من الكود"),COUNT($U$3:U249)+1,"  ")</f>
        <v xml:space="preserve">  </v>
      </c>
      <c r="Y250" s="4" t="str">
        <f>IF(AND($Z$2=$D250,$Z$2&lt;&gt;"",$Z$2&lt;&gt;0,$Y$2=$Y$1),COUNT($Y$3:Y249)+1,"  ")</f>
        <v xml:space="preserve">  </v>
      </c>
    </row>
    <row r="251" spans="2:25" ht="15.75">
      <c r="B251" s="5" t="str">
        <f>IF(C251&lt;&gt;"",COUNT($B$3:B250)+1,"")</f>
        <v/>
      </c>
      <c r="C251" s="86"/>
      <c r="D251" s="12"/>
      <c r="E251" s="12"/>
      <c r="F251" s="5" t="str">
        <f>IFERROR(IF(E251&lt;&gt;"",VLOOKUP(E251,STORE!$C$6:$D$500,2,FALSE),""),"تأكد من الكود")</f>
        <v/>
      </c>
      <c r="G251" s="12"/>
      <c r="H251" s="20"/>
      <c r="I251" s="12"/>
      <c r="U251" s="4" t="str">
        <f>IF(AND($V$2=$E251,$V$2&lt;&gt;"",$V$2&lt;&gt;0,F251&lt;&gt;"تأكد من الكود"),COUNT($U$3:U250)+1,"  ")</f>
        <v xml:space="preserve">  </v>
      </c>
      <c r="Y251" s="4" t="str">
        <f>IF(AND($Z$2=$D251,$Z$2&lt;&gt;"",$Z$2&lt;&gt;0,$Y$2=$Y$1),COUNT($Y$3:Y250)+1,"  ")</f>
        <v xml:space="preserve">  </v>
      </c>
    </row>
    <row r="252" spans="2:25" ht="15.75">
      <c r="B252" s="5" t="str">
        <f>IF(C252&lt;&gt;"",COUNT($B$3:B251)+1,"")</f>
        <v/>
      </c>
      <c r="C252" s="86"/>
      <c r="D252" s="12"/>
      <c r="E252" s="12"/>
      <c r="F252" s="5" t="str">
        <f>IFERROR(IF(E252&lt;&gt;"",VLOOKUP(E252,STORE!$C$6:$D$500,2,FALSE),""),"تأكد من الكود")</f>
        <v/>
      </c>
      <c r="G252" s="12"/>
      <c r="H252" s="20"/>
      <c r="I252" s="12"/>
      <c r="U252" s="4" t="str">
        <f>IF(AND($V$2=$E252,$V$2&lt;&gt;"",$V$2&lt;&gt;0,F252&lt;&gt;"تأكد من الكود"),COUNT($U$3:U251)+1,"  ")</f>
        <v xml:space="preserve">  </v>
      </c>
      <c r="Y252" s="4" t="str">
        <f>IF(AND($Z$2=$D252,$Z$2&lt;&gt;"",$Z$2&lt;&gt;0,$Y$2=$Y$1),COUNT($Y$3:Y251)+1,"  ")</f>
        <v xml:space="preserve">  </v>
      </c>
    </row>
    <row r="253" spans="2:25" ht="15.75">
      <c r="B253" s="5" t="str">
        <f>IF(C253&lt;&gt;"",COUNT($B$3:B252)+1,"")</f>
        <v/>
      </c>
      <c r="C253" s="86"/>
      <c r="D253" s="12"/>
      <c r="E253" s="12"/>
      <c r="F253" s="5" t="str">
        <f>IFERROR(IF(E253&lt;&gt;"",VLOOKUP(E253,STORE!$C$6:$D$500,2,FALSE),""),"تأكد من الكود")</f>
        <v/>
      </c>
      <c r="G253" s="12"/>
      <c r="H253" s="20"/>
      <c r="I253" s="12"/>
      <c r="U253" s="4" t="str">
        <f>IF(AND($V$2=$E253,$V$2&lt;&gt;"",$V$2&lt;&gt;0,F253&lt;&gt;"تأكد من الكود"),COUNT($U$3:U252)+1,"  ")</f>
        <v xml:space="preserve">  </v>
      </c>
      <c r="Y253" s="4" t="str">
        <f>IF(AND($Z$2=$D253,$Z$2&lt;&gt;"",$Z$2&lt;&gt;0,$Y$2=$Y$1),COUNT($Y$3:Y252)+1,"  ")</f>
        <v xml:space="preserve">  </v>
      </c>
    </row>
    <row r="254" spans="2:25" ht="15.75">
      <c r="B254" s="5" t="str">
        <f>IF(C254&lt;&gt;"",COUNT($B$3:B253)+1,"")</f>
        <v/>
      </c>
      <c r="C254" s="86"/>
      <c r="D254" s="12"/>
      <c r="E254" s="12"/>
      <c r="F254" s="5" t="str">
        <f>IFERROR(IF(E254&lt;&gt;"",VLOOKUP(E254,STORE!$C$6:$D$500,2,FALSE),""),"تأكد من الكود")</f>
        <v/>
      </c>
      <c r="G254" s="12"/>
      <c r="H254" s="20"/>
      <c r="I254" s="12"/>
      <c r="U254" s="4" t="str">
        <f>IF(AND($V$2=$E254,$V$2&lt;&gt;"",$V$2&lt;&gt;0,F254&lt;&gt;"تأكد من الكود"),COUNT($U$3:U253)+1,"  ")</f>
        <v xml:space="preserve">  </v>
      </c>
      <c r="Y254" s="4" t="str">
        <f>IF(AND($Z$2=$D254,$Z$2&lt;&gt;"",$Z$2&lt;&gt;0,$Y$2=$Y$1),COUNT($Y$3:Y253)+1,"  ")</f>
        <v xml:space="preserve">  </v>
      </c>
    </row>
    <row r="255" spans="2:25" ht="15.75">
      <c r="B255" s="5" t="str">
        <f>IF(C255&lt;&gt;"",COUNT($B$3:B254)+1,"")</f>
        <v/>
      </c>
      <c r="C255" s="86"/>
      <c r="D255" s="12"/>
      <c r="E255" s="12"/>
      <c r="F255" s="5" t="str">
        <f>IFERROR(IF(E255&lt;&gt;"",VLOOKUP(E255,STORE!$C$6:$D$500,2,FALSE),""),"تأكد من الكود")</f>
        <v/>
      </c>
      <c r="G255" s="12"/>
      <c r="H255" s="20"/>
      <c r="I255" s="12"/>
      <c r="U255" s="4" t="str">
        <f>IF(AND($V$2=$E255,$V$2&lt;&gt;"",$V$2&lt;&gt;0,F255&lt;&gt;"تأكد من الكود"),COUNT($U$3:U254)+1,"  ")</f>
        <v xml:space="preserve">  </v>
      </c>
      <c r="Y255" s="4" t="str">
        <f>IF(AND($Z$2=$D255,$Z$2&lt;&gt;"",$Z$2&lt;&gt;0,$Y$2=$Y$1),COUNT($Y$3:Y254)+1,"  ")</f>
        <v xml:space="preserve">  </v>
      </c>
    </row>
    <row r="256" spans="2:25" ht="15.75">
      <c r="B256" s="5" t="str">
        <f>IF(C256&lt;&gt;"",COUNT($B$3:B255)+1,"")</f>
        <v/>
      </c>
      <c r="C256" s="86"/>
      <c r="D256" s="12"/>
      <c r="E256" s="12"/>
      <c r="F256" s="5" t="str">
        <f>IFERROR(IF(E256&lt;&gt;"",VLOOKUP(E256,STORE!$C$6:$D$500,2,FALSE),""),"تأكد من الكود")</f>
        <v/>
      </c>
      <c r="G256" s="12"/>
      <c r="H256" s="20"/>
      <c r="I256" s="12"/>
      <c r="U256" s="4" t="str">
        <f>IF(AND($V$2=$E256,$V$2&lt;&gt;"",$V$2&lt;&gt;0,F256&lt;&gt;"تأكد من الكود"),COUNT($U$3:U255)+1,"  ")</f>
        <v xml:space="preserve">  </v>
      </c>
      <c r="Y256" s="4" t="str">
        <f>IF(AND($Z$2=$D256,$Z$2&lt;&gt;"",$Z$2&lt;&gt;0,$Y$2=$Y$1),COUNT($Y$3:Y255)+1,"  ")</f>
        <v xml:space="preserve">  </v>
      </c>
    </row>
    <row r="257" spans="2:25" ht="15.75">
      <c r="B257" s="5" t="str">
        <f>IF(C257&lt;&gt;"",COUNT($B$3:B256)+1,"")</f>
        <v/>
      </c>
      <c r="C257" s="86"/>
      <c r="D257" s="12"/>
      <c r="E257" s="12"/>
      <c r="F257" s="5" t="str">
        <f>IFERROR(IF(E257&lt;&gt;"",VLOOKUP(E257,STORE!$C$6:$D$500,2,FALSE),""),"تأكد من الكود")</f>
        <v/>
      </c>
      <c r="G257" s="12"/>
      <c r="H257" s="20"/>
      <c r="I257" s="12"/>
      <c r="U257" s="4" t="str">
        <f>IF(AND($V$2=$E257,$V$2&lt;&gt;"",$V$2&lt;&gt;0,F257&lt;&gt;"تأكد من الكود"),COUNT($U$3:U256)+1,"  ")</f>
        <v xml:space="preserve">  </v>
      </c>
      <c r="Y257" s="4" t="str">
        <f>IF(AND($Z$2=$D257,$Z$2&lt;&gt;"",$Z$2&lt;&gt;0,$Y$2=$Y$1),COUNT($Y$3:Y256)+1,"  ")</f>
        <v xml:space="preserve">  </v>
      </c>
    </row>
    <row r="258" spans="2:25" ht="15.75">
      <c r="B258" s="5" t="str">
        <f>IF(C258&lt;&gt;"",COUNT($B$3:B257)+1,"")</f>
        <v/>
      </c>
      <c r="C258" s="86"/>
      <c r="D258" s="12"/>
      <c r="E258" s="12"/>
      <c r="F258" s="5" t="str">
        <f>IFERROR(IF(E258&lt;&gt;"",VLOOKUP(E258,STORE!$C$6:$D$500,2,FALSE),""),"تأكد من الكود")</f>
        <v/>
      </c>
      <c r="G258" s="12"/>
      <c r="H258" s="20"/>
      <c r="I258" s="12"/>
      <c r="U258" s="4" t="str">
        <f>IF(AND($V$2=$E258,$V$2&lt;&gt;"",$V$2&lt;&gt;0,F258&lt;&gt;"تأكد من الكود"),COUNT($U$3:U257)+1,"  ")</f>
        <v xml:space="preserve">  </v>
      </c>
      <c r="Y258" s="4" t="str">
        <f>IF(AND($Z$2=$D258,$Z$2&lt;&gt;"",$Z$2&lt;&gt;0,$Y$2=$Y$1),COUNT($Y$3:Y257)+1,"  ")</f>
        <v xml:space="preserve">  </v>
      </c>
    </row>
    <row r="259" spans="2:25" ht="15.75">
      <c r="B259" s="5" t="str">
        <f>IF(C259&lt;&gt;"",COUNT($B$3:B258)+1,"")</f>
        <v/>
      </c>
      <c r="C259" s="86"/>
      <c r="D259" s="12"/>
      <c r="E259" s="12"/>
      <c r="F259" s="5" t="str">
        <f>IFERROR(IF(E259&lt;&gt;"",VLOOKUP(E259,STORE!$C$6:$D$500,2,FALSE),""),"تأكد من الكود")</f>
        <v/>
      </c>
      <c r="G259" s="12"/>
      <c r="H259" s="20"/>
      <c r="I259" s="12"/>
      <c r="U259" s="4" t="str">
        <f>IF(AND($V$2=$E259,$V$2&lt;&gt;"",$V$2&lt;&gt;0,F259&lt;&gt;"تأكد من الكود"),COUNT($U$3:U258)+1,"  ")</f>
        <v xml:space="preserve">  </v>
      </c>
      <c r="Y259" s="4" t="str">
        <f>IF(AND($Z$2=$D259,$Z$2&lt;&gt;"",$Z$2&lt;&gt;0,$Y$2=$Y$1),COUNT($Y$3:Y258)+1,"  ")</f>
        <v xml:space="preserve">  </v>
      </c>
    </row>
    <row r="260" spans="2:25" ht="15.75">
      <c r="B260" s="5" t="str">
        <f>IF(C260&lt;&gt;"",COUNT($B$3:B259)+1,"")</f>
        <v/>
      </c>
      <c r="C260" s="86"/>
      <c r="D260" s="12"/>
      <c r="E260" s="12"/>
      <c r="F260" s="5" t="str">
        <f>IFERROR(IF(E260&lt;&gt;"",VLOOKUP(E260,STORE!$C$6:$D$500,2,FALSE),""),"تأكد من الكود")</f>
        <v/>
      </c>
      <c r="G260" s="12"/>
      <c r="H260" s="20"/>
      <c r="I260" s="12"/>
      <c r="U260" s="4" t="str">
        <f>IF(AND($V$2=$E260,$V$2&lt;&gt;"",$V$2&lt;&gt;0,F260&lt;&gt;"تأكد من الكود"),COUNT($U$3:U259)+1,"  ")</f>
        <v xml:space="preserve">  </v>
      </c>
      <c r="Y260" s="4" t="str">
        <f>IF(AND($Z$2=$D260,$Z$2&lt;&gt;"",$Z$2&lt;&gt;0,$Y$2=$Y$1),COUNT($Y$3:Y259)+1,"  ")</f>
        <v xml:space="preserve">  </v>
      </c>
    </row>
    <row r="261" spans="2:25" ht="15.75">
      <c r="B261" s="5" t="str">
        <f>IF(C261&lt;&gt;"",COUNT($B$3:B260)+1,"")</f>
        <v/>
      </c>
      <c r="C261" s="86"/>
      <c r="D261" s="12"/>
      <c r="E261" s="12"/>
      <c r="F261" s="5" t="str">
        <f>IFERROR(IF(E261&lt;&gt;"",VLOOKUP(E261,STORE!$C$6:$D$500,2,FALSE),""),"تأكد من الكود")</f>
        <v/>
      </c>
      <c r="G261" s="12"/>
      <c r="H261" s="20"/>
      <c r="I261" s="12"/>
      <c r="U261" s="4" t="str">
        <f>IF(AND($V$2=$E261,$V$2&lt;&gt;"",$V$2&lt;&gt;0,F261&lt;&gt;"تأكد من الكود"),COUNT($U$3:U260)+1,"  ")</f>
        <v xml:space="preserve">  </v>
      </c>
      <c r="Y261" s="4" t="str">
        <f>IF(AND($Z$2=$D261,$Z$2&lt;&gt;"",$Z$2&lt;&gt;0,$Y$2=$Y$1),COUNT($Y$3:Y260)+1,"  ")</f>
        <v xml:space="preserve">  </v>
      </c>
    </row>
    <row r="262" spans="2:25" ht="15.75">
      <c r="B262" s="5" t="str">
        <f>IF(C262&lt;&gt;"",COUNT($B$3:B261)+1,"")</f>
        <v/>
      </c>
      <c r="C262" s="86"/>
      <c r="D262" s="12"/>
      <c r="E262" s="12"/>
      <c r="F262" s="5" t="str">
        <f>IFERROR(IF(E262&lt;&gt;"",VLOOKUP(E262,STORE!$C$6:$D$500,2,FALSE),""),"تأكد من الكود")</f>
        <v/>
      </c>
      <c r="G262" s="12"/>
      <c r="H262" s="20"/>
      <c r="I262" s="12"/>
      <c r="U262" s="4" t="str">
        <f>IF(AND($V$2=$E262,$V$2&lt;&gt;"",$V$2&lt;&gt;0,F262&lt;&gt;"تأكد من الكود"),COUNT($U$3:U261)+1,"  ")</f>
        <v xml:space="preserve">  </v>
      </c>
      <c r="Y262" s="4" t="str">
        <f>IF(AND($Z$2=$D262,$Z$2&lt;&gt;"",$Z$2&lt;&gt;0,$Y$2=$Y$1),COUNT($Y$3:Y261)+1,"  ")</f>
        <v xml:space="preserve">  </v>
      </c>
    </row>
    <row r="263" spans="2:25" ht="15.75">
      <c r="B263" s="5" t="str">
        <f>IF(C263&lt;&gt;"",COUNT($B$3:B262)+1,"")</f>
        <v/>
      </c>
      <c r="C263" s="86"/>
      <c r="D263" s="12"/>
      <c r="E263" s="12"/>
      <c r="F263" s="5" t="str">
        <f>IFERROR(IF(E263&lt;&gt;"",VLOOKUP(E263,STORE!$C$6:$D$500,2,FALSE),""),"تأكد من الكود")</f>
        <v/>
      </c>
      <c r="G263" s="12"/>
      <c r="H263" s="20"/>
      <c r="I263" s="12"/>
      <c r="U263" s="4" t="str">
        <f>IF(AND($V$2=$E263,$V$2&lt;&gt;"",$V$2&lt;&gt;0,F263&lt;&gt;"تأكد من الكود"),COUNT($U$3:U262)+1,"  ")</f>
        <v xml:space="preserve">  </v>
      </c>
      <c r="Y263" s="4" t="str">
        <f>IF(AND($Z$2=$D263,$Z$2&lt;&gt;"",$Z$2&lt;&gt;0,$Y$2=$Y$1),COUNT($Y$3:Y262)+1,"  ")</f>
        <v xml:space="preserve">  </v>
      </c>
    </row>
    <row r="264" spans="2:25" ht="15.75">
      <c r="B264" s="5" t="str">
        <f>IF(C264&lt;&gt;"",COUNT($B$3:B263)+1,"")</f>
        <v/>
      </c>
      <c r="C264" s="86"/>
      <c r="D264" s="12"/>
      <c r="E264" s="12"/>
      <c r="F264" s="5" t="str">
        <f>IFERROR(IF(E264&lt;&gt;"",VLOOKUP(E264,STORE!$C$6:$D$500,2,FALSE),""),"تأكد من الكود")</f>
        <v/>
      </c>
      <c r="G264" s="12"/>
      <c r="H264" s="20"/>
      <c r="I264" s="12"/>
      <c r="U264" s="4" t="str">
        <f>IF(AND($V$2=$E264,$V$2&lt;&gt;"",$V$2&lt;&gt;0,F264&lt;&gt;"تأكد من الكود"),COUNT($U$3:U263)+1,"  ")</f>
        <v xml:space="preserve">  </v>
      </c>
      <c r="Y264" s="4" t="str">
        <f>IF(AND($Z$2=$D264,$Z$2&lt;&gt;"",$Z$2&lt;&gt;0,$Y$2=$Y$1),COUNT($Y$3:Y263)+1,"  ")</f>
        <v xml:space="preserve">  </v>
      </c>
    </row>
    <row r="265" spans="2:25" ht="15.75">
      <c r="B265" s="5" t="str">
        <f>IF(C265&lt;&gt;"",COUNT($B$3:B264)+1,"")</f>
        <v/>
      </c>
      <c r="C265" s="86"/>
      <c r="D265" s="12"/>
      <c r="E265" s="12"/>
      <c r="F265" s="5" t="str">
        <f>IFERROR(IF(E265&lt;&gt;"",VLOOKUP(E265,STORE!$C$6:$D$500,2,FALSE),""),"تأكد من الكود")</f>
        <v/>
      </c>
      <c r="G265" s="12"/>
      <c r="H265" s="20"/>
      <c r="I265" s="12"/>
      <c r="U265" s="4" t="str">
        <f>IF(AND($V$2=$E265,$V$2&lt;&gt;"",$V$2&lt;&gt;0,F265&lt;&gt;"تأكد من الكود"),COUNT($U$3:U264)+1,"  ")</f>
        <v xml:space="preserve">  </v>
      </c>
      <c r="Y265" s="4" t="str">
        <f>IF(AND($Z$2=$D265,$Z$2&lt;&gt;"",$Z$2&lt;&gt;0,$Y$2=$Y$1),COUNT($Y$3:Y264)+1,"  ")</f>
        <v xml:space="preserve">  </v>
      </c>
    </row>
    <row r="266" spans="2:25" ht="15.75">
      <c r="B266" s="5" t="str">
        <f>IF(C266&lt;&gt;"",COUNT($B$3:B265)+1,"")</f>
        <v/>
      </c>
      <c r="C266" s="86"/>
      <c r="D266" s="12"/>
      <c r="E266" s="12"/>
      <c r="F266" s="5" t="str">
        <f>IFERROR(IF(E266&lt;&gt;"",VLOOKUP(E266,STORE!$C$6:$D$500,2,FALSE),""),"تأكد من الكود")</f>
        <v/>
      </c>
      <c r="G266" s="12"/>
      <c r="H266" s="20"/>
      <c r="I266" s="12"/>
      <c r="U266" s="4" t="str">
        <f>IF(AND($V$2=$E266,$V$2&lt;&gt;"",$V$2&lt;&gt;0,F266&lt;&gt;"تأكد من الكود"),COUNT($U$3:U265)+1,"  ")</f>
        <v xml:space="preserve">  </v>
      </c>
      <c r="Y266" s="4" t="str">
        <f>IF(AND($Z$2=$D266,$Z$2&lt;&gt;"",$Z$2&lt;&gt;0,$Y$2=$Y$1),COUNT($Y$3:Y265)+1,"  ")</f>
        <v xml:space="preserve">  </v>
      </c>
    </row>
    <row r="267" spans="2:25" ht="15.75">
      <c r="B267" s="5" t="str">
        <f>IF(C267&lt;&gt;"",COUNT($B$3:B266)+1,"")</f>
        <v/>
      </c>
      <c r="C267" s="86"/>
      <c r="D267" s="12"/>
      <c r="E267" s="12"/>
      <c r="F267" s="5" t="str">
        <f>IFERROR(IF(E267&lt;&gt;"",VLOOKUP(E267,STORE!$C$6:$D$500,2,FALSE),""),"تأكد من الكود")</f>
        <v/>
      </c>
      <c r="G267" s="12"/>
      <c r="H267" s="20"/>
      <c r="I267" s="12"/>
      <c r="U267" s="4" t="str">
        <f>IF(AND($V$2=$E267,$V$2&lt;&gt;"",$V$2&lt;&gt;0,F267&lt;&gt;"تأكد من الكود"),COUNT($U$3:U266)+1,"  ")</f>
        <v xml:space="preserve">  </v>
      </c>
      <c r="Y267" s="4" t="str">
        <f>IF(AND($Z$2=$D267,$Z$2&lt;&gt;"",$Z$2&lt;&gt;0,$Y$2=$Y$1),COUNT($Y$3:Y266)+1,"  ")</f>
        <v xml:space="preserve">  </v>
      </c>
    </row>
    <row r="268" spans="2:25" ht="15.75">
      <c r="B268" s="5" t="str">
        <f>IF(C268&lt;&gt;"",COUNT($B$3:B267)+1,"")</f>
        <v/>
      </c>
      <c r="C268" s="86"/>
      <c r="D268" s="12"/>
      <c r="E268" s="12"/>
      <c r="F268" s="5" t="str">
        <f>IFERROR(IF(E268&lt;&gt;"",VLOOKUP(E268,STORE!$C$6:$D$500,2,FALSE),""),"تأكد من الكود")</f>
        <v/>
      </c>
      <c r="G268" s="12"/>
      <c r="H268" s="20"/>
      <c r="I268" s="12"/>
      <c r="U268" s="4" t="str">
        <f>IF(AND($V$2=$E268,$V$2&lt;&gt;"",$V$2&lt;&gt;0,F268&lt;&gt;"تأكد من الكود"),COUNT($U$3:U267)+1,"  ")</f>
        <v xml:space="preserve">  </v>
      </c>
      <c r="Y268" s="4" t="str">
        <f>IF(AND($Z$2=$D268,$Z$2&lt;&gt;"",$Z$2&lt;&gt;0,$Y$2=$Y$1),COUNT($Y$3:Y267)+1,"  ")</f>
        <v xml:space="preserve">  </v>
      </c>
    </row>
    <row r="269" spans="2:25" ht="15.75">
      <c r="B269" s="5" t="str">
        <f>IF(C269&lt;&gt;"",COUNT($B$3:B268)+1,"")</f>
        <v/>
      </c>
      <c r="C269" s="86"/>
      <c r="D269" s="12"/>
      <c r="E269" s="12"/>
      <c r="F269" s="5" t="str">
        <f>IFERROR(IF(E269&lt;&gt;"",VLOOKUP(E269,STORE!$C$6:$D$500,2,FALSE),""),"تأكد من الكود")</f>
        <v/>
      </c>
      <c r="G269" s="12"/>
      <c r="H269" s="20"/>
      <c r="I269" s="12"/>
      <c r="U269" s="4" t="str">
        <f>IF(AND($V$2=$E269,$V$2&lt;&gt;"",$V$2&lt;&gt;0,F269&lt;&gt;"تأكد من الكود"),COUNT($U$3:U268)+1,"  ")</f>
        <v xml:space="preserve">  </v>
      </c>
      <c r="Y269" s="4" t="str">
        <f>IF(AND($Z$2=$D269,$Z$2&lt;&gt;"",$Z$2&lt;&gt;0,$Y$2=$Y$1),COUNT($Y$3:Y268)+1,"  ")</f>
        <v xml:space="preserve">  </v>
      </c>
    </row>
    <row r="270" spans="2:25" ht="15.75">
      <c r="B270" s="5" t="str">
        <f>IF(C270&lt;&gt;"",COUNT($B$3:B269)+1,"")</f>
        <v/>
      </c>
      <c r="C270" s="86"/>
      <c r="D270" s="12"/>
      <c r="E270" s="12"/>
      <c r="F270" s="5" t="str">
        <f>IFERROR(IF(E270&lt;&gt;"",VLOOKUP(E270,STORE!$C$6:$D$500,2,FALSE),""),"تأكد من الكود")</f>
        <v/>
      </c>
      <c r="G270" s="12"/>
      <c r="H270" s="20"/>
      <c r="I270" s="12"/>
      <c r="U270" s="4" t="str">
        <f>IF(AND($V$2=$E270,$V$2&lt;&gt;"",$V$2&lt;&gt;0,F270&lt;&gt;"تأكد من الكود"),COUNT($U$3:U269)+1,"  ")</f>
        <v xml:space="preserve">  </v>
      </c>
      <c r="Y270" s="4" t="str">
        <f>IF(AND($Z$2=$D270,$Z$2&lt;&gt;"",$Z$2&lt;&gt;0,$Y$2=$Y$1),COUNT($Y$3:Y269)+1,"  ")</f>
        <v xml:space="preserve">  </v>
      </c>
    </row>
    <row r="271" spans="2:25" ht="15.75">
      <c r="B271" s="5" t="str">
        <f>IF(C271&lt;&gt;"",COUNT($B$3:B270)+1,"")</f>
        <v/>
      </c>
      <c r="C271" s="86"/>
      <c r="D271" s="12"/>
      <c r="E271" s="12"/>
      <c r="F271" s="5" t="str">
        <f>IFERROR(IF(E271&lt;&gt;"",VLOOKUP(E271,STORE!$C$6:$D$500,2,FALSE),""),"تأكد من الكود")</f>
        <v/>
      </c>
      <c r="G271" s="12"/>
      <c r="H271" s="20"/>
      <c r="I271" s="12"/>
      <c r="U271" s="4" t="str">
        <f>IF(AND($V$2=$E271,$V$2&lt;&gt;"",$V$2&lt;&gt;0,F271&lt;&gt;"تأكد من الكود"),COUNT($U$3:U270)+1,"  ")</f>
        <v xml:space="preserve">  </v>
      </c>
      <c r="Y271" s="4" t="str">
        <f>IF(AND($Z$2=$D271,$Z$2&lt;&gt;"",$Z$2&lt;&gt;0,$Y$2=$Y$1),COUNT($Y$3:Y270)+1,"  ")</f>
        <v xml:space="preserve">  </v>
      </c>
    </row>
    <row r="272" spans="2:25" ht="15.75">
      <c r="B272" s="5" t="str">
        <f>IF(C272&lt;&gt;"",COUNT($B$3:B271)+1,"")</f>
        <v/>
      </c>
      <c r="C272" s="86"/>
      <c r="D272" s="12"/>
      <c r="E272" s="12"/>
      <c r="F272" s="5" t="str">
        <f>IFERROR(IF(E272&lt;&gt;"",VLOOKUP(E272,STORE!$C$6:$D$500,2,FALSE),""),"تأكد من الكود")</f>
        <v/>
      </c>
      <c r="G272" s="12"/>
      <c r="H272" s="20"/>
      <c r="I272" s="12"/>
      <c r="U272" s="4" t="str">
        <f>IF(AND($V$2=$E272,$V$2&lt;&gt;"",$V$2&lt;&gt;0,F272&lt;&gt;"تأكد من الكود"),COUNT($U$3:U271)+1,"  ")</f>
        <v xml:space="preserve">  </v>
      </c>
      <c r="Y272" s="4" t="str">
        <f>IF(AND($Z$2=$D272,$Z$2&lt;&gt;"",$Z$2&lt;&gt;0,$Y$2=$Y$1),COUNT($Y$3:Y271)+1,"  ")</f>
        <v xml:space="preserve">  </v>
      </c>
    </row>
    <row r="273" spans="2:25" ht="15.75">
      <c r="B273" s="5" t="str">
        <f>IF(C273&lt;&gt;"",COUNT($B$3:B272)+1,"")</f>
        <v/>
      </c>
      <c r="C273" s="86"/>
      <c r="D273" s="12"/>
      <c r="E273" s="12"/>
      <c r="F273" s="5" t="str">
        <f>IFERROR(IF(E273&lt;&gt;"",VLOOKUP(E273,STORE!$C$6:$D$500,2,FALSE),""),"تأكد من الكود")</f>
        <v/>
      </c>
      <c r="G273" s="12"/>
      <c r="H273" s="20"/>
      <c r="I273" s="12"/>
      <c r="U273" s="4" t="str">
        <f>IF(AND($V$2=$E273,$V$2&lt;&gt;"",$V$2&lt;&gt;0,F273&lt;&gt;"تأكد من الكود"),COUNT($U$3:U272)+1,"  ")</f>
        <v xml:space="preserve">  </v>
      </c>
      <c r="Y273" s="4" t="str">
        <f>IF(AND($Z$2=$D273,$Z$2&lt;&gt;"",$Z$2&lt;&gt;0,$Y$2=$Y$1),COUNT($Y$3:Y272)+1,"  ")</f>
        <v xml:space="preserve">  </v>
      </c>
    </row>
    <row r="274" spans="2:25" ht="15.75">
      <c r="B274" s="5" t="str">
        <f>IF(C274&lt;&gt;"",COUNT($B$3:B273)+1,"")</f>
        <v/>
      </c>
      <c r="C274" s="86"/>
      <c r="D274" s="12"/>
      <c r="E274" s="12"/>
      <c r="F274" s="5" t="str">
        <f>IFERROR(IF(E274&lt;&gt;"",VLOOKUP(E274,STORE!$C$6:$D$500,2,FALSE),""),"تأكد من الكود")</f>
        <v/>
      </c>
      <c r="G274" s="12"/>
      <c r="H274" s="20"/>
      <c r="I274" s="12"/>
      <c r="U274" s="4" t="str">
        <f>IF(AND($V$2=$E274,$V$2&lt;&gt;"",$V$2&lt;&gt;0,F274&lt;&gt;"تأكد من الكود"),COUNT($U$3:U273)+1,"  ")</f>
        <v xml:space="preserve">  </v>
      </c>
      <c r="Y274" s="4" t="str">
        <f>IF(AND($Z$2=$D274,$Z$2&lt;&gt;"",$Z$2&lt;&gt;0,$Y$2=$Y$1),COUNT($Y$3:Y273)+1,"  ")</f>
        <v xml:space="preserve">  </v>
      </c>
    </row>
    <row r="275" spans="2:25" ht="15.75">
      <c r="B275" s="5" t="str">
        <f>IF(C275&lt;&gt;"",COUNT($B$3:B274)+1,"")</f>
        <v/>
      </c>
      <c r="C275" s="86"/>
      <c r="D275" s="12"/>
      <c r="E275" s="12"/>
      <c r="F275" s="5" t="str">
        <f>IFERROR(IF(E275&lt;&gt;"",VLOOKUP(E275,STORE!$C$6:$D$500,2,FALSE),""),"تأكد من الكود")</f>
        <v/>
      </c>
      <c r="G275" s="12"/>
      <c r="H275" s="20"/>
      <c r="I275" s="12"/>
      <c r="U275" s="4" t="str">
        <f>IF(AND($V$2=$E275,$V$2&lt;&gt;"",$V$2&lt;&gt;0,F275&lt;&gt;"تأكد من الكود"),COUNT($U$3:U274)+1,"  ")</f>
        <v xml:space="preserve">  </v>
      </c>
      <c r="Y275" s="4" t="str">
        <f>IF(AND($Z$2=$D275,$Z$2&lt;&gt;"",$Z$2&lt;&gt;0,$Y$2=$Y$1),COUNT($Y$3:Y274)+1,"  ")</f>
        <v xml:space="preserve">  </v>
      </c>
    </row>
    <row r="276" spans="2:25" ht="15.75">
      <c r="B276" s="5" t="str">
        <f>IF(C276&lt;&gt;"",COUNT($B$3:B275)+1,"")</f>
        <v/>
      </c>
      <c r="C276" s="86"/>
      <c r="D276" s="12"/>
      <c r="E276" s="12"/>
      <c r="F276" s="5" t="str">
        <f>IFERROR(IF(E276&lt;&gt;"",VLOOKUP(E276,STORE!$C$6:$D$500,2,FALSE),""),"تأكد من الكود")</f>
        <v/>
      </c>
      <c r="G276" s="12"/>
      <c r="H276" s="20"/>
      <c r="I276" s="12"/>
      <c r="U276" s="4" t="str">
        <f>IF(AND($V$2=$E276,$V$2&lt;&gt;"",$V$2&lt;&gt;0,F276&lt;&gt;"تأكد من الكود"),COUNT($U$3:U275)+1,"  ")</f>
        <v xml:space="preserve">  </v>
      </c>
      <c r="Y276" s="4" t="str">
        <f>IF(AND($Z$2=$D276,$Z$2&lt;&gt;"",$Z$2&lt;&gt;0,$Y$2=$Y$1),COUNT($Y$3:Y275)+1,"  ")</f>
        <v xml:space="preserve">  </v>
      </c>
    </row>
    <row r="277" spans="2:25" ht="15.75">
      <c r="B277" s="5" t="str">
        <f>IF(C277&lt;&gt;"",COUNT($B$3:B276)+1,"")</f>
        <v/>
      </c>
      <c r="C277" s="86"/>
      <c r="D277" s="12"/>
      <c r="E277" s="12"/>
      <c r="F277" s="5" t="str">
        <f>IFERROR(IF(E277&lt;&gt;"",VLOOKUP(E277,STORE!$C$6:$D$500,2,FALSE),""),"تأكد من الكود")</f>
        <v/>
      </c>
      <c r="G277" s="12"/>
      <c r="H277" s="20"/>
      <c r="I277" s="12"/>
      <c r="U277" s="4" t="str">
        <f>IF(AND($V$2=$E277,$V$2&lt;&gt;"",$V$2&lt;&gt;0,F277&lt;&gt;"تأكد من الكود"),COUNT($U$3:U276)+1,"  ")</f>
        <v xml:space="preserve">  </v>
      </c>
      <c r="Y277" s="4" t="str">
        <f>IF(AND($Z$2=$D277,$Z$2&lt;&gt;"",$Z$2&lt;&gt;0,$Y$2=$Y$1),COUNT($Y$3:Y276)+1,"  ")</f>
        <v xml:space="preserve">  </v>
      </c>
    </row>
    <row r="278" spans="2:25" ht="15.75">
      <c r="B278" s="5" t="str">
        <f>IF(C278&lt;&gt;"",COUNT($B$3:B277)+1,"")</f>
        <v/>
      </c>
      <c r="C278" s="86"/>
      <c r="D278" s="12"/>
      <c r="E278" s="12"/>
      <c r="F278" s="5" t="str">
        <f>IFERROR(IF(E278&lt;&gt;"",VLOOKUP(E278,STORE!$C$6:$D$500,2,FALSE),""),"تأكد من الكود")</f>
        <v/>
      </c>
      <c r="G278" s="12"/>
      <c r="H278" s="20"/>
      <c r="I278" s="12"/>
      <c r="U278" s="4" t="str">
        <f>IF(AND($V$2=$E278,$V$2&lt;&gt;"",$V$2&lt;&gt;0,F278&lt;&gt;"تأكد من الكود"),COUNT($U$3:U277)+1,"  ")</f>
        <v xml:space="preserve">  </v>
      </c>
      <c r="Y278" s="4" t="str">
        <f>IF(AND($Z$2=$D278,$Z$2&lt;&gt;"",$Z$2&lt;&gt;0,$Y$2=$Y$1),COUNT($Y$3:Y277)+1,"  ")</f>
        <v xml:space="preserve">  </v>
      </c>
    </row>
    <row r="279" spans="2:25" ht="15.75">
      <c r="B279" s="5" t="str">
        <f>IF(C279&lt;&gt;"",COUNT($B$3:B278)+1,"")</f>
        <v/>
      </c>
      <c r="C279" s="86"/>
      <c r="D279" s="12"/>
      <c r="E279" s="12"/>
      <c r="F279" s="5" t="str">
        <f>IFERROR(IF(E279&lt;&gt;"",VLOOKUP(E279,STORE!$C$6:$D$500,2,FALSE),""),"تأكد من الكود")</f>
        <v/>
      </c>
      <c r="G279" s="12"/>
      <c r="H279" s="20"/>
      <c r="I279" s="12"/>
      <c r="U279" s="4" t="str">
        <f>IF(AND($V$2=$E279,$V$2&lt;&gt;"",$V$2&lt;&gt;0,F279&lt;&gt;"تأكد من الكود"),COUNT($U$3:U278)+1,"  ")</f>
        <v xml:space="preserve">  </v>
      </c>
      <c r="Y279" s="4" t="str">
        <f>IF(AND($Z$2=$D279,$Z$2&lt;&gt;"",$Z$2&lt;&gt;0,$Y$2=$Y$1),COUNT($Y$3:Y278)+1,"  ")</f>
        <v xml:space="preserve">  </v>
      </c>
    </row>
    <row r="280" spans="2:25" ht="15.75">
      <c r="B280" s="5" t="str">
        <f>IF(C280&lt;&gt;"",COUNT($B$3:B279)+1,"")</f>
        <v/>
      </c>
      <c r="C280" s="86"/>
      <c r="D280" s="12"/>
      <c r="E280" s="12"/>
      <c r="F280" s="5" t="str">
        <f>IFERROR(IF(E280&lt;&gt;"",VLOOKUP(E280,STORE!$C$6:$D$500,2,FALSE),""),"تأكد من الكود")</f>
        <v/>
      </c>
      <c r="G280" s="12"/>
      <c r="H280" s="20"/>
      <c r="I280" s="12"/>
      <c r="U280" s="4" t="str">
        <f>IF(AND($V$2=$E280,$V$2&lt;&gt;"",$V$2&lt;&gt;0,F280&lt;&gt;"تأكد من الكود"),COUNT($U$3:U279)+1,"  ")</f>
        <v xml:space="preserve">  </v>
      </c>
      <c r="Y280" s="4" t="str">
        <f>IF(AND($Z$2=$D280,$Z$2&lt;&gt;"",$Z$2&lt;&gt;0,$Y$2=$Y$1),COUNT($Y$3:Y279)+1,"  ")</f>
        <v xml:space="preserve">  </v>
      </c>
    </row>
    <row r="281" spans="2:25" ht="15.75">
      <c r="B281" s="5" t="str">
        <f>IF(C281&lt;&gt;"",COUNT($B$3:B280)+1,"")</f>
        <v/>
      </c>
      <c r="C281" s="86"/>
      <c r="D281" s="12"/>
      <c r="E281" s="12"/>
      <c r="F281" s="5" t="str">
        <f>IFERROR(IF(E281&lt;&gt;"",VLOOKUP(E281,STORE!$C$6:$D$500,2,FALSE),""),"تأكد من الكود")</f>
        <v/>
      </c>
      <c r="G281" s="12"/>
      <c r="H281" s="20"/>
      <c r="I281" s="12"/>
      <c r="U281" s="4" t="str">
        <f>IF(AND($V$2=$E281,$V$2&lt;&gt;"",$V$2&lt;&gt;0,F281&lt;&gt;"تأكد من الكود"),COUNT($U$3:U280)+1,"  ")</f>
        <v xml:space="preserve">  </v>
      </c>
      <c r="Y281" s="4" t="str">
        <f>IF(AND($Z$2=$D281,$Z$2&lt;&gt;"",$Z$2&lt;&gt;0,$Y$2=$Y$1),COUNT($Y$3:Y280)+1,"  ")</f>
        <v xml:space="preserve">  </v>
      </c>
    </row>
    <row r="282" spans="2:25" ht="15.75">
      <c r="B282" s="5" t="str">
        <f>IF(C282&lt;&gt;"",COUNT($B$3:B281)+1,"")</f>
        <v/>
      </c>
      <c r="C282" s="86"/>
      <c r="D282" s="12"/>
      <c r="E282" s="12"/>
      <c r="F282" s="5" t="str">
        <f>IFERROR(IF(E282&lt;&gt;"",VLOOKUP(E282,STORE!$C$6:$D$500,2,FALSE),""),"تأكد من الكود")</f>
        <v/>
      </c>
      <c r="G282" s="12"/>
      <c r="H282" s="20"/>
      <c r="I282" s="12"/>
      <c r="U282" s="4" t="str">
        <f>IF(AND($V$2=$E282,$V$2&lt;&gt;"",$V$2&lt;&gt;0,F282&lt;&gt;"تأكد من الكود"),COUNT($U$3:U281)+1,"  ")</f>
        <v xml:space="preserve">  </v>
      </c>
      <c r="Y282" s="4" t="str">
        <f>IF(AND($Z$2=$D282,$Z$2&lt;&gt;"",$Z$2&lt;&gt;0,$Y$2=$Y$1),COUNT($Y$3:Y281)+1,"  ")</f>
        <v xml:space="preserve">  </v>
      </c>
    </row>
    <row r="283" spans="2:25" ht="15.75">
      <c r="B283" s="5" t="str">
        <f>IF(C283&lt;&gt;"",COUNT($B$3:B282)+1,"")</f>
        <v/>
      </c>
      <c r="C283" s="86"/>
      <c r="D283" s="12"/>
      <c r="E283" s="12"/>
      <c r="F283" s="5" t="str">
        <f>IFERROR(IF(E283&lt;&gt;"",VLOOKUP(E283,STORE!$C$6:$D$500,2,FALSE),""),"تأكد من الكود")</f>
        <v/>
      </c>
      <c r="G283" s="12"/>
      <c r="H283" s="20"/>
      <c r="I283" s="12"/>
      <c r="U283" s="4" t="str">
        <f>IF(AND($V$2=$E283,$V$2&lt;&gt;"",$V$2&lt;&gt;0,F283&lt;&gt;"تأكد من الكود"),COUNT($U$3:U282)+1,"  ")</f>
        <v xml:space="preserve">  </v>
      </c>
      <c r="Y283" s="4" t="str">
        <f>IF(AND($Z$2=$D283,$Z$2&lt;&gt;"",$Z$2&lt;&gt;0,$Y$2=$Y$1),COUNT($Y$3:Y282)+1,"  ")</f>
        <v xml:space="preserve">  </v>
      </c>
    </row>
    <row r="284" spans="2:25" ht="15.75">
      <c r="B284" s="5" t="str">
        <f>IF(C284&lt;&gt;"",COUNT($B$3:B283)+1,"")</f>
        <v/>
      </c>
      <c r="C284" s="86"/>
      <c r="D284" s="12"/>
      <c r="E284" s="12"/>
      <c r="F284" s="5" t="str">
        <f>IFERROR(IF(E284&lt;&gt;"",VLOOKUP(E284,STORE!$C$6:$D$500,2,FALSE),""),"تأكد من الكود")</f>
        <v/>
      </c>
      <c r="G284" s="12"/>
      <c r="H284" s="20"/>
      <c r="I284" s="12"/>
      <c r="U284" s="4" t="str">
        <f>IF(AND($V$2=$E284,$V$2&lt;&gt;"",$V$2&lt;&gt;0,F284&lt;&gt;"تأكد من الكود"),COUNT($U$3:U283)+1,"  ")</f>
        <v xml:space="preserve">  </v>
      </c>
      <c r="Y284" s="4" t="str">
        <f>IF(AND($Z$2=$D284,$Z$2&lt;&gt;"",$Z$2&lt;&gt;0,$Y$2=$Y$1),COUNT($Y$3:Y283)+1,"  ")</f>
        <v xml:space="preserve">  </v>
      </c>
    </row>
    <row r="285" spans="2:25" ht="15.75">
      <c r="B285" s="5" t="str">
        <f>IF(C285&lt;&gt;"",COUNT($B$3:B284)+1,"")</f>
        <v/>
      </c>
      <c r="C285" s="86"/>
      <c r="D285" s="12"/>
      <c r="E285" s="12"/>
      <c r="F285" s="5" t="str">
        <f>IFERROR(IF(E285&lt;&gt;"",VLOOKUP(E285,STORE!$C$6:$D$500,2,FALSE),""),"تأكد من الكود")</f>
        <v/>
      </c>
      <c r="G285" s="12"/>
      <c r="H285" s="20"/>
      <c r="I285" s="12"/>
      <c r="U285" s="4" t="str">
        <f>IF(AND($V$2=$E285,$V$2&lt;&gt;"",$V$2&lt;&gt;0,F285&lt;&gt;"تأكد من الكود"),COUNT($U$3:U284)+1,"  ")</f>
        <v xml:space="preserve">  </v>
      </c>
      <c r="Y285" s="4" t="str">
        <f>IF(AND($Z$2=$D285,$Z$2&lt;&gt;"",$Z$2&lt;&gt;0,$Y$2=$Y$1),COUNT($Y$3:Y284)+1,"  ")</f>
        <v xml:space="preserve">  </v>
      </c>
    </row>
    <row r="286" spans="2:25" ht="15.75">
      <c r="B286" s="5" t="str">
        <f>IF(C286&lt;&gt;"",COUNT($B$3:B285)+1,"")</f>
        <v/>
      </c>
      <c r="C286" s="86"/>
      <c r="D286" s="12"/>
      <c r="E286" s="12"/>
      <c r="F286" s="5" t="str">
        <f>IFERROR(IF(E286&lt;&gt;"",VLOOKUP(E286,STORE!$C$6:$D$500,2,FALSE),""),"تأكد من الكود")</f>
        <v/>
      </c>
      <c r="G286" s="12"/>
      <c r="H286" s="20"/>
      <c r="I286" s="12"/>
      <c r="U286" s="4" t="str">
        <f>IF(AND($V$2=$E286,$V$2&lt;&gt;"",$V$2&lt;&gt;0,F286&lt;&gt;"تأكد من الكود"),COUNT($U$3:U285)+1,"  ")</f>
        <v xml:space="preserve">  </v>
      </c>
      <c r="Y286" s="4" t="str">
        <f>IF(AND($Z$2=$D286,$Z$2&lt;&gt;"",$Z$2&lt;&gt;0,$Y$2=$Y$1),COUNT($Y$3:Y285)+1,"  ")</f>
        <v xml:space="preserve">  </v>
      </c>
    </row>
    <row r="287" spans="2:25" ht="15.75">
      <c r="B287" s="5" t="str">
        <f>IF(C287&lt;&gt;"",COUNT($B$3:B286)+1,"")</f>
        <v/>
      </c>
      <c r="C287" s="86"/>
      <c r="D287" s="12"/>
      <c r="E287" s="12"/>
      <c r="F287" s="5" t="str">
        <f>IFERROR(IF(E287&lt;&gt;"",VLOOKUP(E287,STORE!$C$6:$D$500,2,FALSE),""),"تأكد من الكود")</f>
        <v/>
      </c>
      <c r="G287" s="12"/>
      <c r="H287" s="20"/>
      <c r="I287" s="12"/>
      <c r="U287" s="4" t="str">
        <f>IF(AND($V$2=$E287,$V$2&lt;&gt;"",$V$2&lt;&gt;0,F287&lt;&gt;"تأكد من الكود"),COUNT($U$3:U286)+1,"  ")</f>
        <v xml:space="preserve">  </v>
      </c>
      <c r="Y287" s="4" t="str">
        <f>IF(AND($Z$2=$D287,$Z$2&lt;&gt;"",$Z$2&lt;&gt;0,$Y$2=$Y$1),COUNT($Y$3:Y286)+1,"  ")</f>
        <v xml:space="preserve">  </v>
      </c>
    </row>
    <row r="288" spans="2:25" ht="15.75">
      <c r="B288" s="5" t="str">
        <f>IF(C288&lt;&gt;"",COUNT($B$3:B287)+1,"")</f>
        <v/>
      </c>
      <c r="C288" s="86"/>
      <c r="D288" s="12"/>
      <c r="E288" s="12"/>
      <c r="F288" s="5" t="str">
        <f>IFERROR(IF(E288&lt;&gt;"",VLOOKUP(E288,STORE!$C$6:$D$500,2,FALSE),""),"تأكد من الكود")</f>
        <v/>
      </c>
      <c r="G288" s="12"/>
      <c r="H288" s="20"/>
      <c r="I288" s="12"/>
      <c r="U288" s="4" t="str">
        <f>IF(AND($V$2=$E288,$V$2&lt;&gt;"",$V$2&lt;&gt;0,F288&lt;&gt;"تأكد من الكود"),COUNT($U$3:U287)+1,"  ")</f>
        <v xml:space="preserve">  </v>
      </c>
      <c r="Y288" s="4" t="str">
        <f>IF(AND($Z$2=$D288,$Z$2&lt;&gt;"",$Z$2&lt;&gt;0,$Y$2=$Y$1),COUNT($Y$3:Y287)+1,"  ")</f>
        <v xml:space="preserve">  </v>
      </c>
    </row>
    <row r="289" spans="2:25" ht="15.75">
      <c r="B289" s="5" t="str">
        <f>IF(C289&lt;&gt;"",COUNT($B$3:B288)+1,"")</f>
        <v/>
      </c>
      <c r="C289" s="86"/>
      <c r="D289" s="12"/>
      <c r="E289" s="12"/>
      <c r="F289" s="5" t="str">
        <f>IFERROR(IF(E289&lt;&gt;"",VLOOKUP(E289,STORE!$C$6:$D$500,2,FALSE),""),"تأكد من الكود")</f>
        <v/>
      </c>
      <c r="G289" s="12"/>
      <c r="H289" s="20"/>
      <c r="I289" s="12"/>
      <c r="U289" s="4" t="str">
        <f>IF(AND($V$2=$E289,$V$2&lt;&gt;"",$V$2&lt;&gt;0,F289&lt;&gt;"تأكد من الكود"),COUNT($U$3:U288)+1,"  ")</f>
        <v xml:space="preserve">  </v>
      </c>
      <c r="Y289" s="4" t="str">
        <f>IF(AND($Z$2=$D289,$Z$2&lt;&gt;"",$Z$2&lt;&gt;0,$Y$2=$Y$1),COUNT($Y$3:Y288)+1,"  ")</f>
        <v xml:space="preserve">  </v>
      </c>
    </row>
    <row r="290" spans="2:25" ht="15.75">
      <c r="B290" s="5" t="str">
        <f>IF(C290&lt;&gt;"",COUNT($B$3:B289)+1,"")</f>
        <v/>
      </c>
      <c r="C290" s="86"/>
      <c r="D290" s="12"/>
      <c r="E290" s="12"/>
      <c r="F290" s="5" t="str">
        <f>IFERROR(IF(E290&lt;&gt;"",VLOOKUP(E290,STORE!$C$6:$D$500,2,FALSE),""),"تأكد من الكود")</f>
        <v/>
      </c>
      <c r="G290" s="12"/>
      <c r="H290" s="20"/>
      <c r="I290" s="12"/>
      <c r="U290" s="4" t="str">
        <f>IF(AND($V$2=$E290,$V$2&lt;&gt;"",$V$2&lt;&gt;0,F290&lt;&gt;"تأكد من الكود"),COUNT($U$3:U289)+1,"  ")</f>
        <v xml:space="preserve">  </v>
      </c>
      <c r="Y290" s="4" t="str">
        <f>IF(AND($Z$2=$D290,$Z$2&lt;&gt;"",$Z$2&lt;&gt;0,$Y$2=$Y$1),COUNT($Y$3:Y289)+1,"  ")</f>
        <v xml:space="preserve">  </v>
      </c>
    </row>
    <row r="291" spans="2:25" ht="15.75">
      <c r="B291" s="5" t="str">
        <f>IF(C291&lt;&gt;"",COUNT($B$3:B290)+1,"")</f>
        <v/>
      </c>
      <c r="C291" s="86"/>
      <c r="D291" s="12"/>
      <c r="E291" s="12"/>
      <c r="F291" s="5" t="str">
        <f>IFERROR(IF(E291&lt;&gt;"",VLOOKUP(E291,STORE!$C$6:$D$500,2,FALSE),""),"تأكد من الكود")</f>
        <v/>
      </c>
      <c r="G291" s="12"/>
      <c r="H291" s="20"/>
      <c r="I291" s="12"/>
      <c r="U291" s="4" t="str">
        <f>IF(AND($V$2=$E291,$V$2&lt;&gt;"",$V$2&lt;&gt;0,F291&lt;&gt;"تأكد من الكود"),COUNT($U$3:U290)+1,"  ")</f>
        <v xml:space="preserve">  </v>
      </c>
      <c r="Y291" s="4" t="str">
        <f>IF(AND($Z$2=$D291,$Z$2&lt;&gt;"",$Z$2&lt;&gt;0,$Y$2=$Y$1),COUNT($Y$3:Y290)+1,"  ")</f>
        <v xml:space="preserve">  </v>
      </c>
    </row>
    <row r="292" spans="2:25" ht="15.75">
      <c r="B292" s="5" t="str">
        <f>IF(C292&lt;&gt;"",COUNT($B$3:B291)+1,"")</f>
        <v/>
      </c>
      <c r="C292" s="86"/>
      <c r="D292" s="12"/>
      <c r="E292" s="12"/>
      <c r="F292" s="5" t="str">
        <f>IFERROR(IF(E292&lt;&gt;"",VLOOKUP(E292,STORE!$C$6:$D$500,2,FALSE),""),"تأكد من الكود")</f>
        <v/>
      </c>
      <c r="G292" s="12"/>
      <c r="H292" s="20"/>
      <c r="I292" s="12"/>
      <c r="U292" s="4" t="str">
        <f>IF(AND($V$2=$E292,$V$2&lt;&gt;"",$V$2&lt;&gt;0,F292&lt;&gt;"تأكد من الكود"),COUNT($U$3:U291)+1,"  ")</f>
        <v xml:space="preserve">  </v>
      </c>
      <c r="Y292" s="4" t="str">
        <f>IF(AND($Z$2=$D292,$Z$2&lt;&gt;"",$Z$2&lt;&gt;0,$Y$2=$Y$1),COUNT($Y$3:Y291)+1,"  ")</f>
        <v xml:space="preserve">  </v>
      </c>
    </row>
    <row r="293" spans="2:25" ht="15.75">
      <c r="B293" s="5" t="str">
        <f>IF(C293&lt;&gt;"",COUNT($B$3:B292)+1,"")</f>
        <v/>
      </c>
      <c r="C293" s="86"/>
      <c r="D293" s="12"/>
      <c r="E293" s="12"/>
      <c r="F293" s="5" t="str">
        <f>IFERROR(IF(E293&lt;&gt;"",VLOOKUP(E293,STORE!$C$6:$D$500,2,FALSE),""),"تأكد من الكود")</f>
        <v/>
      </c>
      <c r="G293" s="12"/>
      <c r="H293" s="20"/>
      <c r="I293" s="12"/>
      <c r="U293" s="4" t="str">
        <f>IF(AND($V$2=$E293,$V$2&lt;&gt;"",$V$2&lt;&gt;0,F293&lt;&gt;"تأكد من الكود"),COUNT($U$3:U292)+1,"  ")</f>
        <v xml:space="preserve">  </v>
      </c>
      <c r="Y293" s="4" t="str">
        <f>IF(AND($Z$2=$D293,$Z$2&lt;&gt;"",$Z$2&lt;&gt;0,$Y$2=$Y$1),COUNT($Y$3:Y292)+1,"  ")</f>
        <v xml:space="preserve">  </v>
      </c>
    </row>
    <row r="294" spans="2:25" ht="15.75">
      <c r="B294" s="5" t="str">
        <f>IF(C294&lt;&gt;"",COUNT($B$3:B293)+1,"")</f>
        <v/>
      </c>
      <c r="C294" s="86"/>
      <c r="D294" s="12"/>
      <c r="E294" s="12"/>
      <c r="F294" s="5" t="str">
        <f>IFERROR(IF(E294&lt;&gt;"",VLOOKUP(E294,STORE!$C$6:$D$500,2,FALSE),""),"تأكد من الكود")</f>
        <v/>
      </c>
      <c r="G294" s="12"/>
      <c r="H294" s="20"/>
      <c r="I294" s="12"/>
      <c r="U294" s="4" t="str">
        <f>IF(AND($V$2=$E294,$V$2&lt;&gt;"",$V$2&lt;&gt;0,F294&lt;&gt;"تأكد من الكود"),COUNT($U$3:U293)+1,"  ")</f>
        <v xml:space="preserve">  </v>
      </c>
      <c r="Y294" s="4" t="str">
        <f>IF(AND($Z$2=$D294,$Z$2&lt;&gt;"",$Z$2&lt;&gt;0,$Y$2=$Y$1),COUNT($Y$3:Y293)+1,"  ")</f>
        <v xml:space="preserve">  </v>
      </c>
    </row>
    <row r="295" spans="2:25" ht="15.75">
      <c r="B295" s="5" t="str">
        <f>IF(C295&lt;&gt;"",COUNT($B$3:B294)+1,"")</f>
        <v/>
      </c>
      <c r="C295" s="86"/>
      <c r="D295" s="12"/>
      <c r="E295" s="12"/>
      <c r="F295" s="5" t="str">
        <f>IFERROR(IF(E295&lt;&gt;"",VLOOKUP(E295,STORE!$C$6:$D$500,2,FALSE),""),"تأكد من الكود")</f>
        <v/>
      </c>
      <c r="G295" s="12"/>
      <c r="H295" s="20"/>
      <c r="I295" s="12"/>
      <c r="U295" s="4" t="str">
        <f>IF(AND($V$2=$E295,$V$2&lt;&gt;"",$V$2&lt;&gt;0,F295&lt;&gt;"تأكد من الكود"),COUNT($U$3:U294)+1,"  ")</f>
        <v xml:space="preserve">  </v>
      </c>
      <c r="Y295" s="4" t="str">
        <f>IF(AND($Z$2=$D295,$Z$2&lt;&gt;"",$Z$2&lt;&gt;0,$Y$2=$Y$1),COUNT($Y$3:Y294)+1,"  ")</f>
        <v xml:space="preserve">  </v>
      </c>
    </row>
    <row r="296" spans="2:25" ht="15.75">
      <c r="B296" s="5" t="str">
        <f>IF(C296&lt;&gt;"",COUNT($B$3:B295)+1,"")</f>
        <v/>
      </c>
      <c r="C296" s="86"/>
      <c r="D296" s="12"/>
      <c r="E296" s="12"/>
      <c r="F296" s="5" t="str">
        <f>IFERROR(IF(E296&lt;&gt;"",VLOOKUP(E296,STORE!$C$6:$D$500,2,FALSE),""),"تأكد من الكود")</f>
        <v/>
      </c>
      <c r="G296" s="12"/>
      <c r="H296" s="20"/>
      <c r="I296" s="12"/>
      <c r="U296" s="4" t="str">
        <f>IF(AND($V$2=$E296,$V$2&lt;&gt;"",$V$2&lt;&gt;0,F296&lt;&gt;"تأكد من الكود"),COUNT($U$3:U295)+1,"  ")</f>
        <v xml:space="preserve">  </v>
      </c>
      <c r="Y296" s="4" t="str">
        <f>IF(AND($Z$2=$D296,$Z$2&lt;&gt;"",$Z$2&lt;&gt;0,$Y$2=$Y$1),COUNT($Y$3:Y295)+1,"  ")</f>
        <v xml:space="preserve">  </v>
      </c>
    </row>
    <row r="297" spans="2:25" ht="15.75">
      <c r="B297" s="5" t="str">
        <f>IF(C297&lt;&gt;"",COUNT($B$3:B296)+1,"")</f>
        <v/>
      </c>
      <c r="C297" s="86"/>
      <c r="D297" s="12"/>
      <c r="E297" s="12"/>
      <c r="F297" s="5" t="str">
        <f>IFERROR(IF(E297&lt;&gt;"",VLOOKUP(E297,STORE!$C$6:$D$500,2,FALSE),""),"تأكد من الكود")</f>
        <v/>
      </c>
      <c r="G297" s="12"/>
      <c r="H297" s="20"/>
      <c r="I297" s="12"/>
      <c r="U297" s="4" t="str">
        <f>IF(AND($V$2=$E297,$V$2&lt;&gt;"",$V$2&lt;&gt;0,F297&lt;&gt;"تأكد من الكود"),COUNT($U$3:U296)+1,"  ")</f>
        <v xml:space="preserve">  </v>
      </c>
      <c r="Y297" s="4" t="str">
        <f>IF(AND($Z$2=$D297,$Z$2&lt;&gt;"",$Z$2&lt;&gt;0,$Y$2=$Y$1),COUNT($Y$3:Y296)+1,"  ")</f>
        <v xml:space="preserve">  </v>
      </c>
    </row>
    <row r="298" spans="2:25" ht="15.75">
      <c r="B298" s="5" t="str">
        <f>IF(C298&lt;&gt;"",COUNT($B$3:B297)+1,"")</f>
        <v/>
      </c>
      <c r="C298" s="86"/>
      <c r="D298" s="12"/>
      <c r="E298" s="12"/>
      <c r="F298" s="5" t="str">
        <f>IFERROR(IF(E298&lt;&gt;"",VLOOKUP(E298,STORE!$C$6:$D$500,2,FALSE),""),"تأكد من الكود")</f>
        <v/>
      </c>
      <c r="G298" s="12"/>
      <c r="H298" s="20"/>
      <c r="I298" s="12"/>
      <c r="U298" s="4" t="str">
        <f>IF(AND($V$2=$E298,$V$2&lt;&gt;"",$V$2&lt;&gt;0,F298&lt;&gt;"تأكد من الكود"),COUNT($U$3:U297)+1,"  ")</f>
        <v xml:space="preserve">  </v>
      </c>
      <c r="Y298" s="4" t="str">
        <f>IF(AND($Z$2=$D298,$Z$2&lt;&gt;"",$Z$2&lt;&gt;0,$Y$2=$Y$1),COUNT($Y$3:Y297)+1,"  ")</f>
        <v xml:space="preserve">  </v>
      </c>
    </row>
    <row r="299" spans="2:25" ht="15.75">
      <c r="B299" s="5" t="str">
        <f>IF(C299&lt;&gt;"",COUNT($B$3:B298)+1,"")</f>
        <v/>
      </c>
      <c r="C299" s="86"/>
      <c r="D299" s="12"/>
      <c r="E299" s="12"/>
      <c r="F299" s="5" t="str">
        <f>IFERROR(IF(E299&lt;&gt;"",VLOOKUP(E299,STORE!$C$6:$D$500,2,FALSE),""),"تأكد من الكود")</f>
        <v/>
      </c>
      <c r="G299" s="12"/>
      <c r="H299" s="20"/>
      <c r="I299" s="12"/>
      <c r="U299" s="4" t="str">
        <f>IF(AND($V$2=$E299,$V$2&lt;&gt;"",$V$2&lt;&gt;0,F299&lt;&gt;"تأكد من الكود"),COUNT($U$3:U298)+1,"  ")</f>
        <v xml:space="preserve">  </v>
      </c>
      <c r="Y299" s="4" t="str">
        <f>IF(AND($Z$2=$D299,$Z$2&lt;&gt;"",$Z$2&lt;&gt;0,$Y$2=$Y$1),COUNT($Y$3:Y298)+1,"  ")</f>
        <v xml:space="preserve">  </v>
      </c>
    </row>
    <row r="300" spans="2:25" ht="15.75">
      <c r="B300" s="5" t="str">
        <f>IF(C300&lt;&gt;"",COUNT($B$3:B299)+1,"")</f>
        <v/>
      </c>
      <c r="C300" s="86"/>
      <c r="D300" s="12"/>
      <c r="E300" s="12"/>
      <c r="F300" s="5" t="str">
        <f>IFERROR(IF(E300&lt;&gt;"",VLOOKUP(E300,STORE!$C$6:$D$500,2,FALSE),""),"تأكد من الكود")</f>
        <v/>
      </c>
      <c r="G300" s="12"/>
      <c r="H300" s="20"/>
      <c r="I300" s="12"/>
      <c r="U300" s="4" t="str">
        <f>IF(AND($V$2=$E300,$V$2&lt;&gt;"",$V$2&lt;&gt;0,F300&lt;&gt;"تأكد من الكود"),COUNT($U$3:U299)+1,"  ")</f>
        <v xml:space="preserve">  </v>
      </c>
      <c r="Y300" s="4" t="str">
        <f>IF(AND($Z$2=$D300,$Z$2&lt;&gt;"",$Z$2&lt;&gt;0,$Y$2=$Y$1),COUNT($Y$3:Y299)+1,"  ")</f>
        <v xml:space="preserve">  </v>
      </c>
    </row>
    <row r="301" spans="2:25" ht="15.75">
      <c r="B301" s="5" t="str">
        <f>IF(C301&lt;&gt;"",COUNT($B$3:B300)+1,"")</f>
        <v/>
      </c>
      <c r="C301" s="86"/>
      <c r="D301" s="12"/>
      <c r="E301" s="12"/>
      <c r="F301" s="5" t="str">
        <f>IFERROR(IF(E301&lt;&gt;"",VLOOKUP(E301,STORE!$C$6:$D$500,2,FALSE),""),"تأكد من الكود")</f>
        <v/>
      </c>
      <c r="G301" s="12"/>
      <c r="H301" s="20"/>
      <c r="I301" s="12"/>
      <c r="U301" s="4" t="str">
        <f>IF(AND($V$2=$E301,$V$2&lt;&gt;"",$V$2&lt;&gt;0,F301&lt;&gt;"تأكد من الكود"),COUNT($U$3:U300)+1,"  ")</f>
        <v xml:space="preserve">  </v>
      </c>
      <c r="Y301" s="4" t="str">
        <f>IF(AND($Z$2=$D301,$Z$2&lt;&gt;"",$Z$2&lt;&gt;0,$Y$2=$Y$1),COUNT($Y$3:Y300)+1,"  ")</f>
        <v xml:space="preserve">  </v>
      </c>
    </row>
    <row r="302" spans="2:25" ht="15.75">
      <c r="B302" s="5" t="str">
        <f>IF(C302&lt;&gt;"",COUNT($B$3:B301)+1,"")</f>
        <v/>
      </c>
      <c r="C302" s="86"/>
      <c r="D302" s="12"/>
      <c r="E302" s="12"/>
      <c r="F302" s="5" t="str">
        <f>IFERROR(IF(E302&lt;&gt;"",VLOOKUP(E302,STORE!$C$6:$D$500,2,FALSE),""),"تأكد من الكود")</f>
        <v/>
      </c>
      <c r="G302" s="12"/>
      <c r="H302" s="20"/>
      <c r="I302" s="12"/>
      <c r="U302" s="4" t="str">
        <f>IF(AND($V$2=$E302,$V$2&lt;&gt;"",$V$2&lt;&gt;0,F302&lt;&gt;"تأكد من الكود"),COUNT($U$3:U301)+1,"  ")</f>
        <v xml:space="preserve">  </v>
      </c>
      <c r="Y302" s="4" t="str">
        <f>IF(AND($Z$2=$D302,$Z$2&lt;&gt;"",$Z$2&lt;&gt;0,$Y$2=$Y$1),COUNT($Y$3:Y301)+1,"  ")</f>
        <v xml:space="preserve">  </v>
      </c>
    </row>
    <row r="303" spans="2:25" ht="15.75">
      <c r="B303" s="5" t="str">
        <f>IF(C303&lt;&gt;"",COUNT($B$3:B302)+1,"")</f>
        <v/>
      </c>
      <c r="C303" s="86"/>
      <c r="D303" s="12"/>
      <c r="E303" s="12"/>
      <c r="F303" s="5" t="str">
        <f>IFERROR(IF(E303&lt;&gt;"",VLOOKUP(E303,STORE!$C$6:$D$500,2,FALSE),""),"تأكد من الكود")</f>
        <v/>
      </c>
      <c r="G303" s="12"/>
      <c r="H303" s="20"/>
      <c r="I303" s="12"/>
      <c r="U303" s="4" t="str">
        <f>IF(AND($V$2=$E303,$V$2&lt;&gt;"",$V$2&lt;&gt;0,F303&lt;&gt;"تأكد من الكود"),COUNT($U$3:U302)+1,"  ")</f>
        <v xml:space="preserve">  </v>
      </c>
      <c r="Y303" s="4" t="str">
        <f>IF(AND($Z$2=$D303,$Z$2&lt;&gt;"",$Z$2&lt;&gt;0,$Y$2=$Y$1),COUNT($Y$3:Y302)+1,"  ")</f>
        <v xml:space="preserve">  </v>
      </c>
    </row>
    <row r="304" spans="2:25" ht="15.75">
      <c r="B304" s="5" t="str">
        <f>IF(C304&lt;&gt;"",COUNT($B$3:B303)+1,"")</f>
        <v/>
      </c>
      <c r="C304" s="86"/>
      <c r="D304" s="12"/>
      <c r="E304" s="12"/>
      <c r="F304" s="5" t="str">
        <f>IFERROR(IF(E304&lt;&gt;"",VLOOKUP(E304,STORE!$C$6:$D$500,2,FALSE),""),"تأكد من الكود")</f>
        <v/>
      </c>
      <c r="G304" s="12"/>
      <c r="H304" s="20"/>
      <c r="I304" s="12"/>
      <c r="U304" s="4" t="str">
        <f>IF(AND($V$2=$E304,$V$2&lt;&gt;"",$V$2&lt;&gt;0,F304&lt;&gt;"تأكد من الكود"),COUNT($U$3:U303)+1,"  ")</f>
        <v xml:space="preserve">  </v>
      </c>
      <c r="Y304" s="4" t="str">
        <f>IF(AND($Z$2=$D304,$Z$2&lt;&gt;"",$Z$2&lt;&gt;0,$Y$2=$Y$1),COUNT($Y$3:Y303)+1,"  ")</f>
        <v xml:space="preserve">  </v>
      </c>
    </row>
    <row r="305" spans="2:25" ht="15.75">
      <c r="B305" s="5" t="str">
        <f>IF(C305&lt;&gt;"",COUNT($B$3:B304)+1,"")</f>
        <v/>
      </c>
      <c r="C305" s="86"/>
      <c r="D305" s="12"/>
      <c r="E305" s="12"/>
      <c r="F305" s="5" t="str">
        <f>IFERROR(IF(E305&lt;&gt;"",VLOOKUP(E305,STORE!$C$6:$D$500,2,FALSE),""),"تأكد من الكود")</f>
        <v/>
      </c>
      <c r="G305" s="12"/>
      <c r="H305" s="20"/>
      <c r="I305" s="12"/>
      <c r="U305" s="4" t="str">
        <f>IF(AND($V$2=$E305,$V$2&lt;&gt;"",$V$2&lt;&gt;0,F305&lt;&gt;"تأكد من الكود"),COUNT($U$3:U304)+1,"  ")</f>
        <v xml:space="preserve">  </v>
      </c>
      <c r="Y305" s="4" t="str">
        <f>IF(AND($Z$2=$D305,$Z$2&lt;&gt;"",$Z$2&lt;&gt;0,$Y$2=$Y$1),COUNT($Y$3:Y304)+1,"  ")</f>
        <v xml:space="preserve">  </v>
      </c>
    </row>
    <row r="306" spans="2:25" ht="15.75">
      <c r="B306" s="5" t="str">
        <f>IF(C306&lt;&gt;"",COUNT($B$3:B305)+1,"")</f>
        <v/>
      </c>
      <c r="C306" s="86"/>
      <c r="D306" s="12"/>
      <c r="E306" s="12"/>
      <c r="F306" s="5" t="str">
        <f>IFERROR(IF(E306&lt;&gt;"",VLOOKUP(E306,STORE!$C$6:$D$500,2,FALSE),""),"تأكد من الكود")</f>
        <v/>
      </c>
      <c r="G306" s="12"/>
      <c r="H306" s="20"/>
      <c r="I306" s="12"/>
      <c r="U306" s="4" t="str">
        <f>IF(AND($V$2=$E306,$V$2&lt;&gt;"",$V$2&lt;&gt;0,F306&lt;&gt;"تأكد من الكود"),COUNT($U$3:U305)+1,"  ")</f>
        <v xml:space="preserve">  </v>
      </c>
      <c r="Y306" s="4" t="str">
        <f>IF(AND($Z$2=$D306,$Z$2&lt;&gt;"",$Z$2&lt;&gt;0,$Y$2=$Y$1),COUNT($Y$3:Y305)+1,"  ")</f>
        <v xml:space="preserve">  </v>
      </c>
    </row>
    <row r="307" spans="2:25" ht="15.75">
      <c r="B307" s="5" t="str">
        <f>IF(C307&lt;&gt;"",COUNT($B$3:B306)+1,"")</f>
        <v/>
      </c>
      <c r="C307" s="86"/>
      <c r="D307" s="12"/>
      <c r="E307" s="12"/>
      <c r="F307" s="5" t="str">
        <f>IFERROR(IF(E307&lt;&gt;"",VLOOKUP(E307,STORE!$C$6:$D$500,2,FALSE),""),"تأكد من الكود")</f>
        <v/>
      </c>
      <c r="G307" s="12"/>
      <c r="H307" s="20"/>
      <c r="I307" s="12"/>
      <c r="U307" s="4" t="str">
        <f>IF(AND($V$2=$E307,$V$2&lt;&gt;"",$V$2&lt;&gt;0,F307&lt;&gt;"تأكد من الكود"),COUNT($U$3:U306)+1,"  ")</f>
        <v xml:space="preserve">  </v>
      </c>
      <c r="Y307" s="4" t="str">
        <f>IF(AND($Z$2=$D307,$Z$2&lt;&gt;"",$Z$2&lt;&gt;0,$Y$2=$Y$1),COUNT($Y$3:Y306)+1,"  ")</f>
        <v xml:space="preserve">  </v>
      </c>
    </row>
    <row r="308" spans="2:25" ht="15.75">
      <c r="B308" s="5" t="str">
        <f>IF(C308&lt;&gt;"",COUNT($B$3:B307)+1,"")</f>
        <v/>
      </c>
      <c r="C308" s="86"/>
      <c r="D308" s="12"/>
      <c r="E308" s="12"/>
      <c r="F308" s="5" t="str">
        <f>IFERROR(IF(E308&lt;&gt;"",VLOOKUP(E308,STORE!$C$6:$D$500,2,FALSE),""),"تأكد من الكود")</f>
        <v/>
      </c>
      <c r="G308" s="12"/>
      <c r="H308" s="20"/>
      <c r="I308" s="12"/>
      <c r="U308" s="4" t="str">
        <f>IF(AND($V$2=$E308,$V$2&lt;&gt;"",$V$2&lt;&gt;0,F308&lt;&gt;"تأكد من الكود"),COUNT($U$3:U307)+1,"  ")</f>
        <v xml:space="preserve">  </v>
      </c>
      <c r="Y308" s="4" t="str">
        <f>IF(AND($Z$2=$D308,$Z$2&lt;&gt;"",$Z$2&lt;&gt;0,$Y$2=$Y$1),COUNT($Y$3:Y307)+1,"  ")</f>
        <v xml:space="preserve">  </v>
      </c>
    </row>
    <row r="309" spans="2:25" ht="15.75">
      <c r="B309" s="5" t="str">
        <f>IF(C309&lt;&gt;"",COUNT($B$3:B308)+1,"")</f>
        <v/>
      </c>
      <c r="C309" s="86"/>
      <c r="D309" s="12"/>
      <c r="E309" s="12"/>
      <c r="F309" s="5" t="str">
        <f>IFERROR(IF(E309&lt;&gt;"",VLOOKUP(E309,STORE!$C$6:$D$500,2,FALSE),""),"تأكد من الكود")</f>
        <v/>
      </c>
      <c r="G309" s="12"/>
      <c r="H309" s="20"/>
      <c r="I309" s="12"/>
      <c r="U309" s="4" t="str">
        <f>IF(AND($V$2=$E309,$V$2&lt;&gt;"",$V$2&lt;&gt;0,F309&lt;&gt;"تأكد من الكود"),COUNT($U$3:U308)+1,"  ")</f>
        <v xml:space="preserve">  </v>
      </c>
      <c r="Y309" s="4" t="str">
        <f>IF(AND($Z$2=$D309,$Z$2&lt;&gt;"",$Z$2&lt;&gt;0,$Y$2=$Y$1),COUNT($Y$3:Y308)+1,"  ")</f>
        <v xml:space="preserve">  </v>
      </c>
    </row>
    <row r="310" spans="2:25" ht="15.75">
      <c r="B310" s="5" t="str">
        <f>IF(C310&lt;&gt;"",COUNT($B$3:B309)+1,"")</f>
        <v/>
      </c>
      <c r="C310" s="86"/>
      <c r="D310" s="12"/>
      <c r="E310" s="12"/>
      <c r="F310" s="5" t="str">
        <f>IFERROR(IF(E310&lt;&gt;"",VLOOKUP(E310,STORE!$C$6:$D$500,2,FALSE),""),"تأكد من الكود")</f>
        <v/>
      </c>
      <c r="G310" s="12"/>
      <c r="H310" s="20"/>
      <c r="I310" s="12"/>
      <c r="U310" s="4" t="str">
        <f>IF(AND($V$2=$E310,$V$2&lt;&gt;"",$V$2&lt;&gt;0,F310&lt;&gt;"تأكد من الكود"),COUNT($U$3:U309)+1,"  ")</f>
        <v xml:space="preserve">  </v>
      </c>
      <c r="Y310" s="4" t="str">
        <f>IF(AND($Z$2=$D310,$Z$2&lt;&gt;"",$Z$2&lt;&gt;0,$Y$2=$Y$1),COUNT($Y$3:Y309)+1,"  ")</f>
        <v xml:space="preserve">  </v>
      </c>
    </row>
    <row r="311" spans="2:25" ht="15.75">
      <c r="B311" s="5" t="str">
        <f>IF(C311&lt;&gt;"",COUNT($B$3:B310)+1,"")</f>
        <v/>
      </c>
      <c r="C311" s="86"/>
      <c r="D311" s="12"/>
      <c r="E311" s="12"/>
      <c r="F311" s="5" t="str">
        <f>IFERROR(IF(E311&lt;&gt;"",VLOOKUP(E311,STORE!$C$6:$D$500,2,FALSE),""),"تأكد من الكود")</f>
        <v/>
      </c>
      <c r="G311" s="12"/>
      <c r="H311" s="20"/>
      <c r="I311" s="12"/>
      <c r="U311" s="4" t="str">
        <f>IF(AND($V$2=$E311,$V$2&lt;&gt;"",$V$2&lt;&gt;0,F311&lt;&gt;"تأكد من الكود"),COUNT($U$3:U310)+1,"  ")</f>
        <v xml:space="preserve">  </v>
      </c>
      <c r="Y311" s="4" t="str">
        <f>IF(AND($Z$2=$D311,$Z$2&lt;&gt;"",$Z$2&lt;&gt;0,$Y$2=$Y$1),COUNT($Y$3:Y310)+1,"  ")</f>
        <v xml:space="preserve">  </v>
      </c>
    </row>
    <row r="312" spans="2:25" ht="15.75">
      <c r="B312" s="5" t="str">
        <f>IF(C312&lt;&gt;"",COUNT($B$3:B311)+1,"")</f>
        <v/>
      </c>
      <c r="C312" s="86"/>
      <c r="D312" s="12"/>
      <c r="E312" s="12"/>
      <c r="F312" s="5" t="str">
        <f>IFERROR(IF(E312&lt;&gt;"",VLOOKUP(E312,STORE!$C$6:$D$500,2,FALSE),""),"تأكد من الكود")</f>
        <v/>
      </c>
      <c r="G312" s="12"/>
      <c r="H312" s="20"/>
      <c r="I312" s="12"/>
      <c r="U312" s="4" t="str">
        <f>IF(AND($V$2=$E312,$V$2&lt;&gt;"",$V$2&lt;&gt;0,F312&lt;&gt;"تأكد من الكود"),COUNT($U$3:U311)+1,"  ")</f>
        <v xml:space="preserve">  </v>
      </c>
      <c r="Y312" s="4" t="str">
        <f>IF(AND($Z$2=$D312,$Z$2&lt;&gt;"",$Z$2&lt;&gt;0,$Y$2=$Y$1),COUNT($Y$3:Y311)+1,"  ")</f>
        <v xml:space="preserve">  </v>
      </c>
    </row>
    <row r="313" spans="2:25" ht="15.75">
      <c r="B313" s="5" t="str">
        <f>IF(C313&lt;&gt;"",COUNT($B$3:B312)+1,"")</f>
        <v/>
      </c>
      <c r="C313" s="86"/>
      <c r="D313" s="12"/>
      <c r="E313" s="12"/>
      <c r="F313" s="5" t="str">
        <f>IFERROR(IF(E313&lt;&gt;"",VLOOKUP(E313,STORE!$C$6:$D$500,2,FALSE),""),"تأكد من الكود")</f>
        <v/>
      </c>
      <c r="G313" s="12"/>
      <c r="H313" s="20"/>
      <c r="I313" s="12"/>
      <c r="U313" s="4" t="str">
        <f>IF(AND($V$2=$E313,$V$2&lt;&gt;"",$V$2&lt;&gt;0,F313&lt;&gt;"تأكد من الكود"),COUNT($U$3:U312)+1,"  ")</f>
        <v xml:space="preserve">  </v>
      </c>
      <c r="Y313" s="4" t="str">
        <f>IF(AND($Z$2=$D313,$Z$2&lt;&gt;"",$Z$2&lt;&gt;0,$Y$2=$Y$1),COUNT($Y$3:Y312)+1,"  ")</f>
        <v xml:space="preserve">  </v>
      </c>
    </row>
    <row r="314" spans="2:25" ht="15.75">
      <c r="B314" s="5" t="str">
        <f>IF(C314&lt;&gt;"",COUNT($B$3:B313)+1,"")</f>
        <v/>
      </c>
      <c r="C314" s="86"/>
      <c r="D314" s="12"/>
      <c r="E314" s="12"/>
      <c r="F314" s="5" t="str">
        <f>IFERROR(IF(E314&lt;&gt;"",VLOOKUP(E314,STORE!$C$6:$D$500,2,FALSE),""),"تأكد من الكود")</f>
        <v/>
      </c>
      <c r="G314" s="12"/>
      <c r="H314" s="20"/>
      <c r="I314" s="12"/>
      <c r="U314" s="4" t="str">
        <f>IF(AND($V$2=$E314,$V$2&lt;&gt;"",$V$2&lt;&gt;0,F314&lt;&gt;"تأكد من الكود"),COUNT($U$3:U313)+1,"  ")</f>
        <v xml:space="preserve">  </v>
      </c>
      <c r="Y314" s="4" t="str">
        <f>IF(AND($Z$2=$D314,$Z$2&lt;&gt;"",$Z$2&lt;&gt;0,$Y$2=$Y$1),COUNT($Y$3:Y313)+1,"  ")</f>
        <v xml:space="preserve">  </v>
      </c>
    </row>
    <row r="315" spans="2:25" ht="15.75">
      <c r="B315" s="5" t="str">
        <f>IF(C315&lt;&gt;"",COUNT($B$3:B314)+1,"")</f>
        <v/>
      </c>
      <c r="C315" s="86"/>
      <c r="D315" s="12"/>
      <c r="E315" s="12"/>
      <c r="F315" s="5" t="str">
        <f>IFERROR(IF(E315&lt;&gt;"",VLOOKUP(E315,STORE!$C$6:$D$500,2,FALSE),""),"تأكد من الكود")</f>
        <v/>
      </c>
      <c r="G315" s="12"/>
      <c r="H315" s="20"/>
      <c r="I315" s="12"/>
      <c r="U315" s="4" t="str">
        <f>IF(AND($V$2=$E315,$V$2&lt;&gt;"",$V$2&lt;&gt;0,F315&lt;&gt;"تأكد من الكود"),COUNT($U$3:U314)+1,"  ")</f>
        <v xml:space="preserve">  </v>
      </c>
      <c r="Y315" s="4" t="str">
        <f>IF(AND($Z$2=$D315,$Z$2&lt;&gt;"",$Z$2&lt;&gt;0,$Y$2=$Y$1),COUNT($Y$3:Y314)+1,"  ")</f>
        <v xml:space="preserve">  </v>
      </c>
    </row>
    <row r="316" spans="2:25" ht="15.75">
      <c r="B316" s="5" t="str">
        <f>IF(C316&lt;&gt;"",COUNT($B$3:B315)+1,"")</f>
        <v/>
      </c>
      <c r="C316" s="86"/>
      <c r="D316" s="12"/>
      <c r="E316" s="12"/>
      <c r="F316" s="5" t="str">
        <f>IFERROR(IF(E316&lt;&gt;"",VLOOKUP(E316,STORE!$C$6:$D$500,2,FALSE),""),"تأكد من الكود")</f>
        <v/>
      </c>
      <c r="G316" s="12"/>
      <c r="H316" s="20"/>
      <c r="I316" s="12"/>
      <c r="U316" s="4" t="str">
        <f>IF(AND($V$2=$E316,$V$2&lt;&gt;"",$V$2&lt;&gt;0,F316&lt;&gt;"تأكد من الكود"),COUNT($U$3:U315)+1,"  ")</f>
        <v xml:space="preserve">  </v>
      </c>
      <c r="Y316" s="4" t="str">
        <f>IF(AND($Z$2=$D316,$Z$2&lt;&gt;"",$Z$2&lt;&gt;0,$Y$2=$Y$1),COUNT($Y$3:Y315)+1,"  ")</f>
        <v xml:space="preserve">  </v>
      </c>
    </row>
    <row r="317" spans="2:25" ht="15.75">
      <c r="B317" s="5" t="str">
        <f>IF(C317&lt;&gt;"",COUNT($B$3:B316)+1,"")</f>
        <v/>
      </c>
      <c r="C317" s="86"/>
      <c r="D317" s="12"/>
      <c r="E317" s="12"/>
      <c r="F317" s="5" t="str">
        <f>IFERROR(IF(E317&lt;&gt;"",VLOOKUP(E317,STORE!$C$6:$D$500,2,FALSE),""),"تأكد من الكود")</f>
        <v/>
      </c>
      <c r="G317" s="12"/>
      <c r="H317" s="20"/>
      <c r="I317" s="12"/>
      <c r="U317" s="4" t="str">
        <f>IF(AND($V$2=$E317,$V$2&lt;&gt;"",$V$2&lt;&gt;0,F317&lt;&gt;"تأكد من الكود"),COUNT($U$3:U316)+1,"  ")</f>
        <v xml:space="preserve">  </v>
      </c>
      <c r="Y317" s="4" t="str">
        <f>IF(AND($Z$2=$D317,$Z$2&lt;&gt;"",$Z$2&lt;&gt;0,$Y$2=$Y$1),COUNT($Y$3:Y316)+1,"  ")</f>
        <v xml:space="preserve">  </v>
      </c>
    </row>
    <row r="318" spans="2:25" ht="15.75">
      <c r="B318" s="5" t="str">
        <f>IF(C318&lt;&gt;"",COUNT($B$3:B317)+1,"")</f>
        <v/>
      </c>
      <c r="C318" s="86"/>
      <c r="D318" s="12"/>
      <c r="E318" s="12"/>
      <c r="F318" s="5" t="str">
        <f>IFERROR(IF(E318&lt;&gt;"",VLOOKUP(E318,STORE!$C$6:$D$500,2,FALSE),""),"تأكد من الكود")</f>
        <v/>
      </c>
      <c r="G318" s="12"/>
      <c r="H318" s="20"/>
      <c r="I318" s="12"/>
      <c r="U318" s="4" t="str">
        <f>IF(AND($V$2=$E318,$V$2&lt;&gt;"",$V$2&lt;&gt;0,F318&lt;&gt;"تأكد من الكود"),COUNT($U$3:U317)+1,"  ")</f>
        <v xml:space="preserve">  </v>
      </c>
      <c r="Y318" s="4" t="str">
        <f>IF(AND($Z$2=$D318,$Z$2&lt;&gt;"",$Z$2&lt;&gt;0,$Y$2=$Y$1),COUNT($Y$3:Y317)+1,"  ")</f>
        <v xml:space="preserve">  </v>
      </c>
    </row>
    <row r="319" spans="2:25" ht="15.75">
      <c r="B319" s="5" t="str">
        <f>IF(C319&lt;&gt;"",COUNT($B$3:B318)+1,"")</f>
        <v/>
      </c>
      <c r="C319" s="86"/>
      <c r="D319" s="12"/>
      <c r="E319" s="12"/>
      <c r="F319" s="5" t="str">
        <f>IFERROR(IF(E319&lt;&gt;"",VLOOKUP(E319,STORE!$C$6:$D$500,2,FALSE),""),"تأكد من الكود")</f>
        <v/>
      </c>
      <c r="G319" s="12"/>
      <c r="H319" s="20"/>
      <c r="I319" s="12"/>
      <c r="U319" s="4" t="str">
        <f>IF(AND($V$2=$E319,$V$2&lt;&gt;"",$V$2&lt;&gt;0,F319&lt;&gt;"تأكد من الكود"),COUNT($U$3:U318)+1,"  ")</f>
        <v xml:space="preserve">  </v>
      </c>
      <c r="Y319" s="4" t="str">
        <f>IF(AND($Z$2=$D319,$Z$2&lt;&gt;"",$Z$2&lt;&gt;0,$Y$2=$Y$1),COUNT($Y$3:Y318)+1,"  ")</f>
        <v xml:space="preserve">  </v>
      </c>
    </row>
    <row r="320" spans="2:25" ht="15.75">
      <c r="B320" s="5" t="str">
        <f>IF(C320&lt;&gt;"",COUNT($B$3:B319)+1,"")</f>
        <v/>
      </c>
      <c r="C320" s="86"/>
      <c r="D320" s="12"/>
      <c r="E320" s="12"/>
      <c r="F320" s="5" t="str">
        <f>IFERROR(IF(E320&lt;&gt;"",VLOOKUP(E320,STORE!$C$6:$D$500,2,FALSE),""),"تأكد من الكود")</f>
        <v/>
      </c>
      <c r="G320" s="12"/>
      <c r="H320" s="20"/>
      <c r="I320" s="12"/>
      <c r="U320" s="4" t="str">
        <f>IF(AND($V$2=$E320,$V$2&lt;&gt;"",$V$2&lt;&gt;0,F320&lt;&gt;"تأكد من الكود"),COUNT($U$3:U319)+1,"  ")</f>
        <v xml:space="preserve">  </v>
      </c>
      <c r="Y320" s="4" t="str">
        <f>IF(AND($Z$2=$D320,$Z$2&lt;&gt;"",$Z$2&lt;&gt;0,$Y$2=$Y$1),COUNT($Y$3:Y319)+1,"  ")</f>
        <v xml:space="preserve">  </v>
      </c>
    </row>
    <row r="321" spans="2:25" ht="15.75">
      <c r="B321" s="5" t="str">
        <f>IF(C321&lt;&gt;"",COUNT($B$3:B320)+1,"")</f>
        <v/>
      </c>
      <c r="C321" s="86"/>
      <c r="D321" s="12"/>
      <c r="E321" s="12"/>
      <c r="F321" s="5" t="str">
        <f>IFERROR(IF(E321&lt;&gt;"",VLOOKUP(E321,STORE!$C$6:$D$500,2,FALSE),""),"تأكد من الكود")</f>
        <v/>
      </c>
      <c r="G321" s="12"/>
      <c r="H321" s="20"/>
      <c r="I321" s="12"/>
      <c r="U321" s="4" t="str">
        <f>IF(AND($V$2=$E321,$V$2&lt;&gt;"",$V$2&lt;&gt;0,F321&lt;&gt;"تأكد من الكود"),COUNT($U$3:U320)+1,"  ")</f>
        <v xml:space="preserve">  </v>
      </c>
      <c r="Y321" s="4" t="str">
        <f>IF(AND($Z$2=$D321,$Z$2&lt;&gt;"",$Z$2&lt;&gt;0,$Y$2=$Y$1),COUNT($Y$3:Y320)+1,"  ")</f>
        <v xml:space="preserve">  </v>
      </c>
    </row>
    <row r="322" spans="2:25" ht="15.75">
      <c r="B322" s="5" t="str">
        <f>IF(C322&lt;&gt;"",COUNT($B$3:B321)+1,"")</f>
        <v/>
      </c>
      <c r="C322" s="86"/>
      <c r="D322" s="12"/>
      <c r="E322" s="12"/>
      <c r="F322" s="5" t="str">
        <f>IFERROR(IF(E322&lt;&gt;"",VLOOKUP(E322,STORE!$C$6:$D$500,2,FALSE),""),"تأكد من الكود")</f>
        <v/>
      </c>
      <c r="G322" s="12"/>
      <c r="H322" s="20"/>
      <c r="I322" s="12"/>
      <c r="U322" s="4" t="str">
        <f>IF(AND($V$2=$E322,$V$2&lt;&gt;"",$V$2&lt;&gt;0,F322&lt;&gt;"تأكد من الكود"),COUNT($U$3:U321)+1,"  ")</f>
        <v xml:space="preserve">  </v>
      </c>
      <c r="Y322" s="4" t="str">
        <f>IF(AND($Z$2=$D322,$Z$2&lt;&gt;"",$Z$2&lt;&gt;0,$Y$2=$Y$1),COUNT($Y$3:Y321)+1,"  ")</f>
        <v xml:space="preserve">  </v>
      </c>
    </row>
    <row r="323" spans="2:25" ht="15.75">
      <c r="B323" s="5" t="str">
        <f>IF(C323&lt;&gt;"",COUNT($B$3:B322)+1,"")</f>
        <v/>
      </c>
      <c r="C323" s="86"/>
      <c r="D323" s="12"/>
      <c r="E323" s="12"/>
      <c r="F323" s="5" t="str">
        <f>IFERROR(IF(E323&lt;&gt;"",VLOOKUP(E323,STORE!$C$6:$D$500,2,FALSE),""),"تأكد من الكود")</f>
        <v/>
      </c>
      <c r="G323" s="12"/>
      <c r="H323" s="20"/>
      <c r="I323" s="12"/>
      <c r="U323" s="4" t="str">
        <f>IF(AND($V$2=$E323,$V$2&lt;&gt;"",$V$2&lt;&gt;0,F323&lt;&gt;"تأكد من الكود"),COUNT($U$3:U322)+1,"  ")</f>
        <v xml:space="preserve">  </v>
      </c>
      <c r="Y323" s="4" t="str">
        <f>IF(AND($Z$2=$D323,$Z$2&lt;&gt;"",$Z$2&lt;&gt;0,$Y$2=$Y$1),COUNT($Y$3:Y322)+1,"  ")</f>
        <v xml:space="preserve">  </v>
      </c>
    </row>
    <row r="324" spans="2:25" ht="15.75">
      <c r="B324" s="5" t="str">
        <f>IF(C324&lt;&gt;"",COUNT($B$3:B323)+1,"")</f>
        <v/>
      </c>
      <c r="C324" s="86"/>
      <c r="D324" s="12"/>
      <c r="E324" s="12"/>
      <c r="F324" s="5" t="str">
        <f>IFERROR(IF(E324&lt;&gt;"",VLOOKUP(E324,STORE!$C$6:$D$500,2,FALSE),""),"تأكد من الكود")</f>
        <v/>
      </c>
      <c r="G324" s="12"/>
      <c r="H324" s="20"/>
      <c r="I324" s="12"/>
      <c r="U324" s="4" t="str">
        <f>IF(AND($V$2=$E324,$V$2&lt;&gt;"",$V$2&lt;&gt;0,F324&lt;&gt;"تأكد من الكود"),COUNT($U$3:U323)+1,"  ")</f>
        <v xml:space="preserve">  </v>
      </c>
      <c r="Y324" s="4" t="str">
        <f>IF(AND($Z$2=$D324,$Z$2&lt;&gt;"",$Z$2&lt;&gt;0,$Y$2=$Y$1),COUNT($Y$3:Y323)+1,"  ")</f>
        <v xml:space="preserve">  </v>
      </c>
    </row>
    <row r="325" spans="2:25" ht="15.75">
      <c r="B325" s="5" t="str">
        <f>IF(C325&lt;&gt;"",COUNT($B$3:B324)+1,"")</f>
        <v/>
      </c>
      <c r="C325" s="86"/>
      <c r="D325" s="12"/>
      <c r="E325" s="12"/>
      <c r="F325" s="5" t="str">
        <f>IFERROR(IF(E325&lt;&gt;"",VLOOKUP(E325,STORE!$C$6:$D$500,2,FALSE),""),"تأكد من الكود")</f>
        <v/>
      </c>
      <c r="G325" s="12"/>
      <c r="H325" s="20"/>
      <c r="I325" s="12"/>
      <c r="U325" s="4" t="str">
        <f>IF(AND($V$2=$E325,$V$2&lt;&gt;"",$V$2&lt;&gt;0,F325&lt;&gt;"تأكد من الكود"),COUNT($U$3:U324)+1,"  ")</f>
        <v xml:space="preserve">  </v>
      </c>
      <c r="Y325" s="4" t="str">
        <f>IF(AND($Z$2=$D325,$Z$2&lt;&gt;"",$Z$2&lt;&gt;0,$Y$2=$Y$1),COUNT($Y$3:Y324)+1,"  ")</f>
        <v xml:space="preserve">  </v>
      </c>
    </row>
    <row r="326" spans="2:25" ht="15.75">
      <c r="B326" s="5" t="str">
        <f>IF(C326&lt;&gt;"",COUNT($B$3:B325)+1,"")</f>
        <v/>
      </c>
      <c r="C326" s="86"/>
      <c r="D326" s="12"/>
      <c r="E326" s="12"/>
      <c r="F326" s="5" t="str">
        <f>IFERROR(IF(E326&lt;&gt;"",VLOOKUP(E326,STORE!$C$6:$D$500,2,FALSE),""),"تأكد من الكود")</f>
        <v/>
      </c>
      <c r="G326" s="12"/>
      <c r="H326" s="20"/>
      <c r="I326" s="12"/>
      <c r="U326" s="4" t="str">
        <f>IF(AND($V$2=$E326,$V$2&lt;&gt;"",$V$2&lt;&gt;0,F326&lt;&gt;"تأكد من الكود"),COUNT($U$3:U325)+1,"  ")</f>
        <v xml:space="preserve">  </v>
      </c>
      <c r="Y326" s="4" t="str">
        <f>IF(AND($Z$2=$D326,$Z$2&lt;&gt;"",$Z$2&lt;&gt;0,$Y$2=$Y$1),COUNT($Y$3:Y325)+1,"  ")</f>
        <v xml:space="preserve">  </v>
      </c>
    </row>
    <row r="327" spans="2:25" ht="15.75">
      <c r="B327" s="5" t="str">
        <f>IF(C327&lt;&gt;"",COUNT($B$3:B326)+1,"")</f>
        <v/>
      </c>
      <c r="C327" s="86"/>
      <c r="D327" s="12"/>
      <c r="E327" s="12"/>
      <c r="F327" s="5" t="str">
        <f>IFERROR(IF(E327&lt;&gt;"",VLOOKUP(E327,STORE!$C$6:$D$500,2,FALSE),""),"تأكد من الكود")</f>
        <v/>
      </c>
      <c r="G327" s="12"/>
      <c r="H327" s="20"/>
      <c r="I327" s="12"/>
      <c r="U327" s="4" t="str">
        <f>IF(AND($V$2=$E327,$V$2&lt;&gt;"",$V$2&lt;&gt;0,F327&lt;&gt;"تأكد من الكود"),COUNT($U$3:U326)+1,"  ")</f>
        <v xml:space="preserve">  </v>
      </c>
      <c r="Y327" s="4" t="str">
        <f>IF(AND($Z$2=$D327,$Z$2&lt;&gt;"",$Z$2&lt;&gt;0,$Y$2=$Y$1),COUNT($Y$3:Y326)+1,"  ")</f>
        <v xml:space="preserve">  </v>
      </c>
    </row>
    <row r="328" spans="2:25" ht="15.75">
      <c r="B328" s="5" t="str">
        <f>IF(C328&lt;&gt;"",COUNT($B$3:B327)+1,"")</f>
        <v/>
      </c>
      <c r="C328" s="86"/>
      <c r="D328" s="12"/>
      <c r="E328" s="12"/>
      <c r="F328" s="5" t="str">
        <f>IFERROR(IF(E328&lt;&gt;"",VLOOKUP(E328,STORE!$C$6:$D$500,2,FALSE),""),"تأكد من الكود")</f>
        <v/>
      </c>
      <c r="G328" s="12"/>
      <c r="H328" s="20"/>
      <c r="I328" s="12"/>
      <c r="U328" s="4" t="str">
        <f>IF(AND($V$2=$E328,$V$2&lt;&gt;"",$V$2&lt;&gt;0,F328&lt;&gt;"تأكد من الكود"),COUNT($U$3:U327)+1,"  ")</f>
        <v xml:space="preserve">  </v>
      </c>
      <c r="Y328" s="4" t="str">
        <f>IF(AND($Z$2=$D328,$Z$2&lt;&gt;"",$Z$2&lt;&gt;0,$Y$2=$Y$1),COUNT($Y$3:Y327)+1,"  ")</f>
        <v xml:space="preserve">  </v>
      </c>
    </row>
    <row r="329" spans="2:25" ht="15.75">
      <c r="B329" s="5" t="str">
        <f>IF(C329&lt;&gt;"",COUNT($B$3:B328)+1,"")</f>
        <v/>
      </c>
      <c r="C329" s="86"/>
      <c r="D329" s="12"/>
      <c r="E329" s="12"/>
      <c r="F329" s="5" t="str">
        <f>IFERROR(IF(E329&lt;&gt;"",VLOOKUP(E329,STORE!$C$6:$D$500,2,FALSE),""),"تأكد من الكود")</f>
        <v/>
      </c>
      <c r="G329" s="12"/>
      <c r="H329" s="20"/>
      <c r="I329" s="12"/>
      <c r="U329" s="4" t="str">
        <f>IF(AND($V$2=$E329,$V$2&lt;&gt;"",$V$2&lt;&gt;0,F329&lt;&gt;"تأكد من الكود"),COUNT($U$3:U328)+1,"  ")</f>
        <v xml:space="preserve">  </v>
      </c>
      <c r="Y329" s="4" t="str">
        <f>IF(AND($Z$2=$D329,$Z$2&lt;&gt;"",$Z$2&lt;&gt;0,$Y$2=$Y$1),COUNT($Y$3:Y328)+1,"  ")</f>
        <v xml:space="preserve">  </v>
      </c>
    </row>
    <row r="330" spans="2:25" ht="15.75">
      <c r="B330" s="5" t="str">
        <f>IF(C330&lt;&gt;"",COUNT($B$3:B329)+1,"")</f>
        <v/>
      </c>
      <c r="C330" s="86"/>
      <c r="D330" s="12"/>
      <c r="E330" s="12"/>
      <c r="F330" s="5" t="str">
        <f>IFERROR(IF(E330&lt;&gt;"",VLOOKUP(E330,STORE!$C$6:$D$500,2,FALSE),""),"تأكد من الكود")</f>
        <v/>
      </c>
      <c r="G330" s="12"/>
      <c r="H330" s="20"/>
      <c r="I330" s="12"/>
      <c r="U330" s="4" t="str">
        <f>IF(AND($V$2=$E330,$V$2&lt;&gt;"",$V$2&lt;&gt;0,F330&lt;&gt;"تأكد من الكود"),COUNT($U$3:U329)+1,"  ")</f>
        <v xml:space="preserve">  </v>
      </c>
      <c r="Y330" s="4" t="str">
        <f>IF(AND($Z$2=$D330,$Z$2&lt;&gt;"",$Z$2&lt;&gt;0,$Y$2=$Y$1),COUNT($Y$3:Y329)+1,"  ")</f>
        <v xml:space="preserve">  </v>
      </c>
    </row>
    <row r="331" spans="2:25" ht="15.75">
      <c r="B331" s="5" t="str">
        <f>IF(C331&lt;&gt;"",COUNT($B$3:B330)+1,"")</f>
        <v/>
      </c>
      <c r="C331" s="86"/>
      <c r="D331" s="12"/>
      <c r="E331" s="12"/>
      <c r="F331" s="5" t="str">
        <f>IFERROR(IF(E331&lt;&gt;"",VLOOKUP(E331,STORE!$C$6:$D$500,2,FALSE),""),"تأكد من الكود")</f>
        <v/>
      </c>
      <c r="G331" s="12"/>
      <c r="H331" s="20"/>
      <c r="I331" s="12"/>
      <c r="U331" s="4" t="str">
        <f>IF(AND($V$2=$E331,$V$2&lt;&gt;"",$V$2&lt;&gt;0,F331&lt;&gt;"تأكد من الكود"),COUNT($U$3:U330)+1,"  ")</f>
        <v xml:space="preserve">  </v>
      </c>
      <c r="Y331" s="4" t="str">
        <f>IF(AND($Z$2=$D331,$Z$2&lt;&gt;"",$Z$2&lt;&gt;0,$Y$2=$Y$1),COUNT($Y$3:Y330)+1,"  ")</f>
        <v xml:space="preserve">  </v>
      </c>
    </row>
    <row r="332" spans="2:25" ht="15.75">
      <c r="B332" s="5" t="str">
        <f>IF(C332&lt;&gt;"",COUNT($B$3:B331)+1,"")</f>
        <v/>
      </c>
      <c r="C332" s="86"/>
      <c r="D332" s="12"/>
      <c r="E332" s="12"/>
      <c r="F332" s="5" t="str">
        <f>IFERROR(IF(E332&lt;&gt;"",VLOOKUP(E332,STORE!$C$6:$D$500,2,FALSE),""),"تأكد من الكود")</f>
        <v/>
      </c>
      <c r="G332" s="12"/>
      <c r="H332" s="20"/>
      <c r="I332" s="12"/>
      <c r="U332" s="4" t="str">
        <f>IF(AND($V$2=$E332,$V$2&lt;&gt;"",$V$2&lt;&gt;0,F332&lt;&gt;"تأكد من الكود"),COUNT($U$3:U331)+1,"  ")</f>
        <v xml:space="preserve">  </v>
      </c>
      <c r="Y332" s="4" t="str">
        <f>IF(AND($Z$2=$D332,$Z$2&lt;&gt;"",$Z$2&lt;&gt;0,$Y$2=$Y$1),COUNT($Y$3:Y331)+1,"  ")</f>
        <v xml:space="preserve">  </v>
      </c>
    </row>
    <row r="333" spans="2:25" ht="15.75">
      <c r="B333" s="5" t="str">
        <f>IF(C333&lt;&gt;"",COUNT($B$3:B332)+1,"")</f>
        <v/>
      </c>
      <c r="C333" s="86"/>
      <c r="D333" s="12"/>
      <c r="E333" s="12"/>
      <c r="F333" s="5" t="str">
        <f>IFERROR(IF(E333&lt;&gt;"",VLOOKUP(E333,STORE!$C$6:$D$500,2,FALSE),""),"تأكد من الكود")</f>
        <v/>
      </c>
      <c r="G333" s="12"/>
      <c r="H333" s="20"/>
      <c r="I333" s="12"/>
      <c r="U333" s="4" t="str">
        <f>IF(AND($V$2=$E333,$V$2&lt;&gt;"",$V$2&lt;&gt;0,F333&lt;&gt;"تأكد من الكود"),COUNT($U$3:U332)+1,"  ")</f>
        <v xml:space="preserve">  </v>
      </c>
      <c r="Y333" s="4" t="str">
        <f>IF(AND($Z$2=$D333,$Z$2&lt;&gt;"",$Z$2&lt;&gt;0,$Y$2=$Y$1),COUNT($Y$3:Y332)+1,"  ")</f>
        <v xml:space="preserve">  </v>
      </c>
    </row>
    <row r="334" spans="2:25" ht="15.75">
      <c r="B334" s="5" t="str">
        <f>IF(C334&lt;&gt;"",COUNT($B$3:B333)+1,"")</f>
        <v/>
      </c>
      <c r="C334" s="86"/>
      <c r="D334" s="12"/>
      <c r="E334" s="12"/>
      <c r="F334" s="5" t="str">
        <f>IFERROR(IF(E334&lt;&gt;"",VLOOKUP(E334,STORE!$C$6:$D$500,2,FALSE),""),"تأكد من الكود")</f>
        <v/>
      </c>
      <c r="G334" s="12"/>
      <c r="H334" s="20"/>
      <c r="I334" s="12"/>
      <c r="U334" s="4" t="str">
        <f>IF(AND($V$2=$E334,$V$2&lt;&gt;"",$V$2&lt;&gt;0,F334&lt;&gt;"تأكد من الكود"),COUNT($U$3:U333)+1,"  ")</f>
        <v xml:space="preserve">  </v>
      </c>
      <c r="Y334" s="4" t="str">
        <f>IF(AND($Z$2=$D334,$Z$2&lt;&gt;"",$Z$2&lt;&gt;0,$Y$2=$Y$1),COUNT($Y$3:Y333)+1,"  ")</f>
        <v xml:space="preserve">  </v>
      </c>
    </row>
    <row r="335" spans="2:25" ht="15.75">
      <c r="B335" s="5" t="str">
        <f>IF(C335&lt;&gt;"",COUNT($B$3:B334)+1,"")</f>
        <v/>
      </c>
      <c r="C335" s="86"/>
      <c r="D335" s="12"/>
      <c r="E335" s="12"/>
      <c r="F335" s="5" t="str">
        <f>IFERROR(IF(E335&lt;&gt;"",VLOOKUP(E335,STORE!$C$6:$D$500,2,FALSE),""),"تأكد من الكود")</f>
        <v/>
      </c>
      <c r="G335" s="12"/>
      <c r="H335" s="20"/>
      <c r="I335" s="12"/>
      <c r="U335" s="4" t="str">
        <f>IF(AND($V$2=$E335,$V$2&lt;&gt;"",$V$2&lt;&gt;0,F335&lt;&gt;"تأكد من الكود"),COUNT($U$3:U334)+1,"  ")</f>
        <v xml:space="preserve">  </v>
      </c>
      <c r="Y335" s="4" t="str">
        <f>IF(AND($Z$2=$D335,$Z$2&lt;&gt;"",$Z$2&lt;&gt;0,$Y$2=$Y$1),COUNT($Y$3:Y334)+1,"  ")</f>
        <v xml:space="preserve">  </v>
      </c>
    </row>
    <row r="336" spans="2:25" ht="15.75">
      <c r="B336" s="5" t="str">
        <f>IF(C336&lt;&gt;"",COUNT($B$3:B335)+1,"")</f>
        <v/>
      </c>
      <c r="C336" s="86"/>
      <c r="D336" s="12"/>
      <c r="E336" s="12"/>
      <c r="F336" s="5" t="str">
        <f>IFERROR(IF(E336&lt;&gt;"",VLOOKUP(E336,STORE!$C$6:$D$500,2,FALSE),""),"تأكد من الكود")</f>
        <v/>
      </c>
      <c r="G336" s="12"/>
      <c r="H336" s="20"/>
      <c r="I336" s="12"/>
      <c r="U336" s="4" t="str">
        <f>IF(AND($V$2=$E336,$V$2&lt;&gt;"",$V$2&lt;&gt;0,F336&lt;&gt;"تأكد من الكود"),COUNT($U$3:U335)+1,"  ")</f>
        <v xml:space="preserve">  </v>
      </c>
      <c r="Y336" s="4" t="str">
        <f>IF(AND($Z$2=$D336,$Z$2&lt;&gt;"",$Z$2&lt;&gt;0,$Y$2=$Y$1),COUNT($Y$3:Y335)+1,"  ")</f>
        <v xml:space="preserve">  </v>
      </c>
    </row>
    <row r="337" spans="2:25" ht="15.75">
      <c r="B337" s="5" t="str">
        <f>IF(C337&lt;&gt;"",COUNT($B$3:B336)+1,"")</f>
        <v/>
      </c>
      <c r="C337" s="86"/>
      <c r="D337" s="12"/>
      <c r="E337" s="12"/>
      <c r="F337" s="5" t="str">
        <f>IFERROR(IF(E337&lt;&gt;"",VLOOKUP(E337,STORE!$C$6:$D$500,2,FALSE),""),"تأكد من الكود")</f>
        <v/>
      </c>
      <c r="G337" s="12"/>
      <c r="H337" s="20"/>
      <c r="I337" s="12"/>
      <c r="U337" s="4" t="str">
        <f>IF(AND($V$2=$E337,$V$2&lt;&gt;"",$V$2&lt;&gt;0,F337&lt;&gt;"تأكد من الكود"),COUNT($U$3:U336)+1,"  ")</f>
        <v xml:space="preserve">  </v>
      </c>
      <c r="Y337" s="4" t="str">
        <f>IF(AND($Z$2=$D337,$Z$2&lt;&gt;"",$Z$2&lt;&gt;0,$Y$2=$Y$1),COUNT($Y$3:Y336)+1,"  ")</f>
        <v xml:space="preserve">  </v>
      </c>
    </row>
    <row r="338" spans="2:25" ht="15.75">
      <c r="B338" s="5" t="str">
        <f>IF(C338&lt;&gt;"",COUNT($B$3:B337)+1,"")</f>
        <v/>
      </c>
      <c r="C338" s="86"/>
      <c r="D338" s="12"/>
      <c r="E338" s="12"/>
      <c r="F338" s="5" t="str">
        <f>IFERROR(IF(E338&lt;&gt;"",VLOOKUP(E338,STORE!$C$6:$D$500,2,FALSE),""),"تأكد من الكود")</f>
        <v/>
      </c>
      <c r="G338" s="12"/>
      <c r="H338" s="20"/>
      <c r="I338" s="12"/>
      <c r="U338" s="4" t="str">
        <f>IF(AND($V$2=$E338,$V$2&lt;&gt;"",$V$2&lt;&gt;0,F338&lt;&gt;"تأكد من الكود"),COUNT($U$3:U337)+1,"  ")</f>
        <v xml:space="preserve">  </v>
      </c>
      <c r="Y338" s="4" t="str">
        <f>IF(AND($Z$2=$D338,$Z$2&lt;&gt;"",$Z$2&lt;&gt;0,$Y$2=$Y$1),COUNT($Y$3:Y337)+1,"  ")</f>
        <v xml:space="preserve">  </v>
      </c>
    </row>
    <row r="339" spans="2:25" ht="15.75">
      <c r="B339" s="5" t="str">
        <f>IF(C339&lt;&gt;"",COUNT($B$3:B338)+1,"")</f>
        <v/>
      </c>
      <c r="C339" s="86"/>
      <c r="D339" s="12"/>
      <c r="E339" s="12"/>
      <c r="F339" s="5" t="str">
        <f>IFERROR(IF(E339&lt;&gt;"",VLOOKUP(E339,STORE!$C$6:$D$500,2,FALSE),""),"تأكد من الكود")</f>
        <v/>
      </c>
      <c r="G339" s="12"/>
      <c r="H339" s="20"/>
      <c r="I339" s="12"/>
      <c r="U339" s="4" t="str">
        <f>IF(AND($V$2=$E339,$V$2&lt;&gt;"",$V$2&lt;&gt;0,F339&lt;&gt;"تأكد من الكود"),COUNT($U$3:U338)+1,"  ")</f>
        <v xml:space="preserve">  </v>
      </c>
      <c r="Y339" s="4" t="str">
        <f>IF(AND($Z$2=$D339,$Z$2&lt;&gt;"",$Z$2&lt;&gt;0,$Y$2=$Y$1),COUNT($Y$3:Y338)+1,"  ")</f>
        <v xml:space="preserve">  </v>
      </c>
    </row>
    <row r="340" spans="2:25" ht="15.75">
      <c r="B340" s="5" t="str">
        <f>IF(C340&lt;&gt;"",COUNT($B$3:B339)+1,"")</f>
        <v/>
      </c>
      <c r="C340" s="86"/>
      <c r="D340" s="12"/>
      <c r="E340" s="12"/>
      <c r="F340" s="5" t="str">
        <f>IFERROR(IF(E340&lt;&gt;"",VLOOKUP(E340,STORE!$C$6:$D$500,2,FALSE),""),"تأكد من الكود")</f>
        <v/>
      </c>
      <c r="G340" s="12"/>
      <c r="H340" s="20"/>
      <c r="I340" s="12"/>
      <c r="U340" s="4" t="str">
        <f>IF(AND($V$2=$E340,$V$2&lt;&gt;"",$V$2&lt;&gt;0,F340&lt;&gt;"تأكد من الكود"),COUNT($U$3:U339)+1,"  ")</f>
        <v xml:space="preserve">  </v>
      </c>
      <c r="Y340" s="4" t="str">
        <f>IF(AND($Z$2=$D340,$Z$2&lt;&gt;"",$Z$2&lt;&gt;0,$Y$2=$Y$1),COUNT($Y$3:Y339)+1,"  ")</f>
        <v xml:space="preserve">  </v>
      </c>
    </row>
    <row r="341" spans="2:25" ht="15.75">
      <c r="B341" s="5" t="str">
        <f>IF(C341&lt;&gt;"",COUNT($B$3:B340)+1,"")</f>
        <v/>
      </c>
      <c r="C341" s="86"/>
      <c r="D341" s="12"/>
      <c r="E341" s="12"/>
      <c r="F341" s="5" t="str">
        <f>IFERROR(IF(E341&lt;&gt;"",VLOOKUP(E341,STORE!$C$6:$D$500,2,FALSE),""),"تأكد من الكود")</f>
        <v/>
      </c>
      <c r="G341" s="12"/>
      <c r="H341" s="20"/>
      <c r="I341" s="12"/>
      <c r="U341" s="4" t="str">
        <f>IF(AND($V$2=$E341,$V$2&lt;&gt;"",$V$2&lt;&gt;0,F341&lt;&gt;"تأكد من الكود"),COUNT($U$3:U340)+1,"  ")</f>
        <v xml:space="preserve">  </v>
      </c>
      <c r="Y341" s="4" t="str">
        <f>IF(AND($Z$2=$D341,$Z$2&lt;&gt;"",$Z$2&lt;&gt;0,$Y$2=$Y$1),COUNT($Y$3:Y340)+1,"  ")</f>
        <v xml:space="preserve">  </v>
      </c>
    </row>
    <row r="342" spans="2:25" ht="15.75">
      <c r="B342" s="5" t="str">
        <f>IF(C342&lt;&gt;"",COUNT($B$3:B341)+1,"")</f>
        <v/>
      </c>
      <c r="C342" s="86"/>
      <c r="D342" s="12"/>
      <c r="E342" s="12"/>
      <c r="F342" s="5" t="str">
        <f>IFERROR(IF(E342&lt;&gt;"",VLOOKUP(E342,STORE!$C$6:$D$500,2,FALSE),""),"تأكد من الكود")</f>
        <v/>
      </c>
      <c r="G342" s="12"/>
      <c r="H342" s="20"/>
      <c r="I342" s="12"/>
      <c r="U342" s="4" t="str">
        <f>IF(AND($V$2=$E342,$V$2&lt;&gt;"",$V$2&lt;&gt;0,F342&lt;&gt;"تأكد من الكود"),COUNT($U$3:U341)+1,"  ")</f>
        <v xml:space="preserve">  </v>
      </c>
      <c r="Y342" s="4" t="str">
        <f>IF(AND($Z$2=$D342,$Z$2&lt;&gt;"",$Z$2&lt;&gt;0,$Y$2=$Y$1),COUNT($Y$3:Y341)+1,"  ")</f>
        <v xml:space="preserve">  </v>
      </c>
    </row>
    <row r="343" spans="2:25" ht="15.75">
      <c r="B343" s="5" t="str">
        <f>IF(C343&lt;&gt;"",COUNT($B$3:B342)+1,"")</f>
        <v/>
      </c>
      <c r="C343" s="86"/>
      <c r="D343" s="12"/>
      <c r="E343" s="12"/>
      <c r="F343" s="5" t="str">
        <f>IFERROR(IF(E343&lt;&gt;"",VLOOKUP(E343,STORE!$C$6:$D$500,2,FALSE),""),"تأكد من الكود")</f>
        <v/>
      </c>
      <c r="G343" s="12"/>
      <c r="H343" s="20"/>
      <c r="I343" s="12"/>
      <c r="U343" s="4" t="str">
        <f>IF(AND($V$2=$E343,$V$2&lt;&gt;"",$V$2&lt;&gt;0,F343&lt;&gt;"تأكد من الكود"),COUNT($U$3:U342)+1,"  ")</f>
        <v xml:space="preserve">  </v>
      </c>
      <c r="Y343" s="4" t="str">
        <f>IF(AND($Z$2=$D343,$Z$2&lt;&gt;"",$Z$2&lt;&gt;0,$Y$2=$Y$1),COUNT($Y$3:Y342)+1,"  ")</f>
        <v xml:space="preserve">  </v>
      </c>
    </row>
    <row r="344" spans="2:25" ht="15.75">
      <c r="B344" s="5" t="str">
        <f>IF(C344&lt;&gt;"",COUNT($B$3:B343)+1,"")</f>
        <v/>
      </c>
      <c r="C344" s="86"/>
      <c r="D344" s="12"/>
      <c r="E344" s="12"/>
      <c r="F344" s="5" t="str">
        <f>IFERROR(IF(E344&lt;&gt;"",VLOOKUP(E344,STORE!$C$6:$D$500,2,FALSE),""),"تأكد من الكود")</f>
        <v/>
      </c>
      <c r="G344" s="12"/>
      <c r="H344" s="20"/>
      <c r="I344" s="12"/>
      <c r="U344" s="4" t="str">
        <f>IF(AND($V$2=$E344,$V$2&lt;&gt;"",$V$2&lt;&gt;0,F344&lt;&gt;"تأكد من الكود"),COUNT($U$3:U343)+1,"  ")</f>
        <v xml:space="preserve">  </v>
      </c>
      <c r="Y344" s="4" t="str">
        <f>IF(AND($Z$2=$D344,$Z$2&lt;&gt;"",$Z$2&lt;&gt;0,$Y$2=$Y$1),COUNT($Y$3:Y343)+1,"  ")</f>
        <v xml:space="preserve">  </v>
      </c>
    </row>
    <row r="345" spans="2:25" ht="15.75">
      <c r="B345" s="5" t="str">
        <f>IF(C345&lt;&gt;"",COUNT($B$3:B344)+1,"")</f>
        <v/>
      </c>
      <c r="C345" s="86"/>
      <c r="D345" s="12"/>
      <c r="E345" s="12"/>
      <c r="F345" s="5" t="str">
        <f>IFERROR(IF(E345&lt;&gt;"",VLOOKUP(E345,STORE!$C$6:$D$500,2,FALSE),""),"تأكد من الكود")</f>
        <v/>
      </c>
      <c r="G345" s="12"/>
      <c r="H345" s="20"/>
      <c r="I345" s="12"/>
      <c r="U345" s="4" t="str">
        <f>IF(AND($V$2=$E345,$V$2&lt;&gt;"",$V$2&lt;&gt;0,F345&lt;&gt;"تأكد من الكود"),COUNT($U$3:U344)+1,"  ")</f>
        <v xml:space="preserve">  </v>
      </c>
      <c r="Y345" s="4" t="str">
        <f>IF(AND($Z$2=$D345,$Z$2&lt;&gt;"",$Z$2&lt;&gt;0,$Y$2=$Y$1),COUNT($Y$3:Y344)+1,"  ")</f>
        <v xml:space="preserve">  </v>
      </c>
    </row>
    <row r="346" spans="2:25" ht="15.75">
      <c r="B346" s="5" t="str">
        <f>IF(C346&lt;&gt;"",COUNT($B$3:B345)+1,"")</f>
        <v/>
      </c>
      <c r="C346" s="86"/>
      <c r="D346" s="12"/>
      <c r="E346" s="12"/>
      <c r="F346" s="5" t="str">
        <f>IFERROR(IF(E346&lt;&gt;"",VLOOKUP(E346,STORE!$C$6:$D$500,2,FALSE),""),"تأكد من الكود")</f>
        <v/>
      </c>
      <c r="G346" s="12"/>
      <c r="H346" s="20"/>
      <c r="I346" s="12"/>
      <c r="U346" s="4" t="str">
        <f>IF(AND($V$2=$E346,$V$2&lt;&gt;"",$V$2&lt;&gt;0,F346&lt;&gt;"تأكد من الكود"),COUNT($U$3:U345)+1,"  ")</f>
        <v xml:space="preserve">  </v>
      </c>
      <c r="Y346" s="4" t="str">
        <f>IF(AND($Z$2=$D346,$Z$2&lt;&gt;"",$Z$2&lt;&gt;0,$Y$2=$Y$1),COUNT($Y$3:Y345)+1,"  ")</f>
        <v xml:space="preserve">  </v>
      </c>
    </row>
    <row r="347" spans="2:25" ht="15.75">
      <c r="B347" s="5" t="str">
        <f>IF(C347&lt;&gt;"",COUNT($B$3:B346)+1,"")</f>
        <v/>
      </c>
      <c r="C347" s="86"/>
      <c r="D347" s="12"/>
      <c r="E347" s="12"/>
      <c r="F347" s="5" t="str">
        <f>IFERROR(IF(E347&lt;&gt;"",VLOOKUP(E347,STORE!$C$6:$D$500,2,FALSE),""),"تأكد من الكود")</f>
        <v/>
      </c>
      <c r="G347" s="12"/>
      <c r="H347" s="20"/>
      <c r="I347" s="12"/>
      <c r="U347" s="4" t="str">
        <f>IF(AND($V$2=$E347,$V$2&lt;&gt;"",$V$2&lt;&gt;0,F347&lt;&gt;"تأكد من الكود"),COUNT($U$3:U346)+1,"  ")</f>
        <v xml:space="preserve">  </v>
      </c>
      <c r="Y347" s="4" t="str">
        <f>IF(AND($Z$2=$D347,$Z$2&lt;&gt;"",$Z$2&lt;&gt;0,$Y$2=$Y$1),COUNT($Y$3:Y346)+1,"  ")</f>
        <v xml:space="preserve">  </v>
      </c>
    </row>
    <row r="348" spans="2:25" ht="15.75">
      <c r="B348" s="5" t="str">
        <f>IF(C348&lt;&gt;"",COUNT($B$3:B347)+1,"")</f>
        <v/>
      </c>
      <c r="C348" s="86"/>
      <c r="D348" s="12"/>
      <c r="E348" s="12"/>
      <c r="F348" s="5" t="str">
        <f>IFERROR(IF(E348&lt;&gt;"",VLOOKUP(E348,STORE!$C$6:$D$500,2,FALSE),""),"تأكد من الكود")</f>
        <v/>
      </c>
      <c r="G348" s="12"/>
      <c r="H348" s="20"/>
      <c r="I348" s="12"/>
      <c r="U348" s="4" t="str">
        <f>IF(AND($V$2=$E348,$V$2&lt;&gt;"",$V$2&lt;&gt;0,F348&lt;&gt;"تأكد من الكود"),COUNT($U$3:U347)+1,"  ")</f>
        <v xml:space="preserve">  </v>
      </c>
      <c r="Y348" s="4" t="str">
        <f>IF(AND($Z$2=$D348,$Z$2&lt;&gt;"",$Z$2&lt;&gt;0,$Y$2=$Y$1),COUNT($Y$3:Y347)+1,"  ")</f>
        <v xml:space="preserve">  </v>
      </c>
    </row>
    <row r="349" spans="2:25" ht="15.75">
      <c r="B349" s="5" t="str">
        <f>IF(C349&lt;&gt;"",COUNT($B$3:B348)+1,"")</f>
        <v/>
      </c>
      <c r="C349" s="86"/>
      <c r="D349" s="12"/>
      <c r="E349" s="12"/>
      <c r="F349" s="5" t="str">
        <f>IFERROR(IF(E349&lt;&gt;"",VLOOKUP(E349,STORE!$C$6:$D$500,2,FALSE),""),"تأكد من الكود")</f>
        <v/>
      </c>
      <c r="G349" s="12"/>
      <c r="H349" s="20"/>
      <c r="I349" s="12"/>
      <c r="U349" s="4" t="str">
        <f>IF(AND($V$2=$E349,$V$2&lt;&gt;"",$V$2&lt;&gt;0,F349&lt;&gt;"تأكد من الكود"),COUNT($U$3:U348)+1,"  ")</f>
        <v xml:space="preserve">  </v>
      </c>
      <c r="Y349" s="4" t="str">
        <f>IF(AND($Z$2=$D349,$Z$2&lt;&gt;"",$Z$2&lt;&gt;0,$Y$2=$Y$1),COUNT($Y$3:Y348)+1,"  ")</f>
        <v xml:space="preserve">  </v>
      </c>
    </row>
    <row r="350" spans="2:25" ht="15.75">
      <c r="B350" s="5" t="str">
        <f>IF(C350&lt;&gt;"",COUNT($B$3:B349)+1,"")</f>
        <v/>
      </c>
      <c r="C350" s="86"/>
      <c r="D350" s="12"/>
      <c r="E350" s="12"/>
      <c r="F350" s="5" t="str">
        <f>IFERROR(IF(E350&lt;&gt;"",VLOOKUP(E350,STORE!$C$6:$D$500,2,FALSE),""),"تأكد من الكود")</f>
        <v/>
      </c>
      <c r="G350" s="12"/>
      <c r="H350" s="20"/>
      <c r="I350" s="12"/>
      <c r="U350" s="4" t="str">
        <f>IF(AND($V$2=$E350,$V$2&lt;&gt;"",$V$2&lt;&gt;0,F350&lt;&gt;"تأكد من الكود"),COUNT($U$3:U349)+1,"  ")</f>
        <v xml:space="preserve">  </v>
      </c>
      <c r="Y350" s="4" t="str">
        <f>IF(AND($Z$2=$D350,$Z$2&lt;&gt;"",$Z$2&lt;&gt;0,$Y$2=$Y$1),COUNT($Y$3:Y349)+1,"  ")</f>
        <v xml:space="preserve">  </v>
      </c>
    </row>
    <row r="351" spans="2:25" ht="15.75">
      <c r="B351" s="5" t="str">
        <f>IF(C351&lt;&gt;"",COUNT($B$3:B350)+1,"")</f>
        <v/>
      </c>
      <c r="C351" s="86"/>
      <c r="D351" s="12"/>
      <c r="E351" s="12"/>
      <c r="F351" s="5" t="str">
        <f>IFERROR(IF(E351&lt;&gt;"",VLOOKUP(E351,STORE!$C$6:$D$500,2,FALSE),""),"تأكد من الكود")</f>
        <v/>
      </c>
      <c r="G351" s="12"/>
      <c r="H351" s="20"/>
      <c r="I351" s="12"/>
      <c r="U351" s="4" t="str">
        <f>IF(AND($V$2=$E351,$V$2&lt;&gt;"",$V$2&lt;&gt;0,F351&lt;&gt;"تأكد من الكود"),COUNT($U$3:U350)+1,"  ")</f>
        <v xml:space="preserve">  </v>
      </c>
      <c r="Y351" s="4" t="str">
        <f>IF(AND($Z$2=$D351,$Z$2&lt;&gt;"",$Z$2&lt;&gt;0,$Y$2=$Y$1),COUNT($Y$3:Y350)+1,"  ")</f>
        <v xml:space="preserve">  </v>
      </c>
    </row>
    <row r="352" spans="2:25" ht="15.75">
      <c r="B352" s="5" t="str">
        <f>IF(C352&lt;&gt;"",COUNT($B$3:B351)+1,"")</f>
        <v/>
      </c>
      <c r="C352" s="86"/>
      <c r="D352" s="12"/>
      <c r="E352" s="12"/>
      <c r="F352" s="5" t="str">
        <f>IFERROR(IF(E352&lt;&gt;"",VLOOKUP(E352,STORE!$C$6:$D$500,2,FALSE),""),"تأكد من الكود")</f>
        <v/>
      </c>
      <c r="G352" s="12"/>
      <c r="H352" s="20"/>
      <c r="I352" s="12"/>
      <c r="U352" s="4" t="str">
        <f>IF(AND($V$2=$E352,$V$2&lt;&gt;"",$V$2&lt;&gt;0,F352&lt;&gt;"تأكد من الكود"),COUNT($U$3:U351)+1,"  ")</f>
        <v xml:space="preserve">  </v>
      </c>
      <c r="Y352" s="4" t="str">
        <f>IF(AND($Z$2=$D352,$Z$2&lt;&gt;"",$Z$2&lt;&gt;0,$Y$2=$Y$1),COUNT($Y$3:Y351)+1,"  ")</f>
        <v xml:space="preserve">  </v>
      </c>
    </row>
    <row r="353" spans="2:25" ht="15.75">
      <c r="B353" s="5" t="str">
        <f>IF(C353&lt;&gt;"",COUNT($B$3:B352)+1,"")</f>
        <v/>
      </c>
      <c r="C353" s="86"/>
      <c r="D353" s="12"/>
      <c r="E353" s="12"/>
      <c r="F353" s="5" t="str">
        <f>IFERROR(IF(E353&lt;&gt;"",VLOOKUP(E353,STORE!$C$6:$D$500,2,FALSE),""),"تأكد من الكود")</f>
        <v/>
      </c>
      <c r="G353" s="12"/>
      <c r="H353" s="20"/>
      <c r="I353" s="12"/>
      <c r="U353" s="4" t="str">
        <f>IF(AND($V$2=$E353,$V$2&lt;&gt;"",$V$2&lt;&gt;0,F353&lt;&gt;"تأكد من الكود"),COUNT($U$3:U352)+1,"  ")</f>
        <v xml:space="preserve">  </v>
      </c>
      <c r="Y353" s="4" t="str">
        <f>IF(AND($Z$2=$D353,$Z$2&lt;&gt;"",$Z$2&lt;&gt;0,$Y$2=$Y$1),COUNT($Y$3:Y352)+1,"  ")</f>
        <v xml:space="preserve">  </v>
      </c>
    </row>
    <row r="354" spans="2:25" ht="15.75">
      <c r="B354" s="5" t="str">
        <f>IF(C354&lt;&gt;"",COUNT($B$3:B353)+1,"")</f>
        <v/>
      </c>
      <c r="C354" s="86"/>
      <c r="D354" s="12"/>
      <c r="E354" s="12"/>
      <c r="F354" s="5" t="str">
        <f>IFERROR(IF(E354&lt;&gt;"",VLOOKUP(E354,STORE!$C$6:$D$500,2,FALSE),""),"تأكد من الكود")</f>
        <v/>
      </c>
      <c r="G354" s="12"/>
      <c r="H354" s="20"/>
      <c r="I354" s="12"/>
      <c r="U354" s="4" t="str">
        <f>IF(AND($V$2=$E354,$V$2&lt;&gt;"",$V$2&lt;&gt;0,F354&lt;&gt;"تأكد من الكود"),COUNT($U$3:U353)+1,"  ")</f>
        <v xml:space="preserve">  </v>
      </c>
      <c r="Y354" s="4" t="str">
        <f>IF(AND($Z$2=$D354,$Z$2&lt;&gt;"",$Z$2&lt;&gt;0,$Y$2=$Y$1),COUNT($Y$3:Y353)+1,"  ")</f>
        <v xml:space="preserve">  </v>
      </c>
    </row>
    <row r="355" spans="2:25" ht="15.75">
      <c r="B355" s="5" t="str">
        <f>IF(C355&lt;&gt;"",COUNT($B$3:B354)+1,"")</f>
        <v/>
      </c>
      <c r="C355" s="86"/>
      <c r="D355" s="12"/>
      <c r="E355" s="12"/>
      <c r="F355" s="5" t="str">
        <f>IFERROR(IF(E355&lt;&gt;"",VLOOKUP(E355,STORE!$C$6:$D$500,2,FALSE),""),"تأكد من الكود")</f>
        <v/>
      </c>
      <c r="G355" s="12"/>
      <c r="H355" s="20"/>
      <c r="I355" s="12"/>
      <c r="U355" s="4" t="str">
        <f>IF(AND($V$2=$E355,$V$2&lt;&gt;"",$V$2&lt;&gt;0,F355&lt;&gt;"تأكد من الكود"),COUNT($U$3:U354)+1,"  ")</f>
        <v xml:space="preserve">  </v>
      </c>
      <c r="Y355" s="4" t="str">
        <f>IF(AND($Z$2=$D355,$Z$2&lt;&gt;"",$Z$2&lt;&gt;0,$Y$2=$Y$1),COUNT($Y$3:Y354)+1,"  ")</f>
        <v xml:space="preserve">  </v>
      </c>
    </row>
    <row r="356" spans="2:25" ht="15.75">
      <c r="B356" s="5" t="str">
        <f>IF(C356&lt;&gt;"",COUNT($B$3:B355)+1,"")</f>
        <v/>
      </c>
      <c r="C356" s="86"/>
      <c r="D356" s="12"/>
      <c r="E356" s="12"/>
      <c r="F356" s="5" t="str">
        <f>IFERROR(IF(E356&lt;&gt;"",VLOOKUP(E356,STORE!$C$6:$D$500,2,FALSE),""),"تأكد من الكود")</f>
        <v/>
      </c>
      <c r="G356" s="12"/>
      <c r="H356" s="20"/>
      <c r="I356" s="12"/>
      <c r="U356" s="4" t="str">
        <f>IF(AND($V$2=$E356,$V$2&lt;&gt;"",$V$2&lt;&gt;0,F356&lt;&gt;"تأكد من الكود"),COUNT($U$3:U355)+1,"  ")</f>
        <v xml:space="preserve">  </v>
      </c>
      <c r="Y356" s="4" t="str">
        <f>IF(AND($Z$2=$D356,$Z$2&lt;&gt;"",$Z$2&lt;&gt;0,$Y$2=$Y$1),COUNT($Y$3:Y355)+1,"  ")</f>
        <v xml:space="preserve">  </v>
      </c>
    </row>
    <row r="357" spans="2:25" ht="15.75">
      <c r="B357" s="5" t="str">
        <f>IF(C357&lt;&gt;"",COUNT($B$3:B356)+1,"")</f>
        <v/>
      </c>
      <c r="C357" s="86"/>
      <c r="D357" s="12"/>
      <c r="E357" s="12"/>
      <c r="F357" s="5" t="str">
        <f>IFERROR(IF(E357&lt;&gt;"",VLOOKUP(E357,STORE!$C$6:$D$500,2,FALSE),""),"تأكد من الكود")</f>
        <v/>
      </c>
      <c r="G357" s="12"/>
      <c r="H357" s="20"/>
      <c r="I357" s="12"/>
      <c r="U357" s="4" t="str">
        <f>IF(AND($V$2=$E357,$V$2&lt;&gt;"",$V$2&lt;&gt;0,F357&lt;&gt;"تأكد من الكود"),COUNT($U$3:U356)+1,"  ")</f>
        <v xml:space="preserve">  </v>
      </c>
      <c r="Y357" s="4" t="str">
        <f>IF(AND($Z$2=$D357,$Z$2&lt;&gt;"",$Z$2&lt;&gt;0,$Y$2=$Y$1),COUNT($Y$3:Y356)+1,"  ")</f>
        <v xml:space="preserve">  </v>
      </c>
    </row>
    <row r="358" spans="2:25" ht="15.75">
      <c r="B358" s="5" t="str">
        <f>IF(C358&lt;&gt;"",COUNT($B$3:B357)+1,"")</f>
        <v/>
      </c>
      <c r="C358" s="86"/>
      <c r="D358" s="12"/>
      <c r="E358" s="12"/>
      <c r="F358" s="5" t="str">
        <f>IFERROR(IF(E358&lt;&gt;"",VLOOKUP(E358,STORE!$C$6:$D$500,2,FALSE),""),"تأكد من الكود")</f>
        <v/>
      </c>
      <c r="G358" s="12"/>
      <c r="H358" s="20"/>
      <c r="I358" s="12"/>
      <c r="U358" s="4" t="str">
        <f>IF(AND($V$2=$E358,$V$2&lt;&gt;"",$V$2&lt;&gt;0,F358&lt;&gt;"تأكد من الكود"),COUNT($U$3:U357)+1,"  ")</f>
        <v xml:space="preserve">  </v>
      </c>
      <c r="Y358" s="4" t="str">
        <f>IF(AND($Z$2=$D358,$Z$2&lt;&gt;"",$Z$2&lt;&gt;0,$Y$2=$Y$1),COUNT($Y$3:Y357)+1,"  ")</f>
        <v xml:space="preserve">  </v>
      </c>
    </row>
    <row r="359" spans="2:25" ht="15.75">
      <c r="B359" s="5" t="str">
        <f>IF(C359&lt;&gt;"",COUNT($B$3:B358)+1,"")</f>
        <v/>
      </c>
      <c r="C359" s="86"/>
      <c r="D359" s="12"/>
      <c r="E359" s="12"/>
      <c r="F359" s="5" t="str">
        <f>IFERROR(IF(E359&lt;&gt;"",VLOOKUP(E359,STORE!$C$6:$D$500,2,FALSE),""),"تأكد من الكود")</f>
        <v/>
      </c>
      <c r="G359" s="12"/>
      <c r="H359" s="20"/>
      <c r="I359" s="12"/>
      <c r="U359" s="4" t="str">
        <f>IF(AND($V$2=$E359,$V$2&lt;&gt;"",$V$2&lt;&gt;0,F359&lt;&gt;"تأكد من الكود"),COUNT($U$3:U358)+1,"  ")</f>
        <v xml:space="preserve">  </v>
      </c>
      <c r="Y359" s="4" t="str">
        <f>IF(AND($Z$2=$D359,$Z$2&lt;&gt;"",$Z$2&lt;&gt;0,$Y$2=$Y$1),COUNT($Y$3:Y358)+1,"  ")</f>
        <v xml:space="preserve">  </v>
      </c>
    </row>
    <row r="360" spans="2:25" ht="15.75">
      <c r="B360" s="5" t="str">
        <f>IF(C360&lt;&gt;"",COUNT($B$3:B359)+1,"")</f>
        <v/>
      </c>
      <c r="C360" s="86"/>
      <c r="D360" s="12"/>
      <c r="E360" s="12"/>
      <c r="F360" s="5" t="str">
        <f>IFERROR(IF(E360&lt;&gt;"",VLOOKUP(E360,STORE!$C$6:$D$500,2,FALSE),""),"تأكد من الكود")</f>
        <v/>
      </c>
      <c r="G360" s="12"/>
      <c r="H360" s="20"/>
      <c r="I360" s="12"/>
      <c r="U360" s="4" t="str">
        <f>IF(AND($V$2=$E360,$V$2&lt;&gt;"",$V$2&lt;&gt;0,F360&lt;&gt;"تأكد من الكود"),COUNT($U$3:U359)+1,"  ")</f>
        <v xml:space="preserve">  </v>
      </c>
      <c r="Y360" s="4" t="str">
        <f>IF(AND($Z$2=$D360,$Z$2&lt;&gt;"",$Z$2&lt;&gt;0,$Y$2=$Y$1),COUNT($Y$3:Y359)+1,"  ")</f>
        <v xml:space="preserve">  </v>
      </c>
    </row>
    <row r="361" spans="2:25" ht="15.75">
      <c r="B361" s="5" t="str">
        <f>IF(C361&lt;&gt;"",COUNT($B$3:B360)+1,"")</f>
        <v/>
      </c>
      <c r="C361" s="86"/>
      <c r="D361" s="12"/>
      <c r="E361" s="12"/>
      <c r="F361" s="5" t="str">
        <f>IFERROR(IF(E361&lt;&gt;"",VLOOKUP(E361,STORE!$C$6:$D$500,2,FALSE),""),"تأكد من الكود")</f>
        <v/>
      </c>
      <c r="G361" s="12"/>
      <c r="H361" s="20"/>
      <c r="I361" s="12"/>
      <c r="U361" s="4" t="str">
        <f>IF(AND($V$2=$E361,$V$2&lt;&gt;"",$V$2&lt;&gt;0,F361&lt;&gt;"تأكد من الكود"),COUNT($U$3:U360)+1,"  ")</f>
        <v xml:space="preserve">  </v>
      </c>
      <c r="Y361" s="4" t="str">
        <f>IF(AND($Z$2=$D361,$Z$2&lt;&gt;"",$Z$2&lt;&gt;0,$Y$2=$Y$1),COUNT($Y$3:Y360)+1,"  ")</f>
        <v xml:space="preserve">  </v>
      </c>
    </row>
    <row r="362" spans="2:25" ht="15.75">
      <c r="B362" s="5" t="str">
        <f>IF(C362&lt;&gt;"",COUNT($B$3:B361)+1,"")</f>
        <v/>
      </c>
      <c r="C362" s="86"/>
      <c r="D362" s="12"/>
      <c r="E362" s="12"/>
      <c r="F362" s="5" t="str">
        <f>IFERROR(IF(E362&lt;&gt;"",VLOOKUP(E362,STORE!$C$6:$D$500,2,FALSE),""),"تأكد من الكود")</f>
        <v/>
      </c>
      <c r="G362" s="12"/>
      <c r="H362" s="20"/>
      <c r="I362" s="12"/>
      <c r="U362" s="4" t="str">
        <f>IF(AND($V$2=$E362,$V$2&lt;&gt;"",$V$2&lt;&gt;0,F362&lt;&gt;"تأكد من الكود"),COUNT($U$3:U361)+1,"  ")</f>
        <v xml:space="preserve">  </v>
      </c>
      <c r="Y362" s="4" t="str">
        <f>IF(AND($Z$2=$D362,$Z$2&lt;&gt;"",$Z$2&lt;&gt;0,$Y$2=$Y$1),COUNT($Y$3:Y361)+1,"  ")</f>
        <v xml:space="preserve">  </v>
      </c>
    </row>
    <row r="363" spans="2:25" ht="15.75">
      <c r="B363" s="5" t="str">
        <f>IF(C363&lt;&gt;"",COUNT($B$3:B362)+1,"")</f>
        <v/>
      </c>
      <c r="C363" s="86"/>
      <c r="D363" s="12"/>
      <c r="E363" s="12"/>
      <c r="F363" s="5" t="str">
        <f>IFERROR(IF(E363&lt;&gt;"",VLOOKUP(E363,STORE!$C$6:$D$500,2,FALSE),""),"تأكد من الكود")</f>
        <v/>
      </c>
      <c r="G363" s="12"/>
      <c r="H363" s="20"/>
      <c r="I363" s="12"/>
      <c r="U363" s="4" t="str">
        <f>IF(AND($V$2=$E363,$V$2&lt;&gt;"",$V$2&lt;&gt;0,F363&lt;&gt;"تأكد من الكود"),COUNT($U$3:U362)+1,"  ")</f>
        <v xml:space="preserve">  </v>
      </c>
      <c r="Y363" s="4" t="str">
        <f>IF(AND($Z$2=$D363,$Z$2&lt;&gt;"",$Z$2&lt;&gt;0,$Y$2=$Y$1),COUNT($Y$3:Y362)+1,"  ")</f>
        <v xml:space="preserve">  </v>
      </c>
    </row>
    <row r="364" spans="2:25" ht="15.75">
      <c r="B364" s="5" t="str">
        <f>IF(C364&lt;&gt;"",COUNT($B$3:B363)+1,"")</f>
        <v/>
      </c>
      <c r="C364" s="86"/>
      <c r="D364" s="12"/>
      <c r="E364" s="12"/>
      <c r="F364" s="5" t="str">
        <f>IFERROR(IF(E364&lt;&gt;"",VLOOKUP(E364,STORE!$C$6:$D$500,2,FALSE),""),"تأكد من الكود")</f>
        <v/>
      </c>
      <c r="G364" s="12"/>
      <c r="H364" s="20"/>
      <c r="I364" s="12"/>
      <c r="U364" s="4" t="str">
        <f>IF(AND($V$2=$E364,$V$2&lt;&gt;"",$V$2&lt;&gt;0,F364&lt;&gt;"تأكد من الكود"),COUNT($U$3:U363)+1,"  ")</f>
        <v xml:space="preserve">  </v>
      </c>
      <c r="Y364" s="4" t="str">
        <f>IF(AND($Z$2=$D364,$Z$2&lt;&gt;"",$Z$2&lt;&gt;0,$Y$2=$Y$1),COUNT($Y$3:Y363)+1,"  ")</f>
        <v xml:space="preserve">  </v>
      </c>
    </row>
    <row r="365" spans="2:25" ht="15.75">
      <c r="B365" s="5" t="str">
        <f>IF(C365&lt;&gt;"",COUNT($B$3:B364)+1,"")</f>
        <v/>
      </c>
      <c r="C365" s="86"/>
      <c r="D365" s="12"/>
      <c r="E365" s="12"/>
      <c r="F365" s="5" t="str">
        <f>IFERROR(IF(E365&lt;&gt;"",VLOOKUP(E365,STORE!$C$6:$D$500,2,FALSE),""),"تأكد من الكود")</f>
        <v/>
      </c>
      <c r="G365" s="12"/>
      <c r="H365" s="20"/>
      <c r="I365" s="12"/>
      <c r="U365" s="4" t="str">
        <f>IF(AND($V$2=$E365,$V$2&lt;&gt;"",$V$2&lt;&gt;0,F365&lt;&gt;"تأكد من الكود"),COUNT($U$3:U364)+1,"  ")</f>
        <v xml:space="preserve">  </v>
      </c>
      <c r="Y365" s="4" t="str">
        <f>IF(AND($Z$2=$D365,$Z$2&lt;&gt;"",$Z$2&lt;&gt;0,$Y$2=$Y$1),COUNT($Y$3:Y364)+1,"  ")</f>
        <v xml:space="preserve">  </v>
      </c>
    </row>
    <row r="366" spans="2:25" ht="15.75">
      <c r="B366" s="5" t="str">
        <f>IF(C366&lt;&gt;"",COUNT($B$3:B365)+1,"")</f>
        <v/>
      </c>
      <c r="C366" s="86"/>
      <c r="D366" s="12"/>
      <c r="E366" s="12"/>
      <c r="F366" s="5" t="str">
        <f>IFERROR(IF(E366&lt;&gt;"",VLOOKUP(E366,STORE!$C$6:$D$500,2,FALSE),""),"تأكد من الكود")</f>
        <v/>
      </c>
      <c r="G366" s="12"/>
      <c r="H366" s="20"/>
      <c r="I366" s="12"/>
      <c r="U366" s="4" t="str">
        <f>IF(AND($V$2=$E366,$V$2&lt;&gt;"",$V$2&lt;&gt;0,F366&lt;&gt;"تأكد من الكود"),COUNT($U$3:U365)+1,"  ")</f>
        <v xml:space="preserve">  </v>
      </c>
      <c r="Y366" s="4" t="str">
        <f>IF(AND($Z$2=$D366,$Z$2&lt;&gt;"",$Z$2&lt;&gt;0,$Y$2=$Y$1),COUNT($Y$3:Y365)+1,"  ")</f>
        <v xml:space="preserve">  </v>
      </c>
    </row>
    <row r="367" spans="2:25" ht="15.75">
      <c r="B367" s="5" t="str">
        <f>IF(C367&lt;&gt;"",COUNT($B$3:B366)+1,"")</f>
        <v/>
      </c>
      <c r="C367" s="86"/>
      <c r="D367" s="12"/>
      <c r="E367" s="12"/>
      <c r="F367" s="5" t="str">
        <f>IFERROR(IF(E367&lt;&gt;"",VLOOKUP(E367,STORE!$C$6:$D$500,2,FALSE),""),"تأكد من الكود")</f>
        <v/>
      </c>
      <c r="G367" s="12"/>
      <c r="H367" s="20"/>
      <c r="I367" s="12"/>
      <c r="U367" s="4" t="str">
        <f>IF(AND($V$2=$E367,$V$2&lt;&gt;"",$V$2&lt;&gt;0,F367&lt;&gt;"تأكد من الكود"),COUNT($U$3:U366)+1,"  ")</f>
        <v xml:space="preserve">  </v>
      </c>
      <c r="Y367" s="4" t="str">
        <f>IF(AND($Z$2=$D367,$Z$2&lt;&gt;"",$Z$2&lt;&gt;0,$Y$2=$Y$1),COUNT($Y$3:Y366)+1,"  ")</f>
        <v xml:space="preserve">  </v>
      </c>
    </row>
    <row r="368" spans="2:25" ht="15.75">
      <c r="B368" s="5" t="str">
        <f>IF(C368&lt;&gt;"",COUNT($B$3:B367)+1,"")</f>
        <v/>
      </c>
      <c r="C368" s="86"/>
      <c r="D368" s="12"/>
      <c r="E368" s="12"/>
      <c r="F368" s="5" t="str">
        <f>IFERROR(IF(E368&lt;&gt;"",VLOOKUP(E368,STORE!$C$6:$D$500,2,FALSE),""),"تأكد من الكود")</f>
        <v/>
      </c>
      <c r="G368" s="12"/>
      <c r="H368" s="20"/>
      <c r="I368" s="12"/>
      <c r="U368" s="4" t="str">
        <f>IF(AND($V$2=$E368,$V$2&lt;&gt;"",$V$2&lt;&gt;0,F368&lt;&gt;"تأكد من الكود"),COUNT($U$3:U367)+1,"  ")</f>
        <v xml:space="preserve">  </v>
      </c>
      <c r="Y368" s="4" t="str">
        <f>IF(AND($Z$2=$D368,$Z$2&lt;&gt;"",$Z$2&lt;&gt;0,$Y$2=$Y$1),COUNT($Y$3:Y367)+1,"  ")</f>
        <v xml:space="preserve">  </v>
      </c>
    </row>
    <row r="369" spans="2:25" ht="15.75">
      <c r="B369" s="5" t="str">
        <f>IF(C369&lt;&gt;"",COUNT($B$3:B368)+1,"")</f>
        <v/>
      </c>
      <c r="C369" s="86"/>
      <c r="D369" s="12"/>
      <c r="E369" s="12"/>
      <c r="F369" s="5" t="str">
        <f>IFERROR(IF(E369&lt;&gt;"",VLOOKUP(E369,STORE!$C$6:$D$500,2,FALSE),""),"تأكد من الكود")</f>
        <v/>
      </c>
      <c r="G369" s="12"/>
      <c r="H369" s="20"/>
      <c r="I369" s="12"/>
      <c r="U369" s="4" t="str">
        <f>IF(AND($V$2=$E369,$V$2&lt;&gt;"",$V$2&lt;&gt;0,F369&lt;&gt;"تأكد من الكود"),COUNT($U$3:U368)+1,"  ")</f>
        <v xml:space="preserve">  </v>
      </c>
      <c r="Y369" s="4" t="str">
        <f>IF(AND($Z$2=$D369,$Z$2&lt;&gt;"",$Z$2&lt;&gt;0,$Y$2=$Y$1),COUNT($Y$3:Y368)+1,"  ")</f>
        <v xml:space="preserve">  </v>
      </c>
    </row>
    <row r="370" spans="2:25" ht="15.75">
      <c r="B370" s="5" t="str">
        <f>IF(C370&lt;&gt;"",COUNT($B$3:B369)+1,"")</f>
        <v/>
      </c>
      <c r="C370" s="86"/>
      <c r="D370" s="12"/>
      <c r="E370" s="12"/>
      <c r="F370" s="5" t="str">
        <f>IFERROR(IF(E370&lt;&gt;"",VLOOKUP(E370,STORE!$C$6:$D$500,2,FALSE),""),"تأكد من الكود")</f>
        <v/>
      </c>
      <c r="G370" s="12"/>
      <c r="H370" s="20"/>
      <c r="I370" s="12"/>
      <c r="U370" s="4" t="str">
        <f>IF(AND($V$2=$E370,$V$2&lt;&gt;"",$V$2&lt;&gt;0,F370&lt;&gt;"تأكد من الكود"),COUNT($U$3:U369)+1,"  ")</f>
        <v xml:space="preserve">  </v>
      </c>
      <c r="Y370" s="4" t="str">
        <f>IF(AND($Z$2=$D370,$Z$2&lt;&gt;"",$Z$2&lt;&gt;0,$Y$2=$Y$1),COUNT($Y$3:Y369)+1,"  ")</f>
        <v xml:space="preserve">  </v>
      </c>
    </row>
    <row r="371" spans="2:25" ht="15.75">
      <c r="B371" s="5" t="str">
        <f>IF(C371&lt;&gt;"",COUNT($B$3:B370)+1,"")</f>
        <v/>
      </c>
      <c r="C371" s="86"/>
      <c r="D371" s="12"/>
      <c r="E371" s="12"/>
      <c r="F371" s="5" t="str">
        <f>IFERROR(IF(E371&lt;&gt;"",VLOOKUP(E371,STORE!$C$6:$D$500,2,FALSE),""),"تأكد من الكود")</f>
        <v/>
      </c>
      <c r="G371" s="12"/>
      <c r="H371" s="20"/>
      <c r="I371" s="12"/>
      <c r="U371" s="4" t="str">
        <f>IF(AND($V$2=$E371,$V$2&lt;&gt;"",$V$2&lt;&gt;0,F371&lt;&gt;"تأكد من الكود"),COUNT($U$3:U370)+1,"  ")</f>
        <v xml:space="preserve">  </v>
      </c>
      <c r="Y371" s="4" t="str">
        <f>IF(AND($Z$2=$D371,$Z$2&lt;&gt;"",$Z$2&lt;&gt;0,$Y$2=$Y$1),COUNT($Y$3:Y370)+1,"  ")</f>
        <v xml:space="preserve">  </v>
      </c>
    </row>
    <row r="372" spans="2:25" ht="15.75">
      <c r="B372" s="5" t="str">
        <f>IF(C372&lt;&gt;"",COUNT($B$3:B371)+1,"")</f>
        <v/>
      </c>
      <c r="C372" s="86"/>
      <c r="D372" s="12"/>
      <c r="E372" s="12"/>
      <c r="F372" s="5" t="str">
        <f>IFERROR(IF(E372&lt;&gt;"",VLOOKUP(E372,STORE!$C$6:$D$500,2,FALSE),""),"تأكد من الكود")</f>
        <v/>
      </c>
      <c r="G372" s="12"/>
      <c r="H372" s="20"/>
      <c r="I372" s="12"/>
      <c r="U372" s="4" t="str">
        <f>IF(AND($V$2=$E372,$V$2&lt;&gt;"",$V$2&lt;&gt;0,F372&lt;&gt;"تأكد من الكود"),COUNT($U$3:U371)+1,"  ")</f>
        <v xml:space="preserve">  </v>
      </c>
      <c r="Y372" s="4" t="str">
        <f>IF(AND($Z$2=$D372,$Z$2&lt;&gt;"",$Z$2&lt;&gt;0,$Y$2=$Y$1),COUNT($Y$3:Y371)+1,"  ")</f>
        <v xml:space="preserve">  </v>
      </c>
    </row>
    <row r="373" spans="2:25" ht="15.75">
      <c r="B373" s="5" t="str">
        <f>IF(C373&lt;&gt;"",COUNT($B$3:B372)+1,"")</f>
        <v/>
      </c>
      <c r="C373" s="86"/>
      <c r="D373" s="12"/>
      <c r="E373" s="12"/>
      <c r="F373" s="5" t="str">
        <f>IFERROR(IF(E373&lt;&gt;"",VLOOKUP(E373,STORE!$C$6:$D$500,2,FALSE),""),"تأكد من الكود")</f>
        <v/>
      </c>
      <c r="G373" s="12"/>
      <c r="H373" s="20"/>
      <c r="I373" s="12"/>
      <c r="U373" s="4" t="str">
        <f>IF(AND($V$2=$E373,$V$2&lt;&gt;"",$V$2&lt;&gt;0,F373&lt;&gt;"تأكد من الكود"),COUNT($U$3:U372)+1,"  ")</f>
        <v xml:space="preserve">  </v>
      </c>
      <c r="Y373" s="4" t="str">
        <f>IF(AND($Z$2=$D373,$Z$2&lt;&gt;"",$Z$2&lt;&gt;0,$Y$2=$Y$1),COUNT($Y$3:Y372)+1,"  ")</f>
        <v xml:space="preserve">  </v>
      </c>
    </row>
    <row r="374" spans="2:25" ht="15.75">
      <c r="B374" s="5" t="str">
        <f>IF(C374&lt;&gt;"",COUNT($B$3:B373)+1,"")</f>
        <v/>
      </c>
      <c r="C374" s="86"/>
      <c r="D374" s="12"/>
      <c r="E374" s="12"/>
      <c r="F374" s="5" t="str">
        <f>IFERROR(IF(E374&lt;&gt;"",VLOOKUP(E374,STORE!$C$6:$D$500,2,FALSE),""),"تأكد من الكود")</f>
        <v/>
      </c>
      <c r="G374" s="12"/>
      <c r="H374" s="20"/>
      <c r="I374" s="12"/>
      <c r="U374" s="4" t="str">
        <f>IF(AND($V$2=$E374,$V$2&lt;&gt;"",$V$2&lt;&gt;0,F374&lt;&gt;"تأكد من الكود"),COUNT($U$3:U373)+1,"  ")</f>
        <v xml:space="preserve">  </v>
      </c>
      <c r="Y374" s="4" t="str">
        <f>IF(AND($Z$2=$D374,$Z$2&lt;&gt;"",$Z$2&lt;&gt;0,$Y$2=$Y$1),COUNT($Y$3:Y373)+1,"  ")</f>
        <v xml:space="preserve">  </v>
      </c>
    </row>
    <row r="375" spans="2:25" ht="15.75">
      <c r="B375" s="5" t="str">
        <f>IF(C375&lt;&gt;"",COUNT($B$3:B374)+1,"")</f>
        <v/>
      </c>
      <c r="C375" s="86"/>
      <c r="D375" s="12"/>
      <c r="E375" s="12"/>
      <c r="F375" s="5" t="str">
        <f>IFERROR(IF(E375&lt;&gt;"",VLOOKUP(E375,STORE!$C$6:$D$500,2,FALSE),""),"تأكد من الكود")</f>
        <v/>
      </c>
      <c r="G375" s="12"/>
      <c r="H375" s="20"/>
      <c r="I375" s="12"/>
      <c r="U375" s="4" t="str">
        <f>IF(AND($V$2=$E375,$V$2&lt;&gt;"",$V$2&lt;&gt;0,F375&lt;&gt;"تأكد من الكود"),COUNT($U$3:U374)+1,"  ")</f>
        <v xml:space="preserve">  </v>
      </c>
      <c r="Y375" s="4" t="str">
        <f>IF(AND($Z$2=$D375,$Z$2&lt;&gt;"",$Z$2&lt;&gt;0,$Y$2=$Y$1),COUNT($Y$3:Y374)+1,"  ")</f>
        <v xml:space="preserve">  </v>
      </c>
    </row>
    <row r="376" spans="2:25" ht="15.75">
      <c r="B376" s="5" t="str">
        <f>IF(C376&lt;&gt;"",COUNT($B$3:B375)+1,"")</f>
        <v/>
      </c>
      <c r="C376" s="86"/>
      <c r="D376" s="12"/>
      <c r="E376" s="12"/>
      <c r="F376" s="5" t="str">
        <f>IFERROR(IF(E376&lt;&gt;"",VLOOKUP(E376,STORE!$C$6:$D$500,2,FALSE),""),"تأكد من الكود")</f>
        <v/>
      </c>
      <c r="G376" s="12"/>
      <c r="H376" s="20"/>
      <c r="I376" s="12"/>
      <c r="U376" s="4" t="str">
        <f>IF(AND($V$2=$E376,$V$2&lt;&gt;"",$V$2&lt;&gt;0,F376&lt;&gt;"تأكد من الكود"),COUNT($U$3:U375)+1,"  ")</f>
        <v xml:space="preserve">  </v>
      </c>
      <c r="Y376" s="4" t="str">
        <f>IF(AND($Z$2=$D376,$Z$2&lt;&gt;"",$Z$2&lt;&gt;0,$Y$2=$Y$1),COUNT($Y$3:Y375)+1,"  ")</f>
        <v xml:space="preserve">  </v>
      </c>
    </row>
    <row r="377" spans="2:25" ht="15.75">
      <c r="B377" s="5" t="str">
        <f>IF(C377&lt;&gt;"",COUNT($B$3:B376)+1,"")</f>
        <v/>
      </c>
      <c r="C377" s="86"/>
      <c r="D377" s="12"/>
      <c r="E377" s="12"/>
      <c r="F377" s="5" t="str">
        <f>IFERROR(IF(E377&lt;&gt;"",VLOOKUP(E377,STORE!$C$6:$D$500,2,FALSE),""),"تأكد من الكود")</f>
        <v/>
      </c>
      <c r="G377" s="12"/>
      <c r="H377" s="20"/>
      <c r="I377" s="12"/>
      <c r="U377" s="4" t="str">
        <f>IF(AND($V$2=$E377,$V$2&lt;&gt;"",$V$2&lt;&gt;0,F377&lt;&gt;"تأكد من الكود"),COUNT($U$3:U376)+1,"  ")</f>
        <v xml:space="preserve">  </v>
      </c>
      <c r="Y377" s="4" t="str">
        <f>IF(AND($Z$2=$D377,$Z$2&lt;&gt;"",$Z$2&lt;&gt;0,$Y$2=$Y$1),COUNT($Y$3:Y376)+1,"  ")</f>
        <v xml:space="preserve">  </v>
      </c>
    </row>
    <row r="378" spans="2:25" ht="15.75">
      <c r="B378" s="5" t="str">
        <f>IF(C378&lt;&gt;"",COUNT($B$3:B377)+1,"")</f>
        <v/>
      </c>
      <c r="C378" s="86"/>
      <c r="D378" s="12"/>
      <c r="E378" s="12"/>
      <c r="F378" s="5" t="str">
        <f>IFERROR(IF(E378&lt;&gt;"",VLOOKUP(E378,STORE!$C$6:$D$500,2,FALSE),""),"تأكد من الكود")</f>
        <v/>
      </c>
      <c r="G378" s="12"/>
      <c r="H378" s="20"/>
      <c r="I378" s="12"/>
      <c r="U378" s="4" t="str">
        <f>IF(AND($V$2=$E378,$V$2&lt;&gt;"",$V$2&lt;&gt;0,F378&lt;&gt;"تأكد من الكود"),COUNT($U$3:U377)+1,"  ")</f>
        <v xml:space="preserve">  </v>
      </c>
      <c r="Y378" s="4" t="str">
        <f>IF(AND($Z$2=$D378,$Z$2&lt;&gt;"",$Z$2&lt;&gt;0,$Y$2=$Y$1),COUNT($Y$3:Y377)+1,"  ")</f>
        <v xml:space="preserve">  </v>
      </c>
    </row>
    <row r="379" spans="2:25" ht="15.75">
      <c r="B379" s="5" t="str">
        <f>IF(C379&lt;&gt;"",COUNT($B$3:B378)+1,"")</f>
        <v/>
      </c>
      <c r="C379" s="86"/>
      <c r="D379" s="12"/>
      <c r="E379" s="12"/>
      <c r="F379" s="5" t="str">
        <f>IFERROR(IF(E379&lt;&gt;"",VLOOKUP(E379,STORE!$C$6:$D$500,2,FALSE),""),"تأكد من الكود")</f>
        <v/>
      </c>
      <c r="G379" s="12"/>
      <c r="H379" s="20"/>
      <c r="I379" s="12"/>
      <c r="U379" s="4" t="str">
        <f>IF(AND($V$2=$E379,$V$2&lt;&gt;"",$V$2&lt;&gt;0,F379&lt;&gt;"تأكد من الكود"),COUNT($U$3:U378)+1,"  ")</f>
        <v xml:space="preserve">  </v>
      </c>
      <c r="Y379" s="4" t="str">
        <f>IF(AND($Z$2=$D379,$Z$2&lt;&gt;"",$Z$2&lt;&gt;0,$Y$2=$Y$1),COUNT($Y$3:Y378)+1,"  ")</f>
        <v xml:space="preserve">  </v>
      </c>
    </row>
    <row r="380" spans="2:25" ht="15.75">
      <c r="B380" s="5" t="str">
        <f>IF(C380&lt;&gt;"",COUNT($B$3:B379)+1,"")</f>
        <v/>
      </c>
      <c r="C380" s="86"/>
      <c r="D380" s="12"/>
      <c r="E380" s="12"/>
      <c r="F380" s="5" t="str">
        <f>IFERROR(IF(E380&lt;&gt;"",VLOOKUP(E380,STORE!$C$6:$D$500,2,FALSE),""),"تأكد من الكود")</f>
        <v/>
      </c>
      <c r="G380" s="12"/>
      <c r="H380" s="20"/>
      <c r="I380" s="12"/>
      <c r="U380" s="4" t="str">
        <f>IF(AND($V$2=$E380,$V$2&lt;&gt;"",$V$2&lt;&gt;0,F380&lt;&gt;"تأكد من الكود"),COUNT($U$3:U379)+1,"  ")</f>
        <v xml:space="preserve">  </v>
      </c>
      <c r="Y380" s="4" t="str">
        <f>IF(AND($Z$2=$D380,$Z$2&lt;&gt;"",$Z$2&lt;&gt;0,$Y$2=$Y$1),COUNT($Y$3:Y379)+1,"  ")</f>
        <v xml:space="preserve">  </v>
      </c>
    </row>
    <row r="381" spans="2:25" ht="15.75">
      <c r="B381" s="5" t="str">
        <f>IF(C381&lt;&gt;"",COUNT($B$3:B380)+1,"")</f>
        <v/>
      </c>
      <c r="C381" s="86"/>
      <c r="D381" s="12"/>
      <c r="E381" s="12"/>
      <c r="F381" s="5" t="str">
        <f>IFERROR(IF(E381&lt;&gt;"",VLOOKUP(E381,STORE!$C$6:$D$500,2,FALSE),""),"تأكد من الكود")</f>
        <v/>
      </c>
      <c r="G381" s="12"/>
      <c r="H381" s="20"/>
      <c r="I381" s="12"/>
      <c r="U381" s="4" t="str">
        <f>IF(AND($V$2=$E381,$V$2&lt;&gt;"",$V$2&lt;&gt;0,F381&lt;&gt;"تأكد من الكود"),COUNT($U$3:U380)+1,"  ")</f>
        <v xml:space="preserve">  </v>
      </c>
      <c r="Y381" s="4" t="str">
        <f>IF(AND($Z$2=$D381,$Z$2&lt;&gt;"",$Z$2&lt;&gt;0,$Y$2=$Y$1),COUNT($Y$3:Y380)+1,"  ")</f>
        <v xml:space="preserve">  </v>
      </c>
    </row>
    <row r="382" spans="2:25" ht="15.75">
      <c r="B382" s="5" t="str">
        <f>IF(C382&lt;&gt;"",COUNT($B$3:B381)+1,"")</f>
        <v/>
      </c>
      <c r="C382" s="86"/>
      <c r="D382" s="12"/>
      <c r="E382" s="12"/>
      <c r="F382" s="5" t="str">
        <f>IFERROR(IF(E382&lt;&gt;"",VLOOKUP(E382,STORE!$C$6:$D$500,2,FALSE),""),"تأكد من الكود")</f>
        <v/>
      </c>
      <c r="G382" s="12"/>
      <c r="H382" s="20"/>
      <c r="I382" s="12"/>
      <c r="U382" s="4" t="str">
        <f>IF(AND($V$2=$E382,$V$2&lt;&gt;"",$V$2&lt;&gt;0,F382&lt;&gt;"تأكد من الكود"),COUNT($U$3:U381)+1,"  ")</f>
        <v xml:space="preserve">  </v>
      </c>
      <c r="Y382" s="4" t="str">
        <f>IF(AND($Z$2=$D382,$Z$2&lt;&gt;"",$Z$2&lt;&gt;0,$Y$2=$Y$1),COUNT($Y$3:Y381)+1,"  ")</f>
        <v xml:space="preserve">  </v>
      </c>
    </row>
    <row r="383" spans="2:25" ht="15.75">
      <c r="B383" s="5" t="str">
        <f>IF(C383&lt;&gt;"",COUNT($B$3:B382)+1,"")</f>
        <v/>
      </c>
      <c r="C383" s="86"/>
      <c r="D383" s="12"/>
      <c r="E383" s="12"/>
      <c r="F383" s="5" t="str">
        <f>IFERROR(IF(E383&lt;&gt;"",VLOOKUP(E383,STORE!$C$6:$D$500,2,FALSE),""),"تأكد من الكود")</f>
        <v/>
      </c>
      <c r="G383" s="12"/>
      <c r="H383" s="20"/>
      <c r="I383" s="12"/>
      <c r="U383" s="4" t="str">
        <f>IF(AND($V$2=$E383,$V$2&lt;&gt;"",$V$2&lt;&gt;0,F383&lt;&gt;"تأكد من الكود"),COUNT($U$3:U382)+1,"  ")</f>
        <v xml:space="preserve">  </v>
      </c>
      <c r="Y383" s="4" t="str">
        <f>IF(AND($Z$2=$D383,$Z$2&lt;&gt;"",$Z$2&lt;&gt;0,$Y$2=$Y$1),COUNT($Y$3:Y382)+1,"  ")</f>
        <v xml:space="preserve">  </v>
      </c>
    </row>
    <row r="384" spans="2:25" ht="15.75">
      <c r="B384" s="5" t="str">
        <f>IF(C384&lt;&gt;"",COUNT($B$3:B383)+1,"")</f>
        <v/>
      </c>
      <c r="C384" s="86"/>
      <c r="D384" s="12"/>
      <c r="E384" s="12"/>
      <c r="F384" s="5" t="str">
        <f>IFERROR(IF(E384&lt;&gt;"",VLOOKUP(E384,STORE!$C$6:$D$500,2,FALSE),""),"تأكد من الكود")</f>
        <v/>
      </c>
      <c r="G384" s="12"/>
      <c r="H384" s="20"/>
      <c r="I384" s="12"/>
      <c r="U384" s="4" t="str">
        <f>IF(AND($V$2=$E384,$V$2&lt;&gt;"",$V$2&lt;&gt;0,F384&lt;&gt;"تأكد من الكود"),COUNT($U$3:U383)+1,"  ")</f>
        <v xml:space="preserve">  </v>
      </c>
      <c r="Y384" s="4" t="str">
        <f>IF(AND($Z$2=$D384,$Z$2&lt;&gt;"",$Z$2&lt;&gt;0,$Y$2=$Y$1),COUNT($Y$3:Y383)+1,"  ")</f>
        <v xml:space="preserve">  </v>
      </c>
    </row>
    <row r="385" spans="2:25" ht="15.75">
      <c r="B385" s="5" t="str">
        <f>IF(C385&lt;&gt;"",COUNT($B$3:B384)+1,"")</f>
        <v/>
      </c>
      <c r="C385" s="86"/>
      <c r="D385" s="12"/>
      <c r="E385" s="12"/>
      <c r="F385" s="5" t="str">
        <f>IFERROR(IF(E385&lt;&gt;"",VLOOKUP(E385,STORE!$C$6:$D$500,2,FALSE),""),"تأكد من الكود")</f>
        <v/>
      </c>
      <c r="G385" s="12"/>
      <c r="H385" s="20"/>
      <c r="I385" s="12"/>
      <c r="U385" s="4" t="str">
        <f>IF(AND($V$2=$E385,$V$2&lt;&gt;"",$V$2&lt;&gt;0,F385&lt;&gt;"تأكد من الكود"),COUNT($U$3:U384)+1,"  ")</f>
        <v xml:space="preserve">  </v>
      </c>
      <c r="Y385" s="4" t="str">
        <f>IF(AND($Z$2=$D385,$Z$2&lt;&gt;"",$Z$2&lt;&gt;0,$Y$2=$Y$1),COUNT($Y$3:Y384)+1,"  ")</f>
        <v xml:space="preserve">  </v>
      </c>
    </row>
    <row r="386" spans="2:25" ht="15.75">
      <c r="B386" s="5" t="str">
        <f>IF(C386&lt;&gt;"",COUNT($B$3:B385)+1,"")</f>
        <v/>
      </c>
      <c r="C386" s="86"/>
      <c r="D386" s="12"/>
      <c r="E386" s="12"/>
      <c r="F386" s="5" t="str">
        <f>IFERROR(IF(E386&lt;&gt;"",VLOOKUP(E386,STORE!$C$6:$D$500,2,FALSE),""),"تأكد من الكود")</f>
        <v/>
      </c>
      <c r="G386" s="12"/>
      <c r="H386" s="20"/>
      <c r="I386" s="12"/>
      <c r="U386" s="4" t="str">
        <f>IF(AND($V$2=$E386,$V$2&lt;&gt;"",$V$2&lt;&gt;0,F386&lt;&gt;"تأكد من الكود"),COUNT($U$3:U385)+1,"  ")</f>
        <v xml:space="preserve">  </v>
      </c>
      <c r="Y386" s="4" t="str">
        <f>IF(AND($Z$2=$D386,$Z$2&lt;&gt;"",$Z$2&lt;&gt;0,$Y$2=$Y$1),COUNT($Y$3:Y385)+1,"  ")</f>
        <v xml:space="preserve">  </v>
      </c>
    </row>
    <row r="387" spans="2:25" ht="15.75">
      <c r="B387" s="5" t="str">
        <f>IF(C387&lt;&gt;"",COUNT($B$3:B386)+1,"")</f>
        <v/>
      </c>
      <c r="C387" s="86"/>
      <c r="D387" s="12"/>
      <c r="E387" s="12"/>
      <c r="F387" s="5" t="str">
        <f>IFERROR(IF(E387&lt;&gt;"",VLOOKUP(E387,STORE!$C$6:$D$500,2,FALSE),""),"تأكد من الكود")</f>
        <v/>
      </c>
      <c r="G387" s="12"/>
      <c r="H387" s="20"/>
      <c r="I387" s="12"/>
      <c r="U387" s="4" t="str">
        <f>IF(AND($V$2=$E387,$V$2&lt;&gt;"",$V$2&lt;&gt;0,F387&lt;&gt;"تأكد من الكود"),COUNT($U$3:U386)+1,"  ")</f>
        <v xml:space="preserve">  </v>
      </c>
      <c r="Y387" s="4" t="str">
        <f>IF(AND($Z$2=$D387,$Z$2&lt;&gt;"",$Z$2&lt;&gt;0,$Y$2=$Y$1),COUNT($Y$3:Y386)+1,"  ")</f>
        <v xml:space="preserve">  </v>
      </c>
    </row>
    <row r="388" spans="2:25" ht="15.75">
      <c r="B388" s="5" t="str">
        <f>IF(C388&lt;&gt;"",COUNT($B$3:B387)+1,"")</f>
        <v/>
      </c>
      <c r="C388" s="86"/>
      <c r="D388" s="12"/>
      <c r="E388" s="12"/>
      <c r="F388" s="5" t="str">
        <f>IFERROR(IF(E388&lt;&gt;"",VLOOKUP(E388,STORE!$C$6:$D$500,2,FALSE),""),"تأكد من الكود")</f>
        <v/>
      </c>
      <c r="G388" s="12"/>
      <c r="H388" s="20"/>
      <c r="I388" s="12"/>
      <c r="U388" s="4" t="str">
        <f>IF(AND($V$2=$E388,$V$2&lt;&gt;"",$V$2&lt;&gt;0,F388&lt;&gt;"تأكد من الكود"),COUNT($U$3:U387)+1,"  ")</f>
        <v xml:space="preserve">  </v>
      </c>
      <c r="Y388" s="4" t="str">
        <f>IF(AND($Z$2=$D388,$Z$2&lt;&gt;"",$Z$2&lt;&gt;0,$Y$2=$Y$1),COUNT($Y$3:Y387)+1,"  ")</f>
        <v xml:space="preserve">  </v>
      </c>
    </row>
    <row r="389" spans="2:25" ht="15.75">
      <c r="B389" s="5" t="str">
        <f>IF(C389&lt;&gt;"",COUNT($B$3:B388)+1,"")</f>
        <v/>
      </c>
      <c r="C389" s="86"/>
      <c r="D389" s="12"/>
      <c r="E389" s="12"/>
      <c r="F389" s="5" t="str">
        <f>IFERROR(IF(E389&lt;&gt;"",VLOOKUP(E389,STORE!$C$6:$D$500,2,FALSE),""),"تأكد من الكود")</f>
        <v/>
      </c>
      <c r="G389" s="12"/>
      <c r="H389" s="20"/>
      <c r="I389" s="12"/>
      <c r="U389" s="4" t="str">
        <f>IF(AND($V$2=$E389,$V$2&lt;&gt;"",$V$2&lt;&gt;0,F389&lt;&gt;"تأكد من الكود"),COUNT($U$3:U388)+1,"  ")</f>
        <v xml:space="preserve">  </v>
      </c>
      <c r="Y389" s="4" t="str">
        <f>IF(AND($Z$2=$D389,$Z$2&lt;&gt;"",$Z$2&lt;&gt;0,$Y$2=$Y$1),COUNT($Y$3:Y388)+1,"  ")</f>
        <v xml:space="preserve">  </v>
      </c>
    </row>
    <row r="390" spans="2:25" ht="15.75">
      <c r="B390" s="5" t="str">
        <f>IF(C390&lt;&gt;"",COUNT($B$3:B389)+1,"")</f>
        <v/>
      </c>
      <c r="C390" s="86"/>
      <c r="D390" s="12"/>
      <c r="E390" s="12"/>
      <c r="F390" s="5" t="str">
        <f>IFERROR(IF(E390&lt;&gt;"",VLOOKUP(E390,STORE!$C$6:$D$500,2,FALSE),""),"تأكد من الكود")</f>
        <v/>
      </c>
      <c r="G390" s="12"/>
      <c r="H390" s="20"/>
      <c r="I390" s="12"/>
      <c r="U390" s="4" t="str">
        <f>IF(AND($V$2=$E390,$V$2&lt;&gt;"",$V$2&lt;&gt;0,F390&lt;&gt;"تأكد من الكود"),COUNT($U$3:U389)+1,"  ")</f>
        <v xml:space="preserve">  </v>
      </c>
      <c r="Y390" s="4" t="str">
        <f>IF(AND($Z$2=$D390,$Z$2&lt;&gt;"",$Z$2&lt;&gt;0,$Y$2=$Y$1),COUNT($Y$3:Y389)+1,"  ")</f>
        <v xml:space="preserve">  </v>
      </c>
    </row>
    <row r="391" spans="2:25" ht="15.75">
      <c r="B391" s="5" t="str">
        <f>IF(C391&lt;&gt;"",COUNT($B$3:B390)+1,"")</f>
        <v/>
      </c>
      <c r="C391" s="86"/>
      <c r="D391" s="12"/>
      <c r="E391" s="12"/>
      <c r="F391" s="5" t="str">
        <f>IFERROR(IF(E391&lt;&gt;"",VLOOKUP(E391,STORE!$C$6:$D$500,2,FALSE),""),"تأكد من الكود")</f>
        <v/>
      </c>
      <c r="G391" s="12"/>
      <c r="H391" s="20"/>
      <c r="I391" s="12"/>
      <c r="U391" s="4" t="str">
        <f>IF(AND($V$2=$E391,$V$2&lt;&gt;"",$V$2&lt;&gt;0,F391&lt;&gt;"تأكد من الكود"),COUNT($U$3:U390)+1,"  ")</f>
        <v xml:space="preserve">  </v>
      </c>
      <c r="Y391" s="4" t="str">
        <f>IF(AND($Z$2=$D391,$Z$2&lt;&gt;"",$Z$2&lt;&gt;0,$Y$2=$Y$1),COUNT($Y$3:Y390)+1,"  ")</f>
        <v xml:space="preserve">  </v>
      </c>
    </row>
    <row r="392" spans="2:25" ht="15.75">
      <c r="B392" s="5" t="str">
        <f>IF(C392&lt;&gt;"",COUNT($B$3:B391)+1,"")</f>
        <v/>
      </c>
      <c r="C392" s="86"/>
      <c r="D392" s="12"/>
      <c r="E392" s="12"/>
      <c r="F392" s="5" t="str">
        <f>IFERROR(IF(E392&lt;&gt;"",VLOOKUP(E392,STORE!$C$6:$D$500,2,FALSE),""),"تأكد من الكود")</f>
        <v/>
      </c>
      <c r="G392" s="12"/>
      <c r="H392" s="20"/>
      <c r="I392" s="12"/>
      <c r="U392" s="4" t="str">
        <f>IF(AND($V$2=$E392,$V$2&lt;&gt;"",$V$2&lt;&gt;0,F392&lt;&gt;"تأكد من الكود"),COUNT($U$3:U391)+1,"  ")</f>
        <v xml:space="preserve">  </v>
      </c>
      <c r="Y392" s="4" t="str">
        <f>IF(AND($Z$2=$D392,$Z$2&lt;&gt;"",$Z$2&lt;&gt;0,$Y$2=$Y$1),COUNT($Y$3:Y391)+1,"  ")</f>
        <v xml:space="preserve">  </v>
      </c>
    </row>
    <row r="393" spans="2:25" ht="15.75">
      <c r="B393" s="5" t="str">
        <f>IF(C393&lt;&gt;"",COUNT($B$3:B392)+1,"")</f>
        <v/>
      </c>
      <c r="C393" s="86"/>
      <c r="D393" s="12"/>
      <c r="E393" s="12"/>
      <c r="F393" s="5" t="str">
        <f>IFERROR(IF(E393&lt;&gt;"",VLOOKUP(E393,STORE!$C$6:$D$500,2,FALSE),""),"تأكد من الكود")</f>
        <v/>
      </c>
      <c r="G393" s="12"/>
      <c r="H393" s="20"/>
      <c r="I393" s="12"/>
      <c r="U393" s="4" t="str">
        <f>IF(AND($V$2=$E393,$V$2&lt;&gt;"",$V$2&lt;&gt;0,F393&lt;&gt;"تأكد من الكود"),COUNT($U$3:U392)+1,"  ")</f>
        <v xml:space="preserve">  </v>
      </c>
      <c r="Y393" s="4" t="str">
        <f>IF(AND($Z$2=$D393,$Z$2&lt;&gt;"",$Z$2&lt;&gt;0,$Y$2=$Y$1),COUNT($Y$3:Y392)+1,"  ")</f>
        <v xml:space="preserve">  </v>
      </c>
    </row>
    <row r="394" spans="2:25" ht="15.75">
      <c r="B394" s="5" t="str">
        <f>IF(C394&lt;&gt;"",COUNT($B$3:B393)+1,"")</f>
        <v/>
      </c>
      <c r="C394" s="86"/>
      <c r="D394" s="12"/>
      <c r="E394" s="12"/>
      <c r="F394" s="5" t="str">
        <f>IFERROR(IF(E394&lt;&gt;"",VLOOKUP(E394,STORE!$C$6:$D$500,2,FALSE),""),"تأكد من الكود")</f>
        <v/>
      </c>
      <c r="G394" s="12"/>
      <c r="H394" s="20"/>
      <c r="I394" s="12"/>
      <c r="U394" s="4" t="str">
        <f>IF(AND($V$2=$E394,$V$2&lt;&gt;"",$V$2&lt;&gt;0,F394&lt;&gt;"تأكد من الكود"),COUNT($U$3:U393)+1,"  ")</f>
        <v xml:space="preserve">  </v>
      </c>
      <c r="Y394" s="4" t="str">
        <f>IF(AND($Z$2=$D394,$Z$2&lt;&gt;"",$Z$2&lt;&gt;0,$Y$2=$Y$1),COUNT($Y$3:Y393)+1,"  ")</f>
        <v xml:space="preserve">  </v>
      </c>
    </row>
    <row r="395" spans="2:25" ht="15.75">
      <c r="B395" s="5" t="str">
        <f>IF(C395&lt;&gt;"",COUNT($B$3:B394)+1,"")</f>
        <v/>
      </c>
      <c r="C395" s="86"/>
      <c r="D395" s="12"/>
      <c r="E395" s="12"/>
      <c r="F395" s="5" t="str">
        <f>IFERROR(IF(E395&lt;&gt;"",VLOOKUP(E395,STORE!$C$6:$D$500,2,FALSE),""),"تأكد من الكود")</f>
        <v/>
      </c>
      <c r="G395" s="12"/>
      <c r="H395" s="20"/>
      <c r="I395" s="12"/>
      <c r="U395" s="4" t="str">
        <f>IF(AND($V$2=$E395,$V$2&lt;&gt;"",$V$2&lt;&gt;0,F395&lt;&gt;"تأكد من الكود"),COUNT($U$3:U394)+1,"  ")</f>
        <v xml:space="preserve">  </v>
      </c>
      <c r="Y395" s="4" t="str">
        <f>IF(AND($Z$2=$D395,$Z$2&lt;&gt;"",$Z$2&lt;&gt;0,$Y$2=$Y$1),COUNT($Y$3:Y394)+1,"  ")</f>
        <v xml:space="preserve">  </v>
      </c>
    </row>
    <row r="396" spans="2:25" ht="15.75">
      <c r="B396" s="5" t="str">
        <f>IF(C396&lt;&gt;"",COUNT($B$3:B395)+1,"")</f>
        <v/>
      </c>
      <c r="C396" s="86"/>
      <c r="D396" s="12"/>
      <c r="E396" s="12"/>
      <c r="F396" s="5" t="str">
        <f>IFERROR(IF(E396&lt;&gt;"",VLOOKUP(E396,STORE!$C$6:$D$500,2,FALSE),""),"تأكد من الكود")</f>
        <v/>
      </c>
      <c r="G396" s="12"/>
      <c r="H396" s="20"/>
      <c r="I396" s="12"/>
      <c r="U396" s="4" t="str">
        <f>IF(AND($V$2=$E396,$V$2&lt;&gt;"",$V$2&lt;&gt;0,F396&lt;&gt;"تأكد من الكود"),COUNT($U$3:U395)+1,"  ")</f>
        <v xml:space="preserve">  </v>
      </c>
      <c r="Y396" s="4" t="str">
        <f>IF(AND($Z$2=$D396,$Z$2&lt;&gt;"",$Z$2&lt;&gt;0,$Y$2=$Y$1),COUNT($Y$3:Y395)+1,"  ")</f>
        <v xml:space="preserve">  </v>
      </c>
    </row>
    <row r="397" spans="2:25" ht="15.75">
      <c r="B397" s="5" t="str">
        <f>IF(C397&lt;&gt;"",COUNT($B$3:B396)+1,"")</f>
        <v/>
      </c>
      <c r="C397" s="86"/>
      <c r="D397" s="12"/>
      <c r="E397" s="12"/>
      <c r="F397" s="5" t="str">
        <f>IFERROR(IF(E397&lt;&gt;"",VLOOKUP(E397,STORE!$C$6:$D$500,2,FALSE),""),"تأكد من الكود")</f>
        <v/>
      </c>
      <c r="G397" s="12"/>
      <c r="H397" s="20"/>
      <c r="I397" s="12"/>
      <c r="U397" s="4" t="str">
        <f>IF(AND($V$2=$E397,$V$2&lt;&gt;"",$V$2&lt;&gt;0,F397&lt;&gt;"تأكد من الكود"),COUNT($U$3:U396)+1,"  ")</f>
        <v xml:space="preserve">  </v>
      </c>
      <c r="Y397" s="4" t="str">
        <f>IF(AND($Z$2=$D397,$Z$2&lt;&gt;"",$Z$2&lt;&gt;0,$Y$2=$Y$1),COUNT($Y$3:Y396)+1,"  ")</f>
        <v xml:space="preserve">  </v>
      </c>
    </row>
    <row r="398" spans="2:25" ht="15.75">
      <c r="B398" s="5" t="str">
        <f>IF(C398&lt;&gt;"",COUNT($B$3:B397)+1,"")</f>
        <v/>
      </c>
      <c r="C398" s="86"/>
      <c r="D398" s="12"/>
      <c r="E398" s="12"/>
      <c r="F398" s="5" t="str">
        <f>IFERROR(IF(E398&lt;&gt;"",VLOOKUP(E398,STORE!$C$6:$D$500,2,FALSE),""),"تأكد من الكود")</f>
        <v/>
      </c>
      <c r="G398" s="12"/>
      <c r="H398" s="20"/>
      <c r="I398" s="12"/>
      <c r="U398" s="4" t="str">
        <f>IF(AND($V$2=$E398,$V$2&lt;&gt;"",$V$2&lt;&gt;0,F398&lt;&gt;"تأكد من الكود"),COUNT($U$3:U397)+1,"  ")</f>
        <v xml:space="preserve">  </v>
      </c>
      <c r="Y398" s="4" t="str">
        <f>IF(AND($Z$2=$D398,$Z$2&lt;&gt;"",$Z$2&lt;&gt;0,$Y$2=$Y$1),COUNT($Y$3:Y397)+1,"  ")</f>
        <v xml:space="preserve">  </v>
      </c>
    </row>
    <row r="399" spans="2:25" ht="15.75">
      <c r="B399" s="5" t="str">
        <f>IF(C399&lt;&gt;"",COUNT($B$3:B398)+1,"")</f>
        <v/>
      </c>
      <c r="C399" s="86"/>
      <c r="D399" s="12"/>
      <c r="E399" s="12"/>
      <c r="F399" s="5" t="str">
        <f>IFERROR(IF(E399&lt;&gt;"",VLOOKUP(E399,STORE!$C$6:$D$500,2,FALSE),""),"تأكد من الكود")</f>
        <v/>
      </c>
      <c r="G399" s="12"/>
      <c r="H399" s="20"/>
      <c r="I399" s="12"/>
      <c r="U399" s="4" t="str">
        <f>IF(AND($V$2=$E399,$V$2&lt;&gt;"",$V$2&lt;&gt;0,F399&lt;&gt;"تأكد من الكود"),COUNT($U$3:U398)+1,"  ")</f>
        <v xml:space="preserve">  </v>
      </c>
      <c r="Y399" s="4" t="str">
        <f>IF(AND($Z$2=$D399,$Z$2&lt;&gt;"",$Z$2&lt;&gt;0,$Y$2=$Y$1),COUNT($Y$3:Y398)+1,"  ")</f>
        <v xml:space="preserve">  </v>
      </c>
    </row>
    <row r="400" spans="2:25" ht="15.75">
      <c r="B400" s="5" t="str">
        <f>IF(C400&lt;&gt;"",COUNT($B$3:B399)+1,"")</f>
        <v/>
      </c>
      <c r="C400" s="86"/>
      <c r="D400" s="12"/>
      <c r="E400" s="12"/>
      <c r="F400" s="5" t="str">
        <f>IFERROR(IF(E400&lt;&gt;"",VLOOKUP(E400,STORE!$C$6:$D$500,2,FALSE),""),"تأكد من الكود")</f>
        <v/>
      </c>
      <c r="G400" s="12"/>
      <c r="H400" s="20"/>
      <c r="I400" s="12"/>
      <c r="U400" s="4" t="str">
        <f>IF(AND($V$2=$E400,$V$2&lt;&gt;"",$V$2&lt;&gt;0,F400&lt;&gt;"تأكد من الكود"),COUNT($U$3:U399)+1,"  ")</f>
        <v xml:space="preserve">  </v>
      </c>
      <c r="Y400" s="4" t="str">
        <f>IF(AND($Z$2=$D400,$Z$2&lt;&gt;"",$Z$2&lt;&gt;0,$Y$2=$Y$1),COUNT($Y$3:Y399)+1,"  ")</f>
        <v xml:space="preserve">  </v>
      </c>
    </row>
    <row r="401" spans="2:25" ht="15.75">
      <c r="B401" s="5" t="str">
        <f>IF(C401&lt;&gt;"",COUNT($B$3:B400)+1,"")</f>
        <v/>
      </c>
      <c r="C401" s="86"/>
      <c r="D401" s="12"/>
      <c r="E401" s="12"/>
      <c r="F401" s="5" t="str">
        <f>IFERROR(IF(E401&lt;&gt;"",VLOOKUP(E401,STORE!$C$6:$D$500,2,FALSE),""),"تأكد من الكود")</f>
        <v/>
      </c>
      <c r="G401" s="12"/>
      <c r="H401" s="20"/>
      <c r="I401" s="12"/>
      <c r="U401" s="4" t="str">
        <f>IF(AND($V$2=$E401,$V$2&lt;&gt;"",$V$2&lt;&gt;0,F401&lt;&gt;"تأكد من الكود"),COUNT($U$3:U400)+1,"  ")</f>
        <v xml:space="preserve">  </v>
      </c>
      <c r="Y401" s="4" t="str">
        <f>IF(AND($Z$2=$D401,$Z$2&lt;&gt;"",$Z$2&lt;&gt;0,$Y$2=$Y$1),COUNT($Y$3:Y400)+1,"  ")</f>
        <v xml:space="preserve">  </v>
      </c>
    </row>
    <row r="402" spans="2:25" ht="15.75">
      <c r="B402" s="5" t="str">
        <f>IF(C402&lt;&gt;"",COUNT($B$3:B401)+1,"")</f>
        <v/>
      </c>
      <c r="C402" s="86"/>
      <c r="D402" s="12"/>
      <c r="E402" s="12"/>
      <c r="F402" s="5" t="str">
        <f>IFERROR(IF(E402&lt;&gt;"",VLOOKUP(E402,STORE!$C$6:$D$500,2,FALSE),""),"تأكد من الكود")</f>
        <v/>
      </c>
      <c r="G402" s="12"/>
      <c r="H402" s="20"/>
      <c r="I402" s="12"/>
      <c r="U402" s="4" t="str">
        <f>IF(AND($V$2=$E402,$V$2&lt;&gt;"",$V$2&lt;&gt;0,F402&lt;&gt;"تأكد من الكود"),COUNT($U$3:U401)+1,"  ")</f>
        <v xml:space="preserve">  </v>
      </c>
      <c r="Y402" s="4" t="str">
        <f>IF(AND($Z$2=$D402,$Z$2&lt;&gt;"",$Z$2&lt;&gt;0,$Y$2=$Y$1),COUNT($Y$3:Y401)+1,"  ")</f>
        <v xml:space="preserve">  </v>
      </c>
    </row>
    <row r="403" spans="2:25" ht="15.75">
      <c r="B403" s="5" t="str">
        <f>IF(C403&lt;&gt;"",COUNT($B$3:B402)+1,"")</f>
        <v/>
      </c>
      <c r="C403" s="86"/>
      <c r="D403" s="12"/>
      <c r="E403" s="12"/>
      <c r="F403" s="5" t="str">
        <f>IFERROR(IF(E403&lt;&gt;"",VLOOKUP(E403,STORE!$C$6:$D$500,2,FALSE),""),"تأكد من الكود")</f>
        <v/>
      </c>
      <c r="G403" s="12"/>
      <c r="H403" s="20"/>
      <c r="I403" s="12"/>
      <c r="U403" s="4" t="str">
        <f>IF(AND($V$2=$E403,$V$2&lt;&gt;"",$V$2&lt;&gt;0,F403&lt;&gt;"تأكد من الكود"),COUNT($U$3:U402)+1,"  ")</f>
        <v xml:space="preserve">  </v>
      </c>
      <c r="Y403" s="4" t="str">
        <f>IF(AND($Z$2=$D403,$Z$2&lt;&gt;"",$Z$2&lt;&gt;0,$Y$2=$Y$1),COUNT($Y$3:Y402)+1,"  ")</f>
        <v xml:space="preserve">  </v>
      </c>
    </row>
    <row r="404" spans="2:25" ht="15.75">
      <c r="B404" s="5" t="str">
        <f>IF(C404&lt;&gt;"",COUNT($B$3:B403)+1,"")</f>
        <v/>
      </c>
      <c r="C404" s="86"/>
      <c r="D404" s="12"/>
      <c r="E404" s="12"/>
      <c r="F404" s="5" t="str">
        <f>IFERROR(IF(E404&lt;&gt;"",VLOOKUP(E404,STORE!$C$6:$D$500,2,FALSE),""),"تأكد من الكود")</f>
        <v/>
      </c>
      <c r="G404" s="12"/>
      <c r="H404" s="20"/>
      <c r="I404" s="12"/>
      <c r="U404" s="4" t="str">
        <f>IF(AND($V$2=$E404,$V$2&lt;&gt;"",$V$2&lt;&gt;0,F404&lt;&gt;"تأكد من الكود"),COUNT($U$3:U403)+1,"  ")</f>
        <v xml:space="preserve">  </v>
      </c>
      <c r="Y404" s="4" t="str">
        <f>IF(AND($Z$2=$D404,$Z$2&lt;&gt;"",$Z$2&lt;&gt;0,$Y$2=$Y$1),COUNT($Y$3:Y403)+1,"  ")</f>
        <v xml:space="preserve">  </v>
      </c>
    </row>
    <row r="405" spans="2:25" ht="15.75">
      <c r="B405" s="5" t="str">
        <f>IF(C405&lt;&gt;"",COUNT($B$3:B404)+1,"")</f>
        <v/>
      </c>
      <c r="C405" s="86"/>
      <c r="D405" s="12"/>
      <c r="E405" s="12"/>
      <c r="F405" s="5" t="str">
        <f>IFERROR(IF(E405&lt;&gt;"",VLOOKUP(E405,STORE!$C$6:$D$500,2,FALSE),""),"تأكد من الكود")</f>
        <v/>
      </c>
      <c r="G405" s="12"/>
      <c r="H405" s="20"/>
      <c r="I405" s="12"/>
      <c r="U405" s="4" t="str">
        <f>IF(AND($V$2=$E405,$V$2&lt;&gt;"",$V$2&lt;&gt;0,F405&lt;&gt;"تأكد من الكود"),COUNT($U$3:U404)+1,"  ")</f>
        <v xml:space="preserve">  </v>
      </c>
      <c r="Y405" s="4" t="str">
        <f>IF(AND($Z$2=$D405,$Z$2&lt;&gt;"",$Z$2&lt;&gt;0,$Y$2=$Y$1),COUNT($Y$3:Y404)+1,"  ")</f>
        <v xml:space="preserve">  </v>
      </c>
    </row>
    <row r="406" spans="2:25" ht="15.75">
      <c r="B406" s="5" t="str">
        <f>IF(C406&lt;&gt;"",COUNT($B$3:B405)+1,"")</f>
        <v/>
      </c>
      <c r="C406" s="86"/>
      <c r="D406" s="12"/>
      <c r="E406" s="12"/>
      <c r="F406" s="5" t="str">
        <f>IFERROR(IF(E406&lt;&gt;"",VLOOKUP(E406,STORE!$C$6:$D$500,2,FALSE),""),"تأكد من الكود")</f>
        <v/>
      </c>
      <c r="G406" s="12"/>
      <c r="H406" s="20"/>
      <c r="I406" s="12"/>
      <c r="U406" s="4" t="str">
        <f>IF(AND($V$2=$E406,$V$2&lt;&gt;"",$V$2&lt;&gt;0,F406&lt;&gt;"تأكد من الكود"),COUNT($U$3:U405)+1,"  ")</f>
        <v xml:space="preserve">  </v>
      </c>
      <c r="Y406" s="4" t="str">
        <f>IF(AND($Z$2=$D406,$Z$2&lt;&gt;"",$Z$2&lt;&gt;0,$Y$2=$Y$1),COUNT($Y$3:Y405)+1,"  ")</f>
        <v xml:space="preserve">  </v>
      </c>
    </row>
    <row r="407" spans="2:25" ht="15.75">
      <c r="B407" s="5" t="str">
        <f>IF(C407&lt;&gt;"",COUNT($B$3:B406)+1,"")</f>
        <v/>
      </c>
      <c r="C407" s="86"/>
      <c r="D407" s="12"/>
      <c r="E407" s="12"/>
      <c r="F407" s="5" t="str">
        <f>IFERROR(IF(E407&lt;&gt;"",VLOOKUP(E407,STORE!$C$6:$D$500,2,FALSE),""),"تأكد من الكود")</f>
        <v/>
      </c>
      <c r="G407" s="12"/>
      <c r="H407" s="20"/>
      <c r="I407" s="12"/>
      <c r="U407" s="4" t="str">
        <f>IF(AND($V$2=$E407,$V$2&lt;&gt;"",$V$2&lt;&gt;0,F407&lt;&gt;"تأكد من الكود"),COUNT($U$3:U406)+1,"  ")</f>
        <v xml:space="preserve">  </v>
      </c>
      <c r="Y407" s="4" t="str">
        <f>IF(AND($Z$2=$D407,$Z$2&lt;&gt;"",$Z$2&lt;&gt;0,$Y$2=$Y$1),COUNT($Y$3:Y406)+1,"  ")</f>
        <v xml:space="preserve">  </v>
      </c>
    </row>
    <row r="408" spans="2:25" ht="15.75">
      <c r="B408" s="5" t="str">
        <f>IF(C408&lt;&gt;"",COUNT($B$3:B407)+1,"")</f>
        <v/>
      </c>
      <c r="C408" s="86"/>
      <c r="D408" s="12"/>
      <c r="E408" s="12"/>
      <c r="F408" s="5" t="str">
        <f>IFERROR(IF(E408&lt;&gt;"",VLOOKUP(E408,STORE!$C$6:$D$500,2,FALSE),""),"تأكد من الكود")</f>
        <v/>
      </c>
      <c r="G408" s="12"/>
      <c r="H408" s="20"/>
      <c r="I408" s="12"/>
      <c r="U408" s="4" t="str">
        <f>IF(AND($V$2=$E408,$V$2&lt;&gt;"",$V$2&lt;&gt;0,F408&lt;&gt;"تأكد من الكود"),COUNT($U$3:U407)+1,"  ")</f>
        <v xml:space="preserve">  </v>
      </c>
      <c r="Y408" s="4" t="str">
        <f>IF(AND($Z$2=$D408,$Z$2&lt;&gt;"",$Z$2&lt;&gt;0,$Y$2=$Y$1),COUNT($Y$3:Y407)+1,"  ")</f>
        <v xml:space="preserve">  </v>
      </c>
    </row>
    <row r="409" spans="2:25" ht="15.75">
      <c r="B409" s="5" t="str">
        <f>IF(C409&lt;&gt;"",COUNT($B$3:B408)+1,"")</f>
        <v/>
      </c>
      <c r="C409" s="86"/>
      <c r="D409" s="12"/>
      <c r="E409" s="12"/>
      <c r="F409" s="5" t="str">
        <f>IFERROR(IF(E409&lt;&gt;"",VLOOKUP(E409,STORE!$C$6:$D$500,2,FALSE),""),"تأكد من الكود")</f>
        <v/>
      </c>
      <c r="G409" s="12"/>
      <c r="H409" s="20"/>
      <c r="I409" s="12"/>
      <c r="U409" s="4" t="str">
        <f>IF(AND($V$2=$E409,$V$2&lt;&gt;"",$V$2&lt;&gt;0,F409&lt;&gt;"تأكد من الكود"),COUNT($U$3:U408)+1,"  ")</f>
        <v xml:space="preserve">  </v>
      </c>
      <c r="Y409" s="4" t="str">
        <f>IF(AND($Z$2=$D409,$Z$2&lt;&gt;"",$Z$2&lt;&gt;0,$Y$2=$Y$1),COUNT($Y$3:Y408)+1,"  ")</f>
        <v xml:space="preserve">  </v>
      </c>
    </row>
    <row r="410" spans="2:25" ht="15.75">
      <c r="B410" s="5" t="str">
        <f>IF(C410&lt;&gt;"",COUNT($B$3:B409)+1,"")</f>
        <v/>
      </c>
      <c r="C410" s="86"/>
      <c r="D410" s="12"/>
      <c r="E410" s="12"/>
      <c r="F410" s="5" t="str">
        <f>IFERROR(IF(E410&lt;&gt;"",VLOOKUP(E410,STORE!$C$6:$D$500,2,FALSE),""),"تأكد من الكود")</f>
        <v/>
      </c>
      <c r="G410" s="12"/>
      <c r="H410" s="20"/>
      <c r="I410" s="12"/>
      <c r="U410" s="4" t="str">
        <f>IF(AND($V$2=$E410,$V$2&lt;&gt;"",$V$2&lt;&gt;0,F410&lt;&gt;"تأكد من الكود"),COUNT($U$3:U409)+1,"  ")</f>
        <v xml:space="preserve">  </v>
      </c>
      <c r="Y410" s="4" t="str">
        <f>IF(AND($Z$2=$D410,$Z$2&lt;&gt;"",$Z$2&lt;&gt;0,$Y$2=$Y$1),COUNT($Y$3:Y409)+1,"  ")</f>
        <v xml:space="preserve">  </v>
      </c>
    </row>
    <row r="411" spans="2:25" ht="15.75">
      <c r="B411" s="5" t="str">
        <f>IF(C411&lt;&gt;"",COUNT($B$3:B410)+1,"")</f>
        <v/>
      </c>
      <c r="C411" s="86"/>
      <c r="D411" s="12"/>
      <c r="E411" s="12"/>
      <c r="F411" s="5" t="str">
        <f>IFERROR(IF(E411&lt;&gt;"",VLOOKUP(E411,STORE!$C$6:$D$500,2,FALSE),""),"تأكد من الكود")</f>
        <v/>
      </c>
      <c r="G411" s="12"/>
      <c r="H411" s="20"/>
      <c r="I411" s="12"/>
      <c r="U411" s="4" t="str">
        <f>IF(AND($V$2=$E411,$V$2&lt;&gt;"",$V$2&lt;&gt;0,F411&lt;&gt;"تأكد من الكود"),COUNT($U$3:U410)+1,"  ")</f>
        <v xml:space="preserve">  </v>
      </c>
      <c r="Y411" s="4" t="str">
        <f>IF(AND($Z$2=$D411,$Z$2&lt;&gt;"",$Z$2&lt;&gt;0,$Y$2=$Y$1),COUNT($Y$3:Y410)+1,"  ")</f>
        <v xml:space="preserve">  </v>
      </c>
    </row>
    <row r="412" spans="2:25" ht="15.75">
      <c r="B412" s="5" t="str">
        <f>IF(C412&lt;&gt;"",COUNT($B$3:B411)+1,"")</f>
        <v/>
      </c>
      <c r="C412" s="86"/>
      <c r="D412" s="12"/>
      <c r="E412" s="12"/>
      <c r="F412" s="5" t="str">
        <f>IFERROR(IF(E412&lt;&gt;"",VLOOKUP(E412,STORE!$C$6:$D$500,2,FALSE),""),"تأكد من الكود")</f>
        <v/>
      </c>
      <c r="G412" s="12"/>
      <c r="H412" s="20"/>
      <c r="I412" s="12"/>
      <c r="U412" s="4" t="str">
        <f>IF(AND($V$2=$E412,$V$2&lt;&gt;"",$V$2&lt;&gt;0,F412&lt;&gt;"تأكد من الكود"),COUNT($U$3:U411)+1,"  ")</f>
        <v xml:space="preserve">  </v>
      </c>
      <c r="Y412" s="4" t="str">
        <f>IF(AND($Z$2=$D412,$Z$2&lt;&gt;"",$Z$2&lt;&gt;0,$Y$2=$Y$1),COUNT($Y$3:Y411)+1,"  ")</f>
        <v xml:space="preserve">  </v>
      </c>
    </row>
    <row r="413" spans="2:25" ht="15.75">
      <c r="B413" s="5" t="str">
        <f>IF(C413&lt;&gt;"",COUNT($B$3:B412)+1,"")</f>
        <v/>
      </c>
      <c r="C413" s="86"/>
      <c r="D413" s="12"/>
      <c r="E413" s="12"/>
      <c r="F413" s="5" t="str">
        <f>IFERROR(IF(E413&lt;&gt;"",VLOOKUP(E413,STORE!$C$6:$D$500,2,FALSE),""),"تأكد من الكود")</f>
        <v/>
      </c>
      <c r="G413" s="12"/>
      <c r="H413" s="20"/>
      <c r="I413" s="12"/>
      <c r="U413" s="4" t="str">
        <f>IF(AND($V$2=$E413,$V$2&lt;&gt;"",$V$2&lt;&gt;0,F413&lt;&gt;"تأكد من الكود"),COUNT($U$3:U412)+1,"  ")</f>
        <v xml:space="preserve">  </v>
      </c>
      <c r="Y413" s="4" t="str">
        <f>IF(AND($Z$2=$D413,$Z$2&lt;&gt;"",$Z$2&lt;&gt;0,$Y$2=$Y$1),COUNT($Y$3:Y412)+1,"  ")</f>
        <v xml:space="preserve">  </v>
      </c>
    </row>
    <row r="414" spans="2:25" ht="15.75">
      <c r="B414" s="5" t="str">
        <f>IF(C414&lt;&gt;"",COUNT($B$3:B413)+1,"")</f>
        <v/>
      </c>
      <c r="C414" s="86"/>
      <c r="D414" s="12"/>
      <c r="E414" s="12"/>
      <c r="F414" s="5" t="str">
        <f>IFERROR(IF(E414&lt;&gt;"",VLOOKUP(E414,STORE!$C$6:$D$500,2,FALSE),""),"تأكد من الكود")</f>
        <v/>
      </c>
      <c r="G414" s="12"/>
      <c r="H414" s="20"/>
      <c r="I414" s="12"/>
      <c r="U414" s="4" t="str">
        <f>IF(AND($V$2=$E414,$V$2&lt;&gt;"",$V$2&lt;&gt;0,F414&lt;&gt;"تأكد من الكود"),COUNT($U$3:U413)+1,"  ")</f>
        <v xml:space="preserve">  </v>
      </c>
      <c r="Y414" s="4" t="str">
        <f>IF(AND($Z$2=$D414,$Z$2&lt;&gt;"",$Z$2&lt;&gt;0,$Y$2=$Y$1),COUNT($Y$3:Y413)+1,"  ")</f>
        <v xml:space="preserve">  </v>
      </c>
    </row>
    <row r="415" spans="2:25" ht="15.75">
      <c r="B415" s="5" t="str">
        <f>IF(C415&lt;&gt;"",COUNT($B$3:B414)+1,"")</f>
        <v/>
      </c>
      <c r="C415" s="86"/>
      <c r="D415" s="12"/>
      <c r="E415" s="12"/>
      <c r="F415" s="5" t="str">
        <f>IFERROR(IF(E415&lt;&gt;"",VLOOKUP(E415,STORE!$C$6:$D$500,2,FALSE),""),"تأكد من الكود")</f>
        <v/>
      </c>
      <c r="G415" s="12"/>
      <c r="H415" s="20"/>
      <c r="I415" s="12"/>
      <c r="U415" s="4" t="str">
        <f>IF(AND($V$2=$E415,$V$2&lt;&gt;"",$V$2&lt;&gt;0,F415&lt;&gt;"تأكد من الكود"),COUNT($U$3:U414)+1,"  ")</f>
        <v xml:space="preserve">  </v>
      </c>
      <c r="Y415" s="4" t="str">
        <f>IF(AND($Z$2=$D415,$Z$2&lt;&gt;"",$Z$2&lt;&gt;0,$Y$2=$Y$1),COUNT($Y$3:Y414)+1,"  ")</f>
        <v xml:space="preserve">  </v>
      </c>
    </row>
    <row r="416" spans="2:25" ht="15.75">
      <c r="B416" s="5" t="str">
        <f>IF(C416&lt;&gt;"",COUNT($B$3:B415)+1,"")</f>
        <v/>
      </c>
      <c r="C416" s="86"/>
      <c r="D416" s="12"/>
      <c r="E416" s="12"/>
      <c r="F416" s="5" t="str">
        <f>IFERROR(IF(E416&lt;&gt;"",VLOOKUP(E416,STORE!$C$6:$D$500,2,FALSE),""),"تأكد من الكود")</f>
        <v/>
      </c>
      <c r="G416" s="12"/>
      <c r="H416" s="20"/>
      <c r="I416" s="12"/>
      <c r="U416" s="4" t="str">
        <f>IF(AND($V$2=$E416,$V$2&lt;&gt;"",$V$2&lt;&gt;0,F416&lt;&gt;"تأكد من الكود"),COUNT($U$3:U415)+1,"  ")</f>
        <v xml:space="preserve">  </v>
      </c>
      <c r="Y416" s="4" t="str">
        <f>IF(AND($Z$2=$D416,$Z$2&lt;&gt;"",$Z$2&lt;&gt;0,$Y$2=$Y$1),COUNT($Y$3:Y415)+1,"  ")</f>
        <v xml:space="preserve">  </v>
      </c>
    </row>
    <row r="417" spans="2:25" ht="15.75">
      <c r="B417" s="5" t="str">
        <f>IF(C417&lt;&gt;"",COUNT($B$3:B416)+1,"")</f>
        <v/>
      </c>
      <c r="C417" s="86"/>
      <c r="D417" s="12"/>
      <c r="E417" s="12"/>
      <c r="F417" s="5" t="str">
        <f>IFERROR(IF(E417&lt;&gt;"",VLOOKUP(E417,STORE!$C$6:$D$500,2,FALSE),""),"تأكد من الكود")</f>
        <v/>
      </c>
      <c r="G417" s="12"/>
      <c r="H417" s="20"/>
      <c r="I417" s="12"/>
      <c r="U417" s="4" t="str">
        <f>IF(AND($V$2=$E417,$V$2&lt;&gt;"",$V$2&lt;&gt;0,F417&lt;&gt;"تأكد من الكود"),COUNT($U$3:U416)+1,"  ")</f>
        <v xml:space="preserve">  </v>
      </c>
      <c r="Y417" s="4" t="str">
        <f>IF(AND($Z$2=$D417,$Z$2&lt;&gt;"",$Z$2&lt;&gt;0,$Y$2=$Y$1),COUNT($Y$3:Y416)+1,"  ")</f>
        <v xml:space="preserve">  </v>
      </c>
    </row>
    <row r="418" spans="2:25" ht="15.75">
      <c r="B418" s="5" t="str">
        <f>IF(C418&lt;&gt;"",COUNT($B$3:B417)+1,"")</f>
        <v/>
      </c>
      <c r="C418" s="86"/>
      <c r="D418" s="12"/>
      <c r="E418" s="12"/>
      <c r="F418" s="5" t="str">
        <f>IFERROR(IF(E418&lt;&gt;"",VLOOKUP(E418,STORE!$C$6:$D$500,2,FALSE),""),"تأكد من الكود")</f>
        <v/>
      </c>
      <c r="G418" s="12"/>
      <c r="H418" s="20"/>
      <c r="I418" s="12"/>
      <c r="U418" s="4" t="str">
        <f>IF(AND($V$2=$E418,$V$2&lt;&gt;"",$V$2&lt;&gt;0,F418&lt;&gt;"تأكد من الكود"),COUNT($U$3:U417)+1,"  ")</f>
        <v xml:space="preserve">  </v>
      </c>
      <c r="Y418" s="4" t="str">
        <f>IF(AND($Z$2=$D418,$Z$2&lt;&gt;"",$Z$2&lt;&gt;0,$Y$2=$Y$1),COUNT($Y$3:Y417)+1,"  ")</f>
        <v xml:space="preserve">  </v>
      </c>
    </row>
    <row r="419" spans="2:25" ht="15.75">
      <c r="B419" s="5" t="str">
        <f>IF(C419&lt;&gt;"",COUNT($B$3:B418)+1,"")</f>
        <v/>
      </c>
      <c r="C419" s="86"/>
      <c r="D419" s="12"/>
      <c r="E419" s="12"/>
      <c r="F419" s="5" t="str">
        <f>IFERROR(IF(E419&lt;&gt;"",VLOOKUP(E419,STORE!$C$6:$D$500,2,FALSE),""),"تأكد من الكود")</f>
        <v/>
      </c>
      <c r="G419" s="12"/>
      <c r="H419" s="20"/>
      <c r="I419" s="12"/>
      <c r="U419" s="4" t="str">
        <f>IF(AND($V$2=$E419,$V$2&lt;&gt;"",$V$2&lt;&gt;0,F419&lt;&gt;"تأكد من الكود"),COUNT($U$3:U418)+1,"  ")</f>
        <v xml:space="preserve">  </v>
      </c>
      <c r="Y419" s="4" t="str">
        <f>IF(AND($Z$2=$D419,$Z$2&lt;&gt;"",$Z$2&lt;&gt;0,$Y$2=$Y$1),COUNT($Y$3:Y418)+1,"  ")</f>
        <v xml:space="preserve">  </v>
      </c>
    </row>
    <row r="420" spans="2:25" ht="15.75">
      <c r="B420" s="5" t="str">
        <f>IF(C420&lt;&gt;"",COUNT($B$3:B419)+1,"")</f>
        <v/>
      </c>
      <c r="C420" s="86"/>
      <c r="D420" s="12"/>
      <c r="E420" s="12"/>
      <c r="F420" s="5" t="str">
        <f>IFERROR(IF(E420&lt;&gt;"",VLOOKUP(E420,STORE!$C$6:$D$500,2,FALSE),""),"تأكد من الكود")</f>
        <v/>
      </c>
      <c r="G420" s="12"/>
      <c r="H420" s="20"/>
      <c r="I420" s="12"/>
      <c r="U420" s="4" t="str">
        <f>IF(AND($V$2=$E420,$V$2&lt;&gt;"",$V$2&lt;&gt;0,F420&lt;&gt;"تأكد من الكود"),COUNT($U$3:U419)+1,"  ")</f>
        <v xml:space="preserve">  </v>
      </c>
      <c r="Y420" s="4" t="str">
        <f>IF(AND($Z$2=$D420,$Z$2&lt;&gt;"",$Z$2&lt;&gt;0,$Y$2=$Y$1),COUNT($Y$3:Y419)+1,"  ")</f>
        <v xml:space="preserve">  </v>
      </c>
    </row>
    <row r="421" spans="2:25" ht="15.75">
      <c r="B421" s="5" t="str">
        <f>IF(C421&lt;&gt;"",COUNT($B$3:B420)+1,"")</f>
        <v/>
      </c>
      <c r="C421" s="86"/>
      <c r="D421" s="12"/>
      <c r="E421" s="12"/>
      <c r="F421" s="5" t="str">
        <f>IFERROR(IF(E421&lt;&gt;"",VLOOKUP(E421,STORE!$C$6:$D$500,2,FALSE),""),"تأكد من الكود")</f>
        <v/>
      </c>
      <c r="G421" s="12"/>
      <c r="H421" s="20"/>
      <c r="I421" s="12"/>
      <c r="U421" s="4" t="str">
        <f>IF(AND($V$2=$E421,$V$2&lt;&gt;"",$V$2&lt;&gt;0,F421&lt;&gt;"تأكد من الكود"),COUNT($U$3:U420)+1,"  ")</f>
        <v xml:space="preserve">  </v>
      </c>
      <c r="Y421" s="4" t="str">
        <f>IF(AND($Z$2=$D421,$Z$2&lt;&gt;"",$Z$2&lt;&gt;0,$Y$2=$Y$1),COUNT($Y$3:Y420)+1,"  ")</f>
        <v xml:space="preserve">  </v>
      </c>
    </row>
    <row r="422" spans="2:25" ht="15.75">
      <c r="B422" s="5" t="str">
        <f>IF(C422&lt;&gt;"",COUNT($B$3:B421)+1,"")</f>
        <v/>
      </c>
      <c r="C422" s="86"/>
      <c r="D422" s="12"/>
      <c r="E422" s="12"/>
      <c r="F422" s="5" t="str">
        <f>IFERROR(IF(E422&lt;&gt;"",VLOOKUP(E422,STORE!$C$6:$D$500,2,FALSE),""),"تأكد من الكود")</f>
        <v/>
      </c>
      <c r="G422" s="12"/>
      <c r="H422" s="20"/>
      <c r="I422" s="12"/>
      <c r="U422" s="4" t="str">
        <f>IF(AND($V$2=$E422,$V$2&lt;&gt;"",$V$2&lt;&gt;0,F422&lt;&gt;"تأكد من الكود"),COUNT($U$3:U421)+1,"  ")</f>
        <v xml:space="preserve">  </v>
      </c>
      <c r="Y422" s="4" t="str">
        <f>IF(AND($Z$2=$D422,$Z$2&lt;&gt;"",$Z$2&lt;&gt;0,$Y$2=$Y$1),COUNT($Y$3:Y421)+1,"  ")</f>
        <v xml:space="preserve">  </v>
      </c>
    </row>
    <row r="423" spans="2:25" ht="15.75">
      <c r="B423" s="5" t="str">
        <f>IF(C423&lt;&gt;"",COUNT($B$3:B422)+1,"")</f>
        <v/>
      </c>
      <c r="C423" s="86"/>
      <c r="D423" s="12"/>
      <c r="E423" s="12"/>
      <c r="F423" s="5" t="str">
        <f>IFERROR(IF(E423&lt;&gt;"",VLOOKUP(E423,STORE!$C$6:$D$500,2,FALSE),""),"تأكد من الكود")</f>
        <v/>
      </c>
      <c r="G423" s="12"/>
      <c r="H423" s="20"/>
      <c r="I423" s="12"/>
      <c r="U423" s="4" t="str">
        <f>IF(AND($V$2=$E423,$V$2&lt;&gt;"",$V$2&lt;&gt;0,F423&lt;&gt;"تأكد من الكود"),COUNT($U$3:U422)+1,"  ")</f>
        <v xml:space="preserve">  </v>
      </c>
      <c r="Y423" s="4" t="str">
        <f>IF(AND($Z$2=$D423,$Z$2&lt;&gt;"",$Z$2&lt;&gt;0,$Y$2=$Y$1),COUNT($Y$3:Y422)+1,"  ")</f>
        <v xml:space="preserve">  </v>
      </c>
    </row>
    <row r="424" spans="2:25" ht="15.75">
      <c r="B424" s="5" t="str">
        <f>IF(C424&lt;&gt;"",COUNT($B$3:B423)+1,"")</f>
        <v/>
      </c>
      <c r="C424" s="86"/>
      <c r="D424" s="12"/>
      <c r="E424" s="12"/>
      <c r="F424" s="5" t="str">
        <f>IFERROR(IF(E424&lt;&gt;"",VLOOKUP(E424,STORE!$C$6:$D$500,2,FALSE),""),"تأكد من الكود")</f>
        <v/>
      </c>
      <c r="G424" s="12"/>
      <c r="H424" s="20"/>
      <c r="I424" s="12"/>
      <c r="U424" s="4" t="str">
        <f>IF(AND($V$2=$E424,$V$2&lt;&gt;"",$V$2&lt;&gt;0,F424&lt;&gt;"تأكد من الكود"),COUNT($U$3:U423)+1,"  ")</f>
        <v xml:space="preserve">  </v>
      </c>
      <c r="Y424" s="4" t="str">
        <f>IF(AND($Z$2=$D424,$Z$2&lt;&gt;"",$Z$2&lt;&gt;0,$Y$2=$Y$1),COUNT($Y$3:Y423)+1,"  ")</f>
        <v xml:space="preserve">  </v>
      </c>
    </row>
    <row r="425" spans="2:25" ht="15.75">
      <c r="B425" s="5" t="str">
        <f>IF(C425&lt;&gt;"",COUNT($B$3:B424)+1,"")</f>
        <v/>
      </c>
      <c r="C425" s="86"/>
      <c r="D425" s="12"/>
      <c r="E425" s="12"/>
      <c r="F425" s="5" t="str">
        <f>IFERROR(IF(E425&lt;&gt;"",VLOOKUP(E425,STORE!$C$6:$D$500,2,FALSE),""),"تأكد من الكود")</f>
        <v/>
      </c>
      <c r="G425" s="12"/>
      <c r="H425" s="20"/>
      <c r="I425" s="12"/>
      <c r="U425" s="4" t="str">
        <f>IF(AND($V$2=$E425,$V$2&lt;&gt;"",$V$2&lt;&gt;0,F425&lt;&gt;"تأكد من الكود"),COUNT($U$3:U424)+1,"  ")</f>
        <v xml:space="preserve">  </v>
      </c>
      <c r="Y425" s="4" t="str">
        <f>IF(AND($Z$2=$D425,$Z$2&lt;&gt;"",$Z$2&lt;&gt;0,$Y$2=$Y$1),COUNT($Y$3:Y424)+1,"  ")</f>
        <v xml:space="preserve">  </v>
      </c>
    </row>
    <row r="426" spans="2:25" ht="15.75">
      <c r="B426" s="5" t="str">
        <f>IF(C426&lt;&gt;"",COUNT($B$3:B425)+1,"")</f>
        <v/>
      </c>
      <c r="C426" s="86"/>
      <c r="D426" s="12"/>
      <c r="E426" s="12"/>
      <c r="F426" s="5" t="str">
        <f>IFERROR(IF(E426&lt;&gt;"",VLOOKUP(E426,STORE!$C$6:$D$500,2,FALSE),""),"تأكد من الكود")</f>
        <v/>
      </c>
      <c r="G426" s="12"/>
      <c r="H426" s="20"/>
      <c r="I426" s="12"/>
      <c r="U426" s="4" t="str">
        <f>IF(AND($V$2=$E426,$V$2&lt;&gt;"",$V$2&lt;&gt;0,F426&lt;&gt;"تأكد من الكود"),COUNT($U$3:U425)+1,"  ")</f>
        <v xml:space="preserve">  </v>
      </c>
      <c r="Y426" s="4" t="str">
        <f>IF(AND($Z$2=$D426,$Z$2&lt;&gt;"",$Z$2&lt;&gt;0,$Y$2=$Y$1),COUNT($Y$3:Y425)+1,"  ")</f>
        <v xml:space="preserve">  </v>
      </c>
    </row>
    <row r="427" spans="2:25" ht="15.75">
      <c r="B427" s="5" t="str">
        <f>IF(C427&lt;&gt;"",COUNT($B$3:B426)+1,"")</f>
        <v/>
      </c>
      <c r="C427" s="86"/>
      <c r="D427" s="12"/>
      <c r="E427" s="12"/>
      <c r="F427" s="5" t="str">
        <f>IFERROR(IF(E427&lt;&gt;"",VLOOKUP(E427,STORE!$C$6:$D$500,2,FALSE),""),"تأكد من الكود")</f>
        <v/>
      </c>
      <c r="G427" s="12"/>
      <c r="H427" s="20"/>
      <c r="I427" s="12"/>
      <c r="U427" s="4" t="str">
        <f>IF(AND($V$2=$E427,$V$2&lt;&gt;"",$V$2&lt;&gt;0,F427&lt;&gt;"تأكد من الكود"),COUNT($U$3:U426)+1,"  ")</f>
        <v xml:space="preserve">  </v>
      </c>
      <c r="Y427" s="4" t="str">
        <f>IF(AND($Z$2=$D427,$Z$2&lt;&gt;"",$Z$2&lt;&gt;0,$Y$2=$Y$1),COUNT($Y$3:Y426)+1,"  ")</f>
        <v xml:space="preserve">  </v>
      </c>
    </row>
    <row r="428" spans="2:25" ht="15.75">
      <c r="B428" s="5" t="str">
        <f>IF(C428&lt;&gt;"",COUNT($B$3:B427)+1,"")</f>
        <v/>
      </c>
      <c r="C428" s="86"/>
      <c r="D428" s="12"/>
      <c r="E428" s="12"/>
      <c r="F428" s="5" t="str">
        <f>IFERROR(IF(E428&lt;&gt;"",VLOOKUP(E428,STORE!$C$6:$D$500,2,FALSE),""),"تأكد من الكود")</f>
        <v/>
      </c>
      <c r="G428" s="12"/>
      <c r="H428" s="20"/>
      <c r="I428" s="12"/>
      <c r="U428" s="4" t="str">
        <f>IF(AND($V$2=$E428,$V$2&lt;&gt;"",$V$2&lt;&gt;0,F428&lt;&gt;"تأكد من الكود"),COUNT($U$3:U427)+1,"  ")</f>
        <v xml:space="preserve">  </v>
      </c>
      <c r="Y428" s="4" t="str">
        <f>IF(AND($Z$2=$D428,$Z$2&lt;&gt;"",$Z$2&lt;&gt;0,$Y$2=$Y$1),COUNT($Y$3:Y427)+1,"  ")</f>
        <v xml:space="preserve">  </v>
      </c>
    </row>
    <row r="429" spans="2:25" ht="15.75">
      <c r="B429" s="5" t="str">
        <f>IF(C429&lt;&gt;"",COUNT($B$3:B428)+1,"")</f>
        <v/>
      </c>
      <c r="C429" s="86"/>
      <c r="D429" s="12"/>
      <c r="E429" s="12"/>
      <c r="F429" s="5" t="str">
        <f>IFERROR(IF(E429&lt;&gt;"",VLOOKUP(E429,STORE!$C$6:$D$500,2,FALSE),""),"تأكد من الكود")</f>
        <v/>
      </c>
      <c r="G429" s="12"/>
      <c r="H429" s="20"/>
      <c r="I429" s="12"/>
      <c r="U429" s="4" t="str">
        <f>IF(AND($V$2=$E429,$V$2&lt;&gt;"",$V$2&lt;&gt;0,F429&lt;&gt;"تأكد من الكود"),COUNT($U$3:U428)+1,"  ")</f>
        <v xml:space="preserve">  </v>
      </c>
      <c r="Y429" s="4" t="str">
        <f>IF(AND($Z$2=$D429,$Z$2&lt;&gt;"",$Z$2&lt;&gt;0,$Y$2=$Y$1),COUNT($Y$3:Y428)+1,"  ")</f>
        <v xml:space="preserve">  </v>
      </c>
    </row>
    <row r="430" spans="2:25" ht="15.75">
      <c r="B430" s="5" t="str">
        <f>IF(C430&lt;&gt;"",COUNT($B$3:B429)+1,"")</f>
        <v/>
      </c>
      <c r="C430" s="86"/>
      <c r="D430" s="12"/>
      <c r="E430" s="12"/>
      <c r="F430" s="5" t="str">
        <f>IFERROR(IF(E430&lt;&gt;"",VLOOKUP(E430,STORE!$C$6:$D$500,2,FALSE),""),"تأكد من الكود")</f>
        <v/>
      </c>
      <c r="G430" s="12"/>
      <c r="H430" s="20"/>
      <c r="I430" s="12"/>
      <c r="U430" s="4" t="str">
        <f>IF(AND($V$2=$E430,$V$2&lt;&gt;"",$V$2&lt;&gt;0,F430&lt;&gt;"تأكد من الكود"),COUNT($U$3:U429)+1,"  ")</f>
        <v xml:space="preserve">  </v>
      </c>
      <c r="Y430" s="4" t="str">
        <f>IF(AND($Z$2=$D430,$Z$2&lt;&gt;"",$Z$2&lt;&gt;0,$Y$2=$Y$1),COUNT($Y$3:Y429)+1,"  ")</f>
        <v xml:space="preserve">  </v>
      </c>
    </row>
    <row r="431" spans="2:25" ht="15.75">
      <c r="B431" s="5" t="str">
        <f>IF(C431&lt;&gt;"",COUNT($B$3:B430)+1,"")</f>
        <v/>
      </c>
      <c r="C431" s="86"/>
      <c r="D431" s="12"/>
      <c r="E431" s="12"/>
      <c r="F431" s="5" t="str">
        <f>IFERROR(IF(E431&lt;&gt;"",VLOOKUP(E431,STORE!$C$6:$D$500,2,FALSE),""),"تأكد من الكود")</f>
        <v/>
      </c>
      <c r="G431" s="12"/>
      <c r="H431" s="20"/>
      <c r="I431" s="12"/>
      <c r="U431" s="4" t="str">
        <f>IF(AND($V$2=$E431,$V$2&lt;&gt;"",$V$2&lt;&gt;0,F431&lt;&gt;"تأكد من الكود"),COUNT($U$3:U430)+1,"  ")</f>
        <v xml:space="preserve">  </v>
      </c>
      <c r="Y431" s="4" t="str">
        <f>IF(AND($Z$2=$D431,$Z$2&lt;&gt;"",$Z$2&lt;&gt;0,$Y$2=$Y$1),COUNT($Y$3:Y430)+1,"  ")</f>
        <v xml:space="preserve">  </v>
      </c>
    </row>
    <row r="432" spans="2:25" ht="15.75">
      <c r="B432" s="5" t="str">
        <f>IF(C432&lt;&gt;"",COUNT($B$3:B431)+1,"")</f>
        <v/>
      </c>
      <c r="C432" s="86"/>
      <c r="D432" s="12"/>
      <c r="E432" s="12"/>
      <c r="F432" s="5" t="str">
        <f>IFERROR(IF(E432&lt;&gt;"",VLOOKUP(E432,STORE!$C$6:$D$500,2,FALSE),""),"تأكد من الكود")</f>
        <v/>
      </c>
      <c r="G432" s="12"/>
      <c r="H432" s="20"/>
      <c r="I432" s="12"/>
      <c r="U432" s="4" t="str">
        <f>IF(AND($V$2=$E432,$V$2&lt;&gt;"",$V$2&lt;&gt;0,F432&lt;&gt;"تأكد من الكود"),COUNT($U$3:U431)+1,"  ")</f>
        <v xml:space="preserve">  </v>
      </c>
      <c r="Y432" s="4" t="str">
        <f>IF(AND($Z$2=$D432,$Z$2&lt;&gt;"",$Z$2&lt;&gt;0,$Y$2=$Y$1),COUNT($Y$3:Y431)+1,"  ")</f>
        <v xml:space="preserve">  </v>
      </c>
    </row>
    <row r="433" spans="2:25" ht="15.75">
      <c r="B433" s="5" t="str">
        <f>IF(C433&lt;&gt;"",COUNT($B$3:B432)+1,"")</f>
        <v/>
      </c>
      <c r="C433" s="86"/>
      <c r="D433" s="12"/>
      <c r="E433" s="12"/>
      <c r="F433" s="5" t="str">
        <f>IFERROR(IF(E433&lt;&gt;"",VLOOKUP(E433,STORE!$C$6:$D$500,2,FALSE),""),"تأكد من الكود")</f>
        <v/>
      </c>
      <c r="G433" s="12"/>
      <c r="H433" s="20"/>
      <c r="I433" s="12"/>
      <c r="U433" s="4" t="str">
        <f>IF(AND($V$2=$E433,$V$2&lt;&gt;"",$V$2&lt;&gt;0,F433&lt;&gt;"تأكد من الكود"),COUNT($U$3:U432)+1,"  ")</f>
        <v xml:space="preserve">  </v>
      </c>
      <c r="Y433" s="4" t="str">
        <f>IF(AND($Z$2=$D433,$Z$2&lt;&gt;"",$Z$2&lt;&gt;0,$Y$2=$Y$1),COUNT($Y$3:Y432)+1,"  ")</f>
        <v xml:space="preserve">  </v>
      </c>
    </row>
    <row r="434" spans="2:25" ht="15.75">
      <c r="B434" s="5" t="str">
        <f>IF(C434&lt;&gt;"",COUNT($B$3:B433)+1,"")</f>
        <v/>
      </c>
      <c r="C434" s="86"/>
      <c r="D434" s="12"/>
      <c r="E434" s="12"/>
      <c r="F434" s="5" t="str">
        <f>IFERROR(IF(E434&lt;&gt;"",VLOOKUP(E434,STORE!$C$6:$D$500,2,FALSE),""),"تأكد من الكود")</f>
        <v/>
      </c>
      <c r="G434" s="12"/>
      <c r="H434" s="20"/>
      <c r="I434" s="12"/>
      <c r="U434" s="4" t="str">
        <f>IF(AND($V$2=$E434,$V$2&lt;&gt;"",$V$2&lt;&gt;0,F434&lt;&gt;"تأكد من الكود"),COUNT($U$3:U433)+1,"  ")</f>
        <v xml:space="preserve">  </v>
      </c>
      <c r="Y434" s="4" t="str">
        <f>IF(AND($Z$2=$D434,$Z$2&lt;&gt;"",$Z$2&lt;&gt;0,$Y$2=$Y$1),COUNT($Y$3:Y433)+1,"  ")</f>
        <v xml:space="preserve">  </v>
      </c>
    </row>
    <row r="435" spans="2:25" ht="15.75">
      <c r="B435" s="5" t="str">
        <f>IF(C435&lt;&gt;"",COUNT($B$3:B434)+1,"")</f>
        <v/>
      </c>
      <c r="C435" s="86"/>
      <c r="D435" s="12"/>
      <c r="E435" s="12"/>
      <c r="F435" s="5" t="str">
        <f>IFERROR(IF(E435&lt;&gt;"",VLOOKUP(E435,STORE!$C$6:$D$500,2,FALSE),""),"تأكد من الكود")</f>
        <v/>
      </c>
      <c r="G435" s="12"/>
      <c r="H435" s="20"/>
      <c r="I435" s="12"/>
      <c r="U435" s="4" t="str">
        <f>IF(AND($V$2=$E435,$V$2&lt;&gt;"",$V$2&lt;&gt;0,F435&lt;&gt;"تأكد من الكود"),COUNT($U$3:U434)+1,"  ")</f>
        <v xml:space="preserve">  </v>
      </c>
      <c r="Y435" s="4" t="str">
        <f>IF(AND($Z$2=$D435,$Z$2&lt;&gt;"",$Z$2&lt;&gt;0,$Y$2=$Y$1),COUNT($Y$3:Y434)+1,"  ")</f>
        <v xml:space="preserve">  </v>
      </c>
    </row>
    <row r="436" spans="2:25" ht="15.75">
      <c r="B436" s="5" t="str">
        <f>IF(C436&lt;&gt;"",COUNT($B$3:B435)+1,"")</f>
        <v/>
      </c>
      <c r="C436" s="86"/>
      <c r="D436" s="12"/>
      <c r="E436" s="12"/>
      <c r="F436" s="5" t="str">
        <f>IFERROR(IF(E436&lt;&gt;"",VLOOKUP(E436,STORE!$C$6:$D$500,2,FALSE),""),"تأكد من الكود")</f>
        <v/>
      </c>
      <c r="G436" s="12"/>
      <c r="H436" s="20"/>
      <c r="I436" s="12"/>
      <c r="U436" s="4" t="str">
        <f>IF(AND($V$2=$E436,$V$2&lt;&gt;"",$V$2&lt;&gt;0,F436&lt;&gt;"تأكد من الكود"),COUNT($U$3:U435)+1,"  ")</f>
        <v xml:space="preserve">  </v>
      </c>
      <c r="Y436" s="4" t="str">
        <f>IF(AND($Z$2=$D436,$Z$2&lt;&gt;"",$Z$2&lt;&gt;0,$Y$2=$Y$1),COUNT($Y$3:Y435)+1,"  ")</f>
        <v xml:space="preserve">  </v>
      </c>
    </row>
    <row r="437" spans="2:25" ht="15.75">
      <c r="B437" s="5" t="str">
        <f>IF(C437&lt;&gt;"",COUNT($B$3:B436)+1,"")</f>
        <v/>
      </c>
      <c r="C437" s="86"/>
      <c r="D437" s="12"/>
      <c r="E437" s="12"/>
      <c r="F437" s="5" t="str">
        <f>IFERROR(IF(E437&lt;&gt;"",VLOOKUP(E437,STORE!$C$6:$D$500,2,FALSE),""),"تأكد من الكود")</f>
        <v/>
      </c>
      <c r="G437" s="12"/>
      <c r="H437" s="20"/>
      <c r="I437" s="12"/>
      <c r="U437" s="4" t="str">
        <f>IF(AND($V$2=$E437,$V$2&lt;&gt;"",$V$2&lt;&gt;0,F437&lt;&gt;"تأكد من الكود"),COUNT($U$3:U436)+1,"  ")</f>
        <v xml:space="preserve">  </v>
      </c>
      <c r="Y437" s="4" t="str">
        <f>IF(AND($Z$2=$D437,$Z$2&lt;&gt;"",$Z$2&lt;&gt;0,$Y$2=$Y$1),COUNT($Y$3:Y436)+1,"  ")</f>
        <v xml:space="preserve">  </v>
      </c>
    </row>
    <row r="438" spans="2:25" ht="15.75">
      <c r="B438" s="5" t="str">
        <f>IF(C438&lt;&gt;"",COUNT($B$3:B437)+1,"")</f>
        <v/>
      </c>
      <c r="C438" s="86"/>
      <c r="D438" s="12"/>
      <c r="E438" s="12"/>
      <c r="F438" s="5" t="str">
        <f>IFERROR(IF(E438&lt;&gt;"",VLOOKUP(E438,STORE!$C$6:$D$500,2,FALSE),""),"تأكد من الكود")</f>
        <v/>
      </c>
      <c r="G438" s="12"/>
      <c r="H438" s="20"/>
      <c r="I438" s="12"/>
      <c r="U438" s="4" t="str">
        <f>IF(AND($V$2=$E438,$V$2&lt;&gt;"",$V$2&lt;&gt;0,F438&lt;&gt;"تأكد من الكود"),COUNT($U$3:U437)+1,"  ")</f>
        <v xml:space="preserve">  </v>
      </c>
      <c r="Y438" s="4" t="str">
        <f>IF(AND($Z$2=$D438,$Z$2&lt;&gt;"",$Z$2&lt;&gt;0,$Y$2=$Y$1),COUNT($Y$3:Y437)+1,"  ")</f>
        <v xml:space="preserve">  </v>
      </c>
    </row>
    <row r="439" spans="2:25" ht="15.75">
      <c r="B439" s="5" t="str">
        <f>IF(C439&lt;&gt;"",COUNT($B$3:B438)+1,"")</f>
        <v/>
      </c>
      <c r="C439" s="86"/>
      <c r="D439" s="12"/>
      <c r="E439" s="12"/>
      <c r="F439" s="5" t="str">
        <f>IFERROR(IF(E439&lt;&gt;"",VLOOKUP(E439,STORE!$C$6:$D$500,2,FALSE),""),"تأكد من الكود")</f>
        <v/>
      </c>
      <c r="G439" s="12"/>
      <c r="H439" s="20"/>
      <c r="I439" s="12"/>
      <c r="U439" s="4" t="str">
        <f>IF(AND($V$2=$E439,$V$2&lt;&gt;"",$V$2&lt;&gt;0,F439&lt;&gt;"تأكد من الكود"),COUNT($U$3:U438)+1,"  ")</f>
        <v xml:space="preserve">  </v>
      </c>
      <c r="Y439" s="4" t="str">
        <f>IF(AND($Z$2=$D439,$Z$2&lt;&gt;"",$Z$2&lt;&gt;0,$Y$2=$Y$1),COUNT($Y$3:Y438)+1,"  ")</f>
        <v xml:space="preserve">  </v>
      </c>
    </row>
    <row r="440" spans="2:25" ht="15.75">
      <c r="B440" s="5" t="str">
        <f>IF(C440&lt;&gt;"",COUNT($B$3:B439)+1,"")</f>
        <v/>
      </c>
      <c r="C440" s="86"/>
      <c r="D440" s="12"/>
      <c r="E440" s="12"/>
      <c r="F440" s="5" t="str">
        <f>IFERROR(IF(E440&lt;&gt;"",VLOOKUP(E440,STORE!$C$6:$D$500,2,FALSE),""),"تأكد من الكود")</f>
        <v/>
      </c>
      <c r="G440" s="12"/>
      <c r="H440" s="20"/>
      <c r="I440" s="12"/>
      <c r="U440" s="4" t="str">
        <f>IF(AND($V$2=$E440,$V$2&lt;&gt;"",$V$2&lt;&gt;0,F440&lt;&gt;"تأكد من الكود"),COUNT($U$3:U439)+1,"  ")</f>
        <v xml:space="preserve">  </v>
      </c>
      <c r="Y440" s="4" t="str">
        <f>IF(AND($Z$2=$D440,$Z$2&lt;&gt;"",$Z$2&lt;&gt;0,$Y$2=$Y$1),COUNT($Y$3:Y439)+1,"  ")</f>
        <v xml:space="preserve">  </v>
      </c>
    </row>
    <row r="441" spans="2:25" ht="15.75">
      <c r="B441" s="5" t="str">
        <f>IF(C441&lt;&gt;"",COUNT($B$3:B440)+1,"")</f>
        <v/>
      </c>
      <c r="C441" s="86"/>
      <c r="D441" s="12"/>
      <c r="E441" s="12"/>
      <c r="F441" s="5" t="str">
        <f>IFERROR(IF(E441&lt;&gt;"",VLOOKUP(E441,STORE!$C$6:$D$500,2,FALSE),""),"تأكد من الكود")</f>
        <v/>
      </c>
      <c r="G441" s="12"/>
      <c r="H441" s="20"/>
      <c r="I441" s="12"/>
      <c r="U441" s="4" t="str">
        <f>IF(AND($V$2=$E441,$V$2&lt;&gt;"",$V$2&lt;&gt;0,F441&lt;&gt;"تأكد من الكود"),COUNT($U$3:U440)+1,"  ")</f>
        <v xml:space="preserve">  </v>
      </c>
      <c r="Y441" s="4" t="str">
        <f>IF(AND($Z$2=$D441,$Z$2&lt;&gt;"",$Z$2&lt;&gt;0,$Y$2=$Y$1),COUNT($Y$3:Y440)+1,"  ")</f>
        <v xml:space="preserve">  </v>
      </c>
    </row>
    <row r="442" spans="2:25" ht="15.75">
      <c r="B442" s="5" t="str">
        <f>IF(C442&lt;&gt;"",COUNT($B$3:B441)+1,"")</f>
        <v/>
      </c>
      <c r="C442" s="86"/>
      <c r="D442" s="12"/>
      <c r="E442" s="12"/>
      <c r="F442" s="5" t="str">
        <f>IFERROR(IF(E442&lt;&gt;"",VLOOKUP(E442,STORE!$C$6:$D$500,2,FALSE),""),"تأكد من الكود")</f>
        <v/>
      </c>
      <c r="G442" s="12"/>
      <c r="H442" s="20"/>
      <c r="I442" s="12"/>
      <c r="U442" s="4" t="str">
        <f>IF(AND($V$2=$E442,$V$2&lt;&gt;"",$V$2&lt;&gt;0,F442&lt;&gt;"تأكد من الكود"),COUNT($U$3:U441)+1,"  ")</f>
        <v xml:space="preserve">  </v>
      </c>
      <c r="Y442" s="4" t="str">
        <f>IF(AND($Z$2=$D442,$Z$2&lt;&gt;"",$Z$2&lt;&gt;0,$Y$2=$Y$1),COUNT($Y$3:Y441)+1,"  ")</f>
        <v xml:space="preserve">  </v>
      </c>
    </row>
    <row r="443" spans="2:25" ht="15.75">
      <c r="B443" s="5" t="str">
        <f>IF(C443&lt;&gt;"",COUNT($B$3:B442)+1,"")</f>
        <v/>
      </c>
      <c r="C443" s="86"/>
      <c r="D443" s="12"/>
      <c r="E443" s="12"/>
      <c r="F443" s="5" t="str">
        <f>IFERROR(IF(E443&lt;&gt;"",VLOOKUP(E443,STORE!$C$6:$D$500,2,FALSE),""),"تأكد من الكود")</f>
        <v/>
      </c>
      <c r="G443" s="12"/>
      <c r="H443" s="20"/>
      <c r="I443" s="12"/>
      <c r="U443" s="4" t="str">
        <f>IF(AND($V$2=$E443,$V$2&lt;&gt;"",$V$2&lt;&gt;0,F443&lt;&gt;"تأكد من الكود"),COUNT($U$3:U442)+1,"  ")</f>
        <v xml:space="preserve">  </v>
      </c>
      <c r="Y443" s="4" t="str">
        <f>IF(AND($Z$2=$D443,$Z$2&lt;&gt;"",$Z$2&lt;&gt;0,$Y$2=$Y$1),COUNT($Y$3:Y442)+1,"  ")</f>
        <v xml:space="preserve">  </v>
      </c>
    </row>
    <row r="444" spans="2:25" ht="15.75">
      <c r="B444" s="5" t="str">
        <f>IF(C444&lt;&gt;"",COUNT($B$3:B443)+1,"")</f>
        <v/>
      </c>
      <c r="C444" s="86"/>
      <c r="D444" s="12"/>
      <c r="E444" s="12"/>
      <c r="F444" s="5" t="str">
        <f>IFERROR(IF(E444&lt;&gt;"",VLOOKUP(E444,STORE!$C$6:$D$500,2,FALSE),""),"تأكد من الكود")</f>
        <v/>
      </c>
      <c r="G444" s="12"/>
      <c r="H444" s="20"/>
      <c r="I444" s="12"/>
      <c r="U444" s="4" t="str">
        <f>IF(AND($V$2=$E444,$V$2&lt;&gt;"",$V$2&lt;&gt;0,F444&lt;&gt;"تأكد من الكود"),COUNT($U$3:U443)+1,"  ")</f>
        <v xml:space="preserve">  </v>
      </c>
      <c r="Y444" s="4" t="str">
        <f>IF(AND($Z$2=$D444,$Z$2&lt;&gt;"",$Z$2&lt;&gt;0,$Y$2=$Y$1),COUNT($Y$3:Y443)+1,"  ")</f>
        <v xml:space="preserve">  </v>
      </c>
    </row>
    <row r="445" spans="2:25" ht="15.75">
      <c r="B445" s="5" t="str">
        <f>IF(C445&lt;&gt;"",COUNT($B$3:B444)+1,"")</f>
        <v/>
      </c>
      <c r="C445" s="86"/>
      <c r="D445" s="12"/>
      <c r="E445" s="12"/>
      <c r="F445" s="5" t="str">
        <f>IFERROR(IF(E445&lt;&gt;"",VLOOKUP(E445,STORE!$C$6:$D$500,2,FALSE),""),"تأكد من الكود")</f>
        <v/>
      </c>
      <c r="G445" s="12"/>
      <c r="H445" s="20"/>
      <c r="I445" s="12"/>
      <c r="U445" s="4" t="str">
        <f>IF(AND($V$2=$E445,$V$2&lt;&gt;"",$V$2&lt;&gt;0,F445&lt;&gt;"تأكد من الكود"),COUNT($U$3:U444)+1,"  ")</f>
        <v xml:space="preserve">  </v>
      </c>
      <c r="Y445" s="4" t="str">
        <f>IF(AND($Z$2=$D445,$Z$2&lt;&gt;"",$Z$2&lt;&gt;0,$Y$2=$Y$1),COUNT($Y$3:Y444)+1,"  ")</f>
        <v xml:space="preserve">  </v>
      </c>
    </row>
    <row r="446" spans="2:25" ht="15.75">
      <c r="B446" s="5" t="str">
        <f>IF(C446&lt;&gt;"",COUNT($B$3:B445)+1,"")</f>
        <v/>
      </c>
      <c r="C446" s="86"/>
      <c r="D446" s="12"/>
      <c r="E446" s="12"/>
      <c r="F446" s="5" t="str">
        <f>IFERROR(IF(E446&lt;&gt;"",VLOOKUP(E446,STORE!$C$6:$D$500,2,FALSE),""),"تأكد من الكود")</f>
        <v/>
      </c>
      <c r="G446" s="12"/>
      <c r="H446" s="20"/>
      <c r="I446" s="12"/>
      <c r="U446" s="4" t="str">
        <f>IF(AND($V$2=$E446,$V$2&lt;&gt;"",$V$2&lt;&gt;0,F446&lt;&gt;"تأكد من الكود"),COUNT($U$3:U445)+1,"  ")</f>
        <v xml:space="preserve">  </v>
      </c>
      <c r="Y446" s="4" t="str">
        <f>IF(AND($Z$2=$D446,$Z$2&lt;&gt;"",$Z$2&lt;&gt;0,$Y$2=$Y$1),COUNT($Y$3:Y445)+1,"  ")</f>
        <v xml:space="preserve">  </v>
      </c>
    </row>
    <row r="447" spans="2:25" ht="15.75">
      <c r="B447" s="5" t="str">
        <f>IF(C447&lt;&gt;"",COUNT($B$3:B446)+1,"")</f>
        <v/>
      </c>
      <c r="C447" s="86"/>
      <c r="D447" s="12"/>
      <c r="E447" s="12"/>
      <c r="F447" s="5" t="str">
        <f>IFERROR(IF(E447&lt;&gt;"",VLOOKUP(E447,STORE!$C$6:$D$500,2,FALSE),""),"تأكد من الكود")</f>
        <v/>
      </c>
      <c r="G447" s="12"/>
      <c r="H447" s="20"/>
      <c r="I447" s="12"/>
      <c r="U447" s="4" t="str">
        <f>IF(AND($V$2=$E447,$V$2&lt;&gt;"",$V$2&lt;&gt;0,F447&lt;&gt;"تأكد من الكود"),COUNT($U$3:U446)+1,"  ")</f>
        <v xml:space="preserve">  </v>
      </c>
      <c r="Y447" s="4" t="str">
        <f>IF(AND($Z$2=$D447,$Z$2&lt;&gt;"",$Z$2&lt;&gt;0,$Y$2=$Y$1),COUNT($Y$3:Y446)+1,"  ")</f>
        <v xml:space="preserve">  </v>
      </c>
    </row>
    <row r="448" spans="2:25" ht="15.75">
      <c r="B448" s="5" t="str">
        <f>IF(C448&lt;&gt;"",COUNT($B$3:B447)+1,"")</f>
        <v/>
      </c>
      <c r="C448" s="86"/>
      <c r="D448" s="12"/>
      <c r="E448" s="12"/>
      <c r="F448" s="5" t="str">
        <f>IFERROR(IF(E448&lt;&gt;"",VLOOKUP(E448,STORE!$C$6:$D$500,2,FALSE),""),"تأكد من الكود")</f>
        <v/>
      </c>
      <c r="G448" s="12"/>
      <c r="H448" s="20"/>
      <c r="I448" s="12"/>
      <c r="U448" s="4" t="str">
        <f>IF(AND($V$2=$E448,$V$2&lt;&gt;"",$V$2&lt;&gt;0,F448&lt;&gt;"تأكد من الكود"),COUNT($U$3:U447)+1,"  ")</f>
        <v xml:space="preserve">  </v>
      </c>
      <c r="Y448" s="4" t="str">
        <f>IF(AND($Z$2=$D448,$Z$2&lt;&gt;"",$Z$2&lt;&gt;0,$Y$2=$Y$1),COUNT($Y$3:Y447)+1,"  ")</f>
        <v xml:space="preserve">  </v>
      </c>
    </row>
    <row r="449" spans="2:25" ht="15.75">
      <c r="B449" s="5" t="str">
        <f>IF(C449&lt;&gt;"",COUNT($B$3:B448)+1,"")</f>
        <v/>
      </c>
      <c r="C449" s="86"/>
      <c r="D449" s="12"/>
      <c r="E449" s="12"/>
      <c r="F449" s="5" t="str">
        <f>IFERROR(IF(E449&lt;&gt;"",VLOOKUP(E449,STORE!$C$6:$D$500,2,FALSE),""),"تأكد من الكود")</f>
        <v/>
      </c>
      <c r="G449" s="12"/>
      <c r="H449" s="20"/>
      <c r="I449" s="12"/>
      <c r="U449" s="4" t="str">
        <f>IF(AND($V$2=$E449,$V$2&lt;&gt;"",$V$2&lt;&gt;0,F449&lt;&gt;"تأكد من الكود"),COUNT($U$3:U448)+1,"  ")</f>
        <v xml:space="preserve">  </v>
      </c>
      <c r="Y449" s="4" t="str">
        <f>IF(AND($Z$2=$D449,$Z$2&lt;&gt;"",$Z$2&lt;&gt;0,$Y$2=$Y$1),COUNT($Y$3:Y448)+1,"  ")</f>
        <v xml:space="preserve">  </v>
      </c>
    </row>
    <row r="450" spans="2:25" ht="15.75">
      <c r="B450" s="5" t="str">
        <f>IF(C450&lt;&gt;"",COUNT($B$3:B449)+1,"")</f>
        <v/>
      </c>
      <c r="C450" s="86"/>
      <c r="D450" s="12"/>
      <c r="E450" s="12"/>
      <c r="F450" s="5" t="str">
        <f>IFERROR(IF(E450&lt;&gt;"",VLOOKUP(E450,STORE!$C$6:$D$500,2,FALSE),""),"تأكد من الكود")</f>
        <v/>
      </c>
      <c r="G450" s="12"/>
      <c r="H450" s="20"/>
      <c r="I450" s="12"/>
      <c r="U450" s="4" t="str">
        <f>IF(AND($V$2=$E450,$V$2&lt;&gt;"",$V$2&lt;&gt;0,F450&lt;&gt;"تأكد من الكود"),COUNT($U$3:U449)+1,"  ")</f>
        <v xml:space="preserve">  </v>
      </c>
      <c r="Y450" s="4" t="str">
        <f>IF(AND($Z$2=$D450,$Z$2&lt;&gt;"",$Z$2&lt;&gt;0,$Y$2=$Y$1),COUNT($Y$3:Y449)+1,"  ")</f>
        <v xml:space="preserve">  </v>
      </c>
    </row>
    <row r="451" spans="2:25" ht="15.75">
      <c r="B451" s="5" t="str">
        <f>IF(C451&lt;&gt;"",COUNT($B$3:B450)+1,"")</f>
        <v/>
      </c>
      <c r="C451" s="86"/>
      <c r="D451" s="12"/>
      <c r="E451" s="12"/>
      <c r="F451" s="5" t="str">
        <f>IFERROR(IF(E451&lt;&gt;"",VLOOKUP(E451,STORE!$C$6:$D$500,2,FALSE),""),"تأكد من الكود")</f>
        <v/>
      </c>
      <c r="G451" s="12"/>
      <c r="H451" s="20"/>
      <c r="I451" s="12"/>
      <c r="U451" s="4" t="str">
        <f>IF(AND($V$2=$E451,$V$2&lt;&gt;"",$V$2&lt;&gt;0,F451&lt;&gt;"تأكد من الكود"),COUNT($U$3:U450)+1,"  ")</f>
        <v xml:space="preserve">  </v>
      </c>
      <c r="Y451" s="4" t="str">
        <f>IF(AND($Z$2=$D451,$Z$2&lt;&gt;"",$Z$2&lt;&gt;0,$Y$2=$Y$1),COUNT($Y$3:Y450)+1,"  ")</f>
        <v xml:space="preserve">  </v>
      </c>
    </row>
    <row r="452" spans="2:25" ht="15.75">
      <c r="B452" s="5" t="str">
        <f>IF(C452&lt;&gt;"",COUNT($B$3:B451)+1,"")</f>
        <v/>
      </c>
      <c r="C452" s="86"/>
      <c r="D452" s="12"/>
      <c r="E452" s="12"/>
      <c r="F452" s="5" t="str">
        <f>IFERROR(IF(E452&lt;&gt;"",VLOOKUP(E452,STORE!$C$6:$D$500,2,FALSE),""),"تأكد من الكود")</f>
        <v/>
      </c>
      <c r="G452" s="12"/>
      <c r="H452" s="20"/>
      <c r="I452" s="12"/>
      <c r="U452" s="4" t="str">
        <f>IF(AND($V$2=$E452,$V$2&lt;&gt;"",$V$2&lt;&gt;0,F452&lt;&gt;"تأكد من الكود"),COUNT($U$3:U451)+1,"  ")</f>
        <v xml:space="preserve">  </v>
      </c>
      <c r="Y452" s="4" t="str">
        <f>IF(AND($Z$2=$D452,$Z$2&lt;&gt;"",$Z$2&lt;&gt;0,$Y$2=$Y$1),COUNT($Y$3:Y451)+1,"  ")</f>
        <v xml:space="preserve">  </v>
      </c>
    </row>
    <row r="453" spans="2:25" ht="15.75">
      <c r="B453" s="5" t="str">
        <f>IF(C453&lt;&gt;"",COUNT($B$3:B452)+1,"")</f>
        <v/>
      </c>
      <c r="C453" s="86"/>
      <c r="D453" s="12"/>
      <c r="E453" s="12"/>
      <c r="F453" s="5" t="str">
        <f>IFERROR(IF(E453&lt;&gt;"",VLOOKUP(E453,STORE!$C$6:$D$500,2,FALSE),""),"تأكد من الكود")</f>
        <v/>
      </c>
      <c r="G453" s="12"/>
      <c r="H453" s="20"/>
      <c r="I453" s="12"/>
      <c r="U453" s="4" t="str">
        <f>IF(AND($V$2=$E453,$V$2&lt;&gt;"",$V$2&lt;&gt;0,F453&lt;&gt;"تأكد من الكود"),COUNT($U$3:U452)+1,"  ")</f>
        <v xml:space="preserve">  </v>
      </c>
      <c r="Y453" s="4" t="str">
        <f>IF(AND($Z$2=$D453,$Z$2&lt;&gt;"",$Z$2&lt;&gt;0,$Y$2=$Y$1),COUNT($Y$3:Y452)+1,"  ")</f>
        <v xml:space="preserve">  </v>
      </c>
    </row>
    <row r="454" spans="2:25" ht="15.75">
      <c r="B454" s="5" t="str">
        <f>IF(C454&lt;&gt;"",COUNT($B$3:B453)+1,"")</f>
        <v/>
      </c>
      <c r="C454" s="86"/>
      <c r="D454" s="12"/>
      <c r="E454" s="12"/>
      <c r="F454" s="5" t="str">
        <f>IFERROR(IF(E454&lt;&gt;"",VLOOKUP(E454,STORE!$C$6:$D$500,2,FALSE),""),"تأكد من الكود")</f>
        <v/>
      </c>
      <c r="G454" s="12"/>
      <c r="H454" s="20"/>
      <c r="I454" s="12"/>
      <c r="U454" s="4" t="str">
        <f>IF(AND($V$2=$E454,$V$2&lt;&gt;"",$V$2&lt;&gt;0,F454&lt;&gt;"تأكد من الكود"),COUNT($U$3:U453)+1,"  ")</f>
        <v xml:space="preserve">  </v>
      </c>
      <c r="Y454" s="4" t="str">
        <f>IF(AND($Z$2=$D454,$Z$2&lt;&gt;"",$Z$2&lt;&gt;0,$Y$2=$Y$1),COUNT($Y$3:Y453)+1,"  ")</f>
        <v xml:space="preserve">  </v>
      </c>
    </row>
    <row r="455" spans="2:25" ht="15.75">
      <c r="B455" s="5" t="str">
        <f>IF(C455&lt;&gt;"",COUNT($B$3:B454)+1,"")</f>
        <v/>
      </c>
      <c r="C455" s="86"/>
      <c r="D455" s="12"/>
      <c r="E455" s="12"/>
      <c r="F455" s="5" t="str">
        <f>IFERROR(IF(E455&lt;&gt;"",VLOOKUP(E455,STORE!$C$6:$D$500,2,FALSE),""),"تأكد من الكود")</f>
        <v/>
      </c>
      <c r="G455" s="12"/>
      <c r="H455" s="20"/>
      <c r="I455" s="12"/>
      <c r="U455" s="4" t="str">
        <f>IF(AND($V$2=$E455,$V$2&lt;&gt;"",$V$2&lt;&gt;0,F455&lt;&gt;"تأكد من الكود"),COUNT($U$3:U454)+1,"  ")</f>
        <v xml:space="preserve">  </v>
      </c>
      <c r="Y455" s="4" t="str">
        <f>IF(AND($Z$2=$D455,$Z$2&lt;&gt;"",$Z$2&lt;&gt;0,$Y$2=$Y$1),COUNT($Y$3:Y454)+1,"  ")</f>
        <v xml:space="preserve">  </v>
      </c>
    </row>
    <row r="456" spans="2:25" ht="15.75">
      <c r="B456" s="5" t="str">
        <f>IF(C456&lt;&gt;"",COUNT($B$3:B455)+1,"")</f>
        <v/>
      </c>
      <c r="C456" s="86"/>
      <c r="D456" s="12"/>
      <c r="E456" s="12"/>
      <c r="F456" s="5" t="str">
        <f>IFERROR(IF(E456&lt;&gt;"",VLOOKUP(E456,STORE!$C$6:$D$500,2,FALSE),""),"تأكد من الكود")</f>
        <v/>
      </c>
      <c r="G456" s="12"/>
      <c r="H456" s="20"/>
      <c r="I456" s="12"/>
      <c r="U456" s="4" t="str">
        <f>IF(AND($V$2=$E456,$V$2&lt;&gt;"",$V$2&lt;&gt;0,F456&lt;&gt;"تأكد من الكود"),COUNT($U$3:U455)+1,"  ")</f>
        <v xml:space="preserve">  </v>
      </c>
      <c r="Y456" s="4" t="str">
        <f>IF(AND($Z$2=$D456,$Z$2&lt;&gt;"",$Z$2&lt;&gt;0,$Y$2=$Y$1),COUNT($Y$3:Y455)+1,"  ")</f>
        <v xml:space="preserve">  </v>
      </c>
    </row>
    <row r="457" spans="2:25" ht="15.75">
      <c r="B457" s="5" t="str">
        <f>IF(C457&lt;&gt;"",COUNT($B$3:B456)+1,"")</f>
        <v/>
      </c>
      <c r="C457" s="86"/>
      <c r="D457" s="12"/>
      <c r="E457" s="12"/>
      <c r="F457" s="5" t="str">
        <f>IFERROR(IF(E457&lt;&gt;"",VLOOKUP(E457,STORE!$C$6:$D$500,2,FALSE),""),"تأكد من الكود")</f>
        <v/>
      </c>
      <c r="G457" s="12"/>
      <c r="H457" s="20"/>
      <c r="I457" s="12"/>
      <c r="U457" s="4" t="str">
        <f>IF(AND($V$2=$E457,$V$2&lt;&gt;"",$V$2&lt;&gt;0,F457&lt;&gt;"تأكد من الكود"),COUNT($U$3:U456)+1,"  ")</f>
        <v xml:space="preserve">  </v>
      </c>
      <c r="Y457" s="4" t="str">
        <f>IF(AND($Z$2=$D457,$Z$2&lt;&gt;"",$Z$2&lt;&gt;0,$Y$2=$Y$1),COUNT($Y$3:Y456)+1,"  ")</f>
        <v xml:space="preserve">  </v>
      </c>
    </row>
    <row r="458" spans="2:25" ht="15.75">
      <c r="B458" s="5" t="str">
        <f>IF(C458&lt;&gt;"",COUNT($B$3:B457)+1,"")</f>
        <v/>
      </c>
      <c r="C458" s="86"/>
      <c r="D458" s="12"/>
      <c r="E458" s="12"/>
      <c r="F458" s="5" t="str">
        <f>IFERROR(IF(E458&lt;&gt;"",VLOOKUP(E458,STORE!$C$6:$D$500,2,FALSE),""),"تأكد من الكود")</f>
        <v/>
      </c>
      <c r="G458" s="12"/>
      <c r="H458" s="20"/>
      <c r="I458" s="12"/>
      <c r="U458" s="4" t="str">
        <f>IF(AND($V$2=$E458,$V$2&lt;&gt;"",$V$2&lt;&gt;0,F458&lt;&gt;"تأكد من الكود"),COUNT($U$3:U457)+1,"  ")</f>
        <v xml:space="preserve">  </v>
      </c>
      <c r="Y458" s="4" t="str">
        <f>IF(AND($Z$2=$D458,$Z$2&lt;&gt;"",$Z$2&lt;&gt;0,$Y$2=$Y$1),COUNT($Y$3:Y457)+1,"  ")</f>
        <v xml:space="preserve">  </v>
      </c>
    </row>
    <row r="459" spans="2:25" ht="15.75">
      <c r="B459" s="5" t="str">
        <f>IF(C459&lt;&gt;"",COUNT($B$3:B458)+1,"")</f>
        <v/>
      </c>
      <c r="C459" s="86"/>
      <c r="D459" s="12"/>
      <c r="E459" s="12"/>
      <c r="F459" s="5" t="str">
        <f>IFERROR(IF(E459&lt;&gt;"",VLOOKUP(E459,STORE!$C$6:$D$500,2,FALSE),""),"تأكد من الكود")</f>
        <v/>
      </c>
      <c r="G459" s="12"/>
      <c r="H459" s="20"/>
      <c r="I459" s="12"/>
      <c r="U459" s="4" t="str">
        <f>IF(AND($V$2=$E459,$V$2&lt;&gt;"",$V$2&lt;&gt;0,F459&lt;&gt;"تأكد من الكود"),COUNT($U$3:U458)+1,"  ")</f>
        <v xml:space="preserve">  </v>
      </c>
      <c r="Y459" s="4" t="str">
        <f>IF(AND($Z$2=$D459,$Z$2&lt;&gt;"",$Z$2&lt;&gt;0,$Y$2=$Y$1),COUNT($Y$3:Y458)+1,"  ")</f>
        <v xml:space="preserve">  </v>
      </c>
    </row>
    <row r="460" spans="2:25" ht="15.75">
      <c r="B460" s="5" t="str">
        <f>IF(C460&lt;&gt;"",COUNT($B$3:B459)+1,"")</f>
        <v/>
      </c>
      <c r="C460" s="86"/>
      <c r="D460" s="12"/>
      <c r="E460" s="12"/>
      <c r="F460" s="5" t="str">
        <f>IFERROR(IF(E460&lt;&gt;"",VLOOKUP(E460,STORE!$C$6:$D$500,2,FALSE),""),"تأكد من الكود")</f>
        <v/>
      </c>
      <c r="G460" s="12"/>
      <c r="H460" s="20"/>
      <c r="I460" s="12"/>
      <c r="U460" s="4" t="str">
        <f>IF(AND($V$2=$E460,$V$2&lt;&gt;"",$V$2&lt;&gt;0,F460&lt;&gt;"تأكد من الكود"),COUNT($U$3:U459)+1,"  ")</f>
        <v xml:space="preserve">  </v>
      </c>
      <c r="Y460" s="4" t="str">
        <f>IF(AND($Z$2=$D460,$Z$2&lt;&gt;"",$Z$2&lt;&gt;0,$Y$2=$Y$1),COUNT($Y$3:Y459)+1,"  ")</f>
        <v xml:space="preserve">  </v>
      </c>
    </row>
    <row r="461" spans="2:25" ht="15.75">
      <c r="B461" s="5" t="str">
        <f>IF(C461&lt;&gt;"",COUNT($B$3:B460)+1,"")</f>
        <v/>
      </c>
      <c r="C461" s="86"/>
      <c r="D461" s="12"/>
      <c r="E461" s="12"/>
      <c r="F461" s="5" t="str">
        <f>IFERROR(IF(E461&lt;&gt;"",VLOOKUP(E461,STORE!$C$6:$D$500,2,FALSE),""),"تأكد من الكود")</f>
        <v/>
      </c>
      <c r="G461" s="12"/>
      <c r="H461" s="20"/>
      <c r="I461" s="12"/>
      <c r="U461" s="4" t="str">
        <f>IF(AND($V$2=$E461,$V$2&lt;&gt;"",$V$2&lt;&gt;0,F461&lt;&gt;"تأكد من الكود"),COUNT($U$3:U460)+1,"  ")</f>
        <v xml:space="preserve">  </v>
      </c>
      <c r="Y461" s="4" t="str">
        <f>IF(AND($Z$2=$D461,$Z$2&lt;&gt;"",$Z$2&lt;&gt;0,$Y$2=$Y$1),COUNT($Y$3:Y460)+1,"  ")</f>
        <v xml:space="preserve">  </v>
      </c>
    </row>
    <row r="462" spans="2:25" ht="15.75">
      <c r="B462" s="5" t="str">
        <f>IF(C462&lt;&gt;"",COUNT($B$3:B461)+1,"")</f>
        <v/>
      </c>
      <c r="C462" s="86"/>
      <c r="D462" s="12"/>
      <c r="E462" s="12"/>
      <c r="F462" s="5" t="str">
        <f>IFERROR(IF(E462&lt;&gt;"",VLOOKUP(E462,STORE!$C$6:$D$500,2,FALSE),""),"تأكد من الكود")</f>
        <v/>
      </c>
      <c r="G462" s="12"/>
      <c r="H462" s="20"/>
      <c r="I462" s="12"/>
      <c r="U462" s="4" t="str">
        <f>IF(AND($V$2=$E462,$V$2&lt;&gt;"",$V$2&lt;&gt;0,F462&lt;&gt;"تأكد من الكود"),COUNT($U$3:U461)+1,"  ")</f>
        <v xml:space="preserve">  </v>
      </c>
      <c r="Y462" s="4" t="str">
        <f>IF(AND($Z$2=$D462,$Z$2&lt;&gt;"",$Z$2&lt;&gt;0,$Y$2=$Y$1),COUNT($Y$3:Y461)+1,"  ")</f>
        <v xml:space="preserve">  </v>
      </c>
    </row>
    <row r="463" spans="2:25" ht="15.75">
      <c r="B463" s="5" t="str">
        <f>IF(C463&lt;&gt;"",COUNT($B$3:B462)+1,"")</f>
        <v/>
      </c>
      <c r="C463" s="86"/>
      <c r="D463" s="12"/>
      <c r="E463" s="12"/>
      <c r="F463" s="5" t="str">
        <f>IFERROR(IF(E463&lt;&gt;"",VLOOKUP(E463,STORE!$C$6:$D$500,2,FALSE),""),"تأكد من الكود")</f>
        <v/>
      </c>
      <c r="G463" s="12"/>
      <c r="H463" s="20"/>
      <c r="I463" s="12"/>
      <c r="U463" s="4" t="str">
        <f>IF(AND($V$2=$E463,$V$2&lt;&gt;"",$V$2&lt;&gt;0,F463&lt;&gt;"تأكد من الكود"),COUNT($U$3:U462)+1,"  ")</f>
        <v xml:space="preserve">  </v>
      </c>
      <c r="Y463" s="4" t="str">
        <f>IF(AND($Z$2=$D463,$Z$2&lt;&gt;"",$Z$2&lt;&gt;0,$Y$2=$Y$1),COUNT($Y$3:Y462)+1,"  ")</f>
        <v xml:space="preserve">  </v>
      </c>
    </row>
    <row r="464" spans="2:25" ht="15.75">
      <c r="B464" s="5" t="str">
        <f>IF(C464&lt;&gt;"",COUNT($B$3:B463)+1,"")</f>
        <v/>
      </c>
      <c r="C464" s="86"/>
      <c r="D464" s="12"/>
      <c r="E464" s="12"/>
      <c r="F464" s="5" t="str">
        <f>IFERROR(IF(E464&lt;&gt;"",VLOOKUP(E464,STORE!$C$6:$D$500,2,FALSE),""),"تأكد من الكود")</f>
        <v/>
      </c>
      <c r="G464" s="12"/>
      <c r="H464" s="20"/>
      <c r="I464" s="12"/>
      <c r="U464" s="4" t="str">
        <f>IF(AND($V$2=$E464,$V$2&lt;&gt;"",$V$2&lt;&gt;0,F464&lt;&gt;"تأكد من الكود"),COUNT($U$3:U463)+1,"  ")</f>
        <v xml:space="preserve">  </v>
      </c>
      <c r="Y464" s="4" t="str">
        <f>IF(AND($Z$2=$D464,$Z$2&lt;&gt;"",$Z$2&lt;&gt;0,$Y$2=$Y$1),COUNT($Y$3:Y463)+1,"  ")</f>
        <v xml:space="preserve">  </v>
      </c>
    </row>
    <row r="465" spans="2:25" ht="15.75">
      <c r="B465" s="5" t="str">
        <f>IF(C465&lt;&gt;"",COUNT($B$3:B464)+1,"")</f>
        <v/>
      </c>
      <c r="C465" s="86"/>
      <c r="D465" s="12"/>
      <c r="E465" s="12"/>
      <c r="F465" s="5" t="str">
        <f>IFERROR(IF(E465&lt;&gt;"",VLOOKUP(E465,STORE!$C$6:$D$500,2,FALSE),""),"تأكد من الكود")</f>
        <v/>
      </c>
      <c r="G465" s="12"/>
      <c r="H465" s="20"/>
      <c r="I465" s="12"/>
      <c r="U465" s="4" t="str">
        <f>IF(AND($V$2=$E465,$V$2&lt;&gt;"",$V$2&lt;&gt;0,F465&lt;&gt;"تأكد من الكود"),COUNT($U$3:U464)+1,"  ")</f>
        <v xml:space="preserve">  </v>
      </c>
      <c r="Y465" s="4" t="str">
        <f>IF(AND($Z$2=$D465,$Z$2&lt;&gt;"",$Z$2&lt;&gt;0,$Y$2=$Y$1),COUNT($Y$3:Y464)+1,"  ")</f>
        <v xml:space="preserve">  </v>
      </c>
    </row>
    <row r="466" spans="2:25" ht="15.75">
      <c r="B466" s="5" t="str">
        <f>IF(C466&lt;&gt;"",COUNT($B$3:B465)+1,"")</f>
        <v/>
      </c>
      <c r="C466" s="86"/>
      <c r="D466" s="12"/>
      <c r="E466" s="12"/>
      <c r="F466" s="5" t="str">
        <f>IFERROR(IF(E466&lt;&gt;"",VLOOKUP(E466,STORE!$C$6:$D$500,2,FALSE),""),"تأكد من الكود")</f>
        <v/>
      </c>
      <c r="G466" s="12"/>
      <c r="H466" s="20"/>
      <c r="I466" s="12"/>
      <c r="U466" s="4" t="str">
        <f>IF(AND($V$2=$E466,$V$2&lt;&gt;"",$V$2&lt;&gt;0,F466&lt;&gt;"تأكد من الكود"),COUNT($U$3:U465)+1,"  ")</f>
        <v xml:space="preserve">  </v>
      </c>
      <c r="Y466" s="4" t="str">
        <f>IF(AND($Z$2=$D466,$Z$2&lt;&gt;"",$Z$2&lt;&gt;0,$Y$2=$Y$1),COUNT($Y$3:Y465)+1,"  ")</f>
        <v xml:space="preserve">  </v>
      </c>
    </row>
    <row r="467" spans="2:25" ht="15.75">
      <c r="B467" s="5" t="str">
        <f>IF(C467&lt;&gt;"",COUNT($B$3:B466)+1,"")</f>
        <v/>
      </c>
      <c r="C467" s="86"/>
      <c r="D467" s="12"/>
      <c r="E467" s="12"/>
      <c r="F467" s="5" t="str">
        <f>IFERROR(IF(E467&lt;&gt;"",VLOOKUP(E467,STORE!$C$6:$D$500,2,FALSE),""),"تأكد من الكود")</f>
        <v/>
      </c>
      <c r="G467" s="12"/>
      <c r="H467" s="20"/>
      <c r="I467" s="12"/>
      <c r="U467" s="4" t="str">
        <f>IF(AND($V$2=$E467,$V$2&lt;&gt;"",$V$2&lt;&gt;0,F467&lt;&gt;"تأكد من الكود"),COUNT($U$3:U466)+1,"  ")</f>
        <v xml:space="preserve">  </v>
      </c>
      <c r="Y467" s="4" t="str">
        <f>IF(AND($Z$2=$D467,$Z$2&lt;&gt;"",$Z$2&lt;&gt;0,$Y$2=$Y$1),COUNT($Y$3:Y466)+1,"  ")</f>
        <v xml:space="preserve">  </v>
      </c>
    </row>
    <row r="468" spans="2:25" ht="15.75">
      <c r="B468" s="5" t="str">
        <f>IF(C468&lt;&gt;"",COUNT($B$3:B467)+1,"")</f>
        <v/>
      </c>
      <c r="C468" s="86"/>
      <c r="D468" s="12"/>
      <c r="E468" s="12"/>
      <c r="F468" s="5" t="str">
        <f>IFERROR(IF(E468&lt;&gt;"",VLOOKUP(E468,STORE!$C$6:$D$500,2,FALSE),""),"تأكد من الكود")</f>
        <v/>
      </c>
      <c r="G468" s="12"/>
      <c r="H468" s="20"/>
      <c r="I468" s="12"/>
      <c r="U468" s="4" t="str">
        <f>IF(AND($V$2=$E468,$V$2&lt;&gt;"",$V$2&lt;&gt;0,F468&lt;&gt;"تأكد من الكود"),COUNT($U$3:U467)+1,"  ")</f>
        <v xml:space="preserve">  </v>
      </c>
      <c r="Y468" s="4" t="str">
        <f>IF(AND($Z$2=$D468,$Z$2&lt;&gt;"",$Z$2&lt;&gt;0,$Y$2=$Y$1),COUNT($Y$3:Y467)+1,"  ")</f>
        <v xml:space="preserve">  </v>
      </c>
    </row>
    <row r="469" spans="2:25" ht="15.75">
      <c r="B469" s="5" t="str">
        <f>IF(C469&lt;&gt;"",COUNT($B$3:B468)+1,"")</f>
        <v/>
      </c>
      <c r="C469" s="86"/>
      <c r="D469" s="12"/>
      <c r="E469" s="12"/>
      <c r="F469" s="5" t="str">
        <f>IFERROR(IF(E469&lt;&gt;"",VLOOKUP(E469,STORE!$C$6:$D$500,2,FALSE),""),"تأكد من الكود")</f>
        <v/>
      </c>
      <c r="G469" s="12"/>
      <c r="H469" s="20"/>
      <c r="I469" s="12"/>
      <c r="U469" s="4" t="str">
        <f>IF(AND($V$2=$E469,$V$2&lt;&gt;"",$V$2&lt;&gt;0,F469&lt;&gt;"تأكد من الكود"),COUNT($U$3:U468)+1,"  ")</f>
        <v xml:space="preserve">  </v>
      </c>
      <c r="Y469" s="4" t="str">
        <f>IF(AND($Z$2=$D469,$Z$2&lt;&gt;"",$Z$2&lt;&gt;0,$Y$2=$Y$1),COUNT($Y$3:Y468)+1,"  ")</f>
        <v xml:space="preserve">  </v>
      </c>
    </row>
    <row r="470" spans="2:25" ht="15.75">
      <c r="B470" s="5" t="str">
        <f>IF(C470&lt;&gt;"",COUNT($B$3:B469)+1,"")</f>
        <v/>
      </c>
      <c r="C470" s="86"/>
      <c r="D470" s="12"/>
      <c r="E470" s="12"/>
      <c r="F470" s="5" t="str">
        <f>IFERROR(IF(E470&lt;&gt;"",VLOOKUP(E470,STORE!$C$6:$D$500,2,FALSE),""),"تأكد من الكود")</f>
        <v/>
      </c>
      <c r="G470" s="12"/>
      <c r="H470" s="20"/>
      <c r="I470" s="12"/>
      <c r="U470" s="4" t="str">
        <f>IF(AND($V$2=$E470,$V$2&lt;&gt;"",$V$2&lt;&gt;0,F470&lt;&gt;"تأكد من الكود"),COUNT($U$3:U469)+1,"  ")</f>
        <v xml:space="preserve">  </v>
      </c>
      <c r="Y470" s="4" t="str">
        <f>IF(AND($Z$2=$D470,$Z$2&lt;&gt;"",$Z$2&lt;&gt;0,$Y$2=$Y$1),COUNT($Y$3:Y469)+1,"  ")</f>
        <v xml:space="preserve">  </v>
      </c>
    </row>
    <row r="471" spans="2:25" ht="15.75">
      <c r="B471" s="5" t="str">
        <f>IF(C471&lt;&gt;"",COUNT($B$3:B470)+1,"")</f>
        <v/>
      </c>
      <c r="C471" s="86"/>
      <c r="D471" s="12"/>
      <c r="E471" s="12"/>
      <c r="F471" s="5" t="str">
        <f>IFERROR(IF(E471&lt;&gt;"",VLOOKUP(E471,STORE!$C$6:$D$500,2,FALSE),""),"تأكد من الكود")</f>
        <v/>
      </c>
      <c r="G471" s="12"/>
      <c r="H471" s="20"/>
      <c r="I471" s="12"/>
      <c r="U471" s="4" t="str">
        <f>IF(AND($V$2=$E471,$V$2&lt;&gt;"",$V$2&lt;&gt;0,F471&lt;&gt;"تأكد من الكود"),COUNT($U$3:U470)+1,"  ")</f>
        <v xml:space="preserve">  </v>
      </c>
      <c r="Y471" s="4" t="str">
        <f>IF(AND($Z$2=$D471,$Z$2&lt;&gt;"",$Z$2&lt;&gt;0,$Y$2=$Y$1),COUNT($Y$3:Y470)+1,"  ")</f>
        <v xml:space="preserve">  </v>
      </c>
    </row>
    <row r="472" spans="2:25" ht="15.75">
      <c r="B472" s="5" t="str">
        <f>IF(C472&lt;&gt;"",COUNT($B$3:B471)+1,"")</f>
        <v/>
      </c>
      <c r="C472" s="86"/>
      <c r="D472" s="12"/>
      <c r="E472" s="12"/>
      <c r="F472" s="5" t="str">
        <f>IFERROR(IF(E472&lt;&gt;"",VLOOKUP(E472,STORE!$C$6:$D$500,2,FALSE),""),"تأكد من الكود")</f>
        <v/>
      </c>
      <c r="G472" s="12"/>
      <c r="H472" s="20"/>
      <c r="I472" s="12"/>
      <c r="U472" s="4" t="str">
        <f>IF(AND($V$2=$E472,$V$2&lt;&gt;"",$V$2&lt;&gt;0,F472&lt;&gt;"تأكد من الكود"),COUNT($U$3:U471)+1,"  ")</f>
        <v xml:space="preserve">  </v>
      </c>
      <c r="Y472" s="4" t="str">
        <f>IF(AND($Z$2=$D472,$Z$2&lt;&gt;"",$Z$2&lt;&gt;0,$Y$2=$Y$1),COUNT($Y$3:Y471)+1,"  ")</f>
        <v xml:space="preserve">  </v>
      </c>
    </row>
    <row r="473" spans="2:25" ht="15.75">
      <c r="B473" s="5" t="str">
        <f>IF(C473&lt;&gt;"",COUNT($B$3:B472)+1,"")</f>
        <v/>
      </c>
      <c r="C473" s="86"/>
      <c r="D473" s="12"/>
      <c r="E473" s="12"/>
      <c r="F473" s="5" t="str">
        <f>IFERROR(IF(E473&lt;&gt;"",VLOOKUP(E473,STORE!$C$6:$D$500,2,FALSE),""),"تأكد من الكود")</f>
        <v/>
      </c>
      <c r="G473" s="12"/>
      <c r="H473" s="20"/>
      <c r="I473" s="12"/>
      <c r="U473" s="4" t="str">
        <f>IF(AND($V$2=$E473,$V$2&lt;&gt;"",$V$2&lt;&gt;0,F473&lt;&gt;"تأكد من الكود"),COUNT($U$3:U472)+1,"  ")</f>
        <v xml:space="preserve">  </v>
      </c>
      <c r="Y473" s="4" t="str">
        <f>IF(AND($Z$2=$D473,$Z$2&lt;&gt;"",$Z$2&lt;&gt;0,$Y$2=$Y$1),COUNT($Y$3:Y472)+1,"  ")</f>
        <v xml:space="preserve">  </v>
      </c>
    </row>
    <row r="474" spans="2:25" ht="15.75">
      <c r="B474" s="5" t="str">
        <f>IF(C474&lt;&gt;"",COUNT($B$3:B473)+1,"")</f>
        <v/>
      </c>
      <c r="C474" s="86"/>
      <c r="D474" s="12"/>
      <c r="E474" s="12"/>
      <c r="F474" s="5" t="str">
        <f>IFERROR(IF(E474&lt;&gt;"",VLOOKUP(E474,STORE!$C$6:$D$500,2,FALSE),""),"تأكد من الكود")</f>
        <v/>
      </c>
      <c r="G474" s="12"/>
      <c r="H474" s="20"/>
      <c r="I474" s="12"/>
      <c r="U474" s="4" t="str">
        <f>IF(AND($V$2=$E474,$V$2&lt;&gt;"",$V$2&lt;&gt;0,F474&lt;&gt;"تأكد من الكود"),COUNT($U$3:U473)+1,"  ")</f>
        <v xml:space="preserve">  </v>
      </c>
      <c r="Y474" s="4" t="str">
        <f>IF(AND($Z$2=$D474,$Z$2&lt;&gt;"",$Z$2&lt;&gt;0,$Y$2=$Y$1),COUNT($Y$3:Y473)+1,"  ")</f>
        <v xml:space="preserve">  </v>
      </c>
    </row>
    <row r="475" spans="2:25" ht="15.75">
      <c r="B475" s="5" t="str">
        <f>IF(C475&lt;&gt;"",COUNT($B$3:B474)+1,"")</f>
        <v/>
      </c>
      <c r="C475" s="86"/>
      <c r="D475" s="12"/>
      <c r="E475" s="12"/>
      <c r="F475" s="5" t="str">
        <f>IFERROR(IF(E475&lt;&gt;"",VLOOKUP(E475,STORE!$C$6:$D$500,2,FALSE),""),"تأكد من الكود")</f>
        <v/>
      </c>
      <c r="G475" s="12"/>
      <c r="H475" s="20"/>
      <c r="I475" s="12"/>
      <c r="U475" s="4" t="str">
        <f>IF(AND($V$2=$E475,$V$2&lt;&gt;"",$V$2&lt;&gt;0,F475&lt;&gt;"تأكد من الكود"),COUNT($U$3:U474)+1,"  ")</f>
        <v xml:space="preserve">  </v>
      </c>
      <c r="Y475" s="4" t="str">
        <f>IF(AND($Z$2=$D475,$Z$2&lt;&gt;"",$Z$2&lt;&gt;0,$Y$2=$Y$1),COUNT($Y$3:Y474)+1,"  ")</f>
        <v xml:space="preserve">  </v>
      </c>
    </row>
    <row r="476" spans="2:25" ht="15.75">
      <c r="B476" s="5" t="str">
        <f>IF(C476&lt;&gt;"",COUNT($B$3:B475)+1,"")</f>
        <v/>
      </c>
      <c r="C476" s="86"/>
      <c r="D476" s="12"/>
      <c r="E476" s="12"/>
      <c r="F476" s="5" t="str">
        <f>IFERROR(IF(E476&lt;&gt;"",VLOOKUP(E476,STORE!$C$6:$D$500,2,FALSE),""),"تأكد من الكود")</f>
        <v/>
      </c>
      <c r="G476" s="12"/>
      <c r="H476" s="20"/>
      <c r="I476" s="12"/>
      <c r="U476" s="4" t="str">
        <f>IF(AND($V$2=$E476,$V$2&lt;&gt;"",$V$2&lt;&gt;0,F476&lt;&gt;"تأكد من الكود"),COUNT($U$3:U475)+1,"  ")</f>
        <v xml:space="preserve">  </v>
      </c>
      <c r="Y476" s="4" t="str">
        <f>IF(AND($Z$2=$D476,$Z$2&lt;&gt;"",$Z$2&lt;&gt;0,$Y$2=$Y$1),COUNT($Y$3:Y475)+1,"  ")</f>
        <v xml:space="preserve">  </v>
      </c>
    </row>
    <row r="477" spans="2:25" ht="15.75">
      <c r="B477" s="5" t="str">
        <f>IF(C477&lt;&gt;"",COUNT($B$3:B476)+1,"")</f>
        <v/>
      </c>
      <c r="C477" s="86"/>
      <c r="D477" s="12"/>
      <c r="E477" s="12"/>
      <c r="F477" s="5" t="str">
        <f>IFERROR(IF(E477&lt;&gt;"",VLOOKUP(E477,STORE!$C$6:$D$500,2,FALSE),""),"تأكد من الكود")</f>
        <v/>
      </c>
      <c r="G477" s="12"/>
      <c r="H477" s="20"/>
      <c r="I477" s="12"/>
      <c r="U477" s="4" t="str">
        <f>IF(AND($V$2=$E477,$V$2&lt;&gt;"",$V$2&lt;&gt;0,F477&lt;&gt;"تأكد من الكود"),COUNT($U$3:U476)+1,"  ")</f>
        <v xml:space="preserve">  </v>
      </c>
      <c r="Y477" s="4" t="str">
        <f>IF(AND($Z$2=$D477,$Z$2&lt;&gt;"",$Z$2&lt;&gt;0,$Y$2=$Y$1),COUNT($Y$3:Y476)+1,"  ")</f>
        <v xml:space="preserve">  </v>
      </c>
    </row>
    <row r="478" spans="2:25" ht="15.75">
      <c r="B478" s="5" t="str">
        <f>IF(C478&lt;&gt;"",COUNT($B$3:B477)+1,"")</f>
        <v/>
      </c>
      <c r="C478" s="86"/>
      <c r="D478" s="12"/>
      <c r="E478" s="12"/>
      <c r="F478" s="5" t="str">
        <f>IFERROR(IF(E478&lt;&gt;"",VLOOKUP(E478,STORE!$C$6:$D$500,2,FALSE),""),"تأكد من الكود")</f>
        <v/>
      </c>
      <c r="G478" s="12"/>
      <c r="H478" s="20"/>
      <c r="I478" s="12"/>
      <c r="U478" s="4" t="str">
        <f>IF(AND($V$2=$E478,$V$2&lt;&gt;"",$V$2&lt;&gt;0,F478&lt;&gt;"تأكد من الكود"),COUNT($U$3:U477)+1,"  ")</f>
        <v xml:space="preserve">  </v>
      </c>
      <c r="Y478" s="4" t="str">
        <f>IF(AND($Z$2=$D478,$Z$2&lt;&gt;"",$Z$2&lt;&gt;0,$Y$2=$Y$1),COUNT($Y$3:Y477)+1,"  ")</f>
        <v xml:space="preserve">  </v>
      </c>
    </row>
    <row r="479" spans="2:25" ht="15.75">
      <c r="B479" s="5" t="str">
        <f>IF(C479&lt;&gt;"",COUNT($B$3:B478)+1,"")</f>
        <v/>
      </c>
      <c r="C479" s="86"/>
      <c r="D479" s="12"/>
      <c r="E479" s="12"/>
      <c r="F479" s="5" t="str">
        <f>IFERROR(IF(E479&lt;&gt;"",VLOOKUP(E479,STORE!$C$6:$D$500,2,FALSE),""),"تأكد من الكود")</f>
        <v/>
      </c>
      <c r="G479" s="12"/>
      <c r="H479" s="20"/>
      <c r="I479" s="12"/>
      <c r="U479" s="4" t="str">
        <f>IF(AND($V$2=$E479,$V$2&lt;&gt;"",$V$2&lt;&gt;0,F479&lt;&gt;"تأكد من الكود"),COUNT($U$3:U478)+1,"  ")</f>
        <v xml:space="preserve">  </v>
      </c>
      <c r="Y479" s="4" t="str">
        <f>IF(AND($Z$2=$D479,$Z$2&lt;&gt;"",$Z$2&lt;&gt;0,$Y$2=$Y$1),COUNT($Y$3:Y478)+1,"  ")</f>
        <v xml:space="preserve">  </v>
      </c>
    </row>
    <row r="480" spans="2:25" ht="15.75">
      <c r="B480" s="5" t="str">
        <f>IF(C480&lt;&gt;"",COUNT($B$3:B479)+1,"")</f>
        <v/>
      </c>
      <c r="C480" s="86"/>
      <c r="D480" s="12"/>
      <c r="E480" s="12"/>
      <c r="F480" s="5" t="str">
        <f>IFERROR(IF(E480&lt;&gt;"",VLOOKUP(E480,STORE!$C$6:$D$500,2,FALSE),""),"تأكد من الكود")</f>
        <v/>
      </c>
      <c r="G480" s="12"/>
      <c r="H480" s="20"/>
      <c r="I480" s="12"/>
      <c r="U480" s="4" t="str">
        <f>IF(AND($V$2=$E480,$V$2&lt;&gt;"",$V$2&lt;&gt;0,F480&lt;&gt;"تأكد من الكود"),COUNT($U$3:U479)+1,"  ")</f>
        <v xml:space="preserve">  </v>
      </c>
      <c r="Y480" s="4" t="str">
        <f>IF(AND($Z$2=$D480,$Z$2&lt;&gt;"",$Z$2&lt;&gt;0,$Y$2=$Y$1),COUNT($Y$3:Y479)+1,"  ")</f>
        <v xml:space="preserve">  </v>
      </c>
    </row>
    <row r="481" spans="2:25" ht="15.75">
      <c r="B481" s="5" t="str">
        <f>IF(C481&lt;&gt;"",COUNT($B$3:B480)+1,"")</f>
        <v/>
      </c>
      <c r="C481" s="86"/>
      <c r="D481" s="12"/>
      <c r="E481" s="12"/>
      <c r="F481" s="5" t="str">
        <f>IFERROR(IF(E481&lt;&gt;"",VLOOKUP(E481,STORE!$C$6:$D$500,2,FALSE),""),"تأكد من الكود")</f>
        <v/>
      </c>
      <c r="G481" s="12"/>
      <c r="H481" s="20"/>
      <c r="I481" s="12"/>
      <c r="U481" s="4" t="str">
        <f>IF(AND($V$2=$E481,$V$2&lt;&gt;"",$V$2&lt;&gt;0,F481&lt;&gt;"تأكد من الكود"),COUNT($U$3:U480)+1,"  ")</f>
        <v xml:space="preserve">  </v>
      </c>
      <c r="Y481" s="4" t="str">
        <f>IF(AND($Z$2=$D481,$Z$2&lt;&gt;"",$Z$2&lt;&gt;0,$Y$2=$Y$1),COUNT($Y$3:Y480)+1,"  ")</f>
        <v xml:space="preserve">  </v>
      </c>
    </row>
    <row r="482" spans="2:25" ht="15.75">
      <c r="B482" s="5" t="str">
        <f>IF(C482&lt;&gt;"",COUNT($B$3:B481)+1,"")</f>
        <v/>
      </c>
      <c r="C482" s="86"/>
      <c r="D482" s="12"/>
      <c r="E482" s="12"/>
      <c r="F482" s="5" t="str">
        <f>IFERROR(IF(E482&lt;&gt;"",VLOOKUP(E482,STORE!$C$6:$D$500,2,FALSE),""),"تأكد من الكود")</f>
        <v/>
      </c>
      <c r="G482" s="12"/>
      <c r="H482" s="20"/>
      <c r="I482" s="12"/>
      <c r="U482" s="4" t="str">
        <f>IF(AND($V$2=$E482,$V$2&lt;&gt;"",$V$2&lt;&gt;0,F482&lt;&gt;"تأكد من الكود"),COUNT($U$3:U481)+1,"  ")</f>
        <v xml:space="preserve">  </v>
      </c>
      <c r="Y482" s="4" t="str">
        <f>IF(AND($Z$2=$D482,$Z$2&lt;&gt;"",$Z$2&lt;&gt;0,$Y$2=$Y$1),COUNT($Y$3:Y481)+1,"  ")</f>
        <v xml:space="preserve">  </v>
      </c>
    </row>
    <row r="483" spans="2:25" ht="15.75">
      <c r="B483" s="5" t="str">
        <f>IF(C483&lt;&gt;"",COUNT($B$3:B482)+1,"")</f>
        <v/>
      </c>
      <c r="C483" s="86"/>
      <c r="D483" s="12"/>
      <c r="E483" s="12"/>
      <c r="F483" s="5" t="str">
        <f>IFERROR(IF(E483&lt;&gt;"",VLOOKUP(E483,STORE!$C$6:$D$500,2,FALSE),""),"تأكد من الكود")</f>
        <v/>
      </c>
      <c r="G483" s="12"/>
      <c r="H483" s="20"/>
      <c r="I483" s="12"/>
      <c r="U483" s="4" t="str">
        <f>IF(AND($V$2=$E483,$V$2&lt;&gt;"",$V$2&lt;&gt;0,F483&lt;&gt;"تأكد من الكود"),COUNT($U$3:U482)+1,"  ")</f>
        <v xml:space="preserve">  </v>
      </c>
      <c r="Y483" s="4" t="str">
        <f>IF(AND($Z$2=$D483,$Z$2&lt;&gt;"",$Z$2&lt;&gt;0,$Y$2=$Y$1),COUNT($Y$3:Y482)+1,"  ")</f>
        <v xml:space="preserve">  </v>
      </c>
    </row>
    <row r="484" spans="2:25" ht="15.75">
      <c r="B484" s="5" t="str">
        <f>IF(C484&lt;&gt;"",COUNT($B$3:B483)+1,"")</f>
        <v/>
      </c>
      <c r="C484" s="86"/>
      <c r="D484" s="12"/>
      <c r="E484" s="12"/>
      <c r="F484" s="5" t="str">
        <f>IFERROR(IF(E484&lt;&gt;"",VLOOKUP(E484,STORE!$C$6:$D$500,2,FALSE),""),"تأكد من الكود")</f>
        <v/>
      </c>
      <c r="G484" s="12"/>
      <c r="H484" s="20"/>
      <c r="I484" s="12"/>
      <c r="U484" s="4" t="str">
        <f>IF(AND($V$2=$E484,$V$2&lt;&gt;"",$V$2&lt;&gt;0,F484&lt;&gt;"تأكد من الكود"),COUNT($U$3:U483)+1,"  ")</f>
        <v xml:space="preserve">  </v>
      </c>
      <c r="Y484" s="4" t="str">
        <f>IF(AND($Z$2=$D484,$Z$2&lt;&gt;"",$Z$2&lt;&gt;0,$Y$2=$Y$1),COUNT($Y$3:Y483)+1,"  ")</f>
        <v xml:space="preserve">  </v>
      </c>
    </row>
    <row r="485" spans="2:25" ht="15.75">
      <c r="B485" s="5" t="str">
        <f>IF(C485&lt;&gt;"",COUNT($B$3:B484)+1,"")</f>
        <v/>
      </c>
      <c r="C485" s="86"/>
      <c r="D485" s="12"/>
      <c r="E485" s="12"/>
      <c r="F485" s="5" t="str">
        <f>IFERROR(IF(E485&lt;&gt;"",VLOOKUP(E485,STORE!$C$6:$D$500,2,FALSE),""),"تأكد من الكود")</f>
        <v/>
      </c>
      <c r="G485" s="12"/>
      <c r="H485" s="20"/>
      <c r="I485" s="12"/>
      <c r="U485" s="4" t="str">
        <f>IF(AND($V$2=$E485,$V$2&lt;&gt;"",$V$2&lt;&gt;0,F485&lt;&gt;"تأكد من الكود"),COUNT($U$3:U484)+1,"  ")</f>
        <v xml:space="preserve">  </v>
      </c>
      <c r="Y485" s="4" t="str">
        <f>IF(AND($Z$2=$D485,$Z$2&lt;&gt;"",$Z$2&lt;&gt;0,$Y$2=$Y$1),COUNT($Y$3:Y484)+1,"  ")</f>
        <v xml:space="preserve">  </v>
      </c>
    </row>
    <row r="486" spans="2:25" ht="15.75">
      <c r="B486" s="5" t="str">
        <f>IF(C486&lt;&gt;"",COUNT($B$3:B485)+1,"")</f>
        <v/>
      </c>
      <c r="C486" s="86"/>
      <c r="D486" s="12"/>
      <c r="E486" s="12"/>
      <c r="F486" s="5" t="str">
        <f>IFERROR(IF(E486&lt;&gt;"",VLOOKUP(E486,STORE!$C$6:$D$500,2,FALSE),""),"تأكد من الكود")</f>
        <v/>
      </c>
      <c r="G486" s="12"/>
      <c r="H486" s="20"/>
      <c r="I486" s="12"/>
      <c r="U486" s="4" t="str">
        <f>IF(AND($V$2=$E486,$V$2&lt;&gt;"",$V$2&lt;&gt;0,F486&lt;&gt;"تأكد من الكود"),COUNT($U$3:U485)+1,"  ")</f>
        <v xml:space="preserve">  </v>
      </c>
      <c r="Y486" s="4" t="str">
        <f>IF(AND($Z$2=$D486,$Z$2&lt;&gt;"",$Z$2&lt;&gt;0,$Y$2=$Y$1),COUNT($Y$3:Y485)+1,"  ")</f>
        <v xml:space="preserve">  </v>
      </c>
    </row>
    <row r="487" spans="2:25" ht="15.75">
      <c r="B487" s="5" t="str">
        <f>IF(C487&lt;&gt;"",COUNT($B$3:B486)+1,"")</f>
        <v/>
      </c>
      <c r="C487" s="86"/>
      <c r="D487" s="12"/>
      <c r="E487" s="12"/>
      <c r="F487" s="5" t="str">
        <f>IFERROR(IF(E487&lt;&gt;"",VLOOKUP(E487,STORE!$C$6:$D$500,2,FALSE),""),"تأكد من الكود")</f>
        <v/>
      </c>
      <c r="G487" s="12"/>
      <c r="H487" s="20"/>
      <c r="I487" s="12"/>
      <c r="U487" s="4" t="str">
        <f>IF(AND($V$2=$E487,$V$2&lt;&gt;"",$V$2&lt;&gt;0,F487&lt;&gt;"تأكد من الكود"),COUNT($U$3:U486)+1,"  ")</f>
        <v xml:space="preserve">  </v>
      </c>
      <c r="Y487" s="4" t="str">
        <f>IF(AND($Z$2=$D487,$Z$2&lt;&gt;"",$Z$2&lt;&gt;0,$Y$2=$Y$1),COUNT($Y$3:Y486)+1,"  ")</f>
        <v xml:space="preserve">  </v>
      </c>
    </row>
    <row r="488" spans="2:25" ht="15.75">
      <c r="B488" s="5" t="str">
        <f>IF(C488&lt;&gt;"",COUNT($B$3:B487)+1,"")</f>
        <v/>
      </c>
      <c r="C488" s="86"/>
      <c r="D488" s="12"/>
      <c r="E488" s="12"/>
      <c r="F488" s="5" t="str">
        <f>IFERROR(IF(E488&lt;&gt;"",VLOOKUP(E488,STORE!$C$6:$D$500,2,FALSE),""),"تأكد من الكود")</f>
        <v/>
      </c>
      <c r="G488" s="12"/>
      <c r="H488" s="20"/>
      <c r="I488" s="12"/>
      <c r="U488" s="4" t="str">
        <f>IF(AND($V$2=$E488,$V$2&lt;&gt;"",$V$2&lt;&gt;0,F488&lt;&gt;"تأكد من الكود"),COUNT($U$3:U487)+1,"  ")</f>
        <v xml:space="preserve">  </v>
      </c>
      <c r="Y488" s="4" t="str">
        <f>IF(AND($Z$2=$D488,$Z$2&lt;&gt;"",$Z$2&lt;&gt;0,$Y$2=$Y$1),COUNT($Y$3:Y487)+1,"  ")</f>
        <v xml:space="preserve">  </v>
      </c>
    </row>
    <row r="489" spans="2:25" ht="15.75">
      <c r="B489" s="5" t="str">
        <f>IF(C489&lt;&gt;"",COUNT($B$3:B488)+1,"")</f>
        <v/>
      </c>
      <c r="C489" s="86"/>
      <c r="D489" s="12"/>
      <c r="E489" s="12"/>
      <c r="F489" s="5" t="str">
        <f>IFERROR(IF(E489&lt;&gt;"",VLOOKUP(E489,STORE!$C$6:$D$500,2,FALSE),""),"تأكد من الكود")</f>
        <v/>
      </c>
      <c r="G489" s="12"/>
      <c r="H489" s="20"/>
      <c r="I489" s="12"/>
      <c r="U489" s="4" t="str">
        <f>IF(AND($V$2=$E489,$V$2&lt;&gt;"",$V$2&lt;&gt;0,F489&lt;&gt;"تأكد من الكود"),COUNT($U$3:U488)+1,"  ")</f>
        <v xml:space="preserve">  </v>
      </c>
      <c r="Y489" s="4" t="str">
        <f>IF(AND($Z$2=$D489,$Z$2&lt;&gt;"",$Z$2&lt;&gt;0,$Y$2=$Y$1),COUNT($Y$3:Y488)+1,"  ")</f>
        <v xml:space="preserve">  </v>
      </c>
    </row>
    <row r="490" spans="2:25" ht="15.75">
      <c r="B490" s="5" t="str">
        <f>IF(C490&lt;&gt;"",COUNT($B$3:B489)+1,"")</f>
        <v/>
      </c>
      <c r="C490" s="86"/>
      <c r="D490" s="12"/>
      <c r="E490" s="12"/>
      <c r="F490" s="5" t="str">
        <f>IFERROR(IF(E490&lt;&gt;"",VLOOKUP(E490,STORE!$C$6:$D$500,2,FALSE),""),"تأكد من الكود")</f>
        <v/>
      </c>
      <c r="G490" s="12"/>
      <c r="H490" s="20"/>
      <c r="I490" s="12"/>
      <c r="U490" s="4" t="str">
        <f>IF(AND($V$2=$E490,$V$2&lt;&gt;"",$V$2&lt;&gt;0,F490&lt;&gt;"تأكد من الكود"),COUNT($U$3:U489)+1,"  ")</f>
        <v xml:space="preserve">  </v>
      </c>
      <c r="Y490" s="4" t="str">
        <f>IF(AND($Z$2=$D490,$Z$2&lt;&gt;"",$Z$2&lt;&gt;0,$Y$2=$Y$1),COUNT($Y$3:Y489)+1,"  ")</f>
        <v xml:space="preserve">  </v>
      </c>
    </row>
    <row r="491" spans="2:25" ht="15.75">
      <c r="B491" s="5" t="str">
        <f>IF(C491&lt;&gt;"",COUNT($B$3:B490)+1,"")</f>
        <v/>
      </c>
      <c r="C491" s="86"/>
      <c r="D491" s="12"/>
      <c r="E491" s="12"/>
      <c r="F491" s="5" t="str">
        <f>IFERROR(IF(E491&lt;&gt;"",VLOOKUP(E491,STORE!$C$6:$D$500,2,FALSE),""),"تأكد من الكود")</f>
        <v/>
      </c>
      <c r="G491" s="12"/>
      <c r="H491" s="20"/>
      <c r="I491" s="12"/>
      <c r="U491" s="4" t="str">
        <f>IF(AND($V$2=$E491,$V$2&lt;&gt;"",$V$2&lt;&gt;0,F491&lt;&gt;"تأكد من الكود"),COUNT($U$3:U490)+1,"  ")</f>
        <v xml:space="preserve">  </v>
      </c>
      <c r="Y491" s="4" t="str">
        <f>IF(AND($Z$2=$D491,$Z$2&lt;&gt;"",$Z$2&lt;&gt;0,$Y$2=$Y$1),COUNT($Y$3:Y490)+1,"  ")</f>
        <v xml:space="preserve">  </v>
      </c>
    </row>
    <row r="492" spans="2:25" ht="15.75">
      <c r="B492" s="5" t="str">
        <f>IF(C492&lt;&gt;"",COUNT($B$3:B491)+1,"")</f>
        <v/>
      </c>
      <c r="C492" s="86"/>
      <c r="D492" s="12"/>
      <c r="E492" s="12"/>
      <c r="F492" s="5" t="str">
        <f>IFERROR(IF(E492&lt;&gt;"",VLOOKUP(E492,STORE!$C$6:$D$500,2,FALSE),""),"تأكد من الكود")</f>
        <v/>
      </c>
      <c r="G492" s="12"/>
      <c r="H492" s="20"/>
      <c r="I492" s="12"/>
      <c r="U492" s="4" t="str">
        <f>IF(AND($V$2=$E492,$V$2&lt;&gt;"",$V$2&lt;&gt;0,F492&lt;&gt;"تأكد من الكود"),COUNT($U$3:U491)+1,"  ")</f>
        <v xml:space="preserve">  </v>
      </c>
      <c r="Y492" s="4" t="str">
        <f>IF(AND($Z$2=$D492,$Z$2&lt;&gt;"",$Z$2&lt;&gt;0,$Y$2=$Y$1),COUNT($Y$3:Y491)+1,"  ")</f>
        <v xml:space="preserve">  </v>
      </c>
    </row>
    <row r="493" spans="2:25" ht="15.75">
      <c r="B493" s="5" t="str">
        <f>IF(C493&lt;&gt;"",COUNT($B$3:B492)+1,"")</f>
        <v/>
      </c>
      <c r="C493" s="86"/>
      <c r="D493" s="12"/>
      <c r="E493" s="12"/>
      <c r="F493" s="5" t="str">
        <f>IFERROR(IF(E493&lt;&gt;"",VLOOKUP(E493,STORE!$C$6:$D$500,2,FALSE),""),"تأكد من الكود")</f>
        <v/>
      </c>
      <c r="G493" s="12"/>
      <c r="H493" s="20"/>
      <c r="I493" s="12"/>
      <c r="U493" s="4" t="str">
        <f>IF(AND($V$2=$E493,$V$2&lt;&gt;"",$V$2&lt;&gt;0,F493&lt;&gt;"تأكد من الكود"),COUNT($U$3:U492)+1,"  ")</f>
        <v xml:space="preserve">  </v>
      </c>
      <c r="Y493" s="4" t="str">
        <f>IF(AND($Z$2=$D493,$Z$2&lt;&gt;"",$Z$2&lt;&gt;0,$Y$2=$Y$1),COUNT($Y$3:Y492)+1,"  ")</f>
        <v xml:space="preserve">  </v>
      </c>
    </row>
    <row r="494" spans="2:25" ht="15.75">
      <c r="B494" s="5" t="str">
        <f>IF(C494&lt;&gt;"",COUNT($B$3:B493)+1,"")</f>
        <v/>
      </c>
      <c r="C494" s="86"/>
      <c r="D494" s="12"/>
      <c r="E494" s="12"/>
      <c r="F494" s="5" t="str">
        <f>IFERROR(IF(E494&lt;&gt;"",VLOOKUP(E494,STORE!$C$6:$D$500,2,FALSE),""),"تأكد من الكود")</f>
        <v/>
      </c>
      <c r="G494" s="12"/>
      <c r="H494" s="20"/>
      <c r="I494" s="12"/>
      <c r="U494" s="4" t="str">
        <f>IF(AND($V$2=$E494,$V$2&lt;&gt;"",$V$2&lt;&gt;0,F494&lt;&gt;"تأكد من الكود"),COUNT($U$3:U493)+1,"  ")</f>
        <v xml:space="preserve">  </v>
      </c>
      <c r="Y494" s="4" t="str">
        <f>IF(AND($Z$2=$D494,$Z$2&lt;&gt;"",$Z$2&lt;&gt;0,$Y$2=$Y$1),COUNT($Y$3:Y493)+1,"  ")</f>
        <v xml:space="preserve">  </v>
      </c>
    </row>
    <row r="495" spans="2:25" ht="15.75">
      <c r="B495" s="5" t="str">
        <f>IF(C495&lt;&gt;"",COUNT($B$3:B494)+1,"")</f>
        <v/>
      </c>
      <c r="C495" s="86"/>
      <c r="D495" s="12"/>
      <c r="E495" s="12"/>
      <c r="F495" s="5" t="str">
        <f>IFERROR(IF(E495&lt;&gt;"",VLOOKUP(E495,STORE!$C$6:$D$500,2,FALSE),""),"تأكد من الكود")</f>
        <v/>
      </c>
      <c r="G495" s="12"/>
      <c r="H495" s="20"/>
      <c r="I495" s="12"/>
      <c r="U495" s="4" t="str">
        <f>IF(AND($V$2=$E495,$V$2&lt;&gt;"",$V$2&lt;&gt;0,F495&lt;&gt;"تأكد من الكود"),COUNT($U$3:U494)+1,"  ")</f>
        <v xml:space="preserve">  </v>
      </c>
      <c r="Y495" s="4" t="str">
        <f>IF(AND($Z$2=$D495,$Z$2&lt;&gt;"",$Z$2&lt;&gt;0,$Y$2=$Y$1),COUNT($Y$3:Y494)+1,"  ")</f>
        <v xml:space="preserve">  </v>
      </c>
    </row>
    <row r="496" spans="2:25" ht="15.75">
      <c r="B496" s="5" t="str">
        <f>IF(C496&lt;&gt;"",COUNT($B$3:B495)+1,"")</f>
        <v/>
      </c>
      <c r="C496" s="86"/>
      <c r="D496" s="12"/>
      <c r="E496" s="12"/>
      <c r="F496" s="5" t="str">
        <f>IFERROR(IF(E496&lt;&gt;"",VLOOKUP(E496,STORE!$C$6:$D$500,2,FALSE),""),"تأكد من الكود")</f>
        <v/>
      </c>
      <c r="G496" s="12"/>
      <c r="H496" s="20"/>
      <c r="I496" s="12"/>
      <c r="U496" s="4" t="str">
        <f>IF(AND($V$2=$E496,$V$2&lt;&gt;"",$V$2&lt;&gt;0,F496&lt;&gt;"تأكد من الكود"),COUNT($U$3:U495)+1,"  ")</f>
        <v xml:space="preserve">  </v>
      </c>
      <c r="Y496" s="4" t="str">
        <f>IF(AND($Z$2=$D496,$Z$2&lt;&gt;"",$Z$2&lt;&gt;0,$Y$2=$Y$1),COUNT($Y$3:Y495)+1,"  ")</f>
        <v xml:space="preserve">  </v>
      </c>
    </row>
    <row r="497" spans="2:25" ht="15.75">
      <c r="B497" s="5" t="str">
        <f>IF(C497&lt;&gt;"",COUNT($B$3:B496)+1,"")</f>
        <v/>
      </c>
      <c r="C497" s="86"/>
      <c r="D497" s="12"/>
      <c r="E497" s="12"/>
      <c r="F497" s="5" t="str">
        <f>IFERROR(IF(E497&lt;&gt;"",VLOOKUP(E497,STORE!$C$6:$D$500,2,FALSE),""),"تأكد من الكود")</f>
        <v/>
      </c>
      <c r="G497" s="12"/>
      <c r="H497" s="20"/>
      <c r="I497" s="12"/>
      <c r="U497" s="4" t="str">
        <f>IF(AND($V$2=$E497,$V$2&lt;&gt;"",$V$2&lt;&gt;0,F497&lt;&gt;"تأكد من الكود"),COUNT($U$3:U496)+1,"  ")</f>
        <v xml:space="preserve">  </v>
      </c>
      <c r="Y497" s="4" t="str">
        <f>IF(AND($Z$2=$D497,$Z$2&lt;&gt;"",$Z$2&lt;&gt;0,$Y$2=$Y$1),COUNT($Y$3:Y496)+1,"  ")</f>
        <v xml:space="preserve">  </v>
      </c>
    </row>
    <row r="498" spans="2:25" ht="15.75">
      <c r="B498" s="5" t="str">
        <f>IF(C498&lt;&gt;"",COUNT($B$3:B497)+1,"")</f>
        <v/>
      </c>
      <c r="C498" s="86"/>
      <c r="D498" s="12"/>
      <c r="E498" s="12"/>
      <c r="F498" s="5" t="str">
        <f>IFERROR(IF(E498&lt;&gt;"",VLOOKUP(E498,STORE!$C$6:$D$500,2,FALSE),""),"تأكد من الكود")</f>
        <v/>
      </c>
      <c r="G498" s="12"/>
      <c r="H498" s="20"/>
      <c r="I498" s="12"/>
      <c r="U498" s="4" t="str">
        <f>IF(AND($V$2=$E498,$V$2&lt;&gt;"",$V$2&lt;&gt;0,F498&lt;&gt;"تأكد من الكود"),COUNT($U$3:U497)+1,"  ")</f>
        <v xml:space="preserve">  </v>
      </c>
      <c r="Y498" s="4" t="str">
        <f>IF(AND($Z$2=$D498,$Z$2&lt;&gt;"",$Z$2&lt;&gt;0,$Y$2=$Y$1),COUNT($Y$3:Y497)+1,"  ")</f>
        <v xml:space="preserve">  </v>
      </c>
    </row>
    <row r="499" spans="2:25" ht="15.75">
      <c r="B499" s="5" t="str">
        <f>IF(C499&lt;&gt;"",COUNT($B$3:B498)+1,"")</f>
        <v/>
      </c>
      <c r="C499" s="86"/>
      <c r="D499" s="12"/>
      <c r="E499" s="12"/>
      <c r="F499" s="5" t="str">
        <f>IFERROR(IF(E499&lt;&gt;"",VLOOKUP(E499,STORE!$C$6:$D$500,2,FALSE),""),"تأكد من الكود")</f>
        <v/>
      </c>
      <c r="G499" s="12"/>
      <c r="H499" s="20"/>
      <c r="I499" s="12"/>
      <c r="U499" s="4" t="str">
        <f>IF(AND($V$2=$E499,$V$2&lt;&gt;"",$V$2&lt;&gt;0,F499&lt;&gt;"تأكد من الكود"),COUNT($U$3:U498)+1,"  ")</f>
        <v xml:space="preserve">  </v>
      </c>
      <c r="Y499" s="4" t="str">
        <f>IF(AND($Z$2=$D499,$Z$2&lt;&gt;"",$Z$2&lt;&gt;0,$Y$2=$Y$1),COUNT($Y$3:Y498)+1,"  ")</f>
        <v xml:space="preserve">  </v>
      </c>
    </row>
    <row r="500" spans="2:25" ht="15.75">
      <c r="B500" s="5" t="str">
        <f>IF(C500&lt;&gt;"",COUNT($B$3:B499)+1,"")</f>
        <v/>
      </c>
      <c r="C500" s="86"/>
      <c r="D500" s="12"/>
      <c r="E500" s="12"/>
      <c r="F500" s="5" t="str">
        <f>IFERROR(IF(E500&lt;&gt;"",VLOOKUP(E500,STORE!$C$6:$D$500,2,FALSE),""),"تأكد من الكود")</f>
        <v/>
      </c>
      <c r="G500" s="12"/>
      <c r="H500" s="20"/>
      <c r="I500" s="12"/>
      <c r="U500" s="4" t="str">
        <f>IF(AND($V$2=$E500,$V$2&lt;&gt;"",$V$2&lt;&gt;0,F500&lt;&gt;"تأكد من الكود"),COUNT($U$3:U499)+1,"  ")</f>
        <v xml:space="preserve">  </v>
      </c>
      <c r="Y500" s="4" t="str">
        <f>IF(AND($Z$2=$D500,$Z$2&lt;&gt;"",$Z$2&lt;&gt;0,$Y$2=$Y$1),COUNT($Y$3:Y499)+1,"  ")</f>
        <v xml:space="preserve">  </v>
      </c>
    </row>
    <row r="501" spans="2:25" ht="15.75">
      <c r="B501" s="5" t="str">
        <f>IF(C501&lt;&gt;"",COUNT($B$3:B500)+1,"")</f>
        <v/>
      </c>
      <c r="C501" s="86"/>
      <c r="D501" s="12"/>
      <c r="E501" s="12"/>
      <c r="F501" s="5" t="str">
        <f>IFERROR(IF(E501&lt;&gt;"",VLOOKUP(E501,STORE!$C$6:$D$500,2,FALSE),""),"تأكد من الكود")</f>
        <v/>
      </c>
      <c r="G501" s="12"/>
      <c r="H501" s="20"/>
      <c r="I501" s="12"/>
      <c r="U501" s="4" t="str">
        <f>IF(AND($V$2=$E501,$V$2&lt;&gt;"",$V$2&lt;&gt;0,F501&lt;&gt;"تأكد من الكود"),COUNT($U$3:U500)+1,"  ")</f>
        <v xml:space="preserve">  </v>
      </c>
      <c r="Y501" s="4" t="str">
        <f>IF(AND($Z$2=$D501,$Z$2&lt;&gt;"",$Z$2&lt;&gt;0,$Y$2=$Y$1),COUNT($Y$3:Y500)+1,"  ")</f>
        <v xml:space="preserve">  </v>
      </c>
    </row>
    <row r="502" spans="2:25" ht="15.75">
      <c r="B502" s="5" t="str">
        <f>IF(C502&lt;&gt;"",COUNT($B$3:B501)+1,"")</f>
        <v/>
      </c>
      <c r="C502" s="86"/>
      <c r="D502" s="12"/>
      <c r="E502" s="12"/>
      <c r="F502" s="5" t="str">
        <f>IFERROR(IF(E502&lt;&gt;"",VLOOKUP(E502,STORE!$C$6:$D$500,2,FALSE),""),"تأكد من الكود")</f>
        <v/>
      </c>
      <c r="G502" s="12"/>
      <c r="H502" s="20"/>
      <c r="I502" s="12"/>
      <c r="U502" s="4" t="str">
        <f>IF(AND($V$2=$E502,$V$2&lt;&gt;"",$V$2&lt;&gt;0,F502&lt;&gt;"تأكد من الكود"),COUNT($U$3:U501)+1,"  ")</f>
        <v xml:space="preserve">  </v>
      </c>
      <c r="Y502" s="4" t="str">
        <f>IF(AND($Z$2=$D502,$Z$2&lt;&gt;"",$Z$2&lt;&gt;0,$Y$2=$Y$1),COUNT($Y$3:Y501)+1,"  ")</f>
        <v xml:space="preserve">  </v>
      </c>
    </row>
    <row r="503" spans="2:25" ht="15.75">
      <c r="B503" s="5" t="str">
        <f>IF(C503&lt;&gt;"",COUNT($B$3:B502)+1,"")</f>
        <v/>
      </c>
      <c r="C503" s="86"/>
      <c r="D503" s="12"/>
      <c r="E503" s="12"/>
      <c r="F503" s="5" t="str">
        <f>IFERROR(IF(E503&lt;&gt;"",VLOOKUP(E503,STORE!$C$6:$D$500,2,FALSE),""),"تأكد من الكود")</f>
        <v/>
      </c>
      <c r="G503" s="12"/>
      <c r="H503" s="20"/>
      <c r="I503" s="12"/>
      <c r="U503" s="4" t="str">
        <f>IF(AND($V$2=$E503,$V$2&lt;&gt;"",$V$2&lt;&gt;0,F503&lt;&gt;"تأكد من الكود"),COUNT($U$3:U502)+1,"  ")</f>
        <v xml:space="preserve">  </v>
      </c>
      <c r="Y503" s="4" t="str">
        <f>IF(AND($Z$2=$D503,$Z$2&lt;&gt;"",$Z$2&lt;&gt;0,$Y$2=$Y$1),COUNT($Y$3:Y502)+1,"  ")</f>
        <v xml:space="preserve">  </v>
      </c>
    </row>
    <row r="504" spans="2:25" ht="15.75">
      <c r="B504" s="5" t="str">
        <f>IF(C504&lt;&gt;"",COUNT($B$3:B503)+1,"")</f>
        <v/>
      </c>
      <c r="C504" s="86"/>
      <c r="D504" s="12"/>
      <c r="E504" s="12"/>
      <c r="F504" s="5" t="str">
        <f>IFERROR(IF(E504&lt;&gt;"",VLOOKUP(E504,STORE!$C$6:$D$500,2,FALSE),""),"تأكد من الكود")</f>
        <v/>
      </c>
      <c r="G504" s="12"/>
      <c r="H504" s="20"/>
      <c r="I504" s="12"/>
      <c r="U504" s="4" t="str">
        <f>IF(AND($V$2=$E504,$V$2&lt;&gt;"",$V$2&lt;&gt;0,F504&lt;&gt;"تأكد من الكود"),COUNT($U$3:U503)+1,"  ")</f>
        <v xml:space="preserve">  </v>
      </c>
      <c r="Y504" s="4" t="str">
        <f>IF(AND($Z$2=$D504,$Z$2&lt;&gt;"",$Z$2&lt;&gt;0,$Y$2=$Y$1),COUNT($Y$3:Y503)+1,"  ")</f>
        <v xml:space="preserve">  </v>
      </c>
    </row>
    <row r="505" spans="2:25" ht="15.75">
      <c r="B505" s="5" t="str">
        <f>IF(C505&lt;&gt;"",COUNT($B$3:B504)+1,"")</f>
        <v/>
      </c>
      <c r="C505" s="86"/>
      <c r="D505" s="12"/>
      <c r="E505" s="12"/>
      <c r="F505" s="5" t="str">
        <f>IFERROR(IF(E505&lt;&gt;"",VLOOKUP(E505,STORE!$C$6:$D$500,2,FALSE),""),"تأكد من الكود")</f>
        <v/>
      </c>
      <c r="G505" s="12"/>
      <c r="H505" s="20"/>
      <c r="I505" s="12"/>
      <c r="U505" s="4" t="str">
        <f>IF(AND($V$2=$E505,$V$2&lt;&gt;"",$V$2&lt;&gt;0,F505&lt;&gt;"تأكد من الكود"),COUNT($U$3:U504)+1,"  ")</f>
        <v xml:space="preserve">  </v>
      </c>
      <c r="Y505" s="4" t="str">
        <f>IF(AND($Z$2=$D505,$Z$2&lt;&gt;"",$Z$2&lt;&gt;0,$Y$2=$Y$1),COUNT($Y$3:Y504)+1,"  ")</f>
        <v xml:space="preserve">  </v>
      </c>
    </row>
    <row r="506" spans="2:25" ht="15.75">
      <c r="B506" s="5" t="str">
        <f>IF(C506&lt;&gt;"",COUNT($B$3:B505)+1,"")</f>
        <v/>
      </c>
      <c r="C506" s="86"/>
      <c r="D506" s="12"/>
      <c r="E506" s="12"/>
      <c r="F506" s="5" t="str">
        <f>IFERROR(IF(E506&lt;&gt;"",VLOOKUP(E506,STORE!$C$6:$D$500,2,FALSE),""),"تأكد من الكود")</f>
        <v/>
      </c>
      <c r="G506" s="12"/>
      <c r="H506" s="20"/>
      <c r="I506" s="12"/>
      <c r="U506" s="4" t="str">
        <f>IF(AND($V$2=$E506,$V$2&lt;&gt;"",$V$2&lt;&gt;0,F506&lt;&gt;"تأكد من الكود"),COUNT($U$3:U505)+1,"  ")</f>
        <v xml:space="preserve">  </v>
      </c>
      <c r="Y506" s="4" t="str">
        <f>IF(AND($Z$2=$D506,$Z$2&lt;&gt;"",$Z$2&lt;&gt;0,$Y$2=$Y$1),COUNT($Y$3:Y505)+1,"  ")</f>
        <v xml:space="preserve">  </v>
      </c>
    </row>
    <row r="507" spans="2:25" ht="15.75">
      <c r="B507" s="5" t="str">
        <f>IF(C507&lt;&gt;"",COUNT($B$3:B506)+1,"")</f>
        <v/>
      </c>
      <c r="C507" s="86"/>
      <c r="D507" s="12"/>
      <c r="E507" s="12"/>
      <c r="F507" s="5" t="str">
        <f>IFERROR(IF(E507&lt;&gt;"",VLOOKUP(E507,STORE!$C$6:$D$500,2,FALSE),""),"تأكد من الكود")</f>
        <v/>
      </c>
      <c r="G507" s="12"/>
      <c r="H507" s="20"/>
      <c r="I507" s="12"/>
      <c r="U507" s="4" t="str">
        <f>IF(AND($V$2=$E507,$V$2&lt;&gt;"",$V$2&lt;&gt;0,F507&lt;&gt;"تأكد من الكود"),COUNT($U$3:U506)+1,"  ")</f>
        <v xml:space="preserve">  </v>
      </c>
      <c r="Y507" s="4" t="str">
        <f>IF(AND($Z$2=$D507,$Z$2&lt;&gt;"",$Z$2&lt;&gt;0,$Y$2=$Y$1),COUNT($Y$3:Y506)+1,"  ")</f>
        <v xml:space="preserve">  </v>
      </c>
    </row>
    <row r="508" spans="2:25" ht="15.75">
      <c r="B508" s="5" t="str">
        <f>IF(C508&lt;&gt;"",COUNT($B$3:B507)+1,"")</f>
        <v/>
      </c>
      <c r="C508" s="86"/>
      <c r="D508" s="12"/>
      <c r="E508" s="12"/>
      <c r="F508" s="5" t="str">
        <f>IFERROR(IF(E508&lt;&gt;"",VLOOKUP(E508,STORE!$C$6:$D$500,2,FALSE),""),"تأكد من الكود")</f>
        <v/>
      </c>
      <c r="G508" s="12"/>
      <c r="H508" s="20"/>
      <c r="I508" s="12"/>
      <c r="U508" s="4" t="str">
        <f>IF(AND($V$2=$E508,$V$2&lt;&gt;"",$V$2&lt;&gt;0,F508&lt;&gt;"تأكد من الكود"),COUNT($U$3:U507)+1,"  ")</f>
        <v xml:space="preserve">  </v>
      </c>
      <c r="Y508" s="4" t="str">
        <f>IF(AND($Z$2=$D508,$Z$2&lt;&gt;"",$Z$2&lt;&gt;0,$Y$2=$Y$1),COUNT($Y$3:Y507)+1,"  ")</f>
        <v xml:space="preserve">  </v>
      </c>
    </row>
    <row r="509" spans="2:25" ht="15.75">
      <c r="B509" s="5" t="str">
        <f>IF(C509&lt;&gt;"",COUNT($B$3:B508)+1,"")</f>
        <v/>
      </c>
      <c r="C509" s="86"/>
      <c r="D509" s="12"/>
      <c r="E509" s="12"/>
      <c r="F509" s="5" t="str">
        <f>IFERROR(IF(E509&lt;&gt;"",VLOOKUP(E509,STORE!$C$6:$D$500,2,FALSE),""),"تأكد من الكود")</f>
        <v/>
      </c>
      <c r="G509" s="12"/>
      <c r="H509" s="20"/>
      <c r="I509" s="12"/>
      <c r="U509" s="4" t="str">
        <f>IF(AND($V$2=$E509,$V$2&lt;&gt;"",$V$2&lt;&gt;0,F509&lt;&gt;"تأكد من الكود"),COUNT($U$3:U508)+1,"  ")</f>
        <v xml:space="preserve">  </v>
      </c>
      <c r="Y509" s="4" t="str">
        <f>IF(AND($Z$2=$D509,$Z$2&lt;&gt;"",$Z$2&lt;&gt;0,$Y$2=$Y$1),COUNT($Y$3:Y508)+1,"  ")</f>
        <v xml:space="preserve">  </v>
      </c>
    </row>
    <row r="510" spans="2:25" ht="15.75">
      <c r="B510" s="5" t="str">
        <f>IF(C510&lt;&gt;"",COUNT($B$3:B509)+1,"")</f>
        <v/>
      </c>
      <c r="C510" s="86"/>
      <c r="D510" s="12"/>
      <c r="E510" s="12"/>
      <c r="F510" s="5" t="str">
        <f>IFERROR(IF(E510&lt;&gt;"",VLOOKUP(E510,STORE!$C$6:$D$500,2,FALSE),""),"تأكد من الكود")</f>
        <v/>
      </c>
      <c r="G510" s="12"/>
      <c r="H510" s="20"/>
      <c r="I510" s="12"/>
      <c r="U510" s="4" t="str">
        <f>IF(AND($V$2=$E510,$V$2&lt;&gt;"",$V$2&lt;&gt;0,F510&lt;&gt;"تأكد من الكود"),COUNT($U$3:U509)+1,"  ")</f>
        <v xml:space="preserve">  </v>
      </c>
      <c r="Y510" s="4" t="str">
        <f>IF(AND($Z$2=$D510,$Z$2&lt;&gt;"",$Z$2&lt;&gt;0,$Y$2=$Y$1),COUNT($Y$3:Y509)+1,"  ")</f>
        <v xml:space="preserve">  </v>
      </c>
    </row>
    <row r="511" spans="2:25" ht="15.75">
      <c r="B511" s="5" t="str">
        <f>IF(C511&lt;&gt;"",COUNT($B$3:B510)+1,"")</f>
        <v/>
      </c>
      <c r="C511" s="86"/>
      <c r="D511" s="12"/>
      <c r="E511" s="12"/>
      <c r="F511" s="5" t="str">
        <f>IFERROR(IF(E511&lt;&gt;"",VLOOKUP(E511,STORE!$C$6:$D$500,2,FALSE),""),"تأكد من الكود")</f>
        <v/>
      </c>
      <c r="G511" s="12"/>
      <c r="H511" s="20"/>
      <c r="I511" s="12"/>
      <c r="U511" s="4" t="str">
        <f>IF(AND($V$2=$E511,$V$2&lt;&gt;"",$V$2&lt;&gt;0,F511&lt;&gt;"تأكد من الكود"),COUNT($U$3:U510)+1,"  ")</f>
        <v xml:space="preserve">  </v>
      </c>
      <c r="Y511" s="4" t="str">
        <f>IF(AND($Z$2=$D511,$Z$2&lt;&gt;"",$Z$2&lt;&gt;0,$Y$2=$Y$1),COUNT($Y$3:Y510)+1,"  ")</f>
        <v xml:space="preserve">  </v>
      </c>
    </row>
    <row r="512" spans="2:25" ht="15.75">
      <c r="B512" s="5" t="str">
        <f>IF(C512&lt;&gt;"",COUNT($B$3:B511)+1,"")</f>
        <v/>
      </c>
      <c r="C512" s="86"/>
      <c r="D512" s="12"/>
      <c r="E512" s="12"/>
      <c r="F512" s="5" t="str">
        <f>IFERROR(IF(E512&lt;&gt;"",VLOOKUP(E512,STORE!$C$6:$D$500,2,FALSE),""),"تأكد من الكود")</f>
        <v/>
      </c>
      <c r="G512" s="12"/>
      <c r="H512" s="20"/>
      <c r="I512" s="12"/>
      <c r="U512" s="4" t="str">
        <f>IF(AND($V$2=$E512,$V$2&lt;&gt;"",$V$2&lt;&gt;0,F512&lt;&gt;"تأكد من الكود"),COUNT($U$3:U511)+1,"  ")</f>
        <v xml:space="preserve">  </v>
      </c>
      <c r="Y512" s="4" t="str">
        <f>IF(AND($Z$2=$D512,$Z$2&lt;&gt;"",$Z$2&lt;&gt;0,$Y$2=$Y$1),COUNT($Y$3:Y511)+1,"  ")</f>
        <v xml:space="preserve">  </v>
      </c>
    </row>
    <row r="513" spans="2:25" ht="15.75">
      <c r="B513" s="5" t="str">
        <f>IF(C513&lt;&gt;"",COUNT($B$3:B512)+1,"")</f>
        <v/>
      </c>
      <c r="C513" s="86"/>
      <c r="D513" s="12"/>
      <c r="E513" s="12"/>
      <c r="F513" s="5" t="str">
        <f>IFERROR(IF(E513&lt;&gt;"",VLOOKUP(E513,STORE!$C$6:$D$500,2,FALSE),""),"تأكد من الكود")</f>
        <v/>
      </c>
      <c r="G513" s="12"/>
      <c r="H513" s="20"/>
      <c r="I513" s="12"/>
      <c r="U513" s="4" t="str">
        <f>IF(AND($V$2=$E513,$V$2&lt;&gt;"",$V$2&lt;&gt;0,F513&lt;&gt;"تأكد من الكود"),COUNT($U$3:U512)+1,"  ")</f>
        <v xml:space="preserve">  </v>
      </c>
      <c r="Y513" s="4" t="str">
        <f>IF(AND($Z$2=$D513,$Z$2&lt;&gt;"",$Z$2&lt;&gt;0,$Y$2=$Y$1),COUNT($Y$3:Y512)+1,"  ")</f>
        <v xml:space="preserve">  </v>
      </c>
    </row>
    <row r="514" spans="2:25" ht="15.75">
      <c r="B514" s="5" t="str">
        <f>IF(C514&lt;&gt;"",COUNT($B$3:B513)+1,"")</f>
        <v/>
      </c>
      <c r="C514" s="86"/>
      <c r="D514" s="12"/>
      <c r="E514" s="12"/>
      <c r="F514" s="5" t="str">
        <f>IFERROR(IF(E514&lt;&gt;"",VLOOKUP(E514,STORE!$C$6:$D$500,2,FALSE),""),"تأكد من الكود")</f>
        <v/>
      </c>
      <c r="G514" s="12"/>
      <c r="H514" s="20"/>
      <c r="I514" s="12"/>
      <c r="U514" s="4" t="str">
        <f>IF(AND($V$2=$E514,$V$2&lt;&gt;"",$V$2&lt;&gt;0,F514&lt;&gt;"تأكد من الكود"),COUNT($U$3:U513)+1,"  ")</f>
        <v xml:space="preserve">  </v>
      </c>
      <c r="Y514" s="4" t="str">
        <f>IF(AND($Z$2=$D514,$Z$2&lt;&gt;"",$Z$2&lt;&gt;0,$Y$2=$Y$1),COUNT($Y$3:Y513)+1,"  ")</f>
        <v xml:space="preserve">  </v>
      </c>
    </row>
    <row r="515" spans="2:25" ht="15.75">
      <c r="B515" s="5" t="str">
        <f>IF(C515&lt;&gt;"",COUNT($B$3:B514)+1,"")</f>
        <v/>
      </c>
      <c r="C515" s="86"/>
      <c r="D515" s="12"/>
      <c r="E515" s="12"/>
      <c r="F515" s="5" t="str">
        <f>IFERROR(IF(E515&lt;&gt;"",VLOOKUP(E515,STORE!$C$6:$D$500,2,FALSE),""),"تأكد من الكود")</f>
        <v/>
      </c>
      <c r="G515" s="12"/>
      <c r="H515" s="20"/>
      <c r="I515" s="12"/>
      <c r="U515" s="4" t="str">
        <f>IF(AND($V$2=$E515,$V$2&lt;&gt;"",$V$2&lt;&gt;0,F515&lt;&gt;"تأكد من الكود"),COUNT($U$3:U514)+1,"  ")</f>
        <v xml:space="preserve">  </v>
      </c>
      <c r="Y515" s="4" t="str">
        <f>IF(AND($Z$2=$D515,$Z$2&lt;&gt;"",$Z$2&lt;&gt;0,$Y$2=$Y$1),COUNT($Y$3:Y514)+1,"  ")</f>
        <v xml:space="preserve">  </v>
      </c>
    </row>
    <row r="516" spans="2:25" ht="15.75">
      <c r="B516" s="5" t="str">
        <f>IF(C516&lt;&gt;"",COUNT($B$3:B515)+1,"")</f>
        <v/>
      </c>
      <c r="C516" s="86"/>
      <c r="D516" s="12"/>
      <c r="E516" s="12"/>
      <c r="F516" s="5" t="str">
        <f>IFERROR(IF(E516&lt;&gt;"",VLOOKUP(E516,STORE!$C$6:$D$500,2,FALSE),""),"تأكد من الكود")</f>
        <v/>
      </c>
      <c r="G516" s="12"/>
      <c r="H516" s="20"/>
      <c r="I516" s="12"/>
      <c r="U516" s="4" t="str">
        <f>IF(AND($V$2=$E516,$V$2&lt;&gt;"",$V$2&lt;&gt;0,F516&lt;&gt;"تأكد من الكود"),COUNT($U$3:U515)+1,"  ")</f>
        <v xml:space="preserve">  </v>
      </c>
      <c r="Y516" s="4" t="str">
        <f>IF(AND($Z$2=$D516,$Z$2&lt;&gt;"",$Z$2&lt;&gt;0,$Y$2=$Y$1),COUNT($Y$3:Y515)+1,"  ")</f>
        <v xml:space="preserve">  </v>
      </c>
    </row>
    <row r="517" spans="2:25" ht="15.75">
      <c r="B517" s="5" t="str">
        <f>IF(C517&lt;&gt;"",COUNT($B$3:B516)+1,"")</f>
        <v/>
      </c>
      <c r="C517" s="86"/>
      <c r="D517" s="12"/>
      <c r="E517" s="12"/>
      <c r="F517" s="5" t="str">
        <f>IFERROR(IF(E517&lt;&gt;"",VLOOKUP(E517,STORE!$C$6:$D$500,2,FALSE),""),"تأكد من الكود")</f>
        <v/>
      </c>
      <c r="G517" s="12"/>
      <c r="H517" s="20"/>
      <c r="I517" s="12"/>
      <c r="U517" s="4" t="str">
        <f>IF(AND($V$2=$E517,$V$2&lt;&gt;"",$V$2&lt;&gt;0,F517&lt;&gt;"تأكد من الكود"),COUNT($U$3:U516)+1,"  ")</f>
        <v xml:space="preserve">  </v>
      </c>
      <c r="Y517" s="4" t="str">
        <f>IF(AND($Z$2=$D517,$Z$2&lt;&gt;"",$Z$2&lt;&gt;0,$Y$2=$Y$1),COUNT($Y$3:Y516)+1,"  ")</f>
        <v xml:space="preserve">  </v>
      </c>
    </row>
    <row r="518" spans="2:25" ht="15.75">
      <c r="B518" s="5" t="str">
        <f>IF(C518&lt;&gt;"",COUNT($B$3:B517)+1,"")</f>
        <v/>
      </c>
      <c r="C518" s="86"/>
      <c r="D518" s="12"/>
      <c r="E518" s="12"/>
      <c r="F518" s="5" t="str">
        <f>IFERROR(IF(E518&lt;&gt;"",VLOOKUP(E518,STORE!$C$6:$D$500,2,FALSE),""),"تأكد من الكود")</f>
        <v/>
      </c>
      <c r="G518" s="12"/>
      <c r="H518" s="20"/>
      <c r="I518" s="12"/>
      <c r="U518" s="4" t="str">
        <f>IF(AND($V$2=$E518,$V$2&lt;&gt;"",$V$2&lt;&gt;0,F518&lt;&gt;"تأكد من الكود"),COUNT($U$3:U517)+1,"  ")</f>
        <v xml:space="preserve">  </v>
      </c>
      <c r="Y518" s="4" t="str">
        <f>IF(AND($Z$2=$D518,$Z$2&lt;&gt;"",$Z$2&lt;&gt;0,$Y$2=$Y$1),COUNT($Y$3:Y517)+1,"  ")</f>
        <v xml:space="preserve">  </v>
      </c>
    </row>
    <row r="519" spans="2:25" ht="15.75">
      <c r="B519" s="5" t="str">
        <f>IF(C519&lt;&gt;"",COUNT($B$3:B518)+1,"")</f>
        <v/>
      </c>
      <c r="C519" s="86"/>
      <c r="D519" s="12"/>
      <c r="E519" s="12"/>
      <c r="F519" s="5" t="str">
        <f>IFERROR(IF(E519&lt;&gt;"",VLOOKUP(E519,STORE!$C$6:$D$500,2,FALSE),""),"تأكد من الكود")</f>
        <v/>
      </c>
      <c r="G519" s="12"/>
      <c r="H519" s="20"/>
      <c r="I519" s="12"/>
      <c r="U519" s="4" t="str">
        <f>IF(AND($V$2=$E519,$V$2&lt;&gt;"",$V$2&lt;&gt;0,F519&lt;&gt;"تأكد من الكود"),COUNT($U$3:U518)+1,"  ")</f>
        <v xml:space="preserve">  </v>
      </c>
      <c r="Y519" s="4" t="str">
        <f>IF(AND($Z$2=$D519,$Z$2&lt;&gt;"",$Z$2&lt;&gt;0,$Y$2=$Y$1),COUNT($Y$3:Y518)+1,"  ")</f>
        <v xml:space="preserve">  </v>
      </c>
    </row>
    <row r="520" spans="2:25" ht="15.75">
      <c r="B520" s="5" t="str">
        <f>IF(C520&lt;&gt;"",COUNT($B$3:B519)+1,"")</f>
        <v/>
      </c>
      <c r="C520" s="86"/>
      <c r="D520" s="12"/>
      <c r="E520" s="12"/>
      <c r="F520" s="5" t="str">
        <f>IFERROR(IF(E520&lt;&gt;"",VLOOKUP(E520,STORE!$C$6:$D$500,2,FALSE),""),"تأكد من الكود")</f>
        <v/>
      </c>
      <c r="G520" s="12"/>
      <c r="H520" s="20"/>
      <c r="I520" s="12"/>
      <c r="U520" s="4" t="str">
        <f>IF(AND($V$2=$E520,$V$2&lt;&gt;"",$V$2&lt;&gt;0,F520&lt;&gt;"تأكد من الكود"),COUNT($U$3:U519)+1,"  ")</f>
        <v xml:space="preserve">  </v>
      </c>
      <c r="Y520" s="4" t="str">
        <f>IF(AND($Z$2=$D520,$Z$2&lt;&gt;"",$Z$2&lt;&gt;0,$Y$2=$Y$1),COUNT($Y$3:Y519)+1,"  ")</f>
        <v xml:space="preserve">  </v>
      </c>
    </row>
    <row r="521" spans="2:25" ht="15.75">
      <c r="B521" s="5" t="str">
        <f>IF(C521&lt;&gt;"",COUNT($B$3:B520)+1,"")</f>
        <v/>
      </c>
      <c r="C521" s="86"/>
      <c r="D521" s="12"/>
      <c r="E521" s="12"/>
      <c r="F521" s="5" t="str">
        <f>IFERROR(IF(E521&lt;&gt;"",VLOOKUP(E521,STORE!$C$6:$D$500,2,FALSE),""),"تأكد من الكود")</f>
        <v/>
      </c>
      <c r="G521" s="12"/>
      <c r="H521" s="20"/>
      <c r="I521" s="12"/>
      <c r="U521" s="4" t="str">
        <f>IF(AND($V$2=$E521,$V$2&lt;&gt;"",$V$2&lt;&gt;0,F521&lt;&gt;"تأكد من الكود"),COUNT($U$3:U520)+1,"  ")</f>
        <v xml:space="preserve">  </v>
      </c>
      <c r="Y521" s="4" t="str">
        <f>IF(AND($Z$2=$D521,$Z$2&lt;&gt;"",$Z$2&lt;&gt;0,$Y$2=$Y$1),COUNT($Y$3:Y520)+1,"  ")</f>
        <v xml:space="preserve">  </v>
      </c>
    </row>
    <row r="522" spans="2:25" ht="15.75">
      <c r="B522" s="5" t="str">
        <f>IF(C522&lt;&gt;"",COUNT($B$3:B521)+1,"")</f>
        <v/>
      </c>
      <c r="C522" s="86"/>
      <c r="D522" s="12"/>
      <c r="E522" s="12"/>
      <c r="F522" s="5" t="str">
        <f>IFERROR(IF(E522&lt;&gt;"",VLOOKUP(E522,STORE!$C$6:$D$500,2,FALSE),""),"تأكد من الكود")</f>
        <v/>
      </c>
      <c r="G522" s="12"/>
      <c r="H522" s="20"/>
      <c r="I522" s="12"/>
      <c r="U522" s="4" t="str">
        <f>IF(AND($V$2=$E522,$V$2&lt;&gt;"",$V$2&lt;&gt;0,F522&lt;&gt;"تأكد من الكود"),COUNT($U$3:U521)+1,"  ")</f>
        <v xml:space="preserve">  </v>
      </c>
      <c r="Y522" s="4" t="str">
        <f>IF(AND($Z$2=$D522,$Z$2&lt;&gt;"",$Z$2&lt;&gt;0,$Y$2=$Y$1),COUNT($Y$3:Y521)+1,"  ")</f>
        <v xml:space="preserve">  </v>
      </c>
    </row>
    <row r="523" spans="2:25" ht="15.75">
      <c r="B523" s="5" t="str">
        <f>IF(C523&lt;&gt;"",COUNT($B$3:B522)+1,"")</f>
        <v/>
      </c>
      <c r="C523" s="86"/>
      <c r="D523" s="12"/>
      <c r="E523" s="12"/>
      <c r="F523" s="5" t="str">
        <f>IFERROR(IF(E523&lt;&gt;"",VLOOKUP(E523,STORE!$C$6:$D$500,2,FALSE),""),"تأكد من الكود")</f>
        <v/>
      </c>
      <c r="G523" s="12"/>
      <c r="H523" s="20"/>
      <c r="I523" s="12"/>
      <c r="U523" s="4" t="str">
        <f>IF(AND($V$2=$E523,$V$2&lt;&gt;"",$V$2&lt;&gt;0,F523&lt;&gt;"تأكد من الكود"),COUNT($U$3:U522)+1,"  ")</f>
        <v xml:space="preserve">  </v>
      </c>
      <c r="Y523" s="4" t="str">
        <f>IF(AND($Z$2=$D523,$Z$2&lt;&gt;"",$Z$2&lt;&gt;0,$Y$2=$Y$1),COUNT($Y$3:Y522)+1,"  ")</f>
        <v xml:space="preserve">  </v>
      </c>
    </row>
    <row r="524" spans="2:25" ht="15.75">
      <c r="B524" s="5" t="str">
        <f>IF(C524&lt;&gt;"",COUNT($B$3:B523)+1,"")</f>
        <v/>
      </c>
      <c r="C524" s="86"/>
      <c r="D524" s="12"/>
      <c r="E524" s="12"/>
      <c r="F524" s="5" t="str">
        <f>IFERROR(IF(E524&lt;&gt;"",VLOOKUP(E524,STORE!$C$6:$D$500,2,FALSE),""),"تأكد من الكود")</f>
        <v/>
      </c>
      <c r="G524" s="12"/>
      <c r="H524" s="20"/>
      <c r="I524" s="12"/>
      <c r="U524" s="4" t="str">
        <f>IF(AND($V$2=$E524,$V$2&lt;&gt;"",$V$2&lt;&gt;0,F524&lt;&gt;"تأكد من الكود"),COUNT($U$3:U523)+1,"  ")</f>
        <v xml:space="preserve">  </v>
      </c>
      <c r="Y524" s="4" t="str">
        <f>IF(AND($Z$2=$D524,$Z$2&lt;&gt;"",$Z$2&lt;&gt;0,$Y$2=$Y$1),COUNT($Y$3:Y523)+1,"  ")</f>
        <v xml:space="preserve">  </v>
      </c>
    </row>
    <row r="525" spans="2:25" ht="15.75">
      <c r="B525" s="5" t="str">
        <f>IF(C525&lt;&gt;"",COUNT($B$3:B524)+1,"")</f>
        <v/>
      </c>
      <c r="C525" s="86"/>
      <c r="D525" s="12"/>
      <c r="E525" s="12"/>
      <c r="F525" s="5" t="str">
        <f>IFERROR(IF(E525&lt;&gt;"",VLOOKUP(E525,STORE!$C$6:$D$500,2,FALSE),""),"تأكد من الكود")</f>
        <v/>
      </c>
      <c r="G525" s="12"/>
      <c r="H525" s="20"/>
      <c r="I525" s="12"/>
      <c r="U525" s="4" t="str">
        <f>IF(AND($V$2=$E525,$V$2&lt;&gt;"",$V$2&lt;&gt;0,F525&lt;&gt;"تأكد من الكود"),COUNT($U$3:U524)+1,"  ")</f>
        <v xml:space="preserve">  </v>
      </c>
      <c r="Y525" s="4" t="str">
        <f>IF(AND($Z$2=$D525,$Z$2&lt;&gt;"",$Z$2&lt;&gt;0,$Y$2=$Y$1),COUNT($Y$3:Y524)+1,"  ")</f>
        <v xml:space="preserve">  </v>
      </c>
    </row>
    <row r="526" spans="2:25" ht="15.75">
      <c r="B526" s="5" t="str">
        <f>IF(C526&lt;&gt;"",COUNT($B$3:B525)+1,"")</f>
        <v/>
      </c>
      <c r="C526" s="86"/>
      <c r="D526" s="12"/>
      <c r="E526" s="12"/>
      <c r="F526" s="5" t="str">
        <f>IFERROR(IF(E526&lt;&gt;"",VLOOKUP(E526,STORE!$C$6:$D$500,2,FALSE),""),"تأكد من الكود")</f>
        <v/>
      </c>
      <c r="G526" s="12"/>
      <c r="H526" s="20"/>
      <c r="I526" s="12"/>
      <c r="U526" s="4" t="str">
        <f>IF(AND($V$2=$E526,$V$2&lt;&gt;"",$V$2&lt;&gt;0,F526&lt;&gt;"تأكد من الكود"),COUNT($U$3:U525)+1,"  ")</f>
        <v xml:space="preserve">  </v>
      </c>
      <c r="Y526" s="4" t="str">
        <f>IF(AND($Z$2=$D526,$Z$2&lt;&gt;"",$Z$2&lt;&gt;0,$Y$2=$Y$1),COUNT($Y$3:Y525)+1,"  ")</f>
        <v xml:space="preserve">  </v>
      </c>
    </row>
    <row r="527" spans="2:25" ht="15.75">
      <c r="B527" s="5" t="str">
        <f>IF(C527&lt;&gt;"",COUNT($B$3:B526)+1,"")</f>
        <v/>
      </c>
      <c r="C527" s="86"/>
      <c r="D527" s="12"/>
      <c r="E527" s="12"/>
      <c r="F527" s="5" t="str">
        <f>IFERROR(IF(E527&lt;&gt;"",VLOOKUP(E527,STORE!$C$6:$D$500,2,FALSE),""),"تأكد من الكود")</f>
        <v/>
      </c>
      <c r="G527" s="12"/>
      <c r="H527" s="20"/>
      <c r="I527" s="12"/>
      <c r="U527" s="4" t="str">
        <f>IF(AND($V$2=$E527,$V$2&lt;&gt;"",$V$2&lt;&gt;0,F527&lt;&gt;"تأكد من الكود"),COUNT($U$3:U526)+1,"  ")</f>
        <v xml:space="preserve">  </v>
      </c>
      <c r="Y527" s="4" t="str">
        <f>IF(AND($Z$2=$D527,$Z$2&lt;&gt;"",$Z$2&lt;&gt;0,$Y$2=$Y$1),COUNT($Y$3:Y526)+1,"  ")</f>
        <v xml:space="preserve">  </v>
      </c>
    </row>
    <row r="528" spans="2:25" ht="15.75">
      <c r="B528" s="5" t="str">
        <f>IF(C528&lt;&gt;"",COUNT($B$3:B527)+1,"")</f>
        <v/>
      </c>
      <c r="C528" s="86"/>
      <c r="D528" s="12"/>
      <c r="E528" s="12"/>
      <c r="F528" s="5" t="str">
        <f>IFERROR(IF(E528&lt;&gt;"",VLOOKUP(E528,STORE!$C$6:$D$500,2,FALSE),""),"تأكد من الكود")</f>
        <v/>
      </c>
      <c r="G528" s="12"/>
      <c r="H528" s="20"/>
      <c r="I528" s="12"/>
      <c r="U528" s="4" t="str">
        <f>IF(AND($V$2=$E528,$V$2&lt;&gt;"",$V$2&lt;&gt;0,F528&lt;&gt;"تأكد من الكود"),COUNT($U$3:U527)+1,"  ")</f>
        <v xml:space="preserve">  </v>
      </c>
      <c r="Y528" s="4" t="str">
        <f>IF(AND($Z$2=$D528,$Z$2&lt;&gt;"",$Z$2&lt;&gt;0,$Y$2=$Y$1),COUNT($Y$3:Y527)+1,"  ")</f>
        <v xml:space="preserve">  </v>
      </c>
    </row>
    <row r="529" spans="2:25" ht="15.75">
      <c r="B529" s="5" t="str">
        <f>IF(C529&lt;&gt;"",COUNT($B$3:B528)+1,"")</f>
        <v/>
      </c>
      <c r="C529" s="86"/>
      <c r="D529" s="12"/>
      <c r="E529" s="12"/>
      <c r="F529" s="5" t="str">
        <f>IFERROR(IF(E529&lt;&gt;"",VLOOKUP(E529,STORE!$C$6:$D$500,2,FALSE),""),"تأكد من الكود")</f>
        <v/>
      </c>
      <c r="G529" s="12"/>
      <c r="H529" s="20"/>
      <c r="I529" s="12"/>
      <c r="U529" s="4" t="str">
        <f>IF(AND($V$2=$E529,$V$2&lt;&gt;"",$V$2&lt;&gt;0,F529&lt;&gt;"تأكد من الكود"),COUNT($U$3:U528)+1,"  ")</f>
        <v xml:space="preserve">  </v>
      </c>
      <c r="Y529" s="4" t="str">
        <f>IF(AND($Z$2=$D529,$Z$2&lt;&gt;"",$Z$2&lt;&gt;0,$Y$2=$Y$1),COUNT($Y$3:Y528)+1,"  ")</f>
        <v xml:space="preserve">  </v>
      </c>
    </row>
    <row r="530" spans="2:25" ht="15.75">
      <c r="B530" s="5" t="str">
        <f>IF(C530&lt;&gt;"",COUNT($B$3:B529)+1,"")</f>
        <v/>
      </c>
      <c r="C530" s="86"/>
      <c r="D530" s="12"/>
      <c r="E530" s="12"/>
      <c r="F530" s="5" t="str">
        <f>IFERROR(IF(E530&lt;&gt;"",VLOOKUP(E530,STORE!$C$6:$D$500,2,FALSE),""),"تأكد من الكود")</f>
        <v/>
      </c>
      <c r="G530" s="12"/>
      <c r="H530" s="20"/>
      <c r="I530" s="12"/>
      <c r="U530" s="4" t="str">
        <f>IF(AND($V$2=$E530,$V$2&lt;&gt;"",$V$2&lt;&gt;0,F530&lt;&gt;"تأكد من الكود"),COUNT($U$3:U529)+1,"  ")</f>
        <v xml:space="preserve">  </v>
      </c>
      <c r="Y530" s="4" t="str">
        <f>IF(AND($Z$2=$D530,$Z$2&lt;&gt;"",$Z$2&lt;&gt;0,$Y$2=$Y$1),COUNT($Y$3:Y529)+1,"  ")</f>
        <v xml:space="preserve">  </v>
      </c>
    </row>
    <row r="531" spans="2:25" ht="15.75">
      <c r="B531" s="5" t="str">
        <f>IF(C531&lt;&gt;"",COUNT($B$3:B530)+1,"")</f>
        <v/>
      </c>
      <c r="C531" s="86"/>
      <c r="D531" s="12"/>
      <c r="E531" s="12"/>
      <c r="F531" s="5" t="str">
        <f>IFERROR(IF(E531&lt;&gt;"",VLOOKUP(E531,STORE!$C$6:$D$500,2,FALSE),""),"تأكد من الكود")</f>
        <v/>
      </c>
      <c r="G531" s="12"/>
      <c r="H531" s="20"/>
      <c r="I531" s="12"/>
      <c r="U531" s="4" t="str">
        <f>IF(AND($V$2=$E531,$V$2&lt;&gt;"",$V$2&lt;&gt;0,F531&lt;&gt;"تأكد من الكود"),COUNT($U$3:U530)+1,"  ")</f>
        <v xml:space="preserve">  </v>
      </c>
      <c r="Y531" s="4" t="str">
        <f>IF(AND($Z$2=$D531,$Z$2&lt;&gt;"",$Z$2&lt;&gt;0,$Y$2=$Y$1),COUNT($Y$3:Y530)+1,"  ")</f>
        <v xml:space="preserve">  </v>
      </c>
    </row>
    <row r="532" spans="2:25" ht="15.75">
      <c r="B532" s="5" t="str">
        <f>IF(C532&lt;&gt;"",COUNT($B$3:B531)+1,"")</f>
        <v/>
      </c>
      <c r="C532" s="86"/>
      <c r="D532" s="12"/>
      <c r="E532" s="12"/>
      <c r="F532" s="5" t="str">
        <f>IFERROR(IF(E532&lt;&gt;"",VLOOKUP(E532,STORE!$C$6:$D$500,2,FALSE),""),"تأكد من الكود")</f>
        <v/>
      </c>
      <c r="G532" s="12"/>
      <c r="H532" s="20"/>
      <c r="I532" s="12"/>
      <c r="U532" s="4" t="str">
        <f>IF(AND($V$2=$E532,$V$2&lt;&gt;"",$V$2&lt;&gt;0,F532&lt;&gt;"تأكد من الكود"),COUNT($U$3:U531)+1,"  ")</f>
        <v xml:space="preserve">  </v>
      </c>
      <c r="Y532" s="4" t="str">
        <f>IF(AND($Z$2=$D532,$Z$2&lt;&gt;"",$Z$2&lt;&gt;0,$Y$2=$Y$1),COUNT($Y$3:Y531)+1,"  ")</f>
        <v xml:space="preserve">  </v>
      </c>
    </row>
    <row r="533" spans="2:25" ht="15.75">
      <c r="B533" s="5" t="str">
        <f>IF(C533&lt;&gt;"",COUNT($B$3:B532)+1,"")</f>
        <v/>
      </c>
      <c r="C533" s="86"/>
      <c r="D533" s="12"/>
      <c r="E533" s="12"/>
      <c r="F533" s="5" t="str">
        <f>IFERROR(IF(E533&lt;&gt;"",VLOOKUP(E533,STORE!$C$6:$D$500,2,FALSE),""),"تأكد من الكود")</f>
        <v/>
      </c>
      <c r="G533" s="12"/>
      <c r="H533" s="20"/>
      <c r="I533" s="12"/>
      <c r="U533" s="4" t="str">
        <f>IF(AND($V$2=$E533,$V$2&lt;&gt;"",$V$2&lt;&gt;0,F533&lt;&gt;"تأكد من الكود"),COUNT($U$3:U532)+1,"  ")</f>
        <v xml:space="preserve">  </v>
      </c>
      <c r="Y533" s="4" t="str">
        <f>IF(AND($Z$2=$D533,$Z$2&lt;&gt;"",$Z$2&lt;&gt;0,$Y$2=$Y$1),COUNT($Y$3:Y532)+1,"  ")</f>
        <v xml:space="preserve">  </v>
      </c>
    </row>
    <row r="534" spans="2:25" ht="15.75">
      <c r="B534" s="5" t="str">
        <f>IF(C534&lt;&gt;"",COUNT($B$3:B533)+1,"")</f>
        <v/>
      </c>
      <c r="C534" s="86"/>
      <c r="D534" s="12"/>
      <c r="E534" s="12"/>
      <c r="F534" s="5" t="str">
        <f>IFERROR(IF(E534&lt;&gt;"",VLOOKUP(E534,STORE!$C$6:$D$500,2,FALSE),""),"تأكد من الكود")</f>
        <v/>
      </c>
      <c r="G534" s="12"/>
      <c r="H534" s="20"/>
      <c r="I534" s="12"/>
      <c r="U534" s="4" t="str">
        <f>IF(AND($V$2=$E534,$V$2&lt;&gt;"",$V$2&lt;&gt;0,F534&lt;&gt;"تأكد من الكود"),COUNT($U$3:U533)+1,"  ")</f>
        <v xml:space="preserve">  </v>
      </c>
      <c r="Y534" s="4" t="str">
        <f>IF(AND($Z$2=$D534,$Z$2&lt;&gt;"",$Z$2&lt;&gt;0,$Y$2=$Y$1),COUNT($Y$3:Y533)+1,"  ")</f>
        <v xml:space="preserve">  </v>
      </c>
    </row>
    <row r="535" spans="2:25" ht="15.75">
      <c r="B535" s="5" t="str">
        <f>IF(C535&lt;&gt;"",COUNT($B$3:B534)+1,"")</f>
        <v/>
      </c>
      <c r="C535" s="86"/>
      <c r="D535" s="12"/>
      <c r="E535" s="12"/>
      <c r="F535" s="5" t="str">
        <f>IFERROR(IF(E535&lt;&gt;"",VLOOKUP(E535,STORE!$C$6:$D$500,2,FALSE),""),"تأكد من الكود")</f>
        <v/>
      </c>
      <c r="G535" s="12"/>
      <c r="H535" s="20"/>
      <c r="I535" s="12"/>
      <c r="U535" s="4" t="str">
        <f>IF(AND($V$2=$E535,$V$2&lt;&gt;"",$V$2&lt;&gt;0,F535&lt;&gt;"تأكد من الكود"),COUNT($U$3:U534)+1,"  ")</f>
        <v xml:space="preserve">  </v>
      </c>
      <c r="Y535" s="4" t="str">
        <f>IF(AND($Z$2=$D535,$Z$2&lt;&gt;"",$Z$2&lt;&gt;0,$Y$2=$Y$1),COUNT($Y$3:Y534)+1,"  ")</f>
        <v xml:space="preserve">  </v>
      </c>
    </row>
    <row r="536" spans="2:25" ht="15.75">
      <c r="B536" s="5" t="str">
        <f>IF(C536&lt;&gt;"",COUNT($B$3:B535)+1,"")</f>
        <v/>
      </c>
      <c r="C536" s="86"/>
      <c r="D536" s="12"/>
      <c r="E536" s="12"/>
      <c r="F536" s="5" t="str">
        <f>IFERROR(IF(E536&lt;&gt;"",VLOOKUP(E536,STORE!$C$6:$D$500,2,FALSE),""),"تأكد من الكود")</f>
        <v/>
      </c>
      <c r="G536" s="12"/>
      <c r="H536" s="20"/>
      <c r="I536" s="12"/>
      <c r="U536" s="4" t="str">
        <f>IF(AND($V$2=$E536,$V$2&lt;&gt;"",$V$2&lt;&gt;0,F536&lt;&gt;"تأكد من الكود"),COUNT($U$3:U535)+1,"  ")</f>
        <v xml:space="preserve">  </v>
      </c>
      <c r="Y536" s="4" t="str">
        <f>IF(AND($Z$2=$D536,$Z$2&lt;&gt;"",$Z$2&lt;&gt;0,$Y$2=$Y$1),COUNT($Y$3:Y535)+1,"  ")</f>
        <v xml:space="preserve">  </v>
      </c>
    </row>
    <row r="537" spans="2:25" ht="15.75">
      <c r="B537" s="5" t="str">
        <f>IF(C537&lt;&gt;"",COUNT($B$3:B536)+1,"")</f>
        <v/>
      </c>
      <c r="C537" s="86"/>
      <c r="D537" s="12"/>
      <c r="E537" s="12"/>
      <c r="F537" s="5" t="str">
        <f>IFERROR(IF(E537&lt;&gt;"",VLOOKUP(E537,STORE!$C$6:$D$500,2,FALSE),""),"تأكد من الكود")</f>
        <v/>
      </c>
      <c r="G537" s="12"/>
      <c r="H537" s="20"/>
      <c r="I537" s="12"/>
      <c r="U537" s="4" t="str">
        <f>IF(AND($V$2=$E537,$V$2&lt;&gt;"",$V$2&lt;&gt;0,F537&lt;&gt;"تأكد من الكود"),COUNT($U$3:U536)+1,"  ")</f>
        <v xml:space="preserve">  </v>
      </c>
      <c r="Y537" s="4" t="str">
        <f>IF(AND($Z$2=$D537,$Z$2&lt;&gt;"",$Z$2&lt;&gt;0,$Y$2=$Y$1),COUNT($Y$3:Y536)+1,"  ")</f>
        <v xml:space="preserve">  </v>
      </c>
    </row>
    <row r="538" spans="2:25" ht="15.75">
      <c r="B538" s="5" t="str">
        <f>IF(C538&lt;&gt;"",COUNT($B$3:B537)+1,"")</f>
        <v/>
      </c>
      <c r="C538" s="86"/>
      <c r="D538" s="12"/>
      <c r="E538" s="12"/>
      <c r="F538" s="5" t="str">
        <f>IFERROR(IF(E538&lt;&gt;"",VLOOKUP(E538,STORE!$C$6:$D$500,2,FALSE),""),"تأكد من الكود")</f>
        <v/>
      </c>
      <c r="G538" s="12"/>
      <c r="H538" s="20"/>
      <c r="I538" s="12"/>
      <c r="U538" s="4" t="str">
        <f>IF(AND($V$2=$E538,$V$2&lt;&gt;"",$V$2&lt;&gt;0,F538&lt;&gt;"تأكد من الكود"),COUNT($U$3:U537)+1,"  ")</f>
        <v xml:space="preserve">  </v>
      </c>
      <c r="Y538" s="4" t="str">
        <f>IF(AND($Z$2=$D538,$Z$2&lt;&gt;"",$Z$2&lt;&gt;0,$Y$2=$Y$1),COUNT($Y$3:Y537)+1,"  ")</f>
        <v xml:space="preserve">  </v>
      </c>
    </row>
    <row r="539" spans="2:25" ht="15.75">
      <c r="B539" s="5" t="str">
        <f>IF(C539&lt;&gt;"",COUNT($B$3:B538)+1,"")</f>
        <v/>
      </c>
      <c r="C539" s="86"/>
      <c r="D539" s="12"/>
      <c r="E539" s="12"/>
      <c r="F539" s="5" t="str">
        <f>IFERROR(IF(E539&lt;&gt;"",VLOOKUP(E539,STORE!$C$6:$D$500,2,FALSE),""),"تأكد من الكود")</f>
        <v/>
      </c>
      <c r="G539" s="12"/>
      <c r="H539" s="20"/>
      <c r="I539" s="12"/>
      <c r="U539" s="4" t="str">
        <f>IF(AND($V$2=$E539,$V$2&lt;&gt;"",$V$2&lt;&gt;0,F539&lt;&gt;"تأكد من الكود"),COUNT($U$3:U538)+1,"  ")</f>
        <v xml:space="preserve">  </v>
      </c>
      <c r="Y539" s="4" t="str">
        <f>IF(AND($Z$2=$D539,$Z$2&lt;&gt;"",$Z$2&lt;&gt;0,$Y$2=$Y$1),COUNT($Y$3:Y538)+1,"  ")</f>
        <v xml:space="preserve">  </v>
      </c>
    </row>
    <row r="540" spans="2:25" ht="15.75">
      <c r="B540" s="5" t="str">
        <f>IF(C540&lt;&gt;"",COUNT($B$3:B539)+1,"")</f>
        <v/>
      </c>
      <c r="C540" s="86"/>
      <c r="D540" s="12"/>
      <c r="E540" s="12"/>
      <c r="F540" s="5" t="str">
        <f>IFERROR(IF(E540&lt;&gt;"",VLOOKUP(E540,STORE!$C$6:$D$500,2,FALSE),""),"تأكد من الكود")</f>
        <v/>
      </c>
      <c r="G540" s="12"/>
      <c r="H540" s="20"/>
      <c r="I540" s="12"/>
      <c r="U540" s="4" t="str">
        <f>IF(AND($V$2=$E540,$V$2&lt;&gt;"",$V$2&lt;&gt;0,F540&lt;&gt;"تأكد من الكود"),COUNT($U$3:U539)+1,"  ")</f>
        <v xml:space="preserve">  </v>
      </c>
      <c r="Y540" s="4" t="str">
        <f>IF(AND($Z$2=$D540,$Z$2&lt;&gt;"",$Z$2&lt;&gt;0,$Y$2=$Y$1),COUNT($Y$3:Y539)+1,"  ")</f>
        <v xml:space="preserve">  </v>
      </c>
    </row>
    <row r="541" spans="2:25" ht="15.75">
      <c r="B541" s="5" t="str">
        <f>IF(C541&lt;&gt;"",COUNT($B$3:B540)+1,"")</f>
        <v/>
      </c>
      <c r="C541" s="86"/>
      <c r="D541" s="12"/>
      <c r="E541" s="12"/>
      <c r="F541" s="5" t="str">
        <f>IFERROR(IF(E541&lt;&gt;"",VLOOKUP(E541,STORE!$C$6:$D$500,2,FALSE),""),"تأكد من الكود")</f>
        <v/>
      </c>
      <c r="G541" s="12"/>
      <c r="H541" s="20"/>
      <c r="I541" s="12"/>
      <c r="U541" s="4" t="str">
        <f>IF(AND($V$2=$E541,$V$2&lt;&gt;"",$V$2&lt;&gt;0,F541&lt;&gt;"تأكد من الكود"),COUNT($U$3:U540)+1,"  ")</f>
        <v xml:space="preserve">  </v>
      </c>
      <c r="Y541" s="4" t="str">
        <f>IF(AND($Z$2=$D541,$Z$2&lt;&gt;"",$Z$2&lt;&gt;0,$Y$2=$Y$1),COUNT($Y$3:Y540)+1,"  ")</f>
        <v xml:space="preserve">  </v>
      </c>
    </row>
    <row r="542" spans="2:25" ht="15.75">
      <c r="B542" s="5" t="str">
        <f>IF(C542&lt;&gt;"",COUNT($B$3:B541)+1,"")</f>
        <v/>
      </c>
      <c r="C542" s="86"/>
      <c r="D542" s="12"/>
      <c r="E542" s="12"/>
      <c r="F542" s="5" t="str">
        <f>IFERROR(IF(E542&lt;&gt;"",VLOOKUP(E542,STORE!$C$6:$D$500,2,FALSE),""),"تأكد من الكود")</f>
        <v/>
      </c>
      <c r="G542" s="12"/>
      <c r="H542" s="20"/>
      <c r="I542" s="12"/>
      <c r="U542" s="4" t="str">
        <f>IF(AND($V$2=$E542,$V$2&lt;&gt;"",$V$2&lt;&gt;0,F542&lt;&gt;"تأكد من الكود"),COUNT($U$3:U541)+1,"  ")</f>
        <v xml:space="preserve">  </v>
      </c>
      <c r="Y542" s="4" t="str">
        <f>IF(AND($Z$2=$D542,$Z$2&lt;&gt;"",$Z$2&lt;&gt;0,$Y$2=$Y$1),COUNT($Y$3:Y541)+1,"  ")</f>
        <v xml:space="preserve">  </v>
      </c>
    </row>
    <row r="543" spans="2:25" ht="15.75">
      <c r="B543" s="5" t="str">
        <f>IF(C543&lt;&gt;"",COUNT($B$3:B542)+1,"")</f>
        <v/>
      </c>
      <c r="C543" s="86"/>
      <c r="D543" s="12"/>
      <c r="E543" s="12"/>
      <c r="F543" s="5" t="str">
        <f>IFERROR(IF(E543&lt;&gt;"",VLOOKUP(E543,STORE!$C$6:$D$500,2,FALSE),""),"تأكد من الكود")</f>
        <v/>
      </c>
      <c r="G543" s="12"/>
      <c r="H543" s="20"/>
      <c r="I543" s="12"/>
      <c r="U543" s="4" t="str">
        <f>IF(AND($V$2=$E543,$V$2&lt;&gt;"",$V$2&lt;&gt;0,F543&lt;&gt;"تأكد من الكود"),COUNT($U$3:U542)+1,"  ")</f>
        <v xml:space="preserve">  </v>
      </c>
      <c r="Y543" s="4" t="str">
        <f>IF(AND($Z$2=$D543,$Z$2&lt;&gt;"",$Z$2&lt;&gt;0,$Y$2=$Y$1),COUNT($Y$3:Y542)+1,"  ")</f>
        <v xml:space="preserve">  </v>
      </c>
    </row>
    <row r="544" spans="2:25" ht="15.75">
      <c r="B544" s="5" t="str">
        <f>IF(C544&lt;&gt;"",COUNT($B$3:B543)+1,"")</f>
        <v/>
      </c>
      <c r="C544" s="86"/>
      <c r="D544" s="12"/>
      <c r="E544" s="12"/>
      <c r="F544" s="5" t="str">
        <f>IFERROR(IF(E544&lt;&gt;"",VLOOKUP(E544,STORE!$C$6:$D$500,2,FALSE),""),"تأكد من الكود")</f>
        <v/>
      </c>
      <c r="G544" s="12"/>
      <c r="H544" s="20"/>
      <c r="I544" s="12"/>
      <c r="U544" s="4" t="str">
        <f>IF(AND($V$2=$E544,$V$2&lt;&gt;"",$V$2&lt;&gt;0,F544&lt;&gt;"تأكد من الكود"),COUNT($U$3:U543)+1,"  ")</f>
        <v xml:space="preserve">  </v>
      </c>
      <c r="Y544" s="4" t="str">
        <f>IF(AND($Z$2=$D544,$Z$2&lt;&gt;"",$Z$2&lt;&gt;0,$Y$2=$Y$1),COUNT($Y$3:Y543)+1,"  ")</f>
        <v xml:space="preserve">  </v>
      </c>
    </row>
    <row r="545" spans="2:25" ht="15.75">
      <c r="B545" s="5" t="str">
        <f>IF(C545&lt;&gt;"",COUNT($B$3:B544)+1,"")</f>
        <v/>
      </c>
      <c r="C545" s="86"/>
      <c r="D545" s="12"/>
      <c r="E545" s="12"/>
      <c r="F545" s="5" t="str">
        <f>IFERROR(IF(E545&lt;&gt;"",VLOOKUP(E545,STORE!$C$6:$D$500,2,FALSE),""),"تأكد من الكود")</f>
        <v/>
      </c>
      <c r="G545" s="12"/>
      <c r="H545" s="20"/>
      <c r="I545" s="12"/>
      <c r="U545" s="4" t="str">
        <f>IF(AND($V$2=$E545,$V$2&lt;&gt;"",$V$2&lt;&gt;0,F545&lt;&gt;"تأكد من الكود"),COUNT($U$3:U544)+1,"  ")</f>
        <v xml:space="preserve">  </v>
      </c>
      <c r="Y545" s="4" t="str">
        <f>IF(AND($Z$2=$D545,$Z$2&lt;&gt;"",$Z$2&lt;&gt;0,$Y$2=$Y$1),COUNT($Y$3:Y544)+1,"  ")</f>
        <v xml:space="preserve">  </v>
      </c>
    </row>
    <row r="546" spans="2:25" ht="15.75">
      <c r="B546" s="5" t="str">
        <f>IF(C546&lt;&gt;"",COUNT($B$3:B545)+1,"")</f>
        <v/>
      </c>
      <c r="C546" s="86"/>
      <c r="D546" s="12"/>
      <c r="E546" s="12"/>
      <c r="F546" s="5" t="str">
        <f>IFERROR(IF(E546&lt;&gt;"",VLOOKUP(E546,STORE!$C$6:$D$500,2,FALSE),""),"تأكد من الكود")</f>
        <v/>
      </c>
      <c r="G546" s="12"/>
      <c r="H546" s="20"/>
      <c r="I546" s="12"/>
      <c r="U546" s="4" t="str">
        <f>IF(AND($V$2=$E546,$V$2&lt;&gt;"",$V$2&lt;&gt;0,F546&lt;&gt;"تأكد من الكود"),COUNT($U$3:U545)+1,"  ")</f>
        <v xml:space="preserve">  </v>
      </c>
      <c r="Y546" s="4" t="str">
        <f>IF(AND($Z$2=$D546,$Z$2&lt;&gt;"",$Z$2&lt;&gt;0,$Y$2=$Y$1),COUNT($Y$3:Y545)+1,"  ")</f>
        <v xml:space="preserve">  </v>
      </c>
    </row>
    <row r="547" spans="2:25" ht="15.75">
      <c r="B547" s="5" t="str">
        <f>IF(C547&lt;&gt;"",COUNT($B$3:B546)+1,"")</f>
        <v/>
      </c>
      <c r="C547" s="86"/>
      <c r="D547" s="12"/>
      <c r="E547" s="12"/>
      <c r="F547" s="5" t="str">
        <f>IFERROR(IF(E547&lt;&gt;"",VLOOKUP(E547,STORE!$C$6:$D$500,2,FALSE),""),"تأكد من الكود")</f>
        <v/>
      </c>
      <c r="G547" s="12"/>
      <c r="H547" s="20"/>
      <c r="I547" s="12"/>
      <c r="U547" s="4" t="str">
        <f>IF(AND($V$2=$E547,$V$2&lt;&gt;"",$V$2&lt;&gt;0,F547&lt;&gt;"تأكد من الكود"),COUNT($U$3:U546)+1,"  ")</f>
        <v xml:space="preserve">  </v>
      </c>
      <c r="Y547" s="4" t="str">
        <f>IF(AND($Z$2=$D547,$Z$2&lt;&gt;"",$Z$2&lt;&gt;0,$Y$2=$Y$1),COUNT($Y$3:Y546)+1,"  ")</f>
        <v xml:space="preserve">  </v>
      </c>
    </row>
    <row r="548" spans="2:25" ht="15.75">
      <c r="B548" s="5" t="str">
        <f>IF(C548&lt;&gt;"",COUNT($B$3:B547)+1,"")</f>
        <v/>
      </c>
      <c r="C548" s="86"/>
      <c r="D548" s="12"/>
      <c r="E548" s="12"/>
      <c r="F548" s="5" t="str">
        <f>IFERROR(IF(E548&lt;&gt;"",VLOOKUP(E548,STORE!$C$6:$D$500,2,FALSE),""),"تأكد من الكود")</f>
        <v/>
      </c>
      <c r="G548" s="12"/>
      <c r="H548" s="20"/>
      <c r="I548" s="12"/>
      <c r="U548" s="4" t="str">
        <f>IF(AND($V$2=$E548,$V$2&lt;&gt;"",$V$2&lt;&gt;0,F548&lt;&gt;"تأكد من الكود"),COUNT($U$3:U547)+1,"  ")</f>
        <v xml:space="preserve">  </v>
      </c>
      <c r="Y548" s="4" t="str">
        <f>IF(AND($Z$2=$D548,$Z$2&lt;&gt;"",$Z$2&lt;&gt;0,$Y$2=$Y$1),COUNT($Y$3:Y547)+1,"  ")</f>
        <v xml:space="preserve">  </v>
      </c>
    </row>
    <row r="549" spans="2:25" ht="15.75">
      <c r="B549" s="5" t="str">
        <f>IF(C549&lt;&gt;"",COUNT($B$3:B548)+1,"")</f>
        <v/>
      </c>
      <c r="C549" s="86"/>
      <c r="D549" s="12"/>
      <c r="E549" s="12"/>
      <c r="F549" s="5" t="str">
        <f>IFERROR(IF(E549&lt;&gt;"",VLOOKUP(E549,STORE!$C$6:$D$500,2,FALSE),""),"تأكد من الكود")</f>
        <v/>
      </c>
      <c r="G549" s="12"/>
      <c r="H549" s="20"/>
      <c r="I549" s="12"/>
      <c r="U549" s="4" t="str">
        <f>IF(AND($V$2=$E549,$V$2&lt;&gt;"",$V$2&lt;&gt;0,F549&lt;&gt;"تأكد من الكود"),COUNT($U$3:U548)+1,"  ")</f>
        <v xml:space="preserve">  </v>
      </c>
      <c r="Y549" s="4" t="str">
        <f>IF(AND($Z$2=$D549,$Z$2&lt;&gt;"",$Z$2&lt;&gt;0,$Y$2=$Y$1),COUNT($Y$3:Y548)+1,"  ")</f>
        <v xml:space="preserve">  </v>
      </c>
    </row>
    <row r="550" spans="2:25" ht="15.75">
      <c r="B550" s="5" t="str">
        <f>IF(C550&lt;&gt;"",COUNT($B$3:B549)+1,"")</f>
        <v/>
      </c>
      <c r="C550" s="86"/>
      <c r="D550" s="12"/>
      <c r="E550" s="12"/>
      <c r="F550" s="5" t="str">
        <f>IFERROR(IF(E550&lt;&gt;"",VLOOKUP(E550,STORE!$C$6:$D$500,2,FALSE),""),"تأكد من الكود")</f>
        <v/>
      </c>
      <c r="G550" s="12"/>
      <c r="H550" s="20"/>
      <c r="I550" s="12"/>
      <c r="U550" s="4" t="str">
        <f>IF(AND($V$2=$E550,$V$2&lt;&gt;"",$V$2&lt;&gt;0,F550&lt;&gt;"تأكد من الكود"),COUNT($U$3:U549)+1,"  ")</f>
        <v xml:space="preserve">  </v>
      </c>
      <c r="Y550" s="4" t="str">
        <f>IF(AND($Z$2=$D550,$Z$2&lt;&gt;"",$Z$2&lt;&gt;0,$Y$2=$Y$1),COUNT($Y$3:Y549)+1,"  ")</f>
        <v xml:space="preserve">  </v>
      </c>
    </row>
    <row r="551" spans="2:25" ht="15.75">
      <c r="B551" s="5" t="str">
        <f>IF(C551&lt;&gt;"",COUNT($B$3:B550)+1,"")</f>
        <v/>
      </c>
      <c r="C551" s="86"/>
      <c r="D551" s="12"/>
      <c r="E551" s="12"/>
      <c r="F551" s="5" t="str">
        <f>IFERROR(IF(E551&lt;&gt;"",VLOOKUP(E551,STORE!$C$6:$D$500,2,FALSE),""),"تأكد من الكود")</f>
        <v/>
      </c>
      <c r="G551" s="12"/>
      <c r="H551" s="20"/>
      <c r="I551" s="12"/>
      <c r="U551" s="4" t="str">
        <f>IF(AND($V$2=$E551,$V$2&lt;&gt;"",$V$2&lt;&gt;0,F551&lt;&gt;"تأكد من الكود"),COUNT($U$3:U550)+1,"  ")</f>
        <v xml:space="preserve">  </v>
      </c>
      <c r="Y551" s="4" t="str">
        <f>IF(AND($Z$2=$D551,$Z$2&lt;&gt;"",$Z$2&lt;&gt;0,$Y$2=$Y$1),COUNT($Y$3:Y550)+1,"  ")</f>
        <v xml:space="preserve">  </v>
      </c>
    </row>
    <row r="552" spans="2:25" ht="15.75">
      <c r="B552" s="5" t="str">
        <f>IF(C552&lt;&gt;"",COUNT($B$3:B551)+1,"")</f>
        <v/>
      </c>
      <c r="C552" s="86"/>
      <c r="D552" s="12"/>
      <c r="E552" s="12"/>
      <c r="F552" s="5" t="str">
        <f>IFERROR(IF(E552&lt;&gt;"",VLOOKUP(E552,STORE!$C$6:$D$500,2,FALSE),""),"تأكد من الكود")</f>
        <v/>
      </c>
      <c r="G552" s="12"/>
      <c r="H552" s="20"/>
      <c r="I552" s="12"/>
      <c r="U552" s="4" t="str">
        <f>IF(AND($V$2=$E552,$V$2&lt;&gt;"",$V$2&lt;&gt;0,F552&lt;&gt;"تأكد من الكود"),COUNT($U$3:U551)+1,"  ")</f>
        <v xml:space="preserve">  </v>
      </c>
      <c r="Y552" s="4" t="str">
        <f>IF(AND($Z$2=$D552,$Z$2&lt;&gt;"",$Z$2&lt;&gt;0,$Y$2=$Y$1),COUNT($Y$3:Y551)+1,"  ")</f>
        <v xml:space="preserve">  </v>
      </c>
    </row>
    <row r="553" spans="2:25" ht="15.75">
      <c r="B553" s="5" t="str">
        <f>IF(C553&lt;&gt;"",COUNT($B$3:B552)+1,"")</f>
        <v/>
      </c>
      <c r="C553" s="86"/>
      <c r="D553" s="12"/>
      <c r="E553" s="12"/>
      <c r="F553" s="5" t="str">
        <f>IFERROR(IF(E553&lt;&gt;"",VLOOKUP(E553,STORE!$C$6:$D$500,2,FALSE),""),"تأكد من الكود")</f>
        <v/>
      </c>
      <c r="G553" s="12"/>
      <c r="H553" s="20"/>
      <c r="I553" s="12"/>
      <c r="U553" s="4" t="str">
        <f>IF(AND($V$2=$E553,$V$2&lt;&gt;"",$V$2&lt;&gt;0,F553&lt;&gt;"تأكد من الكود"),COUNT($U$3:U552)+1,"  ")</f>
        <v xml:space="preserve">  </v>
      </c>
      <c r="Y553" s="4" t="str">
        <f>IF(AND($Z$2=$D553,$Z$2&lt;&gt;"",$Z$2&lt;&gt;0,$Y$2=$Y$1),COUNT($Y$3:Y552)+1,"  ")</f>
        <v xml:space="preserve">  </v>
      </c>
    </row>
    <row r="554" spans="2:25" ht="15.75">
      <c r="B554" s="5" t="str">
        <f>IF(C554&lt;&gt;"",COUNT($B$3:B553)+1,"")</f>
        <v/>
      </c>
      <c r="C554" s="86"/>
      <c r="D554" s="12"/>
      <c r="E554" s="12"/>
      <c r="F554" s="5" t="str">
        <f>IFERROR(IF(E554&lt;&gt;"",VLOOKUP(E554,STORE!$C$6:$D$500,2,FALSE),""),"تأكد من الكود")</f>
        <v/>
      </c>
      <c r="G554" s="12"/>
      <c r="H554" s="20"/>
      <c r="I554" s="12"/>
      <c r="U554" s="4" t="str">
        <f>IF(AND($V$2=$E554,$V$2&lt;&gt;"",$V$2&lt;&gt;0,F554&lt;&gt;"تأكد من الكود"),COUNT($U$3:U553)+1,"  ")</f>
        <v xml:space="preserve">  </v>
      </c>
      <c r="Y554" s="4" t="str">
        <f>IF(AND($Z$2=$D554,$Z$2&lt;&gt;"",$Z$2&lt;&gt;0,$Y$2=$Y$1),COUNT($Y$3:Y553)+1,"  ")</f>
        <v xml:space="preserve">  </v>
      </c>
    </row>
    <row r="555" spans="2:25" ht="15.75">
      <c r="B555" s="5" t="str">
        <f>IF(C555&lt;&gt;"",COUNT($B$3:B554)+1,"")</f>
        <v/>
      </c>
      <c r="C555" s="86"/>
      <c r="D555" s="12"/>
      <c r="E555" s="12"/>
      <c r="F555" s="5" t="str">
        <f>IFERROR(IF(E555&lt;&gt;"",VLOOKUP(E555,STORE!$C$6:$D$500,2,FALSE),""),"تأكد من الكود")</f>
        <v/>
      </c>
      <c r="G555" s="12"/>
      <c r="H555" s="20"/>
      <c r="I555" s="12"/>
      <c r="U555" s="4" t="str">
        <f>IF(AND($V$2=$E555,$V$2&lt;&gt;"",$V$2&lt;&gt;0,F555&lt;&gt;"تأكد من الكود"),COUNT($U$3:U554)+1,"  ")</f>
        <v xml:space="preserve">  </v>
      </c>
      <c r="Y555" s="4" t="str">
        <f>IF(AND($Z$2=$D555,$Z$2&lt;&gt;"",$Z$2&lt;&gt;0,$Y$2=$Y$1),COUNT($Y$3:Y554)+1,"  ")</f>
        <v xml:space="preserve">  </v>
      </c>
    </row>
    <row r="556" spans="2:25" ht="15.75">
      <c r="B556" s="5" t="str">
        <f>IF(C556&lt;&gt;"",COUNT($B$3:B555)+1,"")</f>
        <v/>
      </c>
      <c r="C556" s="86"/>
      <c r="D556" s="12"/>
      <c r="E556" s="12"/>
      <c r="F556" s="5" t="str">
        <f>IFERROR(IF(E556&lt;&gt;"",VLOOKUP(E556,STORE!$C$6:$D$500,2,FALSE),""),"تأكد من الكود")</f>
        <v/>
      </c>
      <c r="G556" s="12"/>
      <c r="H556" s="20"/>
      <c r="I556" s="12"/>
      <c r="U556" s="4" t="str">
        <f>IF(AND($V$2=$E556,$V$2&lt;&gt;"",$V$2&lt;&gt;0,F556&lt;&gt;"تأكد من الكود"),COUNT($U$3:U555)+1,"  ")</f>
        <v xml:space="preserve">  </v>
      </c>
      <c r="Y556" s="4" t="str">
        <f>IF(AND($Z$2=$D556,$Z$2&lt;&gt;"",$Z$2&lt;&gt;0,$Y$2=$Y$1),COUNT($Y$3:Y555)+1,"  ")</f>
        <v xml:space="preserve">  </v>
      </c>
    </row>
    <row r="557" spans="2:25" ht="15.75">
      <c r="B557" s="5" t="str">
        <f>IF(C557&lt;&gt;"",COUNT($B$3:B556)+1,"")</f>
        <v/>
      </c>
      <c r="C557" s="86"/>
      <c r="D557" s="12"/>
      <c r="E557" s="12"/>
      <c r="F557" s="5" t="str">
        <f>IFERROR(IF(E557&lt;&gt;"",VLOOKUP(E557,STORE!$C$6:$D$500,2,FALSE),""),"تأكد من الكود")</f>
        <v/>
      </c>
      <c r="G557" s="12"/>
      <c r="H557" s="20"/>
      <c r="I557" s="12"/>
      <c r="U557" s="4" t="str">
        <f>IF(AND($V$2=$E557,$V$2&lt;&gt;"",$V$2&lt;&gt;0,F557&lt;&gt;"تأكد من الكود"),COUNT($U$3:U556)+1,"  ")</f>
        <v xml:space="preserve">  </v>
      </c>
      <c r="Y557" s="4" t="str">
        <f>IF(AND($Z$2=$D557,$Z$2&lt;&gt;"",$Z$2&lt;&gt;0,$Y$2=$Y$1),COUNT($Y$3:Y556)+1,"  ")</f>
        <v xml:space="preserve">  </v>
      </c>
    </row>
    <row r="558" spans="2:25" ht="15.75">
      <c r="B558" s="5" t="str">
        <f>IF(C558&lt;&gt;"",COUNT($B$3:B557)+1,"")</f>
        <v/>
      </c>
      <c r="C558" s="86"/>
      <c r="D558" s="12"/>
      <c r="E558" s="12"/>
      <c r="F558" s="5" t="str">
        <f>IFERROR(IF(E558&lt;&gt;"",VLOOKUP(E558,STORE!$C$6:$D$500,2,FALSE),""),"تأكد من الكود")</f>
        <v/>
      </c>
      <c r="G558" s="12"/>
      <c r="H558" s="20"/>
      <c r="I558" s="12"/>
      <c r="U558" s="4" t="str">
        <f>IF(AND($V$2=$E558,$V$2&lt;&gt;"",$V$2&lt;&gt;0,F558&lt;&gt;"تأكد من الكود"),COUNT($U$3:U557)+1,"  ")</f>
        <v xml:space="preserve">  </v>
      </c>
      <c r="Y558" s="4" t="str">
        <f>IF(AND($Z$2=$D558,$Z$2&lt;&gt;"",$Z$2&lt;&gt;0,$Y$2=$Y$1),COUNT($Y$3:Y557)+1,"  ")</f>
        <v xml:space="preserve">  </v>
      </c>
    </row>
    <row r="559" spans="2:25" ht="15.75">
      <c r="B559" s="5" t="str">
        <f>IF(C559&lt;&gt;"",COUNT($B$3:B558)+1,"")</f>
        <v/>
      </c>
      <c r="C559" s="86"/>
      <c r="D559" s="12"/>
      <c r="E559" s="12"/>
      <c r="F559" s="5" t="str">
        <f>IFERROR(IF(E559&lt;&gt;"",VLOOKUP(E559,STORE!$C$6:$D$500,2,FALSE),""),"تأكد من الكود")</f>
        <v/>
      </c>
      <c r="G559" s="12"/>
      <c r="H559" s="20"/>
      <c r="I559" s="12"/>
      <c r="U559" s="4" t="str">
        <f>IF(AND($V$2=$E559,$V$2&lt;&gt;"",$V$2&lt;&gt;0,F559&lt;&gt;"تأكد من الكود"),COUNT($U$3:U558)+1,"  ")</f>
        <v xml:space="preserve">  </v>
      </c>
      <c r="Y559" s="4" t="str">
        <f>IF(AND($Z$2=$D559,$Z$2&lt;&gt;"",$Z$2&lt;&gt;0,$Y$2=$Y$1),COUNT($Y$3:Y558)+1,"  ")</f>
        <v xml:space="preserve">  </v>
      </c>
    </row>
    <row r="560" spans="2:25" ht="15.75">
      <c r="B560" s="5" t="str">
        <f>IF(C560&lt;&gt;"",COUNT($B$3:B559)+1,"")</f>
        <v/>
      </c>
      <c r="C560" s="86"/>
      <c r="D560" s="12"/>
      <c r="E560" s="12"/>
      <c r="F560" s="5" t="str">
        <f>IFERROR(IF(E560&lt;&gt;"",VLOOKUP(E560,STORE!$C$6:$D$500,2,FALSE),""),"تأكد من الكود")</f>
        <v/>
      </c>
      <c r="G560" s="12"/>
      <c r="H560" s="20"/>
      <c r="I560" s="12"/>
      <c r="U560" s="4" t="str">
        <f>IF(AND($V$2=$E560,$V$2&lt;&gt;"",$V$2&lt;&gt;0,F560&lt;&gt;"تأكد من الكود"),COUNT($U$3:U559)+1,"  ")</f>
        <v xml:space="preserve">  </v>
      </c>
      <c r="Y560" s="4" t="str">
        <f>IF(AND($Z$2=$D560,$Z$2&lt;&gt;"",$Z$2&lt;&gt;0,$Y$2=$Y$1),COUNT($Y$3:Y559)+1,"  ")</f>
        <v xml:space="preserve">  </v>
      </c>
    </row>
    <row r="561" spans="2:25" ht="15.75">
      <c r="B561" s="5" t="str">
        <f>IF(C561&lt;&gt;"",COUNT($B$3:B560)+1,"")</f>
        <v/>
      </c>
      <c r="C561" s="86"/>
      <c r="D561" s="12"/>
      <c r="E561" s="12"/>
      <c r="F561" s="5" t="str">
        <f>IFERROR(IF(E561&lt;&gt;"",VLOOKUP(E561,STORE!$C$6:$D$500,2,FALSE),""),"تأكد من الكود")</f>
        <v/>
      </c>
      <c r="G561" s="12"/>
      <c r="H561" s="20"/>
      <c r="I561" s="12"/>
      <c r="U561" s="4" t="str">
        <f>IF(AND($V$2=$E561,$V$2&lt;&gt;"",$V$2&lt;&gt;0,F561&lt;&gt;"تأكد من الكود"),COUNT($U$3:U560)+1,"  ")</f>
        <v xml:space="preserve">  </v>
      </c>
      <c r="Y561" s="4" t="str">
        <f>IF(AND($Z$2=$D561,$Z$2&lt;&gt;"",$Z$2&lt;&gt;0,$Y$2=$Y$1),COUNT($Y$3:Y560)+1,"  ")</f>
        <v xml:space="preserve">  </v>
      </c>
    </row>
    <row r="562" spans="2:25" ht="15.75">
      <c r="B562" s="5" t="str">
        <f>IF(C562&lt;&gt;"",COUNT($B$3:B561)+1,"")</f>
        <v/>
      </c>
      <c r="C562" s="86"/>
      <c r="D562" s="12"/>
      <c r="E562" s="12"/>
      <c r="F562" s="5" t="str">
        <f>IFERROR(IF(E562&lt;&gt;"",VLOOKUP(E562,STORE!$C$6:$D$500,2,FALSE),""),"تأكد من الكود")</f>
        <v/>
      </c>
      <c r="G562" s="12"/>
      <c r="H562" s="20"/>
      <c r="I562" s="12"/>
      <c r="U562" s="4" t="str">
        <f>IF(AND($V$2=$E562,$V$2&lt;&gt;"",$V$2&lt;&gt;0,F562&lt;&gt;"تأكد من الكود"),COUNT($U$3:U561)+1,"  ")</f>
        <v xml:space="preserve">  </v>
      </c>
      <c r="Y562" s="4" t="str">
        <f>IF(AND($Z$2=$D562,$Z$2&lt;&gt;"",$Z$2&lt;&gt;0,$Y$2=$Y$1),COUNT($Y$3:Y561)+1,"  ")</f>
        <v xml:space="preserve">  </v>
      </c>
    </row>
    <row r="563" spans="2:25" ht="15.75">
      <c r="B563" s="5" t="str">
        <f>IF(C563&lt;&gt;"",COUNT($B$3:B562)+1,"")</f>
        <v/>
      </c>
      <c r="C563" s="86"/>
      <c r="D563" s="12"/>
      <c r="E563" s="12"/>
      <c r="F563" s="5" t="str">
        <f>IFERROR(IF(E563&lt;&gt;"",VLOOKUP(E563,STORE!$C$6:$D$500,2,FALSE),""),"تأكد من الكود")</f>
        <v/>
      </c>
      <c r="G563" s="12"/>
      <c r="H563" s="20"/>
      <c r="I563" s="12"/>
      <c r="U563" s="4" t="str">
        <f>IF(AND($V$2=$E563,$V$2&lt;&gt;"",$V$2&lt;&gt;0,F563&lt;&gt;"تأكد من الكود"),COUNT($U$3:U562)+1,"  ")</f>
        <v xml:space="preserve">  </v>
      </c>
      <c r="Y563" s="4" t="str">
        <f>IF(AND($Z$2=$D563,$Z$2&lt;&gt;"",$Z$2&lt;&gt;0,$Y$2=$Y$1),COUNT($Y$3:Y562)+1,"  ")</f>
        <v xml:space="preserve">  </v>
      </c>
    </row>
    <row r="564" spans="2:25" ht="15.75">
      <c r="B564" s="5" t="str">
        <f>IF(C564&lt;&gt;"",COUNT($B$3:B563)+1,"")</f>
        <v/>
      </c>
      <c r="C564" s="86"/>
      <c r="D564" s="12"/>
      <c r="E564" s="12"/>
      <c r="F564" s="5" t="str">
        <f>IFERROR(IF(E564&lt;&gt;"",VLOOKUP(E564,STORE!$C$6:$D$500,2,FALSE),""),"تأكد من الكود")</f>
        <v/>
      </c>
      <c r="G564" s="12"/>
      <c r="H564" s="20"/>
      <c r="I564" s="12"/>
      <c r="U564" s="4" t="str">
        <f>IF(AND($V$2=$E564,$V$2&lt;&gt;"",$V$2&lt;&gt;0,F564&lt;&gt;"تأكد من الكود"),COUNT($U$3:U563)+1,"  ")</f>
        <v xml:space="preserve">  </v>
      </c>
      <c r="Y564" s="4" t="str">
        <f>IF(AND($Z$2=$D564,$Z$2&lt;&gt;"",$Z$2&lt;&gt;0,$Y$2=$Y$1),COUNT($Y$3:Y563)+1,"  ")</f>
        <v xml:space="preserve">  </v>
      </c>
    </row>
    <row r="565" spans="2:25" ht="15.75">
      <c r="B565" s="5" t="str">
        <f>IF(C565&lt;&gt;"",COUNT($B$3:B564)+1,"")</f>
        <v/>
      </c>
      <c r="C565" s="86"/>
      <c r="D565" s="12"/>
      <c r="E565" s="12"/>
      <c r="F565" s="5" t="str">
        <f>IFERROR(IF(E565&lt;&gt;"",VLOOKUP(E565,STORE!$C$6:$D$500,2,FALSE),""),"تأكد من الكود")</f>
        <v/>
      </c>
      <c r="G565" s="12"/>
      <c r="H565" s="20"/>
      <c r="I565" s="12"/>
      <c r="U565" s="4" t="str">
        <f>IF(AND($V$2=$E565,$V$2&lt;&gt;"",$V$2&lt;&gt;0,F565&lt;&gt;"تأكد من الكود"),COUNT($U$3:U564)+1,"  ")</f>
        <v xml:space="preserve">  </v>
      </c>
      <c r="Y565" s="4" t="str">
        <f>IF(AND($Z$2=$D565,$Z$2&lt;&gt;"",$Z$2&lt;&gt;0,$Y$2=$Y$1),COUNT($Y$3:Y564)+1,"  ")</f>
        <v xml:space="preserve">  </v>
      </c>
    </row>
    <row r="566" spans="2:25" ht="15.75">
      <c r="B566" s="5" t="str">
        <f>IF(C566&lt;&gt;"",COUNT($B$3:B565)+1,"")</f>
        <v/>
      </c>
      <c r="C566" s="86"/>
      <c r="D566" s="12"/>
      <c r="E566" s="12"/>
      <c r="F566" s="5" t="str">
        <f>IFERROR(IF(E566&lt;&gt;"",VLOOKUP(E566,STORE!$C$6:$D$500,2,FALSE),""),"تأكد من الكود")</f>
        <v/>
      </c>
      <c r="G566" s="12"/>
      <c r="H566" s="20"/>
      <c r="I566" s="12"/>
      <c r="U566" s="4" t="str">
        <f>IF(AND($V$2=$E566,$V$2&lt;&gt;"",$V$2&lt;&gt;0,F566&lt;&gt;"تأكد من الكود"),COUNT($U$3:U565)+1,"  ")</f>
        <v xml:space="preserve">  </v>
      </c>
      <c r="Y566" s="4" t="str">
        <f>IF(AND($Z$2=$D566,$Z$2&lt;&gt;"",$Z$2&lt;&gt;0,$Y$2=$Y$1),COUNT($Y$3:Y565)+1,"  ")</f>
        <v xml:space="preserve">  </v>
      </c>
    </row>
    <row r="567" spans="2:25" ht="15.75">
      <c r="B567" s="5" t="str">
        <f>IF(C567&lt;&gt;"",COUNT($B$3:B566)+1,"")</f>
        <v/>
      </c>
      <c r="C567" s="86"/>
      <c r="D567" s="12"/>
      <c r="E567" s="12"/>
      <c r="F567" s="5" t="str">
        <f>IFERROR(IF(E567&lt;&gt;"",VLOOKUP(E567,STORE!$C$6:$D$500,2,FALSE),""),"تأكد من الكود")</f>
        <v/>
      </c>
      <c r="G567" s="12"/>
      <c r="H567" s="20"/>
      <c r="I567" s="12"/>
      <c r="U567" s="4" t="str">
        <f>IF(AND($V$2=$E567,$V$2&lt;&gt;"",$V$2&lt;&gt;0,F567&lt;&gt;"تأكد من الكود"),COUNT($U$3:U566)+1,"  ")</f>
        <v xml:space="preserve">  </v>
      </c>
      <c r="Y567" s="4" t="str">
        <f>IF(AND($Z$2=$D567,$Z$2&lt;&gt;"",$Z$2&lt;&gt;0,$Y$2=$Y$1),COUNT($Y$3:Y566)+1,"  ")</f>
        <v xml:space="preserve">  </v>
      </c>
    </row>
    <row r="568" spans="2:25" ht="15.75">
      <c r="B568" s="5" t="str">
        <f>IF(C568&lt;&gt;"",COUNT($B$3:B567)+1,"")</f>
        <v/>
      </c>
      <c r="C568" s="86"/>
      <c r="D568" s="12"/>
      <c r="E568" s="12"/>
      <c r="F568" s="5" t="str">
        <f>IFERROR(IF(E568&lt;&gt;"",VLOOKUP(E568,STORE!$C$6:$D$500,2,FALSE),""),"تأكد من الكود")</f>
        <v/>
      </c>
      <c r="G568" s="12"/>
      <c r="H568" s="20"/>
      <c r="I568" s="12"/>
      <c r="U568" s="4" t="str">
        <f>IF(AND($V$2=$E568,$V$2&lt;&gt;"",$V$2&lt;&gt;0,F568&lt;&gt;"تأكد من الكود"),COUNT($U$3:U567)+1,"  ")</f>
        <v xml:space="preserve">  </v>
      </c>
      <c r="Y568" s="4" t="str">
        <f>IF(AND($Z$2=$D568,$Z$2&lt;&gt;"",$Z$2&lt;&gt;0,$Y$2=$Y$1),COUNT($Y$3:Y567)+1,"  ")</f>
        <v xml:space="preserve">  </v>
      </c>
    </row>
    <row r="569" spans="2:25" ht="15.75">
      <c r="B569" s="5" t="str">
        <f>IF(C569&lt;&gt;"",COUNT($B$3:B568)+1,"")</f>
        <v/>
      </c>
      <c r="C569" s="86"/>
      <c r="D569" s="12"/>
      <c r="E569" s="12"/>
      <c r="F569" s="5" t="str">
        <f>IFERROR(IF(E569&lt;&gt;"",VLOOKUP(E569,STORE!$C$6:$D$500,2,FALSE),""),"تأكد من الكود")</f>
        <v/>
      </c>
      <c r="G569" s="12"/>
      <c r="H569" s="20"/>
      <c r="I569" s="12"/>
      <c r="U569" s="4" t="str">
        <f>IF(AND($V$2=$E569,$V$2&lt;&gt;"",$V$2&lt;&gt;0,F569&lt;&gt;"تأكد من الكود"),COUNT($U$3:U568)+1,"  ")</f>
        <v xml:space="preserve">  </v>
      </c>
      <c r="Y569" s="4" t="str">
        <f>IF(AND($Z$2=$D569,$Z$2&lt;&gt;"",$Z$2&lt;&gt;0,$Y$2=$Y$1),COUNT($Y$3:Y568)+1,"  ")</f>
        <v xml:space="preserve">  </v>
      </c>
    </row>
    <row r="570" spans="2:25" ht="15.75">
      <c r="B570" s="5" t="str">
        <f>IF(C570&lt;&gt;"",COUNT($B$3:B569)+1,"")</f>
        <v/>
      </c>
      <c r="C570" s="86"/>
      <c r="D570" s="12"/>
      <c r="E570" s="12"/>
      <c r="F570" s="5" t="str">
        <f>IFERROR(IF(E570&lt;&gt;"",VLOOKUP(E570,STORE!$C$6:$D$500,2,FALSE),""),"تأكد من الكود")</f>
        <v/>
      </c>
      <c r="G570" s="12"/>
      <c r="H570" s="20"/>
      <c r="I570" s="12"/>
      <c r="U570" s="4" t="str">
        <f>IF(AND($V$2=$E570,$V$2&lt;&gt;"",$V$2&lt;&gt;0,F570&lt;&gt;"تأكد من الكود"),COUNT($U$3:U569)+1,"  ")</f>
        <v xml:space="preserve">  </v>
      </c>
      <c r="Y570" s="4" t="str">
        <f>IF(AND($Z$2=$D570,$Z$2&lt;&gt;"",$Z$2&lt;&gt;0,$Y$2=$Y$1),COUNT($Y$3:Y569)+1,"  ")</f>
        <v xml:space="preserve">  </v>
      </c>
    </row>
    <row r="571" spans="2:25" ht="15.75">
      <c r="B571" s="5" t="str">
        <f>IF(C571&lt;&gt;"",COUNT($B$3:B570)+1,"")</f>
        <v/>
      </c>
      <c r="C571" s="86"/>
      <c r="D571" s="12"/>
      <c r="E571" s="12"/>
      <c r="F571" s="5" t="str">
        <f>IFERROR(IF(E571&lt;&gt;"",VLOOKUP(E571,STORE!$C$6:$D$500,2,FALSE),""),"تأكد من الكود")</f>
        <v/>
      </c>
      <c r="G571" s="12"/>
      <c r="H571" s="20"/>
      <c r="I571" s="12"/>
      <c r="U571" s="4" t="str">
        <f>IF(AND($V$2=$E571,$V$2&lt;&gt;"",$V$2&lt;&gt;0,F571&lt;&gt;"تأكد من الكود"),COUNT($U$3:U570)+1,"  ")</f>
        <v xml:space="preserve">  </v>
      </c>
      <c r="Y571" s="4" t="str">
        <f>IF(AND($Z$2=$D571,$Z$2&lt;&gt;"",$Z$2&lt;&gt;0,$Y$2=$Y$1),COUNT($Y$3:Y570)+1,"  ")</f>
        <v xml:space="preserve">  </v>
      </c>
    </row>
    <row r="572" spans="2:25" ht="15.75">
      <c r="B572" s="5" t="str">
        <f>IF(C572&lt;&gt;"",COUNT($B$3:B571)+1,"")</f>
        <v/>
      </c>
      <c r="C572" s="86"/>
      <c r="D572" s="12"/>
      <c r="E572" s="12"/>
      <c r="F572" s="5" t="str">
        <f>IFERROR(IF(E572&lt;&gt;"",VLOOKUP(E572,STORE!$C$6:$D$500,2,FALSE),""),"تأكد من الكود")</f>
        <v/>
      </c>
      <c r="G572" s="12"/>
      <c r="H572" s="20"/>
      <c r="I572" s="12"/>
      <c r="U572" s="4" t="str">
        <f>IF(AND($V$2=$E572,$V$2&lt;&gt;"",$V$2&lt;&gt;0,F572&lt;&gt;"تأكد من الكود"),COUNT($U$3:U571)+1,"  ")</f>
        <v xml:space="preserve">  </v>
      </c>
      <c r="Y572" s="4" t="str">
        <f>IF(AND($Z$2=$D572,$Z$2&lt;&gt;"",$Z$2&lt;&gt;0,$Y$2=$Y$1),COUNT($Y$3:Y571)+1,"  ")</f>
        <v xml:space="preserve">  </v>
      </c>
    </row>
    <row r="573" spans="2:25" ht="15.75">
      <c r="B573" s="5" t="str">
        <f>IF(C573&lt;&gt;"",COUNT($B$3:B572)+1,"")</f>
        <v/>
      </c>
      <c r="C573" s="86"/>
      <c r="D573" s="12"/>
      <c r="E573" s="12"/>
      <c r="F573" s="5" t="str">
        <f>IFERROR(IF(E573&lt;&gt;"",VLOOKUP(E573,STORE!$C$6:$D$500,2,FALSE),""),"تأكد من الكود")</f>
        <v/>
      </c>
      <c r="G573" s="12"/>
      <c r="H573" s="20"/>
      <c r="I573" s="12"/>
      <c r="U573" s="4" t="str">
        <f>IF(AND($V$2=$E573,$V$2&lt;&gt;"",$V$2&lt;&gt;0,F573&lt;&gt;"تأكد من الكود"),COUNT($U$3:U572)+1,"  ")</f>
        <v xml:space="preserve">  </v>
      </c>
      <c r="Y573" s="4" t="str">
        <f>IF(AND($Z$2=$D573,$Z$2&lt;&gt;"",$Z$2&lt;&gt;0,$Y$2=$Y$1),COUNT($Y$3:Y572)+1,"  ")</f>
        <v xml:space="preserve">  </v>
      </c>
    </row>
    <row r="574" spans="2:25" ht="15.75">
      <c r="B574" s="5" t="str">
        <f>IF(C574&lt;&gt;"",COUNT($B$3:B573)+1,"")</f>
        <v/>
      </c>
      <c r="C574" s="86"/>
      <c r="D574" s="12"/>
      <c r="E574" s="12"/>
      <c r="F574" s="5" t="str">
        <f>IFERROR(IF(E574&lt;&gt;"",VLOOKUP(E574,STORE!$C$6:$D$500,2,FALSE),""),"تأكد من الكود")</f>
        <v/>
      </c>
      <c r="G574" s="12"/>
      <c r="H574" s="20"/>
      <c r="I574" s="12"/>
      <c r="U574" s="4" t="str">
        <f>IF(AND($V$2=$E574,$V$2&lt;&gt;"",$V$2&lt;&gt;0,F574&lt;&gt;"تأكد من الكود"),COUNT($U$3:U573)+1,"  ")</f>
        <v xml:space="preserve">  </v>
      </c>
      <c r="Y574" s="4" t="str">
        <f>IF(AND($Z$2=$D574,$Z$2&lt;&gt;"",$Z$2&lt;&gt;0,$Y$2=$Y$1),COUNT($Y$3:Y573)+1,"  ")</f>
        <v xml:space="preserve">  </v>
      </c>
    </row>
    <row r="575" spans="2:25" ht="15.75">
      <c r="B575" s="5" t="str">
        <f>IF(C575&lt;&gt;"",COUNT($B$3:B574)+1,"")</f>
        <v/>
      </c>
      <c r="C575" s="86"/>
      <c r="D575" s="12"/>
      <c r="E575" s="12"/>
      <c r="F575" s="5" t="str">
        <f>IFERROR(IF(E575&lt;&gt;"",VLOOKUP(E575,STORE!$C$6:$D$500,2,FALSE),""),"تأكد من الكود")</f>
        <v/>
      </c>
      <c r="G575" s="12"/>
      <c r="H575" s="20"/>
      <c r="I575" s="12"/>
      <c r="U575" s="4" t="str">
        <f>IF(AND($V$2=$E575,$V$2&lt;&gt;"",$V$2&lt;&gt;0,F575&lt;&gt;"تأكد من الكود"),COUNT($U$3:U574)+1,"  ")</f>
        <v xml:space="preserve">  </v>
      </c>
      <c r="Y575" s="4" t="str">
        <f>IF(AND($Z$2=$D575,$Z$2&lt;&gt;"",$Z$2&lt;&gt;0,$Y$2=$Y$1),COUNT($Y$3:Y574)+1,"  ")</f>
        <v xml:space="preserve">  </v>
      </c>
    </row>
    <row r="576" spans="2:25" ht="15.75">
      <c r="B576" s="5" t="str">
        <f>IF(C576&lt;&gt;"",COUNT($B$3:B575)+1,"")</f>
        <v/>
      </c>
      <c r="C576" s="86"/>
      <c r="D576" s="12"/>
      <c r="E576" s="12"/>
      <c r="F576" s="5" t="str">
        <f>IFERROR(IF(E576&lt;&gt;"",VLOOKUP(E576,STORE!$C$6:$D$500,2,FALSE),""),"تأكد من الكود")</f>
        <v/>
      </c>
      <c r="G576" s="12"/>
      <c r="H576" s="20"/>
      <c r="I576" s="12"/>
      <c r="U576" s="4" t="str">
        <f>IF(AND($V$2=$E576,$V$2&lt;&gt;"",$V$2&lt;&gt;0,F576&lt;&gt;"تأكد من الكود"),COUNT($U$3:U575)+1,"  ")</f>
        <v xml:space="preserve">  </v>
      </c>
      <c r="Y576" s="4" t="str">
        <f>IF(AND($Z$2=$D576,$Z$2&lt;&gt;"",$Z$2&lt;&gt;0,$Y$2=$Y$1),COUNT($Y$3:Y575)+1,"  ")</f>
        <v xml:space="preserve">  </v>
      </c>
    </row>
    <row r="577" spans="2:25" ht="15.75">
      <c r="B577" s="5" t="str">
        <f>IF(C577&lt;&gt;"",COUNT($B$3:B576)+1,"")</f>
        <v/>
      </c>
      <c r="C577" s="86"/>
      <c r="D577" s="12"/>
      <c r="E577" s="12"/>
      <c r="F577" s="5" t="str">
        <f>IFERROR(IF(E577&lt;&gt;"",VLOOKUP(E577,STORE!$C$6:$D$500,2,FALSE),""),"تأكد من الكود")</f>
        <v/>
      </c>
      <c r="G577" s="12"/>
      <c r="H577" s="20"/>
      <c r="I577" s="12"/>
      <c r="U577" s="4" t="str">
        <f>IF(AND($V$2=$E577,$V$2&lt;&gt;"",$V$2&lt;&gt;0,F577&lt;&gt;"تأكد من الكود"),COUNT($U$3:U576)+1,"  ")</f>
        <v xml:space="preserve">  </v>
      </c>
      <c r="Y577" s="4" t="str">
        <f>IF(AND($Z$2=$D577,$Z$2&lt;&gt;"",$Z$2&lt;&gt;0,$Y$2=$Y$1),COUNT($Y$3:Y576)+1,"  ")</f>
        <v xml:space="preserve">  </v>
      </c>
    </row>
    <row r="578" spans="2:25" ht="15.75">
      <c r="B578" s="5" t="str">
        <f>IF(C578&lt;&gt;"",COUNT($B$3:B577)+1,"")</f>
        <v/>
      </c>
      <c r="C578" s="86"/>
      <c r="D578" s="12"/>
      <c r="E578" s="12"/>
      <c r="F578" s="5" t="str">
        <f>IFERROR(IF(E578&lt;&gt;"",VLOOKUP(E578,STORE!$C$6:$D$500,2,FALSE),""),"تأكد من الكود")</f>
        <v/>
      </c>
      <c r="G578" s="12"/>
      <c r="H578" s="20"/>
      <c r="I578" s="12"/>
      <c r="U578" s="4" t="str">
        <f>IF(AND($V$2=$E578,$V$2&lt;&gt;"",$V$2&lt;&gt;0,F578&lt;&gt;"تأكد من الكود"),COUNT($U$3:U577)+1,"  ")</f>
        <v xml:space="preserve">  </v>
      </c>
      <c r="Y578" s="4" t="str">
        <f>IF(AND($Z$2=$D578,$Z$2&lt;&gt;"",$Z$2&lt;&gt;0,$Y$2=$Y$1),COUNT($Y$3:Y577)+1,"  ")</f>
        <v xml:space="preserve">  </v>
      </c>
    </row>
    <row r="579" spans="2:25" ht="15.75">
      <c r="B579" s="5" t="str">
        <f>IF(C579&lt;&gt;"",COUNT($B$3:B578)+1,"")</f>
        <v/>
      </c>
      <c r="C579" s="86"/>
      <c r="D579" s="12"/>
      <c r="E579" s="12"/>
      <c r="F579" s="5" t="str">
        <f>IFERROR(IF(E579&lt;&gt;"",VLOOKUP(E579,STORE!$C$6:$D$500,2,FALSE),""),"تأكد من الكود")</f>
        <v/>
      </c>
      <c r="G579" s="12"/>
      <c r="H579" s="20"/>
      <c r="I579" s="12"/>
      <c r="U579" s="4" t="str">
        <f>IF(AND($V$2=$E579,$V$2&lt;&gt;"",$V$2&lt;&gt;0,F579&lt;&gt;"تأكد من الكود"),COUNT($U$3:U578)+1,"  ")</f>
        <v xml:space="preserve">  </v>
      </c>
      <c r="Y579" s="4" t="str">
        <f>IF(AND($Z$2=$D579,$Z$2&lt;&gt;"",$Z$2&lt;&gt;0,$Y$2=$Y$1),COUNT($Y$3:Y578)+1,"  ")</f>
        <v xml:space="preserve">  </v>
      </c>
    </row>
    <row r="580" spans="2:25" ht="15.75">
      <c r="B580" s="5" t="str">
        <f>IF(C580&lt;&gt;"",COUNT($B$3:B579)+1,"")</f>
        <v/>
      </c>
      <c r="C580" s="86"/>
      <c r="D580" s="12"/>
      <c r="E580" s="12"/>
      <c r="F580" s="5" t="str">
        <f>IFERROR(IF(E580&lt;&gt;"",VLOOKUP(E580,STORE!$C$6:$D$500,2,FALSE),""),"تأكد من الكود")</f>
        <v/>
      </c>
      <c r="G580" s="12"/>
      <c r="H580" s="20"/>
      <c r="I580" s="12"/>
      <c r="U580" s="4" t="str">
        <f>IF(AND($V$2=$E580,$V$2&lt;&gt;"",$V$2&lt;&gt;0,F580&lt;&gt;"تأكد من الكود"),COUNT($U$3:U579)+1,"  ")</f>
        <v xml:space="preserve">  </v>
      </c>
      <c r="Y580" s="4" t="str">
        <f>IF(AND($Z$2=$D580,$Z$2&lt;&gt;"",$Z$2&lt;&gt;0,$Y$2=$Y$1),COUNT($Y$3:Y579)+1,"  ")</f>
        <v xml:space="preserve">  </v>
      </c>
    </row>
    <row r="581" spans="2:25" ht="15.75">
      <c r="B581" s="5" t="str">
        <f>IF(C581&lt;&gt;"",COUNT($B$3:B580)+1,"")</f>
        <v/>
      </c>
      <c r="C581" s="86"/>
      <c r="D581" s="12"/>
      <c r="E581" s="12"/>
      <c r="F581" s="5" t="str">
        <f>IFERROR(IF(E581&lt;&gt;"",VLOOKUP(E581,STORE!$C$6:$D$500,2,FALSE),""),"تأكد من الكود")</f>
        <v/>
      </c>
      <c r="G581" s="12"/>
      <c r="H581" s="20"/>
      <c r="I581" s="12"/>
      <c r="U581" s="4" t="str">
        <f>IF(AND($V$2=$E581,$V$2&lt;&gt;"",$V$2&lt;&gt;0,F581&lt;&gt;"تأكد من الكود"),COUNT($U$3:U580)+1,"  ")</f>
        <v xml:space="preserve">  </v>
      </c>
      <c r="Y581" s="4" t="str">
        <f>IF(AND($Z$2=$D581,$Z$2&lt;&gt;"",$Z$2&lt;&gt;0,$Y$2=$Y$1),COUNT($Y$3:Y580)+1,"  ")</f>
        <v xml:space="preserve">  </v>
      </c>
    </row>
    <row r="582" spans="2:25" ht="15.75">
      <c r="B582" s="5" t="str">
        <f>IF(C582&lt;&gt;"",COUNT($B$3:B581)+1,"")</f>
        <v/>
      </c>
      <c r="C582" s="86"/>
      <c r="D582" s="12"/>
      <c r="E582" s="12"/>
      <c r="F582" s="5" t="str">
        <f>IFERROR(IF(E582&lt;&gt;"",VLOOKUP(E582,STORE!$C$6:$D$500,2,FALSE),""),"تأكد من الكود")</f>
        <v/>
      </c>
      <c r="G582" s="12"/>
      <c r="H582" s="20"/>
      <c r="I582" s="12"/>
      <c r="U582" s="4" t="str">
        <f>IF(AND($V$2=$E582,$V$2&lt;&gt;"",$V$2&lt;&gt;0,F582&lt;&gt;"تأكد من الكود"),COUNT($U$3:U581)+1,"  ")</f>
        <v xml:space="preserve">  </v>
      </c>
      <c r="Y582" s="4" t="str">
        <f>IF(AND($Z$2=$D582,$Z$2&lt;&gt;"",$Z$2&lt;&gt;0,$Y$2=$Y$1),COUNT($Y$3:Y581)+1,"  ")</f>
        <v xml:space="preserve">  </v>
      </c>
    </row>
    <row r="583" spans="2:25" ht="15.75">
      <c r="B583" s="5" t="str">
        <f>IF(C583&lt;&gt;"",COUNT($B$3:B582)+1,"")</f>
        <v/>
      </c>
      <c r="C583" s="86"/>
      <c r="D583" s="12"/>
      <c r="E583" s="12"/>
      <c r="F583" s="5" t="str">
        <f>IFERROR(IF(E583&lt;&gt;"",VLOOKUP(E583,STORE!$C$6:$D$500,2,FALSE),""),"تأكد من الكود")</f>
        <v/>
      </c>
      <c r="G583" s="12"/>
      <c r="H583" s="20"/>
      <c r="I583" s="12"/>
      <c r="U583" s="4" t="str">
        <f>IF(AND($V$2=$E583,$V$2&lt;&gt;"",$V$2&lt;&gt;0,F583&lt;&gt;"تأكد من الكود"),COUNT($U$3:U582)+1,"  ")</f>
        <v xml:space="preserve">  </v>
      </c>
      <c r="Y583" s="4" t="str">
        <f>IF(AND($Z$2=$D583,$Z$2&lt;&gt;"",$Z$2&lt;&gt;0,$Y$2=$Y$1),COUNT($Y$3:Y582)+1,"  ")</f>
        <v xml:space="preserve">  </v>
      </c>
    </row>
    <row r="584" spans="2:25" ht="15.75">
      <c r="B584" s="5" t="str">
        <f>IF(C584&lt;&gt;"",COUNT($B$3:B583)+1,"")</f>
        <v/>
      </c>
      <c r="C584" s="86"/>
      <c r="D584" s="12"/>
      <c r="E584" s="12"/>
      <c r="F584" s="5" t="str">
        <f>IFERROR(IF(E584&lt;&gt;"",VLOOKUP(E584,STORE!$C$6:$D$500,2,FALSE),""),"تأكد من الكود")</f>
        <v/>
      </c>
      <c r="G584" s="12"/>
      <c r="H584" s="20"/>
      <c r="I584" s="12"/>
      <c r="U584" s="4" t="str">
        <f>IF(AND($V$2=$E584,$V$2&lt;&gt;"",$V$2&lt;&gt;0,F584&lt;&gt;"تأكد من الكود"),COUNT($U$3:U583)+1,"  ")</f>
        <v xml:space="preserve">  </v>
      </c>
      <c r="Y584" s="4" t="str">
        <f>IF(AND($Z$2=$D584,$Z$2&lt;&gt;"",$Z$2&lt;&gt;0,$Y$2=$Y$1),COUNT($Y$3:Y583)+1,"  ")</f>
        <v xml:space="preserve">  </v>
      </c>
    </row>
    <row r="585" spans="2:25" ht="15.75">
      <c r="B585" s="5" t="str">
        <f>IF(C585&lt;&gt;"",COUNT($B$3:B584)+1,"")</f>
        <v/>
      </c>
      <c r="C585" s="86"/>
      <c r="D585" s="12"/>
      <c r="E585" s="12"/>
      <c r="F585" s="5" t="str">
        <f>IFERROR(IF(E585&lt;&gt;"",VLOOKUP(E585,STORE!$C$6:$D$500,2,FALSE),""),"تأكد من الكود")</f>
        <v/>
      </c>
      <c r="G585" s="12"/>
      <c r="H585" s="20"/>
      <c r="I585" s="12"/>
      <c r="U585" s="4" t="str">
        <f>IF(AND($V$2=$E585,$V$2&lt;&gt;"",$V$2&lt;&gt;0,F585&lt;&gt;"تأكد من الكود"),COUNT($U$3:U584)+1,"  ")</f>
        <v xml:space="preserve">  </v>
      </c>
      <c r="Y585" s="4" t="str">
        <f>IF(AND($Z$2=$D585,$Z$2&lt;&gt;"",$Z$2&lt;&gt;0,$Y$2=$Y$1),COUNT($Y$3:Y584)+1,"  ")</f>
        <v xml:space="preserve">  </v>
      </c>
    </row>
    <row r="586" spans="2:25" ht="15.75">
      <c r="B586" s="5" t="str">
        <f>IF(C586&lt;&gt;"",COUNT($B$3:B585)+1,"")</f>
        <v/>
      </c>
      <c r="C586" s="86"/>
      <c r="D586" s="12"/>
      <c r="E586" s="12"/>
      <c r="F586" s="5" t="str">
        <f>IFERROR(IF(E586&lt;&gt;"",VLOOKUP(E586,STORE!$C$6:$D$500,2,FALSE),""),"تأكد من الكود")</f>
        <v/>
      </c>
      <c r="G586" s="12"/>
      <c r="H586" s="20"/>
      <c r="I586" s="12"/>
      <c r="U586" s="4" t="str">
        <f>IF(AND($V$2=$E586,$V$2&lt;&gt;"",$V$2&lt;&gt;0,F586&lt;&gt;"تأكد من الكود"),COUNT($U$3:U585)+1,"  ")</f>
        <v xml:space="preserve">  </v>
      </c>
      <c r="Y586" s="4" t="str">
        <f>IF(AND($Z$2=$D586,$Z$2&lt;&gt;"",$Z$2&lt;&gt;0,$Y$2=$Y$1),COUNT($Y$3:Y585)+1,"  ")</f>
        <v xml:space="preserve">  </v>
      </c>
    </row>
    <row r="587" spans="2:25" ht="15.75">
      <c r="B587" s="5" t="str">
        <f>IF(C587&lt;&gt;"",COUNT($B$3:B586)+1,"")</f>
        <v/>
      </c>
      <c r="C587" s="86"/>
      <c r="D587" s="12"/>
      <c r="E587" s="12"/>
      <c r="F587" s="5" t="str">
        <f>IFERROR(IF(E587&lt;&gt;"",VLOOKUP(E587,STORE!$C$6:$D$500,2,FALSE),""),"تأكد من الكود")</f>
        <v/>
      </c>
      <c r="G587" s="12"/>
      <c r="H587" s="20"/>
      <c r="I587" s="12"/>
      <c r="U587" s="4" t="str">
        <f>IF(AND($V$2=$E587,$V$2&lt;&gt;"",$V$2&lt;&gt;0,F587&lt;&gt;"تأكد من الكود"),COUNT($U$3:U586)+1,"  ")</f>
        <v xml:space="preserve">  </v>
      </c>
      <c r="Y587" s="4" t="str">
        <f>IF(AND($Z$2=$D587,$Z$2&lt;&gt;"",$Z$2&lt;&gt;0,$Y$2=$Y$1),COUNT($Y$3:Y586)+1,"  ")</f>
        <v xml:space="preserve">  </v>
      </c>
    </row>
    <row r="588" spans="2:25" ht="15.75">
      <c r="B588" s="5" t="str">
        <f>IF(C588&lt;&gt;"",COUNT($B$3:B587)+1,"")</f>
        <v/>
      </c>
      <c r="C588" s="86"/>
      <c r="D588" s="12"/>
      <c r="E588" s="12"/>
      <c r="F588" s="5" t="str">
        <f>IFERROR(IF(E588&lt;&gt;"",VLOOKUP(E588,STORE!$C$6:$D$500,2,FALSE),""),"تأكد من الكود")</f>
        <v/>
      </c>
      <c r="G588" s="12"/>
      <c r="H588" s="20"/>
      <c r="I588" s="12"/>
      <c r="U588" s="4" t="str">
        <f>IF(AND($V$2=$E588,$V$2&lt;&gt;"",$V$2&lt;&gt;0,F588&lt;&gt;"تأكد من الكود"),COUNT($U$3:U587)+1,"  ")</f>
        <v xml:space="preserve">  </v>
      </c>
      <c r="Y588" s="4" t="str">
        <f>IF(AND($Z$2=$D588,$Z$2&lt;&gt;"",$Z$2&lt;&gt;0,$Y$2=$Y$1),COUNT($Y$3:Y587)+1,"  ")</f>
        <v xml:space="preserve">  </v>
      </c>
    </row>
    <row r="589" spans="2:25" ht="15.75">
      <c r="B589" s="5" t="str">
        <f>IF(C589&lt;&gt;"",COUNT($B$3:B588)+1,"")</f>
        <v/>
      </c>
      <c r="C589" s="86"/>
      <c r="D589" s="12"/>
      <c r="E589" s="12"/>
      <c r="F589" s="5" t="str">
        <f>IFERROR(IF(E589&lt;&gt;"",VLOOKUP(E589,STORE!$C$6:$D$500,2,FALSE),""),"تأكد من الكود")</f>
        <v/>
      </c>
      <c r="G589" s="12"/>
      <c r="H589" s="20"/>
      <c r="I589" s="12"/>
      <c r="U589" s="4" t="str">
        <f>IF(AND($V$2=$E589,$V$2&lt;&gt;"",$V$2&lt;&gt;0,F589&lt;&gt;"تأكد من الكود"),COUNT($U$3:U588)+1,"  ")</f>
        <v xml:space="preserve">  </v>
      </c>
      <c r="Y589" s="4" t="str">
        <f>IF(AND($Z$2=$D589,$Z$2&lt;&gt;"",$Z$2&lt;&gt;0,$Y$2=$Y$1),COUNT($Y$3:Y588)+1,"  ")</f>
        <v xml:space="preserve">  </v>
      </c>
    </row>
    <row r="590" spans="2:25" ht="15.75">
      <c r="B590" s="5" t="str">
        <f>IF(C590&lt;&gt;"",COUNT($B$3:B589)+1,"")</f>
        <v/>
      </c>
      <c r="C590" s="86"/>
      <c r="D590" s="12"/>
      <c r="E590" s="12"/>
      <c r="F590" s="5" t="str">
        <f>IFERROR(IF(E590&lt;&gt;"",VLOOKUP(E590,STORE!$C$6:$D$500,2,FALSE),""),"تأكد من الكود")</f>
        <v/>
      </c>
      <c r="G590" s="12"/>
      <c r="H590" s="20"/>
      <c r="I590" s="12"/>
      <c r="U590" s="4" t="str">
        <f>IF(AND($V$2=$E590,$V$2&lt;&gt;"",$V$2&lt;&gt;0,F590&lt;&gt;"تأكد من الكود"),COUNT($U$3:U589)+1,"  ")</f>
        <v xml:space="preserve">  </v>
      </c>
      <c r="Y590" s="4" t="str">
        <f>IF(AND($Z$2=$D590,$Z$2&lt;&gt;"",$Z$2&lt;&gt;0,$Y$2=$Y$1),COUNT($Y$3:Y589)+1,"  ")</f>
        <v xml:space="preserve">  </v>
      </c>
    </row>
    <row r="591" spans="2:25" ht="15.75">
      <c r="B591" s="5" t="str">
        <f>IF(C591&lt;&gt;"",COUNT($B$3:B590)+1,"")</f>
        <v/>
      </c>
      <c r="C591" s="86"/>
      <c r="D591" s="12"/>
      <c r="E591" s="12"/>
      <c r="F591" s="5" t="str">
        <f>IFERROR(IF(E591&lt;&gt;"",VLOOKUP(E591,STORE!$C$6:$D$500,2,FALSE),""),"تأكد من الكود")</f>
        <v/>
      </c>
      <c r="G591" s="12"/>
      <c r="H591" s="20"/>
      <c r="I591" s="12"/>
      <c r="U591" s="4" t="str">
        <f>IF(AND($V$2=$E591,$V$2&lt;&gt;"",$V$2&lt;&gt;0,F591&lt;&gt;"تأكد من الكود"),COUNT($U$3:U590)+1,"  ")</f>
        <v xml:space="preserve">  </v>
      </c>
      <c r="Y591" s="4" t="str">
        <f>IF(AND($Z$2=$D591,$Z$2&lt;&gt;"",$Z$2&lt;&gt;0,$Y$2=$Y$1),COUNT($Y$3:Y590)+1,"  ")</f>
        <v xml:space="preserve">  </v>
      </c>
    </row>
    <row r="592" spans="2:25" ht="15.75">
      <c r="B592" s="5" t="str">
        <f>IF(C592&lt;&gt;"",COUNT($B$3:B591)+1,"")</f>
        <v/>
      </c>
      <c r="C592" s="86"/>
      <c r="D592" s="12"/>
      <c r="E592" s="12"/>
      <c r="F592" s="5" t="str">
        <f>IFERROR(IF(E592&lt;&gt;"",VLOOKUP(E592,STORE!$C$6:$D$500,2,FALSE),""),"تأكد من الكود")</f>
        <v/>
      </c>
      <c r="G592" s="12"/>
      <c r="H592" s="20"/>
      <c r="I592" s="12"/>
      <c r="U592" s="4" t="str">
        <f>IF(AND($V$2=$E592,$V$2&lt;&gt;"",$V$2&lt;&gt;0,F592&lt;&gt;"تأكد من الكود"),COUNT($U$3:U591)+1,"  ")</f>
        <v xml:space="preserve">  </v>
      </c>
      <c r="Y592" s="4" t="str">
        <f>IF(AND($Z$2=$D592,$Z$2&lt;&gt;"",$Z$2&lt;&gt;0,$Y$2=$Y$1),COUNT($Y$3:Y591)+1,"  ")</f>
        <v xml:space="preserve">  </v>
      </c>
    </row>
    <row r="593" spans="2:25" ht="15.75">
      <c r="B593" s="5" t="str">
        <f>IF(C593&lt;&gt;"",COUNT($B$3:B592)+1,"")</f>
        <v/>
      </c>
      <c r="C593" s="86"/>
      <c r="D593" s="12"/>
      <c r="E593" s="12"/>
      <c r="F593" s="5" t="str">
        <f>IFERROR(IF(E593&lt;&gt;"",VLOOKUP(E593,STORE!$C$6:$D$500,2,FALSE),""),"تأكد من الكود")</f>
        <v/>
      </c>
      <c r="G593" s="12"/>
      <c r="H593" s="20"/>
      <c r="I593" s="12"/>
      <c r="U593" s="4" t="str">
        <f>IF(AND($V$2=$E593,$V$2&lt;&gt;"",$V$2&lt;&gt;0,F593&lt;&gt;"تأكد من الكود"),COUNT($U$3:U592)+1,"  ")</f>
        <v xml:space="preserve">  </v>
      </c>
      <c r="Y593" s="4" t="str">
        <f>IF(AND($Z$2=$D593,$Z$2&lt;&gt;"",$Z$2&lt;&gt;0,$Y$2=$Y$1),COUNT($Y$3:Y592)+1,"  ")</f>
        <v xml:space="preserve">  </v>
      </c>
    </row>
    <row r="594" spans="2:25" ht="15.75">
      <c r="B594" s="5" t="str">
        <f>IF(C594&lt;&gt;"",COUNT($B$3:B593)+1,"")</f>
        <v/>
      </c>
      <c r="C594" s="86"/>
      <c r="D594" s="12"/>
      <c r="E594" s="12"/>
      <c r="F594" s="5" t="str">
        <f>IFERROR(IF(E594&lt;&gt;"",VLOOKUP(E594,STORE!$C$6:$D$500,2,FALSE),""),"تأكد من الكود")</f>
        <v/>
      </c>
      <c r="G594" s="12"/>
      <c r="H594" s="20"/>
      <c r="I594" s="12"/>
      <c r="U594" s="4" t="str">
        <f>IF(AND($V$2=$E594,$V$2&lt;&gt;"",$V$2&lt;&gt;0,F594&lt;&gt;"تأكد من الكود"),COUNT($U$3:U593)+1,"  ")</f>
        <v xml:space="preserve">  </v>
      </c>
      <c r="Y594" s="4" t="str">
        <f>IF(AND($Z$2=$D594,$Z$2&lt;&gt;"",$Z$2&lt;&gt;0,$Y$2=$Y$1),COUNT($Y$3:Y593)+1,"  ")</f>
        <v xml:space="preserve">  </v>
      </c>
    </row>
    <row r="595" spans="2:25" ht="15.75">
      <c r="B595" s="5" t="str">
        <f>IF(C595&lt;&gt;"",COUNT($B$3:B594)+1,"")</f>
        <v/>
      </c>
      <c r="C595" s="86"/>
      <c r="D595" s="12"/>
      <c r="E595" s="12"/>
      <c r="F595" s="5" t="str">
        <f>IFERROR(IF(E595&lt;&gt;"",VLOOKUP(E595,STORE!$C$6:$D$500,2,FALSE),""),"تأكد من الكود")</f>
        <v/>
      </c>
      <c r="G595" s="12"/>
      <c r="H595" s="20"/>
      <c r="I595" s="12"/>
      <c r="U595" s="4" t="str">
        <f>IF(AND($V$2=$E595,$V$2&lt;&gt;"",$V$2&lt;&gt;0,F595&lt;&gt;"تأكد من الكود"),COUNT($U$3:U594)+1,"  ")</f>
        <v xml:space="preserve">  </v>
      </c>
      <c r="Y595" s="4" t="str">
        <f>IF(AND($Z$2=$D595,$Z$2&lt;&gt;"",$Z$2&lt;&gt;0,$Y$2=$Y$1),COUNT($Y$3:Y594)+1,"  ")</f>
        <v xml:space="preserve">  </v>
      </c>
    </row>
    <row r="596" spans="2:25" ht="15.75">
      <c r="B596" s="5" t="str">
        <f>IF(C596&lt;&gt;"",COUNT($B$3:B595)+1,"")</f>
        <v/>
      </c>
      <c r="C596" s="86"/>
      <c r="D596" s="12"/>
      <c r="E596" s="12"/>
      <c r="F596" s="5" t="str">
        <f>IFERROR(IF(E596&lt;&gt;"",VLOOKUP(E596,STORE!$C$6:$D$500,2,FALSE),""),"تأكد من الكود")</f>
        <v/>
      </c>
      <c r="G596" s="12"/>
      <c r="H596" s="20"/>
      <c r="I596" s="12"/>
      <c r="U596" s="4" t="str">
        <f>IF(AND($V$2=$E596,$V$2&lt;&gt;"",$V$2&lt;&gt;0,F596&lt;&gt;"تأكد من الكود"),COUNT($U$3:U595)+1,"  ")</f>
        <v xml:space="preserve">  </v>
      </c>
      <c r="Y596" s="4" t="str">
        <f>IF(AND($Z$2=$D596,$Z$2&lt;&gt;"",$Z$2&lt;&gt;0,$Y$2=$Y$1),COUNT($Y$3:Y595)+1,"  ")</f>
        <v xml:space="preserve">  </v>
      </c>
    </row>
    <row r="597" spans="2:25" ht="15.75">
      <c r="B597" s="5" t="str">
        <f>IF(C597&lt;&gt;"",COUNT($B$3:B596)+1,"")</f>
        <v/>
      </c>
      <c r="C597" s="86"/>
      <c r="D597" s="12"/>
      <c r="E597" s="12"/>
      <c r="F597" s="5" t="str">
        <f>IFERROR(IF(E597&lt;&gt;"",VLOOKUP(E597,STORE!$C$6:$D$500,2,FALSE),""),"تأكد من الكود")</f>
        <v/>
      </c>
      <c r="G597" s="12"/>
      <c r="H597" s="20"/>
      <c r="I597" s="12"/>
      <c r="U597" s="4" t="str">
        <f>IF(AND($V$2=$E597,$V$2&lt;&gt;"",$V$2&lt;&gt;0,F597&lt;&gt;"تأكد من الكود"),COUNT($U$3:U596)+1,"  ")</f>
        <v xml:space="preserve">  </v>
      </c>
      <c r="Y597" s="4" t="str">
        <f>IF(AND($Z$2=$D597,$Z$2&lt;&gt;"",$Z$2&lt;&gt;0,$Y$2=$Y$1),COUNT($Y$3:Y596)+1,"  ")</f>
        <v xml:space="preserve">  </v>
      </c>
    </row>
    <row r="598" spans="2:25" ht="15.75">
      <c r="B598" s="5" t="str">
        <f>IF(C598&lt;&gt;"",COUNT($B$3:B597)+1,"")</f>
        <v/>
      </c>
      <c r="C598" s="86"/>
      <c r="D598" s="12"/>
      <c r="E598" s="12"/>
      <c r="F598" s="5" t="str">
        <f>IFERROR(IF(E598&lt;&gt;"",VLOOKUP(E598,STORE!$C$6:$D$500,2,FALSE),""),"تأكد من الكود")</f>
        <v/>
      </c>
      <c r="G598" s="12"/>
      <c r="H598" s="20"/>
      <c r="I598" s="12"/>
      <c r="U598" s="4" t="str">
        <f>IF(AND($V$2=$E598,$V$2&lt;&gt;"",$V$2&lt;&gt;0,F598&lt;&gt;"تأكد من الكود"),COUNT($U$3:U597)+1,"  ")</f>
        <v xml:space="preserve">  </v>
      </c>
      <c r="Y598" s="4" t="str">
        <f>IF(AND($Z$2=$D598,$Z$2&lt;&gt;"",$Z$2&lt;&gt;0,$Y$2=$Y$1),COUNT($Y$3:Y597)+1,"  ")</f>
        <v xml:space="preserve">  </v>
      </c>
    </row>
    <row r="599" spans="2:25" ht="15.75">
      <c r="B599" s="5" t="str">
        <f>IF(C599&lt;&gt;"",COUNT($B$3:B598)+1,"")</f>
        <v/>
      </c>
      <c r="C599" s="86"/>
      <c r="D599" s="12"/>
      <c r="E599" s="12"/>
      <c r="F599" s="5" t="str">
        <f>IFERROR(IF(E599&lt;&gt;"",VLOOKUP(E599,STORE!$C$6:$D$500,2,FALSE),""),"تأكد من الكود")</f>
        <v/>
      </c>
      <c r="G599" s="12"/>
      <c r="H599" s="20"/>
      <c r="I599" s="12"/>
      <c r="U599" s="4" t="str">
        <f>IF(AND($V$2=$E599,$V$2&lt;&gt;"",$V$2&lt;&gt;0,F599&lt;&gt;"تأكد من الكود"),COUNT($U$3:U598)+1,"  ")</f>
        <v xml:space="preserve">  </v>
      </c>
      <c r="Y599" s="4" t="str">
        <f>IF(AND($Z$2=$D599,$Z$2&lt;&gt;"",$Z$2&lt;&gt;0,$Y$2=$Y$1),COUNT($Y$3:Y598)+1,"  ")</f>
        <v xml:space="preserve">  </v>
      </c>
    </row>
    <row r="600" spans="2:25" ht="15.75">
      <c r="B600" s="5" t="str">
        <f>IF(C600&lt;&gt;"",COUNT($B$3:B599)+1,"")</f>
        <v/>
      </c>
      <c r="C600" s="86"/>
      <c r="D600" s="12"/>
      <c r="E600" s="12"/>
      <c r="F600" s="5" t="str">
        <f>IFERROR(IF(E600&lt;&gt;"",VLOOKUP(E600,STORE!$C$6:$D$500,2,FALSE),""),"تأكد من الكود")</f>
        <v/>
      </c>
      <c r="G600" s="12"/>
      <c r="H600" s="20"/>
      <c r="I600" s="12"/>
      <c r="U600" s="4" t="str">
        <f>IF(AND($V$2=$E600,$V$2&lt;&gt;"",$V$2&lt;&gt;0,F600&lt;&gt;"تأكد من الكود"),COUNT($U$3:U599)+1,"  ")</f>
        <v xml:space="preserve">  </v>
      </c>
      <c r="Y600" s="4" t="str">
        <f>IF(AND($Z$2=$D600,$Z$2&lt;&gt;"",$Z$2&lt;&gt;0,$Y$2=$Y$1),COUNT($Y$3:Y599)+1,"  ")</f>
        <v xml:space="preserve">  </v>
      </c>
    </row>
    <row r="601" spans="2:25" ht="15.75">
      <c r="B601" s="5" t="str">
        <f>IF(C601&lt;&gt;"",COUNT($B$3:B600)+1,"")</f>
        <v/>
      </c>
      <c r="C601" s="86"/>
      <c r="D601" s="12"/>
      <c r="E601" s="12"/>
      <c r="F601" s="5" t="str">
        <f>IFERROR(IF(E601&lt;&gt;"",VLOOKUP(E601,STORE!$C$6:$D$500,2,FALSE),""),"تأكد من الكود")</f>
        <v/>
      </c>
      <c r="G601" s="12"/>
      <c r="H601" s="20"/>
      <c r="I601" s="12"/>
      <c r="U601" s="4" t="str">
        <f>IF(AND($V$2=$E601,$V$2&lt;&gt;"",$V$2&lt;&gt;0,F601&lt;&gt;"تأكد من الكود"),COUNT($U$3:U600)+1,"  ")</f>
        <v xml:space="preserve">  </v>
      </c>
      <c r="Y601" s="4" t="str">
        <f>IF(AND($Z$2=$D601,$Z$2&lt;&gt;"",$Z$2&lt;&gt;0,$Y$2=$Y$1),COUNT($Y$3:Y600)+1,"  ")</f>
        <v xml:space="preserve">  </v>
      </c>
    </row>
    <row r="602" spans="2:25" ht="15.75">
      <c r="B602" s="5" t="str">
        <f>IF(C602&lt;&gt;"",COUNT($B$3:B601)+1,"")</f>
        <v/>
      </c>
      <c r="C602" s="86"/>
      <c r="D602" s="12"/>
      <c r="E602" s="12"/>
      <c r="F602" s="5" t="str">
        <f>IFERROR(IF(E602&lt;&gt;"",VLOOKUP(E602,STORE!$C$6:$D$500,2,FALSE),""),"تأكد من الكود")</f>
        <v/>
      </c>
      <c r="G602" s="12"/>
      <c r="H602" s="20"/>
      <c r="I602" s="12"/>
      <c r="U602" s="4" t="str">
        <f>IF(AND($V$2=$E602,$V$2&lt;&gt;"",$V$2&lt;&gt;0,F602&lt;&gt;"تأكد من الكود"),COUNT($U$3:U601)+1,"  ")</f>
        <v xml:space="preserve">  </v>
      </c>
      <c r="Y602" s="4" t="str">
        <f>IF(AND($Z$2=$D602,$Z$2&lt;&gt;"",$Z$2&lt;&gt;0,$Y$2=$Y$1),COUNT($Y$3:Y601)+1,"  ")</f>
        <v xml:space="preserve">  </v>
      </c>
    </row>
    <row r="603" spans="2:25" ht="15.75">
      <c r="B603" s="5" t="str">
        <f>IF(C603&lt;&gt;"",COUNT($B$3:B602)+1,"")</f>
        <v/>
      </c>
      <c r="C603" s="86"/>
      <c r="D603" s="12"/>
      <c r="E603" s="12"/>
      <c r="F603" s="5" t="str">
        <f>IFERROR(IF(E603&lt;&gt;"",VLOOKUP(E603,STORE!$C$6:$D$500,2,FALSE),""),"تأكد من الكود")</f>
        <v/>
      </c>
      <c r="G603" s="12"/>
      <c r="H603" s="20"/>
      <c r="I603" s="12"/>
      <c r="U603" s="4" t="str">
        <f>IF(AND($V$2=$E603,$V$2&lt;&gt;"",$V$2&lt;&gt;0,F603&lt;&gt;"تأكد من الكود"),COUNT($U$3:U602)+1,"  ")</f>
        <v xml:space="preserve">  </v>
      </c>
      <c r="Y603" s="4" t="str">
        <f>IF(AND($Z$2=$D603,$Z$2&lt;&gt;"",$Z$2&lt;&gt;0,$Y$2=$Y$1),COUNT($Y$3:Y602)+1,"  ")</f>
        <v xml:space="preserve">  </v>
      </c>
    </row>
    <row r="604" spans="2:25" ht="15.75">
      <c r="B604" s="5" t="str">
        <f>IF(C604&lt;&gt;"",COUNT($B$3:B603)+1,"")</f>
        <v/>
      </c>
      <c r="C604" s="86"/>
      <c r="D604" s="12"/>
      <c r="E604" s="12"/>
      <c r="F604" s="5" t="str">
        <f>IFERROR(IF(E604&lt;&gt;"",VLOOKUP(E604,STORE!$C$6:$D$500,2,FALSE),""),"تأكد من الكود")</f>
        <v/>
      </c>
      <c r="G604" s="12"/>
      <c r="H604" s="20"/>
      <c r="I604" s="12"/>
      <c r="U604" s="4" t="str">
        <f>IF(AND($V$2=$E604,$V$2&lt;&gt;"",$V$2&lt;&gt;0,F604&lt;&gt;"تأكد من الكود"),COUNT($U$3:U603)+1,"  ")</f>
        <v xml:space="preserve">  </v>
      </c>
      <c r="Y604" s="4" t="str">
        <f>IF(AND($Z$2=$D604,$Z$2&lt;&gt;"",$Z$2&lt;&gt;0,$Y$2=$Y$1),COUNT($Y$3:Y603)+1,"  ")</f>
        <v xml:space="preserve">  </v>
      </c>
    </row>
    <row r="605" spans="2:25" ht="15.75">
      <c r="B605" s="5" t="str">
        <f>IF(C605&lt;&gt;"",COUNT($B$3:B604)+1,"")</f>
        <v/>
      </c>
      <c r="C605" s="86"/>
      <c r="D605" s="12"/>
      <c r="E605" s="12"/>
      <c r="F605" s="5" t="str">
        <f>IFERROR(IF(E605&lt;&gt;"",VLOOKUP(E605,STORE!$C$6:$D$500,2,FALSE),""),"تأكد من الكود")</f>
        <v/>
      </c>
      <c r="G605" s="12"/>
      <c r="H605" s="20"/>
      <c r="I605" s="12"/>
      <c r="U605" s="4" t="str">
        <f>IF(AND($V$2=$E605,$V$2&lt;&gt;"",$V$2&lt;&gt;0,F605&lt;&gt;"تأكد من الكود"),COUNT($U$3:U604)+1,"  ")</f>
        <v xml:space="preserve">  </v>
      </c>
      <c r="Y605" s="4" t="str">
        <f>IF(AND($Z$2=$D605,$Z$2&lt;&gt;"",$Z$2&lt;&gt;0,$Y$2=$Y$1),COUNT($Y$3:Y604)+1,"  ")</f>
        <v xml:space="preserve">  </v>
      </c>
    </row>
    <row r="606" spans="2:25" ht="15.75">
      <c r="B606" s="5" t="str">
        <f>IF(C606&lt;&gt;"",COUNT($B$3:B605)+1,"")</f>
        <v/>
      </c>
      <c r="C606" s="86"/>
      <c r="D606" s="12"/>
      <c r="E606" s="12"/>
      <c r="F606" s="5" t="str">
        <f>IFERROR(IF(E606&lt;&gt;"",VLOOKUP(E606,STORE!$C$6:$D$500,2,FALSE),""),"تأكد من الكود")</f>
        <v/>
      </c>
      <c r="G606" s="12"/>
      <c r="H606" s="20"/>
      <c r="I606" s="12"/>
      <c r="U606" s="4" t="str">
        <f>IF(AND($V$2=$E606,$V$2&lt;&gt;"",$V$2&lt;&gt;0,F606&lt;&gt;"تأكد من الكود"),COUNT($U$3:U605)+1,"  ")</f>
        <v xml:space="preserve">  </v>
      </c>
      <c r="Y606" s="4" t="str">
        <f>IF(AND($Z$2=$D606,$Z$2&lt;&gt;"",$Z$2&lt;&gt;0,$Y$2=$Y$1),COUNT($Y$3:Y605)+1,"  ")</f>
        <v xml:space="preserve">  </v>
      </c>
    </row>
    <row r="607" spans="2:25" ht="15.75">
      <c r="B607" s="5" t="str">
        <f>IF(C607&lt;&gt;"",COUNT($B$3:B606)+1,"")</f>
        <v/>
      </c>
      <c r="C607" s="86"/>
      <c r="D607" s="12"/>
      <c r="E607" s="12"/>
      <c r="F607" s="5" t="str">
        <f>IFERROR(IF(E607&lt;&gt;"",VLOOKUP(E607,STORE!$C$6:$D$500,2,FALSE),""),"تأكد من الكود")</f>
        <v/>
      </c>
      <c r="G607" s="12"/>
      <c r="H607" s="20"/>
      <c r="I607" s="12"/>
      <c r="U607" s="4" t="str">
        <f>IF(AND($V$2=$E607,$V$2&lt;&gt;"",$V$2&lt;&gt;0,F607&lt;&gt;"تأكد من الكود"),COUNT($U$3:U606)+1,"  ")</f>
        <v xml:space="preserve">  </v>
      </c>
      <c r="Y607" s="4" t="str">
        <f>IF(AND($Z$2=$D607,$Z$2&lt;&gt;"",$Z$2&lt;&gt;0,$Y$2=$Y$1),COUNT($Y$3:Y606)+1,"  ")</f>
        <v xml:space="preserve">  </v>
      </c>
    </row>
    <row r="608" spans="2:25" ht="15.75">
      <c r="B608" s="5" t="str">
        <f>IF(C608&lt;&gt;"",COUNT($B$3:B607)+1,"")</f>
        <v/>
      </c>
      <c r="C608" s="86"/>
      <c r="D608" s="12"/>
      <c r="E608" s="12"/>
      <c r="F608" s="5" t="str">
        <f>IFERROR(IF(E608&lt;&gt;"",VLOOKUP(E608,STORE!$C$6:$D$500,2,FALSE),""),"تأكد من الكود")</f>
        <v/>
      </c>
      <c r="G608" s="12"/>
      <c r="H608" s="20"/>
      <c r="I608" s="12"/>
      <c r="U608" s="4" t="str">
        <f>IF(AND($V$2=$E608,$V$2&lt;&gt;"",$V$2&lt;&gt;0,F608&lt;&gt;"تأكد من الكود"),COUNT($U$3:U607)+1,"  ")</f>
        <v xml:space="preserve">  </v>
      </c>
      <c r="Y608" s="4" t="str">
        <f>IF(AND($Z$2=$D608,$Z$2&lt;&gt;"",$Z$2&lt;&gt;0,$Y$2=$Y$1),COUNT($Y$3:Y607)+1,"  ")</f>
        <v xml:space="preserve">  </v>
      </c>
    </row>
    <row r="609" spans="2:25" ht="15.75">
      <c r="B609" s="5" t="str">
        <f>IF(C609&lt;&gt;"",COUNT($B$3:B608)+1,"")</f>
        <v/>
      </c>
      <c r="C609" s="86"/>
      <c r="D609" s="12"/>
      <c r="E609" s="12"/>
      <c r="F609" s="5" t="str">
        <f>IFERROR(IF(E609&lt;&gt;"",VLOOKUP(E609,STORE!$C$6:$D$500,2,FALSE),""),"تأكد من الكود")</f>
        <v/>
      </c>
      <c r="G609" s="12"/>
      <c r="H609" s="20"/>
      <c r="I609" s="12"/>
      <c r="U609" s="4" t="str">
        <f>IF(AND($V$2=$E609,$V$2&lt;&gt;"",$V$2&lt;&gt;0,F609&lt;&gt;"تأكد من الكود"),COUNT($U$3:U608)+1,"  ")</f>
        <v xml:space="preserve">  </v>
      </c>
      <c r="Y609" s="4" t="str">
        <f>IF(AND($Z$2=$D609,$Z$2&lt;&gt;"",$Z$2&lt;&gt;0,$Y$2=$Y$1),COUNT($Y$3:Y608)+1,"  ")</f>
        <v xml:space="preserve">  </v>
      </c>
    </row>
    <row r="610" spans="2:25" ht="15.75">
      <c r="B610" s="5" t="str">
        <f>IF(C610&lt;&gt;"",COUNT($B$3:B609)+1,"")</f>
        <v/>
      </c>
      <c r="C610" s="86"/>
      <c r="D610" s="12"/>
      <c r="E610" s="12"/>
      <c r="F610" s="5" t="str">
        <f>IFERROR(IF(E610&lt;&gt;"",VLOOKUP(E610,STORE!$C$6:$D$500,2,FALSE),""),"تأكد من الكود")</f>
        <v/>
      </c>
      <c r="G610" s="12"/>
      <c r="H610" s="20"/>
      <c r="I610" s="12"/>
      <c r="U610" s="4" t="str">
        <f>IF(AND($V$2=$E610,$V$2&lt;&gt;"",$V$2&lt;&gt;0,F610&lt;&gt;"تأكد من الكود"),COUNT($U$3:U609)+1,"  ")</f>
        <v xml:space="preserve">  </v>
      </c>
      <c r="Y610" s="4" t="str">
        <f>IF(AND($Z$2=$D610,$Z$2&lt;&gt;"",$Z$2&lt;&gt;0,$Y$2=$Y$1),COUNT($Y$3:Y609)+1,"  ")</f>
        <v xml:space="preserve">  </v>
      </c>
    </row>
    <row r="611" spans="2:25" ht="15.75">
      <c r="B611" s="5" t="str">
        <f>IF(C611&lt;&gt;"",COUNT($B$3:B610)+1,"")</f>
        <v/>
      </c>
      <c r="C611" s="86"/>
      <c r="D611" s="12"/>
      <c r="E611" s="12"/>
      <c r="F611" s="5" t="str">
        <f>IFERROR(IF(E611&lt;&gt;"",VLOOKUP(E611,STORE!$C$6:$D$500,2,FALSE),""),"تأكد من الكود")</f>
        <v/>
      </c>
      <c r="G611" s="12"/>
      <c r="H611" s="20"/>
      <c r="I611" s="12"/>
      <c r="U611" s="4" t="str">
        <f>IF(AND($V$2=$E611,$V$2&lt;&gt;"",$V$2&lt;&gt;0,F611&lt;&gt;"تأكد من الكود"),COUNT($U$3:U610)+1,"  ")</f>
        <v xml:space="preserve">  </v>
      </c>
      <c r="Y611" s="4" t="str">
        <f>IF(AND($Z$2=$D611,$Z$2&lt;&gt;"",$Z$2&lt;&gt;0,$Y$2=$Y$1),COUNT($Y$3:Y610)+1,"  ")</f>
        <v xml:space="preserve">  </v>
      </c>
    </row>
    <row r="612" spans="2:25" ht="15.75">
      <c r="B612" s="5" t="str">
        <f>IF(C612&lt;&gt;"",COUNT($B$3:B611)+1,"")</f>
        <v/>
      </c>
      <c r="C612" s="86"/>
      <c r="D612" s="12"/>
      <c r="E612" s="12"/>
      <c r="F612" s="5" t="str">
        <f>IFERROR(IF(E612&lt;&gt;"",VLOOKUP(E612,STORE!$C$6:$D$500,2,FALSE),""),"تأكد من الكود")</f>
        <v/>
      </c>
      <c r="G612" s="12"/>
      <c r="H612" s="20"/>
      <c r="I612" s="12"/>
      <c r="U612" s="4" t="str">
        <f>IF(AND($V$2=$E612,$V$2&lt;&gt;"",$V$2&lt;&gt;0,F612&lt;&gt;"تأكد من الكود"),COUNT($U$3:U611)+1,"  ")</f>
        <v xml:space="preserve">  </v>
      </c>
      <c r="Y612" s="4" t="str">
        <f>IF(AND($Z$2=$D612,$Z$2&lt;&gt;"",$Z$2&lt;&gt;0,$Y$2=$Y$1),COUNT($Y$3:Y611)+1,"  ")</f>
        <v xml:space="preserve">  </v>
      </c>
    </row>
    <row r="613" spans="2:25" ht="15.75">
      <c r="B613" s="5" t="str">
        <f>IF(C613&lt;&gt;"",COUNT($B$3:B612)+1,"")</f>
        <v/>
      </c>
      <c r="C613" s="86"/>
      <c r="D613" s="12"/>
      <c r="E613" s="12"/>
      <c r="F613" s="5" t="str">
        <f>IFERROR(IF(E613&lt;&gt;"",VLOOKUP(E613,STORE!$C$6:$D$500,2,FALSE),""),"تأكد من الكود")</f>
        <v/>
      </c>
      <c r="G613" s="12"/>
      <c r="H613" s="20"/>
      <c r="I613" s="12"/>
      <c r="U613" s="4" t="str">
        <f>IF(AND($V$2=$E613,$V$2&lt;&gt;"",$V$2&lt;&gt;0,F613&lt;&gt;"تأكد من الكود"),COUNT($U$3:U612)+1,"  ")</f>
        <v xml:space="preserve">  </v>
      </c>
      <c r="Y613" s="4" t="str">
        <f>IF(AND($Z$2=$D613,$Z$2&lt;&gt;"",$Z$2&lt;&gt;0,$Y$2=$Y$1),COUNT($Y$3:Y612)+1,"  ")</f>
        <v xml:space="preserve">  </v>
      </c>
    </row>
    <row r="614" spans="2:25" ht="15.75">
      <c r="B614" s="5" t="str">
        <f>IF(C614&lt;&gt;"",COUNT($B$3:B613)+1,"")</f>
        <v/>
      </c>
      <c r="C614" s="86"/>
      <c r="D614" s="12"/>
      <c r="E614" s="12"/>
      <c r="F614" s="5" t="str">
        <f>IFERROR(IF(E614&lt;&gt;"",VLOOKUP(E614,STORE!$C$6:$D$500,2,FALSE),""),"تأكد من الكود")</f>
        <v/>
      </c>
      <c r="G614" s="12"/>
      <c r="H614" s="20"/>
      <c r="I614" s="12"/>
      <c r="U614" s="4" t="str">
        <f>IF(AND($V$2=$E614,$V$2&lt;&gt;"",$V$2&lt;&gt;0,F614&lt;&gt;"تأكد من الكود"),COUNT($U$3:U613)+1,"  ")</f>
        <v xml:space="preserve">  </v>
      </c>
      <c r="Y614" s="4" t="str">
        <f>IF(AND($Z$2=$D614,$Z$2&lt;&gt;"",$Z$2&lt;&gt;0,$Y$2=$Y$1),COUNT($Y$3:Y613)+1,"  ")</f>
        <v xml:space="preserve">  </v>
      </c>
    </row>
    <row r="615" spans="2:25" ht="15.75">
      <c r="B615" s="5" t="str">
        <f>IF(C615&lt;&gt;"",COUNT($B$3:B614)+1,"")</f>
        <v/>
      </c>
      <c r="C615" s="86"/>
      <c r="D615" s="12"/>
      <c r="E615" s="12"/>
      <c r="F615" s="5" t="str">
        <f>IFERROR(IF(E615&lt;&gt;"",VLOOKUP(E615,STORE!$C$6:$D$500,2,FALSE),""),"تأكد من الكود")</f>
        <v/>
      </c>
      <c r="G615" s="12"/>
      <c r="H615" s="20"/>
      <c r="I615" s="12"/>
      <c r="U615" s="4" t="str">
        <f>IF(AND($V$2=$E615,$V$2&lt;&gt;"",$V$2&lt;&gt;0,F615&lt;&gt;"تأكد من الكود"),COUNT($U$3:U614)+1,"  ")</f>
        <v xml:space="preserve">  </v>
      </c>
      <c r="Y615" s="4" t="str">
        <f>IF(AND($Z$2=$D615,$Z$2&lt;&gt;"",$Z$2&lt;&gt;0,$Y$2=$Y$1),COUNT($Y$3:Y614)+1,"  ")</f>
        <v xml:space="preserve">  </v>
      </c>
    </row>
    <row r="616" spans="2:25" ht="15.75">
      <c r="B616" s="5" t="str">
        <f>IF(C616&lt;&gt;"",COUNT($B$3:B615)+1,"")</f>
        <v/>
      </c>
      <c r="C616" s="86"/>
      <c r="D616" s="12"/>
      <c r="E616" s="12"/>
      <c r="F616" s="5" t="str">
        <f>IFERROR(IF(E616&lt;&gt;"",VLOOKUP(E616,STORE!$C$6:$D$500,2,FALSE),""),"تأكد من الكود")</f>
        <v/>
      </c>
      <c r="G616" s="12"/>
      <c r="H616" s="20"/>
      <c r="I616" s="12"/>
      <c r="U616" s="4" t="str">
        <f>IF(AND($V$2=$E616,$V$2&lt;&gt;"",$V$2&lt;&gt;0,F616&lt;&gt;"تأكد من الكود"),COUNT($U$3:U615)+1,"  ")</f>
        <v xml:space="preserve">  </v>
      </c>
      <c r="Y616" s="4" t="str">
        <f>IF(AND($Z$2=$D616,$Z$2&lt;&gt;"",$Z$2&lt;&gt;0,$Y$2=$Y$1),COUNT($Y$3:Y615)+1,"  ")</f>
        <v xml:space="preserve">  </v>
      </c>
    </row>
    <row r="617" spans="2:25" ht="15.75">
      <c r="B617" s="5" t="str">
        <f>IF(C617&lt;&gt;"",COUNT($B$3:B616)+1,"")</f>
        <v/>
      </c>
      <c r="C617" s="86"/>
      <c r="D617" s="12"/>
      <c r="E617" s="12"/>
      <c r="F617" s="5" t="str">
        <f>IFERROR(IF(E617&lt;&gt;"",VLOOKUP(E617,STORE!$C$6:$D$500,2,FALSE),""),"تأكد من الكود")</f>
        <v/>
      </c>
      <c r="G617" s="12"/>
      <c r="H617" s="20"/>
      <c r="I617" s="12"/>
      <c r="U617" s="4" t="str">
        <f>IF(AND($V$2=$E617,$V$2&lt;&gt;"",$V$2&lt;&gt;0,F617&lt;&gt;"تأكد من الكود"),COUNT($U$3:U616)+1,"  ")</f>
        <v xml:space="preserve">  </v>
      </c>
      <c r="Y617" s="4" t="str">
        <f>IF(AND($Z$2=$D617,$Z$2&lt;&gt;"",$Z$2&lt;&gt;0,$Y$2=$Y$1),COUNT($Y$3:Y616)+1,"  ")</f>
        <v xml:space="preserve">  </v>
      </c>
    </row>
    <row r="618" spans="2:25" ht="15.75">
      <c r="B618" s="5" t="str">
        <f>IF(C618&lt;&gt;"",COUNT($B$3:B617)+1,"")</f>
        <v/>
      </c>
      <c r="C618" s="86"/>
      <c r="D618" s="12"/>
      <c r="E618" s="12"/>
      <c r="F618" s="5" t="str">
        <f>IFERROR(IF(E618&lt;&gt;"",VLOOKUP(E618,STORE!$C$6:$D$500,2,FALSE),""),"تأكد من الكود")</f>
        <v/>
      </c>
      <c r="G618" s="12"/>
      <c r="H618" s="20"/>
      <c r="I618" s="12"/>
      <c r="U618" s="4" t="str">
        <f>IF(AND($V$2=$E618,$V$2&lt;&gt;"",$V$2&lt;&gt;0,F618&lt;&gt;"تأكد من الكود"),COUNT($U$3:U617)+1,"  ")</f>
        <v xml:space="preserve">  </v>
      </c>
      <c r="Y618" s="4" t="str">
        <f>IF(AND($Z$2=$D618,$Z$2&lt;&gt;"",$Z$2&lt;&gt;0,$Y$2=$Y$1),COUNT($Y$3:Y617)+1,"  ")</f>
        <v xml:space="preserve">  </v>
      </c>
    </row>
    <row r="619" spans="2:25" ht="15.75">
      <c r="B619" s="5" t="str">
        <f>IF(C619&lt;&gt;"",COUNT($B$3:B618)+1,"")</f>
        <v/>
      </c>
      <c r="C619" s="86"/>
      <c r="D619" s="12"/>
      <c r="E619" s="12"/>
      <c r="F619" s="5" t="str">
        <f>IFERROR(IF(E619&lt;&gt;"",VLOOKUP(E619,STORE!$C$6:$D$500,2,FALSE),""),"تأكد من الكود")</f>
        <v/>
      </c>
      <c r="G619" s="12"/>
      <c r="H619" s="20"/>
      <c r="I619" s="12"/>
      <c r="U619" s="4" t="str">
        <f>IF(AND($V$2=$E619,$V$2&lt;&gt;"",$V$2&lt;&gt;0,F619&lt;&gt;"تأكد من الكود"),COUNT($U$3:U618)+1,"  ")</f>
        <v xml:space="preserve">  </v>
      </c>
      <c r="Y619" s="4" t="str">
        <f>IF(AND($Z$2=$D619,$Z$2&lt;&gt;"",$Z$2&lt;&gt;0,$Y$2=$Y$1),COUNT($Y$3:Y618)+1,"  ")</f>
        <v xml:space="preserve">  </v>
      </c>
    </row>
    <row r="620" spans="2:25" ht="15.75">
      <c r="B620" s="5" t="str">
        <f>IF(C620&lt;&gt;"",COUNT($B$3:B619)+1,"")</f>
        <v/>
      </c>
      <c r="C620" s="86"/>
      <c r="D620" s="12"/>
      <c r="E620" s="12"/>
      <c r="F620" s="5" t="str">
        <f>IFERROR(IF(E620&lt;&gt;"",VLOOKUP(E620,STORE!$C$6:$D$500,2,FALSE),""),"تأكد من الكود")</f>
        <v/>
      </c>
      <c r="G620" s="12"/>
      <c r="H620" s="20"/>
      <c r="I620" s="12"/>
      <c r="U620" s="4" t="str">
        <f>IF(AND($V$2=$E620,$V$2&lt;&gt;"",$V$2&lt;&gt;0,F620&lt;&gt;"تأكد من الكود"),COUNT($U$3:U619)+1,"  ")</f>
        <v xml:space="preserve">  </v>
      </c>
      <c r="Y620" s="4" t="str">
        <f>IF(AND($Z$2=$D620,$Z$2&lt;&gt;"",$Z$2&lt;&gt;0,$Y$2=$Y$1),COUNT($Y$3:Y619)+1,"  ")</f>
        <v xml:space="preserve">  </v>
      </c>
    </row>
    <row r="621" spans="2:25" ht="15.75">
      <c r="B621" s="5" t="str">
        <f>IF(C621&lt;&gt;"",COUNT($B$3:B620)+1,"")</f>
        <v/>
      </c>
      <c r="C621" s="86"/>
      <c r="D621" s="12"/>
      <c r="E621" s="12"/>
      <c r="F621" s="5" t="str">
        <f>IFERROR(IF(E621&lt;&gt;"",VLOOKUP(E621,STORE!$C$6:$D$500,2,FALSE),""),"تأكد من الكود")</f>
        <v/>
      </c>
      <c r="G621" s="12"/>
      <c r="H621" s="20"/>
      <c r="I621" s="12"/>
      <c r="U621" s="4" t="str">
        <f>IF(AND($V$2=$E621,$V$2&lt;&gt;"",$V$2&lt;&gt;0,F621&lt;&gt;"تأكد من الكود"),COUNT($U$3:U620)+1,"  ")</f>
        <v xml:space="preserve">  </v>
      </c>
      <c r="Y621" s="4" t="str">
        <f>IF(AND($Z$2=$D621,$Z$2&lt;&gt;"",$Z$2&lt;&gt;0,$Y$2=$Y$1),COUNT($Y$3:Y620)+1,"  ")</f>
        <v xml:space="preserve">  </v>
      </c>
    </row>
    <row r="622" spans="2:25" ht="15.75">
      <c r="B622" s="5" t="str">
        <f>IF(C622&lt;&gt;"",COUNT($B$3:B621)+1,"")</f>
        <v/>
      </c>
      <c r="C622" s="86"/>
      <c r="D622" s="12"/>
      <c r="E622" s="12"/>
      <c r="F622" s="5" t="str">
        <f>IFERROR(IF(E622&lt;&gt;"",VLOOKUP(E622,STORE!$C$6:$D$500,2,FALSE),""),"تأكد من الكود")</f>
        <v/>
      </c>
      <c r="G622" s="12"/>
      <c r="H622" s="20"/>
      <c r="I622" s="12"/>
      <c r="U622" s="4" t="str">
        <f>IF(AND($V$2=$E622,$V$2&lt;&gt;"",$V$2&lt;&gt;0,F622&lt;&gt;"تأكد من الكود"),COUNT($U$3:U621)+1,"  ")</f>
        <v xml:space="preserve">  </v>
      </c>
      <c r="Y622" s="4" t="str">
        <f>IF(AND($Z$2=$D622,$Z$2&lt;&gt;"",$Z$2&lt;&gt;0,$Y$2=$Y$1),COUNT($Y$3:Y621)+1,"  ")</f>
        <v xml:space="preserve">  </v>
      </c>
    </row>
    <row r="623" spans="2:25" ht="15.75">
      <c r="B623" s="5" t="str">
        <f>IF(C623&lt;&gt;"",COUNT($B$3:B622)+1,"")</f>
        <v/>
      </c>
      <c r="C623" s="86"/>
      <c r="D623" s="12"/>
      <c r="E623" s="12"/>
      <c r="F623" s="5" t="str">
        <f>IFERROR(IF(E623&lt;&gt;"",VLOOKUP(E623,STORE!$C$6:$D$500,2,FALSE),""),"تأكد من الكود")</f>
        <v/>
      </c>
      <c r="G623" s="12"/>
      <c r="H623" s="20"/>
      <c r="I623" s="12"/>
      <c r="U623" s="4" t="str">
        <f>IF(AND($V$2=$E623,$V$2&lt;&gt;"",$V$2&lt;&gt;0,F623&lt;&gt;"تأكد من الكود"),COUNT($U$3:U622)+1,"  ")</f>
        <v xml:space="preserve">  </v>
      </c>
      <c r="Y623" s="4" t="str">
        <f>IF(AND($Z$2=$D623,$Z$2&lt;&gt;"",$Z$2&lt;&gt;0,$Y$2=$Y$1),COUNT($Y$3:Y622)+1,"  ")</f>
        <v xml:space="preserve">  </v>
      </c>
    </row>
    <row r="624" spans="2:25" ht="15.75">
      <c r="B624" s="5" t="str">
        <f>IF(C624&lt;&gt;"",COUNT($B$3:B623)+1,"")</f>
        <v/>
      </c>
      <c r="C624" s="86"/>
      <c r="D624" s="12"/>
      <c r="E624" s="12"/>
      <c r="F624" s="5" t="str">
        <f>IFERROR(IF(E624&lt;&gt;"",VLOOKUP(E624,STORE!$C$6:$D$500,2,FALSE),""),"تأكد من الكود")</f>
        <v/>
      </c>
      <c r="G624" s="12"/>
      <c r="H624" s="20"/>
      <c r="I624" s="12"/>
      <c r="U624" s="4" t="str">
        <f>IF(AND($V$2=$E624,$V$2&lt;&gt;"",$V$2&lt;&gt;0,F624&lt;&gt;"تأكد من الكود"),COUNT($U$3:U623)+1,"  ")</f>
        <v xml:space="preserve">  </v>
      </c>
      <c r="Y624" s="4" t="str">
        <f>IF(AND($Z$2=$D624,$Z$2&lt;&gt;"",$Z$2&lt;&gt;0,$Y$2=$Y$1),COUNT($Y$3:Y623)+1,"  ")</f>
        <v xml:space="preserve">  </v>
      </c>
    </row>
    <row r="625" spans="2:25" ht="15.75">
      <c r="B625" s="5" t="str">
        <f>IF(C625&lt;&gt;"",COUNT($B$3:B624)+1,"")</f>
        <v/>
      </c>
      <c r="C625" s="86"/>
      <c r="D625" s="12"/>
      <c r="E625" s="12"/>
      <c r="F625" s="5" t="str">
        <f>IFERROR(IF(E625&lt;&gt;"",VLOOKUP(E625,STORE!$C$6:$D$500,2,FALSE),""),"تأكد من الكود")</f>
        <v/>
      </c>
      <c r="G625" s="12"/>
      <c r="H625" s="20"/>
      <c r="I625" s="12"/>
      <c r="U625" s="4" t="str">
        <f>IF(AND($V$2=$E625,$V$2&lt;&gt;"",$V$2&lt;&gt;0,F625&lt;&gt;"تأكد من الكود"),COUNT($U$3:U624)+1,"  ")</f>
        <v xml:space="preserve">  </v>
      </c>
      <c r="Y625" s="4" t="str">
        <f>IF(AND($Z$2=$D625,$Z$2&lt;&gt;"",$Z$2&lt;&gt;0,$Y$2=$Y$1),COUNT($Y$3:Y624)+1,"  ")</f>
        <v xml:space="preserve">  </v>
      </c>
    </row>
    <row r="626" spans="2:25" ht="15.75">
      <c r="B626" s="5" t="str">
        <f>IF(C626&lt;&gt;"",COUNT($B$3:B625)+1,"")</f>
        <v/>
      </c>
      <c r="C626" s="86"/>
      <c r="D626" s="12"/>
      <c r="E626" s="12"/>
      <c r="F626" s="5" t="str">
        <f>IFERROR(IF(E626&lt;&gt;"",VLOOKUP(E626,STORE!$C$6:$D$500,2,FALSE),""),"تأكد من الكود")</f>
        <v/>
      </c>
      <c r="G626" s="12"/>
      <c r="H626" s="20"/>
      <c r="I626" s="12"/>
      <c r="U626" s="4" t="str">
        <f>IF(AND($V$2=$E626,$V$2&lt;&gt;"",$V$2&lt;&gt;0,F626&lt;&gt;"تأكد من الكود"),COUNT($U$3:U625)+1,"  ")</f>
        <v xml:space="preserve">  </v>
      </c>
      <c r="Y626" s="4" t="str">
        <f>IF(AND($Z$2=$D626,$Z$2&lt;&gt;"",$Z$2&lt;&gt;0,$Y$2=$Y$1),COUNT($Y$3:Y625)+1,"  ")</f>
        <v xml:space="preserve">  </v>
      </c>
    </row>
    <row r="627" spans="2:25" ht="15.75">
      <c r="B627" s="5" t="str">
        <f>IF(C627&lt;&gt;"",COUNT($B$3:B626)+1,"")</f>
        <v/>
      </c>
      <c r="C627" s="86"/>
      <c r="D627" s="12"/>
      <c r="E627" s="12"/>
      <c r="F627" s="5" t="str">
        <f>IFERROR(IF(E627&lt;&gt;"",VLOOKUP(E627,STORE!$C$6:$D$500,2,FALSE),""),"تأكد من الكود")</f>
        <v/>
      </c>
      <c r="G627" s="12"/>
      <c r="H627" s="20"/>
      <c r="I627" s="12"/>
      <c r="U627" s="4" t="str">
        <f>IF(AND($V$2=$E627,$V$2&lt;&gt;"",$V$2&lt;&gt;0,F627&lt;&gt;"تأكد من الكود"),COUNT($U$3:U626)+1,"  ")</f>
        <v xml:space="preserve">  </v>
      </c>
      <c r="Y627" s="4" t="str">
        <f>IF(AND($Z$2=$D627,$Z$2&lt;&gt;"",$Z$2&lt;&gt;0,$Y$2=$Y$1),COUNT($Y$3:Y626)+1,"  ")</f>
        <v xml:space="preserve">  </v>
      </c>
    </row>
    <row r="628" spans="2:25" ht="15.75">
      <c r="B628" s="5" t="str">
        <f>IF(C628&lt;&gt;"",COUNT($B$3:B627)+1,"")</f>
        <v/>
      </c>
      <c r="C628" s="86"/>
      <c r="D628" s="12"/>
      <c r="E628" s="12"/>
      <c r="F628" s="5" t="str">
        <f>IFERROR(IF(E628&lt;&gt;"",VLOOKUP(E628,STORE!$C$6:$D$500,2,FALSE),""),"تأكد من الكود")</f>
        <v/>
      </c>
      <c r="G628" s="12"/>
      <c r="H628" s="20"/>
      <c r="I628" s="12"/>
      <c r="U628" s="4" t="str">
        <f>IF(AND($V$2=$E628,$V$2&lt;&gt;"",$V$2&lt;&gt;0,F628&lt;&gt;"تأكد من الكود"),COUNT($U$3:U627)+1,"  ")</f>
        <v xml:space="preserve">  </v>
      </c>
      <c r="Y628" s="4" t="str">
        <f>IF(AND($Z$2=$D628,$Z$2&lt;&gt;"",$Z$2&lt;&gt;0,$Y$2=$Y$1),COUNT($Y$3:Y627)+1,"  ")</f>
        <v xml:space="preserve">  </v>
      </c>
    </row>
    <row r="629" spans="2:25" ht="15.75">
      <c r="B629" s="5" t="str">
        <f>IF(C629&lt;&gt;"",COUNT($B$3:B628)+1,"")</f>
        <v/>
      </c>
      <c r="C629" s="86"/>
      <c r="D629" s="12"/>
      <c r="E629" s="12"/>
      <c r="F629" s="5" t="str">
        <f>IFERROR(IF(E629&lt;&gt;"",VLOOKUP(E629,STORE!$C$6:$D$500,2,FALSE),""),"تأكد من الكود")</f>
        <v/>
      </c>
      <c r="G629" s="12"/>
      <c r="H629" s="20"/>
      <c r="I629" s="12"/>
      <c r="U629" s="4" t="str">
        <f>IF(AND($V$2=$E629,$V$2&lt;&gt;"",$V$2&lt;&gt;0,F629&lt;&gt;"تأكد من الكود"),COUNT($U$3:U628)+1,"  ")</f>
        <v xml:space="preserve">  </v>
      </c>
      <c r="Y629" s="4" t="str">
        <f>IF(AND($Z$2=$D629,$Z$2&lt;&gt;"",$Z$2&lt;&gt;0,$Y$2=$Y$1),COUNT($Y$3:Y628)+1,"  ")</f>
        <v xml:space="preserve">  </v>
      </c>
    </row>
    <row r="630" spans="2:25" ht="15.75">
      <c r="B630" s="5" t="str">
        <f>IF(C630&lt;&gt;"",COUNT($B$3:B629)+1,"")</f>
        <v/>
      </c>
      <c r="C630" s="86"/>
      <c r="D630" s="12"/>
      <c r="E630" s="12"/>
      <c r="F630" s="5" t="str">
        <f>IFERROR(IF(E630&lt;&gt;"",VLOOKUP(E630,STORE!$C$6:$D$500,2,FALSE),""),"تأكد من الكود")</f>
        <v/>
      </c>
      <c r="G630" s="12"/>
      <c r="H630" s="20"/>
      <c r="I630" s="12"/>
      <c r="U630" s="4" t="str">
        <f>IF(AND($V$2=$E630,$V$2&lt;&gt;"",$V$2&lt;&gt;0,F630&lt;&gt;"تأكد من الكود"),COUNT($U$3:U629)+1,"  ")</f>
        <v xml:space="preserve">  </v>
      </c>
      <c r="Y630" s="4" t="str">
        <f>IF(AND($Z$2=$D630,$Z$2&lt;&gt;"",$Z$2&lt;&gt;0,$Y$2=$Y$1),COUNT($Y$3:Y629)+1,"  ")</f>
        <v xml:space="preserve">  </v>
      </c>
    </row>
    <row r="631" spans="2:25" ht="15.75">
      <c r="B631" s="5" t="str">
        <f>IF(C631&lt;&gt;"",COUNT($B$3:B630)+1,"")</f>
        <v/>
      </c>
      <c r="C631" s="86"/>
      <c r="D631" s="12"/>
      <c r="E631" s="12"/>
      <c r="F631" s="5" t="str">
        <f>IFERROR(IF(E631&lt;&gt;"",VLOOKUP(E631,STORE!$C$6:$D$500,2,FALSE),""),"تأكد من الكود")</f>
        <v/>
      </c>
      <c r="G631" s="12"/>
      <c r="H631" s="20"/>
      <c r="I631" s="12"/>
      <c r="U631" s="4" t="str">
        <f>IF(AND($V$2=$E631,$V$2&lt;&gt;"",$V$2&lt;&gt;0,F631&lt;&gt;"تأكد من الكود"),COUNT($U$3:U630)+1,"  ")</f>
        <v xml:space="preserve">  </v>
      </c>
      <c r="Y631" s="4" t="str">
        <f>IF(AND($Z$2=$D631,$Z$2&lt;&gt;"",$Z$2&lt;&gt;0,$Y$2=$Y$1),COUNT($Y$3:Y630)+1,"  ")</f>
        <v xml:space="preserve">  </v>
      </c>
    </row>
    <row r="632" spans="2:25" ht="15.75">
      <c r="B632" s="5" t="str">
        <f>IF(C632&lt;&gt;"",COUNT($B$3:B631)+1,"")</f>
        <v/>
      </c>
      <c r="C632" s="86"/>
      <c r="D632" s="12"/>
      <c r="E632" s="12"/>
      <c r="F632" s="5" t="str">
        <f>IFERROR(IF(E632&lt;&gt;"",VLOOKUP(E632,STORE!$C$6:$D$500,2,FALSE),""),"تأكد من الكود")</f>
        <v/>
      </c>
      <c r="G632" s="12"/>
      <c r="H632" s="20"/>
      <c r="I632" s="12"/>
      <c r="U632" s="4" t="str">
        <f>IF(AND($V$2=$E632,$V$2&lt;&gt;"",$V$2&lt;&gt;0,F632&lt;&gt;"تأكد من الكود"),COUNT($U$3:U631)+1,"  ")</f>
        <v xml:space="preserve">  </v>
      </c>
      <c r="Y632" s="4" t="str">
        <f>IF(AND($Z$2=$D632,$Z$2&lt;&gt;"",$Z$2&lt;&gt;0,$Y$2=$Y$1),COUNT($Y$3:Y631)+1,"  ")</f>
        <v xml:space="preserve">  </v>
      </c>
    </row>
    <row r="633" spans="2:25" ht="15.75">
      <c r="B633" s="5" t="str">
        <f>IF(C633&lt;&gt;"",COUNT($B$3:B632)+1,"")</f>
        <v/>
      </c>
      <c r="C633" s="86"/>
      <c r="D633" s="12"/>
      <c r="E633" s="12"/>
      <c r="F633" s="5" t="str">
        <f>IFERROR(IF(E633&lt;&gt;"",VLOOKUP(E633,STORE!$C$6:$D$500,2,FALSE),""),"تأكد من الكود")</f>
        <v/>
      </c>
      <c r="G633" s="12"/>
      <c r="H633" s="20"/>
      <c r="I633" s="12"/>
      <c r="U633" s="4" t="str">
        <f>IF(AND($V$2=$E633,$V$2&lt;&gt;"",$V$2&lt;&gt;0,F633&lt;&gt;"تأكد من الكود"),COUNT($U$3:U632)+1,"  ")</f>
        <v xml:space="preserve">  </v>
      </c>
      <c r="Y633" s="4" t="str">
        <f>IF(AND($Z$2=$D633,$Z$2&lt;&gt;"",$Z$2&lt;&gt;0,$Y$2=$Y$1),COUNT($Y$3:Y632)+1,"  ")</f>
        <v xml:space="preserve">  </v>
      </c>
    </row>
    <row r="634" spans="2:25" ht="15.75">
      <c r="B634" s="5" t="str">
        <f>IF(C634&lt;&gt;"",COUNT($B$3:B633)+1,"")</f>
        <v/>
      </c>
      <c r="C634" s="86"/>
      <c r="D634" s="12"/>
      <c r="E634" s="12"/>
      <c r="F634" s="5" t="str">
        <f>IFERROR(IF(E634&lt;&gt;"",VLOOKUP(E634,STORE!$C$6:$D$500,2,FALSE),""),"تأكد من الكود")</f>
        <v/>
      </c>
      <c r="G634" s="12"/>
      <c r="H634" s="20"/>
      <c r="I634" s="12"/>
      <c r="U634" s="4" t="str">
        <f>IF(AND($V$2=$E634,$V$2&lt;&gt;"",$V$2&lt;&gt;0,F634&lt;&gt;"تأكد من الكود"),COUNT($U$3:U633)+1,"  ")</f>
        <v xml:space="preserve">  </v>
      </c>
      <c r="Y634" s="4" t="str">
        <f>IF(AND($Z$2=$D634,$Z$2&lt;&gt;"",$Z$2&lt;&gt;0,$Y$2=$Y$1),COUNT($Y$3:Y633)+1,"  ")</f>
        <v xml:space="preserve">  </v>
      </c>
    </row>
    <row r="635" spans="2:25" ht="15.75">
      <c r="B635" s="5" t="str">
        <f>IF(C635&lt;&gt;"",COUNT($B$3:B634)+1,"")</f>
        <v/>
      </c>
      <c r="C635" s="86"/>
      <c r="D635" s="12"/>
      <c r="E635" s="12"/>
      <c r="F635" s="5" t="str">
        <f>IFERROR(IF(E635&lt;&gt;"",VLOOKUP(E635,STORE!$C$6:$D$500,2,FALSE),""),"تأكد من الكود")</f>
        <v/>
      </c>
      <c r="G635" s="12"/>
      <c r="H635" s="20"/>
      <c r="I635" s="12"/>
      <c r="U635" s="4" t="str">
        <f>IF(AND($V$2=$E635,$V$2&lt;&gt;"",$V$2&lt;&gt;0,F635&lt;&gt;"تأكد من الكود"),COUNT($U$3:U634)+1,"  ")</f>
        <v xml:space="preserve">  </v>
      </c>
      <c r="Y635" s="4" t="str">
        <f>IF(AND($Z$2=$D635,$Z$2&lt;&gt;"",$Z$2&lt;&gt;0,$Y$2=$Y$1),COUNT($Y$3:Y634)+1,"  ")</f>
        <v xml:space="preserve">  </v>
      </c>
    </row>
    <row r="636" spans="2:25" ht="15.75">
      <c r="B636" s="5" t="str">
        <f>IF(C636&lt;&gt;"",COUNT($B$3:B635)+1,"")</f>
        <v/>
      </c>
      <c r="C636" s="86"/>
      <c r="D636" s="12"/>
      <c r="E636" s="12"/>
      <c r="F636" s="5" t="str">
        <f>IFERROR(IF(E636&lt;&gt;"",VLOOKUP(E636,STORE!$C$6:$D$500,2,FALSE),""),"تأكد من الكود")</f>
        <v/>
      </c>
      <c r="G636" s="12"/>
      <c r="H636" s="20"/>
      <c r="I636" s="12"/>
      <c r="U636" s="4" t="str">
        <f>IF(AND($V$2=$E636,$V$2&lt;&gt;"",$V$2&lt;&gt;0,F636&lt;&gt;"تأكد من الكود"),COUNT($U$3:U635)+1,"  ")</f>
        <v xml:space="preserve">  </v>
      </c>
      <c r="Y636" s="4" t="str">
        <f>IF(AND($Z$2=$D636,$Z$2&lt;&gt;"",$Z$2&lt;&gt;0,$Y$2=$Y$1),COUNT($Y$3:Y635)+1,"  ")</f>
        <v xml:space="preserve">  </v>
      </c>
    </row>
    <row r="637" spans="2:25" ht="15.75">
      <c r="B637" s="5" t="str">
        <f>IF(C637&lt;&gt;"",COUNT($B$3:B636)+1,"")</f>
        <v/>
      </c>
      <c r="C637" s="86"/>
      <c r="D637" s="12"/>
      <c r="E637" s="12"/>
      <c r="F637" s="5" t="str">
        <f>IFERROR(IF(E637&lt;&gt;"",VLOOKUP(E637,STORE!$C$6:$D$500,2,FALSE),""),"تأكد من الكود")</f>
        <v/>
      </c>
      <c r="G637" s="12"/>
      <c r="H637" s="20"/>
      <c r="I637" s="12"/>
      <c r="U637" s="4" t="str">
        <f>IF(AND($V$2=$E637,$V$2&lt;&gt;"",$V$2&lt;&gt;0,F637&lt;&gt;"تأكد من الكود"),COUNT($U$3:U636)+1,"  ")</f>
        <v xml:space="preserve">  </v>
      </c>
      <c r="Y637" s="4" t="str">
        <f>IF(AND($Z$2=$D637,$Z$2&lt;&gt;"",$Z$2&lt;&gt;0,$Y$2=$Y$1),COUNT($Y$3:Y636)+1,"  ")</f>
        <v xml:space="preserve">  </v>
      </c>
    </row>
    <row r="638" spans="2:25" ht="15.75">
      <c r="B638" s="5" t="str">
        <f>IF(C638&lt;&gt;"",COUNT($B$3:B637)+1,"")</f>
        <v/>
      </c>
      <c r="C638" s="86"/>
      <c r="D638" s="12"/>
      <c r="E638" s="12"/>
      <c r="F638" s="5" t="str">
        <f>IFERROR(IF(E638&lt;&gt;"",VLOOKUP(E638,STORE!$C$6:$D$500,2,FALSE),""),"تأكد من الكود")</f>
        <v/>
      </c>
      <c r="G638" s="12"/>
      <c r="H638" s="20"/>
      <c r="I638" s="12"/>
      <c r="U638" s="4" t="str">
        <f>IF(AND($V$2=$E638,$V$2&lt;&gt;"",$V$2&lt;&gt;0,F638&lt;&gt;"تأكد من الكود"),COUNT($U$3:U637)+1,"  ")</f>
        <v xml:space="preserve">  </v>
      </c>
      <c r="Y638" s="4" t="str">
        <f>IF(AND($Z$2=$D638,$Z$2&lt;&gt;"",$Z$2&lt;&gt;0,$Y$2=$Y$1),COUNT($Y$3:Y637)+1,"  ")</f>
        <v xml:space="preserve">  </v>
      </c>
    </row>
    <row r="639" spans="2:25" ht="15.75">
      <c r="B639" s="5" t="str">
        <f>IF(C639&lt;&gt;"",COUNT($B$3:B638)+1,"")</f>
        <v/>
      </c>
      <c r="C639" s="86"/>
      <c r="D639" s="12"/>
      <c r="E639" s="12"/>
      <c r="F639" s="5" t="str">
        <f>IFERROR(IF(E639&lt;&gt;"",VLOOKUP(E639,STORE!$C$6:$D$500,2,FALSE),""),"تأكد من الكود")</f>
        <v/>
      </c>
      <c r="G639" s="12"/>
      <c r="H639" s="20"/>
      <c r="I639" s="12"/>
      <c r="U639" s="4" t="str">
        <f>IF(AND($V$2=$E639,$V$2&lt;&gt;"",$V$2&lt;&gt;0,F639&lt;&gt;"تأكد من الكود"),COUNT($U$3:U638)+1,"  ")</f>
        <v xml:space="preserve">  </v>
      </c>
      <c r="Y639" s="4" t="str">
        <f>IF(AND($Z$2=$D639,$Z$2&lt;&gt;"",$Z$2&lt;&gt;0,$Y$2=$Y$1),COUNT($Y$3:Y638)+1,"  ")</f>
        <v xml:space="preserve">  </v>
      </c>
    </row>
    <row r="640" spans="2:25" ht="15.75">
      <c r="B640" s="5" t="str">
        <f>IF(C640&lt;&gt;"",COUNT($B$3:B639)+1,"")</f>
        <v/>
      </c>
      <c r="C640" s="86"/>
      <c r="D640" s="12"/>
      <c r="E640" s="12"/>
      <c r="F640" s="5" t="str">
        <f>IFERROR(IF(E640&lt;&gt;"",VLOOKUP(E640,STORE!$C$6:$D$500,2,FALSE),""),"تأكد من الكود")</f>
        <v/>
      </c>
      <c r="G640" s="12"/>
      <c r="H640" s="20"/>
      <c r="I640" s="12"/>
      <c r="U640" s="4" t="str">
        <f>IF(AND($V$2=$E640,$V$2&lt;&gt;"",$V$2&lt;&gt;0,F640&lt;&gt;"تأكد من الكود"),COUNT($U$3:U639)+1,"  ")</f>
        <v xml:space="preserve">  </v>
      </c>
      <c r="Y640" s="4" t="str">
        <f>IF(AND($Z$2=$D640,$Z$2&lt;&gt;"",$Z$2&lt;&gt;0,$Y$2=$Y$1),COUNT($Y$3:Y639)+1,"  ")</f>
        <v xml:space="preserve">  </v>
      </c>
    </row>
    <row r="641" spans="2:25" ht="15.75">
      <c r="B641" s="5" t="str">
        <f>IF(C641&lt;&gt;"",COUNT($B$3:B640)+1,"")</f>
        <v/>
      </c>
      <c r="C641" s="86"/>
      <c r="D641" s="12"/>
      <c r="E641" s="12"/>
      <c r="F641" s="5" t="str">
        <f>IFERROR(IF(E641&lt;&gt;"",VLOOKUP(E641,STORE!$C$6:$D$500,2,FALSE),""),"تأكد من الكود")</f>
        <v/>
      </c>
      <c r="G641" s="12"/>
      <c r="H641" s="20"/>
      <c r="I641" s="12"/>
      <c r="U641" s="4" t="str">
        <f>IF(AND($V$2=$E641,$V$2&lt;&gt;"",$V$2&lt;&gt;0,F641&lt;&gt;"تأكد من الكود"),COUNT($U$3:U640)+1,"  ")</f>
        <v xml:space="preserve">  </v>
      </c>
      <c r="Y641" s="4" t="str">
        <f>IF(AND($Z$2=$D641,$Z$2&lt;&gt;"",$Z$2&lt;&gt;0,$Y$2=$Y$1),COUNT($Y$3:Y640)+1,"  ")</f>
        <v xml:space="preserve">  </v>
      </c>
    </row>
    <row r="642" spans="2:25" ht="15.75">
      <c r="B642" s="5" t="str">
        <f>IF(C642&lt;&gt;"",COUNT($B$3:B641)+1,"")</f>
        <v/>
      </c>
      <c r="C642" s="86"/>
      <c r="D642" s="12"/>
      <c r="E642" s="12"/>
      <c r="F642" s="5" t="str">
        <f>IFERROR(IF(E642&lt;&gt;"",VLOOKUP(E642,STORE!$C$6:$D$500,2,FALSE),""),"تأكد من الكود")</f>
        <v/>
      </c>
      <c r="G642" s="12"/>
      <c r="H642" s="20"/>
      <c r="I642" s="12"/>
      <c r="U642" s="4" t="str">
        <f>IF(AND($V$2=$E642,$V$2&lt;&gt;"",$V$2&lt;&gt;0,F642&lt;&gt;"تأكد من الكود"),COUNT($U$3:U641)+1,"  ")</f>
        <v xml:space="preserve">  </v>
      </c>
      <c r="Y642" s="4" t="str">
        <f>IF(AND($Z$2=$D642,$Z$2&lt;&gt;"",$Z$2&lt;&gt;0,$Y$2=$Y$1),COUNT($Y$3:Y641)+1,"  ")</f>
        <v xml:space="preserve">  </v>
      </c>
    </row>
    <row r="643" spans="2:25" ht="15.75">
      <c r="B643" s="5" t="str">
        <f>IF(C643&lt;&gt;"",COUNT($B$3:B642)+1,"")</f>
        <v/>
      </c>
      <c r="C643" s="86"/>
      <c r="D643" s="12"/>
      <c r="E643" s="12"/>
      <c r="F643" s="5" t="str">
        <f>IFERROR(IF(E643&lt;&gt;"",VLOOKUP(E643,STORE!$C$6:$D$500,2,FALSE),""),"تأكد من الكود")</f>
        <v/>
      </c>
      <c r="G643" s="12"/>
      <c r="H643" s="20"/>
      <c r="I643" s="12"/>
      <c r="U643" s="4" t="str">
        <f>IF(AND($V$2=$E643,$V$2&lt;&gt;"",$V$2&lt;&gt;0,F643&lt;&gt;"تأكد من الكود"),COUNT($U$3:U642)+1,"  ")</f>
        <v xml:space="preserve">  </v>
      </c>
      <c r="Y643" s="4" t="str">
        <f>IF(AND($Z$2=$D643,$Z$2&lt;&gt;"",$Z$2&lt;&gt;0,$Y$2=$Y$1),COUNT($Y$3:Y642)+1,"  ")</f>
        <v xml:space="preserve">  </v>
      </c>
    </row>
    <row r="644" spans="2:25" ht="15.75">
      <c r="B644" s="5" t="str">
        <f>IF(C644&lt;&gt;"",COUNT($B$3:B643)+1,"")</f>
        <v/>
      </c>
      <c r="C644" s="86"/>
      <c r="D644" s="12"/>
      <c r="E644" s="12"/>
      <c r="F644" s="5" t="str">
        <f>IFERROR(IF(E644&lt;&gt;"",VLOOKUP(E644,STORE!$C$6:$D$500,2,FALSE),""),"تأكد من الكود")</f>
        <v/>
      </c>
      <c r="G644" s="12"/>
      <c r="H644" s="20"/>
      <c r="I644" s="12"/>
      <c r="U644" s="4" t="str">
        <f>IF(AND($V$2=$E644,$V$2&lt;&gt;"",$V$2&lt;&gt;0,F644&lt;&gt;"تأكد من الكود"),COUNT($U$3:U643)+1,"  ")</f>
        <v xml:space="preserve">  </v>
      </c>
      <c r="Y644" s="4" t="str">
        <f>IF(AND($Z$2=$D644,$Z$2&lt;&gt;"",$Z$2&lt;&gt;0,$Y$2=$Y$1),COUNT($Y$3:Y643)+1,"  ")</f>
        <v xml:space="preserve">  </v>
      </c>
    </row>
    <row r="645" spans="2:25" ht="15.75">
      <c r="B645" s="5" t="str">
        <f>IF(C645&lt;&gt;"",COUNT($B$3:B644)+1,"")</f>
        <v/>
      </c>
      <c r="C645" s="86"/>
      <c r="D645" s="12"/>
      <c r="E645" s="12"/>
      <c r="F645" s="5" t="str">
        <f>IFERROR(IF(E645&lt;&gt;"",VLOOKUP(E645,STORE!$C$6:$D$500,2,FALSE),""),"تأكد من الكود")</f>
        <v/>
      </c>
      <c r="G645" s="12"/>
      <c r="H645" s="20"/>
      <c r="I645" s="12"/>
      <c r="U645" s="4" t="str">
        <f>IF(AND($V$2=$E645,$V$2&lt;&gt;"",$V$2&lt;&gt;0,F645&lt;&gt;"تأكد من الكود"),COUNT($U$3:U644)+1,"  ")</f>
        <v xml:space="preserve">  </v>
      </c>
      <c r="Y645" s="4" t="str">
        <f>IF(AND($Z$2=$D645,$Z$2&lt;&gt;"",$Z$2&lt;&gt;0,$Y$2=$Y$1),COUNT($Y$3:Y644)+1,"  ")</f>
        <v xml:space="preserve">  </v>
      </c>
    </row>
    <row r="646" spans="2:25" ht="15.75">
      <c r="B646" s="5" t="str">
        <f>IF(C646&lt;&gt;"",COUNT($B$3:B645)+1,"")</f>
        <v/>
      </c>
      <c r="C646" s="86"/>
      <c r="D646" s="12"/>
      <c r="E646" s="12"/>
      <c r="F646" s="5" t="str">
        <f>IFERROR(IF(E646&lt;&gt;"",VLOOKUP(E646,STORE!$C$6:$D$500,2,FALSE),""),"تأكد من الكود")</f>
        <v/>
      </c>
      <c r="G646" s="12"/>
      <c r="H646" s="20"/>
      <c r="I646" s="12"/>
      <c r="U646" s="4" t="str">
        <f>IF(AND($V$2=$E646,$V$2&lt;&gt;"",$V$2&lt;&gt;0,F646&lt;&gt;"تأكد من الكود"),COUNT($U$3:U645)+1,"  ")</f>
        <v xml:space="preserve">  </v>
      </c>
      <c r="Y646" s="4" t="str">
        <f>IF(AND($Z$2=$D646,$Z$2&lt;&gt;"",$Z$2&lt;&gt;0,$Y$2=$Y$1),COUNT($Y$3:Y645)+1,"  ")</f>
        <v xml:space="preserve">  </v>
      </c>
    </row>
    <row r="647" spans="2:25" ht="15.75">
      <c r="B647" s="5" t="str">
        <f>IF(C647&lt;&gt;"",COUNT($B$3:B646)+1,"")</f>
        <v/>
      </c>
      <c r="C647" s="86"/>
      <c r="D647" s="12"/>
      <c r="E647" s="12"/>
      <c r="F647" s="5" t="str">
        <f>IFERROR(IF(E647&lt;&gt;"",VLOOKUP(E647,STORE!$C$6:$D$500,2,FALSE),""),"تأكد من الكود")</f>
        <v/>
      </c>
      <c r="G647" s="12"/>
      <c r="H647" s="20"/>
      <c r="I647" s="12"/>
      <c r="U647" s="4" t="str">
        <f>IF(AND($V$2=$E647,$V$2&lt;&gt;"",$V$2&lt;&gt;0,F647&lt;&gt;"تأكد من الكود"),COUNT($U$3:U646)+1,"  ")</f>
        <v xml:space="preserve">  </v>
      </c>
      <c r="Y647" s="4" t="str">
        <f>IF(AND($Z$2=$D647,$Z$2&lt;&gt;"",$Z$2&lt;&gt;0,$Y$2=$Y$1),COUNT($Y$3:Y646)+1,"  ")</f>
        <v xml:space="preserve">  </v>
      </c>
    </row>
    <row r="648" spans="2:25" ht="15.75">
      <c r="B648" s="5" t="str">
        <f>IF(C648&lt;&gt;"",COUNT($B$3:B647)+1,"")</f>
        <v/>
      </c>
      <c r="C648" s="86"/>
      <c r="D648" s="12"/>
      <c r="E648" s="12"/>
      <c r="F648" s="5" t="str">
        <f>IFERROR(IF(E648&lt;&gt;"",VLOOKUP(E648,STORE!$C$6:$D$500,2,FALSE),""),"تأكد من الكود")</f>
        <v/>
      </c>
      <c r="G648" s="12"/>
      <c r="H648" s="20"/>
      <c r="I648" s="12"/>
      <c r="U648" s="4" t="str">
        <f>IF(AND($V$2=$E648,$V$2&lt;&gt;"",$V$2&lt;&gt;0,F648&lt;&gt;"تأكد من الكود"),COUNT($U$3:U647)+1,"  ")</f>
        <v xml:space="preserve">  </v>
      </c>
      <c r="Y648" s="4" t="str">
        <f>IF(AND($Z$2=$D648,$Z$2&lt;&gt;"",$Z$2&lt;&gt;0,$Y$2=$Y$1),COUNT($Y$3:Y647)+1,"  ")</f>
        <v xml:space="preserve">  </v>
      </c>
    </row>
    <row r="649" spans="2:25" ht="15.75">
      <c r="B649" s="5" t="str">
        <f>IF(C649&lt;&gt;"",COUNT($B$3:B648)+1,"")</f>
        <v/>
      </c>
      <c r="C649" s="86"/>
      <c r="D649" s="12"/>
      <c r="E649" s="12"/>
      <c r="F649" s="5" t="str">
        <f>IFERROR(IF(E649&lt;&gt;"",VLOOKUP(E649,STORE!$C$6:$D$500,2,FALSE),""),"تأكد من الكود")</f>
        <v/>
      </c>
      <c r="G649" s="12"/>
      <c r="H649" s="20"/>
      <c r="I649" s="12"/>
      <c r="U649" s="4" t="str">
        <f>IF(AND($V$2=$E649,$V$2&lt;&gt;"",$V$2&lt;&gt;0,F649&lt;&gt;"تأكد من الكود"),COUNT($U$3:U648)+1,"  ")</f>
        <v xml:space="preserve">  </v>
      </c>
      <c r="Y649" s="4" t="str">
        <f>IF(AND($Z$2=$D649,$Z$2&lt;&gt;"",$Z$2&lt;&gt;0,$Y$2=$Y$1),COUNT($Y$3:Y648)+1,"  ")</f>
        <v xml:space="preserve">  </v>
      </c>
    </row>
    <row r="650" spans="2:25" ht="15.75">
      <c r="B650" s="5" t="str">
        <f>IF(C650&lt;&gt;"",COUNT($B$3:B649)+1,"")</f>
        <v/>
      </c>
      <c r="C650" s="86"/>
      <c r="D650" s="12"/>
      <c r="E650" s="12"/>
      <c r="F650" s="5" t="str">
        <f>IFERROR(IF(E650&lt;&gt;"",VLOOKUP(E650,STORE!$C$6:$D$500,2,FALSE),""),"تأكد من الكود")</f>
        <v/>
      </c>
      <c r="G650" s="12"/>
      <c r="H650" s="20"/>
      <c r="I650" s="12"/>
      <c r="U650" s="4" t="str">
        <f>IF(AND($V$2=$E650,$V$2&lt;&gt;"",$V$2&lt;&gt;0,F650&lt;&gt;"تأكد من الكود"),COUNT($U$3:U649)+1,"  ")</f>
        <v xml:space="preserve">  </v>
      </c>
      <c r="Y650" s="4" t="str">
        <f>IF(AND($Z$2=$D650,$Z$2&lt;&gt;"",$Z$2&lt;&gt;0,$Y$2=$Y$1),COUNT($Y$3:Y649)+1,"  ")</f>
        <v xml:space="preserve">  </v>
      </c>
    </row>
    <row r="651" spans="2:25" ht="15.75">
      <c r="B651" s="5" t="str">
        <f>IF(C651&lt;&gt;"",COUNT($B$3:B650)+1,"")</f>
        <v/>
      </c>
      <c r="C651" s="86"/>
      <c r="D651" s="12"/>
      <c r="E651" s="12"/>
      <c r="F651" s="5" t="str">
        <f>IFERROR(IF(E651&lt;&gt;"",VLOOKUP(E651,STORE!$C$6:$D$500,2,FALSE),""),"تأكد من الكود")</f>
        <v/>
      </c>
      <c r="G651" s="12"/>
      <c r="H651" s="20"/>
      <c r="I651" s="12"/>
      <c r="U651" s="4" t="str">
        <f>IF(AND($V$2=$E651,$V$2&lt;&gt;"",$V$2&lt;&gt;0,F651&lt;&gt;"تأكد من الكود"),COUNT($U$3:U650)+1,"  ")</f>
        <v xml:space="preserve">  </v>
      </c>
      <c r="Y651" s="4" t="str">
        <f>IF(AND($Z$2=$D651,$Z$2&lt;&gt;"",$Z$2&lt;&gt;0,$Y$2=$Y$1),COUNT($Y$3:Y650)+1,"  ")</f>
        <v xml:space="preserve">  </v>
      </c>
    </row>
    <row r="652" spans="2:25" ht="15.75">
      <c r="B652" s="5" t="str">
        <f>IF(C652&lt;&gt;"",COUNT($B$3:B651)+1,"")</f>
        <v/>
      </c>
      <c r="C652" s="86"/>
      <c r="D652" s="12"/>
      <c r="E652" s="12"/>
      <c r="F652" s="5" t="str">
        <f>IFERROR(IF(E652&lt;&gt;"",VLOOKUP(E652,STORE!$C$6:$D$500,2,FALSE),""),"تأكد من الكود")</f>
        <v/>
      </c>
      <c r="G652" s="12"/>
      <c r="H652" s="20"/>
      <c r="I652" s="12"/>
      <c r="U652" s="4" t="str">
        <f>IF(AND($V$2=$E652,$V$2&lt;&gt;"",$V$2&lt;&gt;0,F652&lt;&gt;"تأكد من الكود"),COUNT($U$3:U651)+1,"  ")</f>
        <v xml:space="preserve">  </v>
      </c>
      <c r="Y652" s="4" t="str">
        <f>IF(AND($Z$2=$D652,$Z$2&lt;&gt;"",$Z$2&lt;&gt;0,$Y$2=$Y$1),COUNT($Y$3:Y651)+1,"  ")</f>
        <v xml:space="preserve">  </v>
      </c>
    </row>
    <row r="653" spans="2:25" ht="15.75">
      <c r="B653" s="5" t="str">
        <f>IF(C653&lt;&gt;"",COUNT($B$3:B652)+1,"")</f>
        <v/>
      </c>
      <c r="C653" s="86"/>
      <c r="D653" s="12"/>
      <c r="E653" s="12"/>
      <c r="F653" s="5" t="str">
        <f>IFERROR(IF(E653&lt;&gt;"",VLOOKUP(E653,STORE!$C$6:$D$500,2,FALSE),""),"تأكد من الكود")</f>
        <v/>
      </c>
      <c r="G653" s="12"/>
      <c r="H653" s="20"/>
      <c r="I653" s="12"/>
      <c r="U653" s="4" t="str">
        <f>IF(AND($V$2=$E653,$V$2&lt;&gt;"",$V$2&lt;&gt;0,F653&lt;&gt;"تأكد من الكود"),COUNT($U$3:U652)+1,"  ")</f>
        <v xml:space="preserve">  </v>
      </c>
      <c r="Y653" s="4" t="str">
        <f>IF(AND($Z$2=$D653,$Z$2&lt;&gt;"",$Z$2&lt;&gt;0,$Y$2=$Y$1),COUNT($Y$3:Y652)+1,"  ")</f>
        <v xml:space="preserve">  </v>
      </c>
    </row>
    <row r="654" spans="2:25" ht="15.75">
      <c r="B654" s="5" t="str">
        <f>IF(C654&lt;&gt;"",COUNT($B$3:B653)+1,"")</f>
        <v/>
      </c>
      <c r="C654" s="86"/>
      <c r="D654" s="12"/>
      <c r="E654" s="12"/>
      <c r="F654" s="5" t="str">
        <f>IFERROR(IF(E654&lt;&gt;"",VLOOKUP(E654,STORE!$C$6:$D$500,2,FALSE),""),"تأكد من الكود")</f>
        <v/>
      </c>
      <c r="G654" s="12"/>
      <c r="H654" s="20"/>
      <c r="I654" s="12"/>
      <c r="U654" s="4" t="str">
        <f>IF(AND($V$2=$E654,$V$2&lt;&gt;"",$V$2&lt;&gt;0,F654&lt;&gt;"تأكد من الكود"),COUNT($U$3:U653)+1,"  ")</f>
        <v xml:space="preserve">  </v>
      </c>
      <c r="Y654" s="4" t="str">
        <f>IF(AND($Z$2=$D654,$Z$2&lt;&gt;"",$Z$2&lt;&gt;0,$Y$2=$Y$1),COUNT($Y$3:Y653)+1,"  ")</f>
        <v xml:space="preserve">  </v>
      </c>
    </row>
    <row r="655" spans="2:25" ht="15.75">
      <c r="B655" s="5" t="str">
        <f>IF(C655&lt;&gt;"",COUNT($B$3:B654)+1,"")</f>
        <v/>
      </c>
      <c r="C655" s="86"/>
      <c r="D655" s="12"/>
      <c r="E655" s="12"/>
      <c r="F655" s="5" t="str">
        <f>IFERROR(IF(E655&lt;&gt;"",VLOOKUP(E655,STORE!$C$6:$D$500,2,FALSE),""),"تأكد من الكود")</f>
        <v/>
      </c>
      <c r="G655" s="12"/>
      <c r="H655" s="20"/>
      <c r="I655" s="12"/>
      <c r="U655" s="4" t="str">
        <f>IF(AND($V$2=$E655,$V$2&lt;&gt;"",$V$2&lt;&gt;0,F655&lt;&gt;"تأكد من الكود"),COUNT($U$3:U654)+1,"  ")</f>
        <v xml:space="preserve">  </v>
      </c>
      <c r="Y655" s="4" t="str">
        <f>IF(AND($Z$2=$D655,$Z$2&lt;&gt;"",$Z$2&lt;&gt;0,$Y$2=$Y$1),COUNT($Y$3:Y654)+1,"  ")</f>
        <v xml:space="preserve">  </v>
      </c>
    </row>
    <row r="656" spans="2:25" ht="15.75">
      <c r="B656" s="5" t="str">
        <f>IF(C656&lt;&gt;"",COUNT($B$3:B655)+1,"")</f>
        <v/>
      </c>
      <c r="C656" s="86"/>
      <c r="D656" s="12"/>
      <c r="E656" s="12"/>
      <c r="F656" s="5" t="str">
        <f>IFERROR(IF(E656&lt;&gt;"",VLOOKUP(E656,STORE!$C$6:$D$500,2,FALSE),""),"تأكد من الكود")</f>
        <v/>
      </c>
      <c r="G656" s="12"/>
      <c r="H656" s="20"/>
      <c r="I656" s="12"/>
      <c r="U656" s="4" t="str">
        <f>IF(AND($V$2=$E656,$V$2&lt;&gt;"",$V$2&lt;&gt;0,F656&lt;&gt;"تأكد من الكود"),COUNT($U$3:U655)+1,"  ")</f>
        <v xml:space="preserve">  </v>
      </c>
      <c r="Y656" s="4" t="str">
        <f>IF(AND($Z$2=$D656,$Z$2&lt;&gt;"",$Z$2&lt;&gt;0,$Y$2=$Y$1),COUNT($Y$3:Y655)+1,"  ")</f>
        <v xml:space="preserve">  </v>
      </c>
    </row>
    <row r="657" spans="2:25" ht="15.75">
      <c r="B657" s="5" t="str">
        <f>IF(C657&lt;&gt;"",COUNT($B$3:B656)+1,"")</f>
        <v/>
      </c>
      <c r="C657" s="86"/>
      <c r="D657" s="12"/>
      <c r="E657" s="12"/>
      <c r="F657" s="5" t="str">
        <f>IFERROR(IF(E657&lt;&gt;"",VLOOKUP(E657,STORE!$C$6:$D$500,2,FALSE),""),"تأكد من الكود")</f>
        <v/>
      </c>
      <c r="G657" s="12"/>
      <c r="H657" s="20"/>
      <c r="I657" s="12"/>
      <c r="U657" s="4" t="str">
        <f>IF(AND($V$2=$E657,$V$2&lt;&gt;"",$V$2&lt;&gt;0,F657&lt;&gt;"تأكد من الكود"),COUNT($U$3:U656)+1,"  ")</f>
        <v xml:space="preserve">  </v>
      </c>
      <c r="Y657" s="4" t="str">
        <f>IF(AND($Z$2=$D657,$Z$2&lt;&gt;"",$Z$2&lt;&gt;0,$Y$2=$Y$1),COUNT($Y$3:Y656)+1,"  ")</f>
        <v xml:space="preserve">  </v>
      </c>
    </row>
    <row r="658" spans="2:25" ht="15.75">
      <c r="B658" s="5" t="str">
        <f>IF(C658&lt;&gt;"",COUNT($B$3:B657)+1,"")</f>
        <v/>
      </c>
      <c r="C658" s="86"/>
      <c r="D658" s="12"/>
      <c r="E658" s="12"/>
      <c r="F658" s="5" t="str">
        <f>IFERROR(IF(E658&lt;&gt;"",VLOOKUP(E658,STORE!$C$6:$D$500,2,FALSE),""),"تأكد من الكود")</f>
        <v/>
      </c>
      <c r="G658" s="12"/>
      <c r="H658" s="20"/>
      <c r="I658" s="12"/>
      <c r="U658" s="4" t="str">
        <f>IF(AND($V$2=$E658,$V$2&lt;&gt;"",$V$2&lt;&gt;0,F658&lt;&gt;"تأكد من الكود"),COUNT($U$3:U657)+1,"  ")</f>
        <v xml:space="preserve">  </v>
      </c>
      <c r="Y658" s="4" t="str">
        <f>IF(AND($Z$2=$D658,$Z$2&lt;&gt;"",$Z$2&lt;&gt;0,$Y$2=$Y$1),COUNT($Y$3:Y657)+1,"  ")</f>
        <v xml:space="preserve">  </v>
      </c>
    </row>
    <row r="659" spans="2:25" ht="15.75">
      <c r="B659" s="5" t="str">
        <f>IF(C659&lt;&gt;"",COUNT($B$3:B658)+1,"")</f>
        <v/>
      </c>
      <c r="C659" s="86"/>
      <c r="D659" s="12"/>
      <c r="E659" s="12"/>
      <c r="F659" s="5" t="str">
        <f>IFERROR(IF(E659&lt;&gt;"",VLOOKUP(E659,STORE!$C$6:$D$500,2,FALSE),""),"تأكد من الكود")</f>
        <v/>
      </c>
      <c r="G659" s="12"/>
      <c r="H659" s="20"/>
      <c r="I659" s="12"/>
      <c r="U659" s="4" t="str">
        <f>IF(AND($V$2=$E659,$V$2&lt;&gt;"",$V$2&lt;&gt;0,F659&lt;&gt;"تأكد من الكود"),COUNT($U$3:U658)+1,"  ")</f>
        <v xml:space="preserve">  </v>
      </c>
      <c r="Y659" s="4" t="str">
        <f>IF(AND($Z$2=$D659,$Z$2&lt;&gt;"",$Z$2&lt;&gt;0,$Y$2=$Y$1),COUNT($Y$3:Y658)+1,"  ")</f>
        <v xml:space="preserve">  </v>
      </c>
    </row>
    <row r="660" spans="2:25" ht="15.75">
      <c r="B660" s="5" t="str">
        <f>IF(C660&lt;&gt;"",COUNT($B$3:B659)+1,"")</f>
        <v/>
      </c>
      <c r="C660" s="86"/>
      <c r="D660" s="12"/>
      <c r="E660" s="12"/>
      <c r="F660" s="5" t="str">
        <f>IFERROR(IF(E660&lt;&gt;"",VLOOKUP(E660,STORE!$C$6:$D$500,2,FALSE),""),"تأكد من الكود")</f>
        <v/>
      </c>
      <c r="G660" s="12"/>
      <c r="H660" s="20"/>
      <c r="I660" s="12"/>
      <c r="U660" s="4" t="str">
        <f>IF(AND($V$2=$E660,$V$2&lt;&gt;"",$V$2&lt;&gt;0,F660&lt;&gt;"تأكد من الكود"),COUNT($U$3:U659)+1,"  ")</f>
        <v xml:space="preserve">  </v>
      </c>
      <c r="Y660" s="4" t="str">
        <f>IF(AND($Z$2=$D660,$Z$2&lt;&gt;"",$Z$2&lt;&gt;0,$Y$2=$Y$1),COUNT($Y$3:Y659)+1,"  ")</f>
        <v xml:space="preserve">  </v>
      </c>
    </row>
    <row r="661" spans="2:25" ht="15.75">
      <c r="B661" s="5" t="str">
        <f>IF(C661&lt;&gt;"",COUNT($B$3:B660)+1,"")</f>
        <v/>
      </c>
      <c r="C661" s="86"/>
      <c r="D661" s="12"/>
      <c r="E661" s="12"/>
      <c r="F661" s="5" t="str">
        <f>IFERROR(IF(E661&lt;&gt;"",VLOOKUP(E661,STORE!$C$6:$D$500,2,FALSE),""),"تأكد من الكود")</f>
        <v/>
      </c>
      <c r="G661" s="12"/>
      <c r="H661" s="20"/>
      <c r="I661" s="12"/>
      <c r="U661" s="4" t="str">
        <f>IF(AND($V$2=$E661,$V$2&lt;&gt;"",$V$2&lt;&gt;0,F661&lt;&gt;"تأكد من الكود"),COUNT($U$3:U660)+1,"  ")</f>
        <v xml:space="preserve">  </v>
      </c>
      <c r="Y661" s="4" t="str">
        <f>IF(AND($Z$2=$D661,$Z$2&lt;&gt;"",$Z$2&lt;&gt;0,$Y$2=$Y$1),COUNT($Y$3:Y660)+1,"  ")</f>
        <v xml:space="preserve">  </v>
      </c>
    </row>
    <row r="662" spans="2:25" ht="15.75">
      <c r="B662" s="5" t="str">
        <f>IF(C662&lt;&gt;"",COUNT($B$3:B661)+1,"")</f>
        <v/>
      </c>
      <c r="C662" s="86"/>
      <c r="D662" s="12"/>
      <c r="E662" s="12"/>
      <c r="F662" s="5" t="str">
        <f>IFERROR(IF(E662&lt;&gt;"",VLOOKUP(E662,STORE!$C$6:$D$500,2,FALSE),""),"تأكد من الكود")</f>
        <v/>
      </c>
      <c r="G662" s="12"/>
      <c r="H662" s="20"/>
      <c r="I662" s="12"/>
      <c r="U662" s="4" t="str">
        <f>IF(AND($V$2=$E662,$V$2&lt;&gt;"",$V$2&lt;&gt;0,F662&lt;&gt;"تأكد من الكود"),COUNT($U$3:U661)+1,"  ")</f>
        <v xml:space="preserve">  </v>
      </c>
      <c r="Y662" s="4" t="str">
        <f>IF(AND($Z$2=$D662,$Z$2&lt;&gt;"",$Z$2&lt;&gt;0,$Y$2=$Y$1),COUNT($Y$3:Y661)+1,"  ")</f>
        <v xml:space="preserve">  </v>
      </c>
    </row>
    <row r="663" spans="2:25" ht="15.75">
      <c r="B663" s="5" t="str">
        <f>IF(C663&lt;&gt;"",COUNT($B$3:B662)+1,"")</f>
        <v/>
      </c>
      <c r="C663" s="86"/>
      <c r="D663" s="12"/>
      <c r="E663" s="12"/>
      <c r="F663" s="5" t="str">
        <f>IFERROR(IF(E663&lt;&gt;"",VLOOKUP(E663,STORE!$C$6:$D$500,2,FALSE),""),"تأكد من الكود")</f>
        <v/>
      </c>
      <c r="G663" s="12"/>
      <c r="H663" s="20"/>
      <c r="I663" s="12"/>
      <c r="U663" s="4" t="str">
        <f>IF(AND($V$2=$E663,$V$2&lt;&gt;"",$V$2&lt;&gt;0,F663&lt;&gt;"تأكد من الكود"),COUNT($U$3:U662)+1,"  ")</f>
        <v xml:space="preserve">  </v>
      </c>
      <c r="Y663" s="4" t="str">
        <f>IF(AND($Z$2=$D663,$Z$2&lt;&gt;"",$Z$2&lt;&gt;0,$Y$2=$Y$1),COUNT($Y$3:Y662)+1,"  ")</f>
        <v xml:space="preserve">  </v>
      </c>
    </row>
    <row r="664" spans="2:25" ht="15.75">
      <c r="B664" s="5" t="str">
        <f>IF(C664&lt;&gt;"",COUNT($B$3:B663)+1,"")</f>
        <v/>
      </c>
      <c r="C664" s="86"/>
      <c r="D664" s="12"/>
      <c r="E664" s="12"/>
      <c r="F664" s="5" t="str">
        <f>IFERROR(IF(E664&lt;&gt;"",VLOOKUP(E664,STORE!$C$6:$D$500,2,FALSE),""),"تأكد من الكود")</f>
        <v/>
      </c>
      <c r="G664" s="12"/>
      <c r="H664" s="20"/>
      <c r="I664" s="12"/>
      <c r="U664" s="4" t="str">
        <f>IF(AND($V$2=$E664,$V$2&lt;&gt;"",$V$2&lt;&gt;0,F664&lt;&gt;"تأكد من الكود"),COUNT($U$3:U663)+1,"  ")</f>
        <v xml:space="preserve">  </v>
      </c>
      <c r="Y664" s="4" t="str">
        <f>IF(AND($Z$2=$D664,$Z$2&lt;&gt;"",$Z$2&lt;&gt;0,$Y$2=$Y$1),COUNT($Y$3:Y663)+1,"  ")</f>
        <v xml:space="preserve">  </v>
      </c>
    </row>
    <row r="665" spans="2:25" ht="15.75">
      <c r="B665" s="5" t="str">
        <f>IF(C665&lt;&gt;"",COUNT($B$3:B664)+1,"")</f>
        <v/>
      </c>
      <c r="C665" s="86"/>
      <c r="D665" s="12"/>
      <c r="E665" s="12"/>
      <c r="F665" s="5" t="str">
        <f>IFERROR(IF(E665&lt;&gt;"",VLOOKUP(E665,STORE!$C$6:$D$500,2,FALSE),""),"تأكد من الكود")</f>
        <v/>
      </c>
      <c r="G665" s="12"/>
      <c r="H665" s="20"/>
      <c r="I665" s="12"/>
      <c r="U665" s="4" t="str">
        <f>IF(AND($V$2=$E665,$V$2&lt;&gt;"",$V$2&lt;&gt;0,F665&lt;&gt;"تأكد من الكود"),COUNT($U$3:U664)+1,"  ")</f>
        <v xml:space="preserve">  </v>
      </c>
      <c r="Y665" s="4" t="str">
        <f>IF(AND($Z$2=$D665,$Z$2&lt;&gt;"",$Z$2&lt;&gt;0,$Y$2=$Y$1),COUNT($Y$3:Y664)+1,"  ")</f>
        <v xml:space="preserve">  </v>
      </c>
    </row>
    <row r="666" spans="2:25" ht="15.75">
      <c r="B666" s="5" t="str">
        <f>IF(C666&lt;&gt;"",COUNT($B$3:B665)+1,"")</f>
        <v/>
      </c>
      <c r="C666" s="86"/>
      <c r="D666" s="12"/>
      <c r="E666" s="12"/>
      <c r="F666" s="5" t="str">
        <f>IFERROR(IF(E666&lt;&gt;"",VLOOKUP(E666,STORE!$C$6:$D$500,2,FALSE),""),"تأكد من الكود")</f>
        <v/>
      </c>
      <c r="G666" s="12"/>
      <c r="H666" s="20"/>
      <c r="I666" s="12"/>
      <c r="U666" s="4" t="str">
        <f>IF(AND($V$2=$E666,$V$2&lt;&gt;"",$V$2&lt;&gt;0,F666&lt;&gt;"تأكد من الكود"),COUNT($U$3:U665)+1,"  ")</f>
        <v xml:space="preserve">  </v>
      </c>
      <c r="Y666" s="4" t="str">
        <f>IF(AND($Z$2=$D666,$Z$2&lt;&gt;"",$Z$2&lt;&gt;0,$Y$2=$Y$1),COUNT($Y$3:Y665)+1,"  ")</f>
        <v xml:space="preserve">  </v>
      </c>
    </row>
    <row r="667" spans="2:25" ht="15.75">
      <c r="B667" s="5" t="str">
        <f>IF(C667&lt;&gt;"",COUNT($B$3:B666)+1,"")</f>
        <v/>
      </c>
      <c r="C667" s="86"/>
      <c r="D667" s="12"/>
      <c r="E667" s="12"/>
      <c r="F667" s="5" t="str">
        <f>IFERROR(IF(E667&lt;&gt;"",VLOOKUP(E667,STORE!$C$6:$D$500,2,FALSE),""),"تأكد من الكود")</f>
        <v/>
      </c>
      <c r="G667" s="12"/>
      <c r="H667" s="20"/>
      <c r="I667" s="12"/>
      <c r="U667" s="4" t="str">
        <f>IF(AND($V$2=$E667,$V$2&lt;&gt;"",$V$2&lt;&gt;0,F667&lt;&gt;"تأكد من الكود"),COUNT($U$3:U666)+1,"  ")</f>
        <v xml:space="preserve">  </v>
      </c>
      <c r="Y667" s="4" t="str">
        <f>IF(AND($Z$2=$D667,$Z$2&lt;&gt;"",$Z$2&lt;&gt;0,$Y$2=$Y$1),COUNT($Y$3:Y666)+1,"  ")</f>
        <v xml:space="preserve">  </v>
      </c>
    </row>
    <row r="668" spans="2:25" ht="15.75">
      <c r="B668" s="5" t="str">
        <f>IF(C668&lt;&gt;"",COUNT($B$3:B667)+1,"")</f>
        <v/>
      </c>
      <c r="C668" s="86"/>
      <c r="D668" s="12"/>
      <c r="E668" s="12"/>
      <c r="F668" s="5" t="str">
        <f>IFERROR(IF(E668&lt;&gt;"",VLOOKUP(E668,STORE!$C$6:$D$500,2,FALSE),""),"تأكد من الكود")</f>
        <v/>
      </c>
      <c r="G668" s="12"/>
      <c r="H668" s="20"/>
      <c r="I668" s="12"/>
      <c r="U668" s="4" t="str">
        <f>IF(AND($V$2=$E668,$V$2&lt;&gt;"",$V$2&lt;&gt;0,F668&lt;&gt;"تأكد من الكود"),COUNT($U$3:U667)+1,"  ")</f>
        <v xml:space="preserve">  </v>
      </c>
      <c r="Y668" s="4" t="str">
        <f>IF(AND($Z$2=$D668,$Z$2&lt;&gt;"",$Z$2&lt;&gt;0,$Y$2=$Y$1),COUNT($Y$3:Y667)+1,"  ")</f>
        <v xml:space="preserve">  </v>
      </c>
    </row>
    <row r="669" spans="2:25" ht="15.75">
      <c r="B669" s="5" t="str">
        <f>IF(C669&lt;&gt;"",COUNT($B$3:B668)+1,"")</f>
        <v/>
      </c>
      <c r="C669" s="86"/>
      <c r="D669" s="12"/>
      <c r="E669" s="12"/>
      <c r="F669" s="5" t="str">
        <f>IFERROR(IF(E669&lt;&gt;"",VLOOKUP(E669,STORE!$C$6:$D$500,2,FALSE),""),"تأكد من الكود")</f>
        <v/>
      </c>
      <c r="G669" s="12"/>
      <c r="H669" s="20"/>
      <c r="I669" s="12"/>
      <c r="U669" s="4" t="str">
        <f>IF(AND($V$2=$E669,$V$2&lt;&gt;"",$V$2&lt;&gt;0,F669&lt;&gt;"تأكد من الكود"),COUNT($U$3:U668)+1,"  ")</f>
        <v xml:space="preserve">  </v>
      </c>
      <c r="Y669" s="4" t="str">
        <f>IF(AND($Z$2=$D669,$Z$2&lt;&gt;"",$Z$2&lt;&gt;0,$Y$2=$Y$1),COUNT($Y$3:Y668)+1,"  ")</f>
        <v xml:space="preserve">  </v>
      </c>
    </row>
    <row r="670" spans="2:25" ht="15.75">
      <c r="B670" s="5" t="str">
        <f>IF(C670&lt;&gt;"",COUNT($B$3:B669)+1,"")</f>
        <v/>
      </c>
      <c r="C670" s="86"/>
      <c r="D670" s="12"/>
      <c r="E670" s="12"/>
      <c r="F670" s="5" t="str">
        <f>IFERROR(IF(E670&lt;&gt;"",VLOOKUP(E670,STORE!$C$6:$D$500,2,FALSE),""),"تأكد من الكود")</f>
        <v/>
      </c>
      <c r="G670" s="12"/>
      <c r="H670" s="20"/>
      <c r="I670" s="12"/>
      <c r="U670" s="4" t="str">
        <f>IF(AND($V$2=$E670,$V$2&lt;&gt;"",$V$2&lt;&gt;0,F670&lt;&gt;"تأكد من الكود"),COUNT($U$3:U669)+1,"  ")</f>
        <v xml:space="preserve">  </v>
      </c>
      <c r="Y670" s="4" t="str">
        <f>IF(AND($Z$2=$D670,$Z$2&lt;&gt;"",$Z$2&lt;&gt;0,$Y$2=$Y$1),COUNT($Y$3:Y669)+1,"  ")</f>
        <v xml:space="preserve">  </v>
      </c>
    </row>
    <row r="671" spans="2:25" ht="15.75">
      <c r="B671" s="5" t="str">
        <f>IF(C671&lt;&gt;"",COUNT($B$3:B670)+1,"")</f>
        <v/>
      </c>
      <c r="C671" s="86"/>
      <c r="D671" s="12"/>
      <c r="E671" s="12"/>
      <c r="F671" s="5" t="str">
        <f>IFERROR(IF(E671&lt;&gt;"",VLOOKUP(E671,STORE!$C$6:$D$500,2,FALSE),""),"تأكد من الكود")</f>
        <v/>
      </c>
      <c r="G671" s="12"/>
      <c r="H671" s="20"/>
      <c r="I671" s="12"/>
      <c r="U671" s="4" t="str">
        <f>IF(AND($V$2=$E671,$V$2&lt;&gt;"",$V$2&lt;&gt;0,F671&lt;&gt;"تأكد من الكود"),COUNT($U$3:U670)+1,"  ")</f>
        <v xml:space="preserve">  </v>
      </c>
      <c r="Y671" s="4" t="str">
        <f>IF(AND($Z$2=$D671,$Z$2&lt;&gt;"",$Z$2&lt;&gt;0,$Y$2=$Y$1),COUNT($Y$3:Y670)+1,"  ")</f>
        <v xml:space="preserve">  </v>
      </c>
    </row>
    <row r="672" spans="2:25" ht="15.75">
      <c r="B672" s="5" t="str">
        <f>IF(C672&lt;&gt;"",COUNT($B$3:B671)+1,"")</f>
        <v/>
      </c>
      <c r="C672" s="86"/>
      <c r="D672" s="12"/>
      <c r="E672" s="12"/>
      <c r="F672" s="5" t="str">
        <f>IFERROR(IF(E672&lt;&gt;"",VLOOKUP(E672,STORE!$C$6:$D$500,2,FALSE),""),"تأكد من الكود")</f>
        <v/>
      </c>
      <c r="G672" s="12"/>
      <c r="H672" s="20"/>
      <c r="I672" s="12"/>
      <c r="U672" s="4" t="str">
        <f>IF(AND($V$2=$E672,$V$2&lt;&gt;"",$V$2&lt;&gt;0,F672&lt;&gt;"تأكد من الكود"),COUNT($U$3:U671)+1,"  ")</f>
        <v xml:space="preserve">  </v>
      </c>
      <c r="Y672" s="4" t="str">
        <f>IF(AND($Z$2=$D672,$Z$2&lt;&gt;"",$Z$2&lt;&gt;0,$Y$2=$Y$1),COUNT($Y$3:Y671)+1,"  ")</f>
        <v xml:space="preserve">  </v>
      </c>
    </row>
    <row r="673" spans="2:25" ht="15.75">
      <c r="B673" s="5" t="str">
        <f>IF(C673&lt;&gt;"",COUNT($B$3:B672)+1,"")</f>
        <v/>
      </c>
      <c r="C673" s="86"/>
      <c r="D673" s="12"/>
      <c r="E673" s="12"/>
      <c r="F673" s="5" t="str">
        <f>IFERROR(IF(E673&lt;&gt;"",VLOOKUP(E673,STORE!$C$6:$D$500,2,FALSE),""),"تأكد من الكود")</f>
        <v/>
      </c>
      <c r="G673" s="12"/>
      <c r="H673" s="20"/>
      <c r="I673" s="12"/>
      <c r="U673" s="4" t="str">
        <f>IF(AND($V$2=$E673,$V$2&lt;&gt;"",$V$2&lt;&gt;0,F673&lt;&gt;"تأكد من الكود"),COUNT($U$3:U672)+1,"  ")</f>
        <v xml:space="preserve">  </v>
      </c>
      <c r="Y673" s="4" t="str">
        <f>IF(AND($Z$2=$D673,$Z$2&lt;&gt;"",$Z$2&lt;&gt;0,$Y$2=$Y$1),COUNT($Y$3:Y672)+1,"  ")</f>
        <v xml:space="preserve">  </v>
      </c>
    </row>
    <row r="674" spans="2:25" ht="15.75">
      <c r="B674" s="5" t="str">
        <f>IF(C674&lt;&gt;"",COUNT($B$3:B673)+1,"")</f>
        <v/>
      </c>
      <c r="C674" s="86"/>
      <c r="D674" s="12"/>
      <c r="E674" s="12"/>
      <c r="F674" s="5" t="str">
        <f>IFERROR(IF(E674&lt;&gt;"",VLOOKUP(E674,STORE!$C$6:$D$500,2,FALSE),""),"تأكد من الكود")</f>
        <v/>
      </c>
      <c r="G674" s="12"/>
      <c r="H674" s="20"/>
      <c r="I674" s="12"/>
      <c r="U674" s="4" t="str">
        <f>IF(AND($V$2=$E674,$V$2&lt;&gt;"",$V$2&lt;&gt;0,F674&lt;&gt;"تأكد من الكود"),COUNT($U$3:U673)+1,"  ")</f>
        <v xml:space="preserve">  </v>
      </c>
      <c r="Y674" s="4" t="str">
        <f>IF(AND($Z$2=$D674,$Z$2&lt;&gt;"",$Z$2&lt;&gt;0,$Y$2=$Y$1),COUNT($Y$3:Y673)+1,"  ")</f>
        <v xml:space="preserve">  </v>
      </c>
    </row>
    <row r="675" spans="2:25" ht="15.75">
      <c r="B675" s="5" t="str">
        <f>IF(C675&lt;&gt;"",COUNT($B$3:B674)+1,"")</f>
        <v/>
      </c>
      <c r="C675" s="86"/>
      <c r="D675" s="12"/>
      <c r="E675" s="12"/>
      <c r="F675" s="5" t="str">
        <f>IFERROR(IF(E675&lt;&gt;"",VLOOKUP(E675,STORE!$C$6:$D$500,2,FALSE),""),"تأكد من الكود")</f>
        <v/>
      </c>
      <c r="G675" s="12"/>
      <c r="H675" s="20"/>
      <c r="I675" s="12"/>
      <c r="U675" s="4" t="str">
        <f>IF(AND($V$2=$E675,$V$2&lt;&gt;"",$V$2&lt;&gt;0,F675&lt;&gt;"تأكد من الكود"),COUNT($U$3:U674)+1,"  ")</f>
        <v xml:space="preserve">  </v>
      </c>
      <c r="Y675" s="4" t="str">
        <f>IF(AND($Z$2=$D675,$Z$2&lt;&gt;"",$Z$2&lt;&gt;0,$Y$2=$Y$1),COUNT($Y$3:Y674)+1,"  ")</f>
        <v xml:space="preserve">  </v>
      </c>
    </row>
    <row r="676" spans="2:25" ht="15.75">
      <c r="B676" s="5" t="str">
        <f>IF(C676&lt;&gt;"",COUNT($B$3:B675)+1,"")</f>
        <v/>
      </c>
      <c r="C676" s="86"/>
      <c r="D676" s="12"/>
      <c r="E676" s="12"/>
      <c r="F676" s="5" t="str">
        <f>IFERROR(IF(E676&lt;&gt;"",VLOOKUP(E676,STORE!$C$6:$D$500,2,FALSE),""),"تأكد من الكود")</f>
        <v/>
      </c>
      <c r="G676" s="12"/>
      <c r="H676" s="20"/>
      <c r="I676" s="12"/>
      <c r="U676" s="4" t="str">
        <f>IF(AND($V$2=$E676,$V$2&lt;&gt;"",$V$2&lt;&gt;0,F676&lt;&gt;"تأكد من الكود"),COUNT($U$3:U675)+1,"  ")</f>
        <v xml:space="preserve">  </v>
      </c>
      <c r="Y676" s="4" t="str">
        <f>IF(AND($Z$2=$D676,$Z$2&lt;&gt;"",$Z$2&lt;&gt;0,$Y$2=$Y$1),COUNT($Y$3:Y675)+1,"  ")</f>
        <v xml:space="preserve">  </v>
      </c>
    </row>
    <row r="677" spans="2:25" ht="15.75">
      <c r="B677" s="5" t="str">
        <f>IF(C677&lt;&gt;"",COUNT($B$3:B676)+1,"")</f>
        <v/>
      </c>
      <c r="C677" s="86"/>
      <c r="D677" s="12"/>
      <c r="E677" s="12"/>
      <c r="F677" s="5" t="str">
        <f>IFERROR(IF(E677&lt;&gt;"",VLOOKUP(E677,STORE!$C$6:$D$500,2,FALSE),""),"تأكد من الكود")</f>
        <v/>
      </c>
      <c r="G677" s="12"/>
      <c r="H677" s="20"/>
      <c r="I677" s="12"/>
      <c r="U677" s="4" t="str">
        <f>IF(AND($V$2=$E677,$V$2&lt;&gt;"",$V$2&lt;&gt;0,F677&lt;&gt;"تأكد من الكود"),COUNT($U$3:U676)+1,"  ")</f>
        <v xml:space="preserve">  </v>
      </c>
      <c r="Y677" s="4" t="str">
        <f>IF(AND($Z$2=$D677,$Z$2&lt;&gt;"",$Z$2&lt;&gt;0,$Y$2=$Y$1),COUNT($Y$3:Y676)+1,"  ")</f>
        <v xml:space="preserve">  </v>
      </c>
    </row>
    <row r="678" spans="2:25" ht="15.75">
      <c r="B678" s="5" t="str">
        <f>IF(C678&lt;&gt;"",COUNT($B$3:B677)+1,"")</f>
        <v/>
      </c>
      <c r="C678" s="86"/>
      <c r="D678" s="12"/>
      <c r="E678" s="12"/>
      <c r="F678" s="5" t="str">
        <f>IFERROR(IF(E678&lt;&gt;"",VLOOKUP(E678,STORE!$C$6:$D$500,2,FALSE),""),"تأكد من الكود")</f>
        <v/>
      </c>
      <c r="G678" s="12"/>
      <c r="H678" s="20"/>
      <c r="I678" s="12"/>
      <c r="U678" s="4" t="str">
        <f>IF(AND($V$2=$E678,$V$2&lt;&gt;"",$V$2&lt;&gt;0,F678&lt;&gt;"تأكد من الكود"),COUNT($U$3:U677)+1,"  ")</f>
        <v xml:space="preserve">  </v>
      </c>
      <c r="Y678" s="4" t="str">
        <f>IF(AND($Z$2=$D678,$Z$2&lt;&gt;"",$Z$2&lt;&gt;0,$Y$2=$Y$1),COUNT($Y$3:Y677)+1,"  ")</f>
        <v xml:space="preserve">  </v>
      </c>
    </row>
    <row r="679" spans="2:25" ht="15.75">
      <c r="B679" s="5" t="str">
        <f>IF(C679&lt;&gt;"",COUNT($B$3:B678)+1,"")</f>
        <v/>
      </c>
      <c r="C679" s="86"/>
      <c r="D679" s="12"/>
      <c r="E679" s="12"/>
      <c r="F679" s="5" t="str">
        <f>IFERROR(IF(E679&lt;&gt;"",VLOOKUP(E679,STORE!$C$6:$D$500,2,FALSE),""),"تأكد من الكود")</f>
        <v/>
      </c>
      <c r="G679" s="12"/>
      <c r="H679" s="20"/>
      <c r="I679" s="12"/>
      <c r="U679" s="4" t="str">
        <f>IF(AND($V$2=$E679,$V$2&lt;&gt;"",$V$2&lt;&gt;0,F679&lt;&gt;"تأكد من الكود"),COUNT($U$3:U678)+1,"  ")</f>
        <v xml:space="preserve">  </v>
      </c>
      <c r="Y679" s="4" t="str">
        <f>IF(AND($Z$2=$D679,$Z$2&lt;&gt;"",$Z$2&lt;&gt;0,$Y$2=$Y$1),COUNT($Y$3:Y678)+1,"  ")</f>
        <v xml:space="preserve">  </v>
      </c>
    </row>
    <row r="680" spans="2:25" ht="15.75">
      <c r="B680" s="5" t="str">
        <f>IF(C680&lt;&gt;"",COUNT($B$3:B679)+1,"")</f>
        <v/>
      </c>
      <c r="C680" s="86"/>
      <c r="D680" s="12"/>
      <c r="E680" s="12"/>
      <c r="F680" s="5" t="str">
        <f>IFERROR(IF(E680&lt;&gt;"",VLOOKUP(E680,STORE!$C$6:$D$500,2,FALSE),""),"تأكد من الكود")</f>
        <v/>
      </c>
      <c r="G680" s="12"/>
      <c r="H680" s="20"/>
      <c r="I680" s="12"/>
      <c r="U680" s="4" t="str">
        <f>IF(AND($V$2=$E680,$V$2&lt;&gt;"",$V$2&lt;&gt;0,F680&lt;&gt;"تأكد من الكود"),COUNT($U$3:U679)+1,"  ")</f>
        <v xml:space="preserve">  </v>
      </c>
      <c r="Y680" s="4" t="str">
        <f>IF(AND($Z$2=$D680,$Z$2&lt;&gt;"",$Z$2&lt;&gt;0,$Y$2=$Y$1),COUNT($Y$3:Y679)+1,"  ")</f>
        <v xml:space="preserve">  </v>
      </c>
    </row>
    <row r="681" spans="2:25" ht="15.75">
      <c r="B681" s="5" t="str">
        <f>IF(C681&lt;&gt;"",COUNT($B$3:B680)+1,"")</f>
        <v/>
      </c>
      <c r="C681" s="86"/>
      <c r="D681" s="12"/>
      <c r="E681" s="12"/>
      <c r="F681" s="5" t="str">
        <f>IFERROR(IF(E681&lt;&gt;"",VLOOKUP(E681,STORE!$C$6:$D$500,2,FALSE),""),"تأكد من الكود")</f>
        <v/>
      </c>
      <c r="G681" s="12"/>
      <c r="H681" s="20"/>
      <c r="I681" s="12"/>
      <c r="U681" s="4" t="str">
        <f>IF(AND($V$2=$E681,$V$2&lt;&gt;"",$V$2&lt;&gt;0,F681&lt;&gt;"تأكد من الكود"),COUNT($U$3:U680)+1,"  ")</f>
        <v xml:space="preserve">  </v>
      </c>
      <c r="Y681" s="4" t="str">
        <f>IF(AND($Z$2=$D681,$Z$2&lt;&gt;"",$Z$2&lt;&gt;0,$Y$2=$Y$1),COUNT($Y$3:Y680)+1,"  ")</f>
        <v xml:space="preserve">  </v>
      </c>
    </row>
    <row r="682" spans="2:25" ht="15.75">
      <c r="B682" s="5" t="str">
        <f>IF(C682&lt;&gt;"",COUNT($B$3:B681)+1,"")</f>
        <v/>
      </c>
      <c r="C682" s="86"/>
      <c r="D682" s="12"/>
      <c r="E682" s="12"/>
      <c r="F682" s="5" t="str">
        <f>IFERROR(IF(E682&lt;&gt;"",VLOOKUP(E682,STORE!$C$6:$D$500,2,FALSE),""),"تأكد من الكود")</f>
        <v/>
      </c>
      <c r="G682" s="12"/>
      <c r="H682" s="20"/>
      <c r="I682" s="12"/>
      <c r="U682" s="4" t="str">
        <f>IF(AND($V$2=$E682,$V$2&lt;&gt;"",$V$2&lt;&gt;0,F682&lt;&gt;"تأكد من الكود"),COUNT($U$3:U681)+1,"  ")</f>
        <v xml:space="preserve">  </v>
      </c>
      <c r="Y682" s="4" t="str">
        <f>IF(AND($Z$2=$D682,$Z$2&lt;&gt;"",$Z$2&lt;&gt;0,$Y$2=$Y$1),COUNT($Y$3:Y681)+1,"  ")</f>
        <v xml:space="preserve">  </v>
      </c>
    </row>
    <row r="683" spans="2:25" ht="15.75">
      <c r="B683" s="5" t="str">
        <f>IF(C683&lt;&gt;"",COUNT($B$3:B682)+1,"")</f>
        <v/>
      </c>
      <c r="C683" s="86"/>
      <c r="D683" s="12"/>
      <c r="E683" s="12"/>
      <c r="F683" s="5" t="str">
        <f>IFERROR(IF(E683&lt;&gt;"",VLOOKUP(E683,STORE!$C$6:$D$500,2,FALSE),""),"تأكد من الكود")</f>
        <v/>
      </c>
      <c r="G683" s="12"/>
      <c r="H683" s="20"/>
      <c r="I683" s="12"/>
      <c r="U683" s="4" t="str">
        <f>IF(AND($V$2=$E683,$V$2&lt;&gt;"",$V$2&lt;&gt;0,F683&lt;&gt;"تأكد من الكود"),COUNT($U$3:U682)+1,"  ")</f>
        <v xml:space="preserve">  </v>
      </c>
      <c r="Y683" s="4" t="str">
        <f>IF(AND($Z$2=$D683,$Z$2&lt;&gt;"",$Z$2&lt;&gt;0,$Y$2=$Y$1),COUNT($Y$3:Y682)+1,"  ")</f>
        <v xml:space="preserve">  </v>
      </c>
    </row>
    <row r="684" spans="2:25" ht="15.75">
      <c r="B684" s="5" t="str">
        <f>IF(C684&lt;&gt;"",COUNT($B$3:B683)+1,"")</f>
        <v/>
      </c>
      <c r="C684" s="86"/>
      <c r="D684" s="12"/>
      <c r="E684" s="12"/>
      <c r="F684" s="5" t="str">
        <f>IFERROR(IF(E684&lt;&gt;"",VLOOKUP(E684,STORE!$C$6:$D$500,2,FALSE),""),"تأكد من الكود")</f>
        <v/>
      </c>
      <c r="G684" s="12"/>
      <c r="H684" s="20"/>
      <c r="I684" s="12"/>
      <c r="U684" s="4" t="str">
        <f>IF(AND($V$2=$E684,$V$2&lt;&gt;"",$V$2&lt;&gt;0,F684&lt;&gt;"تأكد من الكود"),COUNT($U$3:U683)+1,"  ")</f>
        <v xml:space="preserve">  </v>
      </c>
      <c r="Y684" s="4" t="str">
        <f>IF(AND($Z$2=$D684,$Z$2&lt;&gt;"",$Z$2&lt;&gt;0,$Y$2=$Y$1),COUNT($Y$3:Y683)+1,"  ")</f>
        <v xml:space="preserve">  </v>
      </c>
    </row>
    <row r="685" spans="2:25" ht="15.75">
      <c r="B685" s="5" t="str">
        <f>IF(C685&lt;&gt;"",COUNT($B$3:B684)+1,"")</f>
        <v/>
      </c>
      <c r="C685" s="86"/>
      <c r="D685" s="12"/>
      <c r="E685" s="12"/>
      <c r="F685" s="5" t="str">
        <f>IFERROR(IF(E685&lt;&gt;"",VLOOKUP(E685,STORE!$C$6:$D$500,2,FALSE),""),"تأكد من الكود")</f>
        <v/>
      </c>
      <c r="G685" s="12"/>
      <c r="H685" s="20"/>
      <c r="I685" s="12"/>
      <c r="U685" s="4" t="str">
        <f>IF(AND($V$2=$E685,$V$2&lt;&gt;"",$V$2&lt;&gt;0,F685&lt;&gt;"تأكد من الكود"),COUNT($U$3:U684)+1,"  ")</f>
        <v xml:space="preserve">  </v>
      </c>
      <c r="Y685" s="4" t="str">
        <f>IF(AND($Z$2=$D685,$Z$2&lt;&gt;"",$Z$2&lt;&gt;0,$Y$2=$Y$1),COUNT($Y$3:Y684)+1,"  ")</f>
        <v xml:space="preserve">  </v>
      </c>
    </row>
    <row r="686" spans="2:25" ht="15.75">
      <c r="B686" s="5" t="str">
        <f>IF(C686&lt;&gt;"",COUNT($B$3:B685)+1,"")</f>
        <v/>
      </c>
      <c r="C686" s="86"/>
      <c r="D686" s="12"/>
      <c r="E686" s="12"/>
      <c r="F686" s="5" t="str">
        <f>IFERROR(IF(E686&lt;&gt;"",VLOOKUP(E686,STORE!$C$6:$D$500,2,FALSE),""),"تأكد من الكود")</f>
        <v/>
      </c>
      <c r="G686" s="12"/>
      <c r="H686" s="20"/>
      <c r="I686" s="12"/>
      <c r="U686" s="4" t="str">
        <f>IF(AND($V$2=$E686,$V$2&lt;&gt;"",$V$2&lt;&gt;0,F686&lt;&gt;"تأكد من الكود"),COUNT($U$3:U685)+1,"  ")</f>
        <v xml:space="preserve">  </v>
      </c>
      <c r="Y686" s="4" t="str">
        <f>IF(AND($Z$2=$D686,$Z$2&lt;&gt;"",$Z$2&lt;&gt;0,$Y$2=$Y$1),COUNT($Y$3:Y685)+1,"  ")</f>
        <v xml:space="preserve">  </v>
      </c>
    </row>
    <row r="687" spans="2:25" ht="15.75">
      <c r="B687" s="5" t="str">
        <f>IF(C687&lt;&gt;"",COUNT($B$3:B686)+1,"")</f>
        <v/>
      </c>
      <c r="C687" s="86"/>
      <c r="D687" s="12"/>
      <c r="E687" s="12"/>
      <c r="F687" s="5" t="str">
        <f>IFERROR(IF(E687&lt;&gt;"",VLOOKUP(E687,STORE!$C$6:$D$500,2,FALSE),""),"تأكد من الكود")</f>
        <v/>
      </c>
      <c r="G687" s="12"/>
      <c r="H687" s="20"/>
      <c r="I687" s="12"/>
      <c r="U687" s="4" t="str">
        <f>IF(AND($V$2=$E687,$V$2&lt;&gt;"",$V$2&lt;&gt;0,F687&lt;&gt;"تأكد من الكود"),COUNT($U$3:U686)+1,"  ")</f>
        <v xml:space="preserve">  </v>
      </c>
      <c r="Y687" s="4" t="str">
        <f>IF(AND($Z$2=$D687,$Z$2&lt;&gt;"",$Z$2&lt;&gt;0,$Y$2=$Y$1),COUNT($Y$3:Y686)+1,"  ")</f>
        <v xml:space="preserve">  </v>
      </c>
    </row>
    <row r="688" spans="2:25" ht="15.75">
      <c r="B688" s="5" t="str">
        <f>IF(C688&lt;&gt;"",COUNT($B$3:B687)+1,"")</f>
        <v/>
      </c>
      <c r="C688" s="86"/>
      <c r="D688" s="12"/>
      <c r="E688" s="12"/>
      <c r="F688" s="5" t="str">
        <f>IFERROR(IF(E688&lt;&gt;"",VLOOKUP(E688,STORE!$C$6:$D$500,2,FALSE),""),"تأكد من الكود")</f>
        <v/>
      </c>
      <c r="G688" s="12"/>
      <c r="H688" s="20"/>
      <c r="I688" s="12"/>
      <c r="U688" s="4" t="str">
        <f>IF(AND($V$2=$E688,$V$2&lt;&gt;"",$V$2&lt;&gt;0,F688&lt;&gt;"تأكد من الكود"),COUNT($U$3:U687)+1,"  ")</f>
        <v xml:space="preserve">  </v>
      </c>
      <c r="Y688" s="4" t="str">
        <f>IF(AND($Z$2=$D688,$Z$2&lt;&gt;"",$Z$2&lt;&gt;0,$Y$2=$Y$1),COUNT($Y$3:Y687)+1,"  ")</f>
        <v xml:space="preserve">  </v>
      </c>
    </row>
    <row r="689" spans="2:25" ht="15.75">
      <c r="B689" s="5" t="str">
        <f>IF(C689&lt;&gt;"",COUNT($B$3:B688)+1,"")</f>
        <v/>
      </c>
      <c r="C689" s="86"/>
      <c r="D689" s="12"/>
      <c r="E689" s="12"/>
      <c r="F689" s="5" t="str">
        <f>IFERROR(IF(E689&lt;&gt;"",VLOOKUP(E689,STORE!$C$6:$D$500,2,FALSE),""),"تأكد من الكود")</f>
        <v/>
      </c>
      <c r="G689" s="12"/>
      <c r="H689" s="20"/>
      <c r="I689" s="12"/>
      <c r="U689" s="4" t="str">
        <f>IF(AND($V$2=$E689,$V$2&lt;&gt;"",$V$2&lt;&gt;0,F689&lt;&gt;"تأكد من الكود"),COUNT($U$3:U688)+1,"  ")</f>
        <v xml:space="preserve">  </v>
      </c>
      <c r="Y689" s="4" t="str">
        <f>IF(AND($Z$2=$D689,$Z$2&lt;&gt;"",$Z$2&lt;&gt;0,$Y$2=$Y$1),COUNT($Y$3:Y688)+1,"  ")</f>
        <v xml:space="preserve">  </v>
      </c>
    </row>
    <row r="690" spans="2:25" ht="15.75">
      <c r="B690" s="5" t="str">
        <f>IF(C690&lt;&gt;"",COUNT($B$3:B689)+1,"")</f>
        <v/>
      </c>
      <c r="C690" s="86"/>
      <c r="D690" s="12"/>
      <c r="E690" s="12"/>
      <c r="F690" s="5" t="str">
        <f>IFERROR(IF(E690&lt;&gt;"",VLOOKUP(E690,STORE!$C$6:$D$500,2,FALSE),""),"تأكد من الكود")</f>
        <v/>
      </c>
      <c r="G690" s="12"/>
      <c r="H690" s="20"/>
      <c r="I690" s="12"/>
      <c r="U690" s="4" t="str">
        <f>IF(AND($V$2=$E690,$V$2&lt;&gt;"",$V$2&lt;&gt;0,F690&lt;&gt;"تأكد من الكود"),COUNT($U$3:U689)+1,"  ")</f>
        <v xml:space="preserve">  </v>
      </c>
      <c r="Y690" s="4" t="str">
        <f>IF(AND($Z$2=$D690,$Z$2&lt;&gt;"",$Z$2&lt;&gt;0,$Y$2=$Y$1),COUNT($Y$3:Y689)+1,"  ")</f>
        <v xml:space="preserve">  </v>
      </c>
    </row>
    <row r="691" spans="2:25" ht="15.75">
      <c r="B691" s="5" t="str">
        <f>IF(C691&lt;&gt;"",COUNT($B$3:B690)+1,"")</f>
        <v/>
      </c>
      <c r="C691" s="86"/>
      <c r="D691" s="12"/>
      <c r="E691" s="12"/>
      <c r="F691" s="5" t="str">
        <f>IFERROR(IF(E691&lt;&gt;"",VLOOKUP(E691,STORE!$C$6:$D$500,2,FALSE),""),"تأكد من الكود")</f>
        <v/>
      </c>
      <c r="G691" s="12"/>
      <c r="H691" s="20"/>
      <c r="I691" s="12"/>
      <c r="U691" s="4" t="str">
        <f>IF(AND($V$2=$E691,$V$2&lt;&gt;"",$V$2&lt;&gt;0,F691&lt;&gt;"تأكد من الكود"),COUNT($U$3:U690)+1,"  ")</f>
        <v xml:space="preserve">  </v>
      </c>
      <c r="Y691" s="4" t="str">
        <f>IF(AND($Z$2=$D691,$Z$2&lt;&gt;"",$Z$2&lt;&gt;0,$Y$2=$Y$1),COUNT($Y$3:Y690)+1,"  ")</f>
        <v xml:space="preserve">  </v>
      </c>
    </row>
    <row r="692" spans="2:25" ht="15.75">
      <c r="B692" s="5" t="str">
        <f>IF(C692&lt;&gt;"",COUNT($B$3:B691)+1,"")</f>
        <v/>
      </c>
      <c r="C692" s="86"/>
      <c r="D692" s="12"/>
      <c r="E692" s="12"/>
      <c r="F692" s="5" t="str">
        <f>IFERROR(IF(E692&lt;&gt;"",VLOOKUP(E692,STORE!$C$6:$D$500,2,FALSE),""),"تأكد من الكود")</f>
        <v/>
      </c>
      <c r="G692" s="12"/>
      <c r="H692" s="20"/>
      <c r="I692" s="12"/>
      <c r="U692" s="4" t="str">
        <f>IF(AND($V$2=$E692,$V$2&lt;&gt;"",$V$2&lt;&gt;0,F692&lt;&gt;"تأكد من الكود"),COUNT($U$3:U691)+1,"  ")</f>
        <v xml:space="preserve">  </v>
      </c>
      <c r="Y692" s="4" t="str">
        <f>IF(AND($Z$2=$D692,$Z$2&lt;&gt;"",$Z$2&lt;&gt;0,$Y$2=$Y$1),COUNT($Y$3:Y691)+1,"  ")</f>
        <v xml:space="preserve">  </v>
      </c>
    </row>
    <row r="693" spans="2:25" ht="15.75">
      <c r="B693" s="5" t="str">
        <f>IF(C693&lt;&gt;"",COUNT($B$3:B692)+1,"")</f>
        <v/>
      </c>
      <c r="C693" s="86"/>
      <c r="D693" s="12"/>
      <c r="E693" s="12"/>
      <c r="F693" s="5" t="str">
        <f>IFERROR(IF(E693&lt;&gt;"",VLOOKUP(E693,STORE!$C$6:$D$500,2,FALSE),""),"تأكد من الكود")</f>
        <v/>
      </c>
      <c r="G693" s="12"/>
      <c r="H693" s="20"/>
      <c r="I693" s="12"/>
      <c r="U693" s="4" t="str">
        <f>IF(AND($V$2=$E693,$V$2&lt;&gt;"",$V$2&lt;&gt;0,F693&lt;&gt;"تأكد من الكود"),COUNT($U$3:U692)+1,"  ")</f>
        <v xml:space="preserve">  </v>
      </c>
      <c r="Y693" s="4" t="str">
        <f>IF(AND($Z$2=$D693,$Z$2&lt;&gt;"",$Z$2&lt;&gt;0,$Y$2=$Y$1),COUNT($Y$3:Y692)+1,"  ")</f>
        <v xml:space="preserve">  </v>
      </c>
    </row>
    <row r="694" spans="2:25" ht="15.75">
      <c r="B694" s="5" t="str">
        <f>IF(C694&lt;&gt;"",COUNT($B$3:B693)+1,"")</f>
        <v/>
      </c>
      <c r="C694" s="86"/>
      <c r="D694" s="12"/>
      <c r="E694" s="12"/>
      <c r="F694" s="5" t="str">
        <f>IFERROR(IF(E694&lt;&gt;"",VLOOKUP(E694,STORE!$C$6:$D$500,2,FALSE),""),"تأكد من الكود")</f>
        <v/>
      </c>
      <c r="G694" s="12"/>
      <c r="H694" s="20"/>
      <c r="I694" s="12"/>
      <c r="U694" s="4" t="str">
        <f>IF(AND($V$2=$E694,$V$2&lt;&gt;"",$V$2&lt;&gt;0,F694&lt;&gt;"تأكد من الكود"),COUNT($U$3:U693)+1,"  ")</f>
        <v xml:space="preserve">  </v>
      </c>
      <c r="Y694" s="4" t="str">
        <f>IF(AND($Z$2=$D694,$Z$2&lt;&gt;"",$Z$2&lt;&gt;0,$Y$2=$Y$1),COUNT($Y$3:Y693)+1,"  ")</f>
        <v xml:space="preserve">  </v>
      </c>
    </row>
    <row r="695" spans="2:25" ht="15.75">
      <c r="B695" s="5" t="str">
        <f>IF(C695&lt;&gt;"",COUNT($B$3:B694)+1,"")</f>
        <v/>
      </c>
      <c r="C695" s="86"/>
      <c r="D695" s="12"/>
      <c r="E695" s="12"/>
      <c r="F695" s="5" t="str">
        <f>IFERROR(IF(E695&lt;&gt;"",VLOOKUP(E695,STORE!$C$6:$D$500,2,FALSE),""),"تأكد من الكود")</f>
        <v/>
      </c>
      <c r="G695" s="12"/>
      <c r="H695" s="20"/>
      <c r="I695" s="12"/>
      <c r="U695" s="4" t="str">
        <f>IF(AND($V$2=$E695,$V$2&lt;&gt;"",$V$2&lt;&gt;0,F695&lt;&gt;"تأكد من الكود"),COUNT($U$3:U694)+1,"  ")</f>
        <v xml:space="preserve">  </v>
      </c>
      <c r="Y695" s="4" t="str">
        <f>IF(AND($Z$2=$D695,$Z$2&lt;&gt;"",$Z$2&lt;&gt;0,$Y$2=$Y$1),COUNT($Y$3:Y694)+1,"  ")</f>
        <v xml:space="preserve">  </v>
      </c>
    </row>
    <row r="696" spans="2:25" ht="15.75">
      <c r="B696" s="5" t="str">
        <f>IF(C696&lt;&gt;"",COUNT($B$3:B695)+1,"")</f>
        <v/>
      </c>
      <c r="C696" s="86"/>
      <c r="D696" s="12"/>
      <c r="E696" s="12"/>
      <c r="F696" s="5" t="str">
        <f>IFERROR(IF(E696&lt;&gt;"",VLOOKUP(E696,STORE!$C$6:$D$500,2,FALSE),""),"تأكد من الكود")</f>
        <v/>
      </c>
      <c r="G696" s="12"/>
      <c r="H696" s="20"/>
      <c r="I696" s="12"/>
      <c r="U696" s="4" t="str">
        <f>IF(AND($V$2=$E696,$V$2&lt;&gt;"",$V$2&lt;&gt;0,F696&lt;&gt;"تأكد من الكود"),COUNT($U$3:U695)+1,"  ")</f>
        <v xml:space="preserve">  </v>
      </c>
      <c r="Y696" s="4" t="str">
        <f>IF(AND($Z$2=$D696,$Z$2&lt;&gt;"",$Z$2&lt;&gt;0,$Y$2=$Y$1),COUNT($Y$3:Y695)+1,"  ")</f>
        <v xml:space="preserve">  </v>
      </c>
    </row>
    <row r="697" spans="2:25" ht="15.75">
      <c r="B697" s="5" t="str">
        <f>IF(C697&lt;&gt;"",COUNT($B$3:B696)+1,"")</f>
        <v/>
      </c>
      <c r="C697" s="86"/>
      <c r="D697" s="12"/>
      <c r="E697" s="12"/>
      <c r="F697" s="5" t="str">
        <f>IFERROR(IF(E697&lt;&gt;"",VLOOKUP(E697,STORE!$C$6:$D$500,2,FALSE),""),"تأكد من الكود")</f>
        <v/>
      </c>
      <c r="G697" s="12"/>
      <c r="H697" s="20"/>
      <c r="I697" s="12"/>
      <c r="U697" s="4" t="str">
        <f>IF(AND($V$2=$E697,$V$2&lt;&gt;"",$V$2&lt;&gt;0,F697&lt;&gt;"تأكد من الكود"),COUNT($U$3:U696)+1,"  ")</f>
        <v xml:space="preserve">  </v>
      </c>
      <c r="Y697" s="4" t="str">
        <f>IF(AND($Z$2=$D697,$Z$2&lt;&gt;"",$Z$2&lt;&gt;0,$Y$2=$Y$1),COUNT($Y$3:Y696)+1,"  ")</f>
        <v xml:space="preserve">  </v>
      </c>
    </row>
    <row r="698" spans="2:25" ht="15.75">
      <c r="B698" s="5" t="str">
        <f>IF(C698&lt;&gt;"",COUNT($B$3:B697)+1,"")</f>
        <v/>
      </c>
      <c r="C698" s="86"/>
      <c r="D698" s="12"/>
      <c r="E698" s="12"/>
      <c r="F698" s="5" t="str">
        <f>IFERROR(IF(E698&lt;&gt;"",VLOOKUP(E698,STORE!$C$6:$D$500,2,FALSE),""),"تأكد من الكود")</f>
        <v/>
      </c>
      <c r="G698" s="12"/>
      <c r="H698" s="20"/>
      <c r="I698" s="12"/>
      <c r="U698" s="4" t="str">
        <f>IF(AND($V$2=$E698,$V$2&lt;&gt;"",$V$2&lt;&gt;0,F698&lt;&gt;"تأكد من الكود"),COUNT($U$3:U697)+1,"  ")</f>
        <v xml:space="preserve">  </v>
      </c>
      <c r="Y698" s="4" t="str">
        <f>IF(AND($Z$2=$D698,$Z$2&lt;&gt;"",$Z$2&lt;&gt;0,$Y$2=$Y$1),COUNT($Y$3:Y697)+1,"  ")</f>
        <v xml:space="preserve">  </v>
      </c>
    </row>
    <row r="699" spans="2:25" ht="15.75">
      <c r="B699" s="5" t="str">
        <f>IF(C699&lt;&gt;"",COUNT($B$3:B698)+1,"")</f>
        <v/>
      </c>
      <c r="C699" s="86"/>
      <c r="D699" s="12"/>
      <c r="E699" s="12"/>
      <c r="F699" s="5" t="str">
        <f>IFERROR(IF(E699&lt;&gt;"",VLOOKUP(E699,STORE!$C$6:$D$500,2,FALSE),""),"تأكد من الكود")</f>
        <v/>
      </c>
      <c r="G699" s="12"/>
      <c r="H699" s="20"/>
      <c r="I699" s="12"/>
      <c r="U699" s="4" t="str">
        <f>IF(AND($V$2=$E699,$V$2&lt;&gt;"",$V$2&lt;&gt;0,F699&lt;&gt;"تأكد من الكود"),COUNT($U$3:U698)+1,"  ")</f>
        <v xml:space="preserve">  </v>
      </c>
      <c r="Y699" s="4" t="str">
        <f>IF(AND($Z$2=$D699,$Z$2&lt;&gt;"",$Z$2&lt;&gt;0,$Y$2=$Y$1),COUNT($Y$3:Y698)+1,"  ")</f>
        <v xml:space="preserve">  </v>
      </c>
    </row>
    <row r="700" spans="2:25" ht="15.75">
      <c r="B700" s="5" t="str">
        <f>IF(C700&lt;&gt;"",COUNT($B$3:B699)+1,"")</f>
        <v/>
      </c>
      <c r="C700" s="86"/>
      <c r="D700" s="12"/>
      <c r="E700" s="12"/>
      <c r="F700" s="5" t="str">
        <f>IFERROR(IF(E700&lt;&gt;"",VLOOKUP(E700,STORE!$C$6:$D$500,2,FALSE),""),"تأكد من الكود")</f>
        <v/>
      </c>
      <c r="G700" s="12"/>
      <c r="H700" s="20"/>
      <c r="I700" s="12"/>
      <c r="U700" s="4" t="str">
        <f>IF(AND($V$2=$E700,$V$2&lt;&gt;"",$V$2&lt;&gt;0,F700&lt;&gt;"تأكد من الكود"),COUNT($U$3:U699)+1,"  ")</f>
        <v xml:space="preserve">  </v>
      </c>
      <c r="Y700" s="4" t="str">
        <f>IF(AND($Z$2=$D700,$Z$2&lt;&gt;"",$Z$2&lt;&gt;0,$Y$2=$Y$1),COUNT($Y$3:Y699)+1,"  ")</f>
        <v xml:space="preserve">  </v>
      </c>
    </row>
    <row r="701" spans="2:25" ht="15.75">
      <c r="B701" s="5" t="str">
        <f>IF(C701&lt;&gt;"",COUNT($B$3:B700)+1,"")</f>
        <v/>
      </c>
      <c r="C701" s="86"/>
      <c r="D701" s="12"/>
      <c r="E701" s="12"/>
      <c r="F701" s="5" t="str">
        <f>IFERROR(IF(E701&lt;&gt;"",VLOOKUP(E701,STORE!$C$6:$D$500,2,FALSE),""),"تأكد من الكود")</f>
        <v/>
      </c>
      <c r="G701" s="12"/>
      <c r="H701" s="20"/>
      <c r="I701" s="12"/>
      <c r="U701" s="4" t="str">
        <f>IF(AND($V$2=$E701,$V$2&lt;&gt;"",$V$2&lt;&gt;0,F701&lt;&gt;"تأكد من الكود"),COUNT($U$3:U700)+1,"  ")</f>
        <v xml:space="preserve">  </v>
      </c>
      <c r="Y701" s="4" t="str">
        <f>IF(AND($Z$2=$D701,$Z$2&lt;&gt;"",$Z$2&lt;&gt;0,$Y$2=$Y$1),COUNT($Y$3:Y700)+1,"  ")</f>
        <v xml:space="preserve">  </v>
      </c>
    </row>
    <row r="702" spans="2:25" ht="15.75">
      <c r="B702" s="5" t="str">
        <f>IF(C702&lt;&gt;"",COUNT($B$3:B701)+1,"")</f>
        <v/>
      </c>
      <c r="C702" s="86"/>
      <c r="D702" s="12"/>
      <c r="E702" s="12"/>
      <c r="F702" s="5" t="str">
        <f>IFERROR(IF(E702&lt;&gt;"",VLOOKUP(E702,STORE!$C$6:$D$500,2,FALSE),""),"تأكد من الكود")</f>
        <v/>
      </c>
      <c r="G702" s="12"/>
      <c r="H702" s="20"/>
      <c r="I702" s="12"/>
      <c r="U702" s="4" t="str">
        <f>IF(AND($V$2=$E702,$V$2&lt;&gt;"",$V$2&lt;&gt;0,F702&lt;&gt;"تأكد من الكود"),COUNT($U$3:U701)+1,"  ")</f>
        <v xml:space="preserve">  </v>
      </c>
      <c r="Y702" s="4" t="str">
        <f>IF(AND($Z$2=$D702,$Z$2&lt;&gt;"",$Z$2&lt;&gt;0,$Y$2=$Y$1),COUNT($Y$3:Y701)+1,"  ")</f>
        <v xml:space="preserve">  </v>
      </c>
    </row>
    <row r="703" spans="2:25" ht="15.75">
      <c r="B703" s="5" t="str">
        <f>IF(C703&lt;&gt;"",COUNT($B$3:B702)+1,"")</f>
        <v/>
      </c>
      <c r="C703" s="86"/>
      <c r="D703" s="12"/>
      <c r="E703" s="12"/>
      <c r="F703" s="5" t="str">
        <f>IFERROR(IF(E703&lt;&gt;"",VLOOKUP(E703,STORE!$C$6:$D$500,2,FALSE),""),"تأكد من الكود")</f>
        <v/>
      </c>
      <c r="G703" s="12"/>
      <c r="H703" s="20"/>
      <c r="I703" s="12"/>
      <c r="U703" s="4" t="str">
        <f>IF(AND($V$2=$E703,$V$2&lt;&gt;"",$V$2&lt;&gt;0,F703&lt;&gt;"تأكد من الكود"),COUNT($U$3:U702)+1,"  ")</f>
        <v xml:space="preserve">  </v>
      </c>
      <c r="Y703" s="4" t="str">
        <f>IF(AND($Z$2=$D703,$Z$2&lt;&gt;"",$Z$2&lt;&gt;0,$Y$2=$Y$1),COUNT($Y$3:Y702)+1,"  ")</f>
        <v xml:space="preserve">  </v>
      </c>
    </row>
    <row r="704" spans="2:25" ht="15.75">
      <c r="B704" s="5" t="str">
        <f>IF(C704&lt;&gt;"",COUNT($B$3:B703)+1,"")</f>
        <v/>
      </c>
      <c r="C704" s="86"/>
      <c r="D704" s="12"/>
      <c r="E704" s="12"/>
      <c r="F704" s="5" t="str">
        <f>IFERROR(IF(E704&lt;&gt;"",VLOOKUP(E704,STORE!$C$6:$D$500,2,FALSE),""),"تأكد من الكود")</f>
        <v/>
      </c>
      <c r="G704" s="12"/>
      <c r="H704" s="20"/>
      <c r="I704" s="12"/>
      <c r="U704" s="4" t="str">
        <f>IF(AND($V$2=$E704,$V$2&lt;&gt;"",$V$2&lt;&gt;0,F704&lt;&gt;"تأكد من الكود"),COUNT($U$3:U703)+1,"  ")</f>
        <v xml:space="preserve">  </v>
      </c>
      <c r="Y704" s="4" t="str">
        <f>IF(AND($Z$2=$D704,$Z$2&lt;&gt;"",$Z$2&lt;&gt;0,$Y$2=$Y$1),COUNT($Y$3:Y703)+1,"  ")</f>
        <v xml:space="preserve">  </v>
      </c>
    </row>
    <row r="705" spans="2:25" ht="15.75">
      <c r="B705" s="5" t="str">
        <f>IF(C705&lt;&gt;"",COUNT($B$3:B704)+1,"")</f>
        <v/>
      </c>
      <c r="C705" s="86"/>
      <c r="D705" s="12"/>
      <c r="E705" s="12"/>
      <c r="F705" s="5" t="str">
        <f>IFERROR(IF(E705&lt;&gt;"",VLOOKUP(E705,STORE!$C$6:$D$500,2,FALSE),""),"تأكد من الكود")</f>
        <v/>
      </c>
      <c r="G705" s="12"/>
      <c r="H705" s="20"/>
      <c r="I705" s="12"/>
      <c r="U705" s="4" t="str">
        <f>IF(AND($V$2=$E705,$V$2&lt;&gt;"",$V$2&lt;&gt;0,F705&lt;&gt;"تأكد من الكود"),COUNT($U$3:U704)+1,"  ")</f>
        <v xml:space="preserve">  </v>
      </c>
      <c r="Y705" s="4" t="str">
        <f>IF(AND($Z$2=$D705,$Z$2&lt;&gt;"",$Z$2&lt;&gt;0,$Y$2=$Y$1),COUNT($Y$3:Y704)+1,"  ")</f>
        <v xml:space="preserve">  </v>
      </c>
    </row>
    <row r="706" spans="2:25" ht="15.75">
      <c r="B706" s="5" t="str">
        <f>IF(C706&lt;&gt;"",COUNT($B$3:B705)+1,"")</f>
        <v/>
      </c>
      <c r="C706" s="86"/>
      <c r="D706" s="12"/>
      <c r="E706" s="12"/>
      <c r="F706" s="5" t="str">
        <f>IFERROR(IF(E706&lt;&gt;"",VLOOKUP(E706,STORE!$C$6:$D$500,2,FALSE),""),"تأكد من الكود")</f>
        <v/>
      </c>
      <c r="G706" s="12"/>
      <c r="H706" s="20"/>
      <c r="I706" s="12"/>
      <c r="U706" s="4" t="str">
        <f>IF(AND($V$2=$E706,$V$2&lt;&gt;"",$V$2&lt;&gt;0,F706&lt;&gt;"تأكد من الكود"),COUNT($U$3:U705)+1,"  ")</f>
        <v xml:space="preserve">  </v>
      </c>
      <c r="Y706" s="4" t="str">
        <f>IF(AND($Z$2=$D706,$Z$2&lt;&gt;"",$Z$2&lt;&gt;0,$Y$2=$Y$1),COUNT($Y$3:Y705)+1,"  ")</f>
        <v xml:space="preserve">  </v>
      </c>
    </row>
    <row r="707" spans="2:25" ht="15.75">
      <c r="B707" s="5" t="str">
        <f>IF(C707&lt;&gt;"",COUNT($B$3:B706)+1,"")</f>
        <v/>
      </c>
      <c r="C707" s="86"/>
      <c r="D707" s="12"/>
      <c r="E707" s="12"/>
      <c r="F707" s="5" t="str">
        <f>IFERROR(IF(E707&lt;&gt;"",VLOOKUP(E707,STORE!$C$6:$D$500,2,FALSE),""),"تأكد من الكود")</f>
        <v/>
      </c>
      <c r="G707" s="12"/>
      <c r="H707" s="20"/>
      <c r="I707" s="12"/>
      <c r="U707" s="4" t="str">
        <f>IF(AND($V$2=$E707,$V$2&lt;&gt;"",$V$2&lt;&gt;0,F707&lt;&gt;"تأكد من الكود"),COUNT($U$3:U706)+1,"  ")</f>
        <v xml:space="preserve">  </v>
      </c>
      <c r="Y707" s="4" t="str">
        <f>IF(AND($Z$2=$D707,$Z$2&lt;&gt;"",$Z$2&lt;&gt;0,$Y$2=$Y$1),COUNT($Y$3:Y706)+1,"  ")</f>
        <v xml:space="preserve">  </v>
      </c>
    </row>
    <row r="708" spans="2:25" ht="15.75">
      <c r="B708" s="5" t="str">
        <f>IF(C708&lt;&gt;"",COUNT($B$3:B707)+1,"")</f>
        <v/>
      </c>
      <c r="C708" s="86"/>
      <c r="D708" s="12"/>
      <c r="E708" s="12"/>
      <c r="F708" s="5" t="str">
        <f>IFERROR(IF(E708&lt;&gt;"",VLOOKUP(E708,STORE!$C$6:$D$500,2,FALSE),""),"تأكد من الكود")</f>
        <v/>
      </c>
      <c r="G708" s="12"/>
      <c r="H708" s="20"/>
      <c r="I708" s="12"/>
      <c r="U708" s="4" t="str">
        <f>IF(AND($V$2=$E708,$V$2&lt;&gt;"",$V$2&lt;&gt;0,F708&lt;&gt;"تأكد من الكود"),COUNT($U$3:U707)+1,"  ")</f>
        <v xml:space="preserve">  </v>
      </c>
      <c r="Y708" s="4" t="str">
        <f>IF(AND($Z$2=$D708,$Z$2&lt;&gt;"",$Z$2&lt;&gt;0,$Y$2=$Y$1),COUNT($Y$3:Y707)+1,"  ")</f>
        <v xml:space="preserve">  </v>
      </c>
    </row>
    <row r="709" spans="2:25" ht="15.75">
      <c r="B709" s="5" t="str">
        <f>IF(C709&lt;&gt;"",COUNT($B$3:B708)+1,"")</f>
        <v/>
      </c>
      <c r="C709" s="86"/>
      <c r="D709" s="12"/>
      <c r="E709" s="12"/>
      <c r="F709" s="5" t="str">
        <f>IFERROR(IF(E709&lt;&gt;"",VLOOKUP(E709,STORE!$C$6:$D$500,2,FALSE),""),"تأكد من الكود")</f>
        <v/>
      </c>
      <c r="G709" s="12"/>
      <c r="H709" s="20"/>
      <c r="I709" s="12"/>
      <c r="U709" s="4" t="str">
        <f>IF(AND($V$2=$E709,$V$2&lt;&gt;"",$V$2&lt;&gt;0,F709&lt;&gt;"تأكد من الكود"),COUNT($U$3:U708)+1,"  ")</f>
        <v xml:space="preserve">  </v>
      </c>
      <c r="Y709" s="4" t="str">
        <f>IF(AND($Z$2=$D709,$Z$2&lt;&gt;"",$Z$2&lt;&gt;0,$Y$2=$Y$1),COUNT($Y$3:Y708)+1,"  ")</f>
        <v xml:space="preserve">  </v>
      </c>
    </row>
    <row r="710" spans="2:25" ht="15.75">
      <c r="B710" s="5" t="str">
        <f>IF(C710&lt;&gt;"",COUNT($B$3:B709)+1,"")</f>
        <v/>
      </c>
      <c r="C710" s="86"/>
      <c r="D710" s="12"/>
      <c r="E710" s="12"/>
      <c r="F710" s="5" t="str">
        <f>IFERROR(IF(E710&lt;&gt;"",VLOOKUP(E710,STORE!$C$6:$D$500,2,FALSE),""),"تأكد من الكود")</f>
        <v/>
      </c>
      <c r="G710" s="12"/>
      <c r="H710" s="20"/>
      <c r="I710" s="12"/>
      <c r="U710" s="4" t="str">
        <f>IF(AND($V$2=$E710,$V$2&lt;&gt;"",$V$2&lt;&gt;0,F710&lt;&gt;"تأكد من الكود"),COUNT($U$3:U709)+1,"  ")</f>
        <v xml:space="preserve">  </v>
      </c>
      <c r="Y710" s="4" t="str">
        <f>IF(AND($Z$2=$D710,$Z$2&lt;&gt;"",$Z$2&lt;&gt;0,$Y$2=$Y$1),COUNT($Y$3:Y709)+1,"  ")</f>
        <v xml:space="preserve">  </v>
      </c>
    </row>
    <row r="711" spans="2:25" ht="15.75">
      <c r="B711" s="5" t="str">
        <f>IF(C711&lt;&gt;"",COUNT($B$3:B710)+1,"")</f>
        <v/>
      </c>
      <c r="C711" s="86"/>
      <c r="D711" s="12"/>
      <c r="E711" s="12"/>
      <c r="F711" s="5" t="str">
        <f>IFERROR(IF(E711&lt;&gt;"",VLOOKUP(E711,STORE!$C$6:$D$500,2,FALSE),""),"تأكد من الكود")</f>
        <v/>
      </c>
      <c r="G711" s="12"/>
      <c r="H711" s="20"/>
      <c r="I711" s="12"/>
      <c r="U711" s="4" t="str">
        <f>IF(AND($V$2=$E711,$V$2&lt;&gt;"",$V$2&lt;&gt;0,F711&lt;&gt;"تأكد من الكود"),COUNT($U$3:U710)+1,"  ")</f>
        <v xml:space="preserve">  </v>
      </c>
      <c r="Y711" s="4" t="str">
        <f>IF(AND($Z$2=$D711,$Z$2&lt;&gt;"",$Z$2&lt;&gt;0,$Y$2=$Y$1),COUNT($Y$3:Y710)+1,"  ")</f>
        <v xml:space="preserve">  </v>
      </c>
    </row>
    <row r="712" spans="2:25" ht="15.75">
      <c r="B712" s="5" t="str">
        <f>IF(C712&lt;&gt;"",COUNT($B$3:B711)+1,"")</f>
        <v/>
      </c>
      <c r="C712" s="86"/>
      <c r="D712" s="12"/>
      <c r="E712" s="12"/>
      <c r="F712" s="5" t="str">
        <f>IFERROR(IF(E712&lt;&gt;"",VLOOKUP(E712,STORE!$C$6:$D$500,2,FALSE),""),"تأكد من الكود")</f>
        <v/>
      </c>
      <c r="G712" s="12"/>
      <c r="H712" s="20"/>
      <c r="I712" s="12"/>
      <c r="U712" s="4" t="str">
        <f>IF(AND($V$2=$E712,$V$2&lt;&gt;"",$V$2&lt;&gt;0,F712&lt;&gt;"تأكد من الكود"),COUNT($U$3:U711)+1,"  ")</f>
        <v xml:space="preserve">  </v>
      </c>
      <c r="Y712" s="4" t="str">
        <f>IF(AND($Z$2=$D712,$Z$2&lt;&gt;"",$Z$2&lt;&gt;0,$Y$2=$Y$1),COUNT($Y$3:Y711)+1,"  ")</f>
        <v xml:space="preserve">  </v>
      </c>
    </row>
    <row r="713" spans="2:25" ht="15.75">
      <c r="B713" s="5" t="str">
        <f>IF(C713&lt;&gt;"",COUNT($B$3:B712)+1,"")</f>
        <v/>
      </c>
      <c r="C713" s="86"/>
      <c r="D713" s="12"/>
      <c r="E713" s="12"/>
      <c r="F713" s="5" t="str">
        <f>IFERROR(IF(E713&lt;&gt;"",VLOOKUP(E713,STORE!$C$6:$D$500,2,FALSE),""),"تأكد من الكود")</f>
        <v/>
      </c>
      <c r="G713" s="12"/>
      <c r="H713" s="20"/>
      <c r="I713" s="12"/>
      <c r="U713" s="4" t="str">
        <f>IF(AND($V$2=$E713,$V$2&lt;&gt;"",$V$2&lt;&gt;0,F713&lt;&gt;"تأكد من الكود"),COUNT($U$3:U712)+1,"  ")</f>
        <v xml:space="preserve">  </v>
      </c>
      <c r="Y713" s="4" t="str">
        <f>IF(AND($Z$2=$D713,$Z$2&lt;&gt;"",$Z$2&lt;&gt;0,$Y$2=$Y$1),COUNT($Y$3:Y712)+1,"  ")</f>
        <v xml:space="preserve">  </v>
      </c>
    </row>
    <row r="714" spans="2:25" ht="15.75">
      <c r="B714" s="5" t="str">
        <f>IF(C714&lt;&gt;"",COUNT($B$3:B713)+1,"")</f>
        <v/>
      </c>
      <c r="C714" s="86"/>
      <c r="D714" s="12"/>
      <c r="E714" s="12"/>
      <c r="F714" s="5" t="str">
        <f>IFERROR(IF(E714&lt;&gt;"",VLOOKUP(E714,STORE!$C$6:$D$500,2,FALSE),""),"تأكد من الكود")</f>
        <v/>
      </c>
      <c r="G714" s="12"/>
      <c r="H714" s="20"/>
      <c r="I714" s="12"/>
      <c r="U714" s="4" t="str">
        <f>IF(AND($V$2=$E714,$V$2&lt;&gt;"",$V$2&lt;&gt;0,F714&lt;&gt;"تأكد من الكود"),COUNT($U$3:U713)+1,"  ")</f>
        <v xml:space="preserve">  </v>
      </c>
      <c r="Y714" s="4" t="str">
        <f>IF(AND($Z$2=$D714,$Z$2&lt;&gt;"",$Z$2&lt;&gt;0,$Y$2=$Y$1),COUNT($Y$3:Y713)+1,"  ")</f>
        <v xml:space="preserve">  </v>
      </c>
    </row>
    <row r="715" spans="2:25" ht="15.75">
      <c r="B715" s="5" t="str">
        <f>IF(C715&lt;&gt;"",COUNT($B$3:B714)+1,"")</f>
        <v/>
      </c>
      <c r="C715" s="86"/>
      <c r="D715" s="12"/>
      <c r="E715" s="12"/>
      <c r="F715" s="5" t="str">
        <f>IFERROR(IF(E715&lt;&gt;"",VLOOKUP(E715,STORE!$C$6:$D$500,2,FALSE),""),"تأكد من الكود")</f>
        <v/>
      </c>
      <c r="G715" s="12"/>
      <c r="H715" s="20"/>
      <c r="I715" s="12"/>
      <c r="U715" s="4" t="str">
        <f>IF(AND($V$2=$E715,$V$2&lt;&gt;"",$V$2&lt;&gt;0,F715&lt;&gt;"تأكد من الكود"),COUNT($U$3:U714)+1,"  ")</f>
        <v xml:space="preserve">  </v>
      </c>
      <c r="Y715" s="4" t="str">
        <f>IF(AND($Z$2=$D715,$Z$2&lt;&gt;"",$Z$2&lt;&gt;0,$Y$2=$Y$1),COUNT($Y$3:Y714)+1,"  ")</f>
        <v xml:space="preserve">  </v>
      </c>
    </row>
    <row r="716" spans="2:25" ht="15.75">
      <c r="B716" s="5" t="str">
        <f>IF(C716&lt;&gt;"",COUNT($B$3:B715)+1,"")</f>
        <v/>
      </c>
      <c r="C716" s="86"/>
      <c r="D716" s="12"/>
      <c r="E716" s="12"/>
      <c r="F716" s="5" t="str">
        <f>IFERROR(IF(E716&lt;&gt;"",VLOOKUP(E716,STORE!$C$6:$D$500,2,FALSE),""),"تأكد من الكود")</f>
        <v/>
      </c>
      <c r="G716" s="12"/>
      <c r="H716" s="20"/>
      <c r="I716" s="12"/>
      <c r="U716" s="4" t="str">
        <f>IF(AND($V$2=$E716,$V$2&lt;&gt;"",$V$2&lt;&gt;0,F716&lt;&gt;"تأكد من الكود"),COUNT($U$3:U715)+1,"  ")</f>
        <v xml:space="preserve">  </v>
      </c>
      <c r="Y716" s="4" t="str">
        <f>IF(AND($Z$2=$D716,$Z$2&lt;&gt;"",$Z$2&lt;&gt;0,$Y$2=$Y$1),COUNT($Y$3:Y715)+1,"  ")</f>
        <v xml:space="preserve">  </v>
      </c>
    </row>
    <row r="717" spans="2:25" ht="15.75">
      <c r="B717" s="5" t="str">
        <f>IF(C717&lt;&gt;"",COUNT($B$3:B716)+1,"")</f>
        <v/>
      </c>
      <c r="C717" s="86"/>
      <c r="D717" s="12"/>
      <c r="E717" s="12"/>
      <c r="F717" s="5" t="str">
        <f>IFERROR(IF(E717&lt;&gt;"",VLOOKUP(E717,STORE!$C$6:$D$500,2,FALSE),""),"تأكد من الكود")</f>
        <v/>
      </c>
      <c r="G717" s="12"/>
      <c r="H717" s="20"/>
      <c r="I717" s="12"/>
      <c r="U717" s="4" t="str">
        <f>IF(AND($V$2=$E717,$V$2&lt;&gt;"",$V$2&lt;&gt;0,F717&lt;&gt;"تأكد من الكود"),COUNT($U$3:U716)+1,"  ")</f>
        <v xml:space="preserve">  </v>
      </c>
      <c r="Y717" s="4" t="str">
        <f>IF(AND($Z$2=$D717,$Z$2&lt;&gt;"",$Z$2&lt;&gt;0,$Y$2=$Y$1),COUNT($Y$3:Y716)+1,"  ")</f>
        <v xml:space="preserve">  </v>
      </c>
    </row>
    <row r="718" spans="2:25" ht="15.75">
      <c r="B718" s="5" t="str">
        <f>IF(C718&lt;&gt;"",COUNT($B$3:B717)+1,"")</f>
        <v/>
      </c>
      <c r="C718" s="86"/>
      <c r="D718" s="12"/>
      <c r="E718" s="12"/>
      <c r="F718" s="5" t="str">
        <f>IFERROR(IF(E718&lt;&gt;"",VLOOKUP(E718,STORE!$C$6:$D$500,2,FALSE),""),"تأكد من الكود")</f>
        <v/>
      </c>
      <c r="G718" s="12"/>
      <c r="H718" s="20"/>
      <c r="I718" s="12"/>
      <c r="U718" s="4" t="str">
        <f>IF(AND($V$2=$E718,$V$2&lt;&gt;"",$V$2&lt;&gt;0,F718&lt;&gt;"تأكد من الكود"),COUNT($U$3:U717)+1,"  ")</f>
        <v xml:space="preserve">  </v>
      </c>
      <c r="Y718" s="4" t="str">
        <f>IF(AND($Z$2=$D718,$Z$2&lt;&gt;"",$Z$2&lt;&gt;0,$Y$2=$Y$1),COUNT($Y$3:Y717)+1,"  ")</f>
        <v xml:space="preserve">  </v>
      </c>
    </row>
    <row r="719" spans="2:25" ht="15.75">
      <c r="B719" s="5" t="str">
        <f>IF(C719&lt;&gt;"",COUNT($B$3:B718)+1,"")</f>
        <v/>
      </c>
      <c r="C719" s="86"/>
      <c r="D719" s="12"/>
      <c r="E719" s="12"/>
      <c r="F719" s="5" t="str">
        <f>IFERROR(IF(E719&lt;&gt;"",VLOOKUP(E719,STORE!$C$6:$D$500,2,FALSE),""),"تأكد من الكود")</f>
        <v/>
      </c>
      <c r="G719" s="12"/>
      <c r="H719" s="20"/>
      <c r="I719" s="12"/>
      <c r="U719" s="4" t="str">
        <f>IF(AND($V$2=$E719,$V$2&lt;&gt;"",$V$2&lt;&gt;0,F719&lt;&gt;"تأكد من الكود"),COUNT($U$3:U718)+1,"  ")</f>
        <v xml:space="preserve">  </v>
      </c>
      <c r="Y719" s="4" t="str">
        <f>IF(AND($Z$2=$D719,$Z$2&lt;&gt;"",$Z$2&lt;&gt;0,$Y$2=$Y$1),COUNT($Y$3:Y718)+1,"  ")</f>
        <v xml:space="preserve">  </v>
      </c>
    </row>
    <row r="720" spans="2:25" ht="15.75">
      <c r="B720" s="5" t="str">
        <f>IF(C720&lt;&gt;"",COUNT($B$3:B719)+1,"")</f>
        <v/>
      </c>
      <c r="C720" s="86"/>
      <c r="D720" s="12"/>
      <c r="E720" s="12"/>
      <c r="F720" s="5" t="str">
        <f>IFERROR(IF(E720&lt;&gt;"",VLOOKUP(E720,STORE!$C$6:$D$500,2,FALSE),""),"تأكد من الكود")</f>
        <v/>
      </c>
      <c r="G720" s="12"/>
      <c r="H720" s="20"/>
      <c r="I720" s="12"/>
      <c r="U720" s="4" t="str">
        <f>IF(AND($V$2=$E720,$V$2&lt;&gt;"",$V$2&lt;&gt;0,F720&lt;&gt;"تأكد من الكود"),COUNT($U$3:U719)+1,"  ")</f>
        <v xml:space="preserve">  </v>
      </c>
      <c r="Y720" s="4" t="str">
        <f>IF(AND($Z$2=$D720,$Z$2&lt;&gt;"",$Z$2&lt;&gt;0,$Y$2=$Y$1),COUNT($Y$3:Y719)+1,"  ")</f>
        <v xml:space="preserve">  </v>
      </c>
    </row>
    <row r="721" spans="2:25" ht="15.75">
      <c r="B721" s="5" t="str">
        <f>IF(C721&lt;&gt;"",COUNT($B$3:B720)+1,"")</f>
        <v/>
      </c>
      <c r="C721" s="86"/>
      <c r="D721" s="12"/>
      <c r="E721" s="12"/>
      <c r="F721" s="5" t="str">
        <f>IFERROR(IF(E721&lt;&gt;"",VLOOKUP(E721,STORE!$C$6:$D$500,2,FALSE),""),"تأكد من الكود")</f>
        <v/>
      </c>
      <c r="G721" s="12"/>
      <c r="H721" s="20"/>
      <c r="I721" s="12"/>
      <c r="U721" s="4" t="str">
        <f>IF(AND($V$2=$E721,$V$2&lt;&gt;"",$V$2&lt;&gt;0,F721&lt;&gt;"تأكد من الكود"),COUNT($U$3:U720)+1,"  ")</f>
        <v xml:space="preserve">  </v>
      </c>
      <c r="Y721" s="4" t="str">
        <f>IF(AND($Z$2=$D721,$Z$2&lt;&gt;"",$Z$2&lt;&gt;0,$Y$2=$Y$1),COUNT($Y$3:Y720)+1,"  ")</f>
        <v xml:space="preserve">  </v>
      </c>
    </row>
    <row r="722" spans="2:25" ht="15.75">
      <c r="B722" s="5" t="str">
        <f>IF(C722&lt;&gt;"",COUNT($B$3:B721)+1,"")</f>
        <v/>
      </c>
      <c r="C722" s="86"/>
      <c r="D722" s="12"/>
      <c r="E722" s="12"/>
      <c r="F722" s="5" t="str">
        <f>IFERROR(IF(E722&lt;&gt;"",VLOOKUP(E722,STORE!$C$6:$D$500,2,FALSE),""),"تأكد من الكود")</f>
        <v/>
      </c>
      <c r="G722" s="12"/>
      <c r="H722" s="20"/>
      <c r="I722" s="12"/>
      <c r="U722" s="4" t="str">
        <f>IF(AND($V$2=$E722,$V$2&lt;&gt;"",$V$2&lt;&gt;0,F722&lt;&gt;"تأكد من الكود"),COUNT($U$3:U721)+1,"  ")</f>
        <v xml:space="preserve">  </v>
      </c>
      <c r="Y722" s="4" t="str">
        <f>IF(AND($Z$2=$D722,$Z$2&lt;&gt;"",$Z$2&lt;&gt;0,$Y$2=$Y$1),COUNT($Y$3:Y721)+1,"  ")</f>
        <v xml:space="preserve">  </v>
      </c>
    </row>
    <row r="723" spans="2:25" ht="15.75">
      <c r="B723" s="5" t="str">
        <f>IF(C723&lt;&gt;"",COUNT($B$3:B722)+1,"")</f>
        <v/>
      </c>
      <c r="C723" s="86"/>
      <c r="D723" s="12"/>
      <c r="E723" s="12"/>
      <c r="F723" s="5" t="str">
        <f>IFERROR(IF(E723&lt;&gt;"",VLOOKUP(E723,STORE!$C$6:$D$500,2,FALSE),""),"تأكد من الكود")</f>
        <v/>
      </c>
      <c r="G723" s="12"/>
      <c r="H723" s="20"/>
      <c r="I723" s="12"/>
      <c r="U723" s="4" t="str">
        <f>IF(AND($V$2=$E723,$V$2&lt;&gt;"",$V$2&lt;&gt;0,F723&lt;&gt;"تأكد من الكود"),COUNT($U$3:U722)+1,"  ")</f>
        <v xml:space="preserve">  </v>
      </c>
      <c r="Y723" s="4" t="str">
        <f>IF(AND($Z$2=$D723,$Z$2&lt;&gt;"",$Z$2&lt;&gt;0,$Y$2=$Y$1),COUNT($Y$3:Y722)+1,"  ")</f>
        <v xml:space="preserve">  </v>
      </c>
    </row>
    <row r="724" spans="2:25" ht="15.75">
      <c r="B724" s="5" t="str">
        <f>IF(C724&lt;&gt;"",COUNT($B$3:B723)+1,"")</f>
        <v/>
      </c>
      <c r="C724" s="86"/>
      <c r="D724" s="12"/>
      <c r="E724" s="12"/>
      <c r="F724" s="5" t="str">
        <f>IFERROR(IF(E724&lt;&gt;"",VLOOKUP(E724,STORE!$C$6:$D$500,2,FALSE),""),"تأكد من الكود")</f>
        <v/>
      </c>
      <c r="G724" s="12"/>
      <c r="H724" s="20"/>
      <c r="I724" s="12"/>
      <c r="U724" s="4" t="str">
        <f>IF(AND($V$2=$E724,$V$2&lt;&gt;"",$V$2&lt;&gt;0,F724&lt;&gt;"تأكد من الكود"),COUNT($U$3:U723)+1,"  ")</f>
        <v xml:space="preserve">  </v>
      </c>
      <c r="Y724" s="4" t="str">
        <f>IF(AND($Z$2=$D724,$Z$2&lt;&gt;"",$Z$2&lt;&gt;0,$Y$2=$Y$1),COUNT($Y$3:Y723)+1,"  ")</f>
        <v xml:space="preserve">  </v>
      </c>
    </row>
    <row r="725" spans="2:25" ht="15.75">
      <c r="B725" s="5" t="str">
        <f>IF(C725&lt;&gt;"",COUNT($B$3:B724)+1,"")</f>
        <v/>
      </c>
      <c r="C725" s="86"/>
      <c r="D725" s="12"/>
      <c r="E725" s="12"/>
      <c r="F725" s="5" t="str">
        <f>IFERROR(IF(E725&lt;&gt;"",VLOOKUP(E725,STORE!$C$6:$D$500,2,FALSE),""),"تأكد من الكود")</f>
        <v/>
      </c>
      <c r="G725" s="12"/>
      <c r="H725" s="20"/>
      <c r="I725" s="12"/>
      <c r="U725" s="4" t="str">
        <f>IF(AND($V$2=$E725,$V$2&lt;&gt;"",$V$2&lt;&gt;0,F725&lt;&gt;"تأكد من الكود"),COUNT($U$3:U724)+1,"  ")</f>
        <v xml:space="preserve">  </v>
      </c>
      <c r="Y725" s="4" t="str">
        <f>IF(AND($Z$2=$D725,$Z$2&lt;&gt;"",$Z$2&lt;&gt;0,$Y$2=$Y$1),COUNT($Y$3:Y724)+1,"  ")</f>
        <v xml:space="preserve">  </v>
      </c>
    </row>
    <row r="726" spans="2:25" ht="15.75">
      <c r="B726" s="5" t="str">
        <f>IF(C726&lt;&gt;"",COUNT($B$3:B725)+1,"")</f>
        <v/>
      </c>
      <c r="C726" s="86"/>
      <c r="D726" s="12"/>
      <c r="E726" s="12"/>
      <c r="F726" s="5" t="str">
        <f>IFERROR(IF(E726&lt;&gt;"",VLOOKUP(E726,STORE!$C$6:$D$500,2,FALSE),""),"تأكد من الكود")</f>
        <v/>
      </c>
      <c r="G726" s="12"/>
      <c r="H726" s="20"/>
      <c r="I726" s="12"/>
      <c r="U726" s="4" t="str">
        <f>IF(AND($V$2=$E726,$V$2&lt;&gt;"",$V$2&lt;&gt;0,F726&lt;&gt;"تأكد من الكود"),COUNT($U$3:U725)+1,"  ")</f>
        <v xml:space="preserve">  </v>
      </c>
      <c r="Y726" s="4" t="str">
        <f>IF(AND($Z$2=$D726,$Z$2&lt;&gt;"",$Z$2&lt;&gt;0,$Y$2=$Y$1),COUNT($Y$3:Y725)+1,"  ")</f>
        <v xml:space="preserve">  </v>
      </c>
    </row>
    <row r="727" spans="2:25" ht="15.75">
      <c r="B727" s="5" t="str">
        <f>IF(C727&lt;&gt;"",COUNT($B$3:B726)+1,"")</f>
        <v/>
      </c>
      <c r="C727" s="86"/>
      <c r="D727" s="12"/>
      <c r="E727" s="12"/>
      <c r="F727" s="5" t="str">
        <f>IFERROR(IF(E727&lt;&gt;"",VLOOKUP(E727,STORE!$C$6:$D$500,2,FALSE),""),"تأكد من الكود")</f>
        <v/>
      </c>
      <c r="G727" s="12"/>
      <c r="H727" s="20"/>
      <c r="I727" s="12"/>
      <c r="U727" s="4" t="str">
        <f>IF(AND($V$2=$E727,$V$2&lt;&gt;"",$V$2&lt;&gt;0,F727&lt;&gt;"تأكد من الكود"),COUNT($U$3:U726)+1,"  ")</f>
        <v xml:space="preserve">  </v>
      </c>
      <c r="Y727" s="4" t="str">
        <f>IF(AND($Z$2=$D727,$Z$2&lt;&gt;"",$Z$2&lt;&gt;0,$Y$2=$Y$1),COUNT($Y$3:Y726)+1,"  ")</f>
        <v xml:space="preserve">  </v>
      </c>
    </row>
    <row r="728" spans="2:25" ht="15.75">
      <c r="B728" s="5" t="str">
        <f>IF(C728&lt;&gt;"",COUNT($B$3:B727)+1,"")</f>
        <v/>
      </c>
      <c r="C728" s="86"/>
      <c r="D728" s="12"/>
      <c r="E728" s="12"/>
      <c r="F728" s="5" t="str">
        <f>IFERROR(IF(E728&lt;&gt;"",VLOOKUP(E728,STORE!$C$6:$D$500,2,FALSE),""),"تأكد من الكود")</f>
        <v/>
      </c>
      <c r="G728" s="12"/>
      <c r="H728" s="20"/>
      <c r="I728" s="12"/>
      <c r="U728" s="4" t="str">
        <f>IF(AND($V$2=$E728,$V$2&lt;&gt;"",$V$2&lt;&gt;0,F728&lt;&gt;"تأكد من الكود"),COUNT($U$3:U727)+1,"  ")</f>
        <v xml:space="preserve">  </v>
      </c>
      <c r="Y728" s="4" t="str">
        <f>IF(AND($Z$2=$D728,$Z$2&lt;&gt;"",$Z$2&lt;&gt;0,$Y$2=$Y$1),COUNT($Y$3:Y727)+1,"  ")</f>
        <v xml:space="preserve">  </v>
      </c>
    </row>
    <row r="729" spans="2:25" ht="15.75">
      <c r="B729" s="5" t="str">
        <f>IF(C729&lt;&gt;"",COUNT($B$3:B728)+1,"")</f>
        <v/>
      </c>
      <c r="C729" s="86"/>
      <c r="D729" s="12"/>
      <c r="E729" s="12"/>
      <c r="F729" s="5" t="str">
        <f>IFERROR(IF(E729&lt;&gt;"",VLOOKUP(E729,STORE!$C$6:$D$500,2,FALSE),""),"تأكد من الكود")</f>
        <v/>
      </c>
      <c r="G729" s="12"/>
      <c r="H729" s="20"/>
      <c r="I729" s="12"/>
      <c r="U729" s="4" t="str">
        <f>IF(AND($V$2=$E729,$V$2&lt;&gt;"",$V$2&lt;&gt;0,F729&lt;&gt;"تأكد من الكود"),COUNT($U$3:U728)+1,"  ")</f>
        <v xml:space="preserve">  </v>
      </c>
      <c r="Y729" s="4" t="str">
        <f>IF(AND($Z$2=$D729,$Z$2&lt;&gt;"",$Z$2&lt;&gt;0,$Y$2=$Y$1),COUNT($Y$3:Y728)+1,"  ")</f>
        <v xml:space="preserve">  </v>
      </c>
    </row>
    <row r="730" spans="2:25" ht="15.75">
      <c r="B730" s="5" t="str">
        <f>IF(C730&lt;&gt;"",COUNT($B$3:B729)+1,"")</f>
        <v/>
      </c>
      <c r="C730" s="86"/>
      <c r="D730" s="12"/>
      <c r="E730" s="12"/>
      <c r="F730" s="5" t="str">
        <f>IFERROR(IF(E730&lt;&gt;"",VLOOKUP(E730,STORE!$C$6:$D$500,2,FALSE),""),"تأكد من الكود")</f>
        <v/>
      </c>
      <c r="G730" s="12"/>
      <c r="H730" s="20"/>
      <c r="I730" s="12"/>
      <c r="U730" s="4" t="str">
        <f>IF(AND($V$2=$E730,$V$2&lt;&gt;"",$V$2&lt;&gt;0,F730&lt;&gt;"تأكد من الكود"),COUNT($U$3:U729)+1,"  ")</f>
        <v xml:space="preserve">  </v>
      </c>
      <c r="Y730" s="4" t="str">
        <f>IF(AND($Z$2=$D730,$Z$2&lt;&gt;"",$Z$2&lt;&gt;0,$Y$2=$Y$1),COUNT($Y$3:Y729)+1,"  ")</f>
        <v xml:space="preserve">  </v>
      </c>
    </row>
    <row r="731" spans="2:25" ht="15.75">
      <c r="B731" s="5" t="str">
        <f>IF(C731&lt;&gt;"",COUNT($B$3:B730)+1,"")</f>
        <v/>
      </c>
      <c r="C731" s="86"/>
      <c r="D731" s="12"/>
      <c r="E731" s="12"/>
      <c r="F731" s="5" t="str">
        <f>IFERROR(IF(E731&lt;&gt;"",VLOOKUP(E731,STORE!$C$6:$D$500,2,FALSE),""),"تأكد من الكود")</f>
        <v/>
      </c>
      <c r="G731" s="12"/>
      <c r="H731" s="20"/>
      <c r="I731" s="12"/>
      <c r="U731" s="4" t="str">
        <f>IF(AND($V$2=$E731,$V$2&lt;&gt;"",$V$2&lt;&gt;0,F731&lt;&gt;"تأكد من الكود"),COUNT($U$3:U730)+1,"  ")</f>
        <v xml:space="preserve">  </v>
      </c>
      <c r="Y731" s="4" t="str">
        <f>IF(AND($Z$2=$D731,$Z$2&lt;&gt;"",$Z$2&lt;&gt;0,$Y$2=$Y$1),COUNT($Y$3:Y730)+1,"  ")</f>
        <v xml:space="preserve">  </v>
      </c>
    </row>
    <row r="732" spans="2:25" ht="15.75">
      <c r="B732" s="5" t="str">
        <f>IF(C732&lt;&gt;"",COUNT($B$3:B731)+1,"")</f>
        <v/>
      </c>
      <c r="C732" s="86"/>
      <c r="D732" s="12"/>
      <c r="E732" s="12"/>
      <c r="F732" s="5" t="str">
        <f>IFERROR(IF(E732&lt;&gt;"",VLOOKUP(E732,STORE!$C$6:$D$500,2,FALSE),""),"تأكد من الكود")</f>
        <v/>
      </c>
      <c r="G732" s="12"/>
      <c r="H732" s="20"/>
      <c r="I732" s="12"/>
      <c r="U732" s="4" t="str">
        <f>IF(AND($V$2=$E732,$V$2&lt;&gt;"",$V$2&lt;&gt;0,F732&lt;&gt;"تأكد من الكود"),COUNT($U$3:U731)+1,"  ")</f>
        <v xml:space="preserve">  </v>
      </c>
      <c r="Y732" s="4" t="str">
        <f>IF(AND($Z$2=$D732,$Z$2&lt;&gt;"",$Z$2&lt;&gt;0,$Y$2=$Y$1),COUNT($Y$3:Y731)+1,"  ")</f>
        <v xml:space="preserve">  </v>
      </c>
    </row>
    <row r="733" spans="2:25" ht="15.75">
      <c r="B733" s="5" t="str">
        <f>IF(C733&lt;&gt;"",COUNT($B$3:B732)+1,"")</f>
        <v/>
      </c>
      <c r="C733" s="86"/>
      <c r="D733" s="12"/>
      <c r="E733" s="12"/>
      <c r="F733" s="5" t="str">
        <f>IFERROR(IF(E733&lt;&gt;"",VLOOKUP(E733,STORE!$C$6:$D$500,2,FALSE),""),"تأكد من الكود")</f>
        <v/>
      </c>
      <c r="G733" s="12"/>
      <c r="H733" s="20"/>
      <c r="I733" s="12"/>
      <c r="U733" s="4" t="str">
        <f>IF(AND($V$2=$E733,$V$2&lt;&gt;"",$V$2&lt;&gt;0,F733&lt;&gt;"تأكد من الكود"),COUNT($U$3:U732)+1,"  ")</f>
        <v xml:space="preserve">  </v>
      </c>
      <c r="Y733" s="4" t="str">
        <f>IF(AND($Z$2=$D733,$Z$2&lt;&gt;"",$Z$2&lt;&gt;0,$Y$2=$Y$1),COUNT($Y$3:Y732)+1,"  ")</f>
        <v xml:space="preserve">  </v>
      </c>
    </row>
    <row r="734" spans="2:25" ht="15.75">
      <c r="B734" s="5" t="str">
        <f>IF(C734&lt;&gt;"",COUNT($B$3:B733)+1,"")</f>
        <v/>
      </c>
      <c r="C734" s="86"/>
      <c r="D734" s="12"/>
      <c r="E734" s="12"/>
      <c r="F734" s="5" t="str">
        <f>IFERROR(IF(E734&lt;&gt;"",VLOOKUP(E734,STORE!$C$6:$D$500,2,FALSE),""),"تأكد من الكود")</f>
        <v/>
      </c>
      <c r="G734" s="12"/>
      <c r="H734" s="20"/>
      <c r="I734" s="12"/>
      <c r="U734" s="4" t="str">
        <f>IF(AND($V$2=$E734,$V$2&lt;&gt;"",$V$2&lt;&gt;0,F734&lt;&gt;"تأكد من الكود"),COUNT($U$3:U733)+1,"  ")</f>
        <v xml:space="preserve">  </v>
      </c>
      <c r="Y734" s="4" t="str">
        <f>IF(AND($Z$2=$D734,$Z$2&lt;&gt;"",$Z$2&lt;&gt;0,$Y$2=$Y$1),COUNT($Y$3:Y733)+1,"  ")</f>
        <v xml:space="preserve">  </v>
      </c>
    </row>
    <row r="735" spans="2:25" ht="15.75">
      <c r="B735" s="5" t="str">
        <f>IF(C735&lt;&gt;"",COUNT($B$3:B734)+1,"")</f>
        <v/>
      </c>
      <c r="C735" s="86"/>
      <c r="D735" s="12"/>
      <c r="E735" s="12"/>
      <c r="F735" s="5" t="str">
        <f>IFERROR(IF(E735&lt;&gt;"",VLOOKUP(E735,STORE!$C$6:$D$500,2,FALSE),""),"تأكد من الكود")</f>
        <v/>
      </c>
      <c r="G735" s="12"/>
      <c r="H735" s="20"/>
      <c r="I735" s="12"/>
      <c r="U735" s="4" t="str">
        <f>IF(AND($V$2=$E735,$V$2&lt;&gt;"",$V$2&lt;&gt;0,F735&lt;&gt;"تأكد من الكود"),COUNT($U$3:U734)+1,"  ")</f>
        <v xml:space="preserve">  </v>
      </c>
      <c r="Y735" s="4" t="str">
        <f>IF(AND($Z$2=$D735,$Z$2&lt;&gt;"",$Z$2&lt;&gt;0,$Y$2=$Y$1),COUNT($Y$3:Y734)+1,"  ")</f>
        <v xml:space="preserve">  </v>
      </c>
    </row>
    <row r="736" spans="2:25" ht="15.75">
      <c r="B736" s="5" t="str">
        <f>IF(C736&lt;&gt;"",COUNT($B$3:B735)+1,"")</f>
        <v/>
      </c>
      <c r="C736" s="86"/>
      <c r="D736" s="12"/>
      <c r="E736" s="12"/>
      <c r="F736" s="5" t="str">
        <f>IFERROR(IF(E736&lt;&gt;"",VLOOKUP(E736,STORE!$C$6:$D$500,2,FALSE),""),"تأكد من الكود")</f>
        <v/>
      </c>
      <c r="G736" s="12"/>
      <c r="H736" s="20"/>
      <c r="I736" s="12"/>
      <c r="U736" s="4" t="str">
        <f>IF(AND($V$2=$E736,$V$2&lt;&gt;"",$V$2&lt;&gt;0,F736&lt;&gt;"تأكد من الكود"),COUNT($U$3:U735)+1,"  ")</f>
        <v xml:space="preserve">  </v>
      </c>
      <c r="Y736" s="4" t="str">
        <f>IF(AND($Z$2=$D736,$Z$2&lt;&gt;"",$Z$2&lt;&gt;0,$Y$2=$Y$1),COUNT($Y$3:Y735)+1,"  ")</f>
        <v xml:space="preserve">  </v>
      </c>
    </row>
    <row r="737" spans="2:25" ht="15.75">
      <c r="B737" s="5" t="str">
        <f>IF(C737&lt;&gt;"",COUNT($B$3:B736)+1,"")</f>
        <v/>
      </c>
      <c r="C737" s="86"/>
      <c r="D737" s="12"/>
      <c r="E737" s="12"/>
      <c r="F737" s="5" t="str">
        <f>IFERROR(IF(E737&lt;&gt;"",VLOOKUP(E737,STORE!$C$6:$D$500,2,FALSE),""),"تأكد من الكود")</f>
        <v/>
      </c>
      <c r="G737" s="12"/>
      <c r="H737" s="20"/>
      <c r="I737" s="12"/>
      <c r="U737" s="4" t="str">
        <f>IF(AND($V$2=$E737,$V$2&lt;&gt;"",$V$2&lt;&gt;0,F737&lt;&gt;"تأكد من الكود"),COUNT($U$3:U736)+1,"  ")</f>
        <v xml:space="preserve">  </v>
      </c>
      <c r="Y737" s="4" t="str">
        <f>IF(AND($Z$2=$D737,$Z$2&lt;&gt;"",$Z$2&lt;&gt;0,$Y$2=$Y$1),COUNT($Y$3:Y736)+1,"  ")</f>
        <v xml:space="preserve">  </v>
      </c>
    </row>
    <row r="738" spans="2:25" ht="15.75">
      <c r="B738" s="5" t="str">
        <f>IF(C738&lt;&gt;"",COUNT($B$3:B737)+1,"")</f>
        <v/>
      </c>
      <c r="C738" s="86"/>
      <c r="D738" s="12"/>
      <c r="E738" s="12"/>
      <c r="F738" s="5" t="str">
        <f>IFERROR(IF(E738&lt;&gt;"",VLOOKUP(E738,STORE!$C$6:$D$500,2,FALSE),""),"تأكد من الكود")</f>
        <v/>
      </c>
      <c r="G738" s="12"/>
      <c r="H738" s="20"/>
      <c r="I738" s="12"/>
      <c r="U738" s="4" t="str">
        <f>IF(AND($V$2=$E738,$V$2&lt;&gt;"",$V$2&lt;&gt;0,F738&lt;&gt;"تأكد من الكود"),COUNT($U$3:U737)+1,"  ")</f>
        <v xml:space="preserve">  </v>
      </c>
      <c r="Y738" s="4" t="str">
        <f>IF(AND($Z$2=$D738,$Z$2&lt;&gt;"",$Z$2&lt;&gt;0,$Y$2=$Y$1),COUNT($Y$3:Y737)+1,"  ")</f>
        <v xml:space="preserve">  </v>
      </c>
    </row>
    <row r="739" spans="2:25" ht="15.75">
      <c r="B739" s="5" t="str">
        <f>IF(C739&lt;&gt;"",COUNT($B$3:B738)+1,"")</f>
        <v/>
      </c>
      <c r="C739" s="86"/>
      <c r="D739" s="12"/>
      <c r="E739" s="12"/>
      <c r="F739" s="5" t="str">
        <f>IFERROR(IF(E739&lt;&gt;"",VLOOKUP(E739,STORE!$C$6:$D$500,2,FALSE),""),"تأكد من الكود")</f>
        <v/>
      </c>
      <c r="G739" s="12"/>
      <c r="H739" s="20"/>
      <c r="I739" s="12"/>
      <c r="U739" s="4" t="str">
        <f>IF(AND($V$2=$E739,$V$2&lt;&gt;"",$V$2&lt;&gt;0,F739&lt;&gt;"تأكد من الكود"),COUNT($U$3:U738)+1,"  ")</f>
        <v xml:space="preserve">  </v>
      </c>
      <c r="Y739" s="4" t="str">
        <f>IF(AND($Z$2=$D739,$Z$2&lt;&gt;"",$Z$2&lt;&gt;0,$Y$2=$Y$1),COUNT($Y$3:Y738)+1,"  ")</f>
        <v xml:space="preserve">  </v>
      </c>
    </row>
    <row r="740" spans="2:25" ht="15.75">
      <c r="B740" s="5" t="str">
        <f>IF(C740&lt;&gt;"",COUNT($B$3:B739)+1,"")</f>
        <v/>
      </c>
      <c r="C740" s="86"/>
      <c r="D740" s="12"/>
      <c r="E740" s="12"/>
      <c r="F740" s="5" t="str">
        <f>IFERROR(IF(E740&lt;&gt;"",VLOOKUP(E740,STORE!$C$6:$D$500,2,FALSE),""),"تأكد من الكود")</f>
        <v/>
      </c>
      <c r="G740" s="12"/>
      <c r="H740" s="20"/>
      <c r="I740" s="12"/>
      <c r="U740" s="4" t="str">
        <f>IF(AND($V$2=$E740,$V$2&lt;&gt;"",$V$2&lt;&gt;0,F740&lt;&gt;"تأكد من الكود"),COUNT($U$3:U739)+1,"  ")</f>
        <v xml:space="preserve">  </v>
      </c>
      <c r="Y740" s="4" t="str">
        <f>IF(AND($Z$2=$D740,$Z$2&lt;&gt;"",$Z$2&lt;&gt;0,$Y$2=$Y$1),COUNT($Y$3:Y739)+1,"  ")</f>
        <v xml:space="preserve">  </v>
      </c>
    </row>
    <row r="741" spans="2:25" ht="15.75">
      <c r="B741" s="5" t="str">
        <f>IF(C741&lt;&gt;"",COUNT($B$3:B740)+1,"")</f>
        <v/>
      </c>
      <c r="C741" s="86"/>
      <c r="D741" s="12"/>
      <c r="E741" s="12"/>
      <c r="F741" s="5" t="str">
        <f>IFERROR(IF(E741&lt;&gt;"",VLOOKUP(E741,STORE!$C$6:$D$500,2,FALSE),""),"تأكد من الكود")</f>
        <v/>
      </c>
      <c r="G741" s="12"/>
      <c r="H741" s="20"/>
      <c r="I741" s="12"/>
      <c r="U741" s="4" t="str">
        <f>IF(AND($V$2=$E741,$V$2&lt;&gt;"",$V$2&lt;&gt;0,F741&lt;&gt;"تأكد من الكود"),COUNT($U$3:U740)+1,"  ")</f>
        <v xml:space="preserve">  </v>
      </c>
      <c r="Y741" s="4" t="str">
        <f>IF(AND($Z$2=$D741,$Z$2&lt;&gt;"",$Z$2&lt;&gt;0,$Y$2=$Y$1),COUNT($Y$3:Y740)+1,"  ")</f>
        <v xml:space="preserve">  </v>
      </c>
    </row>
    <row r="742" spans="2:25" ht="15.75">
      <c r="B742" s="5" t="str">
        <f>IF(C742&lt;&gt;"",COUNT($B$3:B741)+1,"")</f>
        <v/>
      </c>
      <c r="C742" s="86"/>
      <c r="D742" s="12"/>
      <c r="E742" s="12"/>
      <c r="F742" s="5" t="str">
        <f>IFERROR(IF(E742&lt;&gt;"",VLOOKUP(E742,STORE!$C$6:$D$500,2,FALSE),""),"تأكد من الكود")</f>
        <v/>
      </c>
      <c r="G742" s="12"/>
      <c r="H742" s="20"/>
      <c r="I742" s="12"/>
      <c r="U742" s="4" t="str">
        <f>IF(AND($V$2=$E742,$V$2&lt;&gt;"",$V$2&lt;&gt;0,F742&lt;&gt;"تأكد من الكود"),COUNT($U$3:U741)+1,"  ")</f>
        <v xml:space="preserve">  </v>
      </c>
      <c r="Y742" s="4" t="str">
        <f>IF(AND($Z$2=$D742,$Z$2&lt;&gt;"",$Z$2&lt;&gt;0,$Y$2=$Y$1),COUNT($Y$3:Y741)+1,"  ")</f>
        <v xml:space="preserve">  </v>
      </c>
    </row>
    <row r="743" spans="2:25" ht="15.75">
      <c r="B743" s="5" t="str">
        <f>IF(C743&lt;&gt;"",COUNT($B$3:B742)+1,"")</f>
        <v/>
      </c>
      <c r="C743" s="86"/>
      <c r="D743" s="12"/>
      <c r="E743" s="12"/>
      <c r="F743" s="5" t="str">
        <f>IFERROR(IF(E743&lt;&gt;"",VLOOKUP(E743,STORE!$C$6:$D$500,2,FALSE),""),"تأكد من الكود")</f>
        <v/>
      </c>
      <c r="G743" s="12"/>
      <c r="H743" s="20"/>
      <c r="I743" s="12"/>
      <c r="U743" s="4" t="str">
        <f>IF(AND($V$2=$E743,$V$2&lt;&gt;"",$V$2&lt;&gt;0,F743&lt;&gt;"تأكد من الكود"),COUNT($U$3:U742)+1,"  ")</f>
        <v xml:space="preserve">  </v>
      </c>
      <c r="Y743" s="4" t="str">
        <f>IF(AND($Z$2=$D743,$Z$2&lt;&gt;"",$Z$2&lt;&gt;0,$Y$2=$Y$1),COUNT($Y$3:Y742)+1,"  ")</f>
        <v xml:space="preserve">  </v>
      </c>
    </row>
    <row r="744" spans="2:25" ht="15.75">
      <c r="B744" s="5" t="str">
        <f>IF(C744&lt;&gt;"",COUNT($B$3:B743)+1,"")</f>
        <v/>
      </c>
      <c r="C744" s="86"/>
      <c r="D744" s="12"/>
      <c r="E744" s="12"/>
      <c r="F744" s="5" t="str">
        <f>IFERROR(IF(E744&lt;&gt;"",VLOOKUP(E744,STORE!$C$6:$D$500,2,FALSE),""),"تأكد من الكود")</f>
        <v/>
      </c>
      <c r="G744" s="12"/>
      <c r="H744" s="20"/>
      <c r="I744" s="12"/>
      <c r="U744" s="4" t="str">
        <f>IF(AND($V$2=$E744,$V$2&lt;&gt;"",$V$2&lt;&gt;0,F744&lt;&gt;"تأكد من الكود"),COUNT($U$3:U743)+1,"  ")</f>
        <v xml:space="preserve">  </v>
      </c>
      <c r="Y744" s="4" t="str">
        <f>IF(AND($Z$2=$D744,$Z$2&lt;&gt;"",$Z$2&lt;&gt;0,$Y$2=$Y$1),COUNT($Y$3:Y743)+1,"  ")</f>
        <v xml:space="preserve">  </v>
      </c>
    </row>
    <row r="745" spans="2:25" ht="15.75">
      <c r="B745" s="5" t="str">
        <f>IF(C745&lt;&gt;"",COUNT($B$3:B744)+1,"")</f>
        <v/>
      </c>
      <c r="C745" s="86"/>
      <c r="D745" s="12"/>
      <c r="E745" s="12"/>
      <c r="F745" s="5" t="str">
        <f>IFERROR(IF(E745&lt;&gt;"",VLOOKUP(E745,STORE!$C$6:$D$500,2,FALSE),""),"تأكد من الكود")</f>
        <v/>
      </c>
      <c r="G745" s="12"/>
      <c r="H745" s="20"/>
      <c r="I745" s="12"/>
      <c r="U745" s="4" t="str">
        <f>IF(AND($V$2=$E745,$V$2&lt;&gt;"",$V$2&lt;&gt;0,F745&lt;&gt;"تأكد من الكود"),COUNT($U$3:U744)+1,"  ")</f>
        <v xml:space="preserve">  </v>
      </c>
      <c r="Y745" s="4" t="str">
        <f>IF(AND($Z$2=$D745,$Z$2&lt;&gt;"",$Z$2&lt;&gt;0,$Y$2=$Y$1),COUNT($Y$3:Y744)+1,"  ")</f>
        <v xml:space="preserve">  </v>
      </c>
    </row>
    <row r="746" spans="2:25" ht="15.75">
      <c r="B746" s="5" t="str">
        <f>IF(C746&lt;&gt;"",COUNT($B$3:B745)+1,"")</f>
        <v/>
      </c>
      <c r="C746" s="86"/>
      <c r="D746" s="12"/>
      <c r="E746" s="12"/>
      <c r="F746" s="5" t="str">
        <f>IFERROR(IF(E746&lt;&gt;"",VLOOKUP(E746,STORE!$C$6:$D$500,2,FALSE),""),"تأكد من الكود")</f>
        <v/>
      </c>
      <c r="G746" s="12"/>
      <c r="H746" s="20"/>
      <c r="I746" s="12"/>
      <c r="U746" s="4" t="str">
        <f>IF(AND($V$2=$E746,$V$2&lt;&gt;"",$V$2&lt;&gt;0,F746&lt;&gt;"تأكد من الكود"),COUNT($U$3:U745)+1,"  ")</f>
        <v xml:space="preserve">  </v>
      </c>
      <c r="Y746" s="4" t="str">
        <f>IF(AND($Z$2=$D746,$Z$2&lt;&gt;"",$Z$2&lt;&gt;0,$Y$2=$Y$1),COUNT($Y$3:Y745)+1,"  ")</f>
        <v xml:space="preserve">  </v>
      </c>
    </row>
    <row r="747" spans="2:25" ht="15.75">
      <c r="B747" s="5" t="str">
        <f>IF(C747&lt;&gt;"",COUNT($B$3:B746)+1,"")</f>
        <v/>
      </c>
      <c r="C747" s="86"/>
      <c r="D747" s="12"/>
      <c r="E747" s="12"/>
      <c r="F747" s="5" t="str">
        <f>IFERROR(IF(E747&lt;&gt;"",VLOOKUP(E747,STORE!$C$6:$D$500,2,FALSE),""),"تأكد من الكود")</f>
        <v/>
      </c>
      <c r="G747" s="12"/>
      <c r="H747" s="20"/>
      <c r="I747" s="12"/>
      <c r="U747" s="4" t="str">
        <f>IF(AND($V$2=$E747,$V$2&lt;&gt;"",$V$2&lt;&gt;0,F747&lt;&gt;"تأكد من الكود"),COUNT($U$3:U746)+1,"  ")</f>
        <v xml:space="preserve">  </v>
      </c>
      <c r="Y747" s="4" t="str">
        <f>IF(AND($Z$2=$D747,$Z$2&lt;&gt;"",$Z$2&lt;&gt;0,$Y$2=$Y$1),COUNT($Y$3:Y746)+1,"  ")</f>
        <v xml:space="preserve">  </v>
      </c>
    </row>
    <row r="748" spans="2:25" ht="15.75">
      <c r="B748" s="5" t="str">
        <f>IF(C748&lt;&gt;"",COUNT($B$3:B747)+1,"")</f>
        <v/>
      </c>
      <c r="C748" s="86"/>
      <c r="D748" s="12"/>
      <c r="E748" s="12"/>
      <c r="F748" s="5" t="str">
        <f>IFERROR(IF(E748&lt;&gt;"",VLOOKUP(E748,STORE!$C$6:$D$500,2,FALSE),""),"تأكد من الكود")</f>
        <v/>
      </c>
      <c r="G748" s="12"/>
      <c r="H748" s="20"/>
      <c r="I748" s="12"/>
      <c r="U748" s="4" t="str">
        <f>IF(AND($V$2=$E748,$V$2&lt;&gt;"",$V$2&lt;&gt;0,F748&lt;&gt;"تأكد من الكود"),COUNT($U$3:U747)+1,"  ")</f>
        <v xml:space="preserve">  </v>
      </c>
      <c r="Y748" s="4" t="str">
        <f>IF(AND($Z$2=$D748,$Z$2&lt;&gt;"",$Z$2&lt;&gt;0,$Y$2=$Y$1),COUNT($Y$3:Y747)+1,"  ")</f>
        <v xml:space="preserve">  </v>
      </c>
    </row>
    <row r="749" spans="2:25" ht="15.75">
      <c r="B749" s="5" t="str">
        <f>IF(C749&lt;&gt;"",COUNT($B$3:B748)+1,"")</f>
        <v/>
      </c>
      <c r="C749" s="86"/>
      <c r="D749" s="12"/>
      <c r="E749" s="12"/>
      <c r="F749" s="5" t="str">
        <f>IFERROR(IF(E749&lt;&gt;"",VLOOKUP(E749,STORE!$C$6:$D$500,2,FALSE),""),"تأكد من الكود")</f>
        <v/>
      </c>
      <c r="G749" s="12"/>
      <c r="H749" s="20"/>
      <c r="I749" s="12"/>
      <c r="U749" s="4" t="str">
        <f>IF(AND($V$2=$E749,$V$2&lt;&gt;"",$V$2&lt;&gt;0,F749&lt;&gt;"تأكد من الكود"),COUNT($U$3:U748)+1,"  ")</f>
        <v xml:space="preserve">  </v>
      </c>
      <c r="Y749" s="4" t="str">
        <f>IF(AND($Z$2=$D749,$Z$2&lt;&gt;"",$Z$2&lt;&gt;0,$Y$2=$Y$1),COUNT($Y$3:Y748)+1,"  ")</f>
        <v xml:space="preserve">  </v>
      </c>
    </row>
    <row r="750" spans="2:25" ht="15.75">
      <c r="B750" s="5" t="str">
        <f>IF(C750&lt;&gt;"",COUNT($B$3:B749)+1,"")</f>
        <v/>
      </c>
      <c r="C750" s="86"/>
      <c r="D750" s="12"/>
      <c r="E750" s="12"/>
      <c r="F750" s="5" t="str">
        <f>IFERROR(IF(E750&lt;&gt;"",VLOOKUP(E750,STORE!$C$6:$D$500,2,FALSE),""),"تأكد من الكود")</f>
        <v/>
      </c>
      <c r="G750" s="12"/>
      <c r="H750" s="20"/>
      <c r="I750" s="12"/>
      <c r="U750" s="4" t="str">
        <f>IF(AND($V$2=$E750,$V$2&lt;&gt;"",$V$2&lt;&gt;0,F750&lt;&gt;"تأكد من الكود"),COUNT($U$3:U749)+1,"  ")</f>
        <v xml:space="preserve">  </v>
      </c>
      <c r="Y750" s="4" t="str">
        <f>IF(AND($Z$2=$D750,$Z$2&lt;&gt;"",$Z$2&lt;&gt;0,$Y$2=$Y$1),COUNT($Y$3:Y749)+1,"  ")</f>
        <v xml:space="preserve">  </v>
      </c>
    </row>
    <row r="751" spans="2:25" ht="15.75">
      <c r="B751" s="5" t="str">
        <f>IF(C751&lt;&gt;"",COUNT($B$3:B750)+1,"")</f>
        <v/>
      </c>
      <c r="C751" s="86"/>
      <c r="D751" s="12"/>
      <c r="E751" s="12"/>
      <c r="F751" s="5" t="str">
        <f>IFERROR(IF(E751&lt;&gt;"",VLOOKUP(E751,STORE!$C$6:$D$500,2,FALSE),""),"تأكد من الكود")</f>
        <v/>
      </c>
      <c r="G751" s="12"/>
      <c r="H751" s="20"/>
      <c r="I751" s="12"/>
      <c r="U751" s="4" t="str">
        <f>IF(AND($V$2=$E751,$V$2&lt;&gt;"",$V$2&lt;&gt;0,F751&lt;&gt;"تأكد من الكود"),COUNT($U$3:U750)+1,"  ")</f>
        <v xml:space="preserve">  </v>
      </c>
      <c r="Y751" s="4" t="str">
        <f>IF(AND($Z$2=$D751,$Z$2&lt;&gt;"",$Z$2&lt;&gt;0,$Y$2=$Y$1),COUNT($Y$3:Y750)+1,"  ")</f>
        <v xml:space="preserve">  </v>
      </c>
    </row>
    <row r="752" spans="2:25" ht="15.75">
      <c r="B752" s="5" t="str">
        <f>IF(C752&lt;&gt;"",COUNT($B$3:B751)+1,"")</f>
        <v/>
      </c>
      <c r="C752" s="86"/>
      <c r="D752" s="12"/>
      <c r="E752" s="12"/>
      <c r="F752" s="5" t="str">
        <f>IFERROR(IF(E752&lt;&gt;"",VLOOKUP(E752,STORE!$C$6:$D$500,2,FALSE),""),"تأكد من الكود")</f>
        <v/>
      </c>
      <c r="G752" s="12"/>
      <c r="H752" s="20"/>
      <c r="I752" s="12"/>
      <c r="U752" s="4" t="str">
        <f>IF(AND($V$2=$E752,$V$2&lt;&gt;"",$V$2&lt;&gt;0,F752&lt;&gt;"تأكد من الكود"),COUNT($U$3:U751)+1,"  ")</f>
        <v xml:space="preserve">  </v>
      </c>
      <c r="Y752" s="4" t="str">
        <f>IF(AND($Z$2=$D752,$Z$2&lt;&gt;"",$Z$2&lt;&gt;0,$Y$2=$Y$1),COUNT($Y$3:Y751)+1,"  ")</f>
        <v xml:space="preserve">  </v>
      </c>
    </row>
    <row r="753" spans="2:25" ht="15.75">
      <c r="B753" s="5" t="str">
        <f>IF(C753&lt;&gt;"",COUNT($B$3:B752)+1,"")</f>
        <v/>
      </c>
      <c r="C753" s="86"/>
      <c r="D753" s="12"/>
      <c r="E753" s="12"/>
      <c r="F753" s="5" t="str">
        <f>IFERROR(IF(E753&lt;&gt;"",VLOOKUP(E753,STORE!$C$6:$D$500,2,FALSE),""),"تأكد من الكود")</f>
        <v/>
      </c>
      <c r="G753" s="12"/>
      <c r="H753" s="20"/>
      <c r="I753" s="12"/>
      <c r="U753" s="4" t="str">
        <f>IF(AND($V$2=$E753,$V$2&lt;&gt;"",$V$2&lt;&gt;0,F753&lt;&gt;"تأكد من الكود"),COUNT($U$3:U752)+1,"  ")</f>
        <v xml:space="preserve">  </v>
      </c>
      <c r="Y753" s="4" t="str">
        <f>IF(AND($Z$2=$D753,$Z$2&lt;&gt;"",$Z$2&lt;&gt;0,$Y$2=$Y$1),COUNT($Y$3:Y752)+1,"  ")</f>
        <v xml:space="preserve">  </v>
      </c>
    </row>
    <row r="754" spans="2:25" ht="15.75">
      <c r="B754" s="5" t="str">
        <f>IF(C754&lt;&gt;"",COUNT($B$3:B753)+1,"")</f>
        <v/>
      </c>
      <c r="C754" s="86"/>
      <c r="D754" s="12"/>
      <c r="E754" s="12"/>
      <c r="F754" s="5" t="str">
        <f>IFERROR(IF(E754&lt;&gt;"",VLOOKUP(E754,STORE!$C$6:$D$500,2,FALSE),""),"تأكد من الكود")</f>
        <v/>
      </c>
      <c r="G754" s="12"/>
      <c r="H754" s="20"/>
      <c r="I754" s="12"/>
      <c r="U754" s="4" t="str">
        <f>IF(AND($V$2=$E754,$V$2&lt;&gt;"",$V$2&lt;&gt;0,F754&lt;&gt;"تأكد من الكود"),COUNT($U$3:U753)+1,"  ")</f>
        <v xml:space="preserve">  </v>
      </c>
      <c r="Y754" s="4" t="str">
        <f>IF(AND($Z$2=$D754,$Z$2&lt;&gt;"",$Z$2&lt;&gt;0,$Y$2=$Y$1),COUNT($Y$3:Y753)+1,"  ")</f>
        <v xml:space="preserve">  </v>
      </c>
    </row>
    <row r="755" spans="2:25" ht="15.75">
      <c r="B755" s="5" t="str">
        <f>IF(C755&lt;&gt;"",COUNT($B$3:B754)+1,"")</f>
        <v/>
      </c>
      <c r="C755" s="86"/>
      <c r="D755" s="12"/>
      <c r="E755" s="12"/>
      <c r="F755" s="5" t="str">
        <f>IFERROR(IF(E755&lt;&gt;"",VLOOKUP(E755,STORE!$C$6:$D$500,2,FALSE),""),"تأكد من الكود")</f>
        <v/>
      </c>
      <c r="G755" s="12"/>
      <c r="H755" s="20"/>
      <c r="I755" s="12"/>
      <c r="U755" s="4" t="str">
        <f>IF(AND($V$2=$E755,$V$2&lt;&gt;"",$V$2&lt;&gt;0,F755&lt;&gt;"تأكد من الكود"),COUNT($U$3:U754)+1,"  ")</f>
        <v xml:space="preserve">  </v>
      </c>
      <c r="Y755" s="4" t="str">
        <f>IF(AND($Z$2=$D755,$Z$2&lt;&gt;"",$Z$2&lt;&gt;0,$Y$2=$Y$1),COUNT($Y$3:Y754)+1,"  ")</f>
        <v xml:space="preserve">  </v>
      </c>
    </row>
    <row r="756" spans="2:25" ht="15.75">
      <c r="B756" s="5" t="str">
        <f>IF(C756&lt;&gt;"",COUNT($B$3:B755)+1,"")</f>
        <v/>
      </c>
      <c r="C756" s="86"/>
      <c r="D756" s="12"/>
      <c r="E756" s="12"/>
      <c r="F756" s="5" t="str">
        <f>IFERROR(IF(E756&lt;&gt;"",VLOOKUP(E756,STORE!$C$6:$D$500,2,FALSE),""),"تأكد من الكود")</f>
        <v/>
      </c>
      <c r="G756" s="12"/>
      <c r="H756" s="20"/>
      <c r="I756" s="12"/>
      <c r="U756" s="4" t="str">
        <f>IF(AND($V$2=$E756,$V$2&lt;&gt;"",$V$2&lt;&gt;0,F756&lt;&gt;"تأكد من الكود"),COUNT($U$3:U755)+1,"  ")</f>
        <v xml:space="preserve">  </v>
      </c>
      <c r="Y756" s="4" t="str">
        <f>IF(AND($Z$2=$D756,$Z$2&lt;&gt;"",$Z$2&lt;&gt;0,$Y$2=$Y$1),COUNT($Y$3:Y755)+1,"  ")</f>
        <v xml:space="preserve">  </v>
      </c>
    </row>
    <row r="757" spans="2:25" ht="15.75">
      <c r="B757" s="5" t="str">
        <f>IF(C757&lt;&gt;"",COUNT($B$3:B756)+1,"")</f>
        <v/>
      </c>
      <c r="C757" s="86"/>
      <c r="D757" s="12"/>
      <c r="E757" s="12"/>
      <c r="F757" s="5" t="str">
        <f>IFERROR(IF(E757&lt;&gt;"",VLOOKUP(E757,STORE!$C$6:$D$500,2,FALSE),""),"تأكد من الكود")</f>
        <v/>
      </c>
      <c r="G757" s="12"/>
      <c r="H757" s="20"/>
      <c r="I757" s="12"/>
      <c r="U757" s="4" t="str">
        <f>IF(AND($V$2=$E757,$V$2&lt;&gt;"",$V$2&lt;&gt;0,F757&lt;&gt;"تأكد من الكود"),COUNT($U$3:U756)+1,"  ")</f>
        <v xml:space="preserve">  </v>
      </c>
      <c r="Y757" s="4" t="str">
        <f>IF(AND($Z$2=$D757,$Z$2&lt;&gt;"",$Z$2&lt;&gt;0,$Y$2=$Y$1),COUNT($Y$3:Y756)+1,"  ")</f>
        <v xml:space="preserve">  </v>
      </c>
    </row>
    <row r="758" spans="2:25" ht="15.75">
      <c r="B758" s="5" t="str">
        <f>IF(C758&lt;&gt;"",COUNT($B$3:B757)+1,"")</f>
        <v/>
      </c>
      <c r="C758" s="86"/>
      <c r="D758" s="12"/>
      <c r="E758" s="12"/>
      <c r="F758" s="5" t="str">
        <f>IFERROR(IF(E758&lt;&gt;"",VLOOKUP(E758,STORE!$C$6:$D$500,2,FALSE),""),"تأكد من الكود")</f>
        <v/>
      </c>
      <c r="G758" s="12"/>
      <c r="H758" s="20"/>
      <c r="I758" s="12"/>
      <c r="U758" s="4" t="str">
        <f>IF(AND($V$2=$E758,$V$2&lt;&gt;"",$V$2&lt;&gt;0,F758&lt;&gt;"تأكد من الكود"),COUNT($U$3:U757)+1,"  ")</f>
        <v xml:space="preserve">  </v>
      </c>
      <c r="Y758" s="4" t="str">
        <f>IF(AND($Z$2=$D758,$Z$2&lt;&gt;"",$Z$2&lt;&gt;0,$Y$2=$Y$1),COUNT($Y$3:Y757)+1,"  ")</f>
        <v xml:space="preserve">  </v>
      </c>
    </row>
    <row r="759" spans="2:25" ht="15.75">
      <c r="B759" s="5" t="str">
        <f>IF(C759&lt;&gt;"",COUNT($B$3:B758)+1,"")</f>
        <v/>
      </c>
      <c r="C759" s="86"/>
      <c r="D759" s="12"/>
      <c r="E759" s="12"/>
      <c r="F759" s="5" t="str">
        <f>IFERROR(IF(E759&lt;&gt;"",VLOOKUP(E759,STORE!$C$6:$D$500,2,FALSE),""),"تأكد من الكود")</f>
        <v/>
      </c>
      <c r="G759" s="12"/>
      <c r="H759" s="20"/>
      <c r="I759" s="12"/>
      <c r="U759" s="4" t="str">
        <f>IF(AND($V$2=$E759,$V$2&lt;&gt;"",$V$2&lt;&gt;0,F759&lt;&gt;"تأكد من الكود"),COUNT($U$3:U758)+1,"  ")</f>
        <v xml:space="preserve">  </v>
      </c>
      <c r="Y759" s="4" t="str">
        <f>IF(AND($Z$2=$D759,$Z$2&lt;&gt;"",$Z$2&lt;&gt;0,$Y$2=$Y$1),COUNT($Y$3:Y758)+1,"  ")</f>
        <v xml:space="preserve">  </v>
      </c>
    </row>
    <row r="760" spans="2:25" ht="15.75">
      <c r="B760" s="5" t="str">
        <f>IF(C760&lt;&gt;"",COUNT($B$3:B759)+1,"")</f>
        <v/>
      </c>
      <c r="C760" s="86"/>
      <c r="D760" s="12"/>
      <c r="E760" s="12"/>
      <c r="F760" s="5" t="str">
        <f>IFERROR(IF(E760&lt;&gt;"",VLOOKUP(E760,STORE!$C$6:$D$500,2,FALSE),""),"تأكد من الكود")</f>
        <v/>
      </c>
      <c r="G760" s="12"/>
      <c r="H760" s="20"/>
      <c r="I760" s="12"/>
      <c r="U760" s="4" t="str">
        <f>IF(AND($V$2=$E760,$V$2&lt;&gt;"",$V$2&lt;&gt;0,F760&lt;&gt;"تأكد من الكود"),COUNT($U$3:U759)+1,"  ")</f>
        <v xml:space="preserve">  </v>
      </c>
      <c r="Y760" s="4" t="str">
        <f>IF(AND($Z$2=$D760,$Z$2&lt;&gt;"",$Z$2&lt;&gt;0,$Y$2=$Y$1),COUNT($Y$3:Y759)+1,"  ")</f>
        <v xml:space="preserve">  </v>
      </c>
    </row>
    <row r="761" spans="2:25" ht="15.75">
      <c r="B761" s="5" t="str">
        <f>IF(C761&lt;&gt;"",COUNT($B$3:B760)+1,"")</f>
        <v/>
      </c>
      <c r="C761" s="86"/>
      <c r="D761" s="12"/>
      <c r="E761" s="12"/>
      <c r="F761" s="5" t="str">
        <f>IFERROR(IF(E761&lt;&gt;"",VLOOKUP(E761,STORE!$C$6:$D$500,2,FALSE),""),"تأكد من الكود")</f>
        <v/>
      </c>
      <c r="G761" s="12"/>
      <c r="H761" s="20"/>
      <c r="I761" s="12"/>
      <c r="U761" s="4" t="str">
        <f>IF(AND($V$2=$E761,$V$2&lt;&gt;"",$V$2&lt;&gt;0,F761&lt;&gt;"تأكد من الكود"),COUNT($U$3:U760)+1,"  ")</f>
        <v xml:space="preserve">  </v>
      </c>
      <c r="Y761" s="4" t="str">
        <f>IF(AND($Z$2=$D761,$Z$2&lt;&gt;"",$Z$2&lt;&gt;0,$Y$2=$Y$1),COUNT($Y$3:Y760)+1,"  ")</f>
        <v xml:space="preserve">  </v>
      </c>
    </row>
    <row r="762" spans="2:25" ht="15.75">
      <c r="B762" s="5" t="str">
        <f>IF(C762&lt;&gt;"",COUNT($B$3:B761)+1,"")</f>
        <v/>
      </c>
      <c r="C762" s="86"/>
      <c r="D762" s="12"/>
      <c r="E762" s="12"/>
      <c r="F762" s="5" t="str">
        <f>IFERROR(IF(E762&lt;&gt;"",VLOOKUP(E762,STORE!$C$6:$D$500,2,FALSE),""),"تأكد من الكود")</f>
        <v/>
      </c>
      <c r="G762" s="12"/>
      <c r="H762" s="20"/>
      <c r="I762" s="12"/>
      <c r="U762" s="4" t="str">
        <f>IF(AND($V$2=$E762,$V$2&lt;&gt;"",$V$2&lt;&gt;0,F762&lt;&gt;"تأكد من الكود"),COUNT($U$3:U761)+1,"  ")</f>
        <v xml:space="preserve">  </v>
      </c>
      <c r="Y762" s="4" t="str">
        <f>IF(AND($Z$2=$D762,$Z$2&lt;&gt;"",$Z$2&lt;&gt;0,$Y$2=$Y$1),COUNT($Y$3:Y761)+1,"  ")</f>
        <v xml:space="preserve">  </v>
      </c>
    </row>
    <row r="763" spans="2:25" ht="15.75">
      <c r="B763" s="5" t="str">
        <f>IF(C763&lt;&gt;"",COUNT($B$3:B762)+1,"")</f>
        <v/>
      </c>
      <c r="C763" s="86"/>
      <c r="D763" s="12"/>
      <c r="E763" s="12"/>
      <c r="F763" s="5" t="str">
        <f>IFERROR(IF(E763&lt;&gt;"",VLOOKUP(E763,STORE!$C$6:$D$500,2,FALSE),""),"تأكد من الكود")</f>
        <v/>
      </c>
      <c r="G763" s="12"/>
      <c r="H763" s="20"/>
      <c r="I763" s="12"/>
      <c r="U763" s="4" t="str">
        <f>IF(AND($V$2=$E763,$V$2&lt;&gt;"",$V$2&lt;&gt;0,F763&lt;&gt;"تأكد من الكود"),COUNT($U$3:U762)+1,"  ")</f>
        <v xml:space="preserve">  </v>
      </c>
      <c r="Y763" s="4" t="str">
        <f>IF(AND($Z$2=$D763,$Z$2&lt;&gt;"",$Z$2&lt;&gt;0,$Y$2=$Y$1),COUNT($Y$3:Y762)+1,"  ")</f>
        <v xml:space="preserve">  </v>
      </c>
    </row>
    <row r="764" spans="2:25" ht="15.75">
      <c r="B764" s="5" t="str">
        <f>IF(C764&lt;&gt;"",COUNT($B$3:B763)+1,"")</f>
        <v/>
      </c>
      <c r="C764" s="86"/>
      <c r="D764" s="12"/>
      <c r="E764" s="12"/>
      <c r="F764" s="5" t="str">
        <f>IFERROR(IF(E764&lt;&gt;"",VLOOKUP(E764,STORE!$C$6:$D$500,2,FALSE),""),"تأكد من الكود")</f>
        <v/>
      </c>
      <c r="G764" s="12"/>
      <c r="H764" s="20"/>
      <c r="I764" s="12"/>
      <c r="U764" s="4" t="str">
        <f>IF(AND($V$2=$E764,$V$2&lt;&gt;"",$V$2&lt;&gt;0,F764&lt;&gt;"تأكد من الكود"),COUNT($U$3:U763)+1,"  ")</f>
        <v xml:space="preserve">  </v>
      </c>
      <c r="Y764" s="4" t="str">
        <f>IF(AND($Z$2=$D764,$Z$2&lt;&gt;"",$Z$2&lt;&gt;0,$Y$2=$Y$1),COUNT($Y$3:Y763)+1,"  ")</f>
        <v xml:space="preserve">  </v>
      </c>
    </row>
    <row r="765" spans="2:25" ht="15.75">
      <c r="B765" s="5" t="str">
        <f>IF(C765&lt;&gt;"",COUNT($B$3:B764)+1,"")</f>
        <v/>
      </c>
      <c r="C765" s="86"/>
      <c r="D765" s="12"/>
      <c r="E765" s="12"/>
      <c r="F765" s="5" t="str">
        <f>IFERROR(IF(E765&lt;&gt;"",VLOOKUP(E765,STORE!$C$6:$D$500,2,FALSE),""),"تأكد من الكود")</f>
        <v/>
      </c>
      <c r="G765" s="12"/>
      <c r="H765" s="20"/>
      <c r="I765" s="12"/>
      <c r="U765" s="4" t="str">
        <f>IF(AND($V$2=$E765,$V$2&lt;&gt;"",$V$2&lt;&gt;0,F765&lt;&gt;"تأكد من الكود"),COUNT($U$3:U764)+1,"  ")</f>
        <v xml:space="preserve">  </v>
      </c>
      <c r="Y765" s="4" t="str">
        <f>IF(AND($Z$2=$D765,$Z$2&lt;&gt;"",$Z$2&lt;&gt;0,$Y$2=$Y$1),COUNT($Y$3:Y764)+1,"  ")</f>
        <v xml:space="preserve">  </v>
      </c>
    </row>
    <row r="766" spans="2:25" ht="15.75">
      <c r="B766" s="5" t="str">
        <f>IF(C766&lt;&gt;"",COUNT($B$3:B765)+1,"")</f>
        <v/>
      </c>
      <c r="C766" s="86"/>
      <c r="D766" s="12"/>
      <c r="E766" s="12"/>
      <c r="F766" s="5" t="str">
        <f>IFERROR(IF(E766&lt;&gt;"",VLOOKUP(E766,STORE!$C$6:$D$500,2,FALSE),""),"تأكد من الكود")</f>
        <v/>
      </c>
      <c r="G766" s="12"/>
      <c r="H766" s="20"/>
      <c r="I766" s="12"/>
      <c r="U766" s="4" t="str">
        <f>IF(AND($V$2=$E766,$V$2&lt;&gt;"",$V$2&lt;&gt;0,F766&lt;&gt;"تأكد من الكود"),COUNT($U$3:U765)+1,"  ")</f>
        <v xml:space="preserve">  </v>
      </c>
      <c r="Y766" s="4" t="str">
        <f>IF(AND($Z$2=$D766,$Z$2&lt;&gt;"",$Z$2&lt;&gt;0,$Y$2=$Y$1),COUNT($Y$3:Y765)+1,"  ")</f>
        <v xml:space="preserve">  </v>
      </c>
    </row>
    <row r="767" spans="2:25" ht="15.75">
      <c r="B767" s="5" t="str">
        <f>IF(C767&lt;&gt;"",COUNT($B$3:B766)+1,"")</f>
        <v/>
      </c>
      <c r="C767" s="86"/>
      <c r="D767" s="12"/>
      <c r="E767" s="12"/>
      <c r="F767" s="5" t="str">
        <f>IFERROR(IF(E767&lt;&gt;"",VLOOKUP(E767,STORE!$C$6:$D$500,2,FALSE),""),"تأكد من الكود")</f>
        <v/>
      </c>
      <c r="G767" s="12"/>
      <c r="H767" s="20"/>
      <c r="I767" s="12"/>
      <c r="U767" s="4" t="str">
        <f>IF(AND($V$2=$E767,$V$2&lt;&gt;"",$V$2&lt;&gt;0,F767&lt;&gt;"تأكد من الكود"),COUNT($U$3:U766)+1,"  ")</f>
        <v xml:space="preserve">  </v>
      </c>
      <c r="Y767" s="4" t="str">
        <f>IF(AND($Z$2=$D767,$Z$2&lt;&gt;"",$Z$2&lt;&gt;0,$Y$2=$Y$1),COUNT($Y$3:Y766)+1,"  ")</f>
        <v xml:space="preserve">  </v>
      </c>
    </row>
    <row r="768" spans="2:25" ht="15.75">
      <c r="B768" s="5" t="str">
        <f>IF(C768&lt;&gt;"",COUNT($B$3:B767)+1,"")</f>
        <v/>
      </c>
      <c r="C768" s="86"/>
      <c r="D768" s="12"/>
      <c r="E768" s="12"/>
      <c r="F768" s="5" t="str">
        <f>IFERROR(IF(E768&lt;&gt;"",VLOOKUP(E768,STORE!$C$6:$D$500,2,FALSE),""),"تأكد من الكود")</f>
        <v/>
      </c>
      <c r="G768" s="12"/>
      <c r="H768" s="20"/>
      <c r="I768" s="12"/>
      <c r="U768" s="4" t="str">
        <f>IF(AND($V$2=$E768,$V$2&lt;&gt;"",$V$2&lt;&gt;0,F768&lt;&gt;"تأكد من الكود"),COUNT($U$3:U767)+1,"  ")</f>
        <v xml:space="preserve">  </v>
      </c>
      <c r="Y768" s="4" t="str">
        <f>IF(AND($Z$2=$D768,$Z$2&lt;&gt;"",$Z$2&lt;&gt;0,$Y$2=$Y$1),COUNT($Y$3:Y767)+1,"  ")</f>
        <v xml:space="preserve">  </v>
      </c>
    </row>
    <row r="769" spans="2:25" ht="15.75">
      <c r="B769" s="5" t="str">
        <f>IF(C769&lt;&gt;"",COUNT($B$3:B768)+1,"")</f>
        <v/>
      </c>
      <c r="C769" s="86"/>
      <c r="D769" s="12"/>
      <c r="E769" s="12"/>
      <c r="F769" s="5" t="str">
        <f>IFERROR(IF(E769&lt;&gt;"",VLOOKUP(E769,STORE!$C$6:$D$500,2,FALSE),""),"تأكد من الكود")</f>
        <v/>
      </c>
      <c r="G769" s="12"/>
      <c r="H769" s="20"/>
      <c r="I769" s="12"/>
      <c r="U769" s="4" t="str">
        <f>IF(AND($V$2=$E769,$V$2&lt;&gt;"",$V$2&lt;&gt;0,F769&lt;&gt;"تأكد من الكود"),COUNT($U$3:U768)+1,"  ")</f>
        <v xml:space="preserve">  </v>
      </c>
      <c r="Y769" s="4" t="str">
        <f>IF(AND($Z$2=$D769,$Z$2&lt;&gt;"",$Z$2&lt;&gt;0,$Y$2=$Y$1),COUNT($Y$3:Y768)+1,"  ")</f>
        <v xml:space="preserve">  </v>
      </c>
    </row>
    <row r="770" spans="2:25" ht="15.75">
      <c r="B770" s="5" t="str">
        <f>IF(C770&lt;&gt;"",COUNT($B$3:B769)+1,"")</f>
        <v/>
      </c>
      <c r="C770" s="86"/>
      <c r="D770" s="12"/>
      <c r="E770" s="12"/>
      <c r="F770" s="5" t="str">
        <f>IFERROR(IF(E770&lt;&gt;"",VLOOKUP(E770,STORE!$C$6:$D$500,2,FALSE),""),"تأكد من الكود")</f>
        <v/>
      </c>
      <c r="G770" s="12"/>
      <c r="H770" s="20"/>
      <c r="I770" s="12"/>
      <c r="U770" s="4" t="str">
        <f>IF(AND($V$2=$E770,$V$2&lt;&gt;"",$V$2&lt;&gt;0,F770&lt;&gt;"تأكد من الكود"),COUNT($U$3:U769)+1,"  ")</f>
        <v xml:space="preserve">  </v>
      </c>
      <c r="Y770" s="4" t="str">
        <f>IF(AND($Z$2=$D770,$Z$2&lt;&gt;"",$Z$2&lt;&gt;0,$Y$2=$Y$1),COUNT($Y$3:Y769)+1,"  ")</f>
        <v xml:space="preserve">  </v>
      </c>
    </row>
    <row r="771" spans="2:25" ht="15.75">
      <c r="B771" s="5" t="str">
        <f>IF(C771&lt;&gt;"",COUNT($B$3:B770)+1,"")</f>
        <v/>
      </c>
      <c r="C771" s="86"/>
      <c r="D771" s="12"/>
      <c r="E771" s="12"/>
      <c r="F771" s="5" t="str">
        <f>IFERROR(IF(E771&lt;&gt;"",VLOOKUP(E771,STORE!$C$6:$D$500,2,FALSE),""),"تأكد من الكود")</f>
        <v/>
      </c>
      <c r="G771" s="12"/>
      <c r="H771" s="20"/>
      <c r="I771" s="12"/>
      <c r="U771" s="4" t="str">
        <f>IF(AND($V$2=$E771,$V$2&lt;&gt;"",$V$2&lt;&gt;0,F771&lt;&gt;"تأكد من الكود"),COUNT($U$3:U770)+1,"  ")</f>
        <v xml:space="preserve">  </v>
      </c>
      <c r="Y771" s="4" t="str">
        <f>IF(AND($Z$2=$D771,$Z$2&lt;&gt;"",$Z$2&lt;&gt;0,$Y$2=$Y$1),COUNT($Y$3:Y770)+1,"  ")</f>
        <v xml:space="preserve">  </v>
      </c>
    </row>
    <row r="772" spans="2:25" ht="15.75">
      <c r="B772" s="5" t="str">
        <f>IF(C772&lt;&gt;"",COUNT($B$3:B771)+1,"")</f>
        <v/>
      </c>
      <c r="C772" s="86"/>
      <c r="D772" s="12"/>
      <c r="E772" s="12"/>
      <c r="F772" s="5" t="str">
        <f>IFERROR(IF(E772&lt;&gt;"",VLOOKUP(E772,STORE!$C$6:$D$500,2,FALSE),""),"تأكد من الكود")</f>
        <v/>
      </c>
      <c r="G772" s="12"/>
      <c r="H772" s="20"/>
      <c r="I772" s="12"/>
      <c r="U772" s="4" t="str">
        <f>IF(AND($V$2=$E772,$V$2&lt;&gt;"",$V$2&lt;&gt;0,F772&lt;&gt;"تأكد من الكود"),COUNT($U$3:U771)+1,"  ")</f>
        <v xml:space="preserve">  </v>
      </c>
      <c r="Y772" s="4" t="str">
        <f>IF(AND($Z$2=$D772,$Z$2&lt;&gt;"",$Z$2&lt;&gt;0,$Y$2=$Y$1),COUNT($Y$3:Y771)+1,"  ")</f>
        <v xml:space="preserve">  </v>
      </c>
    </row>
    <row r="773" spans="2:25" ht="15.75">
      <c r="B773" s="5" t="str">
        <f>IF(C773&lt;&gt;"",COUNT($B$3:B772)+1,"")</f>
        <v/>
      </c>
      <c r="C773" s="86"/>
      <c r="D773" s="12"/>
      <c r="E773" s="12"/>
      <c r="F773" s="5" t="str">
        <f>IFERROR(IF(E773&lt;&gt;"",VLOOKUP(E773,STORE!$C$6:$D$500,2,FALSE),""),"تأكد من الكود")</f>
        <v/>
      </c>
      <c r="G773" s="12"/>
      <c r="H773" s="20"/>
      <c r="I773" s="12"/>
      <c r="U773" s="4" t="str">
        <f>IF(AND($V$2=$E773,$V$2&lt;&gt;"",$V$2&lt;&gt;0,F773&lt;&gt;"تأكد من الكود"),COUNT($U$3:U772)+1,"  ")</f>
        <v xml:space="preserve">  </v>
      </c>
      <c r="Y773" s="4" t="str">
        <f>IF(AND($Z$2=$D773,$Z$2&lt;&gt;"",$Z$2&lt;&gt;0,$Y$2=$Y$1),COUNT($Y$3:Y772)+1,"  ")</f>
        <v xml:space="preserve">  </v>
      </c>
    </row>
    <row r="774" spans="2:25" ht="15.75">
      <c r="B774" s="5" t="str">
        <f>IF(C774&lt;&gt;"",COUNT($B$3:B773)+1,"")</f>
        <v/>
      </c>
      <c r="C774" s="86"/>
      <c r="D774" s="12"/>
      <c r="E774" s="12"/>
      <c r="F774" s="5" t="str">
        <f>IFERROR(IF(E774&lt;&gt;"",VLOOKUP(E774,STORE!$C$6:$D$500,2,FALSE),""),"تأكد من الكود")</f>
        <v/>
      </c>
      <c r="G774" s="12"/>
      <c r="H774" s="20"/>
      <c r="I774" s="12"/>
      <c r="U774" s="4" t="str">
        <f>IF(AND($V$2=$E774,$V$2&lt;&gt;"",$V$2&lt;&gt;0,F774&lt;&gt;"تأكد من الكود"),COUNT($U$3:U773)+1,"  ")</f>
        <v xml:space="preserve">  </v>
      </c>
      <c r="Y774" s="4" t="str">
        <f>IF(AND($Z$2=$D774,$Z$2&lt;&gt;"",$Z$2&lt;&gt;0,$Y$2=$Y$1),COUNT($Y$3:Y773)+1,"  ")</f>
        <v xml:space="preserve">  </v>
      </c>
    </row>
    <row r="775" spans="2:25" ht="15.75">
      <c r="B775" s="5" t="str">
        <f>IF(C775&lt;&gt;"",COUNT($B$3:B774)+1,"")</f>
        <v/>
      </c>
      <c r="C775" s="86"/>
      <c r="D775" s="12"/>
      <c r="E775" s="12"/>
      <c r="F775" s="5" t="str">
        <f>IFERROR(IF(E775&lt;&gt;"",VLOOKUP(E775,STORE!$C$6:$D$500,2,FALSE),""),"تأكد من الكود")</f>
        <v/>
      </c>
      <c r="G775" s="12"/>
      <c r="H775" s="20"/>
      <c r="I775" s="12"/>
      <c r="U775" s="4" t="str">
        <f>IF(AND($V$2=$E775,$V$2&lt;&gt;"",$V$2&lt;&gt;0,F775&lt;&gt;"تأكد من الكود"),COUNT($U$3:U774)+1,"  ")</f>
        <v xml:space="preserve">  </v>
      </c>
      <c r="Y775" s="4" t="str">
        <f>IF(AND($Z$2=$D775,$Z$2&lt;&gt;"",$Z$2&lt;&gt;0,$Y$2=$Y$1),COUNT($Y$3:Y774)+1,"  ")</f>
        <v xml:space="preserve">  </v>
      </c>
    </row>
    <row r="776" spans="2:25" ht="15.75">
      <c r="B776" s="5" t="str">
        <f>IF(C776&lt;&gt;"",COUNT($B$3:B775)+1,"")</f>
        <v/>
      </c>
      <c r="C776" s="86"/>
      <c r="D776" s="12"/>
      <c r="E776" s="12"/>
      <c r="F776" s="5" t="str">
        <f>IFERROR(IF(E776&lt;&gt;"",VLOOKUP(E776,STORE!$C$6:$D$500,2,FALSE),""),"تأكد من الكود")</f>
        <v/>
      </c>
      <c r="G776" s="12"/>
      <c r="H776" s="20"/>
      <c r="I776" s="12"/>
      <c r="U776" s="4" t="str">
        <f>IF(AND($V$2=$E776,$V$2&lt;&gt;"",$V$2&lt;&gt;0,F776&lt;&gt;"تأكد من الكود"),COUNT($U$3:U775)+1,"  ")</f>
        <v xml:space="preserve">  </v>
      </c>
      <c r="Y776" s="4" t="str">
        <f>IF(AND($Z$2=$D776,$Z$2&lt;&gt;"",$Z$2&lt;&gt;0,$Y$2=$Y$1),COUNT($Y$3:Y775)+1,"  ")</f>
        <v xml:space="preserve">  </v>
      </c>
    </row>
    <row r="777" spans="2:25" ht="15.75">
      <c r="B777" s="5" t="str">
        <f>IF(C777&lt;&gt;"",COUNT($B$3:B776)+1,"")</f>
        <v/>
      </c>
      <c r="C777" s="86"/>
      <c r="D777" s="12"/>
      <c r="E777" s="12"/>
      <c r="F777" s="5" t="str">
        <f>IFERROR(IF(E777&lt;&gt;"",VLOOKUP(E777,STORE!$C$6:$D$500,2,FALSE),""),"تأكد من الكود")</f>
        <v/>
      </c>
      <c r="G777" s="12"/>
      <c r="H777" s="20"/>
      <c r="I777" s="12"/>
      <c r="U777" s="4" t="str">
        <f>IF(AND($V$2=$E777,$V$2&lt;&gt;"",$V$2&lt;&gt;0,F777&lt;&gt;"تأكد من الكود"),COUNT($U$3:U776)+1,"  ")</f>
        <v xml:space="preserve">  </v>
      </c>
      <c r="Y777" s="4" t="str">
        <f>IF(AND($Z$2=$D777,$Z$2&lt;&gt;"",$Z$2&lt;&gt;0,$Y$2=$Y$1),COUNT($Y$3:Y776)+1,"  ")</f>
        <v xml:space="preserve">  </v>
      </c>
    </row>
    <row r="778" spans="2:25" ht="15.75">
      <c r="B778" s="5" t="str">
        <f>IF(C778&lt;&gt;"",COUNT($B$3:B777)+1,"")</f>
        <v/>
      </c>
      <c r="C778" s="86"/>
      <c r="D778" s="12"/>
      <c r="E778" s="12"/>
      <c r="F778" s="5" t="str">
        <f>IFERROR(IF(E778&lt;&gt;"",VLOOKUP(E778,STORE!$C$6:$D$500,2,FALSE),""),"تأكد من الكود")</f>
        <v/>
      </c>
      <c r="G778" s="12"/>
      <c r="H778" s="20"/>
      <c r="I778" s="12"/>
      <c r="U778" s="4" t="str">
        <f>IF(AND($V$2=$E778,$V$2&lt;&gt;"",$V$2&lt;&gt;0,F778&lt;&gt;"تأكد من الكود"),COUNT($U$3:U777)+1,"  ")</f>
        <v xml:space="preserve">  </v>
      </c>
      <c r="Y778" s="4" t="str">
        <f>IF(AND($Z$2=$D778,$Z$2&lt;&gt;"",$Z$2&lt;&gt;0,$Y$2=$Y$1),COUNT($Y$3:Y777)+1,"  ")</f>
        <v xml:space="preserve">  </v>
      </c>
    </row>
    <row r="779" spans="2:25" ht="15.75">
      <c r="B779" s="5" t="str">
        <f>IF(C779&lt;&gt;"",COUNT($B$3:B778)+1,"")</f>
        <v/>
      </c>
      <c r="C779" s="86"/>
      <c r="D779" s="12"/>
      <c r="E779" s="12"/>
      <c r="F779" s="5" t="str">
        <f>IFERROR(IF(E779&lt;&gt;"",VLOOKUP(E779,STORE!$C$6:$D$500,2,FALSE),""),"تأكد من الكود")</f>
        <v/>
      </c>
      <c r="G779" s="12"/>
      <c r="H779" s="20"/>
      <c r="I779" s="12"/>
      <c r="U779" s="4" t="str">
        <f>IF(AND($V$2=$E779,$V$2&lt;&gt;"",$V$2&lt;&gt;0,F779&lt;&gt;"تأكد من الكود"),COUNT($U$3:U778)+1,"  ")</f>
        <v xml:space="preserve">  </v>
      </c>
      <c r="Y779" s="4" t="str">
        <f>IF(AND($Z$2=$D779,$Z$2&lt;&gt;"",$Z$2&lt;&gt;0,$Y$2=$Y$1),COUNT($Y$3:Y778)+1,"  ")</f>
        <v xml:space="preserve">  </v>
      </c>
    </row>
    <row r="780" spans="2:25" ht="15.75">
      <c r="B780" s="5" t="str">
        <f>IF(C780&lt;&gt;"",COUNT($B$3:B779)+1,"")</f>
        <v/>
      </c>
      <c r="C780" s="86"/>
      <c r="D780" s="12"/>
      <c r="E780" s="12"/>
      <c r="F780" s="5" t="str">
        <f>IFERROR(IF(E780&lt;&gt;"",VLOOKUP(E780,STORE!$C$6:$D$500,2,FALSE),""),"تأكد من الكود")</f>
        <v/>
      </c>
      <c r="G780" s="12"/>
      <c r="H780" s="20"/>
      <c r="I780" s="12"/>
      <c r="U780" s="4" t="str">
        <f>IF(AND($V$2=$E780,$V$2&lt;&gt;"",$V$2&lt;&gt;0,F780&lt;&gt;"تأكد من الكود"),COUNT($U$3:U779)+1,"  ")</f>
        <v xml:space="preserve">  </v>
      </c>
      <c r="Y780" s="4" t="str">
        <f>IF(AND($Z$2=$D780,$Z$2&lt;&gt;"",$Z$2&lt;&gt;0,$Y$2=$Y$1),COUNT($Y$3:Y779)+1,"  ")</f>
        <v xml:space="preserve">  </v>
      </c>
    </row>
    <row r="781" spans="2:25" ht="15.75">
      <c r="B781" s="5" t="str">
        <f>IF(C781&lt;&gt;"",COUNT($B$3:B780)+1,"")</f>
        <v/>
      </c>
      <c r="C781" s="86"/>
      <c r="D781" s="12"/>
      <c r="E781" s="12"/>
      <c r="F781" s="5" t="str">
        <f>IFERROR(IF(E781&lt;&gt;"",VLOOKUP(E781,STORE!$C$6:$D$500,2,FALSE),""),"تأكد من الكود")</f>
        <v/>
      </c>
      <c r="G781" s="12"/>
      <c r="H781" s="20"/>
      <c r="I781" s="12"/>
      <c r="U781" s="4" t="str">
        <f>IF(AND($V$2=$E781,$V$2&lt;&gt;"",$V$2&lt;&gt;0,F781&lt;&gt;"تأكد من الكود"),COUNT($U$3:U780)+1,"  ")</f>
        <v xml:space="preserve">  </v>
      </c>
      <c r="Y781" s="4" t="str">
        <f>IF(AND($Z$2=$D781,$Z$2&lt;&gt;"",$Z$2&lt;&gt;0,$Y$2=$Y$1),COUNT($Y$3:Y780)+1,"  ")</f>
        <v xml:space="preserve">  </v>
      </c>
    </row>
    <row r="782" spans="2:25" ht="15.75">
      <c r="B782" s="5" t="str">
        <f>IF(C782&lt;&gt;"",COUNT($B$3:B781)+1,"")</f>
        <v/>
      </c>
      <c r="C782" s="86"/>
      <c r="D782" s="12"/>
      <c r="E782" s="12"/>
      <c r="F782" s="5" t="str">
        <f>IFERROR(IF(E782&lt;&gt;"",VLOOKUP(E782,STORE!$C$6:$D$500,2,FALSE),""),"تأكد من الكود")</f>
        <v/>
      </c>
      <c r="G782" s="12"/>
      <c r="H782" s="20"/>
      <c r="I782" s="12"/>
      <c r="U782" s="4" t="str">
        <f>IF(AND($V$2=$E782,$V$2&lt;&gt;"",$V$2&lt;&gt;0,F782&lt;&gt;"تأكد من الكود"),COUNT($U$3:U781)+1,"  ")</f>
        <v xml:space="preserve">  </v>
      </c>
      <c r="Y782" s="4" t="str">
        <f>IF(AND($Z$2=$D782,$Z$2&lt;&gt;"",$Z$2&lt;&gt;0,$Y$2=$Y$1),COUNT($Y$3:Y781)+1,"  ")</f>
        <v xml:space="preserve">  </v>
      </c>
    </row>
    <row r="783" spans="2:25" ht="15.75">
      <c r="B783" s="5" t="str">
        <f>IF(C783&lt;&gt;"",COUNT($B$3:B782)+1,"")</f>
        <v/>
      </c>
      <c r="C783" s="86"/>
      <c r="D783" s="12"/>
      <c r="E783" s="12"/>
      <c r="F783" s="5" t="str">
        <f>IFERROR(IF(E783&lt;&gt;"",VLOOKUP(E783,STORE!$C$6:$D$500,2,FALSE),""),"تأكد من الكود")</f>
        <v/>
      </c>
      <c r="G783" s="12"/>
      <c r="H783" s="20"/>
      <c r="I783" s="12"/>
      <c r="U783" s="4" t="str">
        <f>IF(AND($V$2=$E783,$V$2&lt;&gt;"",$V$2&lt;&gt;0,F783&lt;&gt;"تأكد من الكود"),COUNT($U$3:U782)+1,"  ")</f>
        <v xml:space="preserve">  </v>
      </c>
      <c r="Y783" s="4" t="str">
        <f>IF(AND($Z$2=$D783,$Z$2&lt;&gt;"",$Z$2&lt;&gt;0,$Y$2=$Y$1),COUNT($Y$3:Y782)+1,"  ")</f>
        <v xml:space="preserve">  </v>
      </c>
    </row>
    <row r="784" spans="2:25" ht="15.75">
      <c r="B784" s="5" t="str">
        <f>IF(C784&lt;&gt;"",COUNT($B$3:B783)+1,"")</f>
        <v/>
      </c>
      <c r="C784" s="86"/>
      <c r="D784" s="12"/>
      <c r="E784" s="12"/>
      <c r="F784" s="5" t="str">
        <f>IFERROR(IF(E784&lt;&gt;"",VLOOKUP(E784,STORE!$C$6:$D$500,2,FALSE),""),"تأكد من الكود")</f>
        <v/>
      </c>
      <c r="G784" s="12"/>
      <c r="H784" s="20"/>
      <c r="I784" s="12"/>
      <c r="U784" s="4" t="str">
        <f>IF(AND($V$2=$E784,$V$2&lt;&gt;"",$V$2&lt;&gt;0,F784&lt;&gt;"تأكد من الكود"),COUNT($U$3:U783)+1,"  ")</f>
        <v xml:space="preserve">  </v>
      </c>
      <c r="Y784" s="4" t="str">
        <f>IF(AND($Z$2=$D784,$Z$2&lt;&gt;"",$Z$2&lt;&gt;0,$Y$2=$Y$1),COUNT($Y$3:Y783)+1,"  ")</f>
        <v xml:space="preserve">  </v>
      </c>
    </row>
    <row r="785" spans="2:25" ht="15.75">
      <c r="B785" s="5" t="str">
        <f>IF(C785&lt;&gt;"",COUNT($B$3:B784)+1,"")</f>
        <v/>
      </c>
      <c r="C785" s="86"/>
      <c r="D785" s="12"/>
      <c r="E785" s="12"/>
      <c r="F785" s="5" t="str">
        <f>IFERROR(IF(E785&lt;&gt;"",VLOOKUP(E785,STORE!$C$6:$D$500,2,FALSE),""),"تأكد من الكود")</f>
        <v/>
      </c>
      <c r="G785" s="12"/>
      <c r="H785" s="20"/>
      <c r="I785" s="12"/>
      <c r="U785" s="4" t="str">
        <f>IF(AND($V$2=$E785,$V$2&lt;&gt;"",$V$2&lt;&gt;0,F785&lt;&gt;"تأكد من الكود"),COUNT($U$3:U784)+1,"  ")</f>
        <v xml:space="preserve">  </v>
      </c>
      <c r="Y785" s="4" t="str">
        <f>IF(AND($Z$2=$D785,$Z$2&lt;&gt;"",$Z$2&lt;&gt;0,$Y$2=$Y$1),COUNT($Y$3:Y784)+1,"  ")</f>
        <v xml:space="preserve">  </v>
      </c>
    </row>
    <row r="786" spans="2:25" ht="15.75">
      <c r="B786" s="5" t="str">
        <f>IF(C786&lt;&gt;"",COUNT($B$3:B785)+1,"")</f>
        <v/>
      </c>
      <c r="C786" s="86"/>
      <c r="D786" s="12"/>
      <c r="E786" s="12"/>
      <c r="F786" s="5" t="str">
        <f>IFERROR(IF(E786&lt;&gt;"",VLOOKUP(E786,STORE!$C$6:$D$500,2,FALSE),""),"تأكد من الكود")</f>
        <v/>
      </c>
      <c r="G786" s="12"/>
      <c r="H786" s="20"/>
      <c r="I786" s="12"/>
      <c r="U786" s="4" t="str">
        <f>IF(AND($V$2=$E786,$V$2&lt;&gt;"",$V$2&lt;&gt;0,F786&lt;&gt;"تأكد من الكود"),COUNT($U$3:U785)+1,"  ")</f>
        <v xml:space="preserve">  </v>
      </c>
      <c r="Y786" s="4" t="str">
        <f>IF(AND($Z$2=$D786,$Z$2&lt;&gt;"",$Z$2&lt;&gt;0,$Y$2=$Y$1),COUNT($Y$3:Y785)+1,"  ")</f>
        <v xml:space="preserve">  </v>
      </c>
    </row>
    <row r="787" spans="2:25" ht="15.75">
      <c r="B787" s="5" t="str">
        <f>IF(C787&lt;&gt;"",COUNT($B$3:B786)+1,"")</f>
        <v/>
      </c>
      <c r="C787" s="86"/>
      <c r="D787" s="12"/>
      <c r="E787" s="12"/>
      <c r="F787" s="5" t="str">
        <f>IFERROR(IF(E787&lt;&gt;"",VLOOKUP(E787,STORE!$C$6:$D$500,2,FALSE),""),"تأكد من الكود")</f>
        <v/>
      </c>
      <c r="G787" s="12"/>
      <c r="H787" s="20"/>
      <c r="I787" s="12"/>
      <c r="U787" s="4" t="str">
        <f>IF(AND($V$2=$E787,$V$2&lt;&gt;"",$V$2&lt;&gt;0,F787&lt;&gt;"تأكد من الكود"),COUNT($U$3:U786)+1,"  ")</f>
        <v xml:space="preserve">  </v>
      </c>
      <c r="Y787" s="4" t="str">
        <f>IF(AND($Z$2=$D787,$Z$2&lt;&gt;"",$Z$2&lt;&gt;0,$Y$2=$Y$1),COUNT($Y$3:Y786)+1,"  ")</f>
        <v xml:space="preserve">  </v>
      </c>
    </row>
    <row r="788" spans="2:25" ht="15.75">
      <c r="B788" s="5" t="str">
        <f>IF(C788&lt;&gt;"",COUNT($B$3:B787)+1,"")</f>
        <v/>
      </c>
      <c r="C788" s="86"/>
      <c r="D788" s="12"/>
      <c r="E788" s="12"/>
      <c r="F788" s="5" t="str">
        <f>IFERROR(IF(E788&lt;&gt;"",VLOOKUP(E788,STORE!$C$6:$D$500,2,FALSE),""),"تأكد من الكود")</f>
        <v/>
      </c>
      <c r="G788" s="12"/>
      <c r="H788" s="20"/>
      <c r="I788" s="12"/>
      <c r="U788" s="4" t="str">
        <f>IF(AND($V$2=$E788,$V$2&lt;&gt;"",$V$2&lt;&gt;0,F788&lt;&gt;"تأكد من الكود"),COUNT($U$3:U787)+1,"  ")</f>
        <v xml:space="preserve">  </v>
      </c>
      <c r="Y788" s="4" t="str">
        <f>IF(AND($Z$2=$D788,$Z$2&lt;&gt;"",$Z$2&lt;&gt;0,$Y$2=$Y$1),COUNT($Y$3:Y787)+1,"  ")</f>
        <v xml:space="preserve">  </v>
      </c>
    </row>
    <row r="789" spans="2:25" ht="15.75">
      <c r="B789" s="5" t="str">
        <f>IF(C789&lt;&gt;"",COUNT($B$3:B788)+1,"")</f>
        <v/>
      </c>
      <c r="C789" s="86"/>
      <c r="D789" s="12"/>
      <c r="E789" s="12"/>
      <c r="F789" s="5" t="str">
        <f>IFERROR(IF(E789&lt;&gt;"",VLOOKUP(E789,STORE!$C$6:$D$500,2,FALSE),""),"تأكد من الكود")</f>
        <v/>
      </c>
      <c r="G789" s="12"/>
      <c r="H789" s="20"/>
      <c r="I789" s="12"/>
      <c r="U789" s="4" t="str">
        <f>IF(AND($V$2=$E789,$V$2&lt;&gt;"",$V$2&lt;&gt;0,F789&lt;&gt;"تأكد من الكود"),COUNT($U$3:U788)+1,"  ")</f>
        <v xml:space="preserve">  </v>
      </c>
      <c r="Y789" s="4" t="str">
        <f>IF(AND($Z$2=$D789,$Z$2&lt;&gt;"",$Z$2&lt;&gt;0,$Y$2=$Y$1),COUNT($Y$3:Y788)+1,"  ")</f>
        <v xml:space="preserve">  </v>
      </c>
    </row>
    <row r="790" spans="2:25" ht="15.75">
      <c r="B790" s="5" t="str">
        <f>IF(C790&lt;&gt;"",COUNT($B$3:B789)+1,"")</f>
        <v/>
      </c>
      <c r="C790" s="86"/>
      <c r="D790" s="12"/>
      <c r="E790" s="12"/>
      <c r="F790" s="5" t="str">
        <f>IFERROR(IF(E790&lt;&gt;"",VLOOKUP(E790,STORE!$C$6:$D$500,2,FALSE),""),"تأكد من الكود")</f>
        <v/>
      </c>
      <c r="G790" s="12"/>
      <c r="H790" s="20"/>
      <c r="I790" s="12"/>
      <c r="U790" s="4" t="str">
        <f>IF(AND($V$2=$E790,$V$2&lt;&gt;"",$V$2&lt;&gt;0,F790&lt;&gt;"تأكد من الكود"),COUNT($U$3:U789)+1,"  ")</f>
        <v xml:space="preserve">  </v>
      </c>
      <c r="Y790" s="4" t="str">
        <f>IF(AND($Z$2=$D790,$Z$2&lt;&gt;"",$Z$2&lt;&gt;0,$Y$2=$Y$1),COUNT($Y$3:Y789)+1,"  ")</f>
        <v xml:space="preserve">  </v>
      </c>
    </row>
    <row r="791" spans="2:25" ht="15.75">
      <c r="B791" s="5" t="str">
        <f>IF(C791&lt;&gt;"",COUNT($B$3:B790)+1,"")</f>
        <v/>
      </c>
      <c r="C791" s="86"/>
      <c r="D791" s="12"/>
      <c r="E791" s="12"/>
      <c r="F791" s="5" t="str">
        <f>IFERROR(IF(E791&lt;&gt;"",VLOOKUP(E791,STORE!$C$6:$D$500,2,FALSE),""),"تأكد من الكود")</f>
        <v/>
      </c>
      <c r="G791" s="12"/>
      <c r="H791" s="20"/>
      <c r="I791" s="12"/>
      <c r="U791" s="4" t="str">
        <f>IF(AND($V$2=$E791,$V$2&lt;&gt;"",$V$2&lt;&gt;0,F791&lt;&gt;"تأكد من الكود"),COUNT($U$3:U790)+1,"  ")</f>
        <v xml:space="preserve">  </v>
      </c>
      <c r="Y791" s="4" t="str">
        <f>IF(AND($Z$2=$D791,$Z$2&lt;&gt;"",$Z$2&lt;&gt;0,$Y$2=$Y$1),COUNT($Y$3:Y790)+1,"  ")</f>
        <v xml:space="preserve">  </v>
      </c>
    </row>
    <row r="792" spans="2:25" ht="15.75">
      <c r="B792" s="5" t="str">
        <f>IF(C792&lt;&gt;"",COUNT($B$3:B791)+1,"")</f>
        <v/>
      </c>
      <c r="C792" s="86"/>
      <c r="D792" s="12"/>
      <c r="E792" s="12"/>
      <c r="F792" s="5" t="str">
        <f>IFERROR(IF(E792&lt;&gt;"",VLOOKUP(E792,STORE!$C$6:$D$500,2,FALSE),""),"تأكد من الكود")</f>
        <v/>
      </c>
      <c r="G792" s="12"/>
      <c r="H792" s="20"/>
      <c r="I792" s="12"/>
      <c r="U792" s="4" t="str">
        <f>IF(AND($V$2=$E792,$V$2&lt;&gt;"",$V$2&lt;&gt;0,F792&lt;&gt;"تأكد من الكود"),COUNT($U$3:U791)+1,"  ")</f>
        <v xml:space="preserve">  </v>
      </c>
      <c r="Y792" s="4" t="str">
        <f>IF(AND($Z$2=$D792,$Z$2&lt;&gt;"",$Z$2&lt;&gt;0,$Y$2=$Y$1),COUNT($Y$3:Y791)+1,"  ")</f>
        <v xml:space="preserve">  </v>
      </c>
    </row>
    <row r="793" spans="2:25" ht="15.75">
      <c r="B793" s="5" t="str">
        <f>IF(C793&lt;&gt;"",COUNT($B$3:B792)+1,"")</f>
        <v/>
      </c>
      <c r="C793" s="86"/>
      <c r="D793" s="12"/>
      <c r="E793" s="12"/>
      <c r="F793" s="5" t="str">
        <f>IFERROR(IF(E793&lt;&gt;"",VLOOKUP(E793,STORE!$C$6:$D$500,2,FALSE),""),"تأكد من الكود")</f>
        <v/>
      </c>
      <c r="G793" s="12"/>
      <c r="H793" s="20"/>
      <c r="I793" s="12"/>
      <c r="U793" s="4" t="str">
        <f>IF(AND($V$2=$E793,$V$2&lt;&gt;"",$V$2&lt;&gt;0,F793&lt;&gt;"تأكد من الكود"),COUNT($U$3:U792)+1,"  ")</f>
        <v xml:space="preserve">  </v>
      </c>
      <c r="Y793" s="4" t="str">
        <f>IF(AND($Z$2=$D793,$Z$2&lt;&gt;"",$Z$2&lt;&gt;0,$Y$2=$Y$1),COUNT($Y$3:Y792)+1,"  ")</f>
        <v xml:space="preserve">  </v>
      </c>
    </row>
    <row r="794" spans="2:25" ht="15.75">
      <c r="B794" s="5" t="str">
        <f>IF(C794&lt;&gt;"",COUNT($B$3:B793)+1,"")</f>
        <v/>
      </c>
      <c r="C794" s="86"/>
      <c r="D794" s="12"/>
      <c r="E794" s="12"/>
      <c r="F794" s="5" t="str">
        <f>IFERROR(IF(E794&lt;&gt;"",VLOOKUP(E794,STORE!$C$6:$D$500,2,FALSE),""),"تأكد من الكود")</f>
        <v/>
      </c>
      <c r="G794" s="12"/>
      <c r="H794" s="20"/>
      <c r="I794" s="12"/>
      <c r="U794" s="4" t="str">
        <f>IF(AND($V$2=$E794,$V$2&lt;&gt;"",$V$2&lt;&gt;0,F794&lt;&gt;"تأكد من الكود"),COUNT($U$3:U793)+1,"  ")</f>
        <v xml:space="preserve">  </v>
      </c>
      <c r="Y794" s="4" t="str">
        <f>IF(AND($Z$2=$D794,$Z$2&lt;&gt;"",$Z$2&lt;&gt;0,$Y$2=$Y$1),COUNT($Y$3:Y793)+1,"  ")</f>
        <v xml:space="preserve">  </v>
      </c>
    </row>
    <row r="795" spans="2:25" ht="15.75">
      <c r="B795" s="5" t="str">
        <f>IF(C795&lt;&gt;"",COUNT($B$3:B794)+1,"")</f>
        <v/>
      </c>
      <c r="C795" s="86"/>
      <c r="D795" s="12"/>
      <c r="E795" s="12"/>
      <c r="F795" s="5" t="str">
        <f>IFERROR(IF(E795&lt;&gt;"",VLOOKUP(E795,STORE!$C$6:$D$500,2,FALSE),""),"تأكد من الكود")</f>
        <v/>
      </c>
      <c r="G795" s="12"/>
      <c r="H795" s="20"/>
      <c r="I795" s="12"/>
      <c r="U795" s="4" t="str">
        <f>IF(AND($V$2=$E795,$V$2&lt;&gt;"",$V$2&lt;&gt;0,F795&lt;&gt;"تأكد من الكود"),COUNT($U$3:U794)+1,"  ")</f>
        <v xml:space="preserve">  </v>
      </c>
      <c r="Y795" s="4" t="str">
        <f>IF(AND($Z$2=$D795,$Z$2&lt;&gt;"",$Z$2&lt;&gt;0,$Y$2=$Y$1),COUNT($Y$3:Y794)+1,"  ")</f>
        <v xml:space="preserve">  </v>
      </c>
    </row>
    <row r="796" spans="2:25" ht="15.75">
      <c r="B796" s="5" t="str">
        <f>IF(C796&lt;&gt;"",COUNT($B$3:B795)+1,"")</f>
        <v/>
      </c>
      <c r="C796" s="86"/>
      <c r="D796" s="12"/>
      <c r="E796" s="12"/>
      <c r="F796" s="5" t="str">
        <f>IFERROR(IF(E796&lt;&gt;"",VLOOKUP(E796,STORE!$C$6:$D$500,2,FALSE),""),"تأكد من الكود")</f>
        <v/>
      </c>
      <c r="G796" s="12"/>
      <c r="H796" s="20"/>
      <c r="I796" s="12"/>
      <c r="U796" s="4" t="str">
        <f>IF(AND($V$2=$E796,$V$2&lt;&gt;"",$V$2&lt;&gt;0,F796&lt;&gt;"تأكد من الكود"),COUNT($U$3:U795)+1,"  ")</f>
        <v xml:space="preserve">  </v>
      </c>
      <c r="Y796" s="4" t="str">
        <f>IF(AND($Z$2=$D796,$Z$2&lt;&gt;"",$Z$2&lt;&gt;0,$Y$2=$Y$1),COUNT($Y$3:Y795)+1,"  ")</f>
        <v xml:space="preserve">  </v>
      </c>
    </row>
    <row r="797" spans="2:25" ht="15.75">
      <c r="B797" s="5" t="str">
        <f>IF(C797&lt;&gt;"",COUNT($B$3:B796)+1,"")</f>
        <v/>
      </c>
      <c r="C797" s="86"/>
      <c r="D797" s="12"/>
      <c r="E797" s="12"/>
      <c r="F797" s="5" t="str">
        <f>IFERROR(IF(E797&lt;&gt;"",VLOOKUP(E797,STORE!$C$6:$D$500,2,FALSE),""),"تأكد من الكود")</f>
        <v/>
      </c>
      <c r="G797" s="12"/>
      <c r="H797" s="20"/>
      <c r="I797" s="12"/>
      <c r="U797" s="4" t="str">
        <f>IF(AND($V$2=$E797,$V$2&lt;&gt;"",$V$2&lt;&gt;0,F797&lt;&gt;"تأكد من الكود"),COUNT($U$3:U796)+1,"  ")</f>
        <v xml:space="preserve">  </v>
      </c>
      <c r="Y797" s="4" t="str">
        <f>IF(AND($Z$2=$D797,$Z$2&lt;&gt;"",$Z$2&lt;&gt;0,$Y$2=$Y$1),COUNT($Y$3:Y796)+1,"  ")</f>
        <v xml:space="preserve">  </v>
      </c>
    </row>
    <row r="798" spans="2:25" ht="15.75">
      <c r="B798" s="5" t="str">
        <f>IF(C798&lt;&gt;"",COUNT($B$3:B797)+1,"")</f>
        <v/>
      </c>
      <c r="C798" s="86"/>
      <c r="D798" s="12"/>
      <c r="E798" s="12"/>
      <c r="F798" s="5" t="str">
        <f>IFERROR(IF(E798&lt;&gt;"",VLOOKUP(E798,STORE!$C$6:$D$500,2,FALSE),""),"تأكد من الكود")</f>
        <v/>
      </c>
      <c r="G798" s="12"/>
      <c r="H798" s="20"/>
      <c r="I798" s="12"/>
      <c r="U798" s="4" t="str">
        <f>IF(AND($V$2=$E798,$V$2&lt;&gt;"",$V$2&lt;&gt;0,F798&lt;&gt;"تأكد من الكود"),COUNT($U$3:U797)+1,"  ")</f>
        <v xml:space="preserve">  </v>
      </c>
      <c r="Y798" s="4" t="str">
        <f>IF(AND($Z$2=$D798,$Z$2&lt;&gt;"",$Z$2&lt;&gt;0,$Y$2=$Y$1),COUNT($Y$3:Y797)+1,"  ")</f>
        <v xml:space="preserve">  </v>
      </c>
    </row>
    <row r="799" spans="2:25" ht="15.75">
      <c r="B799" s="5" t="str">
        <f>IF(C799&lt;&gt;"",COUNT($B$3:B798)+1,"")</f>
        <v/>
      </c>
      <c r="C799" s="86"/>
      <c r="D799" s="12"/>
      <c r="E799" s="12"/>
      <c r="F799" s="5" t="str">
        <f>IFERROR(IF(E799&lt;&gt;"",VLOOKUP(E799,STORE!$C$6:$D$500,2,FALSE),""),"تأكد من الكود")</f>
        <v/>
      </c>
      <c r="G799" s="12"/>
      <c r="H799" s="20"/>
      <c r="I799" s="12"/>
      <c r="U799" s="4" t="str">
        <f>IF(AND($V$2=$E799,$V$2&lt;&gt;"",$V$2&lt;&gt;0,F799&lt;&gt;"تأكد من الكود"),COUNT($U$3:U798)+1,"  ")</f>
        <v xml:space="preserve">  </v>
      </c>
      <c r="Y799" s="4" t="str">
        <f>IF(AND($Z$2=$D799,$Z$2&lt;&gt;"",$Z$2&lt;&gt;0,$Y$2=$Y$1),COUNT($Y$3:Y798)+1,"  ")</f>
        <v xml:space="preserve">  </v>
      </c>
    </row>
    <row r="800" spans="2:25" ht="15.75">
      <c r="B800" s="5" t="str">
        <f>IF(C800&lt;&gt;"",COUNT($B$3:B799)+1,"")</f>
        <v/>
      </c>
      <c r="C800" s="86"/>
      <c r="D800" s="12"/>
      <c r="E800" s="12"/>
      <c r="F800" s="5" t="str">
        <f>IFERROR(IF(E800&lt;&gt;"",VLOOKUP(E800,STORE!$C$6:$D$500,2,FALSE),""),"تأكد من الكود")</f>
        <v/>
      </c>
      <c r="G800" s="12"/>
      <c r="H800" s="20"/>
      <c r="I800" s="12"/>
      <c r="U800" s="4" t="str">
        <f>IF(AND($V$2=$E800,$V$2&lt;&gt;"",$V$2&lt;&gt;0,F800&lt;&gt;"تأكد من الكود"),COUNT($U$3:U799)+1,"  ")</f>
        <v xml:space="preserve">  </v>
      </c>
      <c r="Y800" s="4" t="str">
        <f>IF(AND($Z$2=$D800,$Z$2&lt;&gt;"",$Z$2&lt;&gt;0,$Y$2=$Y$1),COUNT($Y$3:Y799)+1,"  ")</f>
        <v xml:space="preserve">  </v>
      </c>
    </row>
    <row r="801" spans="2:25" ht="15.75">
      <c r="B801" s="5" t="str">
        <f>IF(C801&lt;&gt;"",COUNT($B$3:B800)+1,"")</f>
        <v/>
      </c>
      <c r="C801" s="86"/>
      <c r="D801" s="12"/>
      <c r="E801" s="12"/>
      <c r="F801" s="5" t="str">
        <f>IFERROR(IF(E801&lt;&gt;"",VLOOKUP(E801,STORE!$C$6:$D$500,2,FALSE),""),"تأكد من الكود")</f>
        <v/>
      </c>
      <c r="G801" s="12"/>
      <c r="H801" s="20"/>
      <c r="I801" s="12"/>
      <c r="U801" s="4" t="str">
        <f>IF(AND($V$2=$E801,$V$2&lt;&gt;"",$V$2&lt;&gt;0,F801&lt;&gt;"تأكد من الكود"),COUNT($U$3:U800)+1,"  ")</f>
        <v xml:space="preserve">  </v>
      </c>
      <c r="Y801" s="4" t="str">
        <f>IF(AND($Z$2=$D801,$Z$2&lt;&gt;"",$Z$2&lt;&gt;0,$Y$2=$Y$1),COUNT($Y$3:Y800)+1,"  ")</f>
        <v xml:space="preserve">  </v>
      </c>
    </row>
    <row r="802" spans="2:25" ht="15.75">
      <c r="B802" s="5" t="str">
        <f>IF(C802&lt;&gt;"",COUNT($B$3:B801)+1,"")</f>
        <v/>
      </c>
      <c r="C802" s="86"/>
      <c r="D802" s="12"/>
      <c r="E802" s="12"/>
      <c r="F802" s="5" t="str">
        <f>IFERROR(IF(E802&lt;&gt;"",VLOOKUP(E802,STORE!$C$6:$D$500,2,FALSE),""),"تأكد من الكود")</f>
        <v/>
      </c>
      <c r="G802" s="12"/>
      <c r="H802" s="20"/>
      <c r="I802" s="12"/>
      <c r="U802" s="4" t="str">
        <f>IF(AND($V$2=$E802,$V$2&lt;&gt;"",$V$2&lt;&gt;0,F802&lt;&gt;"تأكد من الكود"),COUNT($U$3:U801)+1,"  ")</f>
        <v xml:space="preserve">  </v>
      </c>
      <c r="Y802" s="4" t="str">
        <f>IF(AND($Z$2=$D802,$Z$2&lt;&gt;"",$Z$2&lt;&gt;0,$Y$2=$Y$1),COUNT($Y$3:Y801)+1,"  ")</f>
        <v xml:space="preserve">  </v>
      </c>
    </row>
    <row r="803" spans="2:25" ht="15.75">
      <c r="B803" s="5" t="str">
        <f>IF(C803&lt;&gt;"",COUNT($B$3:B802)+1,"")</f>
        <v/>
      </c>
      <c r="C803" s="86"/>
      <c r="D803" s="12"/>
      <c r="E803" s="12"/>
      <c r="F803" s="5" t="str">
        <f>IFERROR(IF(E803&lt;&gt;"",VLOOKUP(E803,STORE!$C$6:$D$500,2,FALSE),""),"تأكد من الكود")</f>
        <v/>
      </c>
      <c r="G803" s="12"/>
      <c r="H803" s="20"/>
      <c r="I803" s="12"/>
      <c r="U803" s="4" t="str">
        <f>IF(AND($V$2=$E803,$V$2&lt;&gt;"",$V$2&lt;&gt;0,F803&lt;&gt;"تأكد من الكود"),COUNT($U$3:U802)+1,"  ")</f>
        <v xml:space="preserve">  </v>
      </c>
      <c r="Y803" s="4" t="str">
        <f>IF(AND($Z$2=$D803,$Z$2&lt;&gt;"",$Z$2&lt;&gt;0,$Y$2=$Y$1),COUNT($Y$3:Y802)+1,"  ")</f>
        <v xml:space="preserve">  </v>
      </c>
    </row>
    <row r="804" spans="2:25" ht="15.75">
      <c r="B804" s="5" t="str">
        <f>IF(C804&lt;&gt;"",COUNT($B$3:B803)+1,"")</f>
        <v/>
      </c>
      <c r="C804" s="86"/>
      <c r="D804" s="12"/>
      <c r="E804" s="12"/>
      <c r="F804" s="5" t="str">
        <f>IFERROR(IF(E804&lt;&gt;"",VLOOKUP(E804,STORE!$C$6:$D$500,2,FALSE),""),"تأكد من الكود")</f>
        <v/>
      </c>
      <c r="G804" s="12"/>
      <c r="H804" s="20"/>
      <c r="I804" s="12"/>
      <c r="U804" s="4" t="str">
        <f>IF(AND($V$2=$E804,$V$2&lt;&gt;"",$V$2&lt;&gt;0,F804&lt;&gt;"تأكد من الكود"),COUNT($U$3:U803)+1,"  ")</f>
        <v xml:space="preserve">  </v>
      </c>
      <c r="Y804" s="4" t="str">
        <f>IF(AND($Z$2=$D804,$Z$2&lt;&gt;"",$Z$2&lt;&gt;0,$Y$2=$Y$1),COUNT($Y$3:Y803)+1,"  ")</f>
        <v xml:space="preserve">  </v>
      </c>
    </row>
    <row r="805" spans="2:25" ht="15.75">
      <c r="B805" s="5" t="str">
        <f>IF(C805&lt;&gt;"",COUNT($B$3:B804)+1,"")</f>
        <v/>
      </c>
      <c r="C805" s="86"/>
      <c r="D805" s="12"/>
      <c r="E805" s="12"/>
      <c r="F805" s="5" t="str">
        <f>IFERROR(IF(E805&lt;&gt;"",VLOOKUP(E805,STORE!$C$6:$D$500,2,FALSE),""),"تأكد من الكود")</f>
        <v/>
      </c>
      <c r="G805" s="12"/>
      <c r="H805" s="20"/>
      <c r="I805" s="12"/>
      <c r="U805" s="4" t="str">
        <f>IF(AND($V$2=$E805,$V$2&lt;&gt;"",$V$2&lt;&gt;0,F805&lt;&gt;"تأكد من الكود"),COUNT($U$3:U804)+1,"  ")</f>
        <v xml:space="preserve">  </v>
      </c>
      <c r="Y805" s="4" t="str">
        <f>IF(AND($Z$2=$D805,$Z$2&lt;&gt;"",$Z$2&lt;&gt;0,$Y$2=$Y$1),COUNT($Y$3:Y804)+1,"  ")</f>
        <v xml:space="preserve">  </v>
      </c>
    </row>
    <row r="806" spans="2:25" ht="15.75">
      <c r="B806" s="5" t="str">
        <f>IF(C806&lt;&gt;"",COUNT($B$3:B805)+1,"")</f>
        <v/>
      </c>
      <c r="C806" s="86"/>
      <c r="D806" s="12"/>
      <c r="E806" s="12"/>
      <c r="F806" s="5" t="str">
        <f>IFERROR(IF(E806&lt;&gt;"",VLOOKUP(E806,STORE!$C$6:$D$500,2,FALSE),""),"تأكد من الكود")</f>
        <v/>
      </c>
      <c r="G806" s="12"/>
      <c r="H806" s="20"/>
      <c r="I806" s="12"/>
      <c r="U806" s="4" t="str">
        <f>IF(AND($V$2=$E806,$V$2&lt;&gt;"",$V$2&lt;&gt;0,F806&lt;&gt;"تأكد من الكود"),COUNT($U$3:U805)+1,"  ")</f>
        <v xml:space="preserve">  </v>
      </c>
      <c r="Y806" s="4" t="str">
        <f>IF(AND($Z$2=$D806,$Z$2&lt;&gt;"",$Z$2&lt;&gt;0,$Y$2=$Y$1),COUNT($Y$3:Y805)+1,"  ")</f>
        <v xml:space="preserve">  </v>
      </c>
    </row>
    <row r="807" spans="2:25" ht="15.75">
      <c r="B807" s="5" t="str">
        <f>IF(C807&lt;&gt;"",COUNT($B$3:B806)+1,"")</f>
        <v/>
      </c>
      <c r="C807" s="86"/>
      <c r="D807" s="12"/>
      <c r="E807" s="12"/>
      <c r="F807" s="5" t="str">
        <f>IFERROR(IF(E807&lt;&gt;"",VLOOKUP(E807,STORE!$C$6:$D$500,2,FALSE),""),"تأكد من الكود")</f>
        <v/>
      </c>
      <c r="G807" s="12"/>
      <c r="H807" s="20"/>
      <c r="I807" s="12"/>
      <c r="U807" s="4" t="str">
        <f>IF(AND($V$2=$E807,$V$2&lt;&gt;"",$V$2&lt;&gt;0,F807&lt;&gt;"تأكد من الكود"),COUNT($U$3:U806)+1,"  ")</f>
        <v xml:space="preserve">  </v>
      </c>
      <c r="Y807" s="4" t="str">
        <f>IF(AND($Z$2=$D807,$Z$2&lt;&gt;"",$Z$2&lt;&gt;0,$Y$2=$Y$1),COUNT($Y$3:Y806)+1,"  ")</f>
        <v xml:space="preserve">  </v>
      </c>
    </row>
    <row r="808" spans="2:25" ht="15.75">
      <c r="B808" s="5" t="str">
        <f>IF(C808&lt;&gt;"",COUNT($B$3:B807)+1,"")</f>
        <v/>
      </c>
      <c r="C808" s="86"/>
      <c r="D808" s="12"/>
      <c r="E808" s="12"/>
      <c r="F808" s="5" t="str">
        <f>IFERROR(IF(E808&lt;&gt;"",VLOOKUP(E808,STORE!$C$6:$D$500,2,FALSE),""),"تأكد من الكود")</f>
        <v/>
      </c>
      <c r="G808" s="12"/>
      <c r="H808" s="20"/>
      <c r="I808" s="12"/>
      <c r="U808" s="4" t="str">
        <f>IF(AND($V$2=$E808,$V$2&lt;&gt;"",$V$2&lt;&gt;0,F808&lt;&gt;"تأكد من الكود"),COUNT($U$3:U807)+1,"  ")</f>
        <v xml:space="preserve">  </v>
      </c>
      <c r="Y808" s="4" t="str">
        <f>IF(AND($Z$2=$D808,$Z$2&lt;&gt;"",$Z$2&lt;&gt;0,$Y$2=$Y$1),COUNT($Y$3:Y807)+1,"  ")</f>
        <v xml:space="preserve">  </v>
      </c>
    </row>
    <row r="809" spans="2:25" ht="15.75">
      <c r="B809" s="5" t="str">
        <f>IF(C809&lt;&gt;"",COUNT($B$3:B808)+1,"")</f>
        <v/>
      </c>
      <c r="C809" s="86"/>
      <c r="D809" s="12"/>
      <c r="E809" s="12"/>
      <c r="F809" s="5" t="str">
        <f>IFERROR(IF(E809&lt;&gt;"",VLOOKUP(E809,STORE!$C$6:$D$500,2,FALSE),""),"تأكد من الكود")</f>
        <v/>
      </c>
      <c r="G809" s="12"/>
      <c r="H809" s="20"/>
      <c r="I809" s="12"/>
      <c r="U809" s="4" t="str">
        <f>IF(AND($V$2=$E809,$V$2&lt;&gt;"",$V$2&lt;&gt;0,F809&lt;&gt;"تأكد من الكود"),COUNT($U$3:U808)+1,"  ")</f>
        <v xml:space="preserve">  </v>
      </c>
      <c r="Y809" s="4" t="str">
        <f>IF(AND($Z$2=$D809,$Z$2&lt;&gt;"",$Z$2&lt;&gt;0,$Y$2=$Y$1),COUNT($Y$3:Y808)+1,"  ")</f>
        <v xml:space="preserve">  </v>
      </c>
    </row>
    <row r="810" spans="2:25" ht="15.75">
      <c r="B810" s="5" t="str">
        <f>IF(C810&lt;&gt;"",COUNT($B$3:B809)+1,"")</f>
        <v/>
      </c>
      <c r="C810" s="86"/>
      <c r="D810" s="12"/>
      <c r="E810" s="12"/>
      <c r="F810" s="5" t="str">
        <f>IFERROR(IF(E810&lt;&gt;"",VLOOKUP(E810,STORE!$C$6:$D$500,2,FALSE),""),"تأكد من الكود")</f>
        <v/>
      </c>
      <c r="G810" s="12"/>
      <c r="H810" s="20"/>
      <c r="I810" s="12"/>
      <c r="U810" s="4" t="str">
        <f>IF(AND($V$2=$E810,$V$2&lt;&gt;"",$V$2&lt;&gt;0,F810&lt;&gt;"تأكد من الكود"),COUNT($U$3:U809)+1,"  ")</f>
        <v xml:space="preserve">  </v>
      </c>
      <c r="Y810" s="4" t="str">
        <f>IF(AND($Z$2=$D810,$Z$2&lt;&gt;"",$Z$2&lt;&gt;0,$Y$2=$Y$1),COUNT($Y$3:Y809)+1,"  ")</f>
        <v xml:space="preserve">  </v>
      </c>
    </row>
    <row r="811" spans="2:25" ht="15.75">
      <c r="B811" s="5" t="str">
        <f>IF(C811&lt;&gt;"",COUNT($B$3:B810)+1,"")</f>
        <v/>
      </c>
      <c r="C811" s="86"/>
      <c r="D811" s="12"/>
      <c r="E811" s="12"/>
      <c r="F811" s="5" t="str">
        <f>IFERROR(IF(E811&lt;&gt;"",VLOOKUP(E811,STORE!$C$6:$D$500,2,FALSE),""),"تأكد من الكود")</f>
        <v/>
      </c>
      <c r="G811" s="12"/>
      <c r="H811" s="20"/>
      <c r="I811" s="12"/>
      <c r="U811" s="4" t="str">
        <f>IF(AND($V$2=$E811,$V$2&lt;&gt;"",$V$2&lt;&gt;0,F811&lt;&gt;"تأكد من الكود"),COUNT($U$3:U810)+1,"  ")</f>
        <v xml:space="preserve">  </v>
      </c>
      <c r="Y811" s="4" t="str">
        <f>IF(AND($Z$2=$D811,$Z$2&lt;&gt;"",$Z$2&lt;&gt;0,$Y$2=$Y$1),COUNT($Y$3:Y810)+1,"  ")</f>
        <v xml:space="preserve">  </v>
      </c>
    </row>
    <row r="812" spans="2:25" ht="15.75">
      <c r="B812" s="5" t="str">
        <f>IF(C812&lt;&gt;"",COUNT($B$3:B811)+1,"")</f>
        <v/>
      </c>
      <c r="C812" s="86"/>
      <c r="D812" s="12"/>
      <c r="E812" s="12"/>
      <c r="F812" s="5" t="str">
        <f>IFERROR(IF(E812&lt;&gt;"",VLOOKUP(E812,STORE!$C$6:$D$500,2,FALSE),""),"تأكد من الكود")</f>
        <v/>
      </c>
      <c r="G812" s="12"/>
      <c r="H812" s="20"/>
      <c r="I812" s="12"/>
      <c r="U812" s="4" t="str">
        <f>IF(AND($V$2=$E812,$V$2&lt;&gt;"",$V$2&lt;&gt;0,F812&lt;&gt;"تأكد من الكود"),COUNT($U$3:U811)+1,"  ")</f>
        <v xml:space="preserve">  </v>
      </c>
      <c r="Y812" s="4" t="str">
        <f>IF(AND($Z$2=$D812,$Z$2&lt;&gt;"",$Z$2&lt;&gt;0,$Y$2=$Y$1),COUNT($Y$3:Y811)+1,"  ")</f>
        <v xml:space="preserve">  </v>
      </c>
    </row>
    <row r="813" spans="2:25" ht="15.75">
      <c r="B813" s="5" t="str">
        <f>IF(C813&lt;&gt;"",COUNT($B$3:B812)+1,"")</f>
        <v/>
      </c>
      <c r="C813" s="86"/>
      <c r="D813" s="12"/>
      <c r="E813" s="12"/>
      <c r="F813" s="5" t="str">
        <f>IFERROR(IF(E813&lt;&gt;"",VLOOKUP(E813,STORE!$C$6:$D$500,2,FALSE),""),"تأكد من الكود")</f>
        <v/>
      </c>
      <c r="G813" s="12"/>
      <c r="H813" s="20"/>
      <c r="I813" s="12"/>
      <c r="U813" s="4" t="str">
        <f>IF(AND($V$2=$E813,$V$2&lt;&gt;"",$V$2&lt;&gt;0,F813&lt;&gt;"تأكد من الكود"),COUNT($U$3:U812)+1,"  ")</f>
        <v xml:space="preserve">  </v>
      </c>
      <c r="Y813" s="4" t="str">
        <f>IF(AND($Z$2=$D813,$Z$2&lt;&gt;"",$Z$2&lt;&gt;0,$Y$2=$Y$1),COUNT($Y$3:Y812)+1,"  ")</f>
        <v xml:space="preserve">  </v>
      </c>
    </row>
    <row r="814" spans="2:25" ht="15.75">
      <c r="B814" s="5" t="str">
        <f>IF(C814&lt;&gt;"",COUNT($B$3:B813)+1,"")</f>
        <v/>
      </c>
      <c r="C814" s="86"/>
      <c r="D814" s="12"/>
      <c r="E814" s="12"/>
      <c r="F814" s="5" t="str">
        <f>IFERROR(IF(E814&lt;&gt;"",VLOOKUP(E814,STORE!$C$6:$D$500,2,FALSE),""),"تأكد من الكود")</f>
        <v/>
      </c>
      <c r="G814" s="12"/>
      <c r="H814" s="20"/>
      <c r="I814" s="12"/>
      <c r="U814" s="4" t="str">
        <f>IF(AND($V$2=$E814,$V$2&lt;&gt;"",$V$2&lt;&gt;0,F814&lt;&gt;"تأكد من الكود"),COUNT($U$3:U813)+1,"  ")</f>
        <v xml:space="preserve">  </v>
      </c>
      <c r="Y814" s="4" t="str">
        <f>IF(AND($Z$2=$D814,$Z$2&lt;&gt;"",$Z$2&lt;&gt;0,$Y$2=$Y$1),COUNT($Y$3:Y813)+1,"  ")</f>
        <v xml:space="preserve">  </v>
      </c>
    </row>
    <row r="815" spans="2:25" ht="15.75">
      <c r="B815" s="5" t="str">
        <f>IF(C815&lt;&gt;"",COUNT($B$3:B814)+1,"")</f>
        <v/>
      </c>
      <c r="C815" s="86"/>
      <c r="D815" s="12"/>
      <c r="E815" s="12"/>
      <c r="F815" s="5" t="str">
        <f>IFERROR(IF(E815&lt;&gt;"",VLOOKUP(E815,STORE!$C$6:$D$500,2,FALSE),""),"تأكد من الكود")</f>
        <v/>
      </c>
      <c r="G815" s="12"/>
      <c r="H815" s="20"/>
      <c r="I815" s="12"/>
      <c r="U815" s="4" t="str">
        <f>IF(AND($V$2=$E815,$V$2&lt;&gt;"",$V$2&lt;&gt;0,F815&lt;&gt;"تأكد من الكود"),COUNT($U$3:U814)+1,"  ")</f>
        <v xml:space="preserve">  </v>
      </c>
      <c r="Y815" s="4" t="str">
        <f>IF(AND($Z$2=$D815,$Z$2&lt;&gt;"",$Z$2&lt;&gt;0,$Y$2=$Y$1),COUNT($Y$3:Y814)+1,"  ")</f>
        <v xml:space="preserve">  </v>
      </c>
    </row>
    <row r="816" spans="2:25" ht="15.75">
      <c r="B816" s="5" t="str">
        <f>IF(C816&lt;&gt;"",COUNT($B$3:B815)+1,"")</f>
        <v/>
      </c>
      <c r="C816" s="86"/>
      <c r="D816" s="12"/>
      <c r="E816" s="12"/>
      <c r="F816" s="5" t="str">
        <f>IFERROR(IF(E816&lt;&gt;"",VLOOKUP(E816,STORE!$C$6:$D$500,2,FALSE),""),"تأكد من الكود")</f>
        <v/>
      </c>
      <c r="G816" s="12"/>
      <c r="H816" s="20"/>
      <c r="I816" s="12"/>
      <c r="U816" s="4" t="str">
        <f>IF(AND($V$2=$E816,$V$2&lt;&gt;"",$V$2&lt;&gt;0,F816&lt;&gt;"تأكد من الكود"),COUNT($U$3:U815)+1,"  ")</f>
        <v xml:space="preserve">  </v>
      </c>
      <c r="Y816" s="4" t="str">
        <f>IF(AND($Z$2=$D816,$Z$2&lt;&gt;"",$Z$2&lt;&gt;0,$Y$2=$Y$1),COUNT($Y$3:Y815)+1,"  ")</f>
        <v xml:space="preserve">  </v>
      </c>
    </row>
    <row r="817" spans="2:25" ht="15.75">
      <c r="B817" s="5" t="str">
        <f>IF(C817&lt;&gt;"",COUNT($B$3:B816)+1,"")</f>
        <v/>
      </c>
      <c r="C817" s="86"/>
      <c r="D817" s="12"/>
      <c r="E817" s="12"/>
      <c r="F817" s="5" t="str">
        <f>IFERROR(IF(E817&lt;&gt;"",VLOOKUP(E817,STORE!$C$6:$D$500,2,FALSE),""),"تأكد من الكود")</f>
        <v/>
      </c>
      <c r="G817" s="12"/>
      <c r="H817" s="20"/>
      <c r="I817" s="12"/>
      <c r="U817" s="4" t="str">
        <f>IF(AND($V$2=$E817,$V$2&lt;&gt;"",$V$2&lt;&gt;0,F817&lt;&gt;"تأكد من الكود"),COUNT($U$3:U816)+1,"  ")</f>
        <v xml:space="preserve">  </v>
      </c>
      <c r="Y817" s="4" t="str">
        <f>IF(AND($Z$2=$D817,$Z$2&lt;&gt;"",$Z$2&lt;&gt;0,$Y$2=$Y$1),COUNT($Y$3:Y816)+1,"  ")</f>
        <v xml:space="preserve">  </v>
      </c>
    </row>
    <row r="818" spans="2:25" ht="15.75">
      <c r="B818" s="5" t="str">
        <f>IF(C818&lt;&gt;"",COUNT($B$3:B817)+1,"")</f>
        <v/>
      </c>
      <c r="C818" s="86"/>
      <c r="D818" s="12"/>
      <c r="E818" s="12"/>
      <c r="F818" s="5" t="str">
        <f>IFERROR(IF(E818&lt;&gt;"",VLOOKUP(E818,STORE!$C$6:$D$500,2,FALSE),""),"تأكد من الكود")</f>
        <v/>
      </c>
      <c r="G818" s="12"/>
      <c r="H818" s="20"/>
      <c r="I818" s="12"/>
      <c r="U818" s="4" t="str">
        <f>IF(AND($V$2=$E818,$V$2&lt;&gt;"",$V$2&lt;&gt;0,F818&lt;&gt;"تأكد من الكود"),COUNT($U$3:U817)+1,"  ")</f>
        <v xml:space="preserve">  </v>
      </c>
      <c r="Y818" s="4" t="str">
        <f>IF(AND($Z$2=$D818,$Z$2&lt;&gt;"",$Z$2&lt;&gt;0,$Y$2=$Y$1),COUNT($Y$3:Y817)+1,"  ")</f>
        <v xml:space="preserve">  </v>
      </c>
    </row>
    <row r="819" spans="2:25" ht="15.75">
      <c r="B819" s="5" t="str">
        <f>IF(C819&lt;&gt;"",COUNT($B$3:B818)+1,"")</f>
        <v/>
      </c>
      <c r="C819" s="86"/>
      <c r="D819" s="12"/>
      <c r="E819" s="12"/>
      <c r="F819" s="5" t="str">
        <f>IFERROR(IF(E819&lt;&gt;"",VLOOKUP(E819,STORE!$C$6:$D$500,2,FALSE),""),"تأكد من الكود")</f>
        <v/>
      </c>
      <c r="G819" s="12"/>
      <c r="H819" s="20"/>
      <c r="I819" s="12"/>
      <c r="U819" s="4" t="str">
        <f>IF(AND($V$2=$E819,$V$2&lt;&gt;"",$V$2&lt;&gt;0,F819&lt;&gt;"تأكد من الكود"),COUNT($U$3:U818)+1,"  ")</f>
        <v xml:space="preserve">  </v>
      </c>
      <c r="Y819" s="4" t="str">
        <f>IF(AND($Z$2=$D819,$Z$2&lt;&gt;"",$Z$2&lt;&gt;0,$Y$2=$Y$1),COUNT($Y$3:Y818)+1,"  ")</f>
        <v xml:space="preserve">  </v>
      </c>
    </row>
    <row r="820" spans="2:25" ht="15.75">
      <c r="B820" s="5" t="str">
        <f>IF(C820&lt;&gt;"",COUNT($B$3:B819)+1,"")</f>
        <v/>
      </c>
      <c r="C820" s="86"/>
      <c r="D820" s="12"/>
      <c r="E820" s="12"/>
      <c r="F820" s="5" t="str">
        <f>IFERROR(IF(E820&lt;&gt;"",VLOOKUP(E820,STORE!$C$6:$D$500,2,FALSE),""),"تأكد من الكود")</f>
        <v/>
      </c>
      <c r="G820" s="12"/>
      <c r="H820" s="20"/>
      <c r="I820" s="12"/>
      <c r="U820" s="4" t="str">
        <f>IF(AND($V$2=$E820,$V$2&lt;&gt;"",$V$2&lt;&gt;0,F820&lt;&gt;"تأكد من الكود"),COUNT($U$3:U819)+1,"  ")</f>
        <v xml:space="preserve">  </v>
      </c>
      <c r="Y820" s="4" t="str">
        <f>IF(AND($Z$2=$D820,$Z$2&lt;&gt;"",$Z$2&lt;&gt;0,$Y$2=$Y$1),COUNT($Y$3:Y819)+1,"  ")</f>
        <v xml:space="preserve">  </v>
      </c>
    </row>
    <row r="821" spans="2:25" ht="15.75">
      <c r="B821" s="5" t="str">
        <f>IF(C821&lt;&gt;"",COUNT($B$3:B820)+1,"")</f>
        <v/>
      </c>
      <c r="C821" s="86"/>
      <c r="D821" s="12"/>
      <c r="E821" s="12"/>
      <c r="F821" s="5" t="str">
        <f>IFERROR(IF(E821&lt;&gt;"",VLOOKUP(E821,STORE!$C$6:$D$500,2,FALSE),""),"تأكد من الكود")</f>
        <v/>
      </c>
      <c r="G821" s="12"/>
      <c r="H821" s="20"/>
      <c r="I821" s="12"/>
      <c r="U821" s="4" t="str">
        <f>IF(AND($V$2=$E821,$V$2&lt;&gt;"",$V$2&lt;&gt;0,F821&lt;&gt;"تأكد من الكود"),COUNT($U$3:U820)+1,"  ")</f>
        <v xml:space="preserve">  </v>
      </c>
      <c r="Y821" s="4" t="str">
        <f>IF(AND($Z$2=$D821,$Z$2&lt;&gt;"",$Z$2&lt;&gt;0,$Y$2=$Y$1),COUNT($Y$3:Y820)+1,"  ")</f>
        <v xml:space="preserve">  </v>
      </c>
    </row>
    <row r="822" spans="2:25" ht="15.75">
      <c r="B822" s="5" t="str">
        <f>IF(C822&lt;&gt;"",COUNT($B$3:B821)+1,"")</f>
        <v/>
      </c>
      <c r="C822" s="86"/>
      <c r="D822" s="12"/>
      <c r="E822" s="12"/>
      <c r="F822" s="5" t="str">
        <f>IFERROR(IF(E822&lt;&gt;"",VLOOKUP(E822,STORE!$C$6:$D$500,2,FALSE),""),"تأكد من الكود")</f>
        <v/>
      </c>
      <c r="G822" s="12"/>
      <c r="H822" s="20"/>
      <c r="I822" s="12"/>
      <c r="U822" s="4" t="str">
        <f>IF(AND($V$2=$E822,$V$2&lt;&gt;"",$V$2&lt;&gt;0,F822&lt;&gt;"تأكد من الكود"),COUNT($U$3:U821)+1,"  ")</f>
        <v xml:space="preserve">  </v>
      </c>
      <c r="Y822" s="4" t="str">
        <f>IF(AND($Z$2=$D822,$Z$2&lt;&gt;"",$Z$2&lt;&gt;0,$Y$2=$Y$1),COUNT($Y$3:Y821)+1,"  ")</f>
        <v xml:space="preserve">  </v>
      </c>
    </row>
    <row r="823" spans="2:25" ht="15.75">
      <c r="B823" s="5" t="str">
        <f>IF(C823&lt;&gt;"",COUNT($B$3:B822)+1,"")</f>
        <v/>
      </c>
      <c r="C823" s="86"/>
      <c r="D823" s="12"/>
      <c r="E823" s="12"/>
      <c r="F823" s="5" t="str">
        <f>IFERROR(IF(E823&lt;&gt;"",VLOOKUP(E823,STORE!$C$6:$D$500,2,FALSE),""),"تأكد من الكود")</f>
        <v/>
      </c>
      <c r="G823" s="12"/>
      <c r="H823" s="20"/>
      <c r="I823" s="12"/>
      <c r="U823" s="4" t="str">
        <f>IF(AND($V$2=$E823,$V$2&lt;&gt;"",$V$2&lt;&gt;0,F823&lt;&gt;"تأكد من الكود"),COUNT($U$3:U822)+1,"  ")</f>
        <v xml:space="preserve">  </v>
      </c>
      <c r="Y823" s="4" t="str">
        <f>IF(AND($Z$2=$D823,$Z$2&lt;&gt;"",$Z$2&lt;&gt;0,$Y$2=$Y$1),COUNT($Y$3:Y822)+1,"  ")</f>
        <v xml:space="preserve">  </v>
      </c>
    </row>
    <row r="824" spans="2:25" ht="15.75">
      <c r="B824" s="5" t="str">
        <f>IF(C824&lt;&gt;"",COUNT($B$3:B823)+1,"")</f>
        <v/>
      </c>
      <c r="C824" s="86"/>
      <c r="D824" s="12"/>
      <c r="E824" s="12"/>
      <c r="F824" s="5" t="str">
        <f>IFERROR(IF(E824&lt;&gt;"",VLOOKUP(E824,STORE!$C$6:$D$500,2,FALSE),""),"تأكد من الكود")</f>
        <v/>
      </c>
      <c r="G824" s="12"/>
      <c r="H824" s="20"/>
      <c r="I824" s="12"/>
      <c r="U824" s="4" t="str">
        <f>IF(AND($V$2=$E824,$V$2&lt;&gt;"",$V$2&lt;&gt;0,F824&lt;&gt;"تأكد من الكود"),COUNT($U$3:U823)+1,"  ")</f>
        <v xml:space="preserve">  </v>
      </c>
      <c r="Y824" s="4" t="str">
        <f>IF(AND($Z$2=$D824,$Z$2&lt;&gt;"",$Z$2&lt;&gt;0,$Y$2=$Y$1),COUNT($Y$3:Y823)+1,"  ")</f>
        <v xml:space="preserve">  </v>
      </c>
    </row>
    <row r="825" spans="2:25" ht="15.75">
      <c r="B825" s="5" t="str">
        <f>IF(C825&lt;&gt;"",COUNT($B$3:B824)+1,"")</f>
        <v/>
      </c>
      <c r="C825" s="86"/>
      <c r="D825" s="12"/>
      <c r="E825" s="12"/>
      <c r="F825" s="5" t="str">
        <f>IFERROR(IF(E825&lt;&gt;"",VLOOKUP(E825,STORE!$C$6:$D$500,2,FALSE),""),"تأكد من الكود")</f>
        <v/>
      </c>
      <c r="G825" s="12"/>
      <c r="H825" s="20"/>
      <c r="I825" s="12"/>
      <c r="U825" s="4" t="str">
        <f>IF(AND($V$2=$E825,$V$2&lt;&gt;"",$V$2&lt;&gt;0,F825&lt;&gt;"تأكد من الكود"),COUNT($U$3:U824)+1,"  ")</f>
        <v xml:space="preserve">  </v>
      </c>
      <c r="Y825" s="4" t="str">
        <f>IF(AND($Z$2=$D825,$Z$2&lt;&gt;"",$Z$2&lt;&gt;0,$Y$2=$Y$1),COUNT($Y$3:Y824)+1,"  ")</f>
        <v xml:space="preserve">  </v>
      </c>
    </row>
    <row r="826" spans="2:25" ht="15.75">
      <c r="B826" s="5" t="str">
        <f>IF(C826&lt;&gt;"",COUNT($B$3:B825)+1,"")</f>
        <v/>
      </c>
      <c r="C826" s="86"/>
      <c r="D826" s="12"/>
      <c r="E826" s="12"/>
      <c r="F826" s="5" t="str">
        <f>IFERROR(IF(E826&lt;&gt;"",VLOOKUP(E826,STORE!$C$6:$D$500,2,FALSE),""),"تأكد من الكود")</f>
        <v/>
      </c>
      <c r="G826" s="12"/>
      <c r="H826" s="20"/>
      <c r="I826" s="12"/>
      <c r="U826" s="4" t="str">
        <f>IF(AND($V$2=$E826,$V$2&lt;&gt;"",$V$2&lt;&gt;0,F826&lt;&gt;"تأكد من الكود"),COUNT($U$3:U825)+1,"  ")</f>
        <v xml:space="preserve">  </v>
      </c>
      <c r="Y826" s="4" t="str">
        <f>IF(AND($Z$2=$D826,$Z$2&lt;&gt;"",$Z$2&lt;&gt;0,$Y$2=$Y$1),COUNT($Y$3:Y825)+1,"  ")</f>
        <v xml:space="preserve">  </v>
      </c>
    </row>
    <row r="827" spans="2:25" ht="15.75">
      <c r="B827" s="5" t="str">
        <f>IF(C827&lt;&gt;"",COUNT($B$3:B826)+1,"")</f>
        <v/>
      </c>
      <c r="C827" s="86"/>
      <c r="D827" s="12"/>
      <c r="E827" s="12"/>
      <c r="F827" s="5" t="str">
        <f>IFERROR(IF(E827&lt;&gt;"",VLOOKUP(E827,STORE!$C$6:$D$500,2,FALSE),""),"تأكد من الكود")</f>
        <v/>
      </c>
      <c r="G827" s="12"/>
      <c r="H827" s="20"/>
      <c r="I827" s="12"/>
      <c r="U827" s="4" t="str">
        <f>IF(AND($V$2=$E827,$V$2&lt;&gt;"",$V$2&lt;&gt;0,F827&lt;&gt;"تأكد من الكود"),COUNT($U$3:U826)+1,"  ")</f>
        <v xml:space="preserve">  </v>
      </c>
      <c r="Y827" s="4" t="str">
        <f>IF(AND($Z$2=$D827,$Z$2&lt;&gt;"",$Z$2&lt;&gt;0,$Y$2=$Y$1),COUNT($Y$3:Y826)+1,"  ")</f>
        <v xml:space="preserve">  </v>
      </c>
    </row>
    <row r="828" spans="2:25" ht="15.75">
      <c r="B828" s="5" t="str">
        <f>IF(C828&lt;&gt;"",COUNT($B$3:B827)+1,"")</f>
        <v/>
      </c>
      <c r="C828" s="86"/>
      <c r="D828" s="12"/>
      <c r="E828" s="12"/>
      <c r="F828" s="5" t="str">
        <f>IFERROR(IF(E828&lt;&gt;"",VLOOKUP(E828,STORE!$C$6:$D$500,2,FALSE),""),"تأكد من الكود")</f>
        <v/>
      </c>
      <c r="G828" s="12"/>
      <c r="H828" s="20"/>
      <c r="I828" s="12"/>
      <c r="U828" s="4" t="str">
        <f>IF(AND($V$2=$E828,$V$2&lt;&gt;"",$V$2&lt;&gt;0,F828&lt;&gt;"تأكد من الكود"),COUNT($U$3:U827)+1,"  ")</f>
        <v xml:space="preserve">  </v>
      </c>
      <c r="Y828" s="4" t="str">
        <f>IF(AND($Z$2=$D828,$Z$2&lt;&gt;"",$Z$2&lt;&gt;0,$Y$2=$Y$1),COUNT($Y$3:Y827)+1,"  ")</f>
        <v xml:space="preserve">  </v>
      </c>
    </row>
    <row r="829" spans="2:25" ht="15.75">
      <c r="B829" s="5" t="str">
        <f>IF(C829&lt;&gt;"",COUNT($B$3:B828)+1,"")</f>
        <v/>
      </c>
      <c r="C829" s="86"/>
      <c r="D829" s="12"/>
      <c r="E829" s="12"/>
      <c r="F829" s="5" t="str">
        <f>IFERROR(IF(E829&lt;&gt;"",VLOOKUP(E829,STORE!$C$6:$D$500,2,FALSE),""),"تأكد من الكود")</f>
        <v/>
      </c>
      <c r="G829" s="12"/>
      <c r="H829" s="20"/>
      <c r="I829" s="12"/>
      <c r="U829" s="4" t="str">
        <f>IF(AND($V$2=$E829,$V$2&lt;&gt;"",$V$2&lt;&gt;0,F829&lt;&gt;"تأكد من الكود"),COUNT($U$3:U828)+1,"  ")</f>
        <v xml:space="preserve">  </v>
      </c>
      <c r="Y829" s="4" t="str">
        <f>IF(AND($Z$2=$D829,$Z$2&lt;&gt;"",$Z$2&lt;&gt;0,$Y$2=$Y$1),COUNT($Y$3:Y828)+1,"  ")</f>
        <v xml:space="preserve">  </v>
      </c>
    </row>
    <row r="830" spans="2:25" ht="15.75">
      <c r="B830" s="5" t="str">
        <f>IF(C830&lt;&gt;"",COUNT($B$3:B829)+1,"")</f>
        <v/>
      </c>
      <c r="C830" s="86"/>
      <c r="D830" s="12"/>
      <c r="E830" s="12"/>
      <c r="F830" s="5" t="str">
        <f>IFERROR(IF(E830&lt;&gt;"",VLOOKUP(E830,STORE!$C$6:$D$500,2,FALSE),""),"تأكد من الكود")</f>
        <v/>
      </c>
      <c r="G830" s="12"/>
      <c r="H830" s="20"/>
      <c r="I830" s="12"/>
      <c r="U830" s="4" t="str">
        <f>IF(AND($V$2=$E830,$V$2&lt;&gt;"",$V$2&lt;&gt;0,F830&lt;&gt;"تأكد من الكود"),COUNT($U$3:U829)+1,"  ")</f>
        <v xml:space="preserve">  </v>
      </c>
      <c r="Y830" s="4" t="str">
        <f>IF(AND($Z$2=$D830,$Z$2&lt;&gt;"",$Z$2&lt;&gt;0,$Y$2=$Y$1),COUNT($Y$3:Y829)+1,"  ")</f>
        <v xml:space="preserve">  </v>
      </c>
    </row>
    <row r="831" spans="2:25" ht="15.75">
      <c r="B831" s="5" t="str">
        <f>IF(C831&lt;&gt;"",COUNT($B$3:B830)+1,"")</f>
        <v/>
      </c>
      <c r="C831" s="86"/>
      <c r="D831" s="12"/>
      <c r="E831" s="12"/>
      <c r="F831" s="5" t="str">
        <f>IFERROR(IF(E831&lt;&gt;"",VLOOKUP(E831,STORE!$C$6:$D$500,2,FALSE),""),"تأكد من الكود")</f>
        <v/>
      </c>
      <c r="G831" s="12"/>
      <c r="H831" s="20"/>
      <c r="I831" s="12"/>
      <c r="U831" s="4" t="str">
        <f>IF(AND($V$2=$E831,$V$2&lt;&gt;"",$V$2&lt;&gt;0,F831&lt;&gt;"تأكد من الكود"),COUNT($U$3:U830)+1,"  ")</f>
        <v xml:space="preserve">  </v>
      </c>
      <c r="Y831" s="4" t="str">
        <f>IF(AND($Z$2=$D831,$Z$2&lt;&gt;"",$Z$2&lt;&gt;0,$Y$2=$Y$1),COUNT($Y$3:Y830)+1,"  ")</f>
        <v xml:space="preserve">  </v>
      </c>
    </row>
    <row r="832" spans="2:25" ht="15.75">
      <c r="B832" s="5" t="str">
        <f>IF(C832&lt;&gt;"",COUNT($B$3:B831)+1,"")</f>
        <v/>
      </c>
      <c r="C832" s="86"/>
      <c r="D832" s="12"/>
      <c r="E832" s="12"/>
      <c r="F832" s="5" t="str">
        <f>IFERROR(IF(E832&lt;&gt;"",VLOOKUP(E832,STORE!$C$6:$D$500,2,FALSE),""),"تأكد من الكود")</f>
        <v/>
      </c>
      <c r="G832" s="12"/>
      <c r="H832" s="20"/>
      <c r="I832" s="12"/>
      <c r="U832" s="4" t="str">
        <f>IF(AND($V$2=$E832,$V$2&lt;&gt;"",$V$2&lt;&gt;0,F832&lt;&gt;"تأكد من الكود"),COUNT($U$3:U831)+1,"  ")</f>
        <v xml:space="preserve">  </v>
      </c>
      <c r="Y832" s="4" t="str">
        <f>IF(AND($Z$2=$D832,$Z$2&lt;&gt;"",$Z$2&lt;&gt;0,$Y$2=$Y$1),COUNT($Y$3:Y831)+1,"  ")</f>
        <v xml:space="preserve">  </v>
      </c>
    </row>
    <row r="833" spans="2:25" ht="15.75">
      <c r="B833" s="5" t="str">
        <f>IF(C833&lt;&gt;"",COUNT($B$3:B832)+1,"")</f>
        <v/>
      </c>
      <c r="C833" s="86"/>
      <c r="D833" s="12"/>
      <c r="E833" s="12"/>
      <c r="F833" s="5" t="str">
        <f>IFERROR(IF(E833&lt;&gt;"",VLOOKUP(E833,STORE!$C$6:$D$500,2,FALSE),""),"تأكد من الكود")</f>
        <v/>
      </c>
      <c r="G833" s="12"/>
      <c r="H833" s="20"/>
      <c r="I833" s="12"/>
      <c r="U833" s="4" t="str">
        <f>IF(AND($V$2=$E833,$V$2&lt;&gt;"",$V$2&lt;&gt;0,F833&lt;&gt;"تأكد من الكود"),COUNT($U$3:U832)+1,"  ")</f>
        <v xml:space="preserve">  </v>
      </c>
      <c r="Y833" s="4" t="str">
        <f>IF(AND($Z$2=$D833,$Z$2&lt;&gt;"",$Z$2&lt;&gt;0,$Y$2=$Y$1),COUNT($Y$3:Y832)+1,"  ")</f>
        <v xml:space="preserve">  </v>
      </c>
    </row>
    <row r="834" spans="2:25" ht="15.75">
      <c r="B834" s="5" t="str">
        <f>IF(C834&lt;&gt;"",COUNT($B$3:B833)+1,"")</f>
        <v/>
      </c>
      <c r="C834" s="86"/>
      <c r="D834" s="12"/>
      <c r="E834" s="12"/>
      <c r="F834" s="5" t="str">
        <f>IFERROR(IF(E834&lt;&gt;"",VLOOKUP(E834,STORE!$C$6:$D$500,2,FALSE),""),"تأكد من الكود")</f>
        <v/>
      </c>
      <c r="G834" s="12"/>
      <c r="H834" s="20"/>
      <c r="I834" s="12"/>
      <c r="U834" s="4" t="str">
        <f>IF(AND($V$2=$E834,$V$2&lt;&gt;"",$V$2&lt;&gt;0,F834&lt;&gt;"تأكد من الكود"),COUNT($U$3:U833)+1,"  ")</f>
        <v xml:space="preserve">  </v>
      </c>
      <c r="Y834" s="4" t="str">
        <f>IF(AND($Z$2=$D834,$Z$2&lt;&gt;"",$Z$2&lt;&gt;0,$Y$2=$Y$1),COUNT($Y$3:Y833)+1,"  ")</f>
        <v xml:space="preserve">  </v>
      </c>
    </row>
    <row r="835" spans="2:25" ht="15.75">
      <c r="B835" s="5" t="str">
        <f>IF(C835&lt;&gt;"",COUNT($B$3:B834)+1,"")</f>
        <v/>
      </c>
      <c r="C835" s="86"/>
      <c r="D835" s="12"/>
      <c r="E835" s="12"/>
      <c r="F835" s="5" t="str">
        <f>IFERROR(IF(E835&lt;&gt;"",VLOOKUP(E835,STORE!$C$6:$D$500,2,FALSE),""),"تأكد من الكود")</f>
        <v/>
      </c>
      <c r="G835" s="12"/>
      <c r="H835" s="20"/>
      <c r="I835" s="12"/>
      <c r="U835" s="4" t="str">
        <f>IF(AND($V$2=$E835,$V$2&lt;&gt;"",$V$2&lt;&gt;0,F835&lt;&gt;"تأكد من الكود"),COUNT($U$3:U834)+1,"  ")</f>
        <v xml:space="preserve">  </v>
      </c>
      <c r="Y835" s="4" t="str">
        <f>IF(AND($Z$2=$D835,$Z$2&lt;&gt;"",$Z$2&lt;&gt;0,$Y$2=$Y$1),COUNT($Y$3:Y834)+1,"  ")</f>
        <v xml:space="preserve">  </v>
      </c>
    </row>
    <row r="836" spans="2:25" ht="15.75">
      <c r="B836" s="5" t="str">
        <f>IF(C836&lt;&gt;"",COUNT($B$3:B835)+1,"")</f>
        <v/>
      </c>
      <c r="C836" s="86"/>
      <c r="D836" s="12"/>
      <c r="E836" s="12"/>
      <c r="F836" s="5" t="str">
        <f>IFERROR(IF(E836&lt;&gt;"",VLOOKUP(E836,STORE!$C$6:$D$500,2,FALSE),""),"تأكد من الكود")</f>
        <v/>
      </c>
      <c r="G836" s="12"/>
      <c r="H836" s="20"/>
      <c r="I836" s="12"/>
      <c r="U836" s="4" t="str">
        <f>IF(AND($V$2=$E836,$V$2&lt;&gt;"",$V$2&lt;&gt;0,F836&lt;&gt;"تأكد من الكود"),COUNT($U$3:U835)+1,"  ")</f>
        <v xml:space="preserve">  </v>
      </c>
      <c r="Y836" s="4" t="str">
        <f>IF(AND($Z$2=$D836,$Z$2&lt;&gt;"",$Z$2&lt;&gt;0,$Y$2=$Y$1),COUNT($Y$3:Y835)+1,"  ")</f>
        <v xml:space="preserve">  </v>
      </c>
    </row>
    <row r="837" spans="2:25" ht="15.75">
      <c r="B837" s="5" t="str">
        <f>IF(C837&lt;&gt;"",COUNT($B$3:B836)+1,"")</f>
        <v/>
      </c>
      <c r="C837" s="86"/>
      <c r="D837" s="12"/>
      <c r="E837" s="12"/>
      <c r="F837" s="5" t="str">
        <f>IFERROR(IF(E837&lt;&gt;"",VLOOKUP(E837,STORE!$C$6:$D$500,2,FALSE),""),"تأكد من الكود")</f>
        <v/>
      </c>
      <c r="G837" s="12"/>
      <c r="H837" s="20"/>
      <c r="I837" s="12"/>
      <c r="U837" s="4" t="str">
        <f>IF(AND($V$2=$E837,$V$2&lt;&gt;"",$V$2&lt;&gt;0,F837&lt;&gt;"تأكد من الكود"),COUNT($U$3:U836)+1,"  ")</f>
        <v xml:space="preserve">  </v>
      </c>
      <c r="Y837" s="4" t="str">
        <f>IF(AND($Z$2=$D837,$Z$2&lt;&gt;"",$Z$2&lt;&gt;0,$Y$2=$Y$1),COUNT($Y$3:Y836)+1,"  ")</f>
        <v xml:space="preserve">  </v>
      </c>
    </row>
    <row r="838" spans="2:25" ht="15.75">
      <c r="B838" s="5" t="str">
        <f>IF(C838&lt;&gt;"",COUNT($B$3:B837)+1,"")</f>
        <v/>
      </c>
      <c r="C838" s="86"/>
      <c r="D838" s="12"/>
      <c r="E838" s="12"/>
      <c r="F838" s="5" t="str">
        <f>IFERROR(IF(E838&lt;&gt;"",VLOOKUP(E838,STORE!$C$6:$D$500,2,FALSE),""),"تأكد من الكود")</f>
        <v/>
      </c>
      <c r="G838" s="12"/>
      <c r="H838" s="20"/>
      <c r="I838" s="12"/>
      <c r="U838" s="4" t="str">
        <f>IF(AND($V$2=$E838,$V$2&lt;&gt;"",$V$2&lt;&gt;0,F838&lt;&gt;"تأكد من الكود"),COUNT($U$3:U837)+1,"  ")</f>
        <v xml:space="preserve">  </v>
      </c>
      <c r="Y838" s="4" t="str">
        <f>IF(AND($Z$2=$D838,$Z$2&lt;&gt;"",$Z$2&lt;&gt;0,$Y$2=$Y$1),COUNT($Y$3:Y837)+1,"  ")</f>
        <v xml:space="preserve">  </v>
      </c>
    </row>
    <row r="839" spans="2:25" ht="15.75">
      <c r="B839" s="5" t="str">
        <f>IF(C839&lt;&gt;"",COUNT($B$3:B838)+1,"")</f>
        <v/>
      </c>
      <c r="C839" s="86"/>
      <c r="D839" s="12"/>
      <c r="E839" s="12"/>
      <c r="F839" s="5" t="str">
        <f>IFERROR(IF(E839&lt;&gt;"",VLOOKUP(E839,STORE!$C$6:$D$500,2,FALSE),""),"تأكد من الكود")</f>
        <v/>
      </c>
      <c r="G839" s="12"/>
      <c r="H839" s="20"/>
      <c r="I839" s="12"/>
      <c r="U839" s="4" t="str">
        <f>IF(AND($V$2=$E839,$V$2&lt;&gt;"",$V$2&lt;&gt;0,F839&lt;&gt;"تأكد من الكود"),COUNT($U$3:U838)+1,"  ")</f>
        <v xml:space="preserve">  </v>
      </c>
      <c r="Y839" s="4" t="str">
        <f>IF(AND($Z$2=$D839,$Z$2&lt;&gt;"",$Z$2&lt;&gt;0,$Y$2=$Y$1),COUNT($Y$3:Y838)+1,"  ")</f>
        <v xml:space="preserve">  </v>
      </c>
    </row>
    <row r="840" spans="2:25" ht="15.75">
      <c r="B840" s="5" t="str">
        <f>IF(C840&lt;&gt;"",COUNT($B$3:B839)+1,"")</f>
        <v/>
      </c>
      <c r="C840" s="86"/>
      <c r="D840" s="12"/>
      <c r="E840" s="12"/>
      <c r="F840" s="5" t="str">
        <f>IFERROR(IF(E840&lt;&gt;"",VLOOKUP(E840,STORE!$C$6:$D$500,2,FALSE),""),"تأكد من الكود")</f>
        <v/>
      </c>
      <c r="G840" s="12"/>
      <c r="H840" s="20"/>
      <c r="I840" s="12"/>
      <c r="U840" s="4" t="str">
        <f>IF(AND($V$2=$E840,$V$2&lt;&gt;"",$V$2&lt;&gt;0,F840&lt;&gt;"تأكد من الكود"),COUNT($U$3:U839)+1,"  ")</f>
        <v xml:space="preserve">  </v>
      </c>
      <c r="Y840" s="4" t="str">
        <f>IF(AND($Z$2=$D840,$Z$2&lt;&gt;"",$Z$2&lt;&gt;0,$Y$2=$Y$1),COUNT($Y$3:Y839)+1,"  ")</f>
        <v xml:space="preserve">  </v>
      </c>
    </row>
    <row r="841" spans="2:25" ht="15.75">
      <c r="B841" s="5" t="str">
        <f>IF(C841&lt;&gt;"",COUNT($B$3:B840)+1,"")</f>
        <v/>
      </c>
      <c r="C841" s="86"/>
      <c r="D841" s="12"/>
      <c r="E841" s="12"/>
      <c r="F841" s="5" t="str">
        <f>IFERROR(IF(E841&lt;&gt;"",VLOOKUP(E841,STORE!$C$6:$D$500,2,FALSE),""),"تأكد من الكود")</f>
        <v/>
      </c>
      <c r="G841" s="12"/>
      <c r="H841" s="20"/>
      <c r="I841" s="12"/>
      <c r="U841" s="4" t="str">
        <f>IF(AND($V$2=$E841,$V$2&lt;&gt;"",$V$2&lt;&gt;0,F841&lt;&gt;"تأكد من الكود"),COUNT($U$3:U840)+1,"  ")</f>
        <v xml:space="preserve">  </v>
      </c>
      <c r="Y841" s="4" t="str">
        <f>IF(AND($Z$2=$D841,$Z$2&lt;&gt;"",$Z$2&lt;&gt;0,$Y$2=$Y$1),COUNT($Y$3:Y840)+1,"  ")</f>
        <v xml:space="preserve">  </v>
      </c>
    </row>
    <row r="842" spans="2:25" ht="15.75">
      <c r="B842" s="5" t="str">
        <f>IF(C842&lt;&gt;"",COUNT($B$3:B841)+1,"")</f>
        <v/>
      </c>
      <c r="C842" s="86"/>
      <c r="D842" s="12"/>
      <c r="E842" s="12"/>
      <c r="F842" s="5" t="str">
        <f>IFERROR(IF(E842&lt;&gt;"",VLOOKUP(E842,STORE!$C$6:$D$500,2,FALSE),""),"تأكد من الكود")</f>
        <v/>
      </c>
      <c r="G842" s="12"/>
      <c r="H842" s="20"/>
      <c r="I842" s="12"/>
      <c r="U842" s="4" t="str">
        <f>IF(AND($V$2=$E842,$V$2&lt;&gt;"",$V$2&lt;&gt;0,F842&lt;&gt;"تأكد من الكود"),COUNT($U$3:U841)+1,"  ")</f>
        <v xml:space="preserve">  </v>
      </c>
      <c r="Y842" s="4" t="str">
        <f>IF(AND($Z$2=$D842,$Z$2&lt;&gt;"",$Z$2&lt;&gt;0,$Y$2=$Y$1),COUNT($Y$3:Y841)+1,"  ")</f>
        <v xml:space="preserve">  </v>
      </c>
    </row>
    <row r="843" spans="2:25" ht="15.75">
      <c r="B843" s="5" t="str">
        <f>IF(C843&lt;&gt;"",COUNT($B$3:B842)+1,"")</f>
        <v/>
      </c>
      <c r="C843" s="86"/>
      <c r="D843" s="12"/>
      <c r="E843" s="12"/>
      <c r="F843" s="5" t="str">
        <f>IFERROR(IF(E843&lt;&gt;"",VLOOKUP(E843,STORE!$C$6:$D$500,2,FALSE),""),"تأكد من الكود")</f>
        <v/>
      </c>
      <c r="G843" s="12"/>
      <c r="H843" s="20"/>
      <c r="I843" s="12"/>
      <c r="U843" s="4" t="str">
        <f>IF(AND($V$2=$E843,$V$2&lt;&gt;"",$V$2&lt;&gt;0,F843&lt;&gt;"تأكد من الكود"),COUNT($U$3:U842)+1,"  ")</f>
        <v xml:space="preserve">  </v>
      </c>
      <c r="Y843" s="4" t="str">
        <f>IF(AND($Z$2=$D843,$Z$2&lt;&gt;"",$Z$2&lt;&gt;0,$Y$2=$Y$1),COUNT($Y$3:Y842)+1,"  ")</f>
        <v xml:space="preserve">  </v>
      </c>
    </row>
    <row r="844" spans="2:25" ht="15.75">
      <c r="B844" s="5" t="str">
        <f>IF(C844&lt;&gt;"",COUNT($B$3:B843)+1,"")</f>
        <v/>
      </c>
      <c r="C844" s="86"/>
      <c r="D844" s="12"/>
      <c r="E844" s="12"/>
      <c r="F844" s="5" t="str">
        <f>IFERROR(IF(E844&lt;&gt;"",VLOOKUP(E844,STORE!$C$6:$D$500,2,FALSE),""),"تأكد من الكود")</f>
        <v/>
      </c>
      <c r="G844" s="12"/>
      <c r="H844" s="20"/>
      <c r="I844" s="12"/>
      <c r="U844" s="4" t="str">
        <f>IF(AND($V$2=$E844,$V$2&lt;&gt;"",$V$2&lt;&gt;0,F844&lt;&gt;"تأكد من الكود"),COUNT($U$3:U843)+1,"  ")</f>
        <v xml:space="preserve">  </v>
      </c>
      <c r="Y844" s="4" t="str">
        <f>IF(AND($Z$2=$D844,$Z$2&lt;&gt;"",$Z$2&lt;&gt;0,$Y$2=$Y$1),COUNT($Y$3:Y843)+1,"  ")</f>
        <v xml:space="preserve">  </v>
      </c>
    </row>
    <row r="845" spans="2:25" ht="15.75">
      <c r="B845" s="5" t="str">
        <f>IF(C845&lt;&gt;"",COUNT($B$3:B844)+1,"")</f>
        <v/>
      </c>
      <c r="C845" s="86"/>
      <c r="D845" s="12"/>
      <c r="E845" s="12"/>
      <c r="F845" s="5" t="str">
        <f>IFERROR(IF(E845&lt;&gt;"",VLOOKUP(E845,STORE!$C$6:$D$500,2,FALSE),""),"تأكد من الكود")</f>
        <v/>
      </c>
      <c r="G845" s="12"/>
      <c r="H845" s="20"/>
      <c r="I845" s="12"/>
      <c r="U845" s="4" t="str">
        <f>IF(AND($V$2=$E845,$V$2&lt;&gt;"",$V$2&lt;&gt;0,F845&lt;&gt;"تأكد من الكود"),COUNT($U$3:U844)+1,"  ")</f>
        <v xml:space="preserve">  </v>
      </c>
      <c r="Y845" s="4" t="str">
        <f>IF(AND($Z$2=$D845,$Z$2&lt;&gt;"",$Z$2&lt;&gt;0,$Y$2=$Y$1),COUNT($Y$3:Y844)+1,"  ")</f>
        <v xml:space="preserve">  </v>
      </c>
    </row>
    <row r="846" spans="2:25" ht="15.75">
      <c r="B846" s="5" t="str">
        <f>IF(C846&lt;&gt;"",COUNT($B$3:B845)+1,"")</f>
        <v/>
      </c>
      <c r="C846" s="86"/>
      <c r="D846" s="12"/>
      <c r="E846" s="12"/>
      <c r="F846" s="5" t="str">
        <f>IFERROR(IF(E846&lt;&gt;"",VLOOKUP(E846,STORE!$C$6:$D$500,2,FALSE),""),"تأكد من الكود")</f>
        <v/>
      </c>
      <c r="G846" s="12"/>
      <c r="H846" s="20"/>
      <c r="I846" s="12"/>
      <c r="U846" s="4" t="str">
        <f>IF(AND($V$2=$E846,$V$2&lt;&gt;"",$V$2&lt;&gt;0,F846&lt;&gt;"تأكد من الكود"),COUNT($U$3:U845)+1,"  ")</f>
        <v xml:space="preserve">  </v>
      </c>
      <c r="Y846" s="4" t="str">
        <f>IF(AND($Z$2=$D846,$Z$2&lt;&gt;"",$Z$2&lt;&gt;0,$Y$2=$Y$1),COUNT($Y$3:Y845)+1,"  ")</f>
        <v xml:space="preserve">  </v>
      </c>
    </row>
    <row r="847" spans="2:25" ht="15.75">
      <c r="B847" s="5" t="str">
        <f>IF(C847&lt;&gt;"",COUNT($B$3:B846)+1,"")</f>
        <v/>
      </c>
      <c r="C847" s="86"/>
      <c r="D847" s="12"/>
      <c r="E847" s="12"/>
      <c r="F847" s="5" t="str">
        <f>IFERROR(IF(E847&lt;&gt;"",VLOOKUP(E847,STORE!$C$6:$D$500,2,FALSE),""),"تأكد من الكود")</f>
        <v/>
      </c>
      <c r="G847" s="12"/>
      <c r="H847" s="20"/>
      <c r="I847" s="12"/>
      <c r="U847" s="4" t="str">
        <f>IF(AND($V$2=$E847,$V$2&lt;&gt;"",$V$2&lt;&gt;0,F847&lt;&gt;"تأكد من الكود"),COUNT($U$3:U846)+1,"  ")</f>
        <v xml:space="preserve">  </v>
      </c>
      <c r="Y847" s="4" t="str">
        <f>IF(AND($Z$2=$D847,$Z$2&lt;&gt;"",$Z$2&lt;&gt;0,$Y$2=$Y$1),COUNT($Y$3:Y846)+1,"  ")</f>
        <v xml:space="preserve">  </v>
      </c>
    </row>
    <row r="848" spans="2:25" ht="15.75">
      <c r="B848" s="5" t="str">
        <f>IF(C848&lt;&gt;"",COUNT($B$3:B847)+1,"")</f>
        <v/>
      </c>
      <c r="C848" s="86"/>
      <c r="D848" s="12"/>
      <c r="E848" s="12"/>
      <c r="F848" s="5" t="str">
        <f>IFERROR(IF(E848&lt;&gt;"",VLOOKUP(E848,STORE!$C$6:$D$500,2,FALSE),""),"تأكد من الكود")</f>
        <v/>
      </c>
      <c r="G848" s="12"/>
      <c r="H848" s="20"/>
      <c r="I848" s="12"/>
      <c r="U848" s="4" t="str">
        <f>IF(AND($V$2=$E848,$V$2&lt;&gt;"",$V$2&lt;&gt;0,F848&lt;&gt;"تأكد من الكود"),COUNT($U$3:U847)+1,"  ")</f>
        <v xml:space="preserve">  </v>
      </c>
      <c r="Y848" s="4" t="str">
        <f>IF(AND($Z$2=$D848,$Z$2&lt;&gt;"",$Z$2&lt;&gt;0,$Y$2=$Y$1),COUNT($Y$3:Y847)+1,"  ")</f>
        <v xml:space="preserve">  </v>
      </c>
    </row>
    <row r="849" spans="2:25" ht="15.75">
      <c r="B849" s="5" t="str">
        <f>IF(C849&lt;&gt;"",COUNT($B$3:B848)+1,"")</f>
        <v/>
      </c>
      <c r="C849" s="86"/>
      <c r="D849" s="12"/>
      <c r="E849" s="12"/>
      <c r="F849" s="5" t="str">
        <f>IFERROR(IF(E849&lt;&gt;"",VLOOKUP(E849,STORE!$C$6:$D$500,2,FALSE),""),"تأكد من الكود")</f>
        <v/>
      </c>
      <c r="G849" s="12"/>
      <c r="H849" s="20"/>
      <c r="I849" s="12"/>
      <c r="U849" s="4" t="str">
        <f>IF(AND($V$2=$E849,$V$2&lt;&gt;"",$V$2&lt;&gt;0,F849&lt;&gt;"تأكد من الكود"),COUNT($U$3:U848)+1,"  ")</f>
        <v xml:space="preserve">  </v>
      </c>
      <c r="Y849" s="4" t="str">
        <f>IF(AND($Z$2=$D849,$Z$2&lt;&gt;"",$Z$2&lt;&gt;0,$Y$2=$Y$1),COUNT($Y$3:Y848)+1,"  ")</f>
        <v xml:space="preserve">  </v>
      </c>
    </row>
    <row r="850" spans="2:25" ht="15.75">
      <c r="B850" s="5" t="str">
        <f>IF(C850&lt;&gt;"",COUNT($B$3:B849)+1,"")</f>
        <v/>
      </c>
      <c r="C850" s="86"/>
      <c r="D850" s="12"/>
      <c r="E850" s="12"/>
      <c r="F850" s="5" t="str">
        <f>IFERROR(IF(E850&lt;&gt;"",VLOOKUP(E850,STORE!$C$6:$D$500,2,FALSE),""),"تأكد من الكود")</f>
        <v/>
      </c>
      <c r="G850" s="12"/>
      <c r="H850" s="20"/>
      <c r="I850" s="12"/>
      <c r="U850" s="4" t="str">
        <f>IF(AND($V$2=$E850,$V$2&lt;&gt;"",$V$2&lt;&gt;0,F850&lt;&gt;"تأكد من الكود"),COUNT($U$3:U849)+1,"  ")</f>
        <v xml:space="preserve">  </v>
      </c>
      <c r="Y850" s="4" t="str">
        <f>IF(AND($Z$2=$D850,$Z$2&lt;&gt;"",$Z$2&lt;&gt;0,$Y$2=$Y$1),COUNT($Y$3:Y849)+1,"  ")</f>
        <v xml:space="preserve">  </v>
      </c>
    </row>
    <row r="851" spans="2:25" ht="15.75">
      <c r="B851" s="5" t="str">
        <f>IF(C851&lt;&gt;"",COUNT($B$3:B850)+1,"")</f>
        <v/>
      </c>
      <c r="C851" s="86"/>
      <c r="D851" s="12"/>
      <c r="E851" s="12"/>
      <c r="F851" s="5" t="str">
        <f>IFERROR(IF(E851&lt;&gt;"",VLOOKUP(E851,STORE!$C$6:$D$500,2,FALSE),""),"تأكد من الكود")</f>
        <v/>
      </c>
      <c r="G851" s="12"/>
      <c r="H851" s="20"/>
      <c r="I851" s="12"/>
      <c r="U851" s="4" t="str">
        <f>IF(AND($V$2=$E851,$V$2&lt;&gt;"",$V$2&lt;&gt;0,F851&lt;&gt;"تأكد من الكود"),COUNT($U$3:U850)+1,"  ")</f>
        <v xml:space="preserve">  </v>
      </c>
      <c r="Y851" s="4" t="str">
        <f>IF(AND($Z$2=$D851,$Z$2&lt;&gt;"",$Z$2&lt;&gt;0,$Y$2=$Y$1),COUNT($Y$3:Y850)+1,"  ")</f>
        <v xml:space="preserve">  </v>
      </c>
    </row>
    <row r="852" spans="2:25" ht="15.75">
      <c r="B852" s="5" t="str">
        <f>IF(C852&lt;&gt;"",COUNT($B$3:B851)+1,"")</f>
        <v/>
      </c>
      <c r="C852" s="86"/>
      <c r="D852" s="12"/>
      <c r="E852" s="12"/>
      <c r="F852" s="5" t="str">
        <f>IFERROR(IF(E852&lt;&gt;"",VLOOKUP(E852,STORE!$C$6:$D$500,2,FALSE),""),"تأكد من الكود")</f>
        <v/>
      </c>
      <c r="G852" s="12"/>
      <c r="H852" s="20"/>
      <c r="I852" s="12"/>
      <c r="U852" s="4" t="str">
        <f>IF(AND($V$2=$E852,$V$2&lt;&gt;"",$V$2&lt;&gt;0,F852&lt;&gt;"تأكد من الكود"),COUNT($U$3:U851)+1,"  ")</f>
        <v xml:space="preserve">  </v>
      </c>
      <c r="Y852" s="4" t="str">
        <f>IF(AND($Z$2=$D852,$Z$2&lt;&gt;"",$Z$2&lt;&gt;0,$Y$2=$Y$1),COUNT($Y$3:Y851)+1,"  ")</f>
        <v xml:space="preserve">  </v>
      </c>
    </row>
    <row r="853" spans="2:25" ht="15.75">
      <c r="B853" s="5" t="str">
        <f>IF(C853&lt;&gt;"",COUNT($B$3:B852)+1,"")</f>
        <v/>
      </c>
      <c r="C853" s="86"/>
      <c r="D853" s="12"/>
      <c r="E853" s="12"/>
      <c r="F853" s="5" t="str">
        <f>IFERROR(IF(E853&lt;&gt;"",VLOOKUP(E853,STORE!$C$6:$D$500,2,FALSE),""),"تأكد من الكود")</f>
        <v/>
      </c>
      <c r="G853" s="12"/>
      <c r="H853" s="20"/>
      <c r="I853" s="12"/>
      <c r="U853" s="4" t="str">
        <f>IF(AND($V$2=$E853,$V$2&lt;&gt;"",$V$2&lt;&gt;0,F853&lt;&gt;"تأكد من الكود"),COUNT($U$3:U852)+1,"  ")</f>
        <v xml:space="preserve">  </v>
      </c>
      <c r="Y853" s="4" t="str">
        <f>IF(AND($Z$2=$D853,$Z$2&lt;&gt;"",$Z$2&lt;&gt;0,$Y$2=$Y$1),COUNT($Y$3:Y852)+1,"  ")</f>
        <v xml:space="preserve">  </v>
      </c>
    </row>
    <row r="854" spans="2:25" ht="15.75">
      <c r="B854" s="5" t="str">
        <f>IF(C854&lt;&gt;"",COUNT($B$3:B853)+1,"")</f>
        <v/>
      </c>
      <c r="C854" s="86"/>
      <c r="D854" s="12"/>
      <c r="E854" s="12"/>
      <c r="F854" s="5" t="str">
        <f>IFERROR(IF(E854&lt;&gt;"",VLOOKUP(E854,STORE!$C$6:$D$500,2,FALSE),""),"تأكد من الكود")</f>
        <v/>
      </c>
      <c r="G854" s="12"/>
      <c r="H854" s="20"/>
      <c r="I854" s="12"/>
      <c r="U854" s="4" t="str">
        <f>IF(AND($V$2=$E854,$V$2&lt;&gt;"",$V$2&lt;&gt;0,F854&lt;&gt;"تأكد من الكود"),COUNT($U$3:U853)+1,"  ")</f>
        <v xml:space="preserve">  </v>
      </c>
      <c r="Y854" s="4" t="str">
        <f>IF(AND($Z$2=$D854,$Z$2&lt;&gt;"",$Z$2&lt;&gt;0,$Y$2=$Y$1),COUNT($Y$3:Y853)+1,"  ")</f>
        <v xml:space="preserve">  </v>
      </c>
    </row>
    <row r="855" spans="2:25" ht="15.75">
      <c r="B855" s="5" t="str">
        <f>IF(C855&lt;&gt;"",COUNT($B$3:B854)+1,"")</f>
        <v/>
      </c>
      <c r="C855" s="86"/>
      <c r="D855" s="12"/>
      <c r="E855" s="12"/>
      <c r="F855" s="5" t="str">
        <f>IFERROR(IF(E855&lt;&gt;"",VLOOKUP(E855,STORE!$C$6:$D$500,2,FALSE),""),"تأكد من الكود")</f>
        <v/>
      </c>
      <c r="G855" s="12"/>
      <c r="H855" s="20"/>
      <c r="I855" s="12"/>
      <c r="U855" s="4" t="str">
        <f>IF(AND($V$2=$E855,$V$2&lt;&gt;"",$V$2&lt;&gt;0,F855&lt;&gt;"تأكد من الكود"),COUNT($U$3:U854)+1,"  ")</f>
        <v xml:space="preserve">  </v>
      </c>
      <c r="Y855" s="4" t="str">
        <f>IF(AND($Z$2=$D855,$Z$2&lt;&gt;"",$Z$2&lt;&gt;0,$Y$2=$Y$1),COUNT($Y$3:Y854)+1,"  ")</f>
        <v xml:space="preserve">  </v>
      </c>
    </row>
    <row r="856" spans="2:25" ht="15.75">
      <c r="B856" s="5" t="str">
        <f>IF(C856&lt;&gt;"",COUNT($B$3:B855)+1,"")</f>
        <v/>
      </c>
      <c r="C856" s="86"/>
      <c r="D856" s="12"/>
      <c r="E856" s="12"/>
      <c r="F856" s="5" t="str">
        <f>IFERROR(IF(E856&lt;&gt;"",VLOOKUP(E856,STORE!$C$6:$D$500,2,FALSE),""),"تأكد من الكود")</f>
        <v/>
      </c>
      <c r="G856" s="12"/>
      <c r="H856" s="20"/>
      <c r="I856" s="12"/>
      <c r="U856" s="4" t="str">
        <f>IF(AND($V$2=$E856,$V$2&lt;&gt;"",$V$2&lt;&gt;0,F856&lt;&gt;"تأكد من الكود"),COUNT($U$3:U855)+1,"  ")</f>
        <v xml:space="preserve">  </v>
      </c>
      <c r="Y856" s="4" t="str">
        <f>IF(AND($Z$2=$D856,$Z$2&lt;&gt;"",$Z$2&lt;&gt;0,$Y$2=$Y$1),COUNT($Y$3:Y855)+1,"  ")</f>
        <v xml:space="preserve">  </v>
      </c>
    </row>
    <row r="857" spans="2:25" ht="15.75">
      <c r="B857" s="5" t="str">
        <f>IF(C857&lt;&gt;"",COUNT($B$3:B856)+1,"")</f>
        <v/>
      </c>
      <c r="C857" s="86"/>
      <c r="D857" s="12"/>
      <c r="E857" s="12"/>
      <c r="F857" s="5" t="str">
        <f>IFERROR(IF(E857&lt;&gt;"",VLOOKUP(E857,STORE!$C$6:$D$500,2,FALSE),""),"تأكد من الكود")</f>
        <v/>
      </c>
      <c r="G857" s="12"/>
      <c r="H857" s="20"/>
      <c r="I857" s="12"/>
      <c r="U857" s="4" t="str">
        <f>IF(AND($V$2=$E857,$V$2&lt;&gt;"",$V$2&lt;&gt;0,F857&lt;&gt;"تأكد من الكود"),COUNT($U$3:U856)+1,"  ")</f>
        <v xml:space="preserve">  </v>
      </c>
      <c r="Y857" s="4" t="str">
        <f>IF(AND($Z$2=$D857,$Z$2&lt;&gt;"",$Z$2&lt;&gt;0,$Y$2=$Y$1),COUNT($Y$3:Y856)+1,"  ")</f>
        <v xml:space="preserve">  </v>
      </c>
    </row>
    <row r="858" spans="2:25" ht="15.75">
      <c r="B858" s="5" t="str">
        <f>IF(C858&lt;&gt;"",COUNT($B$3:B857)+1,"")</f>
        <v/>
      </c>
      <c r="C858" s="86"/>
      <c r="D858" s="12"/>
      <c r="E858" s="12"/>
      <c r="F858" s="5" t="str">
        <f>IFERROR(IF(E858&lt;&gt;"",VLOOKUP(E858,STORE!$C$6:$D$500,2,FALSE),""),"تأكد من الكود")</f>
        <v/>
      </c>
      <c r="G858" s="12"/>
      <c r="H858" s="20"/>
      <c r="I858" s="12"/>
      <c r="U858" s="4" t="str">
        <f>IF(AND($V$2=$E858,$V$2&lt;&gt;"",$V$2&lt;&gt;0,F858&lt;&gt;"تأكد من الكود"),COUNT($U$3:U857)+1,"  ")</f>
        <v xml:space="preserve">  </v>
      </c>
      <c r="Y858" s="4" t="str">
        <f>IF(AND($Z$2=$D858,$Z$2&lt;&gt;"",$Z$2&lt;&gt;0,$Y$2=$Y$1),COUNT($Y$3:Y857)+1,"  ")</f>
        <v xml:space="preserve">  </v>
      </c>
    </row>
    <row r="859" spans="2:25" ht="15.75">
      <c r="B859" s="5" t="str">
        <f>IF(C859&lt;&gt;"",COUNT($B$3:B858)+1,"")</f>
        <v/>
      </c>
      <c r="C859" s="86"/>
      <c r="D859" s="12"/>
      <c r="E859" s="12"/>
      <c r="F859" s="5" t="str">
        <f>IFERROR(IF(E859&lt;&gt;"",VLOOKUP(E859,STORE!$C$6:$D$500,2,FALSE),""),"تأكد من الكود")</f>
        <v/>
      </c>
      <c r="G859" s="12"/>
      <c r="H859" s="20"/>
      <c r="I859" s="12"/>
      <c r="U859" s="4" t="str">
        <f>IF(AND($V$2=$E859,$V$2&lt;&gt;"",$V$2&lt;&gt;0,F859&lt;&gt;"تأكد من الكود"),COUNT($U$3:U858)+1,"  ")</f>
        <v xml:space="preserve">  </v>
      </c>
      <c r="Y859" s="4" t="str">
        <f>IF(AND($Z$2=$D859,$Z$2&lt;&gt;"",$Z$2&lt;&gt;0,$Y$2=$Y$1),COUNT($Y$3:Y858)+1,"  ")</f>
        <v xml:space="preserve">  </v>
      </c>
    </row>
    <row r="860" spans="2:25" ht="15.75">
      <c r="B860" s="5" t="str">
        <f>IF(C860&lt;&gt;"",COUNT($B$3:B859)+1,"")</f>
        <v/>
      </c>
      <c r="C860" s="86"/>
      <c r="D860" s="12"/>
      <c r="E860" s="12"/>
      <c r="F860" s="5" t="str">
        <f>IFERROR(IF(E860&lt;&gt;"",VLOOKUP(E860,STORE!$C$6:$D$500,2,FALSE),""),"تأكد من الكود")</f>
        <v/>
      </c>
      <c r="G860" s="12"/>
      <c r="H860" s="20"/>
      <c r="I860" s="12"/>
      <c r="U860" s="4" t="str">
        <f>IF(AND($V$2=$E860,$V$2&lt;&gt;"",$V$2&lt;&gt;0,F860&lt;&gt;"تأكد من الكود"),COUNT($U$3:U859)+1,"  ")</f>
        <v xml:space="preserve">  </v>
      </c>
      <c r="Y860" s="4" t="str">
        <f>IF(AND($Z$2=$D860,$Z$2&lt;&gt;"",$Z$2&lt;&gt;0,$Y$2=$Y$1),COUNT($Y$3:Y859)+1,"  ")</f>
        <v xml:space="preserve">  </v>
      </c>
    </row>
    <row r="861" spans="2:25" ht="15.75">
      <c r="B861" s="5" t="str">
        <f>IF(C861&lt;&gt;"",COUNT($B$3:B860)+1,"")</f>
        <v/>
      </c>
      <c r="C861" s="86"/>
      <c r="D861" s="12"/>
      <c r="E861" s="12"/>
      <c r="F861" s="5" t="str">
        <f>IFERROR(IF(E861&lt;&gt;"",VLOOKUP(E861,STORE!$C$6:$D$500,2,FALSE),""),"تأكد من الكود")</f>
        <v/>
      </c>
      <c r="G861" s="12"/>
      <c r="H861" s="20"/>
      <c r="I861" s="12"/>
      <c r="U861" s="4" t="str">
        <f>IF(AND($V$2=$E861,$V$2&lt;&gt;"",$V$2&lt;&gt;0,F861&lt;&gt;"تأكد من الكود"),COUNT($U$3:U860)+1,"  ")</f>
        <v xml:space="preserve">  </v>
      </c>
      <c r="Y861" s="4" t="str">
        <f>IF(AND($Z$2=$D861,$Z$2&lt;&gt;"",$Z$2&lt;&gt;0,$Y$2=$Y$1),COUNT($Y$3:Y860)+1,"  ")</f>
        <v xml:space="preserve">  </v>
      </c>
    </row>
    <row r="862" spans="2:25" ht="15.75">
      <c r="B862" s="5" t="str">
        <f>IF(C862&lt;&gt;"",COUNT($B$3:B861)+1,"")</f>
        <v/>
      </c>
      <c r="C862" s="86"/>
      <c r="D862" s="12"/>
      <c r="E862" s="12"/>
      <c r="F862" s="5" t="str">
        <f>IFERROR(IF(E862&lt;&gt;"",VLOOKUP(E862,STORE!$C$6:$D$500,2,FALSE),""),"تأكد من الكود")</f>
        <v/>
      </c>
      <c r="G862" s="12"/>
      <c r="H862" s="20"/>
      <c r="I862" s="12"/>
      <c r="U862" s="4" t="str">
        <f>IF(AND($V$2=$E862,$V$2&lt;&gt;"",$V$2&lt;&gt;0,F862&lt;&gt;"تأكد من الكود"),COUNT($U$3:U861)+1,"  ")</f>
        <v xml:space="preserve">  </v>
      </c>
      <c r="Y862" s="4" t="str">
        <f>IF(AND($Z$2=$D862,$Z$2&lt;&gt;"",$Z$2&lt;&gt;0,$Y$2=$Y$1),COUNT($Y$3:Y861)+1,"  ")</f>
        <v xml:space="preserve">  </v>
      </c>
    </row>
    <row r="863" spans="2:25" ht="15.75">
      <c r="B863" s="5" t="str">
        <f>IF(C863&lt;&gt;"",COUNT($B$3:B862)+1,"")</f>
        <v/>
      </c>
      <c r="C863" s="86"/>
      <c r="D863" s="12"/>
      <c r="E863" s="12"/>
      <c r="F863" s="5" t="str">
        <f>IFERROR(IF(E863&lt;&gt;"",VLOOKUP(E863,STORE!$C$6:$D$500,2,FALSE),""),"تأكد من الكود")</f>
        <v/>
      </c>
      <c r="G863" s="12"/>
      <c r="H863" s="20"/>
      <c r="I863" s="12"/>
      <c r="U863" s="4" t="str">
        <f>IF(AND($V$2=$E863,$V$2&lt;&gt;"",$V$2&lt;&gt;0,F863&lt;&gt;"تأكد من الكود"),COUNT($U$3:U862)+1,"  ")</f>
        <v xml:space="preserve">  </v>
      </c>
      <c r="Y863" s="4" t="str">
        <f>IF(AND($Z$2=$D863,$Z$2&lt;&gt;"",$Z$2&lt;&gt;0,$Y$2=$Y$1),COUNT($Y$3:Y862)+1,"  ")</f>
        <v xml:space="preserve">  </v>
      </c>
    </row>
    <row r="864" spans="2:25" ht="15.75">
      <c r="B864" s="5" t="str">
        <f>IF(C864&lt;&gt;"",COUNT($B$3:B863)+1,"")</f>
        <v/>
      </c>
      <c r="C864" s="86"/>
      <c r="D864" s="12"/>
      <c r="E864" s="12"/>
      <c r="F864" s="5" t="str">
        <f>IFERROR(IF(E864&lt;&gt;"",VLOOKUP(E864,STORE!$C$6:$D$500,2,FALSE),""),"تأكد من الكود")</f>
        <v/>
      </c>
      <c r="G864" s="12"/>
      <c r="H864" s="20"/>
      <c r="I864" s="12"/>
      <c r="U864" s="4" t="str">
        <f>IF(AND($V$2=$E864,$V$2&lt;&gt;"",$V$2&lt;&gt;0,F864&lt;&gt;"تأكد من الكود"),COUNT($U$3:U863)+1,"  ")</f>
        <v xml:space="preserve">  </v>
      </c>
      <c r="Y864" s="4" t="str">
        <f>IF(AND($Z$2=$D864,$Z$2&lt;&gt;"",$Z$2&lt;&gt;0,$Y$2=$Y$1),COUNT($Y$3:Y863)+1,"  ")</f>
        <v xml:space="preserve">  </v>
      </c>
    </row>
    <row r="865" spans="2:25" ht="15.75">
      <c r="B865" s="5" t="str">
        <f>IF(C865&lt;&gt;"",COUNT($B$3:B864)+1,"")</f>
        <v/>
      </c>
      <c r="C865" s="86"/>
      <c r="D865" s="12"/>
      <c r="E865" s="12"/>
      <c r="F865" s="5" t="str">
        <f>IFERROR(IF(E865&lt;&gt;"",VLOOKUP(E865,STORE!$C$6:$D$500,2,FALSE),""),"تأكد من الكود")</f>
        <v/>
      </c>
      <c r="G865" s="12"/>
      <c r="H865" s="20"/>
      <c r="I865" s="12"/>
      <c r="U865" s="4" t="str">
        <f>IF(AND($V$2=$E865,$V$2&lt;&gt;"",$V$2&lt;&gt;0,F865&lt;&gt;"تأكد من الكود"),COUNT($U$3:U864)+1,"  ")</f>
        <v xml:space="preserve">  </v>
      </c>
      <c r="Y865" s="4" t="str">
        <f>IF(AND($Z$2=$D865,$Z$2&lt;&gt;"",$Z$2&lt;&gt;0,$Y$2=$Y$1),COUNT($Y$3:Y864)+1,"  ")</f>
        <v xml:space="preserve">  </v>
      </c>
    </row>
    <row r="866" spans="2:25" ht="15.75">
      <c r="B866" s="5" t="str">
        <f>IF(C866&lt;&gt;"",COUNT($B$3:B865)+1,"")</f>
        <v/>
      </c>
      <c r="C866" s="86"/>
      <c r="D866" s="12"/>
      <c r="E866" s="12"/>
      <c r="F866" s="5" t="str">
        <f>IFERROR(IF(E866&lt;&gt;"",VLOOKUP(E866,STORE!$C$6:$D$500,2,FALSE),""),"تأكد من الكود")</f>
        <v/>
      </c>
      <c r="G866" s="12"/>
      <c r="H866" s="20"/>
      <c r="I866" s="12"/>
      <c r="U866" s="4" t="str">
        <f>IF(AND($V$2=$E866,$V$2&lt;&gt;"",$V$2&lt;&gt;0,F866&lt;&gt;"تأكد من الكود"),COUNT($U$3:U865)+1,"  ")</f>
        <v xml:space="preserve">  </v>
      </c>
      <c r="Y866" s="4" t="str">
        <f>IF(AND($Z$2=$D866,$Z$2&lt;&gt;"",$Z$2&lt;&gt;0,$Y$2=$Y$1),COUNT($Y$3:Y865)+1,"  ")</f>
        <v xml:space="preserve">  </v>
      </c>
    </row>
    <row r="867" spans="2:25" ht="15.75">
      <c r="B867" s="5" t="str">
        <f>IF(C867&lt;&gt;"",COUNT($B$3:B866)+1,"")</f>
        <v/>
      </c>
      <c r="C867" s="86"/>
      <c r="D867" s="12"/>
      <c r="E867" s="12"/>
      <c r="F867" s="5" t="str">
        <f>IFERROR(IF(E867&lt;&gt;"",VLOOKUP(E867,STORE!$C$6:$D$500,2,FALSE),""),"تأكد من الكود")</f>
        <v/>
      </c>
      <c r="G867" s="12"/>
      <c r="H867" s="20"/>
      <c r="I867" s="12"/>
      <c r="U867" s="4" t="str">
        <f>IF(AND($V$2=$E867,$V$2&lt;&gt;"",$V$2&lt;&gt;0,F867&lt;&gt;"تأكد من الكود"),COUNT($U$3:U866)+1,"  ")</f>
        <v xml:space="preserve">  </v>
      </c>
      <c r="Y867" s="4" t="str">
        <f>IF(AND($Z$2=$D867,$Z$2&lt;&gt;"",$Z$2&lt;&gt;0,$Y$2=$Y$1),COUNT($Y$3:Y866)+1,"  ")</f>
        <v xml:space="preserve">  </v>
      </c>
    </row>
    <row r="868" spans="2:25" ht="15.75">
      <c r="B868" s="5" t="str">
        <f>IF(C868&lt;&gt;"",COUNT($B$3:B867)+1,"")</f>
        <v/>
      </c>
      <c r="C868" s="86"/>
      <c r="D868" s="12"/>
      <c r="E868" s="12"/>
      <c r="F868" s="5" t="str">
        <f>IFERROR(IF(E868&lt;&gt;"",VLOOKUP(E868,STORE!$C$6:$D$500,2,FALSE),""),"تأكد من الكود")</f>
        <v/>
      </c>
      <c r="G868" s="12"/>
      <c r="H868" s="20"/>
      <c r="I868" s="12"/>
      <c r="U868" s="4" t="str">
        <f>IF(AND($V$2=$E868,$V$2&lt;&gt;"",$V$2&lt;&gt;0,F868&lt;&gt;"تأكد من الكود"),COUNT($U$3:U867)+1,"  ")</f>
        <v xml:space="preserve">  </v>
      </c>
      <c r="Y868" s="4" t="str">
        <f>IF(AND($Z$2=$D868,$Z$2&lt;&gt;"",$Z$2&lt;&gt;0,$Y$2=$Y$1),COUNT($Y$3:Y867)+1,"  ")</f>
        <v xml:space="preserve">  </v>
      </c>
    </row>
    <row r="869" spans="2:25" ht="15.75">
      <c r="B869" s="5" t="str">
        <f>IF(C869&lt;&gt;"",COUNT($B$3:B868)+1,"")</f>
        <v/>
      </c>
      <c r="C869" s="86"/>
      <c r="D869" s="12"/>
      <c r="E869" s="12"/>
      <c r="F869" s="5" t="str">
        <f>IFERROR(IF(E869&lt;&gt;"",VLOOKUP(E869,STORE!$C$6:$D$500,2,FALSE),""),"تأكد من الكود")</f>
        <v/>
      </c>
      <c r="G869" s="12"/>
      <c r="H869" s="20"/>
      <c r="I869" s="12"/>
      <c r="U869" s="4" t="str">
        <f>IF(AND($V$2=$E869,$V$2&lt;&gt;"",$V$2&lt;&gt;0,F869&lt;&gt;"تأكد من الكود"),COUNT($U$3:U868)+1,"  ")</f>
        <v xml:space="preserve">  </v>
      </c>
      <c r="Y869" s="4" t="str">
        <f>IF(AND($Z$2=$D869,$Z$2&lt;&gt;"",$Z$2&lt;&gt;0,$Y$2=$Y$1),COUNT($Y$3:Y868)+1,"  ")</f>
        <v xml:space="preserve">  </v>
      </c>
    </row>
    <row r="870" spans="2:25" ht="15.75">
      <c r="B870" s="5" t="str">
        <f>IF(C870&lt;&gt;"",COUNT($B$3:B869)+1,"")</f>
        <v/>
      </c>
      <c r="C870" s="86"/>
      <c r="D870" s="12"/>
      <c r="E870" s="12"/>
      <c r="F870" s="5" t="str">
        <f>IFERROR(IF(E870&lt;&gt;"",VLOOKUP(E870,STORE!$C$6:$D$500,2,FALSE),""),"تأكد من الكود")</f>
        <v/>
      </c>
      <c r="G870" s="12"/>
      <c r="H870" s="20"/>
      <c r="I870" s="12"/>
      <c r="U870" s="4" t="str">
        <f>IF(AND($V$2=$E870,$V$2&lt;&gt;"",$V$2&lt;&gt;0,F870&lt;&gt;"تأكد من الكود"),COUNT($U$3:U869)+1,"  ")</f>
        <v xml:space="preserve">  </v>
      </c>
      <c r="Y870" s="4" t="str">
        <f>IF(AND($Z$2=$D870,$Z$2&lt;&gt;"",$Z$2&lt;&gt;0,$Y$2=$Y$1),COUNT($Y$3:Y869)+1,"  ")</f>
        <v xml:space="preserve">  </v>
      </c>
    </row>
    <row r="871" spans="2:25" ht="15.75">
      <c r="B871" s="5" t="str">
        <f>IF(C871&lt;&gt;"",COUNT($B$3:B870)+1,"")</f>
        <v/>
      </c>
      <c r="C871" s="86"/>
      <c r="D871" s="12"/>
      <c r="E871" s="12"/>
      <c r="F871" s="5" t="str">
        <f>IFERROR(IF(E871&lt;&gt;"",VLOOKUP(E871,STORE!$C$6:$D$500,2,FALSE),""),"تأكد من الكود")</f>
        <v/>
      </c>
      <c r="G871" s="12"/>
      <c r="H871" s="20"/>
      <c r="I871" s="12"/>
      <c r="U871" s="4" t="str">
        <f>IF(AND($V$2=$E871,$V$2&lt;&gt;"",$V$2&lt;&gt;0,F871&lt;&gt;"تأكد من الكود"),COUNT($U$3:U870)+1,"  ")</f>
        <v xml:space="preserve">  </v>
      </c>
      <c r="Y871" s="4" t="str">
        <f>IF(AND($Z$2=$D871,$Z$2&lt;&gt;"",$Z$2&lt;&gt;0,$Y$2=$Y$1),COUNT($Y$3:Y870)+1,"  ")</f>
        <v xml:space="preserve">  </v>
      </c>
    </row>
    <row r="872" spans="2:25" ht="15.75">
      <c r="B872" s="5" t="str">
        <f>IF(C872&lt;&gt;"",COUNT($B$3:B871)+1,"")</f>
        <v/>
      </c>
      <c r="C872" s="86"/>
      <c r="D872" s="12"/>
      <c r="E872" s="12"/>
      <c r="F872" s="5" t="str">
        <f>IFERROR(IF(E872&lt;&gt;"",VLOOKUP(E872,STORE!$C$6:$D$500,2,FALSE),""),"تأكد من الكود")</f>
        <v/>
      </c>
      <c r="G872" s="12"/>
      <c r="H872" s="20"/>
      <c r="I872" s="12"/>
      <c r="U872" s="4" t="str">
        <f>IF(AND($V$2=$E872,$V$2&lt;&gt;"",$V$2&lt;&gt;0,F872&lt;&gt;"تأكد من الكود"),COUNT($U$3:U871)+1,"  ")</f>
        <v xml:space="preserve">  </v>
      </c>
      <c r="Y872" s="4" t="str">
        <f>IF(AND($Z$2=$D872,$Z$2&lt;&gt;"",$Z$2&lt;&gt;0,$Y$2=$Y$1),COUNT($Y$3:Y871)+1,"  ")</f>
        <v xml:space="preserve">  </v>
      </c>
    </row>
    <row r="873" spans="2:25" ht="15.75">
      <c r="B873" s="5" t="str">
        <f>IF(C873&lt;&gt;"",COUNT($B$3:B872)+1,"")</f>
        <v/>
      </c>
      <c r="C873" s="86"/>
      <c r="D873" s="12"/>
      <c r="E873" s="12"/>
      <c r="F873" s="5" t="str">
        <f>IFERROR(IF(E873&lt;&gt;"",VLOOKUP(E873,STORE!$C$6:$D$500,2,FALSE),""),"تأكد من الكود")</f>
        <v/>
      </c>
      <c r="G873" s="12"/>
      <c r="H873" s="20"/>
      <c r="I873" s="12"/>
      <c r="U873" s="4" t="str">
        <f>IF(AND($V$2=$E873,$V$2&lt;&gt;"",$V$2&lt;&gt;0,F873&lt;&gt;"تأكد من الكود"),COUNT($U$3:U872)+1,"  ")</f>
        <v xml:space="preserve">  </v>
      </c>
      <c r="Y873" s="4" t="str">
        <f>IF(AND($Z$2=$D873,$Z$2&lt;&gt;"",$Z$2&lt;&gt;0,$Y$2=$Y$1),COUNT($Y$3:Y872)+1,"  ")</f>
        <v xml:space="preserve">  </v>
      </c>
    </row>
    <row r="874" spans="2:25" ht="15.75">
      <c r="B874" s="5" t="str">
        <f>IF(C874&lt;&gt;"",COUNT($B$3:B873)+1,"")</f>
        <v/>
      </c>
      <c r="C874" s="86"/>
      <c r="D874" s="12"/>
      <c r="E874" s="12"/>
      <c r="F874" s="5" t="str">
        <f>IFERROR(IF(E874&lt;&gt;"",VLOOKUP(E874,STORE!$C$6:$D$500,2,FALSE),""),"تأكد من الكود")</f>
        <v/>
      </c>
      <c r="G874" s="12"/>
      <c r="H874" s="20"/>
      <c r="I874" s="12"/>
      <c r="U874" s="4" t="str">
        <f>IF(AND($V$2=$E874,$V$2&lt;&gt;"",$V$2&lt;&gt;0,F874&lt;&gt;"تأكد من الكود"),COUNT($U$3:U873)+1,"  ")</f>
        <v xml:space="preserve">  </v>
      </c>
      <c r="Y874" s="4" t="str">
        <f>IF(AND($Z$2=$D874,$Z$2&lt;&gt;"",$Z$2&lt;&gt;0,$Y$2=$Y$1),COUNT($Y$3:Y873)+1,"  ")</f>
        <v xml:space="preserve">  </v>
      </c>
    </row>
    <row r="875" spans="2:25" ht="15.75">
      <c r="B875" s="5" t="str">
        <f>IF(C875&lt;&gt;"",COUNT($B$3:B874)+1,"")</f>
        <v/>
      </c>
      <c r="C875" s="86"/>
      <c r="D875" s="12"/>
      <c r="E875" s="12"/>
      <c r="F875" s="5" t="str">
        <f>IFERROR(IF(E875&lt;&gt;"",VLOOKUP(E875,STORE!$C$6:$D$500,2,FALSE),""),"تأكد من الكود")</f>
        <v/>
      </c>
      <c r="G875" s="12"/>
      <c r="H875" s="20"/>
      <c r="I875" s="12"/>
      <c r="U875" s="4" t="str">
        <f>IF(AND($V$2=$E875,$V$2&lt;&gt;"",$V$2&lt;&gt;0,F875&lt;&gt;"تأكد من الكود"),COUNT($U$3:U874)+1,"  ")</f>
        <v xml:space="preserve">  </v>
      </c>
      <c r="Y875" s="4" t="str">
        <f>IF(AND($Z$2=$D875,$Z$2&lt;&gt;"",$Z$2&lt;&gt;0,$Y$2=$Y$1),COUNT($Y$3:Y874)+1,"  ")</f>
        <v xml:space="preserve">  </v>
      </c>
    </row>
    <row r="876" spans="2:25" ht="15.75">
      <c r="B876" s="5" t="str">
        <f>IF(C876&lt;&gt;"",COUNT($B$3:B875)+1,"")</f>
        <v/>
      </c>
      <c r="C876" s="86"/>
      <c r="D876" s="12"/>
      <c r="E876" s="12"/>
      <c r="F876" s="5" t="str">
        <f>IFERROR(IF(E876&lt;&gt;"",VLOOKUP(E876,STORE!$C$6:$D$500,2,FALSE),""),"تأكد من الكود")</f>
        <v/>
      </c>
      <c r="G876" s="12"/>
      <c r="H876" s="20"/>
      <c r="I876" s="12"/>
      <c r="U876" s="4" t="str">
        <f>IF(AND($V$2=$E876,$V$2&lt;&gt;"",$V$2&lt;&gt;0,F876&lt;&gt;"تأكد من الكود"),COUNT($U$3:U875)+1,"  ")</f>
        <v xml:space="preserve">  </v>
      </c>
      <c r="Y876" s="4" t="str">
        <f>IF(AND($Z$2=$D876,$Z$2&lt;&gt;"",$Z$2&lt;&gt;0,$Y$2=$Y$1),COUNT($Y$3:Y875)+1,"  ")</f>
        <v xml:space="preserve">  </v>
      </c>
    </row>
    <row r="877" spans="2:25" ht="15.75">
      <c r="B877" s="5" t="str">
        <f>IF(C877&lt;&gt;"",COUNT($B$3:B876)+1,"")</f>
        <v/>
      </c>
      <c r="C877" s="86"/>
      <c r="D877" s="12"/>
      <c r="E877" s="12"/>
      <c r="F877" s="5" t="str">
        <f>IFERROR(IF(E877&lt;&gt;"",VLOOKUP(E877,STORE!$C$6:$D$500,2,FALSE),""),"تأكد من الكود")</f>
        <v/>
      </c>
      <c r="G877" s="12"/>
      <c r="H877" s="20"/>
      <c r="I877" s="12"/>
      <c r="U877" s="4" t="str">
        <f>IF(AND($V$2=$E877,$V$2&lt;&gt;"",$V$2&lt;&gt;0,F877&lt;&gt;"تأكد من الكود"),COUNT($U$3:U876)+1,"  ")</f>
        <v xml:space="preserve">  </v>
      </c>
      <c r="Y877" s="4" t="str">
        <f>IF(AND($Z$2=$D877,$Z$2&lt;&gt;"",$Z$2&lt;&gt;0,$Y$2=$Y$1),COUNT($Y$3:Y876)+1,"  ")</f>
        <v xml:space="preserve">  </v>
      </c>
    </row>
    <row r="878" spans="2:25" ht="15.75">
      <c r="B878" s="5" t="str">
        <f>IF(C878&lt;&gt;"",COUNT($B$3:B877)+1,"")</f>
        <v/>
      </c>
      <c r="C878" s="86"/>
      <c r="D878" s="12"/>
      <c r="E878" s="12"/>
      <c r="F878" s="5" t="str">
        <f>IFERROR(IF(E878&lt;&gt;"",VLOOKUP(E878,STORE!$C$6:$D$500,2,FALSE),""),"تأكد من الكود")</f>
        <v/>
      </c>
      <c r="G878" s="12"/>
      <c r="H878" s="20"/>
      <c r="I878" s="12"/>
      <c r="U878" s="4" t="str">
        <f>IF(AND($V$2=$E878,$V$2&lt;&gt;"",$V$2&lt;&gt;0,F878&lt;&gt;"تأكد من الكود"),COUNT($U$3:U877)+1,"  ")</f>
        <v xml:space="preserve">  </v>
      </c>
      <c r="Y878" s="4" t="str">
        <f>IF(AND($Z$2=$D878,$Z$2&lt;&gt;"",$Z$2&lt;&gt;0,$Y$2=$Y$1),COUNT($Y$3:Y877)+1,"  ")</f>
        <v xml:space="preserve">  </v>
      </c>
    </row>
    <row r="879" spans="2:25" ht="15.75">
      <c r="B879" s="5" t="str">
        <f>IF(C879&lt;&gt;"",COUNT($B$3:B878)+1,"")</f>
        <v/>
      </c>
      <c r="C879" s="86"/>
      <c r="D879" s="12"/>
      <c r="E879" s="12"/>
      <c r="F879" s="5" t="str">
        <f>IFERROR(IF(E879&lt;&gt;"",VLOOKUP(E879,STORE!$C$6:$D$500,2,FALSE),""),"تأكد من الكود")</f>
        <v/>
      </c>
      <c r="G879" s="12"/>
      <c r="H879" s="20"/>
      <c r="I879" s="12"/>
      <c r="U879" s="4" t="str">
        <f>IF(AND($V$2=$E879,$V$2&lt;&gt;"",$V$2&lt;&gt;0,F879&lt;&gt;"تأكد من الكود"),COUNT($U$3:U878)+1,"  ")</f>
        <v xml:space="preserve">  </v>
      </c>
      <c r="Y879" s="4" t="str">
        <f>IF(AND($Z$2=$D879,$Z$2&lt;&gt;"",$Z$2&lt;&gt;0,$Y$2=$Y$1),COUNT($Y$3:Y878)+1,"  ")</f>
        <v xml:space="preserve">  </v>
      </c>
    </row>
    <row r="880" spans="2:25" ht="15.75">
      <c r="B880" s="5" t="str">
        <f>IF(C880&lt;&gt;"",COUNT($B$3:B879)+1,"")</f>
        <v/>
      </c>
      <c r="C880" s="86"/>
      <c r="D880" s="12"/>
      <c r="E880" s="12"/>
      <c r="F880" s="5" t="str">
        <f>IFERROR(IF(E880&lt;&gt;"",VLOOKUP(E880,STORE!$C$6:$D$500,2,FALSE),""),"تأكد من الكود")</f>
        <v/>
      </c>
      <c r="G880" s="12"/>
      <c r="H880" s="20"/>
      <c r="I880" s="12"/>
      <c r="U880" s="4" t="str">
        <f>IF(AND($V$2=$E880,$V$2&lt;&gt;"",$V$2&lt;&gt;0,F880&lt;&gt;"تأكد من الكود"),COUNT($U$3:U879)+1,"  ")</f>
        <v xml:space="preserve">  </v>
      </c>
      <c r="Y880" s="4" t="str">
        <f>IF(AND($Z$2=$D880,$Z$2&lt;&gt;"",$Z$2&lt;&gt;0,$Y$2=$Y$1),COUNT($Y$3:Y879)+1,"  ")</f>
        <v xml:space="preserve">  </v>
      </c>
    </row>
    <row r="881" spans="2:25" ht="15.75">
      <c r="B881" s="5" t="str">
        <f>IF(C881&lt;&gt;"",COUNT($B$3:B880)+1,"")</f>
        <v/>
      </c>
      <c r="C881" s="86"/>
      <c r="D881" s="12"/>
      <c r="E881" s="12"/>
      <c r="F881" s="5" t="str">
        <f>IFERROR(IF(E881&lt;&gt;"",VLOOKUP(E881,STORE!$C$6:$D$500,2,FALSE),""),"تأكد من الكود")</f>
        <v/>
      </c>
      <c r="G881" s="12"/>
      <c r="H881" s="20"/>
      <c r="I881" s="12"/>
      <c r="U881" s="4" t="str">
        <f>IF(AND($V$2=$E881,$V$2&lt;&gt;"",$V$2&lt;&gt;0,F881&lt;&gt;"تأكد من الكود"),COUNT($U$3:U880)+1,"  ")</f>
        <v xml:space="preserve">  </v>
      </c>
      <c r="Y881" s="4" t="str">
        <f>IF(AND($Z$2=$D881,$Z$2&lt;&gt;"",$Z$2&lt;&gt;0,$Y$2=$Y$1),COUNT($Y$3:Y880)+1,"  ")</f>
        <v xml:space="preserve">  </v>
      </c>
    </row>
    <row r="882" spans="2:25" ht="15.75">
      <c r="B882" s="5" t="str">
        <f>IF(C882&lt;&gt;"",COUNT($B$3:B881)+1,"")</f>
        <v/>
      </c>
      <c r="C882" s="86"/>
      <c r="D882" s="12"/>
      <c r="E882" s="12"/>
      <c r="F882" s="5" t="str">
        <f>IFERROR(IF(E882&lt;&gt;"",VLOOKUP(E882,STORE!$C$6:$D$500,2,FALSE),""),"تأكد من الكود")</f>
        <v/>
      </c>
      <c r="G882" s="12"/>
      <c r="H882" s="20"/>
      <c r="I882" s="12"/>
      <c r="U882" s="4" t="str">
        <f>IF(AND($V$2=$E882,$V$2&lt;&gt;"",$V$2&lt;&gt;0,F882&lt;&gt;"تأكد من الكود"),COUNT($U$3:U881)+1,"  ")</f>
        <v xml:space="preserve">  </v>
      </c>
      <c r="Y882" s="4" t="str">
        <f>IF(AND($Z$2=$D882,$Z$2&lt;&gt;"",$Z$2&lt;&gt;0,$Y$2=$Y$1),COUNT($Y$3:Y881)+1,"  ")</f>
        <v xml:space="preserve">  </v>
      </c>
    </row>
    <row r="883" spans="2:25" ht="15.75">
      <c r="B883" s="5" t="str">
        <f>IF(C883&lt;&gt;"",COUNT($B$3:B882)+1,"")</f>
        <v/>
      </c>
      <c r="C883" s="86"/>
      <c r="D883" s="12"/>
      <c r="E883" s="12"/>
      <c r="F883" s="5" t="str">
        <f>IFERROR(IF(E883&lt;&gt;"",VLOOKUP(E883,STORE!$C$6:$D$500,2,FALSE),""),"تأكد من الكود")</f>
        <v/>
      </c>
      <c r="G883" s="12"/>
      <c r="H883" s="20"/>
      <c r="I883" s="12"/>
      <c r="U883" s="4" t="str">
        <f>IF(AND($V$2=$E883,$V$2&lt;&gt;"",$V$2&lt;&gt;0,F883&lt;&gt;"تأكد من الكود"),COUNT($U$3:U882)+1,"  ")</f>
        <v xml:space="preserve">  </v>
      </c>
      <c r="Y883" s="4" t="str">
        <f>IF(AND($Z$2=$D883,$Z$2&lt;&gt;"",$Z$2&lt;&gt;0,$Y$2=$Y$1),COUNT($Y$3:Y882)+1,"  ")</f>
        <v xml:space="preserve">  </v>
      </c>
    </row>
    <row r="884" spans="2:25" ht="15.75">
      <c r="B884" s="5" t="str">
        <f>IF(C884&lt;&gt;"",COUNT($B$3:B883)+1,"")</f>
        <v/>
      </c>
      <c r="C884" s="86"/>
      <c r="D884" s="12"/>
      <c r="E884" s="12"/>
      <c r="F884" s="5" t="str">
        <f>IFERROR(IF(E884&lt;&gt;"",VLOOKUP(E884,STORE!$C$6:$D$500,2,FALSE),""),"تأكد من الكود")</f>
        <v/>
      </c>
      <c r="G884" s="12"/>
      <c r="H884" s="20"/>
      <c r="I884" s="12"/>
      <c r="U884" s="4" t="str">
        <f>IF(AND($V$2=$E884,$V$2&lt;&gt;"",$V$2&lt;&gt;0,F884&lt;&gt;"تأكد من الكود"),COUNT($U$3:U883)+1,"  ")</f>
        <v xml:space="preserve">  </v>
      </c>
      <c r="Y884" s="4" t="str">
        <f>IF(AND($Z$2=$D884,$Z$2&lt;&gt;"",$Z$2&lt;&gt;0,$Y$2=$Y$1),COUNT($Y$3:Y883)+1,"  ")</f>
        <v xml:space="preserve">  </v>
      </c>
    </row>
    <row r="885" spans="2:25" ht="15.75">
      <c r="B885" s="5" t="str">
        <f>IF(C885&lt;&gt;"",COUNT($B$3:B884)+1,"")</f>
        <v/>
      </c>
      <c r="C885" s="86"/>
      <c r="D885" s="12"/>
      <c r="E885" s="12"/>
      <c r="F885" s="5" t="str">
        <f>IFERROR(IF(E885&lt;&gt;"",VLOOKUP(E885,STORE!$C$6:$D$500,2,FALSE),""),"تأكد من الكود")</f>
        <v/>
      </c>
      <c r="G885" s="12"/>
      <c r="H885" s="20"/>
      <c r="I885" s="12"/>
      <c r="U885" s="4" t="str">
        <f>IF(AND($V$2=$E885,$V$2&lt;&gt;"",$V$2&lt;&gt;0,F885&lt;&gt;"تأكد من الكود"),COUNT($U$3:U884)+1,"  ")</f>
        <v xml:space="preserve">  </v>
      </c>
      <c r="Y885" s="4" t="str">
        <f>IF(AND($Z$2=$D885,$Z$2&lt;&gt;"",$Z$2&lt;&gt;0,$Y$2=$Y$1),COUNT($Y$3:Y884)+1,"  ")</f>
        <v xml:space="preserve">  </v>
      </c>
    </row>
    <row r="886" spans="2:25" ht="15.75">
      <c r="B886" s="5" t="str">
        <f>IF(C886&lt;&gt;"",COUNT($B$3:B885)+1,"")</f>
        <v/>
      </c>
      <c r="C886" s="86"/>
      <c r="D886" s="12"/>
      <c r="E886" s="12"/>
      <c r="F886" s="5" t="str">
        <f>IFERROR(IF(E886&lt;&gt;"",VLOOKUP(E886,STORE!$C$6:$D$500,2,FALSE),""),"تأكد من الكود")</f>
        <v/>
      </c>
      <c r="G886" s="12"/>
      <c r="H886" s="20"/>
      <c r="I886" s="12"/>
      <c r="U886" s="4" t="str">
        <f>IF(AND($V$2=$E886,$V$2&lt;&gt;"",$V$2&lt;&gt;0,F886&lt;&gt;"تأكد من الكود"),COUNT($U$3:U885)+1,"  ")</f>
        <v xml:space="preserve">  </v>
      </c>
      <c r="Y886" s="4" t="str">
        <f>IF(AND($Z$2=$D886,$Z$2&lt;&gt;"",$Z$2&lt;&gt;0,$Y$2=$Y$1),COUNT($Y$3:Y885)+1,"  ")</f>
        <v xml:space="preserve">  </v>
      </c>
    </row>
    <row r="887" spans="2:25" ht="15.75">
      <c r="B887" s="5" t="str">
        <f>IF(C887&lt;&gt;"",COUNT($B$3:B886)+1,"")</f>
        <v/>
      </c>
      <c r="C887" s="86"/>
      <c r="D887" s="12"/>
      <c r="E887" s="12"/>
      <c r="F887" s="5" t="str">
        <f>IFERROR(IF(E887&lt;&gt;"",VLOOKUP(E887,STORE!$C$6:$D$500,2,FALSE),""),"تأكد من الكود")</f>
        <v/>
      </c>
      <c r="G887" s="12"/>
      <c r="H887" s="20"/>
      <c r="I887" s="12"/>
      <c r="U887" s="4" t="str">
        <f>IF(AND($V$2=$E887,$V$2&lt;&gt;"",$V$2&lt;&gt;0,F887&lt;&gt;"تأكد من الكود"),COUNT($U$3:U886)+1,"  ")</f>
        <v xml:space="preserve">  </v>
      </c>
      <c r="Y887" s="4" t="str">
        <f>IF(AND($Z$2=$D887,$Z$2&lt;&gt;"",$Z$2&lt;&gt;0,$Y$2=$Y$1),COUNT($Y$3:Y886)+1,"  ")</f>
        <v xml:space="preserve">  </v>
      </c>
    </row>
    <row r="888" spans="2:25" ht="15.75">
      <c r="B888" s="5" t="str">
        <f>IF(C888&lt;&gt;"",COUNT($B$3:B887)+1,"")</f>
        <v/>
      </c>
      <c r="C888" s="86"/>
      <c r="D888" s="12"/>
      <c r="E888" s="12"/>
      <c r="F888" s="5" t="str">
        <f>IFERROR(IF(E888&lt;&gt;"",VLOOKUP(E888,STORE!$C$6:$D$500,2,FALSE),""),"تأكد من الكود")</f>
        <v/>
      </c>
      <c r="G888" s="12"/>
      <c r="H888" s="20"/>
      <c r="I888" s="12"/>
      <c r="U888" s="4" t="str">
        <f>IF(AND($V$2=$E888,$V$2&lt;&gt;"",$V$2&lt;&gt;0,F888&lt;&gt;"تأكد من الكود"),COUNT($U$3:U887)+1,"  ")</f>
        <v xml:space="preserve">  </v>
      </c>
      <c r="Y888" s="4" t="str">
        <f>IF(AND($Z$2=$D888,$Z$2&lt;&gt;"",$Z$2&lt;&gt;0,$Y$2=$Y$1),COUNT($Y$3:Y887)+1,"  ")</f>
        <v xml:space="preserve">  </v>
      </c>
    </row>
    <row r="889" spans="2:25" ht="15.75">
      <c r="B889" s="5" t="str">
        <f>IF(C889&lt;&gt;"",COUNT($B$3:B888)+1,"")</f>
        <v/>
      </c>
      <c r="C889" s="86"/>
      <c r="D889" s="12"/>
      <c r="E889" s="12"/>
      <c r="F889" s="5" t="str">
        <f>IFERROR(IF(E889&lt;&gt;"",VLOOKUP(E889,STORE!$C$6:$D$500,2,FALSE),""),"تأكد من الكود")</f>
        <v/>
      </c>
      <c r="G889" s="12"/>
      <c r="H889" s="20"/>
      <c r="I889" s="12"/>
      <c r="U889" s="4" t="str">
        <f>IF(AND($V$2=$E889,$V$2&lt;&gt;"",$V$2&lt;&gt;0,F889&lt;&gt;"تأكد من الكود"),COUNT($U$3:U888)+1,"  ")</f>
        <v xml:space="preserve">  </v>
      </c>
      <c r="Y889" s="4" t="str">
        <f>IF(AND($Z$2=$D889,$Z$2&lt;&gt;"",$Z$2&lt;&gt;0,$Y$2=$Y$1),COUNT($Y$3:Y888)+1,"  ")</f>
        <v xml:space="preserve">  </v>
      </c>
    </row>
    <row r="890" spans="2:25" ht="15.75">
      <c r="B890" s="5" t="str">
        <f>IF(C890&lt;&gt;"",COUNT($B$3:B889)+1,"")</f>
        <v/>
      </c>
      <c r="C890" s="86"/>
      <c r="D890" s="12"/>
      <c r="E890" s="12"/>
      <c r="F890" s="5" t="str">
        <f>IFERROR(IF(E890&lt;&gt;"",VLOOKUP(E890,STORE!$C$6:$D$500,2,FALSE),""),"تأكد من الكود")</f>
        <v/>
      </c>
      <c r="G890" s="12"/>
      <c r="H890" s="20"/>
      <c r="I890" s="12"/>
      <c r="U890" s="4" t="str">
        <f>IF(AND($V$2=$E890,$V$2&lt;&gt;"",$V$2&lt;&gt;0,F890&lt;&gt;"تأكد من الكود"),COUNT($U$3:U889)+1,"  ")</f>
        <v xml:space="preserve">  </v>
      </c>
      <c r="Y890" s="4" t="str">
        <f>IF(AND($Z$2=$D890,$Z$2&lt;&gt;"",$Z$2&lt;&gt;0,$Y$2=$Y$1),COUNT($Y$3:Y889)+1,"  ")</f>
        <v xml:space="preserve">  </v>
      </c>
    </row>
    <row r="891" spans="2:25" ht="15.75">
      <c r="B891" s="5" t="str">
        <f>IF(C891&lt;&gt;"",COUNT($B$3:B890)+1,"")</f>
        <v/>
      </c>
      <c r="C891" s="86"/>
      <c r="D891" s="12"/>
      <c r="E891" s="12"/>
      <c r="F891" s="5" t="str">
        <f>IFERROR(IF(E891&lt;&gt;"",VLOOKUP(E891,STORE!$C$6:$D$500,2,FALSE),""),"تأكد من الكود")</f>
        <v/>
      </c>
      <c r="G891" s="12"/>
      <c r="H891" s="20"/>
      <c r="I891" s="12"/>
      <c r="U891" s="4" t="str">
        <f>IF(AND($V$2=$E891,$V$2&lt;&gt;"",$V$2&lt;&gt;0,F891&lt;&gt;"تأكد من الكود"),COUNT($U$3:U890)+1,"  ")</f>
        <v xml:space="preserve">  </v>
      </c>
      <c r="Y891" s="4" t="str">
        <f>IF(AND($Z$2=$D891,$Z$2&lt;&gt;"",$Z$2&lt;&gt;0,$Y$2=$Y$1),COUNT($Y$3:Y890)+1,"  ")</f>
        <v xml:space="preserve">  </v>
      </c>
    </row>
    <row r="892" spans="2:25" ht="15.75">
      <c r="B892" s="5" t="str">
        <f>IF(C892&lt;&gt;"",COUNT($B$3:B891)+1,"")</f>
        <v/>
      </c>
      <c r="C892" s="86"/>
      <c r="D892" s="12"/>
      <c r="E892" s="12"/>
      <c r="F892" s="5" t="str">
        <f>IFERROR(IF(E892&lt;&gt;"",VLOOKUP(E892,STORE!$C$6:$D$500,2,FALSE),""),"تأكد من الكود")</f>
        <v/>
      </c>
      <c r="G892" s="12"/>
      <c r="H892" s="20"/>
      <c r="I892" s="12"/>
      <c r="U892" s="4" t="str">
        <f>IF(AND($V$2=$E892,$V$2&lt;&gt;"",$V$2&lt;&gt;0,F892&lt;&gt;"تأكد من الكود"),COUNT($U$3:U891)+1,"  ")</f>
        <v xml:space="preserve">  </v>
      </c>
      <c r="Y892" s="4" t="str">
        <f>IF(AND($Z$2=$D892,$Z$2&lt;&gt;"",$Z$2&lt;&gt;0,$Y$2=$Y$1),COUNT($Y$3:Y891)+1,"  ")</f>
        <v xml:space="preserve">  </v>
      </c>
    </row>
    <row r="893" spans="2:25" ht="15.75">
      <c r="B893" s="5" t="str">
        <f>IF(C893&lt;&gt;"",COUNT($B$3:B892)+1,"")</f>
        <v/>
      </c>
      <c r="C893" s="86"/>
      <c r="D893" s="12"/>
      <c r="E893" s="12"/>
      <c r="F893" s="5" t="str">
        <f>IFERROR(IF(E893&lt;&gt;"",VLOOKUP(E893,STORE!$C$6:$D$500,2,FALSE),""),"تأكد من الكود")</f>
        <v/>
      </c>
      <c r="G893" s="12"/>
      <c r="H893" s="20"/>
      <c r="I893" s="12"/>
      <c r="U893" s="4" t="str">
        <f>IF(AND($V$2=$E893,$V$2&lt;&gt;"",$V$2&lt;&gt;0,F893&lt;&gt;"تأكد من الكود"),COUNT($U$3:U892)+1,"  ")</f>
        <v xml:space="preserve">  </v>
      </c>
      <c r="Y893" s="4" t="str">
        <f>IF(AND($Z$2=$D893,$Z$2&lt;&gt;"",$Z$2&lt;&gt;0,$Y$2=$Y$1),COUNT($Y$3:Y892)+1,"  ")</f>
        <v xml:space="preserve">  </v>
      </c>
    </row>
    <row r="894" spans="2:25" ht="15.75">
      <c r="B894" s="5" t="str">
        <f>IF(C894&lt;&gt;"",COUNT($B$3:B893)+1,"")</f>
        <v/>
      </c>
      <c r="C894" s="86"/>
      <c r="D894" s="12"/>
      <c r="E894" s="12"/>
      <c r="F894" s="5" t="str">
        <f>IFERROR(IF(E894&lt;&gt;"",VLOOKUP(E894,STORE!$C$6:$D$500,2,FALSE),""),"تأكد من الكود")</f>
        <v/>
      </c>
      <c r="G894" s="12"/>
      <c r="H894" s="20"/>
      <c r="I894" s="12"/>
      <c r="U894" s="4" t="str">
        <f>IF(AND($V$2=$E894,$V$2&lt;&gt;"",$V$2&lt;&gt;0,F894&lt;&gt;"تأكد من الكود"),COUNT($U$3:U893)+1,"  ")</f>
        <v xml:space="preserve">  </v>
      </c>
      <c r="Y894" s="4" t="str">
        <f>IF(AND($Z$2=$D894,$Z$2&lt;&gt;"",$Z$2&lt;&gt;0,$Y$2=$Y$1),COUNT($Y$3:Y893)+1,"  ")</f>
        <v xml:space="preserve">  </v>
      </c>
    </row>
    <row r="895" spans="2:25" ht="15.75">
      <c r="B895" s="5" t="str">
        <f>IF(C895&lt;&gt;"",COUNT($B$3:B894)+1,"")</f>
        <v/>
      </c>
      <c r="C895" s="86"/>
      <c r="D895" s="12"/>
      <c r="E895" s="12"/>
      <c r="F895" s="5" t="str">
        <f>IFERROR(IF(E895&lt;&gt;"",VLOOKUP(E895,STORE!$C$6:$D$500,2,FALSE),""),"تأكد من الكود")</f>
        <v/>
      </c>
      <c r="G895" s="12"/>
      <c r="H895" s="20"/>
      <c r="I895" s="12"/>
      <c r="U895" s="4" t="str">
        <f>IF(AND($V$2=$E895,$V$2&lt;&gt;"",$V$2&lt;&gt;0,F895&lt;&gt;"تأكد من الكود"),COUNT($U$3:U894)+1,"  ")</f>
        <v xml:space="preserve">  </v>
      </c>
      <c r="Y895" s="4" t="str">
        <f>IF(AND($Z$2=$D895,$Z$2&lt;&gt;"",$Z$2&lt;&gt;0,$Y$2=$Y$1),COUNT($Y$3:Y894)+1,"  ")</f>
        <v xml:space="preserve">  </v>
      </c>
    </row>
    <row r="896" spans="2:25" ht="15.75">
      <c r="B896" s="5" t="str">
        <f>IF(C896&lt;&gt;"",COUNT($B$3:B895)+1,"")</f>
        <v/>
      </c>
      <c r="C896" s="86"/>
      <c r="D896" s="12"/>
      <c r="E896" s="12"/>
      <c r="F896" s="5" t="str">
        <f>IFERROR(IF(E896&lt;&gt;"",VLOOKUP(E896,STORE!$C$6:$D$500,2,FALSE),""),"تأكد من الكود")</f>
        <v/>
      </c>
      <c r="G896" s="12"/>
      <c r="H896" s="20"/>
      <c r="I896" s="12"/>
      <c r="U896" s="4" t="str">
        <f>IF(AND($V$2=$E896,$V$2&lt;&gt;"",$V$2&lt;&gt;0,F896&lt;&gt;"تأكد من الكود"),COUNT($U$3:U895)+1,"  ")</f>
        <v xml:space="preserve">  </v>
      </c>
      <c r="Y896" s="4" t="str">
        <f>IF(AND($Z$2=$D896,$Z$2&lt;&gt;"",$Z$2&lt;&gt;0,$Y$2=$Y$1),COUNT($Y$3:Y895)+1,"  ")</f>
        <v xml:space="preserve">  </v>
      </c>
    </row>
    <row r="897" spans="2:25" ht="15.75">
      <c r="B897" s="5" t="str">
        <f>IF(C897&lt;&gt;"",COUNT($B$3:B896)+1,"")</f>
        <v/>
      </c>
      <c r="C897" s="86"/>
      <c r="D897" s="12"/>
      <c r="E897" s="12"/>
      <c r="F897" s="5" t="str">
        <f>IFERROR(IF(E897&lt;&gt;"",VLOOKUP(E897,STORE!$C$6:$D$500,2,FALSE),""),"تأكد من الكود")</f>
        <v/>
      </c>
      <c r="G897" s="12"/>
      <c r="H897" s="20"/>
      <c r="I897" s="12"/>
      <c r="U897" s="4" t="str">
        <f>IF(AND($V$2=$E897,$V$2&lt;&gt;"",$V$2&lt;&gt;0,F897&lt;&gt;"تأكد من الكود"),COUNT($U$3:U896)+1,"  ")</f>
        <v xml:space="preserve">  </v>
      </c>
      <c r="Y897" s="4" t="str">
        <f>IF(AND($Z$2=$D897,$Z$2&lt;&gt;"",$Z$2&lt;&gt;0,$Y$2=$Y$1),COUNT($Y$3:Y896)+1,"  ")</f>
        <v xml:space="preserve">  </v>
      </c>
    </row>
    <row r="898" spans="2:25" ht="15.75">
      <c r="B898" s="5" t="str">
        <f>IF(C898&lt;&gt;"",COUNT($B$3:B897)+1,"")</f>
        <v/>
      </c>
      <c r="C898" s="86"/>
      <c r="D898" s="12"/>
      <c r="E898" s="12"/>
      <c r="F898" s="5" t="str">
        <f>IFERROR(IF(E898&lt;&gt;"",VLOOKUP(E898,STORE!$C$6:$D$500,2,FALSE),""),"تأكد من الكود")</f>
        <v/>
      </c>
      <c r="G898" s="12"/>
      <c r="H898" s="20"/>
      <c r="I898" s="12"/>
      <c r="U898" s="4" t="str">
        <f>IF(AND($V$2=$E898,$V$2&lt;&gt;"",$V$2&lt;&gt;0,F898&lt;&gt;"تأكد من الكود"),COUNT($U$3:U897)+1,"  ")</f>
        <v xml:space="preserve">  </v>
      </c>
      <c r="Y898" s="4" t="str">
        <f>IF(AND($Z$2=$D898,$Z$2&lt;&gt;"",$Z$2&lt;&gt;0,$Y$2=$Y$1),COUNT($Y$3:Y897)+1,"  ")</f>
        <v xml:space="preserve">  </v>
      </c>
    </row>
    <row r="899" spans="2:25" ht="15.75">
      <c r="B899" s="5" t="str">
        <f>IF(C899&lt;&gt;"",COUNT($B$3:B898)+1,"")</f>
        <v/>
      </c>
      <c r="C899" s="86"/>
      <c r="D899" s="12"/>
      <c r="E899" s="12"/>
      <c r="F899" s="5" t="str">
        <f>IFERROR(IF(E899&lt;&gt;"",VLOOKUP(E899,STORE!$C$6:$D$500,2,FALSE),""),"تأكد من الكود")</f>
        <v/>
      </c>
      <c r="G899" s="12"/>
      <c r="H899" s="20"/>
      <c r="I899" s="12"/>
      <c r="U899" s="4" t="str">
        <f>IF(AND($V$2=$E899,$V$2&lt;&gt;"",$V$2&lt;&gt;0,F899&lt;&gt;"تأكد من الكود"),COUNT($U$3:U898)+1,"  ")</f>
        <v xml:space="preserve">  </v>
      </c>
      <c r="Y899" s="4" t="str">
        <f>IF(AND($Z$2=$D899,$Z$2&lt;&gt;"",$Z$2&lt;&gt;0,$Y$2=$Y$1),COUNT($Y$3:Y898)+1,"  ")</f>
        <v xml:space="preserve">  </v>
      </c>
    </row>
    <row r="900" spans="2:25" ht="15.75">
      <c r="B900" s="5" t="str">
        <f>IF(C900&lt;&gt;"",COUNT($B$3:B899)+1,"")</f>
        <v/>
      </c>
      <c r="C900" s="86"/>
      <c r="D900" s="12"/>
      <c r="E900" s="12"/>
      <c r="F900" s="5" t="str">
        <f>IFERROR(IF(E900&lt;&gt;"",VLOOKUP(E900,STORE!$C$6:$D$500,2,FALSE),""),"تأكد من الكود")</f>
        <v/>
      </c>
      <c r="G900" s="12"/>
      <c r="H900" s="20"/>
      <c r="I900" s="12"/>
      <c r="U900" s="4" t="str">
        <f>IF(AND($V$2=$E900,$V$2&lt;&gt;"",$V$2&lt;&gt;0,F900&lt;&gt;"تأكد من الكود"),COUNT($U$3:U899)+1,"  ")</f>
        <v xml:space="preserve">  </v>
      </c>
      <c r="Y900" s="4" t="str">
        <f>IF(AND($Z$2=$D900,$Z$2&lt;&gt;"",$Z$2&lt;&gt;0,$Y$2=$Y$1),COUNT($Y$3:Y899)+1,"  ")</f>
        <v xml:space="preserve">  </v>
      </c>
    </row>
    <row r="901" spans="2:25" ht="15.75">
      <c r="B901" s="5" t="str">
        <f>IF(C901&lt;&gt;"",COUNT($B$3:B900)+1,"")</f>
        <v/>
      </c>
      <c r="C901" s="86"/>
      <c r="D901" s="12"/>
      <c r="E901" s="12"/>
      <c r="F901" s="5" t="str">
        <f>IFERROR(IF(E901&lt;&gt;"",VLOOKUP(E901,STORE!$C$6:$D$500,2,FALSE),""),"تأكد من الكود")</f>
        <v/>
      </c>
      <c r="G901" s="12"/>
      <c r="H901" s="20"/>
      <c r="I901" s="12"/>
      <c r="U901" s="4" t="str">
        <f>IF(AND($V$2=$E901,$V$2&lt;&gt;"",$V$2&lt;&gt;0,F901&lt;&gt;"تأكد من الكود"),COUNT($U$3:U900)+1,"  ")</f>
        <v xml:space="preserve">  </v>
      </c>
      <c r="Y901" s="4" t="str">
        <f>IF(AND($Z$2=$D901,$Z$2&lt;&gt;"",$Z$2&lt;&gt;0,$Y$2=$Y$1),COUNT($Y$3:Y900)+1,"  ")</f>
        <v xml:space="preserve">  </v>
      </c>
    </row>
    <row r="902" spans="2:25" ht="15.75">
      <c r="B902" s="5" t="str">
        <f>IF(C902&lt;&gt;"",COUNT($B$3:B901)+1,"")</f>
        <v/>
      </c>
      <c r="C902" s="86"/>
      <c r="D902" s="12"/>
      <c r="E902" s="12"/>
      <c r="F902" s="5" t="str">
        <f>IFERROR(IF(E902&lt;&gt;"",VLOOKUP(E902,STORE!$C$6:$D$500,2,FALSE),""),"تأكد من الكود")</f>
        <v/>
      </c>
      <c r="G902" s="12"/>
      <c r="H902" s="20"/>
      <c r="I902" s="12"/>
      <c r="U902" s="4" t="str">
        <f>IF(AND($V$2=$E902,$V$2&lt;&gt;"",$V$2&lt;&gt;0,F902&lt;&gt;"تأكد من الكود"),COUNT($U$3:U901)+1,"  ")</f>
        <v xml:space="preserve">  </v>
      </c>
      <c r="Y902" s="4" t="str">
        <f>IF(AND($Z$2=$D902,$Z$2&lt;&gt;"",$Z$2&lt;&gt;0,$Y$2=$Y$1),COUNT($Y$3:Y901)+1,"  ")</f>
        <v xml:space="preserve">  </v>
      </c>
    </row>
    <row r="903" spans="2:25" ht="15.75">
      <c r="B903" s="5" t="str">
        <f>IF(C903&lt;&gt;"",COUNT($B$3:B902)+1,"")</f>
        <v/>
      </c>
      <c r="C903" s="86"/>
      <c r="D903" s="12"/>
      <c r="E903" s="12"/>
      <c r="F903" s="5" t="str">
        <f>IFERROR(IF(E903&lt;&gt;"",VLOOKUP(E903,STORE!$C$6:$D$500,2,FALSE),""),"تأكد من الكود")</f>
        <v/>
      </c>
      <c r="G903" s="12"/>
      <c r="H903" s="20"/>
      <c r="I903" s="12"/>
      <c r="U903" s="4" t="str">
        <f>IF(AND($V$2=$E903,$V$2&lt;&gt;"",$V$2&lt;&gt;0,F903&lt;&gt;"تأكد من الكود"),COUNT($U$3:U902)+1,"  ")</f>
        <v xml:space="preserve">  </v>
      </c>
      <c r="Y903" s="4" t="str">
        <f>IF(AND($Z$2=$D903,$Z$2&lt;&gt;"",$Z$2&lt;&gt;0,$Y$2=$Y$1),COUNT($Y$3:Y902)+1,"  ")</f>
        <v xml:space="preserve">  </v>
      </c>
    </row>
    <row r="904" spans="2:25" ht="15.75">
      <c r="B904" s="5" t="str">
        <f>IF(C904&lt;&gt;"",COUNT($B$3:B903)+1,"")</f>
        <v/>
      </c>
      <c r="C904" s="86"/>
      <c r="D904" s="12"/>
      <c r="E904" s="12"/>
      <c r="F904" s="5" t="str">
        <f>IFERROR(IF(E904&lt;&gt;"",VLOOKUP(E904,STORE!$C$6:$D$500,2,FALSE),""),"تأكد من الكود")</f>
        <v/>
      </c>
      <c r="G904" s="12"/>
      <c r="H904" s="20"/>
      <c r="I904" s="12"/>
      <c r="U904" s="4" t="str">
        <f>IF(AND($V$2=$E904,$V$2&lt;&gt;"",$V$2&lt;&gt;0,F904&lt;&gt;"تأكد من الكود"),COUNT($U$3:U903)+1,"  ")</f>
        <v xml:space="preserve">  </v>
      </c>
      <c r="Y904" s="4" t="str">
        <f>IF(AND($Z$2=$D904,$Z$2&lt;&gt;"",$Z$2&lt;&gt;0,$Y$2=$Y$1),COUNT($Y$3:Y903)+1,"  ")</f>
        <v xml:space="preserve">  </v>
      </c>
    </row>
    <row r="905" spans="2:25" ht="15.75">
      <c r="B905" s="5" t="str">
        <f>IF(C905&lt;&gt;"",COUNT($B$3:B904)+1,"")</f>
        <v/>
      </c>
      <c r="C905" s="86"/>
      <c r="D905" s="12"/>
      <c r="E905" s="12"/>
      <c r="F905" s="5" t="str">
        <f>IFERROR(IF(E905&lt;&gt;"",VLOOKUP(E905,STORE!$C$6:$D$500,2,FALSE),""),"تأكد من الكود")</f>
        <v/>
      </c>
      <c r="G905" s="12"/>
      <c r="H905" s="20"/>
      <c r="I905" s="12"/>
      <c r="U905" s="4" t="str">
        <f>IF(AND($V$2=$E905,$V$2&lt;&gt;"",$V$2&lt;&gt;0,F905&lt;&gt;"تأكد من الكود"),COUNT($U$3:U904)+1,"  ")</f>
        <v xml:space="preserve">  </v>
      </c>
      <c r="Y905" s="4" t="str">
        <f>IF(AND($Z$2=$D905,$Z$2&lt;&gt;"",$Z$2&lt;&gt;0,$Y$2=$Y$1),COUNT($Y$3:Y904)+1,"  ")</f>
        <v xml:space="preserve">  </v>
      </c>
    </row>
    <row r="906" spans="2:25" ht="15.75">
      <c r="B906" s="5" t="str">
        <f>IF(C906&lt;&gt;"",COUNT($B$3:B905)+1,"")</f>
        <v/>
      </c>
      <c r="C906" s="86"/>
      <c r="D906" s="12"/>
      <c r="E906" s="12"/>
      <c r="F906" s="5" t="str">
        <f>IFERROR(IF(E906&lt;&gt;"",VLOOKUP(E906,STORE!$C$6:$D$500,2,FALSE),""),"تأكد من الكود")</f>
        <v/>
      </c>
      <c r="G906" s="12"/>
      <c r="H906" s="20"/>
      <c r="I906" s="12"/>
      <c r="U906" s="4" t="str">
        <f>IF(AND($V$2=$E906,$V$2&lt;&gt;"",$V$2&lt;&gt;0,F906&lt;&gt;"تأكد من الكود"),COUNT($U$3:U905)+1,"  ")</f>
        <v xml:space="preserve">  </v>
      </c>
      <c r="Y906" s="4" t="str">
        <f>IF(AND($Z$2=$D906,$Z$2&lt;&gt;"",$Z$2&lt;&gt;0,$Y$2=$Y$1),COUNT($Y$3:Y905)+1,"  ")</f>
        <v xml:space="preserve">  </v>
      </c>
    </row>
    <row r="907" spans="2:25" ht="15.75">
      <c r="B907" s="5" t="str">
        <f>IF(C907&lt;&gt;"",COUNT($B$3:B906)+1,"")</f>
        <v/>
      </c>
      <c r="C907" s="86"/>
      <c r="D907" s="12"/>
      <c r="E907" s="12"/>
      <c r="F907" s="5" t="str">
        <f>IFERROR(IF(E907&lt;&gt;"",VLOOKUP(E907,STORE!$C$6:$D$500,2,FALSE),""),"تأكد من الكود")</f>
        <v/>
      </c>
      <c r="G907" s="12"/>
      <c r="H907" s="20"/>
      <c r="I907" s="12"/>
      <c r="U907" s="4" t="str">
        <f>IF(AND($V$2=$E907,$V$2&lt;&gt;"",$V$2&lt;&gt;0,F907&lt;&gt;"تأكد من الكود"),COUNT($U$3:U906)+1,"  ")</f>
        <v xml:space="preserve">  </v>
      </c>
      <c r="Y907" s="4" t="str">
        <f>IF(AND($Z$2=$D907,$Z$2&lt;&gt;"",$Z$2&lt;&gt;0,$Y$2=$Y$1),COUNT($Y$3:Y906)+1,"  ")</f>
        <v xml:space="preserve">  </v>
      </c>
    </row>
    <row r="908" spans="2:25" ht="15.75">
      <c r="B908" s="5" t="str">
        <f>IF(C908&lt;&gt;"",COUNT($B$3:B907)+1,"")</f>
        <v/>
      </c>
      <c r="C908" s="86"/>
      <c r="D908" s="12"/>
      <c r="E908" s="12"/>
      <c r="F908" s="5" t="str">
        <f>IFERROR(IF(E908&lt;&gt;"",VLOOKUP(E908,STORE!$C$6:$D$500,2,FALSE),""),"تأكد من الكود")</f>
        <v/>
      </c>
      <c r="G908" s="12"/>
      <c r="H908" s="20"/>
      <c r="I908" s="12"/>
      <c r="U908" s="4" t="str">
        <f>IF(AND($V$2=$E908,$V$2&lt;&gt;"",$V$2&lt;&gt;0,F908&lt;&gt;"تأكد من الكود"),COUNT($U$3:U907)+1,"  ")</f>
        <v xml:space="preserve">  </v>
      </c>
      <c r="Y908" s="4" t="str">
        <f>IF(AND($Z$2=$D908,$Z$2&lt;&gt;"",$Z$2&lt;&gt;0,$Y$2=$Y$1),COUNT($Y$3:Y907)+1,"  ")</f>
        <v xml:space="preserve">  </v>
      </c>
    </row>
    <row r="909" spans="2:25" ht="15.75">
      <c r="B909" s="5" t="str">
        <f>IF(C909&lt;&gt;"",COUNT($B$3:B908)+1,"")</f>
        <v/>
      </c>
      <c r="C909" s="86"/>
      <c r="D909" s="12"/>
      <c r="E909" s="12"/>
      <c r="F909" s="5" t="str">
        <f>IFERROR(IF(E909&lt;&gt;"",VLOOKUP(E909,STORE!$C$6:$D$500,2,FALSE),""),"تأكد من الكود")</f>
        <v/>
      </c>
      <c r="G909" s="12"/>
      <c r="H909" s="20"/>
      <c r="I909" s="12"/>
      <c r="U909" s="4" t="str">
        <f>IF(AND($V$2=$E909,$V$2&lt;&gt;"",$V$2&lt;&gt;0,F909&lt;&gt;"تأكد من الكود"),COUNT($U$3:U908)+1,"  ")</f>
        <v xml:space="preserve">  </v>
      </c>
      <c r="Y909" s="4" t="str">
        <f>IF(AND($Z$2=$D909,$Z$2&lt;&gt;"",$Z$2&lt;&gt;0,$Y$2=$Y$1),COUNT($Y$3:Y908)+1,"  ")</f>
        <v xml:space="preserve">  </v>
      </c>
    </row>
    <row r="910" spans="2:25" ht="15.75">
      <c r="B910" s="5" t="str">
        <f>IF(C910&lt;&gt;"",COUNT($B$3:B909)+1,"")</f>
        <v/>
      </c>
      <c r="C910" s="86"/>
      <c r="D910" s="12"/>
      <c r="E910" s="12"/>
      <c r="F910" s="5" t="str">
        <f>IFERROR(IF(E910&lt;&gt;"",VLOOKUP(E910,STORE!$C$6:$D$500,2,FALSE),""),"تأكد من الكود")</f>
        <v/>
      </c>
      <c r="G910" s="12"/>
      <c r="H910" s="20"/>
      <c r="I910" s="12"/>
      <c r="U910" s="4" t="str">
        <f>IF(AND($V$2=$E910,$V$2&lt;&gt;"",$V$2&lt;&gt;0,F910&lt;&gt;"تأكد من الكود"),COUNT($U$3:U909)+1,"  ")</f>
        <v xml:space="preserve">  </v>
      </c>
      <c r="Y910" s="4" t="str">
        <f>IF(AND($Z$2=$D910,$Z$2&lt;&gt;"",$Z$2&lt;&gt;0,$Y$2=$Y$1),COUNT($Y$3:Y909)+1,"  ")</f>
        <v xml:space="preserve">  </v>
      </c>
    </row>
    <row r="911" spans="2:25" ht="15.75">
      <c r="B911" s="5" t="str">
        <f>IF(C911&lt;&gt;"",COUNT($B$3:B910)+1,"")</f>
        <v/>
      </c>
      <c r="C911" s="86"/>
      <c r="D911" s="12"/>
      <c r="E911" s="12"/>
      <c r="F911" s="5" t="str">
        <f>IFERROR(IF(E911&lt;&gt;"",VLOOKUP(E911,STORE!$C$6:$D$500,2,FALSE),""),"تأكد من الكود")</f>
        <v/>
      </c>
      <c r="G911" s="12"/>
      <c r="H911" s="20"/>
      <c r="I911" s="12"/>
      <c r="U911" s="4" t="str">
        <f>IF(AND($V$2=$E911,$V$2&lt;&gt;"",$V$2&lt;&gt;0,F911&lt;&gt;"تأكد من الكود"),COUNT($U$3:U910)+1,"  ")</f>
        <v xml:space="preserve">  </v>
      </c>
      <c r="Y911" s="4" t="str">
        <f>IF(AND($Z$2=$D911,$Z$2&lt;&gt;"",$Z$2&lt;&gt;0,$Y$2=$Y$1),COUNT($Y$3:Y910)+1,"  ")</f>
        <v xml:space="preserve">  </v>
      </c>
    </row>
    <row r="912" spans="2:25" ht="15.75">
      <c r="B912" s="5" t="str">
        <f>IF(C912&lt;&gt;"",COUNT($B$3:B911)+1,"")</f>
        <v/>
      </c>
      <c r="C912" s="86"/>
      <c r="D912" s="12"/>
      <c r="E912" s="12"/>
      <c r="F912" s="5" t="str">
        <f>IFERROR(IF(E912&lt;&gt;"",VLOOKUP(E912,STORE!$C$6:$D$500,2,FALSE),""),"تأكد من الكود")</f>
        <v/>
      </c>
      <c r="G912" s="12"/>
      <c r="H912" s="20"/>
      <c r="I912" s="12"/>
      <c r="U912" s="4" t="str">
        <f>IF(AND($V$2=$E912,$V$2&lt;&gt;"",$V$2&lt;&gt;0,F912&lt;&gt;"تأكد من الكود"),COUNT($U$3:U911)+1,"  ")</f>
        <v xml:space="preserve">  </v>
      </c>
      <c r="Y912" s="4" t="str">
        <f>IF(AND($Z$2=$D912,$Z$2&lt;&gt;"",$Z$2&lt;&gt;0,$Y$2=$Y$1),COUNT($Y$3:Y911)+1,"  ")</f>
        <v xml:space="preserve">  </v>
      </c>
    </row>
    <row r="913" spans="2:25" ht="15.75">
      <c r="B913" s="5" t="str">
        <f>IF(C913&lt;&gt;"",COUNT($B$3:B912)+1,"")</f>
        <v/>
      </c>
      <c r="C913" s="86"/>
      <c r="D913" s="12"/>
      <c r="E913" s="12"/>
      <c r="F913" s="5" t="str">
        <f>IFERROR(IF(E913&lt;&gt;"",VLOOKUP(E913,STORE!$C$6:$D$500,2,FALSE),""),"تأكد من الكود")</f>
        <v/>
      </c>
      <c r="G913" s="12"/>
      <c r="H913" s="20"/>
      <c r="I913" s="12"/>
      <c r="U913" s="4" t="str">
        <f>IF(AND($V$2=$E913,$V$2&lt;&gt;"",$V$2&lt;&gt;0,F913&lt;&gt;"تأكد من الكود"),COUNT($U$3:U912)+1,"  ")</f>
        <v xml:space="preserve">  </v>
      </c>
      <c r="Y913" s="4" t="str">
        <f>IF(AND($Z$2=$D913,$Z$2&lt;&gt;"",$Z$2&lt;&gt;0,$Y$2=$Y$1),COUNT($Y$3:Y912)+1,"  ")</f>
        <v xml:space="preserve">  </v>
      </c>
    </row>
    <row r="914" spans="2:25" ht="15.75">
      <c r="B914" s="5" t="str">
        <f>IF(C914&lt;&gt;"",COUNT($B$3:B913)+1,"")</f>
        <v/>
      </c>
      <c r="C914" s="86"/>
      <c r="D914" s="12"/>
      <c r="E914" s="12"/>
      <c r="F914" s="5" t="str">
        <f>IFERROR(IF(E914&lt;&gt;"",VLOOKUP(E914,STORE!$C$6:$D$500,2,FALSE),""),"تأكد من الكود")</f>
        <v/>
      </c>
      <c r="G914" s="12"/>
      <c r="H914" s="20"/>
      <c r="I914" s="12"/>
      <c r="U914" s="4" t="str">
        <f>IF(AND($V$2=$E914,$V$2&lt;&gt;"",$V$2&lt;&gt;0,F914&lt;&gt;"تأكد من الكود"),COUNT($U$3:U913)+1,"  ")</f>
        <v xml:space="preserve">  </v>
      </c>
      <c r="Y914" s="4" t="str">
        <f>IF(AND($Z$2=$D914,$Z$2&lt;&gt;"",$Z$2&lt;&gt;0,$Y$2=$Y$1),COUNT($Y$3:Y913)+1,"  ")</f>
        <v xml:space="preserve">  </v>
      </c>
    </row>
    <row r="915" spans="2:25" ht="15.75">
      <c r="B915" s="5" t="str">
        <f>IF(C915&lt;&gt;"",COUNT($B$3:B914)+1,"")</f>
        <v/>
      </c>
      <c r="C915" s="86"/>
      <c r="D915" s="12"/>
      <c r="E915" s="12"/>
      <c r="F915" s="5" t="str">
        <f>IFERROR(IF(E915&lt;&gt;"",VLOOKUP(E915,STORE!$C$6:$D$500,2,FALSE),""),"تأكد من الكود")</f>
        <v/>
      </c>
      <c r="G915" s="12"/>
      <c r="H915" s="20"/>
      <c r="I915" s="12"/>
      <c r="U915" s="4" t="str">
        <f>IF(AND($V$2=$E915,$V$2&lt;&gt;"",$V$2&lt;&gt;0,F915&lt;&gt;"تأكد من الكود"),COUNT($U$3:U914)+1,"  ")</f>
        <v xml:space="preserve">  </v>
      </c>
      <c r="Y915" s="4" t="str">
        <f>IF(AND($Z$2=$D915,$Z$2&lt;&gt;"",$Z$2&lt;&gt;0,$Y$2=$Y$1),COUNT($Y$3:Y914)+1,"  ")</f>
        <v xml:space="preserve">  </v>
      </c>
    </row>
    <row r="916" spans="2:25" ht="15.75">
      <c r="B916" s="5" t="str">
        <f>IF(C916&lt;&gt;"",COUNT($B$3:B915)+1,"")</f>
        <v/>
      </c>
      <c r="C916" s="86"/>
      <c r="D916" s="12"/>
      <c r="E916" s="12"/>
      <c r="F916" s="5" t="str">
        <f>IFERROR(IF(E916&lt;&gt;"",VLOOKUP(E916,STORE!$C$6:$D$500,2,FALSE),""),"تأكد من الكود")</f>
        <v/>
      </c>
      <c r="G916" s="12"/>
      <c r="H916" s="20"/>
      <c r="I916" s="12"/>
      <c r="U916" s="4" t="str">
        <f>IF(AND($V$2=$E916,$V$2&lt;&gt;"",$V$2&lt;&gt;0,F916&lt;&gt;"تأكد من الكود"),COUNT($U$3:U915)+1,"  ")</f>
        <v xml:space="preserve">  </v>
      </c>
      <c r="Y916" s="4" t="str">
        <f>IF(AND($Z$2=$D916,$Z$2&lt;&gt;"",$Z$2&lt;&gt;0,$Y$2=$Y$1),COUNT($Y$3:Y915)+1,"  ")</f>
        <v xml:space="preserve">  </v>
      </c>
    </row>
    <row r="917" spans="2:25" ht="15.75">
      <c r="B917" s="5" t="str">
        <f>IF(C917&lt;&gt;"",COUNT($B$3:B916)+1,"")</f>
        <v/>
      </c>
      <c r="C917" s="86"/>
      <c r="D917" s="12"/>
      <c r="E917" s="12"/>
      <c r="F917" s="5" t="str">
        <f>IFERROR(IF(E917&lt;&gt;"",VLOOKUP(E917,STORE!$C$6:$D$500,2,FALSE),""),"تأكد من الكود")</f>
        <v/>
      </c>
      <c r="G917" s="12"/>
      <c r="H917" s="20"/>
      <c r="I917" s="12"/>
      <c r="U917" s="4" t="str">
        <f>IF(AND($V$2=$E917,$V$2&lt;&gt;"",$V$2&lt;&gt;0,F917&lt;&gt;"تأكد من الكود"),COUNT($U$3:U916)+1,"  ")</f>
        <v xml:space="preserve">  </v>
      </c>
      <c r="Y917" s="4" t="str">
        <f>IF(AND($Z$2=$D917,$Z$2&lt;&gt;"",$Z$2&lt;&gt;0,$Y$2=$Y$1),COUNT($Y$3:Y916)+1,"  ")</f>
        <v xml:space="preserve">  </v>
      </c>
    </row>
    <row r="918" spans="2:25" ht="15.75">
      <c r="B918" s="5" t="str">
        <f>IF(C918&lt;&gt;"",COUNT($B$3:B917)+1,"")</f>
        <v/>
      </c>
      <c r="C918" s="86"/>
      <c r="D918" s="12"/>
      <c r="E918" s="12"/>
      <c r="F918" s="5" t="str">
        <f>IFERROR(IF(E918&lt;&gt;"",VLOOKUP(E918,STORE!$C$6:$D$500,2,FALSE),""),"تأكد من الكود")</f>
        <v/>
      </c>
      <c r="G918" s="12"/>
      <c r="H918" s="20"/>
      <c r="I918" s="12"/>
      <c r="U918" s="4" t="str">
        <f>IF(AND($V$2=$E918,$V$2&lt;&gt;"",$V$2&lt;&gt;0,F918&lt;&gt;"تأكد من الكود"),COUNT($U$3:U917)+1,"  ")</f>
        <v xml:space="preserve">  </v>
      </c>
      <c r="Y918" s="4" t="str">
        <f>IF(AND($Z$2=$D918,$Z$2&lt;&gt;"",$Z$2&lt;&gt;0,$Y$2=$Y$1),COUNT($Y$3:Y917)+1,"  ")</f>
        <v xml:space="preserve">  </v>
      </c>
    </row>
    <row r="919" spans="2:25" ht="15.75">
      <c r="B919" s="5" t="str">
        <f>IF(C919&lt;&gt;"",COUNT($B$3:B918)+1,"")</f>
        <v/>
      </c>
      <c r="C919" s="86"/>
      <c r="D919" s="12"/>
      <c r="E919" s="12"/>
      <c r="F919" s="5" t="str">
        <f>IFERROR(IF(E919&lt;&gt;"",VLOOKUP(E919,STORE!$C$6:$D$500,2,FALSE),""),"تأكد من الكود")</f>
        <v/>
      </c>
      <c r="G919" s="12"/>
      <c r="H919" s="20"/>
      <c r="I919" s="12"/>
      <c r="U919" s="4" t="str">
        <f>IF(AND($V$2=$E919,$V$2&lt;&gt;"",$V$2&lt;&gt;0,F919&lt;&gt;"تأكد من الكود"),COUNT($U$3:U918)+1,"  ")</f>
        <v xml:space="preserve">  </v>
      </c>
      <c r="Y919" s="4" t="str">
        <f>IF(AND($Z$2=$D919,$Z$2&lt;&gt;"",$Z$2&lt;&gt;0,$Y$2=$Y$1),COUNT($Y$3:Y918)+1,"  ")</f>
        <v xml:space="preserve">  </v>
      </c>
    </row>
    <row r="920" spans="2:25" ht="15.75">
      <c r="B920" s="5" t="str">
        <f>IF(C920&lt;&gt;"",COUNT($B$3:B919)+1,"")</f>
        <v/>
      </c>
      <c r="C920" s="86"/>
      <c r="D920" s="12"/>
      <c r="E920" s="12"/>
      <c r="F920" s="5" t="str">
        <f>IFERROR(IF(E920&lt;&gt;"",VLOOKUP(E920,STORE!$C$6:$D$500,2,FALSE),""),"تأكد من الكود")</f>
        <v/>
      </c>
      <c r="G920" s="12"/>
      <c r="H920" s="20"/>
      <c r="I920" s="12"/>
      <c r="U920" s="4" t="str">
        <f>IF(AND($V$2=$E920,$V$2&lt;&gt;"",$V$2&lt;&gt;0,F920&lt;&gt;"تأكد من الكود"),COUNT($U$3:U919)+1,"  ")</f>
        <v xml:space="preserve">  </v>
      </c>
      <c r="Y920" s="4" t="str">
        <f>IF(AND($Z$2=$D920,$Z$2&lt;&gt;"",$Z$2&lt;&gt;0,$Y$2=$Y$1),COUNT($Y$3:Y919)+1,"  ")</f>
        <v xml:space="preserve">  </v>
      </c>
    </row>
    <row r="921" spans="2:25" ht="15.75">
      <c r="B921" s="5" t="str">
        <f>IF(C921&lt;&gt;"",COUNT($B$3:B920)+1,"")</f>
        <v/>
      </c>
      <c r="C921" s="86"/>
      <c r="D921" s="12"/>
      <c r="E921" s="12"/>
      <c r="F921" s="5" t="str">
        <f>IFERROR(IF(E921&lt;&gt;"",VLOOKUP(E921,STORE!$C$6:$D$500,2,FALSE),""),"تأكد من الكود")</f>
        <v/>
      </c>
      <c r="G921" s="12"/>
      <c r="H921" s="20"/>
      <c r="I921" s="12"/>
      <c r="U921" s="4" t="str">
        <f>IF(AND($V$2=$E921,$V$2&lt;&gt;"",$V$2&lt;&gt;0,F921&lt;&gt;"تأكد من الكود"),COUNT($U$3:U920)+1,"  ")</f>
        <v xml:space="preserve">  </v>
      </c>
      <c r="Y921" s="4" t="str">
        <f>IF(AND($Z$2=$D921,$Z$2&lt;&gt;"",$Z$2&lt;&gt;0,$Y$2=$Y$1),COUNT($Y$3:Y920)+1,"  ")</f>
        <v xml:space="preserve">  </v>
      </c>
    </row>
    <row r="922" spans="2:25" ht="15.75">
      <c r="B922" s="5" t="str">
        <f>IF(C922&lt;&gt;"",COUNT($B$3:B921)+1,"")</f>
        <v/>
      </c>
      <c r="C922" s="86"/>
      <c r="D922" s="12"/>
      <c r="E922" s="12"/>
      <c r="F922" s="5" t="str">
        <f>IFERROR(IF(E922&lt;&gt;"",VLOOKUP(E922,STORE!$C$6:$D$500,2,FALSE),""),"تأكد من الكود")</f>
        <v/>
      </c>
      <c r="G922" s="12"/>
      <c r="H922" s="20"/>
      <c r="I922" s="12"/>
      <c r="U922" s="4" t="str">
        <f>IF(AND($V$2=$E922,$V$2&lt;&gt;"",$V$2&lt;&gt;0,F922&lt;&gt;"تأكد من الكود"),COUNT($U$3:U921)+1,"  ")</f>
        <v xml:space="preserve">  </v>
      </c>
      <c r="Y922" s="4" t="str">
        <f>IF(AND($Z$2=$D922,$Z$2&lt;&gt;"",$Z$2&lt;&gt;0,$Y$2=$Y$1),COUNT($Y$3:Y921)+1,"  ")</f>
        <v xml:space="preserve">  </v>
      </c>
    </row>
    <row r="923" spans="2:25" ht="15.75">
      <c r="B923" s="5" t="str">
        <f>IF(C923&lt;&gt;"",COUNT($B$3:B922)+1,"")</f>
        <v/>
      </c>
      <c r="C923" s="86"/>
      <c r="D923" s="12"/>
      <c r="E923" s="12"/>
      <c r="F923" s="5" t="str">
        <f>IFERROR(IF(E923&lt;&gt;"",VLOOKUP(E923,STORE!$C$6:$D$500,2,FALSE),""),"تأكد من الكود")</f>
        <v/>
      </c>
      <c r="G923" s="12"/>
      <c r="H923" s="20"/>
      <c r="I923" s="12"/>
      <c r="U923" s="4" t="str">
        <f>IF(AND($V$2=$E923,$V$2&lt;&gt;"",$V$2&lt;&gt;0,F923&lt;&gt;"تأكد من الكود"),COUNT($U$3:U922)+1,"  ")</f>
        <v xml:space="preserve">  </v>
      </c>
      <c r="Y923" s="4" t="str">
        <f>IF(AND($Z$2=$D923,$Z$2&lt;&gt;"",$Z$2&lt;&gt;0,$Y$2=$Y$1),COUNT($Y$3:Y922)+1,"  ")</f>
        <v xml:space="preserve">  </v>
      </c>
    </row>
    <row r="924" spans="2:25" ht="15.75">
      <c r="B924" s="5" t="str">
        <f>IF(C924&lt;&gt;"",COUNT($B$3:B923)+1,"")</f>
        <v/>
      </c>
      <c r="C924" s="86"/>
      <c r="D924" s="12"/>
      <c r="E924" s="12"/>
      <c r="F924" s="5" t="str">
        <f>IFERROR(IF(E924&lt;&gt;"",VLOOKUP(E924,STORE!$C$6:$D$500,2,FALSE),""),"تأكد من الكود")</f>
        <v/>
      </c>
      <c r="G924" s="12"/>
      <c r="H924" s="20"/>
      <c r="I924" s="12"/>
      <c r="U924" s="4" t="str">
        <f>IF(AND($V$2=$E924,$V$2&lt;&gt;"",$V$2&lt;&gt;0,F924&lt;&gt;"تأكد من الكود"),COUNT($U$3:U923)+1,"  ")</f>
        <v xml:space="preserve">  </v>
      </c>
      <c r="Y924" s="4" t="str">
        <f>IF(AND($Z$2=$D924,$Z$2&lt;&gt;"",$Z$2&lt;&gt;0,$Y$2=$Y$1),COUNT($Y$3:Y923)+1,"  ")</f>
        <v xml:space="preserve">  </v>
      </c>
    </row>
    <row r="925" spans="2:25" ht="15.75">
      <c r="B925" s="5" t="str">
        <f>IF(C925&lt;&gt;"",COUNT($B$3:B924)+1,"")</f>
        <v/>
      </c>
      <c r="C925" s="86"/>
      <c r="D925" s="12"/>
      <c r="E925" s="12"/>
      <c r="F925" s="5" t="str">
        <f>IFERROR(IF(E925&lt;&gt;"",VLOOKUP(E925,STORE!$C$6:$D$500,2,FALSE),""),"تأكد من الكود")</f>
        <v/>
      </c>
      <c r="G925" s="12"/>
      <c r="H925" s="20"/>
      <c r="I925" s="12"/>
      <c r="U925" s="4" t="str">
        <f>IF(AND($V$2=$E925,$V$2&lt;&gt;"",$V$2&lt;&gt;0,F925&lt;&gt;"تأكد من الكود"),COUNT($U$3:U924)+1,"  ")</f>
        <v xml:space="preserve">  </v>
      </c>
      <c r="Y925" s="4" t="str">
        <f>IF(AND($Z$2=$D925,$Z$2&lt;&gt;"",$Z$2&lt;&gt;0,$Y$2=$Y$1),COUNT($Y$3:Y924)+1,"  ")</f>
        <v xml:space="preserve">  </v>
      </c>
    </row>
    <row r="926" spans="2:25" ht="15.75">
      <c r="B926" s="5" t="str">
        <f>IF(C926&lt;&gt;"",COUNT($B$3:B925)+1,"")</f>
        <v/>
      </c>
      <c r="C926" s="86"/>
      <c r="D926" s="12"/>
      <c r="E926" s="12"/>
      <c r="F926" s="5" t="str">
        <f>IFERROR(IF(E926&lt;&gt;"",VLOOKUP(E926,STORE!$C$6:$D$500,2,FALSE),""),"تأكد من الكود")</f>
        <v/>
      </c>
      <c r="G926" s="12"/>
      <c r="H926" s="20"/>
      <c r="I926" s="12"/>
      <c r="U926" s="4" t="str">
        <f>IF(AND($V$2=$E926,$V$2&lt;&gt;"",$V$2&lt;&gt;0,F926&lt;&gt;"تأكد من الكود"),COUNT($U$3:U925)+1,"  ")</f>
        <v xml:space="preserve">  </v>
      </c>
      <c r="Y926" s="4" t="str">
        <f>IF(AND($Z$2=$D926,$Z$2&lt;&gt;"",$Z$2&lt;&gt;0,$Y$2=$Y$1),COUNT($Y$3:Y925)+1,"  ")</f>
        <v xml:space="preserve">  </v>
      </c>
    </row>
    <row r="927" spans="2:25" ht="15.75">
      <c r="B927" s="5" t="str">
        <f>IF(C927&lt;&gt;"",COUNT($B$3:B926)+1,"")</f>
        <v/>
      </c>
      <c r="C927" s="86"/>
      <c r="D927" s="12"/>
      <c r="E927" s="12"/>
      <c r="F927" s="5" t="str">
        <f>IFERROR(IF(E927&lt;&gt;"",VLOOKUP(E927,STORE!$C$6:$D$500,2,FALSE),""),"تأكد من الكود")</f>
        <v/>
      </c>
      <c r="G927" s="12"/>
      <c r="H927" s="20"/>
      <c r="I927" s="12"/>
      <c r="U927" s="4" t="str">
        <f>IF(AND($V$2=$E927,$V$2&lt;&gt;"",$V$2&lt;&gt;0,F927&lt;&gt;"تأكد من الكود"),COUNT($U$3:U926)+1,"  ")</f>
        <v xml:space="preserve">  </v>
      </c>
      <c r="Y927" s="4" t="str">
        <f>IF(AND($Z$2=$D927,$Z$2&lt;&gt;"",$Z$2&lt;&gt;0,$Y$2=$Y$1),COUNT($Y$3:Y926)+1,"  ")</f>
        <v xml:space="preserve">  </v>
      </c>
    </row>
    <row r="928" spans="2:25" ht="15.75">
      <c r="B928" s="5" t="str">
        <f>IF(C928&lt;&gt;"",COUNT($B$3:B927)+1,"")</f>
        <v/>
      </c>
      <c r="C928" s="86"/>
      <c r="D928" s="12"/>
      <c r="E928" s="12"/>
      <c r="F928" s="5" t="str">
        <f>IFERROR(IF(E928&lt;&gt;"",VLOOKUP(E928,STORE!$C$6:$D$500,2,FALSE),""),"تأكد من الكود")</f>
        <v/>
      </c>
      <c r="G928" s="12"/>
      <c r="H928" s="20"/>
      <c r="I928" s="12"/>
      <c r="U928" s="4" t="str">
        <f>IF(AND($V$2=$E928,$V$2&lt;&gt;"",$V$2&lt;&gt;0,F928&lt;&gt;"تأكد من الكود"),COUNT($U$3:U927)+1,"  ")</f>
        <v xml:space="preserve">  </v>
      </c>
      <c r="Y928" s="4" t="str">
        <f>IF(AND($Z$2=$D928,$Z$2&lt;&gt;"",$Z$2&lt;&gt;0,$Y$2=$Y$1),COUNT($Y$3:Y927)+1,"  ")</f>
        <v xml:space="preserve">  </v>
      </c>
    </row>
    <row r="929" spans="2:25" ht="15.75">
      <c r="B929" s="5" t="str">
        <f>IF(C929&lt;&gt;"",COUNT($B$3:B928)+1,"")</f>
        <v/>
      </c>
      <c r="C929" s="86"/>
      <c r="D929" s="12"/>
      <c r="E929" s="12"/>
      <c r="F929" s="5" t="str">
        <f>IFERROR(IF(E929&lt;&gt;"",VLOOKUP(E929,STORE!$C$6:$D$500,2,FALSE),""),"تأكد من الكود")</f>
        <v/>
      </c>
      <c r="G929" s="12"/>
      <c r="H929" s="20"/>
      <c r="I929" s="12"/>
      <c r="U929" s="4" t="str">
        <f>IF(AND($V$2=$E929,$V$2&lt;&gt;"",$V$2&lt;&gt;0,F929&lt;&gt;"تأكد من الكود"),COUNT($U$3:U928)+1,"  ")</f>
        <v xml:space="preserve">  </v>
      </c>
      <c r="Y929" s="4" t="str">
        <f>IF(AND($Z$2=$D929,$Z$2&lt;&gt;"",$Z$2&lt;&gt;0,$Y$2=$Y$1),COUNT($Y$3:Y928)+1,"  ")</f>
        <v xml:space="preserve">  </v>
      </c>
    </row>
    <row r="930" spans="2:25" ht="15.75">
      <c r="B930" s="5" t="str">
        <f>IF(C930&lt;&gt;"",COUNT($B$3:B929)+1,"")</f>
        <v/>
      </c>
      <c r="C930" s="86"/>
      <c r="D930" s="12"/>
      <c r="E930" s="12"/>
      <c r="F930" s="5" t="str">
        <f>IFERROR(IF(E930&lt;&gt;"",VLOOKUP(E930,STORE!$C$6:$D$500,2,FALSE),""),"تأكد من الكود")</f>
        <v/>
      </c>
      <c r="G930" s="12"/>
      <c r="H930" s="20"/>
      <c r="I930" s="12"/>
      <c r="U930" s="4" t="str">
        <f>IF(AND($V$2=$E930,$V$2&lt;&gt;"",$V$2&lt;&gt;0,F930&lt;&gt;"تأكد من الكود"),COUNT($U$3:U929)+1,"  ")</f>
        <v xml:space="preserve">  </v>
      </c>
      <c r="Y930" s="4" t="str">
        <f>IF(AND($Z$2=$D930,$Z$2&lt;&gt;"",$Z$2&lt;&gt;0,$Y$2=$Y$1),COUNT($Y$3:Y929)+1,"  ")</f>
        <v xml:space="preserve">  </v>
      </c>
    </row>
    <row r="931" spans="2:25" ht="15.75">
      <c r="B931" s="5" t="str">
        <f>IF(C931&lt;&gt;"",COUNT($B$3:B930)+1,"")</f>
        <v/>
      </c>
      <c r="C931" s="86"/>
      <c r="D931" s="12"/>
      <c r="E931" s="12"/>
      <c r="F931" s="5" t="str">
        <f>IFERROR(IF(E931&lt;&gt;"",VLOOKUP(E931,STORE!$C$6:$D$500,2,FALSE),""),"تأكد من الكود")</f>
        <v/>
      </c>
      <c r="G931" s="12"/>
      <c r="H931" s="20"/>
      <c r="I931" s="12"/>
      <c r="U931" s="4" t="str">
        <f>IF(AND($V$2=$E931,$V$2&lt;&gt;"",$V$2&lt;&gt;0,F931&lt;&gt;"تأكد من الكود"),COUNT($U$3:U930)+1,"  ")</f>
        <v xml:space="preserve">  </v>
      </c>
      <c r="Y931" s="4" t="str">
        <f>IF(AND($Z$2=$D931,$Z$2&lt;&gt;"",$Z$2&lt;&gt;0,$Y$2=$Y$1),COUNT($Y$3:Y930)+1,"  ")</f>
        <v xml:space="preserve">  </v>
      </c>
    </row>
    <row r="932" spans="2:25" ht="15.75">
      <c r="B932" s="5" t="str">
        <f>IF(C932&lt;&gt;"",COUNT($B$3:B931)+1,"")</f>
        <v/>
      </c>
      <c r="C932" s="86"/>
      <c r="D932" s="12"/>
      <c r="E932" s="12"/>
      <c r="F932" s="5" t="str">
        <f>IFERROR(IF(E932&lt;&gt;"",VLOOKUP(E932,STORE!$C$6:$D$500,2,FALSE),""),"تأكد من الكود")</f>
        <v/>
      </c>
      <c r="G932" s="12"/>
      <c r="H932" s="20"/>
      <c r="I932" s="12"/>
      <c r="U932" s="4" t="str">
        <f>IF(AND($V$2=$E932,$V$2&lt;&gt;"",$V$2&lt;&gt;0,F932&lt;&gt;"تأكد من الكود"),COUNT($U$3:U931)+1,"  ")</f>
        <v xml:space="preserve">  </v>
      </c>
      <c r="Y932" s="4" t="str">
        <f>IF(AND($Z$2=$D932,$Z$2&lt;&gt;"",$Z$2&lt;&gt;0,$Y$2=$Y$1),COUNT($Y$3:Y931)+1,"  ")</f>
        <v xml:space="preserve">  </v>
      </c>
    </row>
    <row r="933" spans="2:25" ht="15.75">
      <c r="B933" s="5" t="str">
        <f>IF(C933&lt;&gt;"",COUNT($B$3:B932)+1,"")</f>
        <v/>
      </c>
      <c r="C933" s="86"/>
      <c r="D933" s="12"/>
      <c r="E933" s="12"/>
      <c r="F933" s="5" t="str">
        <f>IFERROR(IF(E933&lt;&gt;"",VLOOKUP(E933,STORE!$C$6:$D$500,2,FALSE),""),"تأكد من الكود")</f>
        <v/>
      </c>
      <c r="G933" s="12"/>
      <c r="H933" s="20"/>
      <c r="I933" s="12"/>
      <c r="U933" s="4" t="str">
        <f>IF(AND($V$2=$E933,$V$2&lt;&gt;"",$V$2&lt;&gt;0,F933&lt;&gt;"تأكد من الكود"),COUNT($U$3:U932)+1,"  ")</f>
        <v xml:space="preserve">  </v>
      </c>
      <c r="Y933" s="4" t="str">
        <f>IF(AND($Z$2=$D933,$Z$2&lt;&gt;"",$Z$2&lt;&gt;0,$Y$2=$Y$1),COUNT($Y$3:Y932)+1,"  ")</f>
        <v xml:space="preserve">  </v>
      </c>
    </row>
    <row r="934" spans="2:25" ht="15.75">
      <c r="B934" s="5" t="str">
        <f>IF(C934&lt;&gt;"",COUNT($B$3:B933)+1,"")</f>
        <v/>
      </c>
      <c r="C934" s="86"/>
      <c r="D934" s="12"/>
      <c r="E934" s="12"/>
      <c r="F934" s="5" t="str">
        <f>IFERROR(IF(E934&lt;&gt;"",VLOOKUP(E934,STORE!$C$6:$D$500,2,FALSE),""),"تأكد من الكود")</f>
        <v/>
      </c>
      <c r="G934" s="12"/>
      <c r="H934" s="20"/>
      <c r="I934" s="12"/>
      <c r="U934" s="4" t="str">
        <f>IF(AND($V$2=$E934,$V$2&lt;&gt;"",$V$2&lt;&gt;0,F934&lt;&gt;"تأكد من الكود"),COUNT($U$3:U933)+1,"  ")</f>
        <v xml:space="preserve">  </v>
      </c>
      <c r="Y934" s="4" t="str">
        <f>IF(AND($Z$2=$D934,$Z$2&lt;&gt;"",$Z$2&lt;&gt;0,$Y$2=$Y$1),COUNT($Y$3:Y933)+1,"  ")</f>
        <v xml:space="preserve">  </v>
      </c>
    </row>
    <row r="935" spans="2:25" ht="15.75">
      <c r="B935" s="5" t="str">
        <f>IF(C935&lt;&gt;"",COUNT($B$3:B934)+1,"")</f>
        <v/>
      </c>
      <c r="C935" s="86"/>
      <c r="D935" s="12"/>
      <c r="E935" s="12"/>
      <c r="F935" s="5" t="str">
        <f>IFERROR(IF(E935&lt;&gt;"",VLOOKUP(E935,STORE!$C$6:$D$500,2,FALSE),""),"تأكد من الكود")</f>
        <v/>
      </c>
      <c r="G935" s="12"/>
      <c r="H935" s="20"/>
      <c r="I935" s="12"/>
      <c r="U935" s="4" t="str">
        <f>IF(AND($V$2=$E935,$V$2&lt;&gt;"",$V$2&lt;&gt;0,F935&lt;&gt;"تأكد من الكود"),COUNT($U$3:U934)+1,"  ")</f>
        <v xml:space="preserve">  </v>
      </c>
      <c r="Y935" s="4" t="str">
        <f>IF(AND($Z$2=$D935,$Z$2&lt;&gt;"",$Z$2&lt;&gt;0,$Y$2=$Y$1),COUNT($Y$3:Y934)+1,"  ")</f>
        <v xml:space="preserve">  </v>
      </c>
    </row>
    <row r="936" spans="2:25" ht="15.75">
      <c r="B936" s="5" t="str">
        <f>IF(C936&lt;&gt;"",COUNT($B$3:B935)+1,"")</f>
        <v/>
      </c>
      <c r="C936" s="86"/>
      <c r="D936" s="12"/>
      <c r="E936" s="12"/>
      <c r="F936" s="5" t="str">
        <f>IFERROR(IF(E936&lt;&gt;"",VLOOKUP(E936,STORE!$C$6:$D$500,2,FALSE),""),"تأكد من الكود")</f>
        <v/>
      </c>
      <c r="G936" s="12"/>
      <c r="H936" s="20"/>
      <c r="I936" s="12"/>
      <c r="U936" s="4" t="str">
        <f>IF(AND($V$2=$E936,$V$2&lt;&gt;"",$V$2&lt;&gt;0,F936&lt;&gt;"تأكد من الكود"),COUNT($U$3:U935)+1,"  ")</f>
        <v xml:space="preserve">  </v>
      </c>
      <c r="Y936" s="4" t="str">
        <f>IF(AND($Z$2=$D936,$Z$2&lt;&gt;"",$Z$2&lt;&gt;0,$Y$2=$Y$1),COUNT($Y$3:Y935)+1,"  ")</f>
        <v xml:space="preserve">  </v>
      </c>
    </row>
    <row r="937" spans="2:25" ht="15.75">
      <c r="B937" s="5" t="str">
        <f>IF(C937&lt;&gt;"",COUNT($B$3:B936)+1,"")</f>
        <v/>
      </c>
      <c r="C937" s="86"/>
      <c r="D937" s="12"/>
      <c r="E937" s="12"/>
      <c r="F937" s="5" t="str">
        <f>IFERROR(IF(E937&lt;&gt;"",VLOOKUP(E937,STORE!$C$6:$D$500,2,FALSE),""),"تأكد من الكود")</f>
        <v/>
      </c>
      <c r="G937" s="12"/>
      <c r="H937" s="20"/>
      <c r="I937" s="12"/>
      <c r="U937" s="4" t="str">
        <f>IF(AND($V$2=$E937,$V$2&lt;&gt;"",$V$2&lt;&gt;0,F937&lt;&gt;"تأكد من الكود"),COUNT($U$3:U936)+1,"  ")</f>
        <v xml:space="preserve">  </v>
      </c>
      <c r="Y937" s="4" t="str">
        <f>IF(AND($Z$2=$D937,$Z$2&lt;&gt;"",$Z$2&lt;&gt;0,$Y$2=$Y$1),COUNT($Y$3:Y936)+1,"  ")</f>
        <v xml:space="preserve">  </v>
      </c>
    </row>
    <row r="938" spans="2:25" ht="15.75">
      <c r="B938" s="5" t="str">
        <f>IF(C938&lt;&gt;"",COUNT($B$3:B937)+1,"")</f>
        <v/>
      </c>
      <c r="C938" s="86"/>
      <c r="D938" s="12"/>
      <c r="E938" s="12"/>
      <c r="F938" s="5" t="str">
        <f>IFERROR(IF(E938&lt;&gt;"",VLOOKUP(E938,STORE!$C$6:$D$500,2,FALSE),""),"تأكد من الكود")</f>
        <v/>
      </c>
      <c r="G938" s="12"/>
      <c r="H938" s="20"/>
      <c r="I938" s="12"/>
      <c r="U938" s="4" t="str">
        <f>IF(AND($V$2=$E938,$V$2&lt;&gt;"",$V$2&lt;&gt;0,F938&lt;&gt;"تأكد من الكود"),COUNT($U$3:U937)+1,"  ")</f>
        <v xml:space="preserve">  </v>
      </c>
      <c r="Y938" s="4" t="str">
        <f>IF(AND($Z$2=$D938,$Z$2&lt;&gt;"",$Z$2&lt;&gt;0,$Y$2=$Y$1),COUNT($Y$3:Y937)+1,"  ")</f>
        <v xml:space="preserve">  </v>
      </c>
    </row>
    <row r="939" spans="2:25" ht="15.75">
      <c r="B939" s="5" t="str">
        <f>IF(C939&lt;&gt;"",COUNT($B$3:B938)+1,"")</f>
        <v/>
      </c>
      <c r="C939" s="86"/>
      <c r="D939" s="12"/>
      <c r="E939" s="12"/>
      <c r="F939" s="5" t="str">
        <f>IFERROR(IF(E939&lt;&gt;"",VLOOKUP(E939,STORE!$C$6:$D$500,2,FALSE),""),"تأكد من الكود")</f>
        <v/>
      </c>
      <c r="G939" s="12"/>
      <c r="H939" s="20"/>
      <c r="I939" s="12"/>
      <c r="U939" s="4" t="str">
        <f>IF(AND($V$2=$E939,$V$2&lt;&gt;"",$V$2&lt;&gt;0,F939&lt;&gt;"تأكد من الكود"),COUNT($U$3:U938)+1,"  ")</f>
        <v xml:space="preserve">  </v>
      </c>
      <c r="Y939" s="4" t="str">
        <f>IF(AND($Z$2=$D939,$Z$2&lt;&gt;"",$Z$2&lt;&gt;0,$Y$2=$Y$1),COUNT($Y$3:Y938)+1,"  ")</f>
        <v xml:space="preserve">  </v>
      </c>
    </row>
    <row r="940" spans="2:25" ht="15.75">
      <c r="B940" s="5" t="str">
        <f>IF(C940&lt;&gt;"",COUNT($B$3:B939)+1,"")</f>
        <v/>
      </c>
      <c r="C940" s="86"/>
      <c r="D940" s="12"/>
      <c r="E940" s="12"/>
      <c r="F940" s="5" t="str">
        <f>IFERROR(IF(E940&lt;&gt;"",VLOOKUP(E940,STORE!$C$6:$D$500,2,FALSE),""),"تأكد من الكود")</f>
        <v/>
      </c>
      <c r="G940" s="12"/>
      <c r="H940" s="20"/>
      <c r="I940" s="12"/>
      <c r="U940" s="4" t="str">
        <f>IF(AND($V$2=$E940,$V$2&lt;&gt;"",$V$2&lt;&gt;0,F940&lt;&gt;"تأكد من الكود"),COUNT($U$3:U939)+1,"  ")</f>
        <v xml:space="preserve">  </v>
      </c>
      <c r="Y940" s="4" t="str">
        <f>IF(AND($Z$2=$D940,$Z$2&lt;&gt;"",$Z$2&lt;&gt;0,$Y$2=$Y$1),COUNT($Y$3:Y939)+1,"  ")</f>
        <v xml:space="preserve">  </v>
      </c>
    </row>
    <row r="941" spans="2:25" ht="15.75">
      <c r="B941" s="5" t="str">
        <f>IF(C941&lt;&gt;"",COUNT($B$3:B940)+1,"")</f>
        <v/>
      </c>
      <c r="C941" s="86"/>
      <c r="D941" s="12"/>
      <c r="E941" s="12"/>
      <c r="F941" s="5" t="str">
        <f>IFERROR(IF(E941&lt;&gt;"",VLOOKUP(E941,STORE!$C$6:$D$500,2,FALSE),""),"تأكد من الكود")</f>
        <v/>
      </c>
      <c r="G941" s="12"/>
      <c r="H941" s="20"/>
      <c r="I941" s="12"/>
      <c r="U941" s="4" t="str">
        <f>IF(AND($V$2=$E941,$V$2&lt;&gt;"",$V$2&lt;&gt;0,F941&lt;&gt;"تأكد من الكود"),COUNT($U$3:U940)+1,"  ")</f>
        <v xml:space="preserve">  </v>
      </c>
      <c r="Y941" s="4" t="str">
        <f>IF(AND($Z$2=$D941,$Z$2&lt;&gt;"",$Z$2&lt;&gt;0,$Y$2=$Y$1),COUNT($Y$3:Y940)+1,"  ")</f>
        <v xml:space="preserve">  </v>
      </c>
    </row>
    <row r="942" spans="2:25" ht="15.75">
      <c r="B942" s="5" t="str">
        <f>IF(C942&lt;&gt;"",COUNT($B$3:B941)+1,"")</f>
        <v/>
      </c>
      <c r="C942" s="86"/>
      <c r="D942" s="12"/>
      <c r="E942" s="12"/>
      <c r="F942" s="5" t="str">
        <f>IFERROR(IF(E942&lt;&gt;"",VLOOKUP(E942,STORE!$C$6:$D$500,2,FALSE),""),"تأكد من الكود")</f>
        <v/>
      </c>
      <c r="G942" s="12"/>
      <c r="H942" s="20"/>
      <c r="I942" s="12"/>
      <c r="U942" s="4" t="str">
        <f>IF(AND($V$2=$E942,$V$2&lt;&gt;"",$V$2&lt;&gt;0,F942&lt;&gt;"تأكد من الكود"),COUNT($U$3:U941)+1,"  ")</f>
        <v xml:space="preserve">  </v>
      </c>
      <c r="Y942" s="4" t="str">
        <f>IF(AND($Z$2=$D942,$Z$2&lt;&gt;"",$Z$2&lt;&gt;0,$Y$2=$Y$1),COUNT($Y$3:Y941)+1,"  ")</f>
        <v xml:space="preserve">  </v>
      </c>
    </row>
    <row r="943" spans="2:25" ht="15.75">
      <c r="B943" s="5" t="str">
        <f>IF(C943&lt;&gt;"",COUNT($B$3:B942)+1,"")</f>
        <v/>
      </c>
      <c r="C943" s="86"/>
      <c r="D943" s="12"/>
      <c r="E943" s="12"/>
      <c r="F943" s="5" t="str">
        <f>IFERROR(IF(E943&lt;&gt;"",VLOOKUP(E943,STORE!$C$6:$D$500,2,FALSE),""),"تأكد من الكود")</f>
        <v/>
      </c>
      <c r="G943" s="12"/>
      <c r="H943" s="20"/>
      <c r="I943" s="12"/>
      <c r="U943" s="4" t="str">
        <f>IF(AND($V$2=$E943,$V$2&lt;&gt;"",$V$2&lt;&gt;0,F943&lt;&gt;"تأكد من الكود"),COUNT($U$3:U942)+1,"  ")</f>
        <v xml:space="preserve">  </v>
      </c>
      <c r="Y943" s="4" t="str">
        <f>IF(AND($Z$2=$D943,$Z$2&lt;&gt;"",$Z$2&lt;&gt;0,$Y$2=$Y$1),COUNT($Y$3:Y942)+1,"  ")</f>
        <v xml:space="preserve">  </v>
      </c>
    </row>
    <row r="944" spans="2:25" ht="15.75">
      <c r="B944" s="5" t="str">
        <f>IF(C944&lt;&gt;"",COUNT($B$3:B943)+1,"")</f>
        <v/>
      </c>
      <c r="C944" s="86"/>
      <c r="D944" s="12"/>
      <c r="E944" s="12"/>
      <c r="F944" s="5" t="str">
        <f>IFERROR(IF(E944&lt;&gt;"",VLOOKUP(E944,STORE!$C$6:$D$500,2,FALSE),""),"تأكد من الكود")</f>
        <v/>
      </c>
      <c r="G944" s="12"/>
      <c r="H944" s="20"/>
      <c r="I944" s="12"/>
      <c r="U944" s="4" t="str">
        <f>IF(AND($V$2=$E944,$V$2&lt;&gt;"",$V$2&lt;&gt;0,F944&lt;&gt;"تأكد من الكود"),COUNT($U$3:U943)+1,"  ")</f>
        <v xml:space="preserve">  </v>
      </c>
      <c r="Y944" s="4" t="str">
        <f>IF(AND($Z$2=$D944,$Z$2&lt;&gt;"",$Z$2&lt;&gt;0,$Y$2=$Y$1),COUNT($Y$3:Y943)+1,"  ")</f>
        <v xml:space="preserve">  </v>
      </c>
    </row>
    <row r="945" spans="2:25" ht="15.75">
      <c r="B945" s="5" t="str">
        <f>IF(C945&lt;&gt;"",COUNT($B$3:B944)+1,"")</f>
        <v/>
      </c>
      <c r="C945" s="86"/>
      <c r="D945" s="12"/>
      <c r="E945" s="12"/>
      <c r="F945" s="5" t="str">
        <f>IFERROR(IF(E945&lt;&gt;"",VLOOKUP(E945,STORE!$C$6:$D$500,2,FALSE),""),"تأكد من الكود")</f>
        <v/>
      </c>
      <c r="G945" s="12"/>
      <c r="H945" s="20"/>
      <c r="I945" s="12"/>
      <c r="U945" s="4" t="str">
        <f>IF(AND($V$2=$E945,$V$2&lt;&gt;"",$V$2&lt;&gt;0,F945&lt;&gt;"تأكد من الكود"),COUNT($U$3:U944)+1,"  ")</f>
        <v xml:space="preserve">  </v>
      </c>
      <c r="Y945" s="4" t="str">
        <f>IF(AND($Z$2=$D945,$Z$2&lt;&gt;"",$Z$2&lt;&gt;0,$Y$2=$Y$1),COUNT($Y$3:Y944)+1,"  ")</f>
        <v xml:space="preserve">  </v>
      </c>
    </row>
    <row r="946" spans="2:25" ht="15.75">
      <c r="B946" s="5" t="str">
        <f>IF(C946&lt;&gt;"",COUNT($B$3:B945)+1,"")</f>
        <v/>
      </c>
      <c r="C946" s="86"/>
      <c r="D946" s="12"/>
      <c r="E946" s="12"/>
      <c r="F946" s="5" t="str">
        <f>IFERROR(IF(E946&lt;&gt;"",VLOOKUP(E946,STORE!$C$6:$D$500,2,FALSE),""),"تأكد من الكود")</f>
        <v/>
      </c>
      <c r="G946" s="12"/>
      <c r="H946" s="20"/>
      <c r="I946" s="12"/>
      <c r="U946" s="4" t="str">
        <f>IF(AND($V$2=$E946,$V$2&lt;&gt;"",$V$2&lt;&gt;0,F946&lt;&gt;"تأكد من الكود"),COUNT($U$3:U945)+1,"  ")</f>
        <v xml:space="preserve">  </v>
      </c>
      <c r="Y946" s="4" t="str">
        <f>IF(AND($Z$2=$D946,$Z$2&lt;&gt;"",$Z$2&lt;&gt;0,$Y$2=$Y$1),COUNT($Y$3:Y945)+1,"  ")</f>
        <v xml:space="preserve">  </v>
      </c>
    </row>
    <row r="947" spans="2:25" ht="15.75">
      <c r="B947" s="5" t="str">
        <f>IF(C947&lt;&gt;"",COUNT($B$3:B946)+1,"")</f>
        <v/>
      </c>
      <c r="C947" s="86"/>
      <c r="D947" s="12"/>
      <c r="E947" s="12"/>
      <c r="F947" s="5" t="str">
        <f>IFERROR(IF(E947&lt;&gt;"",VLOOKUP(E947,STORE!$C$6:$D$500,2,FALSE),""),"تأكد من الكود")</f>
        <v/>
      </c>
      <c r="G947" s="12"/>
      <c r="H947" s="20"/>
      <c r="I947" s="12"/>
      <c r="U947" s="4" t="str">
        <f>IF(AND($V$2=$E947,$V$2&lt;&gt;"",$V$2&lt;&gt;0,F947&lt;&gt;"تأكد من الكود"),COUNT($U$3:U946)+1,"  ")</f>
        <v xml:space="preserve">  </v>
      </c>
      <c r="Y947" s="4" t="str">
        <f>IF(AND($Z$2=$D947,$Z$2&lt;&gt;"",$Z$2&lt;&gt;0,$Y$2=$Y$1),COUNT($Y$3:Y946)+1,"  ")</f>
        <v xml:space="preserve">  </v>
      </c>
    </row>
    <row r="948" spans="2:25" ht="15.75">
      <c r="B948" s="5" t="str">
        <f>IF(C948&lt;&gt;"",COUNT($B$3:B947)+1,"")</f>
        <v/>
      </c>
      <c r="C948" s="86"/>
      <c r="D948" s="12"/>
      <c r="E948" s="12"/>
      <c r="F948" s="5" t="str">
        <f>IFERROR(IF(E948&lt;&gt;"",VLOOKUP(E948,STORE!$C$6:$D$500,2,FALSE),""),"تأكد من الكود")</f>
        <v/>
      </c>
      <c r="G948" s="12"/>
      <c r="H948" s="20"/>
      <c r="I948" s="12"/>
      <c r="U948" s="4" t="str">
        <f>IF(AND($V$2=$E948,$V$2&lt;&gt;"",$V$2&lt;&gt;0,F948&lt;&gt;"تأكد من الكود"),COUNT($U$3:U947)+1,"  ")</f>
        <v xml:space="preserve">  </v>
      </c>
      <c r="Y948" s="4" t="str">
        <f>IF(AND($Z$2=$D948,$Z$2&lt;&gt;"",$Z$2&lt;&gt;0,$Y$2=$Y$1),COUNT($Y$3:Y947)+1,"  ")</f>
        <v xml:space="preserve">  </v>
      </c>
    </row>
    <row r="949" spans="2:25" ht="15.75">
      <c r="B949" s="5" t="str">
        <f>IF(C949&lt;&gt;"",COUNT($B$3:B948)+1,"")</f>
        <v/>
      </c>
      <c r="C949" s="86"/>
      <c r="D949" s="12"/>
      <c r="E949" s="12"/>
      <c r="F949" s="5" t="str">
        <f>IFERROR(IF(E949&lt;&gt;"",VLOOKUP(E949,STORE!$C$6:$D$500,2,FALSE),""),"تأكد من الكود")</f>
        <v/>
      </c>
      <c r="G949" s="12"/>
      <c r="H949" s="20"/>
      <c r="I949" s="12"/>
      <c r="U949" s="4" t="str">
        <f>IF(AND($V$2=$E949,$V$2&lt;&gt;"",$V$2&lt;&gt;0,F949&lt;&gt;"تأكد من الكود"),COUNT($U$3:U948)+1,"  ")</f>
        <v xml:space="preserve">  </v>
      </c>
      <c r="Y949" s="4" t="str">
        <f>IF(AND($Z$2=$D949,$Z$2&lt;&gt;"",$Z$2&lt;&gt;0,$Y$2=$Y$1),COUNT($Y$3:Y948)+1,"  ")</f>
        <v xml:space="preserve">  </v>
      </c>
    </row>
    <row r="950" spans="2:25" ht="15.75">
      <c r="B950" s="5" t="str">
        <f>IF(C950&lt;&gt;"",COUNT($B$3:B949)+1,"")</f>
        <v/>
      </c>
      <c r="C950" s="86"/>
      <c r="D950" s="12"/>
      <c r="E950" s="12"/>
      <c r="F950" s="5" t="str">
        <f>IFERROR(IF(E950&lt;&gt;"",VLOOKUP(E950,STORE!$C$6:$D$500,2,FALSE),""),"تأكد من الكود")</f>
        <v/>
      </c>
      <c r="G950" s="12"/>
      <c r="H950" s="20"/>
      <c r="I950" s="12"/>
      <c r="U950" s="4" t="str">
        <f>IF(AND($V$2=$E950,$V$2&lt;&gt;"",$V$2&lt;&gt;0,F950&lt;&gt;"تأكد من الكود"),COUNT($U$3:U949)+1,"  ")</f>
        <v xml:space="preserve">  </v>
      </c>
      <c r="Y950" s="4" t="str">
        <f>IF(AND($Z$2=$D950,$Z$2&lt;&gt;"",$Z$2&lt;&gt;0,$Y$2=$Y$1),COUNT($Y$3:Y949)+1,"  ")</f>
        <v xml:space="preserve">  </v>
      </c>
    </row>
    <row r="951" spans="2:25" ht="15.75">
      <c r="B951" s="5" t="str">
        <f>IF(C951&lt;&gt;"",COUNT($B$3:B950)+1,"")</f>
        <v/>
      </c>
      <c r="C951" s="86"/>
      <c r="D951" s="12"/>
      <c r="E951" s="12"/>
      <c r="F951" s="5" t="str">
        <f>IFERROR(IF(E951&lt;&gt;"",VLOOKUP(E951,STORE!$C$6:$D$500,2,FALSE),""),"تأكد من الكود")</f>
        <v/>
      </c>
      <c r="G951" s="12"/>
      <c r="H951" s="20"/>
      <c r="I951" s="12"/>
      <c r="U951" s="4" t="str">
        <f>IF(AND($V$2=$E951,$V$2&lt;&gt;"",$V$2&lt;&gt;0,F951&lt;&gt;"تأكد من الكود"),COUNT($U$3:U950)+1,"  ")</f>
        <v xml:space="preserve">  </v>
      </c>
      <c r="Y951" s="4" t="str">
        <f>IF(AND($Z$2=$D951,$Z$2&lt;&gt;"",$Z$2&lt;&gt;0,$Y$2=$Y$1),COUNT($Y$3:Y950)+1,"  ")</f>
        <v xml:space="preserve">  </v>
      </c>
    </row>
    <row r="952" spans="2:25" ht="15.75">
      <c r="B952" s="5" t="str">
        <f>IF(C952&lt;&gt;"",COUNT($B$3:B951)+1,"")</f>
        <v/>
      </c>
      <c r="C952" s="86"/>
      <c r="D952" s="12"/>
      <c r="E952" s="12"/>
      <c r="F952" s="5" t="str">
        <f>IFERROR(IF(E952&lt;&gt;"",VLOOKUP(E952,STORE!$C$6:$D$500,2,FALSE),""),"تأكد من الكود")</f>
        <v/>
      </c>
      <c r="G952" s="12"/>
      <c r="H952" s="20"/>
      <c r="I952" s="12"/>
      <c r="U952" s="4" t="str">
        <f>IF(AND($V$2=$E952,$V$2&lt;&gt;"",$V$2&lt;&gt;0,F952&lt;&gt;"تأكد من الكود"),COUNT($U$3:U951)+1,"  ")</f>
        <v xml:space="preserve">  </v>
      </c>
      <c r="Y952" s="4" t="str">
        <f>IF(AND($Z$2=$D952,$Z$2&lt;&gt;"",$Z$2&lt;&gt;0,$Y$2=$Y$1),COUNT($Y$3:Y951)+1,"  ")</f>
        <v xml:space="preserve">  </v>
      </c>
    </row>
    <row r="953" spans="2:25" ht="15.75">
      <c r="B953" s="5" t="str">
        <f>IF(C953&lt;&gt;"",COUNT($B$3:B952)+1,"")</f>
        <v/>
      </c>
      <c r="C953" s="86"/>
      <c r="D953" s="12"/>
      <c r="E953" s="12"/>
      <c r="F953" s="5" t="str">
        <f>IFERROR(IF(E953&lt;&gt;"",VLOOKUP(E953,STORE!$C$6:$D$500,2,FALSE),""),"تأكد من الكود")</f>
        <v/>
      </c>
      <c r="G953" s="12"/>
      <c r="H953" s="20"/>
      <c r="I953" s="12"/>
      <c r="U953" s="4" t="str">
        <f>IF(AND($V$2=$E953,$V$2&lt;&gt;"",$V$2&lt;&gt;0,F953&lt;&gt;"تأكد من الكود"),COUNT($U$3:U952)+1,"  ")</f>
        <v xml:space="preserve">  </v>
      </c>
      <c r="Y953" s="4" t="str">
        <f>IF(AND($Z$2=$D953,$Z$2&lt;&gt;"",$Z$2&lt;&gt;0,$Y$2=$Y$1),COUNT($Y$3:Y952)+1,"  ")</f>
        <v xml:space="preserve">  </v>
      </c>
    </row>
    <row r="954" spans="2:25" ht="15.75">
      <c r="B954" s="5" t="str">
        <f>IF(C954&lt;&gt;"",COUNT($B$3:B953)+1,"")</f>
        <v/>
      </c>
      <c r="C954" s="86"/>
      <c r="D954" s="12"/>
      <c r="E954" s="12"/>
      <c r="F954" s="5" t="str">
        <f>IFERROR(IF(E954&lt;&gt;"",VLOOKUP(E954,STORE!$C$6:$D$500,2,FALSE),""),"تأكد من الكود")</f>
        <v/>
      </c>
      <c r="G954" s="12"/>
      <c r="H954" s="20"/>
      <c r="I954" s="12"/>
      <c r="U954" s="4" t="str">
        <f>IF(AND($V$2=$E954,$V$2&lt;&gt;"",$V$2&lt;&gt;0,F954&lt;&gt;"تأكد من الكود"),COUNT($U$3:U953)+1,"  ")</f>
        <v xml:space="preserve">  </v>
      </c>
      <c r="Y954" s="4" t="str">
        <f>IF(AND($Z$2=$D954,$Z$2&lt;&gt;"",$Z$2&lt;&gt;0,$Y$2=$Y$1),COUNT($Y$3:Y953)+1,"  ")</f>
        <v xml:space="preserve">  </v>
      </c>
    </row>
    <row r="955" spans="2:25" ht="15.75">
      <c r="B955" s="5" t="str">
        <f>IF(C955&lt;&gt;"",COUNT($B$3:B954)+1,"")</f>
        <v/>
      </c>
      <c r="C955" s="86"/>
      <c r="D955" s="12"/>
      <c r="E955" s="12"/>
      <c r="F955" s="5" t="str">
        <f>IFERROR(IF(E955&lt;&gt;"",VLOOKUP(E955,STORE!$C$6:$D$500,2,FALSE),""),"تأكد من الكود")</f>
        <v/>
      </c>
      <c r="G955" s="12"/>
      <c r="H955" s="20"/>
      <c r="I955" s="12"/>
      <c r="U955" s="4" t="str">
        <f>IF(AND($V$2=$E955,$V$2&lt;&gt;"",$V$2&lt;&gt;0,F955&lt;&gt;"تأكد من الكود"),COUNT($U$3:U954)+1,"  ")</f>
        <v xml:space="preserve">  </v>
      </c>
      <c r="Y955" s="4" t="str">
        <f>IF(AND($Z$2=$D955,$Z$2&lt;&gt;"",$Z$2&lt;&gt;0,$Y$2=$Y$1),COUNT($Y$3:Y954)+1,"  ")</f>
        <v xml:space="preserve">  </v>
      </c>
    </row>
    <row r="956" spans="2:25" ht="15.75">
      <c r="B956" s="5" t="str">
        <f>IF(C956&lt;&gt;"",COUNT($B$3:B955)+1,"")</f>
        <v/>
      </c>
      <c r="C956" s="86"/>
      <c r="D956" s="12"/>
      <c r="E956" s="12"/>
      <c r="F956" s="5" t="str">
        <f>IFERROR(IF(E956&lt;&gt;"",VLOOKUP(E956,STORE!$C$6:$D$500,2,FALSE),""),"تأكد من الكود")</f>
        <v/>
      </c>
      <c r="G956" s="12"/>
      <c r="H956" s="20"/>
      <c r="I956" s="12"/>
      <c r="U956" s="4" t="str">
        <f>IF(AND($V$2=$E956,$V$2&lt;&gt;"",$V$2&lt;&gt;0,F956&lt;&gt;"تأكد من الكود"),COUNT($U$3:U955)+1,"  ")</f>
        <v xml:space="preserve">  </v>
      </c>
      <c r="Y956" s="4" t="str">
        <f>IF(AND($Z$2=$D956,$Z$2&lt;&gt;"",$Z$2&lt;&gt;0,$Y$2=$Y$1),COUNT($Y$3:Y955)+1,"  ")</f>
        <v xml:space="preserve">  </v>
      </c>
    </row>
    <row r="957" spans="2:25" ht="15.75">
      <c r="B957" s="5" t="str">
        <f>IF(C957&lt;&gt;"",COUNT($B$3:B956)+1,"")</f>
        <v/>
      </c>
      <c r="C957" s="86"/>
      <c r="D957" s="12"/>
      <c r="E957" s="12"/>
      <c r="F957" s="5" t="str">
        <f>IFERROR(IF(E957&lt;&gt;"",VLOOKUP(E957,STORE!$C$6:$D$500,2,FALSE),""),"تأكد من الكود")</f>
        <v/>
      </c>
      <c r="G957" s="12"/>
      <c r="H957" s="20"/>
      <c r="I957" s="12"/>
      <c r="U957" s="4" t="str">
        <f>IF(AND($V$2=$E957,$V$2&lt;&gt;"",$V$2&lt;&gt;0,F957&lt;&gt;"تأكد من الكود"),COUNT($U$3:U956)+1,"  ")</f>
        <v xml:space="preserve">  </v>
      </c>
      <c r="Y957" s="4" t="str">
        <f>IF(AND($Z$2=$D957,$Z$2&lt;&gt;"",$Z$2&lt;&gt;0,$Y$2=$Y$1),COUNT($Y$3:Y956)+1,"  ")</f>
        <v xml:space="preserve">  </v>
      </c>
    </row>
    <row r="958" spans="2:25" ht="15.75">
      <c r="B958" s="5" t="str">
        <f>IF(C958&lt;&gt;"",COUNT($B$3:B957)+1,"")</f>
        <v/>
      </c>
      <c r="C958" s="86"/>
      <c r="D958" s="12"/>
      <c r="E958" s="12"/>
      <c r="F958" s="5" t="str">
        <f>IFERROR(IF(E958&lt;&gt;"",VLOOKUP(E958,STORE!$C$6:$D$500,2,FALSE),""),"تأكد من الكود")</f>
        <v/>
      </c>
      <c r="G958" s="12"/>
      <c r="H958" s="20"/>
      <c r="I958" s="12"/>
      <c r="U958" s="4" t="str">
        <f>IF(AND($V$2=$E958,$V$2&lt;&gt;"",$V$2&lt;&gt;0,F958&lt;&gt;"تأكد من الكود"),COUNT($U$3:U957)+1,"  ")</f>
        <v xml:space="preserve">  </v>
      </c>
      <c r="Y958" s="4" t="str">
        <f>IF(AND($Z$2=$D958,$Z$2&lt;&gt;"",$Z$2&lt;&gt;0,$Y$2=$Y$1),COUNT($Y$3:Y957)+1,"  ")</f>
        <v xml:space="preserve">  </v>
      </c>
    </row>
    <row r="959" spans="2:25" ht="15.75">
      <c r="B959" s="5" t="str">
        <f>IF(C959&lt;&gt;"",COUNT($B$3:B958)+1,"")</f>
        <v/>
      </c>
      <c r="C959" s="86"/>
      <c r="D959" s="12"/>
      <c r="E959" s="12"/>
      <c r="F959" s="5" t="str">
        <f>IFERROR(IF(E959&lt;&gt;"",VLOOKUP(E959,STORE!$C$6:$D$500,2,FALSE),""),"تأكد من الكود")</f>
        <v/>
      </c>
      <c r="G959" s="12"/>
      <c r="H959" s="20"/>
      <c r="I959" s="12"/>
      <c r="U959" s="4" t="str">
        <f>IF(AND($V$2=$E959,$V$2&lt;&gt;"",$V$2&lt;&gt;0,F959&lt;&gt;"تأكد من الكود"),COUNT($U$3:U958)+1,"  ")</f>
        <v xml:space="preserve">  </v>
      </c>
      <c r="Y959" s="4" t="str">
        <f>IF(AND($Z$2=$D959,$Z$2&lt;&gt;"",$Z$2&lt;&gt;0,$Y$2=$Y$1),COUNT($Y$3:Y958)+1,"  ")</f>
        <v xml:space="preserve">  </v>
      </c>
    </row>
    <row r="960" spans="2:25" ht="15.75">
      <c r="B960" s="5" t="str">
        <f>IF(C960&lt;&gt;"",COUNT($B$3:B959)+1,"")</f>
        <v/>
      </c>
      <c r="C960" s="86"/>
      <c r="D960" s="12"/>
      <c r="E960" s="12"/>
      <c r="F960" s="5" t="str">
        <f>IFERROR(IF(E960&lt;&gt;"",VLOOKUP(E960,STORE!$C$6:$D$500,2,FALSE),""),"تأكد من الكود")</f>
        <v/>
      </c>
      <c r="G960" s="12"/>
      <c r="H960" s="20"/>
      <c r="I960" s="12"/>
      <c r="U960" s="4" t="str">
        <f>IF(AND($V$2=$E960,$V$2&lt;&gt;"",$V$2&lt;&gt;0,F960&lt;&gt;"تأكد من الكود"),COUNT($U$3:U959)+1,"  ")</f>
        <v xml:space="preserve">  </v>
      </c>
      <c r="Y960" s="4" t="str">
        <f>IF(AND($Z$2=$D960,$Z$2&lt;&gt;"",$Z$2&lt;&gt;0,$Y$2=$Y$1),COUNT($Y$3:Y959)+1,"  ")</f>
        <v xml:space="preserve">  </v>
      </c>
    </row>
    <row r="961" spans="2:25" ht="15.75">
      <c r="B961" s="5" t="str">
        <f>IF(C961&lt;&gt;"",COUNT($B$3:B960)+1,"")</f>
        <v/>
      </c>
      <c r="C961" s="86"/>
      <c r="D961" s="12"/>
      <c r="E961" s="12"/>
      <c r="F961" s="5" t="str">
        <f>IFERROR(IF(E961&lt;&gt;"",VLOOKUP(E961,STORE!$C$6:$D$500,2,FALSE),""),"تأكد من الكود")</f>
        <v/>
      </c>
      <c r="G961" s="12"/>
      <c r="H961" s="20"/>
      <c r="I961" s="12"/>
      <c r="U961" s="4" t="str">
        <f>IF(AND($V$2=$E961,$V$2&lt;&gt;"",$V$2&lt;&gt;0,F961&lt;&gt;"تأكد من الكود"),COUNT($U$3:U960)+1,"  ")</f>
        <v xml:space="preserve">  </v>
      </c>
      <c r="Y961" s="4" t="str">
        <f>IF(AND($Z$2=$D961,$Z$2&lt;&gt;"",$Z$2&lt;&gt;0,$Y$2=$Y$1),COUNT($Y$3:Y960)+1,"  ")</f>
        <v xml:space="preserve">  </v>
      </c>
    </row>
    <row r="962" spans="2:25" ht="15.75">
      <c r="B962" s="5" t="str">
        <f>IF(C962&lt;&gt;"",COUNT($B$3:B961)+1,"")</f>
        <v/>
      </c>
      <c r="C962" s="86"/>
      <c r="D962" s="12"/>
      <c r="E962" s="12"/>
      <c r="F962" s="5" t="str">
        <f>IFERROR(IF(E962&lt;&gt;"",VLOOKUP(E962,STORE!$C$6:$D$500,2,FALSE),""),"تأكد من الكود")</f>
        <v/>
      </c>
      <c r="G962" s="12"/>
      <c r="H962" s="20"/>
      <c r="I962" s="12"/>
      <c r="U962" s="4" t="str">
        <f>IF(AND($V$2=$E962,$V$2&lt;&gt;"",$V$2&lt;&gt;0,F962&lt;&gt;"تأكد من الكود"),COUNT($U$3:U961)+1,"  ")</f>
        <v xml:space="preserve">  </v>
      </c>
      <c r="Y962" s="4" t="str">
        <f>IF(AND($Z$2=$D962,$Z$2&lt;&gt;"",$Z$2&lt;&gt;0,$Y$2=$Y$1),COUNT($Y$3:Y961)+1,"  ")</f>
        <v xml:space="preserve">  </v>
      </c>
    </row>
    <row r="963" spans="2:25" ht="15.75">
      <c r="B963" s="5" t="str">
        <f>IF(C963&lt;&gt;"",COUNT($B$3:B962)+1,"")</f>
        <v/>
      </c>
      <c r="C963" s="86"/>
      <c r="D963" s="12"/>
      <c r="E963" s="12"/>
      <c r="F963" s="5" t="str">
        <f>IFERROR(IF(E963&lt;&gt;"",VLOOKUP(E963,STORE!$C$6:$D$500,2,FALSE),""),"تأكد من الكود")</f>
        <v/>
      </c>
      <c r="G963" s="12"/>
      <c r="H963" s="20"/>
      <c r="I963" s="12"/>
      <c r="U963" s="4" t="str">
        <f>IF(AND($V$2=$E963,$V$2&lt;&gt;"",$V$2&lt;&gt;0,F963&lt;&gt;"تأكد من الكود"),COUNT($U$3:U962)+1,"  ")</f>
        <v xml:space="preserve">  </v>
      </c>
      <c r="Y963" s="4" t="str">
        <f>IF(AND($Z$2=$D963,$Z$2&lt;&gt;"",$Z$2&lt;&gt;0,$Y$2=$Y$1),COUNT($Y$3:Y962)+1,"  ")</f>
        <v xml:space="preserve">  </v>
      </c>
    </row>
    <row r="964" spans="2:25" ht="15.75">
      <c r="B964" s="5" t="str">
        <f>IF(C964&lt;&gt;"",COUNT($B$3:B963)+1,"")</f>
        <v/>
      </c>
      <c r="C964" s="86"/>
      <c r="D964" s="12"/>
      <c r="E964" s="12"/>
      <c r="F964" s="5" t="str">
        <f>IFERROR(IF(E964&lt;&gt;"",VLOOKUP(E964,STORE!$C$6:$D$500,2,FALSE),""),"تأكد من الكود")</f>
        <v/>
      </c>
      <c r="G964" s="12"/>
      <c r="H964" s="20"/>
      <c r="I964" s="12"/>
      <c r="U964" s="4" t="str">
        <f>IF(AND($V$2=$E964,$V$2&lt;&gt;"",$V$2&lt;&gt;0,F964&lt;&gt;"تأكد من الكود"),COUNT($U$3:U963)+1,"  ")</f>
        <v xml:space="preserve">  </v>
      </c>
      <c r="Y964" s="4" t="str">
        <f>IF(AND($Z$2=$D964,$Z$2&lt;&gt;"",$Z$2&lt;&gt;0,$Y$2=$Y$1),COUNT($Y$3:Y963)+1,"  ")</f>
        <v xml:space="preserve">  </v>
      </c>
    </row>
    <row r="965" spans="2:25" ht="15.75">
      <c r="B965" s="5" t="str">
        <f>IF(C965&lt;&gt;"",COUNT($B$3:B964)+1,"")</f>
        <v/>
      </c>
      <c r="C965" s="86"/>
      <c r="D965" s="12"/>
      <c r="E965" s="12"/>
      <c r="F965" s="5" t="str">
        <f>IFERROR(IF(E965&lt;&gt;"",VLOOKUP(E965,STORE!$C$6:$D$500,2,FALSE),""),"تأكد من الكود")</f>
        <v/>
      </c>
      <c r="G965" s="12"/>
      <c r="H965" s="20"/>
      <c r="I965" s="12"/>
      <c r="U965" s="4" t="str">
        <f>IF(AND($V$2=$E965,$V$2&lt;&gt;"",$V$2&lt;&gt;0,F965&lt;&gt;"تأكد من الكود"),COUNT($U$3:U964)+1,"  ")</f>
        <v xml:space="preserve">  </v>
      </c>
      <c r="Y965" s="4" t="str">
        <f>IF(AND($Z$2=$D965,$Z$2&lt;&gt;"",$Z$2&lt;&gt;0,$Y$2=$Y$1),COUNT($Y$3:Y964)+1,"  ")</f>
        <v xml:space="preserve">  </v>
      </c>
    </row>
    <row r="966" spans="2:25" ht="15.75">
      <c r="B966" s="5" t="str">
        <f>IF(C966&lt;&gt;"",COUNT($B$3:B965)+1,"")</f>
        <v/>
      </c>
      <c r="C966" s="86"/>
      <c r="D966" s="12"/>
      <c r="E966" s="12"/>
      <c r="F966" s="5" t="str">
        <f>IFERROR(IF(E966&lt;&gt;"",VLOOKUP(E966,STORE!$C$6:$D$500,2,FALSE),""),"تأكد من الكود")</f>
        <v/>
      </c>
      <c r="G966" s="12"/>
      <c r="H966" s="20"/>
      <c r="I966" s="12"/>
      <c r="U966" s="4" t="str">
        <f>IF(AND($V$2=$E966,$V$2&lt;&gt;"",$V$2&lt;&gt;0,F966&lt;&gt;"تأكد من الكود"),COUNT($U$3:U965)+1,"  ")</f>
        <v xml:space="preserve">  </v>
      </c>
      <c r="Y966" s="4" t="str">
        <f>IF(AND($Z$2=$D966,$Z$2&lt;&gt;"",$Z$2&lt;&gt;0,$Y$2=$Y$1),COUNT($Y$3:Y965)+1,"  ")</f>
        <v xml:space="preserve">  </v>
      </c>
    </row>
    <row r="967" spans="2:25" ht="15.75">
      <c r="B967" s="5" t="str">
        <f>IF(C967&lt;&gt;"",COUNT($B$3:B966)+1,"")</f>
        <v/>
      </c>
      <c r="C967" s="86"/>
      <c r="D967" s="12"/>
      <c r="E967" s="12"/>
      <c r="F967" s="5" t="str">
        <f>IFERROR(IF(E967&lt;&gt;"",VLOOKUP(E967,STORE!$C$6:$D$500,2,FALSE),""),"تأكد من الكود")</f>
        <v/>
      </c>
      <c r="G967" s="12"/>
      <c r="H967" s="20"/>
      <c r="I967" s="12"/>
      <c r="U967" s="4" t="str">
        <f>IF(AND($V$2=$E967,$V$2&lt;&gt;"",$V$2&lt;&gt;0,F967&lt;&gt;"تأكد من الكود"),COUNT($U$3:U966)+1,"  ")</f>
        <v xml:space="preserve">  </v>
      </c>
      <c r="Y967" s="4" t="str">
        <f>IF(AND($Z$2=$D967,$Z$2&lt;&gt;"",$Z$2&lt;&gt;0,$Y$2=$Y$1),COUNT($Y$3:Y966)+1,"  ")</f>
        <v xml:space="preserve">  </v>
      </c>
    </row>
    <row r="968" spans="2:25" ht="15.75">
      <c r="B968" s="5" t="str">
        <f>IF(C968&lt;&gt;"",COUNT($B$3:B967)+1,"")</f>
        <v/>
      </c>
      <c r="C968" s="86"/>
      <c r="D968" s="12"/>
      <c r="E968" s="12"/>
      <c r="F968" s="5" t="str">
        <f>IFERROR(IF(E968&lt;&gt;"",VLOOKUP(E968,STORE!$C$6:$D$500,2,FALSE),""),"تأكد من الكود")</f>
        <v/>
      </c>
      <c r="G968" s="12"/>
      <c r="H968" s="20"/>
      <c r="I968" s="12"/>
      <c r="U968" s="4" t="str">
        <f>IF(AND($V$2=$E968,$V$2&lt;&gt;"",$V$2&lt;&gt;0,F968&lt;&gt;"تأكد من الكود"),COUNT($U$3:U967)+1,"  ")</f>
        <v xml:space="preserve">  </v>
      </c>
      <c r="Y968" s="4" t="str">
        <f>IF(AND($Z$2=$D968,$Z$2&lt;&gt;"",$Z$2&lt;&gt;0,$Y$2=$Y$1),COUNT($Y$3:Y967)+1,"  ")</f>
        <v xml:space="preserve">  </v>
      </c>
    </row>
    <row r="969" spans="2:25" ht="15.75">
      <c r="B969" s="5" t="str">
        <f>IF(C969&lt;&gt;"",COUNT($B$3:B968)+1,"")</f>
        <v/>
      </c>
      <c r="C969" s="86"/>
      <c r="D969" s="12"/>
      <c r="E969" s="12"/>
      <c r="F969" s="5" t="str">
        <f>IFERROR(IF(E969&lt;&gt;"",VLOOKUP(E969,STORE!$C$6:$D$500,2,FALSE),""),"تأكد من الكود")</f>
        <v/>
      </c>
      <c r="G969" s="12"/>
      <c r="H969" s="20"/>
      <c r="I969" s="12"/>
      <c r="U969" s="4" t="str">
        <f>IF(AND($V$2=$E969,$V$2&lt;&gt;"",$V$2&lt;&gt;0,F969&lt;&gt;"تأكد من الكود"),COUNT($U$3:U968)+1,"  ")</f>
        <v xml:space="preserve">  </v>
      </c>
      <c r="Y969" s="4" t="str">
        <f>IF(AND($Z$2=$D969,$Z$2&lt;&gt;"",$Z$2&lt;&gt;0,$Y$2=$Y$1),COUNT($Y$3:Y968)+1,"  ")</f>
        <v xml:space="preserve">  </v>
      </c>
    </row>
    <row r="970" spans="2:25" ht="15.75">
      <c r="B970" s="5" t="str">
        <f>IF(C970&lt;&gt;"",COUNT($B$3:B969)+1,"")</f>
        <v/>
      </c>
      <c r="C970" s="86"/>
      <c r="D970" s="12"/>
      <c r="E970" s="12"/>
      <c r="F970" s="5" t="str">
        <f>IFERROR(IF(E970&lt;&gt;"",VLOOKUP(E970,STORE!$C$6:$D$500,2,FALSE),""),"تأكد من الكود")</f>
        <v/>
      </c>
      <c r="G970" s="12"/>
      <c r="H970" s="20"/>
      <c r="I970" s="12"/>
      <c r="U970" s="4" t="str">
        <f>IF(AND($V$2=$E970,$V$2&lt;&gt;"",$V$2&lt;&gt;0,F970&lt;&gt;"تأكد من الكود"),COUNT($U$3:U969)+1,"  ")</f>
        <v xml:space="preserve">  </v>
      </c>
      <c r="Y970" s="4" t="str">
        <f>IF(AND($Z$2=$D970,$Z$2&lt;&gt;"",$Z$2&lt;&gt;0,$Y$2=$Y$1),COUNT($Y$3:Y969)+1,"  ")</f>
        <v xml:space="preserve">  </v>
      </c>
    </row>
    <row r="971" spans="2:25" ht="15.75">
      <c r="B971" s="5" t="str">
        <f>IF(C971&lt;&gt;"",COUNT($B$3:B970)+1,"")</f>
        <v/>
      </c>
      <c r="C971" s="86"/>
      <c r="D971" s="12"/>
      <c r="E971" s="12"/>
      <c r="F971" s="5" t="str">
        <f>IFERROR(IF(E971&lt;&gt;"",VLOOKUP(E971,STORE!$C$6:$D$500,2,FALSE),""),"تأكد من الكود")</f>
        <v/>
      </c>
      <c r="G971" s="12"/>
      <c r="H971" s="20"/>
      <c r="I971" s="12"/>
      <c r="U971" s="4" t="str">
        <f>IF(AND($V$2=$E971,$V$2&lt;&gt;"",$V$2&lt;&gt;0,F971&lt;&gt;"تأكد من الكود"),COUNT($U$3:U970)+1,"  ")</f>
        <v xml:space="preserve">  </v>
      </c>
      <c r="Y971" s="4" t="str">
        <f>IF(AND($Z$2=$D971,$Z$2&lt;&gt;"",$Z$2&lt;&gt;0,$Y$2=$Y$1),COUNT($Y$3:Y970)+1,"  ")</f>
        <v xml:space="preserve">  </v>
      </c>
    </row>
    <row r="972" spans="2:25" ht="15.75">
      <c r="B972" s="5" t="str">
        <f>IF(C972&lt;&gt;"",COUNT($B$3:B971)+1,"")</f>
        <v/>
      </c>
      <c r="C972" s="86"/>
      <c r="D972" s="12"/>
      <c r="E972" s="12"/>
      <c r="F972" s="5" t="str">
        <f>IFERROR(IF(E972&lt;&gt;"",VLOOKUP(E972,STORE!$C$6:$D$500,2,FALSE),""),"تأكد من الكود")</f>
        <v/>
      </c>
      <c r="G972" s="12"/>
      <c r="H972" s="20"/>
      <c r="I972" s="12"/>
      <c r="U972" s="4" t="str">
        <f>IF(AND($V$2=$E972,$V$2&lt;&gt;"",$V$2&lt;&gt;0,F972&lt;&gt;"تأكد من الكود"),COUNT($U$3:U971)+1,"  ")</f>
        <v xml:space="preserve">  </v>
      </c>
      <c r="Y972" s="4" t="str">
        <f>IF(AND($Z$2=$D972,$Z$2&lt;&gt;"",$Z$2&lt;&gt;0,$Y$2=$Y$1),COUNT($Y$3:Y971)+1,"  ")</f>
        <v xml:space="preserve">  </v>
      </c>
    </row>
    <row r="973" spans="2:25" ht="15.75">
      <c r="B973" s="5" t="str">
        <f>IF(C973&lt;&gt;"",COUNT($B$3:B972)+1,"")</f>
        <v/>
      </c>
      <c r="C973" s="86"/>
      <c r="D973" s="12"/>
      <c r="E973" s="12"/>
      <c r="F973" s="5" t="str">
        <f>IFERROR(IF(E973&lt;&gt;"",VLOOKUP(E973,STORE!$C$6:$D$500,2,FALSE),""),"تأكد من الكود")</f>
        <v/>
      </c>
      <c r="G973" s="12"/>
      <c r="H973" s="20"/>
      <c r="I973" s="12"/>
      <c r="U973" s="4" t="str">
        <f>IF(AND($V$2=$E973,$V$2&lt;&gt;"",$V$2&lt;&gt;0,F973&lt;&gt;"تأكد من الكود"),COUNT($U$3:U972)+1,"  ")</f>
        <v xml:space="preserve">  </v>
      </c>
      <c r="Y973" s="4" t="str">
        <f>IF(AND($Z$2=$D973,$Z$2&lt;&gt;"",$Z$2&lt;&gt;0,$Y$2=$Y$1),COUNT($Y$3:Y972)+1,"  ")</f>
        <v xml:space="preserve">  </v>
      </c>
    </row>
    <row r="974" spans="2:25" ht="15.75">
      <c r="B974" s="5" t="str">
        <f>IF(C974&lt;&gt;"",COUNT($B$3:B973)+1,"")</f>
        <v/>
      </c>
      <c r="C974" s="86"/>
      <c r="D974" s="12"/>
      <c r="E974" s="12"/>
      <c r="F974" s="5" t="str">
        <f>IFERROR(IF(E974&lt;&gt;"",VLOOKUP(E974,STORE!$C$6:$D$500,2,FALSE),""),"تأكد من الكود")</f>
        <v/>
      </c>
      <c r="G974" s="12"/>
      <c r="H974" s="20"/>
      <c r="I974" s="12"/>
      <c r="U974" s="4" t="str">
        <f>IF(AND($V$2=$E974,$V$2&lt;&gt;"",$V$2&lt;&gt;0,F974&lt;&gt;"تأكد من الكود"),COUNT($U$3:U973)+1,"  ")</f>
        <v xml:space="preserve">  </v>
      </c>
      <c r="Y974" s="4" t="str">
        <f>IF(AND($Z$2=$D974,$Z$2&lt;&gt;"",$Z$2&lt;&gt;0,$Y$2=$Y$1),COUNT($Y$3:Y973)+1,"  ")</f>
        <v xml:space="preserve">  </v>
      </c>
    </row>
    <row r="975" spans="2:25" ht="15.75">
      <c r="B975" s="5" t="str">
        <f>IF(C975&lt;&gt;"",COUNT($B$3:B974)+1,"")</f>
        <v/>
      </c>
      <c r="C975" s="86"/>
      <c r="D975" s="12"/>
      <c r="E975" s="12"/>
      <c r="F975" s="5" t="str">
        <f>IFERROR(IF(E975&lt;&gt;"",VLOOKUP(E975,STORE!$C$6:$D$500,2,FALSE),""),"تأكد من الكود")</f>
        <v/>
      </c>
      <c r="G975" s="12"/>
      <c r="H975" s="20"/>
      <c r="I975" s="12"/>
      <c r="U975" s="4" t="str">
        <f>IF(AND($V$2=$E975,$V$2&lt;&gt;"",$V$2&lt;&gt;0,F975&lt;&gt;"تأكد من الكود"),COUNT($U$3:U974)+1,"  ")</f>
        <v xml:space="preserve">  </v>
      </c>
      <c r="Y975" s="4" t="str">
        <f>IF(AND($Z$2=$D975,$Z$2&lt;&gt;"",$Z$2&lt;&gt;0,$Y$2=$Y$1),COUNT($Y$3:Y974)+1,"  ")</f>
        <v xml:space="preserve">  </v>
      </c>
    </row>
    <row r="976" spans="2:25" ht="15.75">
      <c r="B976" s="5" t="str">
        <f>IF(C976&lt;&gt;"",COUNT($B$3:B975)+1,"")</f>
        <v/>
      </c>
      <c r="C976" s="86"/>
      <c r="D976" s="12"/>
      <c r="E976" s="12"/>
      <c r="F976" s="5" t="str">
        <f>IFERROR(IF(E976&lt;&gt;"",VLOOKUP(E976,STORE!$C$6:$D$500,2,FALSE),""),"تأكد من الكود")</f>
        <v/>
      </c>
      <c r="G976" s="12"/>
      <c r="H976" s="20"/>
      <c r="I976" s="12"/>
      <c r="U976" s="4" t="str">
        <f>IF(AND($V$2=$E976,$V$2&lt;&gt;"",$V$2&lt;&gt;0,F976&lt;&gt;"تأكد من الكود"),COUNT($U$3:U975)+1,"  ")</f>
        <v xml:space="preserve">  </v>
      </c>
      <c r="Y976" s="4" t="str">
        <f>IF(AND($Z$2=$D976,$Z$2&lt;&gt;"",$Z$2&lt;&gt;0,$Y$2=$Y$1),COUNT($Y$3:Y975)+1,"  ")</f>
        <v xml:space="preserve">  </v>
      </c>
    </row>
    <row r="977" spans="2:25" ht="15.75">
      <c r="B977" s="5" t="str">
        <f>IF(C977&lt;&gt;"",COUNT($B$3:B976)+1,"")</f>
        <v/>
      </c>
      <c r="C977" s="86"/>
      <c r="D977" s="12"/>
      <c r="E977" s="12"/>
      <c r="F977" s="5" t="str">
        <f>IFERROR(IF(E977&lt;&gt;"",VLOOKUP(E977,STORE!$C$6:$D$500,2,FALSE),""),"تأكد من الكود")</f>
        <v/>
      </c>
      <c r="G977" s="12"/>
      <c r="H977" s="20"/>
      <c r="I977" s="12"/>
      <c r="U977" s="4" t="str">
        <f>IF(AND($V$2=$E977,$V$2&lt;&gt;"",$V$2&lt;&gt;0,F977&lt;&gt;"تأكد من الكود"),COUNT($U$3:U976)+1,"  ")</f>
        <v xml:space="preserve">  </v>
      </c>
      <c r="Y977" s="4" t="str">
        <f>IF(AND($Z$2=$D977,$Z$2&lt;&gt;"",$Z$2&lt;&gt;0,$Y$2=$Y$1),COUNT($Y$3:Y976)+1,"  ")</f>
        <v xml:space="preserve">  </v>
      </c>
    </row>
    <row r="978" spans="2:25" ht="15.75">
      <c r="B978" s="5" t="str">
        <f>IF(C978&lt;&gt;"",COUNT($B$3:B977)+1,"")</f>
        <v/>
      </c>
      <c r="C978" s="86"/>
      <c r="D978" s="12"/>
      <c r="E978" s="12"/>
      <c r="F978" s="5" t="str">
        <f>IFERROR(IF(E978&lt;&gt;"",VLOOKUP(E978,STORE!$C$6:$D$500,2,FALSE),""),"تأكد من الكود")</f>
        <v/>
      </c>
      <c r="G978" s="12"/>
      <c r="H978" s="20"/>
      <c r="I978" s="12"/>
      <c r="U978" s="4" t="str">
        <f>IF(AND($V$2=$E978,$V$2&lt;&gt;"",$V$2&lt;&gt;0,F978&lt;&gt;"تأكد من الكود"),COUNT($U$3:U977)+1,"  ")</f>
        <v xml:space="preserve">  </v>
      </c>
      <c r="Y978" s="4" t="str">
        <f>IF(AND($Z$2=$D978,$Z$2&lt;&gt;"",$Z$2&lt;&gt;0,$Y$2=$Y$1),COUNT($Y$3:Y977)+1,"  ")</f>
        <v xml:space="preserve">  </v>
      </c>
    </row>
    <row r="979" spans="2:25" ht="15.75">
      <c r="B979" s="5" t="str">
        <f>IF(C979&lt;&gt;"",COUNT($B$3:B978)+1,"")</f>
        <v/>
      </c>
      <c r="C979" s="86"/>
      <c r="D979" s="12"/>
      <c r="E979" s="12"/>
      <c r="F979" s="5" t="str">
        <f>IFERROR(IF(E979&lt;&gt;"",VLOOKUP(E979,STORE!$C$6:$D$500,2,FALSE),""),"تأكد من الكود")</f>
        <v/>
      </c>
      <c r="G979" s="12"/>
      <c r="H979" s="20"/>
      <c r="I979" s="12"/>
      <c r="U979" s="4" t="str">
        <f>IF(AND($V$2=$E979,$V$2&lt;&gt;"",$V$2&lt;&gt;0,F979&lt;&gt;"تأكد من الكود"),COUNT($U$3:U978)+1,"  ")</f>
        <v xml:space="preserve">  </v>
      </c>
      <c r="Y979" s="4" t="str">
        <f>IF(AND($Z$2=$D979,$Z$2&lt;&gt;"",$Z$2&lt;&gt;0,$Y$2=$Y$1),COUNT($Y$3:Y978)+1,"  ")</f>
        <v xml:space="preserve">  </v>
      </c>
    </row>
    <row r="980" spans="2:25" ht="15.75">
      <c r="B980" s="5" t="str">
        <f>IF(C980&lt;&gt;"",COUNT($B$3:B979)+1,"")</f>
        <v/>
      </c>
      <c r="C980" s="86"/>
      <c r="D980" s="12"/>
      <c r="E980" s="12"/>
      <c r="F980" s="5" t="str">
        <f>IFERROR(IF(E980&lt;&gt;"",VLOOKUP(E980,STORE!$C$6:$D$500,2,FALSE),""),"تأكد من الكود")</f>
        <v/>
      </c>
      <c r="G980" s="12"/>
      <c r="H980" s="20"/>
      <c r="I980" s="12"/>
      <c r="U980" s="4" t="str">
        <f>IF(AND($V$2=$E980,$V$2&lt;&gt;"",$V$2&lt;&gt;0,F980&lt;&gt;"تأكد من الكود"),COUNT($U$3:U979)+1,"  ")</f>
        <v xml:space="preserve">  </v>
      </c>
      <c r="Y980" s="4" t="str">
        <f>IF(AND($Z$2=$D980,$Z$2&lt;&gt;"",$Z$2&lt;&gt;0,$Y$2=$Y$1),COUNT($Y$3:Y979)+1,"  ")</f>
        <v xml:space="preserve">  </v>
      </c>
    </row>
    <row r="981" spans="2:25" ht="15.75">
      <c r="B981" s="5" t="str">
        <f>IF(C981&lt;&gt;"",COUNT($B$3:B980)+1,"")</f>
        <v/>
      </c>
      <c r="C981" s="86"/>
      <c r="D981" s="12"/>
      <c r="E981" s="12"/>
      <c r="F981" s="5" t="str">
        <f>IFERROR(IF(E981&lt;&gt;"",VLOOKUP(E981,STORE!$C$6:$D$500,2,FALSE),""),"تأكد من الكود")</f>
        <v/>
      </c>
      <c r="G981" s="12"/>
      <c r="H981" s="20"/>
      <c r="I981" s="12"/>
      <c r="U981" s="4" t="str">
        <f>IF(AND($V$2=$E981,$V$2&lt;&gt;"",$V$2&lt;&gt;0,F981&lt;&gt;"تأكد من الكود"),COUNT($U$3:U980)+1,"  ")</f>
        <v xml:space="preserve">  </v>
      </c>
      <c r="Y981" s="4" t="str">
        <f>IF(AND($Z$2=$D981,$Z$2&lt;&gt;"",$Z$2&lt;&gt;0,$Y$2=$Y$1),COUNT($Y$3:Y980)+1,"  ")</f>
        <v xml:space="preserve">  </v>
      </c>
    </row>
    <row r="982" spans="2:25" ht="15.75">
      <c r="B982" s="5" t="str">
        <f>IF(C982&lt;&gt;"",COUNT($B$3:B981)+1,"")</f>
        <v/>
      </c>
      <c r="C982" s="86"/>
      <c r="D982" s="12"/>
      <c r="E982" s="12"/>
      <c r="F982" s="5" t="str">
        <f>IFERROR(IF(E982&lt;&gt;"",VLOOKUP(E982,STORE!$C$6:$D$500,2,FALSE),""),"تأكد من الكود")</f>
        <v/>
      </c>
      <c r="G982" s="12"/>
      <c r="H982" s="20"/>
      <c r="I982" s="12"/>
      <c r="U982" s="4" t="str">
        <f>IF(AND($V$2=$E982,$V$2&lt;&gt;"",$V$2&lt;&gt;0,F982&lt;&gt;"تأكد من الكود"),COUNT($U$3:U981)+1,"  ")</f>
        <v xml:space="preserve">  </v>
      </c>
      <c r="Y982" s="4" t="str">
        <f>IF(AND($Z$2=$D982,$Z$2&lt;&gt;"",$Z$2&lt;&gt;0,$Y$2=$Y$1),COUNT($Y$3:Y981)+1,"  ")</f>
        <v xml:space="preserve">  </v>
      </c>
    </row>
    <row r="983" spans="2:25" ht="15.75">
      <c r="B983" s="5" t="str">
        <f>IF(C983&lt;&gt;"",COUNT($B$3:B982)+1,"")</f>
        <v/>
      </c>
      <c r="C983" s="86"/>
      <c r="D983" s="12"/>
      <c r="E983" s="12"/>
      <c r="F983" s="5" t="str">
        <f>IFERROR(IF(E983&lt;&gt;"",VLOOKUP(E983,STORE!$C$6:$D$500,2,FALSE),""),"تأكد من الكود")</f>
        <v/>
      </c>
      <c r="G983" s="12"/>
      <c r="H983" s="20"/>
      <c r="I983" s="12"/>
      <c r="U983" s="4" t="str">
        <f>IF(AND($V$2=$E983,$V$2&lt;&gt;"",$V$2&lt;&gt;0,F983&lt;&gt;"تأكد من الكود"),COUNT($U$3:U982)+1,"  ")</f>
        <v xml:space="preserve">  </v>
      </c>
      <c r="Y983" s="4" t="str">
        <f>IF(AND($Z$2=$D983,$Z$2&lt;&gt;"",$Z$2&lt;&gt;0,$Y$2=$Y$1),COUNT($Y$3:Y982)+1,"  ")</f>
        <v xml:space="preserve">  </v>
      </c>
    </row>
    <row r="984" spans="2:25" ht="15.75">
      <c r="B984" s="5" t="str">
        <f>IF(C984&lt;&gt;"",COUNT($B$3:B983)+1,"")</f>
        <v/>
      </c>
      <c r="C984" s="86"/>
      <c r="D984" s="12"/>
      <c r="E984" s="12"/>
      <c r="F984" s="5" t="str">
        <f>IFERROR(IF(E984&lt;&gt;"",VLOOKUP(E984,STORE!$C$6:$D$500,2,FALSE),""),"تأكد من الكود")</f>
        <v/>
      </c>
      <c r="G984" s="12"/>
      <c r="H984" s="20"/>
      <c r="I984" s="12"/>
      <c r="U984" s="4" t="str">
        <f>IF(AND($V$2=$E984,$V$2&lt;&gt;"",$V$2&lt;&gt;0,F984&lt;&gt;"تأكد من الكود"),COUNT($U$3:U983)+1,"  ")</f>
        <v xml:space="preserve">  </v>
      </c>
      <c r="Y984" s="4" t="str">
        <f>IF(AND($Z$2=$D984,$Z$2&lt;&gt;"",$Z$2&lt;&gt;0,$Y$2=$Y$1),COUNT($Y$3:Y983)+1,"  ")</f>
        <v xml:space="preserve">  </v>
      </c>
    </row>
    <row r="985" spans="2:25" ht="15.75">
      <c r="B985" s="5" t="str">
        <f>IF(C985&lt;&gt;"",COUNT($B$3:B984)+1,"")</f>
        <v/>
      </c>
      <c r="C985" s="86"/>
      <c r="D985" s="12"/>
      <c r="E985" s="12"/>
      <c r="F985" s="5" t="str">
        <f>IFERROR(IF(E985&lt;&gt;"",VLOOKUP(E985,STORE!$C$6:$D$500,2,FALSE),""),"تأكد من الكود")</f>
        <v/>
      </c>
      <c r="G985" s="12"/>
      <c r="H985" s="20"/>
      <c r="I985" s="12"/>
      <c r="U985" s="4" t="str">
        <f>IF(AND($V$2=$E985,$V$2&lt;&gt;"",$V$2&lt;&gt;0,F985&lt;&gt;"تأكد من الكود"),COUNT($U$3:U984)+1,"  ")</f>
        <v xml:space="preserve">  </v>
      </c>
      <c r="Y985" s="4" t="str">
        <f>IF(AND($Z$2=$D985,$Z$2&lt;&gt;"",$Z$2&lt;&gt;0,$Y$2=$Y$1),COUNT($Y$3:Y984)+1,"  ")</f>
        <v xml:space="preserve">  </v>
      </c>
    </row>
    <row r="986" spans="2:25" ht="15.75">
      <c r="B986" s="5" t="str">
        <f>IF(C986&lt;&gt;"",COUNT($B$3:B985)+1,"")</f>
        <v/>
      </c>
      <c r="C986" s="86"/>
      <c r="D986" s="12"/>
      <c r="E986" s="12"/>
      <c r="F986" s="5" t="str">
        <f>IFERROR(IF(E986&lt;&gt;"",VLOOKUP(E986,STORE!$C$6:$D$500,2,FALSE),""),"تأكد من الكود")</f>
        <v/>
      </c>
      <c r="G986" s="12"/>
      <c r="H986" s="20"/>
      <c r="I986" s="12"/>
      <c r="U986" s="4" t="str">
        <f>IF(AND($V$2=$E986,$V$2&lt;&gt;"",$V$2&lt;&gt;0,F986&lt;&gt;"تأكد من الكود"),COUNT($U$3:U985)+1,"  ")</f>
        <v xml:space="preserve">  </v>
      </c>
      <c r="Y986" s="4" t="str">
        <f>IF(AND($Z$2=$D986,$Z$2&lt;&gt;"",$Z$2&lt;&gt;0,$Y$2=$Y$1),COUNT($Y$3:Y985)+1,"  ")</f>
        <v xml:space="preserve">  </v>
      </c>
    </row>
    <row r="987" spans="2:25" ht="15.75">
      <c r="B987" s="5" t="str">
        <f>IF(C987&lt;&gt;"",COUNT($B$3:B986)+1,"")</f>
        <v/>
      </c>
      <c r="C987" s="86"/>
      <c r="D987" s="12"/>
      <c r="E987" s="12"/>
      <c r="F987" s="5" t="str">
        <f>IFERROR(IF(E987&lt;&gt;"",VLOOKUP(E987,STORE!$C$6:$D$500,2,FALSE),""),"تأكد من الكود")</f>
        <v/>
      </c>
      <c r="G987" s="12"/>
      <c r="H987" s="20"/>
      <c r="I987" s="12"/>
      <c r="U987" s="4" t="str">
        <f>IF(AND($V$2=$E987,$V$2&lt;&gt;"",$V$2&lt;&gt;0,F987&lt;&gt;"تأكد من الكود"),COUNT($U$3:U986)+1,"  ")</f>
        <v xml:space="preserve">  </v>
      </c>
      <c r="Y987" s="4" t="str">
        <f>IF(AND($Z$2=$D987,$Z$2&lt;&gt;"",$Z$2&lt;&gt;0,$Y$2=$Y$1),COUNT($Y$3:Y986)+1,"  ")</f>
        <v xml:space="preserve">  </v>
      </c>
    </row>
    <row r="988" spans="2:25" ht="15.75">
      <c r="B988" s="5" t="str">
        <f>IF(C988&lt;&gt;"",COUNT($B$3:B987)+1,"")</f>
        <v/>
      </c>
      <c r="C988" s="86"/>
      <c r="D988" s="12"/>
      <c r="E988" s="12"/>
      <c r="F988" s="5" t="str">
        <f>IFERROR(IF(E988&lt;&gt;"",VLOOKUP(E988,STORE!$C$6:$D$500,2,FALSE),""),"تأكد من الكود")</f>
        <v/>
      </c>
      <c r="G988" s="12"/>
      <c r="H988" s="20"/>
      <c r="I988" s="12"/>
      <c r="U988" s="4" t="str">
        <f>IF(AND($V$2=$E988,$V$2&lt;&gt;"",$V$2&lt;&gt;0,F988&lt;&gt;"تأكد من الكود"),COUNT($U$3:U987)+1,"  ")</f>
        <v xml:space="preserve">  </v>
      </c>
      <c r="Y988" s="4" t="str">
        <f>IF(AND($Z$2=$D988,$Z$2&lt;&gt;"",$Z$2&lt;&gt;0,$Y$2=$Y$1),COUNT($Y$3:Y987)+1,"  ")</f>
        <v xml:space="preserve">  </v>
      </c>
    </row>
    <row r="989" spans="2:25" ht="15.75">
      <c r="B989" s="5" t="str">
        <f>IF(C989&lt;&gt;"",COUNT($B$3:B988)+1,"")</f>
        <v/>
      </c>
      <c r="C989" s="86"/>
      <c r="D989" s="12"/>
      <c r="E989" s="12"/>
      <c r="F989" s="5" t="str">
        <f>IFERROR(IF(E989&lt;&gt;"",VLOOKUP(E989,STORE!$C$6:$D$500,2,FALSE),""),"تأكد من الكود")</f>
        <v/>
      </c>
      <c r="G989" s="12"/>
      <c r="H989" s="20"/>
      <c r="I989" s="12"/>
      <c r="U989" s="4" t="str">
        <f>IF(AND($V$2=$E989,$V$2&lt;&gt;"",$V$2&lt;&gt;0,F989&lt;&gt;"تأكد من الكود"),COUNT($U$3:U988)+1,"  ")</f>
        <v xml:space="preserve">  </v>
      </c>
      <c r="Y989" s="4" t="str">
        <f>IF(AND($Z$2=$D989,$Z$2&lt;&gt;"",$Z$2&lt;&gt;0,$Y$2=$Y$1),COUNT($Y$3:Y988)+1,"  ")</f>
        <v xml:space="preserve">  </v>
      </c>
    </row>
    <row r="990" spans="2:25" ht="15.75">
      <c r="B990" s="5" t="str">
        <f>IF(C990&lt;&gt;"",COUNT($B$3:B989)+1,"")</f>
        <v/>
      </c>
      <c r="C990" s="86"/>
      <c r="D990" s="12"/>
      <c r="E990" s="12"/>
      <c r="F990" s="5" t="str">
        <f>IFERROR(IF(E990&lt;&gt;"",VLOOKUP(E990,STORE!$C$6:$D$500,2,FALSE),""),"تأكد من الكود")</f>
        <v/>
      </c>
      <c r="G990" s="12"/>
      <c r="H990" s="20"/>
      <c r="I990" s="12"/>
      <c r="U990" s="4" t="str">
        <f>IF(AND($V$2=$E990,$V$2&lt;&gt;"",$V$2&lt;&gt;0,F990&lt;&gt;"تأكد من الكود"),COUNT($U$3:U989)+1,"  ")</f>
        <v xml:space="preserve">  </v>
      </c>
      <c r="Y990" s="4" t="str">
        <f>IF(AND($Z$2=$D990,$Z$2&lt;&gt;"",$Z$2&lt;&gt;0,$Y$2=$Y$1),COUNT($Y$3:Y989)+1,"  ")</f>
        <v xml:space="preserve">  </v>
      </c>
    </row>
    <row r="991" spans="2:25" ht="15.75">
      <c r="B991" s="5" t="str">
        <f>IF(C991&lt;&gt;"",COUNT($B$3:B990)+1,"")</f>
        <v/>
      </c>
      <c r="C991" s="86"/>
      <c r="D991" s="12"/>
      <c r="E991" s="12"/>
      <c r="F991" s="5" t="str">
        <f>IFERROR(IF(E991&lt;&gt;"",VLOOKUP(E991,STORE!$C$6:$D$500,2,FALSE),""),"تأكد من الكود")</f>
        <v/>
      </c>
      <c r="G991" s="12"/>
      <c r="H991" s="20"/>
      <c r="I991" s="12"/>
      <c r="U991" s="4" t="str">
        <f>IF(AND($V$2=$E991,$V$2&lt;&gt;"",$V$2&lt;&gt;0,F991&lt;&gt;"تأكد من الكود"),COUNT($U$3:U990)+1,"  ")</f>
        <v xml:space="preserve">  </v>
      </c>
      <c r="Y991" s="4" t="str">
        <f>IF(AND($Z$2=$D991,$Z$2&lt;&gt;"",$Z$2&lt;&gt;0,$Y$2=$Y$1),COUNT($Y$3:Y990)+1,"  ")</f>
        <v xml:space="preserve">  </v>
      </c>
    </row>
    <row r="992" spans="2:25" ht="15.75">
      <c r="B992" s="5" t="str">
        <f>IF(C992&lt;&gt;"",COUNT($B$3:B991)+1,"")</f>
        <v/>
      </c>
      <c r="C992" s="86"/>
      <c r="D992" s="12"/>
      <c r="E992" s="12"/>
      <c r="F992" s="5" t="str">
        <f>IFERROR(IF(E992&lt;&gt;"",VLOOKUP(E992,STORE!$C$6:$D$500,2,FALSE),""),"تأكد من الكود")</f>
        <v/>
      </c>
      <c r="G992" s="12"/>
      <c r="H992" s="20"/>
      <c r="I992" s="12"/>
      <c r="U992" s="4" t="str">
        <f>IF(AND($V$2=$E992,$V$2&lt;&gt;"",$V$2&lt;&gt;0,F992&lt;&gt;"تأكد من الكود"),COUNT($U$3:U991)+1,"  ")</f>
        <v xml:space="preserve">  </v>
      </c>
      <c r="Y992" s="4" t="str">
        <f>IF(AND($Z$2=$D992,$Z$2&lt;&gt;"",$Z$2&lt;&gt;0,$Y$2=$Y$1),COUNT($Y$3:Y991)+1,"  ")</f>
        <v xml:space="preserve">  </v>
      </c>
    </row>
    <row r="993" spans="2:25" ht="15.75">
      <c r="B993" s="5" t="str">
        <f>IF(C993&lt;&gt;"",COUNT($B$3:B992)+1,"")</f>
        <v/>
      </c>
      <c r="C993" s="86"/>
      <c r="D993" s="12"/>
      <c r="E993" s="12"/>
      <c r="F993" s="5" t="str">
        <f>IFERROR(IF(E993&lt;&gt;"",VLOOKUP(E993,STORE!$C$6:$D$500,2,FALSE),""),"تأكد من الكود")</f>
        <v/>
      </c>
      <c r="G993" s="12"/>
      <c r="H993" s="20"/>
      <c r="I993" s="12"/>
      <c r="U993" s="4" t="str">
        <f>IF(AND($V$2=$E993,$V$2&lt;&gt;"",$V$2&lt;&gt;0,F993&lt;&gt;"تأكد من الكود"),COUNT($U$3:U992)+1,"  ")</f>
        <v xml:space="preserve">  </v>
      </c>
      <c r="Y993" s="4" t="str">
        <f>IF(AND($Z$2=$D993,$Z$2&lt;&gt;"",$Z$2&lt;&gt;0,$Y$2=$Y$1),COUNT($Y$3:Y992)+1,"  ")</f>
        <v xml:space="preserve">  </v>
      </c>
    </row>
    <row r="994" spans="2:25" ht="15.75">
      <c r="B994" s="5" t="str">
        <f>IF(C994&lt;&gt;"",COUNT($B$3:B993)+1,"")</f>
        <v/>
      </c>
      <c r="C994" s="86"/>
      <c r="D994" s="12"/>
      <c r="E994" s="12"/>
      <c r="F994" s="5" t="str">
        <f>IFERROR(IF(E994&lt;&gt;"",VLOOKUP(E994,STORE!$C$6:$D$500,2,FALSE),""),"تأكد من الكود")</f>
        <v/>
      </c>
      <c r="G994" s="12"/>
      <c r="H994" s="20"/>
      <c r="I994" s="12"/>
      <c r="U994" s="4" t="str">
        <f>IF(AND($V$2=$E994,$V$2&lt;&gt;"",$V$2&lt;&gt;0,F994&lt;&gt;"تأكد من الكود"),COUNT($U$3:U993)+1,"  ")</f>
        <v xml:space="preserve">  </v>
      </c>
      <c r="Y994" s="4" t="str">
        <f>IF(AND($Z$2=$D994,$Z$2&lt;&gt;"",$Z$2&lt;&gt;0,$Y$2=$Y$1),COUNT($Y$3:Y993)+1,"  ")</f>
        <v xml:space="preserve">  </v>
      </c>
    </row>
    <row r="995" spans="2:25" ht="15.75">
      <c r="B995" s="5" t="str">
        <f>IF(C995&lt;&gt;"",COUNT($B$3:B994)+1,"")</f>
        <v/>
      </c>
      <c r="C995" s="86"/>
      <c r="D995" s="12"/>
      <c r="E995" s="12"/>
      <c r="F995" s="5" t="str">
        <f>IFERROR(IF(E995&lt;&gt;"",VLOOKUP(E995,STORE!$C$6:$D$500,2,FALSE),""),"تأكد من الكود")</f>
        <v/>
      </c>
      <c r="G995" s="12"/>
      <c r="H995" s="20"/>
      <c r="I995" s="12"/>
      <c r="U995" s="4" t="str">
        <f>IF(AND($V$2=$E995,$V$2&lt;&gt;"",$V$2&lt;&gt;0,F995&lt;&gt;"تأكد من الكود"),COUNT($U$3:U994)+1,"  ")</f>
        <v xml:space="preserve">  </v>
      </c>
      <c r="Y995" s="4" t="str">
        <f>IF(AND($Z$2=$D995,$Z$2&lt;&gt;"",$Z$2&lt;&gt;0,$Y$2=$Y$1),COUNT($Y$3:Y994)+1,"  ")</f>
        <v xml:space="preserve">  </v>
      </c>
    </row>
    <row r="996" spans="2:25" ht="15.75">
      <c r="B996" s="5" t="str">
        <f>IF(C996&lt;&gt;"",COUNT($B$3:B995)+1,"")</f>
        <v/>
      </c>
      <c r="C996" s="86"/>
      <c r="D996" s="12"/>
      <c r="E996" s="12"/>
      <c r="F996" s="5" t="str">
        <f>IFERROR(IF(E996&lt;&gt;"",VLOOKUP(E996,STORE!$C$6:$D$500,2,FALSE),""),"تأكد من الكود")</f>
        <v/>
      </c>
      <c r="G996" s="12"/>
      <c r="H996" s="20"/>
      <c r="I996" s="12"/>
      <c r="U996" s="4" t="str">
        <f>IF(AND($V$2=$E996,$V$2&lt;&gt;"",$V$2&lt;&gt;0,F996&lt;&gt;"تأكد من الكود"),COUNT($U$3:U995)+1,"  ")</f>
        <v xml:space="preserve">  </v>
      </c>
      <c r="Y996" s="4" t="str">
        <f>IF(AND($Z$2=$D996,$Z$2&lt;&gt;"",$Z$2&lt;&gt;0,$Y$2=$Y$1),COUNT($Y$3:Y995)+1,"  ")</f>
        <v xml:space="preserve">  </v>
      </c>
    </row>
    <row r="997" spans="2:25" ht="15.75">
      <c r="B997" s="5" t="str">
        <f>IF(C997&lt;&gt;"",COUNT($B$3:B996)+1,"")</f>
        <v/>
      </c>
      <c r="C997" s="86"/>
      <c r="D997" s="12"/>
      <c r="E997" s="12"/>
      <c r="F997" s="5" t="str">
        <f>IFERROR(IF(E997&lt;&gt;"",VLOOKUP(E997,STORE!$C$6:$D$500,2,FALSE),""),"تأكد من الكود")</f>
        <v/>
      </c>
      <c r="G997" s="12"/>
      <c r="H997" s="20"/>
      <c r="I997" s="12"/>
      <c r="U997" s="4" t="str">
        <f>IF(AND($V$2=$E997,$V$2&lt;&gt;"",$V$2&lt;&gt;0,F997&lt;&gt;"تأكد من الكود"),COUNT($U$3:U996)+1,"  ")</f>
        <v xml:space="preserve">  </v>
      </c>
      <c r="Y997" s="4" t="str">
        <f>IF(AND($Z$2=$D997,$Z$2&lt;&gt;"",$Z$2&lt;&gt;0,$Y$2=$Y$1),COUNT($Y$3:Y996)+1,"  ")</f>
        <v xml:space="preserve">  </v>
      </c>
    </row>
    <row r="998" spans="2:25" ht="15.75">
      <c r="B998" s="5" t="str">
        <f>IF(C998&lt;&gt;"",COUNT($B$3:B997)+1,"")</f>
        <v/>
      </c>
      <c r="C998" s="86"/>
      <c r="D998" s="12"/>
      <c r="E998" s="12"/>
      <c r="F998" s="5" t="str">
        <f>IFERROR(IF(E998&lt;&gt;"",VLOOKUP(E998,STORE!$C$6:$D$500,2,FALSE),""),"تأكد من الكود")</f>
        <v/>
      </c>
      <c r="G998" s="12"/>
      <c r="H998" s="20"/>
      <c r="I998" s="12"/>
      <c r="U998" s="4" t="str">
        <f>IF(AND($V$2=$E998,$V$2&lt;&gt;"",$V$2&lt;&gt;0,F998&lt;&gt;"تأكد من الكود"),COUNT($U$3:U997)+1,"  ")</f>
        <v xml:space="preserve">  </v>
      </c>
      <c r="Y998" s="4" t="str">
        <f>IF(AND($Z$2=$D998,$Z$2&lt;&gt;"",$Z$2&lt;&gt;0,$Y$2=$Y$1),COUNT($Y$3:Y997)+1,"  ")</f>
        <v xml:space="preserve">  </v>
      </c>
    </row>
    <row r="999" spans="2:25" ht="15.75">
      <c r="B999" s="5" t="str">
        <f>IF(C999&lt;&gt;"",COUNT($B$3:B998)+1,"")</f>
        <v/>
      </c>
      <c r="C999" s="86"/>
      <c r="D999" s="12"/>
      <c r="E999" s="12"/>
      <c r="F999" s="5" t="str">
        <f>IFERROR(IF(E999&lt;&gt;"",VLOOKUP(E999,STORE!$C$6:$D$500,2,FALSE),""),"تأكد من الكود")</f>
        <v/>
      </c>
      <c r="G999" s="12"/>
      <c r="H999" s="20"/>
      <c r="I999" s="12"/>
      <c r="U999" s="4" t="str">
        <f>IF(AND($V$2=$E999,$V$2&lt;&gt;"",$V$2&lt;&gt;0,F999&lt;&gt;"تأكد من الكود"),COUNT($U$3:U998)+1,"  ")</f>
        <v xml:space="preserve">  </v>
      </c>
      <c r="Y999" s="4" t="str">
        <f>IF(AND($Z$2=$D999,$Z$2&lt;&gt;"",$Z$2&lt;&gt;0,$Y$2=$Y$1),COUNT($Y$3:Y998)+1,"  ")</f>
        <v xml:space="preserve">  </v>
      </c>
    </row>
    <row r="1000" spans="2:25" ht="15.75">
      <c r="B1000" s="5" t="str">
        <f>IF(C1000&lt;&gt;"",COUNT($B$3:B999)+1,"")</f>
        <v/>
      </c>
      <c r="C1000" s="86"/>
      <c r="D1000" s="12"/>
      <c r="E1000" s="12"/>
      <c r="F1000" s="5" t="str">
        <f>IFERROR(IF(E1000&lt;&gt;"",VLOOKUP(E1000,STORE!$C$6:$D$500,2,FALSE),""),"تأكد من الكود")</f>
        <v/>
      </c>
      <c r="G1000" s="12"/>
      <c r="H1000" s="20"/>
      <c r="I1000" s="12"/>
      <c r="U1000" s="4" t="str">
        <f>IF(AND($V$2=$E1000,$V$2&lt;&gt;"",$V$2&lt;&gt;0,F1000&lt;&gt;"تأكد من الكود"),COUNT($U$3:U999)+1,"  ")</f>
        <v xml:space="preserve">  </v>
      </c>
      <c r="Y1000" s="4" t="str">
        <f>IF(AND($Z$2=$D1000,$Z$2&lt;&gt;"",$Z$2&lt;&gt;0,$Y$2=$Y$1),COUNT($Y$3:Y999)+1,"  ")</f>
        <v xml:space="preserve">  </v>
      </c>
    </row>
    <row r="1001" spans="2:25" ht="15.75">
      <c r="B1001" s="5" t="str">
        <f>IF(C1001&lt;&gt;"",COUNT($B$3:B1000)+1,"")</f>
        <v/>
      </c>
      <c r="C1001" s="86"/>
      <c r="D1001" s="12"/>
      <c r="E1001" s="12"/>
      <c r="F1001" s="5" t="str">
        <f>IFERROR(IF(E1001&lt;&gt;"",VLOOKUP(E1001,STORE!$C$6:$D$500,2,FALSE),""),"تأكد من الكود")</f>
        <v/>
      </c>
      <c r="G1001" s="12"/>
      <c r="H1001" s="20"/>
      <c r="I1001" s="12"/>
      <c r="U1001" s="4" t="str">
        <f>IF(AND($V$2=$E1001,$V$2&lt;&gt;"",$V$2&lt;&gt;0,F1001&lt;&gt;"تأكد من الكود"),COUNT($U$3:U1000)+1,"  ")</f>
        <v xml:space="preserve">  </v>
      </c>
      <c r="Y1001" s="4" t="str">
        <f>IF(AND($Z$2=$D1001,$Z$2&lt;&gt;"",$Z$2&lt;&gt;0,$Y$2=$Y$1),COUNT($Y$3:Y1000)+1,"  ")</f>
        <v xml:space="preserve">  </v>
      </c>
    </row>
    <row r="1002" spans="2:25" ht="15.75">
      <c r="B1002" s="5" t="str">
        <f>IF(C1002&lt;&gt;"",COUNT($B$3:B1001)+1,"")</f>
        <v/>
      </c>
      <c r="C1002" s="86"/>
      <c r="D1002" s="12"/>
      <c r="E1002" s="12"/>
      <c r="F1002" s="5" t="str">
        <f>IFERROR(IF(E1002&lt;&gt;"",VLOOKUP(E1002,STORE!$C$6:$D$500,2,FALSE),""),"تأكد من الكود")</f>
        <v/>
      </c>
      <c r="G1002" s="12"/>
      <c r="H1002" s="20"/>
      <c r="I1002" s="12"/>
      <c r="U1002" s="4" t="str">
        <f>IF(AND($V$2=$E1002,$V$2&lt;&gt;"",$V$2&lt;&gt;0,F1002&lt;&gt;"تأكد من الكود"),COUNT($U$3:U1001)+1,"  ")</f>
        <v xml:space="preserve">  </v>
      </c>
      <c r="Y1002" s="4" t="str">
        <f>IF(AND($Z$2=$D1002,$Z$2&lt;&gt;"",$Z$2&lt;&gt;0,$Y$2=$Y$1),COUNT($Y$3:Y1001)+1,"  ")</f>
        <v xml:space="preserve">  </v>
      </c>
    </row>
    <row r="1003" spans="2:25" ht="15.75">
      <c r="B1003" s="5" t="str">
        <f>IF(C1003&lt;&gt;"",COUNT($B$3:B1002)+1,"")</f>
        <v/>
      </c>
      <c r="C1003" s="86"/>
      <c r="D1003" s="12"/>
      <c r="E1003" s="12"/>
      <c r="F1003" s="5" t="str">
        <f>IFERROR(IF(E1003&lt;&gt;"",VLOOKUP(E1003,STORE!$C$6:$D$500,2,FALSE),""),"تأكد من الكود")</f>
        <v/>
      </c>
      <c r="G1003" s="12"/>
      <c r="H1003" s="20"/>
      <c r="I1003" s="12"/>
      <c r="U1003" s="4" t="str">
        <f>IF(AND($V$2=$E1003,$V$2&lt;&gt;"",$V$2&lt;&gt;0,F1003&lt;&gt;"تأكد من الكود"),COUNT($U$3:U1002)+1,"  ")</f>
        <v xml:space="preserve">  </v>
      </c>
      <c r="Y1003" s="4" t="str">
        <f>IF(AND($Z$2=$D1003,$Z$2&lt;&gt;"",$Z$2&lt;&gt;0,$Y$2=$Y$1),COUNT($Y$3:Y1002)+1,"  ")</f>
        <v xml:space="preserve">  </v>
      </c>
    </row>
    <row r="1004" spans="2:25" ht="15.75">
      <c r="B1004" s="5" t="str">
        <f>IF(C1004&lt;&gt;"",COUNT($B$3:B1003)+1,"")</f>
        <v/>
      </c>
      <c r="C1004" s="86"/>
      <c r="D1004" s="12"/>
      <c r="E1004" s="12"/>
      <c r="F1004" s="5" t="str">
        <f>IFERROR(IF(E1004&lt;&gt;"",VLOOKUP(E1004,STORE!$C$6:$D$500,2,FALSE),""),"تأكد من الكود")</f>
        <v/>
      </c>
      <c r="G1004" s="12"/>
      <c r="H1004" s="20"/>
      <c r="I1004" s="12"/>
      <c r="U1004" s="4" t="str">
        <f>IF(AND($V$2=$E1004,$V$2&lt;&gt;"",$V$2&lt;&gt;0,F1004&lt;&gt;"تأكد من الكود"),COUNT($U$3:U1003)+1,"  ")</f>
        <v xml:space="preserve">  </v>
      </c>
      <c r="Y1004" s="4" t="str">
        <f>IF(AND($Z$2=$D1004,$Z$2&lt;&gt;"",$Z$2&lt;&gt;0,$Y$2=$Y$1),COUNT($Y$3:Y1003)+1,"  ")</f>
        <v xml:space="preserve">  </v>
      </c>
    </row>
    <row r="1005" spans="2:25" ht="15.75">
      <c r="B1005" s="5" t="str">
        <f>IF(C1005&lt;&gt;"",COUNT($B$3:B1004)+1,"")</f>
        <v/>
      </c>
      <c r="C1005" s="86"/>
      <c r="D1005" s="12"/>
      <c r="E1005" s="12"/>
      <c r="F1005" s="5" t="str">
        <f>IFERROR(IF(E1005&lt;&gt;"",VLOOKUP(E1005,STORE!$C$6:$D$500,2,FALSE),""),"تأكد من الكود")</f>
        <v/>
      </c>
      <c r="G1005" s="12"/>
      <c r="H1005" s="20"/>
      <c r="I1005" s="12"/>
      <c r="U1005" s="4" t="str">
        <f>IF(AND($V$2=$E1005,$V$2&lt;&gt;"",$V$2&lt;&gt;0,F1005&lt;&gt;"تأكد من الكود"),COUNT($U$3:U1004)+1,"  ")</f>
        <v xml:space="preserve">  </v>
      </c>
      <c r="Y1005" s="4" t="str">
        <f>IF(AND($Z$2=$D1005,$Z$2&lt;&gt;"",$Z$2&lt;&gt;0,$Y$2=$Y$1),COUNT($Y$3:Y1004)+1,"  ")</f>
        <v xml:space="preserve">  </v>
      </c>
    </row>
    <row r="1006" spans="2:25" ht="15.75">
      <c r="B1006" s="5" t="str">
        <f>IF(C1006&lt;&gt;"",COUNT($B$3:B1005)+1,"")</f>
        <v/>
      </c>
      <c r="C1006" s="86"/>
      <c r="D1006" s="12"/>
      <c r="E1006" s="12"/>
      <c r="F1006" s="5" t="str">
        <f>IFERROR(IF(E1006&lt;&gt;"",VLOOKUP(E1006,STORE!$C$6:$D$500,2,FALSE),""),"تأكد من الكود")</f>
        <v/>
      </c>
      <c r="G1006" s="12"/>
      <c r="H1006" s="20"/>
      <c r="I1006" s="12"/>
      <c r="U1006" s="4" t="str">
        <f>IF(AND($V$2=$E1006,$V$2&lt;&gt;"",$V$2&lt;&gt;0,F1006&lt;&gt;"تأكد من الكود"),COUNT($U$3:U1005)+1,"  ")</f>
        <v xml:space="preserve">  </v>
      </c>
      <c r="Y1006" s="4" t="str">
        <f>IF(AND($Z$2=$D1006,$Z$2&lt;&gt;"",$Z$2&lt;&gt;0,$Y$2=$Y$1),COUNT($Y$3:Y1005)+1,"  ")</f>
        <v xml:space="preserve">  </v>
      </c>
    </row>
    <row r="1007" spans="2:25" ht="15.75">
      <c r="B1007" s="5" t="str">
        <f>IF(C1007&lt;&gt;"",COUNT($B$3:B1006)+1,"")</f>
        <v/>
      </c>
      <c r="C1007" s="86"/>
      <c r="D1007" s="12"/>
      <c r="E1007" s="12"/>
      <c r="F1007" s="5" t="str">
        <f>IFERROR(IF(E1007&lt;&gt;"",VLOOKUP(E1007,STORE!$C$6:$D$500,2,FALSE),""),"تأكد من الكود")</f>
        <v/>
      </c>
      <c r="G1007" s="12"/>
      <c r="H1007" s="20"/>
      <c r="I1007" s="12"/>
      <c r="U1007" s="4" t="str">
        <f>IF(AND($V$2=$E1007,$V$2&lt;&gt;"",$V$2&lt;&gt;0,F1007&lt;&gt;"تأكد من الكود"),COUNT($U$3:U1006)+1,"  ")</f>
        <v xml:space="preserve">  </v>
      </c>
      <c r="Y1007" s="4" t="str">
        <f>IF(AND($Z$2=$D1007,$Z$2&lt;&gt;"",$Z$2&lt;&gt;0,$Y$2=$Y$1),COUNT($Y$3:Y1006)+1,"  ")</f>
        <v xml:space="preserve">  </v>
      </c>
    </row>
    <row r="1008" spans="2:25" ht="15.75">
      <c r="B1008" s="5" t="str">
        <f>IF(C1008&lt;&gt;"",COUNT($B$3:B1007)+1,"")</f>
        <v/>
      </c>
      <c r="C1008" s="86"/>
      <c r="D1008" s="12"/>
      <c r="E1008" s="12"/>
      <c r="F1008" s="5" t="str">
        <f>IFERROR(IF(E1008&lt;&gt;"",VLOOKUP(E1008,STORE!$C$6:$D$500,2,FALSE),""),"تأكد من الكود")</f>
        <v/>
      </c>
      <c r="G1008" s="12"/>
      <c r="H1008" s="20"/>
      <c r="I1008" s="12"/>
      <c r="U1008" s="4" t="str">
        <f>IF(AND($V$2=$E1008,$V$2&lt;&gt;"",$V$2&lt;&gt;0,F1008&lt;&gt;"تأكد من الكود"),COUNT($U$3:U1007)+1,"  ")</f>
        <v xml:space="preserve">  </v>
      </c>
      <c r="Y1008" s="4" t="str">
        <f>IF(AND($Z$2=$D1008,$Z$2&lt;&gt;"",$Z$2&lt;&gt;0,$Y$2=$Y$1),COUNT($Y$3:Y1007)+1,"  ")</f>
        <v xml:space="preserve">  </v>
      </c>
    </row>
    <row r="1009" spans="2:25" ht="15.75">
      <c r="B1009" s="5" t="str">
        <f>IF(C1009&lt;&gt;"",COUNT($B$3:B1008)+1,"")</f>
        <v/>
      </c>
      <c r="C1009" s="86"/>
      <c r="D1009" s="12"/>
      <c r="E1009" s="12"/>
      <c r="F1009" s="5" t="str">
        <f>IFERROR(IF(E1009&lt;&gt;"",VLOOKUP(E1009,STORE!$C$6:$D$500,2,FALSE),""),"تأكد من الكود")</f>
        <v/>
      </c>
      <c r="G1009" s="12"/>
      <c r="H1009" s="20"/>
      <c r="I1009" s="12"/>
      <c r="U1009" s="4" t="str">
        <f>IF(AND($V$2=$E1009,$V$2&lt;&gt;"",$V$2&lt;&gt;0,F1009&lt;&gt;"تأكد من الكود"),COUNT($U$3:U1008)+1,"  ")</f>
        <v xml:space="preserve">  </v>
      </c>
      <c r="Y1009" s="4" t="str">
        <f>IF(AND($Z$2=$D1009,$Z$2&lt;&gt;"",$Z$2&lt;&gt;0,$Y$2=$Y$1),COUNT($Y$3:Y1008)+1,"  ")</f>
        <v xml:space="preserve">  </v>
      </c>
    </row>
    <row r="1010" spans="2:25" ht="15.75">
      <c r="B1010" s="5" t="str">
        <f>IF(C1010&lt;&gt;"",COUNT($B$3:B1009)+1,"")</f>
        <v/>
      </c>
      <c r="C1010" s="86"/>
      <c r="D1010" s="12"/>
      <c r="E1010" s="12"/>
      <c r="F1010" s="5" t="str">
        <f>IFERROR(IF(E1010&lt;&gt;"",VLOOKUP(E1010,STORE!$C$6:$D$500,2,FALSE),""),"تأكد من الكود")</f>
        <v/>
      </c>
      <c r="G1010" s="12"/>
      <c r="H1010" s="20"/>
      <c r="I1010" s="12"/>
      <c r="U1010" s="4" t="str">
        <f>IF(AND($V$2=$E1010,$V$2&lt;&gt;"",$V$2&lt;&gt;0,F1010&lt;&gt;"تأكد من الكود"),COUNT($U$3:U1009)+1,"  ")</f>
        <v xml:space="preserve">  </v>
      </c>
      <c r="Y1010" s="4" t="str">
        <f>IF(AND($Z$2=$D1010,$Z$2&lt;&gt;"",$Z$2&lt;&gt;0,$Y$2=$Y$1),COUNT($Y$3:Y1009)+1,"  ")</f>
        <v xml:space="preserve">  </v>
      </c>
    </row>
    <row r="1011" spans="2:25" ht="15.75">
      <c r="B1011" s="5" t="str">
        <f>IF(C1011&lt;&gt;"",COUNT($B$3:B1010)+1,"")</f>
        <v/>
      </c>
      <c r="C1011" s="86"/>
      <c r="D1011" s="12"/>
      <c r="E1011" s="12"/>
      <c r="F1011" s="5" t="str">
        <f>IFERROR(IF(E1011&lt;&gt;"",VLOOKUP(E1011,STORE!$C$6:$D$500,2,FALSE),""),"تأكد من الكود")</f>
        <v/>
      </c>
      <c r="G1011" s="12"/>
      <c r="H1011" s="20"/>
      <c r="I1011" s="12"/>
      <c r="U1011" s="4" t="str">
        <f>IF(AND($V$2=$E1011,$V$2&lt;&gt;"",$V$2&lt;&gt;0,F1011&lt;&gt;"تأكد من الكود"),COUNT($U$3:U1010)+1,"  ")</f>
        <v xml:space="preserve">  </v>
      </c>
      <c r="Y1011" s="4" t="str">
        <f>IF(AND($Z$2=$D1011,$Z$2&lt;&gt;"",$Z$2&lt;&gt;0,$Y$2=$Y$1),COUNT($Y$3:Y1010)+1,"  ")</f>
        <v xml:space="preserve">  </v>
      </c>
    </row>
    <row r="1012" spans="2:25" ht="15.75">
      <c r="B1012" s="5" t="str">
        <f>IF(C1012&lt;&gt;"",COUNT($B$3:B1011)+1,"")</f>
        <v/>
      </c>
      <c r="C1012" s="86"/>
      <c r="D1012" s="12"/>
      <c r="E1012" s="12"/>
      <c r="F1012" s="5" t="str">
        <f>IFERROR(IF(E1012&lt;&gt;"",VLOOKUP(E1012,STORE!$C$6:$D$500,2,FALSE),""),"تأكد من الكود")</f>
        <v/>
      </c>
      <c r="G1012" s="12"/>
      <c r="H1012" s="20"/>
      <c r="I1012" s="12"/>
      <c r="U1012" s="4" t="str">
        <f>IF(AND($V$2=$E1012,$V$2&lt;&gt;"",$V$2&lt;&gt;0,F1012&lt;&gt;"تأكد من الكود"),COUNT($U$3:U1011)+1,"  ")</f>
        <v xml:space="preserve">  </v>
      </c>
      <c r="Y1012" s="4" t="str">
        <f>IF(AND($Z$2=$D1012,$Z$2&lt;&gt;"",$Z$2&lt;&gt;0,$Y$2=$Y$1),COUNT($Y$3:Y1011)+1,"  ")</f>
        <v xml:space="preserve">  </v>
      </c>
    </row>
    <row r="1013" spans="2:25" ht="15.75">
      <c r="B1013" s="5" t="str">
        <f>IF(C1013&lt;&gt;"",COUNT($B$3:B1012)+1,"")</f>
        <v/>
      </c>
      <c r="C1013" s="86"/>
      <c r="D1013" s="12"/>
      <c r="E1013" s="12"/>
      <c r="F1013" s="5" t="str">
        <f>IFERROR(IF(E1013&lt;&gt;"",VLOOKUP(E1013,STORE!$C$6:$D$500,2,FALSE),""),"تأكد من الكود")</f>
        <v/>
      </c>
      <c r="G1013" s="12"/>
      <c r="H1013" s="20"/>
      <c r="I1013" s="12"/>
      <c r="U1013" s="4" t="str">
        <f>IF(AND($V$2=$E1013,$V$2&lt;&gt;"",$V$2&lt;&gt;0,F1013&lt;&gt;"تأكد من الكود"),COUNT($U$3:U1012)+1,"  ")</f>
        <v xml:space="preserve">  </v>
      </c>
      <c r="Y1013" s="4" t="str">
        <f>IF(AND($Z$2=$D1013,$Z$2&lt;&gt;"",$Z$2&lt;&gt;0,$Y$2=$Y$1),COUNT($Y$3:Y1012)+1,"  ")</f>
        <v xml:space="preserve">  </v>
      </c>
    </row>
    <row r="1014" spans="2:25" ht="15.75">
      <c r="B1014" s="5" t="str">
        <f>IF(C1014&lt;&gt;"",COUNT($B$3:B1013)+1,"")</f>
        <v/>
      </c>
      <c r="C1014" s="86"/>
      <c r="D1014" s="12"/>
      <c r="E1014" s="12"/>
      <c r="F1014" s="5" t="str">
        <f>IFERROR(IF(E1014&lt;&gt;"",VLOOKUP(E1014,STORE!$C$6:$D$500,2,FALSE),""),"تأكد من الكود")</f>
        <v/>
      </c>
      <c r="G1014" s="12"/>
      <c r="H1014" s="20"/>
      <c r="I1014" s="12"/>
      <c r="U1014" s="4" t="str">
        <f>IF(AND($V$2=$E1014,$V$2&lt;&gt;"",$V$2&lt;&gt;0,F1014&lt;&gt;"تأكد من الكود"),COUNT($U$3:U1013)+1,"  ")</f>
        <v xml:space="preserve">  </v>
      </c>
      <c r="Y1014" s="4" t="str">
        <f>IF(AND($Z$2=$D1014,$Z$2&lt;&gt;"",$Z$2&lt;&gt;0,$Y$2=$Y$1),COUNT($Y$3:Y1013)+1,"  ")</f>
        <v xml:space="preserve">  </v>
      </c>
    </row>
    <row r="1015" spans="2:25" ht="15.75">
      <c r="B1015" s="5" t="str">
        <f>IF(C1015&lt;&gt;"",COUNT($B$3:B1014)+1,"")</f>
        <v/>
      </c>
      <c r="C1015" s="86"/>
      <c r="D1015" s="12"/>
      <c r="E1015" s="12"/>
      <c r="F1015" s="5" t="str">
        <f>IFERROR(IF(E1015&lt;&gt;"",VLOOKUP(E1015,STORE!$C$6:$D$500,2,FALSE),""),"تأكد من الكود")</f>
        <v/>
      </c>
      <c r="G1015" s="12"/>
      <c r="H1015" s="20"/>
      <c r="I1015" s="12"/>
      <c r="U1015" s="4" t="str">
        <f>IF(AND($V$2=$E1015,$V$2&lt;&gt;"",$V$2&lt;&gt;0,F1015&lt;&gt;"تأكد من الكود"),COUNT($U$3:U1014)+1,"  ")</f>
        <v xml:space="preserve">  </v>
      </c>
      <c r="Y1015" s="4" t="str">
        <f>IF(AND($Z$2=$D1015,$Z$2&lt;&gt;"",$Z$2&lt;&gt;0,$Y$2=$Y$1),COUNT($Y$3:Y1014)+1,"  ")</f>
        <v xml:space="preserve">  </v>
      </c>
    </row>
    <row r="1016" spans="2:25" ht="15.75">
      <c r="B1016" s="5" t="str">
        <f>IF(C1016&lt;&gt;"",COUNT($B$3:B1015)+1,"")</f>
        <v/>
      </c>
      <c r="C1016" s="86"/>
      <c r="D1016" s="12"/>
      <c r="E1016" s="12"/>
      <c r="F1016" s="5" t="str">
        <f>IFERROR(IF(E1016&lt;&gt;"",VLOOKUP(E1016,STORE!$C$6:$D$500,2,FALSE),""),"تأكد من الكود")</f>
        <v/>
      </c>
      <c r="G1016" s="12"/>
      <c r="H1016" s="20"/>
      <c r="I1016" s="12"/>
      <c r="U1016" s="4" t="str">
        <f>IF(AND($V$2=$E1016,$V$2&lt;&gt;"",$V$2&lt;&gt;0,F1016&lt;&gt;"تأكد من الكود"),COUNT($U$3:U1015)+1,"  ")</f>
        <v xml:space="preserve">  </v>
      </c>
      <c r="Y1016" s="4" t="str">
        <f>IF(AND($Z$2=$D1016,$Z$2&lt;&gt;"",$Z$2&lt;&gt;0,$Y$2=$Y$1),COUNT($Y$3:Y1015)+1,"  ")</f>
        <v xml:space="preserve">  </v>
      </c>
    </row>
    <row r="1017" spans="2:25" ht="15.75">
      <c r="B1017" s="5" t="str">
        <f>IF(C1017&lt;&gt;"",COUNT($B$3:B1016)+1,"")</f>
        <v/>
      </c>
      <c r="C1017" s="86"/>
      <c r="D1017" s="12"/>
      <c r="E1017" s="12"/>
      <c r="F1017" s="5" t="str">
        <f>IFERROR(IF(E1017&lt;&gt;"",VLOOKUP(E1017,STORE!$C$6:$D$500,2,FALSE),""),"تأكد من الكود")</f>
        <v/>
      </c>
      <c r="G1017" s="12"/>
      <c r="H1017" s="20"/>
      <c r="I1017" s="12"/>
      <c r="U1017" s="4" t="str">
        <f>IF(AND($V$2=$E1017,$V$2&lt;&gt;"",$V$2&lt;&gt;0,F1017&lt;&gt;"تأكد من الكود"),COUNT($U$3:U1016)+1,"  ")</f>
        <v xml:space="preserve">  </v>
      </c>
      <c r="Y1017" s="4" t="str">
        <f>IF(AND($Z$2=$D1017,$Z$2&lt;&gt;"",$Z$2&lt;&gt;0,$Y$2=$Y$1),COUNT($Y$3:Y1016)+1,"  ")</f>
        <v xml:space="preserve">  </v>
      </c>
    </row>
    <row r="1018" spans="2:25" ht="15.75">
      <c r="B1018" s="5" t="str">
        <f>IF(C1018&lt;&gt;"",COUNT($B$3:B1017)+1,"")</f>
        <v/>
      </c>
      <c r="C1018" s="86"/>
      <c r="D1018" s="12"/>
      <c r="E1018" s="12"/>
      <c r="F1018" s="5" t="str">
        <f>IFERROR(IF(E1018&lt;&gt;"",VLOOKUP(E1018,STORE!$C$6:$D$500,2,FALSE),""),"تأكد من الكود")</f>
        <v/>
      </c>
      <c r="G1018" s="12"/>
      <c r="H1018" s="20"/>
      <c r="I1018" s="12"/>
      <c r="U1018" s="4" t="str">
        <f>IF(AND($V$2=$E1018,$V$2&lt;&gt;"",$V$2&lt;&gt;0,F1018&lt;&gt;"تأكد من الكود"),COUNT($U$3:U1017)+1,"  ")</f>
        <v xml:space="preserve">  </v>
      </c>
      <c r="Y1018" s="4" t="str">
        <f>IF(AND($Z$2=$D1018,$Z$2&lt;&gt;"",$Z$2&lt;&gt;0,$Y$2=$Y$1),COUNT($Y$3:Y1017)+1,"  ")</f>
        <v xml:space="preserve">  </v>
      </c>
    </row>
    <row r="1019" spans="2:25" ht="15.75">
      <c r="B1019" s="5" t="str">
        <f>IF(C1019&lt;&gt;"",COUNT($B$3:B1018)+1,"")</f>
        <v/>
      </c>
      <c r="C1019" s="86"/>
      <c r="D1019" s="12"/>
      <c r="E1019" s="12"/>
      <c r="F1019" s="5" t="str">
        <f>IFERROR(IF(E1019&lt;&gt;"",VLOOKUP(E1019,STORE!$C$6:$D$500,2,FALSE),""),"تأكد من الكود")</f>
        <v/>
      </c>
      <c r="G1019" s="12"/>
      <c r="H1019" s="20"/>
      <c r="I1019" s="12"/>
      <c r="U1019" s="4" t="str">
        <f>IF(AND($V$2=$E1019,$V$2&lt;&gt;"",$V$2&lt;&gt;0,F1019&lt;&gt;"تأكد من الكود"),COUNT($U$3:U1018)+1,"  ")</f>
        <v xml:space="preserve">  </v>
      </c>
      <c r="Y1019" s="4" t="str">
        <f>IF(AND($Z$2=$D1019,$Z$2&lt;&gt;"",$Z$2&lt;&gt;0,$Y$2=$Y$1),COUNT($Y$3:Y1018)+1,"  ")</f>
        <v xml:space="preserve">  </v>
      </c>
    </row>
    <row r="1020" spans="2:25" ht="15.75">
      <c r="B1020" s="5" t="str">
        <f>IF(C1020&lt;&gt;"",COUNT($B$3:B1019)+1,"")</f>
        <v/>
      </c>
      <c r="C1020" s="86"/>
      <c r="D1020" s="12"/>
      <c r="E1020" s="12"/>
      <c r="F1020" s="5" t="str">
        <f>IFERROR(IF(E1020&lt;&gt;"",VLOOKUP(E1020,STORE!$C$6:$D$500,2,FALSE),""),"تأكد من الكود")</f>
        <v/>
      </c>
      <c r="G1020" s="12"/>
      <c r="H1020" s="20"/>
      <c r="I1020" s="12"/>
      <c r="U1020" s="4" t="str">
        <f>IF(AND($V$2=$E1020,$V$2&lt;&gt;"",$V$2&lt;&gt;0,F1020&lt;&gt;"تأكد من الكود"),COUNT($U$3:U1019)+1,"  ")</f>
        <v xml:space="preserve">  </v>
      </c>
      <c r="Y1020" s="4" t="str">
        <f>IF(AND($Z$2=$D1020,$Z$2&lt;&gt;"",$Z$2&lt;&gt;0,$Y$2=$Y$1),COUNT($Y$3:Y1019)+1,"  ")</f>
        <v xml:space="preserve">  </v>
      </c>
    </row>
    <row r="1021" spans="2:25" ht="15.75">
      <c r="B1021" s="5" t="str">
        <f>IF(C1021&lt;&gt;"",COUNT($B$3:B1020)+1,"")</f>
        <v/>
      </c>
      <c r="C1021" s="86"/>
      <c r="D1021" s="12"/>
      <c r="E1021" s="12"/>
      <c r="F1021" s="5" t="str">
        <f>IFERROR(IF(E1021&lt;&gt;"",VLOOKUP(E1021,STORE!$C$6:$D$500,2,FALSE),""),"تأكد من الكود")</f>
        <v/>
      </c>
      <c r="G1021" s="12"/>
      <c r="H1021" s="20"/>
      <c r="I1021" s="12"/>
      <c r="U1021" s="4" t="str">
        <f>IF(AND($V$2=$E1021,$V$2&lt;&gt;"",$V$2&lt;&gt;0,F1021&lt;&gt;"تأكد من الكود"),COUNT($U$3:U1020)+1,"  ")</f>
        <v xml:space="preserve">  </v>
      </c>
      <c r="Y1021" s="4" t="str">
        <f>IF(AND($Z$2=$D1021,$Z$2&lt;&gt;"",$Z$2&lt;&gt;0,$Y$2=$Y$1),COUNT($Y$3:Y1020)+1,"  ")</f>
        <v xml:space="preserve">  </v>
      </c>
    </row>
    <row r="1022" spans="2:25" ht="15.75">
      <c r="B1022" s="5" t="str">
        <f>IF(C1022&lt;&gt;"",COUNT($B$3:B1021)+1,"")</f>
        <v/>
      </c>
      <c r="C1022" s="86"/>
      <c r="D1022" s="12"/>
      <c r="E1022" s="12"/>
      <c r="F1022" s="5" t="str">
        <f>IFERROR(IF(E1022&lt;&gt;"",VLOOKUP(E1022,STORE!$C$6:$D$500,2,FALSE),""),"تأكد من الكود")</f>
        <v/>
      </c>
      <c r="G1022" s="12"/>
      <c r="H1022" s="20"/>
      <c r="I1022" s="12"/>
      <c r="U1022" s="4" t="str">
        <f>IF(AND($V$2=$E1022,$V$2&lt;&gt;"",$V$2&lt;&gt;0,F1022&lt;&gt;"تأكد من الكود"),COUNT($U$3:U1021)+1,"  ")</f>
        <v xml:space="preserve">  </v>
      </c>
      <c r="Y1022" s="4" t="str">
        <f>IF(AND($Z$2=$D1022,$Z$2&lt;&gt;"",$Z$2&lt;&gt;0,$Y$2=$Y$1),COUNT($Y$3:Y1021)+1,"  ")</f>
        <v xml:space="preserve">  </v>
      </c>
    </row>
    <row r="1023" spans="2:25" ht="15.75">
      <c r="B1023" s="5" t="str">
        <f>IF(C1023&lt;&gt;"",COUNT($B$3:B1022)+1,"")</f>
        <v/>
      </c>
      <c r="C1023" s="86"/>
      <c r="D1023" s="12"/>
      <c r="E1023" s="12"/>
      <c r="F1023" s="5" t="str">
        <f>IFERROR(IF(E1023&lt;&gt;"",VLOOKUP(E1023,STORE!$C$6:$D$500,2,FALSE),""),"تأكد من الكود")</f>
        <v/>
      </c>
      <c r="G1023" s="12"/>
      <c r="H1023" s="20"/>
      <c r="I1023" s="12"/>
      <c r="U1023" s="4" t="str">
        <f>IF(AND($V$2=$E1023,$V$2&lt;&gt;"",$V$2&lt;&gt;0,F1023&lt;&gt;"تأكد من الكود"),COUNT($U$3:U1022)+1,"  ")</f>
        <v xml:space="preserve">  </v>
      </c>
      <c r="Y1023" s="4" t="str">
        <f>IF(AND($Z$2=$D1023,$Z$2&lt;&gt;"",$Z$2&lt;&gt;0,$Y$2=$Y$1),COUNT($Y$3:Y1022)+1,"  ")</f>
        <v xml:space="preserve">  </v>
      </c>
    </row>
    <row r="1024" spans="2:25" ht="15.75">
      <c r="B1024" s="5" t="str">
        <f>IF(C1024&lt;&gt;"",COUNT($B$3:B1023)+1,"")</f>
        <v/>
      </c>
      <c r="C1024" s="86"/>
      <c r="D1024" s="12"/>
      <c r="E1024" s="12"/>
      <c r="F1024" s="5" t="str">
        <f>IFERROR(IF(E1024&lt;&gt;"",VLOOKUP(E1024,STORE!$C$6:$D$500,2,FALSE),""),"تأكد من الكود")</f>
        <v/>
      </c>
      <c r="G1024" s="12"/>
      <c r="H1024" s="20"/>
      <c r="I1024" s="12"/>
      <c r="U1024" s="4" t="str">
        <f>IF(AND($V$2=$E1024,$V$2&lt;&gt;"",$V$2&lt;&gt;0,F1024&lt;&gt;"تأكد من الكود"),COUNT($U$3:U1023)+1,"  ")</f>
        <v xml:space="preserve">  </v>
      </c>
      <c r="Y1024" s="4" t="str">
        <f>IF(AND($Z$2=$D1024,$Z$2&lt;&gt;"",$Z$2&lt;&gt;0,$Y$2=$Y$1),COUNT($Y$3:Y1023)+1,"  ")</f>
        <v xml:space="preserve">  </v>
      </c>
    </row>
    <row r="1025" spans="2:25" ht="15.75">
      <c r="B1025" s="5" t="str">
        <f>IF(C1025&lt;&gt;"",COUNT($B$3:B1024)+1,"")</f>
        <v/>
      </c>
      <c r="C1025" s="86"/>
      <c r="D1025" s="12"/>
      <c r="E1025" s="12"/>
      <c r="F1025" s="5" t="str">
        <f>IFERROR(IF(E1025&lt;&gt;"",VLOOKUP(E1025,STORE!$C$6:$D$500,2,FALSE),""),"تأكد من الكود")</f>
        <v/>
      </c>
      <c r="G1025" s="12"/>
      <c r="H1025" s="20"/>
      <c r="I1025" s="12"/>
      <c r="U1025" s="4" t="str">
        <f>IF(AND($V$2=$E1025,$V$2&lt;&gt;"",$V$2&lt;&gt;0,F1025&lt;&gt;"تأكد من الكود"),COUNT($U$3:U1024)+1,"  ")</f>
        <v xml:space="preserve">  </v>
      </c>
      <c r="Y1025" s="4" t="str">
        <f>IF(AND($Z$2=$D1025,$Z$2&lt;&gt;"",$Z$2&lt;&gt;0,$Y$2=$Y$1),COUNT($Y$3:Y1024)+1,"  ")</f>
        <v xml:space="preserve">  </v>
      </c>
    </row>
    <row r="1026" spans="2:25" ht="15.75">
      <c r="B1026" s="5" t="str">
        <f>IF(C1026&lt;&gt;"",COUNT($B$3:B1025)+1,"")</f>
        <v/>
      </c>
      <c r="C1026" s="86"/>
      <c r="D1026" s="12"/>
      <c r="E1026" s="12"/>
      <c r="F1026" s="5" t="str">
        <f>IFERROR(IF(E1026&lt;&gt;"",VLOOKUP(E1026,STORE!$C$6:$D$500,2,FALSE),""),"تأكد من الكود")</f>
        <v/>
      </c>
      <c r="G1026" s="12"/>
      <c r="H1026" s="20"/>
      <c r="I1026" s="12"/>
      <c r="U1026" s="4" t="str">
        <f>IF(AND($V$2=$E1026,$V$2&lt;&gt;"",$V$2&lt;&gt;0,F1026&lt;&gt;"تأكد من الكود"),COUNT($U$3:U1025)+1,"  ")</f>
        <v xml:space="preserve">  </v>
      </c>
      <c r="Y1026" s="4" t="str">
        <f>IF(AND($Z$2=$D1026,$Z$2&lt;&gt;"",$Z$2&lt;&gt;0,$Y$2=$Y$1),COUNT($Y$3:Y1025)+1,"  ")</f>
        <v xml:space="preserve">  </v>
      </c>
    </row>
    <row r="1027" spans="2:25" ht="15.75">
      <c r="B1027" s="5" t="str">
        <f>IF(C1027&lt;&gt;"",COUNT($B$3:B1026)+1,"")</f>
        <v/>
      </c>
      <c r="C1027" s="86"/>
      <c r="D1027" s="12"/>
      <c r="E1027" s="12"/>
      <c r="F1027" s="5" t="str">
        <f>IFERROR(IF(E1027&lt;&gt;"",VLOOKUP(E1027,STORE!$C$6:$D$500,2,FALSE),""),"تأكد من الكود")</f>
        <v/>
      </c>
      <c r="G1027" s="12"/>
      <c r="H1027" s="20"/>
      <c r="I1027" s="12"/>
      <c r="U1027" s="4" t="str">
        <f>IF(AND($V$2=$E1027,$V$2&lt;&gt;"",$V$2&lt;&gt;0,F1027&lt;&gt;"تأكد من الكود"),COUNT($U$3:U1026)+1,"  ")</f>
        <v xml:space="preserve">  </v>
      </c>
      <c r="Y1027" s="4" t="str">
        <f>IF(AND($Z$2=$D1027,$Z$2&lt;&gt;"",$Z$2&lt;&gt;0,$Y$2=$Y$1),COUNT($Y$3:Y1026)+1,"  ")</f>
        <v xml:space="preserve">  </v>
      </c>
    </row>
    <row r="1028" spans="2:25" ht="15.75">
      <c r="B1028" s="5" t="str">
        <f>IF(C1028&lt;&gt;"",COUNT($B$3:B1027)+1,"")</f>
        <v/>
      </c>
      <c r="C1028" s="86"/>
      <c r="D1028" s="12"/>
      <c r="E1028" s="12"/>
      <c r="F1028" s="5" t="str">
        <f>IFERROR(IF(E1028&lt;&gt;"",VLOOKUP(E1028,STORE!$C$6:$D$500,2,FALSE),""),"تأكد من الكود")</f>
        <v/>
      </c>
      <c r="G1028" s="12"/>
      <c r="H1028" s="20"/>
      <c r="I1028" s="12"/>
      <c r="U1028" s="4" t="str">
        <f>IF(AND($V$2=$E1028,$V$2&lt;&gt;"",$V$2&lt;&gt;0,F1028&lt;&gt;"تأكد من الكود"),COUNT($U$3:U1027)+1,"  ")</f>
        <v xml:space="preserve">  </v>
      </c>
      <c r="Y1028" s="4" t="str">
        <f>IF(AND($Z$2=$D1028,$Z$2&lt;&gt;"",$Z$2&lt;&gt;0,$Y$2=$Y$1),COUNT($Y$3:Y1027)+1,"  ")</f>
        <v xml:space="preserve">  </v>
      </c>
    </row>
    <row r="1029" spans="2:25" ht="15.75">
      <c r="B1029" s="5" t="str">
        <f>IF(C1029&lt;&gt;"",COUNT($B$3:B1028)+1,"")</f>
        <v/>
      </c>
      <c r="C1029" s="86"/>
      <c r="D1029" s="12"/>
      <c r="E1029" s="12"/>
      <c r="F1029" s="5" t="str">
        <f>IFERROR(IF(E1029&lt;&gt;"",VLOOKUP(E1029,STORE!$C$6:$D$500,2,FALSE),""),"تأكد من الكود")</f>
        <v/>
      </c>
      <c r="G1029" s="12"/>
      <c r="H1029" s="20"/>
      <c r="I1029" s="12"/>
      <c r="U1029" s="4" t="str">
        <f>IF(AND($V$2=$E1029,$V$2&lt;&gt;"",$V$2&lt;&gt;0,F1029&lt;&gt;"تأكد من الكود"),COUNT($U$3:U1028)+1,"  ")</f>
        <v xml:space="preserve">  </v>
      </c>
      <c r="Y1029" s="4" t="str">
        <f>IF(AND($Z$2=$D1029,$Z$2&lt;&gt;"",$Z$2&lt;&gt;0,$Y$2=$Y$1),COUNT($Y$3:Y1028)+1,"  ")</f>
        <v xml:space="preserve">  </v>
      </c>
    </row>
    <row r="1030" spans="2:25" ht="15.75">
      <c r="B1030" s="5" t="str">
        <f>IF(C1030&lt;&gt;"",COUNT($B$3:B1029)+1,"")</f>
        <v/>
      </c>
      <c r="C1030" s="86"/>
      <c r="D1030" s="12"/>
      <c r="E1030" s="12"/>
      <c r="F1030" s="5" t="str">
        <f>IFERROR(IF(E1030&lt;&gt;"",VLOOKUP(E1030,STORE!$C$6:$D$500,2,FALSE),""),"تأكد من الكود")</f>
        <v/>
      </c>
      <c r="G1030" s="12"/>
      <c r="H1030" s="20"/>
      <c r="I1030" s="12"/>
      <c r="U1030" s="4" t="str">
        <f>IF(AND($V$2=$E1030,$V$2&lt;&gt;"",$V$2&lt;&gt;0,F1030&lt;&gt;"تأكد من الكود"),COUNT($U$3:U1029)+1,"  ")</f>
        <v xml:space="preserve">  </v>
      </c>
      <c r="Y1030" s="4" t="str">
        <f>IF(AND($Z$2=$D1030,$Z$2&lt;&gt;"",$Z$2&lt;&gt;0,$Y$2=$Y$1),COUNT($Y$3:Y1029)+1,"  ")</f>
        <v xml:space="preserve">  </v>
      </c>
    </row>
    <row r="1031" spans="2:25" ht="15.75">
      <c r="B1031" s="5" t="str">
        <f>IF(C1031&lt;&gt;"",COUNT($B$3:B1030)+1,"")</f>
        <v/>
      </c>
      <c r="C1031" s="86"/>
      <c r="D1031" s="12"/>
      <c r="E1031" s="12"/>
      <c r="F1031" s="5" t="str">
        <f>IFERROR(IF(E1031&lt;&gt;"",VLOOKUP(E1031,STORE!$C$6:$D$500,2,FALSE),""),"تأكد من الكود")</f>
        <v/>
      </c>
      <c r="G1031" s="12"/>
      <c r="H1031" s="20"/>
      <c r="I1031" s="12"/>
      <c r="U1031" s="4" t="str">
        <f>IF(AND($V$2=$E1031,$V$2&lt;&gt;"",$V$2&lt;&gt;0,F1031&lt;&gt;"تأكد من الكود"),COUNT($U$3:U1030)+1,"  ")</f>
        <v xml:space="preserve">  </v>
      </c>
      <c r="Y1031" s="4" t="str">
        <f>IF(AND($Z$2=$D1031,$Z$2&lt;&gt;"",$Z$2&lt;&gt;0,$Y$2=$Y$1),COUNT($Y$3:Y1030)+1,"  ")</f>
        <v xml:space="preserve">  </v>
      </c>
    </row>
    <row r="1032" spans="2:25" ht="15.75">
      <c r="B1032" s="5" t="str">
        <f>IF(C1032&lt;&gt;"",COUNT($B$3:B1031)+1,"")</f>
        <v/>
      </c>
      <c r="C1032" s="86"/>
      <c r="D1032" s="12"/>
      <c r="E1032" s="12"/>
      <c r="F1032" s="5" t="str">
        <f>IFERROR(IF(E1032&lt;&gt;"",VLOOKUP(E1032,STORE!$C$6:$D$500,2,FALSE),""),"تأكد من الكود")</f>
        <v/>
      </c>
      <c r="G1032" s="12"/>
      <c r="H1032" s="20"/>
      <c r="I1032" s="12"/>
      <c r="U1032" s="4" t="str">
        <f>IF(AND($V$2=$E1032,$V$2&lt;&gt;"",$V$2&lt;&gt;0,F1032&lt;&gt;"تأكد من الكود"),COUNT($U$3:U1031)+1,"  ")</f>
        <v xml:space="preserve">  </v>
      </c>
      <c r="Y1032" s="4" t="str">
        <f>IF(AND($Z$2=$D1032,$Z$2&lt;&gt;"",$Z$2&lt;&gt;0,$Y$2=$Y$1),COUNT($Y$3:Y1031)+1,"  ")</f>
        <v xml:space="preserve">  </v>
      </c>
    </row>
    <row r="1033" spans="2:25" ht="15.75">
      <c r="B1033" s="5" t="str">
        <f>IF(C1033&lt;&gt;"",COUNT($B$3:B1032)+1,"")</f>
        <v/>
      </c>
      <c r="C1033" s="86"/>
      <c r="D1033" s="12"/>
      <c r="E1033" s="12"/>
      <c r="F1033" s="5" t="str">
        <f>IFERROR(IF(E1033&lt;&gt;"",VLOOKUP(E1033,STORE!$C$6:$D$500,2,FALSE),""),"تأكد من الكود")</f>
        <v/>
      </c>
      <c r="G1033" s="12"/>
      <c r="H1033" s="20"/>
      <c r="I1033" s="12"/>
      <c r="U1033" s="4" t="str">
        <f>IF(AND($V$2=$E1033,$V$2&lt;&gt;"",$V$2&lt;&gt;0,F1033&lt;&gt;"تأكد من الكود"),COUNT($U$3:U1032)+1,"  ")</f>
        <v xml:space="preserve">  </v>
      </c>
      <c r="Y1033" s="4" t="str">
        <f>IF(AND($Z$2=$D1033,$Z$2&lt;&gt;"",$Z$2&lt;&gt;0,$Y$2=$Y$1),COUNT($Y$3:Y1032)+1,"  ")</f>
        <v xml:space="preserve">  </v>
      </c>
    </row>
    <row r="1034" spans="2:25" ht="15.75">
      <c r="B1034" s="5" t="str">
        <f>IF(C1034&lt;&gt;"",COUNT($B$3:B1033)+1,"")</f>
        <v/>
      </c>
      <c r="C1034" s="86"/>
      <c r="D1034" s="12"/>
      <c r="E1034" s="12"/>
      <c r="F1034" s="5" t="str">
        <f>IFERROR(IF(E1034&lt;&gt;"",VLOOKUP(E1034,STORE!$C$6:$D$500,2,FALSE),""),"تأكد من الكود")</f>
        <v/>
      </c>
      <c r="G1034" s="12"/>
      <c r="H1034" s="20"/>
      <c r="I1034" s="12"/>
      <c r="U1034" s="4" t="str">
        <f>IF(AND($V$2=$E1034,$V$2&lt;&gt;"",$V$2&lt;&gt;0,F1034&lt;&gt;"تأكد من الكود"),COUNT($U$3:U1033)+1,"  ")</f>
        <v xml:space="preserve">  </v>
      </c>
      <c r="Y1034" s="4" t="str">
        <f>IF(AND($Z$2=$D1034,$Z$2&lt;&gt;"",$Z$2&lt;&gt;0,$Y$2=$Y$1),COUNT($Y$3:Y1033)+1,"  ")</f>
        <v xml:space="preserve">  </v>
      </c>
    </row>
    <row r="1035" spans="2:25" ht="15.75">
      <c r="B1035" s="5" t="str">
        <f>IF(C1035&lt;&gt;"",COUNT($B$3:B1034)+1,"")</f>
        <v/>
      </c>
      <c r="C1035" s="86"/>
      <c r="D1035" s="12"/>
      <c r="E1035" s="12"/>
      <c r="F1035" s="5" t="str">
        <f>IFERROR(IF(E1035&lt;&gt;"",VLOOKUP(E1035,STORE!$C$6:$D$500,2,FALSE),""),"تأكد من الكود")</f>
        <v/>
      </c>
      <c r="G1035" s="12"/>
      <c r="H1035" s="20"/>
      <c r="I1035" s="12"/>
      <c r="U1035" s="4" t="str">
        <f>IF(AND($V$2=$E1035,$V$2&lt;&gt;"",$V$2&lt;&gt;0,F1035&lt;&gt;"تأكد من الكود"),COUNT($U$3:U1034)+1,"  ")</f>
        <v xml:space="preserve">  </v>
      </c>
      <c r="Y1035" s="4" t="str">
        <f>IF(AND($Z$2=$D1035,$Z$2&lt;&gt;"",$Z$2&lt;&gt;0,$Y$2=$Y$1),COUNT($Y$3:Y1034)+1,"  ")</f>
        <v xml:space="preserve">  </v>
      </c>
    </row>
    <row r="1036" spans="2:25" ht="15.75">
      <c r="B1036" s="5" t="str">
        <f>IF(C1036&lt;&gt;"",COUNT($B$3:B1035)+1,"")</f>
        <v/>
      </c>
      <c r="C1036" s="86"/>
      <c r="D1036" s="12"/>
      <c r="E1036" s="12"/>
      <c r="F1036" s="5" t="str">
        <f>IFERROR(IF(E1036&lt;&gt;"",VLOOKUP(E1036,STORE!$C$6:$D$500,2,FALSE),""),"تأكد من الكود")</f>
        <v/>
      </c>
      <c r="G1036" s="12"/>
      <c r="H1036" s="20"/>
      <c r="I1036" s="12"/>
      <c r="U1036" s="4" t="str">
        <f>IF(AND($V$2=$E1036,$V$2&lt;&gt;"",$V$2&lt;&gt;0,F1036&lt;&gt;"تأكد من الكود"),COUNT($U$3:U1035)+1,"  ")</f>
        <v xml:space="preserve">  </v>
      </c>
      <c r="Y1036" s="4" t="str">
        <f>IF(AND($Z$2=$D1036,$Z$2&lt;&gt;"",$Z$2&lt;&gt;0,$Y$2=$Y$1),COUNT($Y$3:Y1035)+1,"  ")</f>
        <v xml:space="preserve">  </v>
      </c>
    </row>
    <row r="1037" spans="2:25" ht="15.75">
      <c r="B1037" s="5" t="str">
        <f>IF(C1037&lt;&gt;"",COUNT($B$3:B1036)+1,"")</f>
        <v/>
      </c>
      <c r="C1037" s="86"/>
      <c r="D1037" s="12"/>
      <c r="E1037" s="12"/>
      <c r="F1037" s="5" t="str">
        <f>IFERROR(IF(E1037&lt;&gt;"",VLOOKUP(E1037,STORE!$C$6:$D$500,2,FALSE),""),"تأكد من الكود")</f>
        <v/>
      </c>
      <c r="G1037" s="12"/>
      <c r="H1037" s="20"/>
      <c r="I1037" s="12"/>
      <c r="U1037" s="4" t="str">
        <f>IF(AND($V$2=$E1037,$V$2&lt;&gt;"",$V$2&lt;&gt;0,F1037&lt;&gt;"تأكد من الكود"),COUNT($U$3:U1036)+1,"  ")</f>
        <v xml:space="preserve">  </v>
      </c>
      <c r="Y1037" s="4" t="str">
        <f>IF(AND($Z$2=$D1037,$Z$2&lt;&gt;"",$Z$2&lt;&gt;0,$Y$2=$Y$1),COUNT($Y$3:Y1036)+1,"  ")</f>
        <v xml:space="preserve">  </v>
      </c>
    </row>
    <row r="1038" spans="2:25" ht="15.75">
      <c r="B1038" s="5" t="str">
        <f>IF(C1038&lt;&gt;"",COUNT($B$3:B1037)+1,"")</f>
        <v/>
      </c>
      <c r="C1038" s="86"/>
      <c r="D1038" s="12"/>
      <c r="E1038" s="12"/>
      <c r="F1038" s="5" t="str">
        <f>IFERROR(IF(E1038&lt;&gt;"",VLOOKUP(E1038,STORE!$C$6:$D$500,2,FALSE),""),"تأكد من الكود")</f>
        <v/>
      </c>
      <c r="G1038" s="12"/>
      <c r="H1038" s="20"/>
      <c r="I1038" s="12"/>
      <c r="U1038" s="4" t="str">
        <f>IF(AND($V$2=$E1038,$V$2&lt;&gt;"",$V$2&lt;&gt;0,F1038&lt;&gt;"تأكد من الكود"),COUNT($U$3:U1037)+1,"  ")</f>
        <v xml:space="preserve">  </v>
      </c>
      <c r="Y1038" s="4" t="str">
        <f>IF(AND($Z$2=$D1038,$Z$2&lt;&gt;"",$Z$2&lt;&gt;0,$Y$2=$Y$1),COUNT($Y$3:Y1037)+1,"  ")</f>
        <v xml:space="preserve">  </v>
      </c>
    </row>
    <row r="1039" spans="2:25" ht="15.75">
      <c r="B1039" s="5" t="str">
        <f>IF(C1039&lt;&gt;"",COUNT($B$3:B1038)+1,"")</f>
        <v/>
      </c>
      <c r="C1039" s="86"/>
      <c r="D1039" s="12"/>
      <c r="E1039" s="12"/>
      <c r="F1039" s="5" t="str">
        <f>IFERROR(IF(E1039&lt;&gt;"",VLOOKUP(E1039,STORE!$C$6:$D$500,2,FALSE),""),"تأكد من الكود")</f>
        <v/>
      </c>
      <c r="G1039" s="12"/>
      <c r="H1039" s="20"/>
      <c r="I1039" s="12"/>
      <c r="U1039" s="4" t="str">
        <f>IF(AND($V$2=$E1039,$V$2&lt;&gt;"",$V$2&lt;&gt;0,F1039&lt;&gt;"تأكد من الكود"),COUNT($U$3:U1038)+1,"  ")</f>
        <v xml:space="preserve">  </v>
      </c>
      <c r="Y1039" s="4" t="str">
        <f>IF(AND($Z$2=$D1039,$Z$2&lt;&gt;"",$Z$2&lt;&gt;0,$Y$2=$Y$1),COUNT($Y$3:Y1038)+1,"  ")</f>
        <v xml:space="preserve">  </v>
      </c>
    </row>
    <row r="1040" spans="2:25" ht="15.75">
      <c r="B1040" s="5" t="str">
        <f>IF(C1040&lt;&gt;"",COUNT($B$3:B1039)+1,"")</f>
        <v/>
      </c>
      <c r="C1040" s="86"/>
      <c r="D1040" s="12"/>
      <c r="E1040" s="12"/>
      <c r="F1040" s="5" t="str">
        <f>IFERROR(IF(E1040&lt;&gt;"",VLOOKUP(E1040,STORE!$C$6:$D$500,2,FALSE),""),"تأكد من الكود")</f>
        <v/>
      </c>
      <c r="G1040" s="12"/>
      <c r="H1040" s="20"/>
      <c r="I1040" s="12"/>
      <c r="U1040" s="4" t="str">
        <f>IF(AND($V$2=$E1040,$V$2&lt;&gt;"",$V$2&lt;&gt;0,F1040&lt;&gt;"تأكد من الكود"),COUNT($U$3:U1039)+1,"  ")</f>
        <v xml:space="preserve">  </v>
      </c>
      <c r="Y1040" s="4" t="str">
        <f>IF(AND($Z$2=$D1040,$Z$2&lt;&gt;"",$Z$2&lt;&gt;0,$Y$2=$Y$1),COUNT($Y$3:Y1039)+1,"  ")</f>
        <v xml:space="preserve">  </v>
      </c>
    </row>
    <row r="1041" spans="2:25" ht="15.75">
      <c r="B1041" s="5" t="str">
        <f>IF(C1041&lt;&gt;"",COUNT($B$3:B1040)+1,"")</f>
        <v/>
      </c>
      <c r="C1041" s="86"/>
      <c r="D1041" s="12"/>
      <c r="E1041" s="12"/>
      <c r="F1041" s="5" t="str">
        <f>IFERROR(IF(E1041&lt;&gt;"",VLOOKUP(E1041,STORE!$C$6:$D$500,2,FALSE),""),"تأكد من الكود")</f>
        <v/>
      </c>
      <c r="G1041" s="12"/>
      <c r="H1041" s="20"/>
      <c r="I1041" s="12"/>
      <c r="U1041" s="4" t="str">
        <f>IF(AND($V$2=$E1041,$V$2&lt;&gt;"",$V$2&lt;&gt;0,F1041&lt;&gt;"تأكد من الكود"),COUNT($U$3:U1040)+1,"  ")</f>
        <v xml:space="preserve">  </v>
      </c>
      <c r="Y1041" s="4" t="str">
        <f>IF(AND($Z$2=$D1041,$Z$2&lt;&gt;"",$Z$2&lt;&gt;0,$Y$2=$Y$1),COUNT($Y$3:Y1040)+1,"  ")</f>
        <v xml:space="preserve">  </v>
      </c>
    </row>
    <row r="1042" spans="2:25" ht="15.75">
      <c r="B1042" s="5" t="str">
        <f>IF(C1042&lt;&gt;"",COUNT($B$3:B1041)+1,"")</f>
        <v/>
      </c>
      <c r="C1042" s="86"/>
      <c r="D1042" s="12"/>
      <c r="E1042" s="12"/>
      <c r="F1042" s="5" t="str">
        <f>IFERROR(IF(E1042&lt;&gt;"",VLOOKUP(E1042,STORE!$C$6:$D$500,2,FALSE),""),"تأكد من الكود")</f>
        <v/>
      </c>
      <c r="G1042" s="12"/>
      <c r="H1042" s="20"/>
      <c r="I1042" s="12"/>
      <c r="U1042" s="4" t="str">
        <f>IF(AND($V$2=$E1042,$V$2&lt;&gt;"",$V$2&lt;&gt;0,F1042&lt;&gt;"تأكد من الكود"),COUNT($U$3:U1041)+1,"  ")</f>
        <v xml:space="preserve">  </v>
      </c>
      <c r="Y1042" s="4" t="str">
        <f>IF(AND($Z$2=$D1042,$Z$2&lt;&gt;"",$Z$2&lt;&gt;0,$Y$2=$Y$1),COUNT($Y$3:Y1041)+1,"  ")</f>
        <v xml:space="preserve">  </v>
      </c>
    </row>
    <row r="1043" spans="2:25" ht="15.75">
      <c r="B1043" s="5" t="str">
        <f>IF(C1043&lt;&gt;"",COUNT($B$3:B1042)+1,"")</f>
        <v/>
      </c>
      <c r="C1043" s="86"/>
      <c r="D1043" s="12"/>
      <c r="E1043" s="12"/>
      <c r="F1043" s="5" t="str">
        <f>IFERROR(IF(E1043&lt;&gt;"",VLOOKUP(E1043,STORE!$C$6:$D$500,2,FALSE),""),"تأكد من الكود")</f>
        <v/>
      </c>
      <c r="G1043" s="12"/>
      <c r="H1043" s="20"/>
      <c r="I1043" s="12"/>
      <c r="U1043" s="4" t="str">
        <f>IF(AND($V$2=$E1043,$V$2&lt;&gt;"",$V$2&lt;&gt;0,F1043&lt;&gt;"تأكد من الكود"),COUNT($U$3:U1042)+1,"  ")</f>
        <v xml:space="preserve">  </v>
      </c>
      <c r="Y1043" s="4" t="str">
        <f>IF(AND($Z$2=$D1043,$Z$2&lt;&gt;"",$Z$2&lt;&gt;0,$Y$2=$Y$1),COUNT($Y$3:Y1042)+1,"  ")</f>
        <v xml:space="preserve">  </v>
      </c>
    </row>
    <row r="1044" spans="2:25" ht="15.75">
      <c r="B1044" s="5" t="str">
        <f>IF(C1044&lt;&gt;"",COUNT($B$3:B1043)+1,"")</f>
        <v/>
      </c>
      <c r="C1044" s="86"/>
      <c r="D1044" s="12"/>
      <c r="E1044" s="12"/>
      <c r="F1044" s="5" t="str">
        <f>IFERROR(IF(E1044&lt;&gt;"",VLOOKUP(E1044,STORE!$C$6:$D$500,2,FALSE),""),"تأكد من الكود")</f>
        <v/>
      </c>
      <c r="G1044" s="12"/>
      <c r="H1044" s="20"/>
      <c r="I1044" s="12"/>
      <c r="U1044" s="4" t="str">
        <f>IF(AND($V$2=$E1044,$V$2&lt;&gt;"",$V$2&lt;&gt;0,F1044&lt;&gt;"تأكد من الكود"),COUNT($U$3:U1043)+1,"  ")</f>
        <v xml:space="preserve">  </v>
      </c>
      <c r="Y1044" s="4" t="str">
        <f>IF(AND($Z$2=$D1044,$Z$2&lt;&gt;"",$Z$2&lt;&gt;0,$Y$2=$Y$1),COUNT($Y$3:Y1043)+1,"  ")</f>
        <v xml:space="preserve">  </v>
      </c>
    </row>
    <row r="1045" spans="2:25" ht="15.75">
      <c r="B1045" s="5" t="str">
        <f>IF(C1045&lt;&gt;"",COUNT($B$3:B1044)+1,"")</f>
        <v/>
      </c>
      <c r="C1045" s="86"/>
      <c r="D1045" s="12"/>
      <c r="E1045" s="12"/>
      <c r="F1045" s="5" t="str">
        <f>IFERROR(IF(E1045&lt;&gt;"",VLOOKUP(E1045,STORE!$C$6:$D$500,2,FALSE),""),"تأكد من الكود")</f>
        <v/>
      </c>
      <c r="G1045" s="12"/>
      <c r="H1045" s="20"/>
      <c r="I1045" s="12"/>
      <c r="U1045" s="4" t="str">
        <f>IF(AND($V$2=$E1045,$V$2&lt;&gt;"",$V$2&lt;&gt;0,F1045&lt;&gt;"تأكد من الكود"),COUNT($U$3:U1044)+1,"  ")</f>
        <v xml:space="preserve">  </v>
      </c>
      <c r="Y1045" s="4" t="str">
        <f>IF(AND($Z$2=$D1045,$Z$2&lt;&gt;"",$Z$2&lt;&gt;0,$Y$2=$Y$1),COUNT($Y$3:Y1044)+1,"  ")</f>
        <v xml:space="preserve">  </v>
      </c>
    </row>
    <row r="1046" spans="2:25" ht="15.75">
      <c r="B1046" s="5" t="str">
        <f>IF(C1046&lt;&gt;"",COUNT($B$3:B1045)+1,"")</f>
        <v/>
      </c>
      <c r="C1046" s="86"/>
      <c r="D1046" s="12"/>
      <c r="E1046" s="12"/>
      <c r="F1046" s="5" t="str">
        <f>IFERROR(IF(E1046&lt;&gt;"",VLOOKUP(E1046,STORE!$C$6:$D$500,2,FALSE),""),"تأكد من الكود")</f>
        <v/>
      </c>
      <c r="G1046" s="12"/>
      <c r="H1046" s="20"/>
      <c r="I1046" s="12"/>
      <c r="U1046" s="4" t="str">
        <f>IF(AND($V$2=$E1046,$V$2&lt;&gt;"",$V$2&lt;&gt;0,F1046&lt;&gt;"تأكد من الكود"),COUNT($U$3:U1045)+1,"  ")</f>
        <v xml:space="preserve">  </v>
      </c>
      <c r="Y1046" s="4" t="str">
        <f>IF(AND($Z$2=$D1046,$Z$2&lt;&gt;"",$Z$2&lt;&gt;0,$Y$2=$Y$1),COUNT($Y$3:Y1045)+1,"  ")</f>
        <v xml:space="preserve">  </v>
      </c>
    </row>
    <row r="1047" spans="2:25" ht="15.75">
      <c r="B1047" s="5" t="str">
        <f>IF(C1047&lt;&gt;"",COUNT($B$3:B1046)+1,"")</f>
        <v/>
      </c>
      <c r="C1047" s="86"/>
      <c r="D1047" s="12"/>
      <c r="E1047" s="12"/>
      <c r="F1047" s="5" t="str">
        <f>IFERROR(IF(E1047&lt;&gt;"",VLOOKUP(E1047,STORE!$C$6:$D$500,2,FALSE),""),"تأكد من الكود")</f>
        <v/>
      </c>
      <c r="G1047" s="12"/>
      <c r="H1047" s="20"/>
      <c r="I1047" s="12"/>
      <c r="U1047" s="4" t="str">
        <f>IF(AND($V$2=$E1047,$V$2&lt;&gt;"",$V$2&lt;&gt;0,F1047&lt;&gt;"تأكد من الكود"),COUNT($U$3:U1046)+1,"  ")</f>
        <v xml:space="preserve">  </v>
      </c>
      <c r="Y1047" s="4" t="str">
        <f>IF(AND($Z$2=$D1047,$Z$2&lt;&gt;"",$Z$2&lt;&gt;0,$Y$2=$Y$1),COUNT($Y$3:Y1046)+1,"  ")</f>
        <v xml:space="preserve">  </v>
      </c>
    </row>
    <row r="1048" spans="2:25" ht="15.75">
      <c r="B1048" s="5" t="str">
        <f>IF(C1048&lt;&gt;"",COUNT($B$3:B1047)+1,"")</f>
        <v/>
      </c>
      <c r="C1048" s="86"/>
      <c r="D1048" s="12"/>
      <c r="E1048" s="12"/>
      <c r="F1048" s="5" t="str">
        <f>IFERROR(IF(E1048&lt;&gt;"",VLOOKUP(E1048,STORE!$C$6:$D$500,2,FALSE),""),"تأكد من الكود")</f>
        <v/>
      </c>
      <c r="G1048" s="12"/>
      <c r="H1048" s="20"/>
      <c r="I1048" s="12"/>
      <c r="U1048" s="4" t="str">
        <f>IF(AND($V$2=$E1048,$V$2&lt;&gt;"",$V$2&lt;&gt;0,F1048&lt;&gt;"تأكد من الكود"),COUNT($U$3:U1047)+1,"  ")</f>
        <v xml:space="preserve">  </v>
      </c>
      <c r="Y1048" s="4" t="str">
        <f>IF(AND($Z$2=$D1048,$Z$2&lt;&gt;"",$Z$2&lt;&gt;0,$Y$2=$Y$1),COUNT($Y$3:Y1047)+1,"  ")</f>
        <v xml:space="preserve">  </v>
      </c>
    </row>
    <row r="1049" spans="2:25" ht="15.75">
      <c r="B1049" s="5" t="str">
        <f>IF(C1049&lt;&gt;"",COUNT($B$3:B1048)+1,"")</f>
        <v/>
      </c>
      <c r="C1049" s="86"/>
      <c r="D1049" s="12"/>
      <c r="E1049" s="12"/>
      <c r="F1049" s="5" t="str">
        <f>IFERROR(IF(E1049&lt;&gt;"",VLOOKUP(E1049,STORE!$C$6:$D$500,2,FALSE),""),"تأكد من الكود")</f>
        <v/>
      </c>
      <c r="G1049" s="12"/>
      <c r="H1049" s="20"/>
      <c r="I1049" s="12"/>
      <c r="U1049" s="4" t="str">
        <f>IF(AND($V$2=$E1049,$V$2&lt;&gt;"",$V$2&lt;&gt;0,F1049&lt;&gt;"تأكد من الكود"),COUNT($U$3:U1048)+1,"  ")</f>
        <v xml:space="preserve">  </v>
      </c>
      <c r="Y1049" s="4" t="str">
        <f>IF(AND($Z$2=$D1049,$Z$2&lt;&gt;"",$Z$2&lt;&gt;0,$Y$2=$Y$1),COUNT($Y$3:Y1048)+1,"  ")</f>
        <v xml:space="preserve">  </v>
      </c>
    </row>
    <row r="1050" spans="2:25" ht="15.75">
      <c r="B1050" s="5" t="str">
        <f>IF(C1050&lt;&gt;"",COUNT($B$3:B1049)+1,"")</f>
        <v/>
      </c>
      <c r="C1050" s="86"/>
      <c r="D1050" s="12"/>
      <c r="E1050" s="12"/>
      <c r="F1050" s="5" t="str">
        <f>IFERROR(IF(E1050&lt;&gt;"",VLOOKUP(E1050,STORE!$C$6:$D$500,2,FALSE),""),"تأكد من الكود")</f>
        <v/>
      </c>
      <c r="G1050" s="12"/>
      <c r="H1050" s="20"/>
      <c r="I1050" s="12"/>
      <c r="U1050" s="4" t="str">
        <f>IF(AND($V$2=$E1050,$V$2&lt;&gt;"",$V$2&lt;&gt;0,F1050&lt;&gt;"تأكد من الكود"),COUNT($U$3:U1049)+1,"  ")</f>
        <v xml:space="preserve">  </v>
      </c>
      <c r="Y1050" s="4" t="str">
        <f>IF(AND($Z$2=$D1050,$Z$2&lt;&gt;"",$Z$2&lt;&gt;0,$Y$2=$Y$1),COUNT($Y$3:Y1049)+1,"  ")</f>
        <v xml:space="preserve">  </v>
      </c>
    </row>
    <row r="1051" spans="2:25" ht="15.75">
      <c r="B1051" s="5" t="str">
        <f>IF(C1051&lt;&gt;"",COUNT($B$3:B1050)+1,"")</f>
        <v/>
      </c>
      <c r="C1051" s="86"/>
      <c r="D1051" s="12"/>
      <c r="E1051" s="12"/>
      <c r="F1051" s="5" t="str">
        <f>IFERROR(IF(E1051&lt;&gt;"",VLOOKUP(E1051,STORE!$C$6:$D$500,2,FALSE),""),"تأكد من الكود")</f>
        <v/>
      </c>
      <c r="G1051" s="12"/>
      <c r="H1051" s="20"/>
      <c r="I1051" s="12"/>
      <c r="U1051" s="4" t="str">
        <f>IF(AND($V$2=$E1051,$V$2&lt;&gt;"",$V$2&lt;&gt;0,F1051&lt;&gt;"تأكد من الكود"),COUNT($U$3:U1050)+1,"  ")</f>
        <v xml:space="preserve">  </v>
      </c>
      <c r="Y1051" s="4" t="str">
        <f>IF(AND($Z$2=$D1051,$Z$2&lt;&gt;"",$Z$2&lt;&gt;0,$Y$2=$Y$1),COUNT($Y$3:Y1050)+1,"  ")</f>
        <v xml:space="preserve">  </v>
      </c>
    </row>
    <row r="1052" spans="2:25" ht="15.75">
      <c r="B1052" s="5" t="str">
        <f>IF(C1052&lt;&gt;"",COUNT($B$3:B1051)+1,"")</f>
        <v/>
      </c>
      <c r="C1052" s="86"/>
      <c r="D1052" s="12"/>
      <c r="E1052" s="12"/>
      <c r="F1052" s="5" t="str">
        <f>IFERROR(IF(E1052&lt;&gt;"",VLOOKUP(E1052,STORE!$C$6:$D$500,2,FALSE),""),"تأكد من الكود")</f>
        <v/>
      </c>
      <c r="G1052" s="12"/>
      <c r="H1052" s="20"/>
      <c r="I1052" s="12"/>
      <c r="U1052" s="4" t="str">
        <f>IF(AND($V$2=$E1052,$V$2&lt;&gt;"",$V$2&lt;&gt;0,F1052&lt;&gt;"تأكد من الكود"),COUNT($U$3:U1051)+1,"  ")</f>
        <v xml:space="preserve">  </v>
      </c>
      <c r="Y1052" s="4" t="str">
        <f>IF(AND($Z$2=$D1052,$Z$2&lt;&gt;"",$Z$2&lt;&gt;0,$Y$2=$Y$1),COUNT($Y$3:Y1051)+1,"  ")</f>
        <v xml:space="preserve">  </v>
      </c>
    </row>
    <row r="1053" spans="2:25" ht="15.75">
      <c r="B1053" s="5" t="str">
        <f>IF(C1053&lt;&gt;"",COUNT($B$3:B1052)+1,"")</f>
        <v/>
      </c>
      <c r="C1053" s="86"/>
      <c r="D1053" s="12"/>
      <c r="E1053" s="12"/>
      <c r="F1053" s="5" t="str">
        <f>IFERROR(IF(E1053&lt;&gt;"",VLOOKUP(E1053,STORE!$C$6:$D$500,2,FALSE),""),"تأكد من الكود")</f>
        <v/>
      </c>
      <c r="G1053" s="12"/>
      <c r="H1053" s="20"/>
      <c r="I1053" s="12"/>
      <c r="U1053" s="4" t="str">
        <f>IF(AND($V$2=$E1053,$V$2&lt;&gt;"",$V$2&lt;&gt;0,F1053&lt;&gt;"تأكد من الكود"),COUNT($U$3:U1052)+1,"  ")</f>
        <v xml:space="preserve">  </v>
      </c>
      <c r="Y1053" s="4" t="str">
        <f>IF(AND($Z$2=$D1053,$Z$2&lt;&gt;"",$Z$2&lt;&gt;0,$Y$2=$Y$1),COUNT($Y$3:Y1052)+1,"  ")</f>
        <v xml:space="preserve">  </v>
      </c>
    </row>
    <row r="1054" spans="2:25" ht="15.75">
      <c r="B1054" s="5" t="str">
        <f>IF(C1054&lt;&gt;"",COUNT($B$3:B1053)+1,"")</f>
        <v/>
      </c>
      <c r="C1054" s="86"/>
      <c r="D1054" s="12"/>
      <c r="E1054" s="12"/>
      <c r="F1054" s="5" t="str">
        <f>IFERROR(IF(E1054&lt;&gt;"",VLOOKUP(E1054,STORE!$C$6:$D$500,2,FALSE),""),"تأكد من الكود")</f>
        <v/>
      </c>
      <c r="G1054" s="12"/>
      <c r="H1054" s="20"/>
      <c r="I1054" s="12"/>
      <c r="U1054" s="4" t="str">
        <f>IF(AND($V$2=$E1054,$V$2&lt;&gt;"",$V$2&lt;&gt;0,F1054&lt;&gt;"تأكد من الكود"),COUNT($U$3:U1053)+1,"  ")</f>
        <v xml:space="preserve">  </v>
      </c>
      <c r="Y1054" s="4" t="str">
        <f>IF(AND($Z$2=$D1054,$Z$2&lt;&gt;"",$Z$2&lt;&gt;0,$Y$2=$Y$1),COUNT($Y$3:Y1053)+1,"  ")</f>
        <v xml:space="preserve">  </v>
      </c>
    </row>
    <row r="1055" spans="2:25" ht="15.75">
      <c r="B1055" s="5" t="str">
        <f>IF(C1055&lt;&gt;"",COUNT($B$3:B1054)+1,"")</f>
        <v/>
      </c>
      <c r="C1055" s="86"/>
      <c r="D1055" s="12"/>
      <c r="E1055" s="12"/>
      <c r="F1055" s="5" t="str">
        <f>IFERROR(IF(E1055&lt;&gt;"",VLOOKUP(E1055,STORE!$C$6:$D$500,2,FALSE),""),"تأكد من الكود")</f>
        <v/>
      </c>
      <c r="G1055" s="12"/>
      <c r="H1055" s="20"/>
      <c r="I1055" s="12"/>
      <c r="U1055" s="4" t="str">
        <f>IF(AND($V$2=$E1055,$V$2&lt;&gt;"",$V$2&lt;&gt;0,F1055&lt;&gt;"تأكد من الكود"),COUNT($U$3:U1054)+1,"  ")</f>
        <v xml:space="preserve">  </v>
      </c>
      <c r="Y1055" s="4" t="str">
        <f>IF(AND($Z$2=$D1055,$Z$2&lt;&gt;"",$Z$2&lt;&gt;0,$Y$2=$Y$1),COUNT($Y$3:Y1054)+1,"  ")</f>
        <v xml:space="preserve">  </v>
      </c>
    </row>
    <row r="1056" spans="2:25" ht="15.75">
      <c r="B1056" s="5" t="str">
        <f>IF(C1056&lt;&gt;"",COUNT($B$3:B1055)+1,"")</f>
        <v/>
      </c>
      <c r="C1056" s="86"/>
      <c r="D1056" s="12"/>
      <c r="E1056" s="12"/>
      <c r="F1056" s="5" t="str">
        <f>IFERROR(IF(E1056&lt;&gt;"",VLOOKUP(E1056,STORE!$C$6:$D$500,2,FALSE),""),"تأكد من الكود")</f>
        <v/>
      </c>
      <c r="G1056" s="12"/>
      <c r="H1056" s="20"/>
      <c r="I1056" s="12"/>
      <c r="U1056" s="4" t="str">
        <f>IF(AND($V$2=$E1056,$V$2&lt;&gt;"",$V$2&lt;&gt;0,F1056&lt;&gt;"تأكد من الكود"),COUNT($U$3:U1055)+1,"  ")</f>
        <v xml:space="preserve">  </v>
      </c>
      <c r="Y1056" s="4" t="str">
        <f>IF(AND($Z$2=$D1056,$Z$2&lt;&gt;"",$Z$2&lt;&gt;0,$Y$2=$Y$1),COUNT($Y$3:Y1055)+1,"  ")</f>
        <v xml:space="preserve">  </v>
      </c>
    </row>
    <row r="1057" spans="2:25" ht="15.75">
      <c r="B1057" s="5" t="str">
        <f>IF(C1057&lt;&gt;"",COUNT($B$3:B1056)+1,"")</f>
        <v/>
      </c>
      <c r="C1057" s="86"/>
      <c r="D1057" s="12"/>
      <c r="E1057" s="12"/>
      <c r="F1057" s="5" t="str">
        <f>IFERROR(IF(E1057&lt;&gt;"",VLOOKUP(E1057,STORE!$C$6:$D$500,2,FALSE),""),"تأكد من الكود")</f>
        <v/>
      </c>
      <c r="G1057" s="12"/>
      <c r="H1057" s="20"/>
      <c r="I1057" s="12"/>
      <c r="U1057" s="4" t="str">
        <f>IF(AND($V$2=$E1057,$V$2&lt;&gt;"",$V$2&lt;&gt;0,F1057&lt;&gt;"تأكد من الكود"),COUNT($U$3:U1056)+1,"  ")</f>
        <v xml:space="preserve">  </v>
      </c>
      <c r="Y1057" s="4" t="str">
        <f>IF(AND($Z$2=$D1057,$Z$2&lt;&gt;"",$Z$2&lt;&gt;0,$Y$2=$Y$1),COUNT($Y$3:Y1056)+1,"  ")</f>
        <v xml:space="preserve">  </v>
      </c>
    </row>
    <row r="1058" spans="2:25" ht="15.75">
      <c r="B1058" s="5" t="str">
        <f>IF(C1058&lt;&gt;"",COUNT($B$3:B1057)+1,"")</f>
        <v/>
      </c>
      <c r="C1058" s="86"/>
      <c r="D1058" s="12"/>
      <c r="E1058" s="12"/>
      <c r="F1058" s="5" t="str">
        <f>IFERROR(IF(E1058&lt;&gt;"",VLOOKUP(E1058,STORE!$C$6:$D$500,2,FALSE),""),"تأكد من الكود")</f>
        <v/>
      </c>
      <c r="G1058" s="12"/>
      <c r="H1058" s="20"/>
      <c r="I1058" s="12"/>
      <c r="U1058" s="4" t="str">
        <f>IF(AND($V$2=$E1058,$V$2&lt;&gt;"",$V$2&lt;&gt;0,F1058&lt;&gt;"تأكد من الكود"),COUNT($U$3:U1057)+1,"  ")</f>
        <v xml:space="preserve">  </v>
      </c>
      <c r="Y1058" s="4" t="str">
        <f>IF(AND($Z$2=$D1058,$Z$2&lt;&gt;"",$Z$2&lt;&gt;0,$Y$2=$Y$1),COUNT($Y$3:Y1057)+1,"  ")</f>
        <v xml:space="preserve">  </v>
      </c>
    </row>
    <row r="1059" spans="2:25" ht="15.75">
      <c r="B1059" s="5" t="str">
        <f>IF(C1059&lt;&gt;"",COUNT($B$3:B1058)+1,"")</f>
        <v/>
      </c>
      <c r="C1059" s="86"/>
      <c r="D1059" s="12"/>
      <c r="E1059" s="12"/>
      <c r="F1059" s="5" t="str">
        <f>IFERROR(IF(E1059&lt;&gt;"",VLOOKUP(E1059,STORE!$C$6:$D$500,2,FALSE),""),"تأكد من الكود")</f>
        <v/>
      </c>
      <c r="G1059" s="12"/>
      <c r="H1059" s="20"/>
      <c r="I1059" s="12"/>
      <c r="U1059" s="4" t="str">
        <f>IF(AND($V$2=$E1059,$V$2&lt;&gt;"",$V$2&lt;&gt;0,F1059&lt;&gt;"تأكد من الكود"),COUNT($U$3:U1058)+1,"  ")</f>
        <v xml:space="preserve">  </v>
      </c>
      <c r="Y1059" s="4" t="str">
        <f>IF(AND($Z$2=$D1059,$Z$2&lt;&gt;"",$Z$2&lt;&gt;0,$Y$2=$Y$1),COUNT($Y$3:Y1058)+1,"  ")</f>
        <v xml:space="preserve">  </v>
      </c>
    </row>
    <row r="1060" spans="2:25" ht="15.75">
      <c r="B1060" s="5" t="str">
        <f>IF(C1060&lt;&gt;"",COUNT($B$3:B1059)+1,"")</f>
        <v/>
      </c>
      <c r="C1060" s="86"/>
      <c r="D1060" s="12"/>
      <c r="E1060" s="12"/>
      <c r="F1060" s="5" t="str">
        <f>IFERROR(IF(E1060&lt;&gt;"",VLOOKUP(E1060,STORE!$C$6:$D$500,2,FALSE),""),"تأكد من الكود")</f>
        <v/>
      </c>
      <c r="G1060" s="12"/>
      <c r="H1060" s="20"/>
      <c r="I1060" s="12"/>
      <c r="U1060" s="4" t="str">
        <f>IF(AND($V$2=$E1060,$V$2&lt;&gt;"",$V$2&lt;&gt;0,F1060&lt;&gt;"تأكد من الكود"),COUNT($U$3:U1059)+1,"  ")</f>
        <v xml:space="preserve">  </v>
      </c>
      <c r="Y1060" s="4" t="str">
        <f>IF(AND($Z$2=$D1060,$Z$2&lt;&gt;"",$Z$2&lt;&gt;0,$Y$2=$Y$1),COUNT($Y$3:Y1059)+1,"  ")</f>
        <v xml:space="preserve">  </v>
      </c>
    </row>
    <row r="1061" spans="2:25" ht="15.75">
      <c r="B1061" s="5" t="str">
        <f>IF(C1061&lt;&gt;"",COUNT($B$3:B1060)+1,"")</f>
        <v/>
      </c>
      <c r="C1061" s="86"/>
      <c r="D1061" s="12"/>
      <c r="E1061" s="12"/>
      <c r="F1061" s="5" t="str">
        <f>IFERROR(IF(E1061&lt;&gt;"",VLOOKUP(E1061,STORE!$C$6:$D$500,2,FALSE),""),"تأكد من الكود")</f>
        <v/>
      </c>
      <c r="G1061" s="12"/>
      <c r="H1061" s="20"/>
      <c r="I1061" s="12"/>
      <c r="U1061" s="4" t="str">
        <f>IF(AND($V$2=$E1061,$V$2&lt;&gt;"",$V$2&lt;&gt;0,F1061&lt;&gt;"تأكد من الكود"),COUNT($U$3:U1060)+1,"  ")</f>
        <v xml:space="preserve">  </v>
      </c>
      <c r="Y1061" s="4" t="str">
        <f>IF(AND($Z$2=$D1061,$Z$2&lt;&gt;"",$Z$2&lt;&gt;0,$Y$2=$Y$1),COUNT($Y$3:Y1060)+1,"  ")</f>
        <v xml:space="preserve">  </v>
      </c>
    </row>
    <row r="1062" spans="2:25" ht="15.75">
      <c r="B1062" s="5" t="str">
        <f>IF(C1062&lt;&gt;"",COUNT($B$3:B1061)+1,"")</f>
        <v/>
      </c>
      <c r="C1062" s="86"/>
      <c r="D1062" s="12"/>
      <c r="E1062" s="12"/>
      <c r="F1062" s="5" t="str">
        <f>IFERROR(IF(E1062&lt;&gt;"",VLOOKUP(E1062,STORE!$C$6:$D$500,2,FALSE),""),"تأكد من الكود")</f>
        <v/>
      </c>
      <c r="G1062" s="12"/>
      <c r="H1062" s="20"/>
      <c r="I1062" s="12"/>
      <c r="U1062" s="4" t="str">
        <f>IF(AND($V$2=$E1062,$V$2&lt;&gt;"",$V$2&lt;&gt;0,F1062&lt;&gt;"تأكد من الكود"),COUNT($U$3:U1061)+1,"  ")</f>
        <v xml:space="preserve">  </v>
      </c>
      <c r="Y1062" s="4" t="str">
        <f>IF(AND($Z$2=$D1062,$Z$2&lt;&gt;"",$Z$2&lt;&gt;0,$Y$2=$Y$1),COUNT($Y$3:Y1061)+1,"  ")</f>
        <v xml:space="preserve">  </v>
      </c>
    </row>
    <row r="1063" spans="2:25" ht="15.75">
      <c r="B1063" s="5" t="str">
        <f>IF(C1063&lt;&gt;"",COUNT($B$3:B1062)+1,"")</f>
        <v/>
      </c>
      <c r="C1063" s="86"/>
      <c r="D1063" s="12"/>
      <c r="E1063" s="12"/>
      <c r="F1063" s="5" t="str">
        <f>IFERROR(IF(E1063&lt;&gt;"",VLOOKUP(E1063,STORE!$C$6:$D$500,2,FALSE),""),"تأكد من الكود")</f>
        <v/>
      </c>
      <c r="G1063" s="12"/>
      <c r="H1063" s="20"/>
      <c r="I1063" s="12"/>
      <c r="U1063" s="4" t="str">
        <f>IF(AND($V$2=$E1063,$V$2&lt;&gt;"",$V$2&lt;&gt;0,F1063&lt;&gt;"تأكد من الكود"),COUNT($U$3:U1062)+1,"  ")</f>
        <v xml:space="preserve">  </v>
      </c>
      <c r="Y1063" s="4" t="str">
        <f>IF(AND($Z$2=$D1063,$Z$2&lt;&gt;"",$Z$2&lt;&gt;0,$Y$2=$Y$1),COUNT($Y$3:Y1062)+1,"  ")</f>
        <v xml:space="preserve">  </v>
      </c>
    </row>
    <row r="1064" spans="2:25" ht="15.75">
      <c r="B1064" s="5" t="str">
        <f>IF(C1064&lt;&gt;"",COUNT($B$3:B1063)+1,"")</f>
        <v/>
      </c>
      <c r="C1064" s="86"/>
      <c r="D1064" s="12"/>
      <c r="E1064" s="12"/>
      <c r="F1064" s="5" t="str">
        <f>IFERROR(IF(E1064&lt;&gt;"",VLOOKUP(E1064,STORE!$C$6:$D$500,2,FALSE),""),"تأكد من الكود")</f>
        <v/>
      </c>
      <c r="G1064" s="12"/>
      <c r="H1064" s="20"/>
      <c r="I1064" s="12"/>
      <c r="U1064" s="4" t="str">
        <f>IF(AND($V$2=$E1064,$V$2&lt;&gt;"",$V$2&lt;&gt;0,F1064&lt;&gt;"تأكد من الكود"),COUNT($U$3:U1063)+1,"  ")</f>
        <v xml:space="preserve">  </v>
      </c>
      <c r="Y1064" s="4" t="str">
        <f>IF(AND($Z$2=$D1064,$Z$2&lt;&gt;"",$Z$2&lt;&gt;0,$Y$2=$Y$1),COUNT($Y$3:Y1063)+1,"  ")</f>
        <v xml:space="preserve">  </v>
      </c>
    </row>
    <row r="1065" spans="2:25" ht="15.75">
      <c r="B1065" s="5" t="str">
        <f>IF(C1065&lt;&gt;"",COUNT($B$3:B1064)+1,"")</f>
        <v/>
      </c>
      <c r="C1065" s="86"/>
      <c r="D1065" s="12"/>
      <c r="E1065" s="12"/>
      <c r="F1065" s="5" t="str">
        <f>IFERROR(IF(E1065&lt;&gt;"",VLOOKUP(E1065,STORE!$C$6:$D$500,2,FALSE),""),"تأكد من الكود")</f>
        <v/>
      </c>
      <c r="G1065" s="12"/>
      <c r="H1065" s="20"/>
      <c r="I1065" s="12"/>
      <c r="U1065" s="4" t="str">
        <f>IF(AND($V$2=$E1065,$V$2&lt;&gt;"",$V$2&lt;&gt;0,F1065&lt;&gt;"تأكد من الكود"),COUNT($U$3:U1064)+1,"  ")</f>
        <v xml:space="preserve">  </v>
      </c>
      <c r="Y1065" s="4" t="str">
        <f>IF(AND($Z$2=$D1065,$Z$2&lt;&gt;"",$Z$2&lt;&gt;0,$Y$2=$Y$1),COUNT($Y$3:Y1064)+1,"  ")</f>
        <v xml:space="preserve">  </v>
      </c>
    </row>
    <row r="1066" spans="2:25" ht="15.75">
      <c r="B1066" s="5" t="str">
        <f>IF(C1066&lt;&gt;"",COUNT($B$3:B1065)+1,"")</f>
        <v/>
      </c>
      <c r="C1066" s="86"/>
      <c r="D1066" s="12"/>
      <c r="E1066" s="12"/>
      <c r="F1066" s="5" t="str">
        <f>IFERROR(IF(E1066&lt;&gt;"",VLOOKUP(E1066,STORE!$C$6:$D$500,2,FALSE),""),"تأكد من الكود")</f>
        <v/>
      </c>
      <c r="G1066" s="12"/>
      <c r="H1066" s="20"/>
      <c r="I1066" s="12"/>
      <c r="U1066" s="4" t="str">
        <f>IF(AND($V$2=$E1066,$V$2&lt;&gt;"",$V$2&lt;&gt;0,F1066&lt;&gt;"تأكد من الكود"),COUNT($U$3:U1065)+1,"  ")</f>
        <v xml:space="preserve">  </v>
      </c>
      <c r="Y1066" s="4" t="str">
        <f>IF(AND($Z$2=$D1066,$Z$2&lt;&gt;"",$Z$2&lt;&gt;0,$Y$2=$Y$1),COUNT($Y$3:Y1065)+1,"  ")</f>
        <v xml:space="preserve">  </v>
      </c>
    </row>
    <row r="1067" spans="2:25" ht="15.75">
      <c r="B1067" s="5" t="str">
        <f>IF(C1067&lt;&gt;"",COUNT($B$3:B1066)+1,"")</f>
        <v/>
      </c>
      <c r="C1067" s="86"/>
      <c r="D1067" s="12"/>
      <c r="E1067" s="12"/>
      <c r="F1067" s="5" t="str">
        <f>IFERROR(IF(E1067&lt;&gt;"",VLOOKUP(E1067,STORE!$C$6:$D$500,2,FALSE),""),"تأكد من الكود")</f>
        <v/>
      </c>
      <c r="G1067" s="12"/>
      <c r="H1067" s="20"/>
      <c r="I1067" s="12"/>
      <c r="U1067" s="4" t="str">
        <f>IF(AND($V$2=$E1067,$V$2&lt;&gt;"",$V$2&lt;&gt;0,F1067&lt;&gt;"تأكد من الكود"),COUNT($U$3:U1066)+1,"  ")</f>
        <v xml:space="preserve">  </v>
      </c>
      <c r="Y1067" s="4" t="str">
        <f>IF(AND($Z$2=$D1067,$Z$2&lt;&gt;"",$Z$2&lt;&gt;0,$Y$2=$Y$1),COUNT($Y$3:Y1066)+1,"  ")</f>
        <v xml:space="preserve">  </v>
      </c>
    </row>
    <row r="1068" spans="2:25" ht="15.75">
      <c r="B1068" s="5" t="str">
        <f>IF(C1068&lt;&gt;"",COUNT($B$3:B1067)+1,"")</f>
        <v/>
      </c>
      <c r="C1068" s="86"/>
      <c r="D1068" s="12"/>
      <c r="E1068" s="12"/>
      <c r="F1068" s="5" t="str">
        <f>IFERROR(IF(E1068&lt;&gt;"",VLOOKUP(E1068,STORE!$C$6:$D$500,2,FALSE),""),"تأكد من الكود")</f>
        <v/>
      </c>
      <c r="G1068" s="12"/>
      <c r="H1068" s="20"/>
      <c r="I1068" s="12"/>
      <c r="U1068" s="4" t="str">
        <f>IF(AND($V$2=$E1068,$V$2&lt;&gt;"",$V$2&lt;&gt;0,F1068&lt;&gt;"تأكد من الكود"),COUNT($U$3:U1067)+1,"  ")</f>
        <v xml:space="preserve">  </v>
      </c>
      <c r="Y1068" s="4" t="str">
        <f>IF(AND($Z$2=$D1068,$Z$2&lt;&gt;"",$Z$2&lt;&gt;0,$Y$2=$Y$1),COUNT($Y$3:Y1067)+1,"  ")</f>
        <v xml:space="preserve">  </v>
      </c>
    </row>
    <row r="1069" spans="2:25" ht="15.75">
      <c r="B1069" s="5" t="str">
        <f>IF(C1069&lt;&gt;"",COUNT($B$3:B1068)+1,"")</f>
        <v/>
      </c>
      <c r="C1069" s="86"/>
      <c r="D1069" s="12"/>
      <c r="E1069" s="12"/>
      <c r="F1069" s="5" t="str">
        <f>IFERROR(IF(E1069&lt;&gt;"",VLOOKUP(E1069,STORE!$C$6:$D$500,2,FALSE),""),"تأكد من الكود")</f>
        <v/>
      </c>
      <c r="G1069" s="12"/>
      <c r="H1069" s="20"/>
      <c r="I1069" s="12"/>
      <c r="U1069" s="4" t="str">
        <f>IF(AND($V$2=$E1069,$V$2&lt;&gt;"",$V$2&lt;&gt;0,F1069&lt;&gt;"تأكد من الكود"),COUNT($U$3:U1068)+1,"  ")</f>
        <v xml:space="preserve">  </v>
      </c>
      <c r="Y1069" s="4" t="str">
        <f>IF(AND($Z$2=$D1069,$Z$2&lt;&gt;"",$Z$2&lt;&gt;0,$Y$2=$Y$1),COUNT($Y$3:Y1068)+1,"  ")</f>
        <v xml:space="preserve">  </v>
      </c>
    </row>
    <row r="1070" spans="2:25" ht="15.75">
      <c r="B1070" s="5" t="str">
        <f>IF(C1070&lt;&gt;"",COUNT($B$3:B1069)+1,"")</f>
        <v/>
      </c>
      <c r="C1070" s="86"/>
      <c r="D1070" s="12"/>
      <c r="E1070" s="12"/>
      <c r="F1070" s="5" t="str">
        <f>IFERROR(IF(E1070&lt;&gt;"",VLOOKUP(E1070,STORE!$C$6:$D$500,2,FALSE),""),"تأكد من الكود")</f>
        <v/>
      </c>
      <c r="G1070" s="12"/>
      <c r="H1070" s="20"/>
      <c r="I1070" s="12"/>
      <c r="U1070" s="4" t="str">
        <f>IF(AND($V$2=$E1070,$V$2&lt;&gt;"",$V$2&lt;&gt;0,F1070&lt;&gt;"تأكد من الكود"),COUNT($U$3:U1069)+1,"  ")</f>
        <v xml:space="preserve">  </v>
      </c>
      <c r="Y1070" s="4" t="str">
        <f>IF(AND($Z$2=$D1070,$Z$2&lt;&gt;"",$Z$2&lt;&gt;0,$Y$2=$Y$1),COUNT($Y$3:Y1069)+1,"  ")</f>
        <v xml:space="preserve">  </v>
      </c>
    </row>
    <row r="1071" spans="2:25" ht="15.75">
      <c r="B1071" s="5" t="str">
        <f>IF(C1071&lt;&gt;"",COUNT($B$3:B1070)+1,"")</f>
        <v/>
      </c>
      <c r="C1071" s="86"/>
      <c r="D1071" s="12"/>
      <c r="E1071" s="12"/>
      <c r="F1071" s="5" t="str">
        <f>IFERROR(IF(E1071&lt;&gt;"",VLOOKUP(E1071,STORE!$C$6:$D$500,2,FALSE),""),"تأكد من الكود")</f>
        <v/>
      </c>
      <c r="G1071" s="12"/>
      <c r="H1071" s="20"/>
      <c r="I1071" s="12"/>
      <c r="U1071" s="4" t="str">
        <f>IF(AND($V$2=$E1071,$V$2&lt;&gt;"",$V$2&lt;&gt;0,F1071&lt;&gt;"تأكد من الكود"),COUNT($U$3:U1070)+1,"  ")</f>
        <v xml:space="preserve">  </v>
      </c>
      <c r="Y1071" s="4" t="str">
        <f>IF(AND($Z$2=$D1071,$Z$2&lt;&gt;"",$Z$2&lt;&gt;0,$Y$2=$Y$1),COUNT($Y$3:Y1070)+1,"  ")</f>
        <v xml:space="preserve">  </v>
      </c>
    </row>
    <row r="1072" spans="2:25" ht="15.75">
      <c r="B1072" s="5" t="str">
        <f>IF(C1072&lt;&gt;"",COUNT($B$3:B1071)+1,"")</f>
        <v/>
      </c>
      <c r="C1072" s="86"/>
      <c r="D1072" s="12"/>
      <c r="E1072" s="12"/>
      <c r="F1072" s="5" t="str">
        <f>IFERROR(IF(E1072&lt;&gt;"",VLOOKUP(E1072,STORE!$C$6:$D$500,2,FALSE),""),"تأكد من الكود")</f>
        <v/>
      </c>
      <c r="G1072" s="12"/>
      <c r="H1072" s="20"/>
      <c r="I1072" s="12"/>
      <c r="U1072" s="4" t="str">
        <f>IF(AND($V$2=$E1072,$V$2&lt;&gt;"",$V$2&lt;&gt;0,F1072&lt;&gt;"تأكد من الكود"),COUNT($U$3:U1071)+1,"  ")</f>
        <v xml:space="preserve">  </v>
      </c>
      <c r="Y1072" s="4" t="str">
        <f>IF(AND($Z$2=$D1072,$Z$2&lt;&gt;"",$Z$2&lt;&gt;0,$Y$2=$Y$1),COUNT($Y$3:Y1071)+1,"  ")</f>
        <v xml:space="preserve">  </v>
      </c>
    </row>
    <row r="1073" spans="2:25" ht="15.75">
      <c r="B1073" s="5" t="str">
        <f>IF(C1073&lt;&gt;"",COUNT($B$3:B1072)+1,"")</f>
        <v/>
      </c>
      <c r="C1073" s="86"/>
      <c r="D1073" s="12"/>
      <c r="E1073" s="12"/>
      <c r="F1073" s="5" t="str">
        <f>IFERROR(IF(E1073&lt;&gt;"",VLOOKUP(E1073,STORE!$C$6:$D$500,2,FALSE),""),"تأكد من الكود")</f>
        <v/>
      </c>
      <c r="G1073" s="12"/>
      <c r="H1073" s="20"/>
      <c r="I1073" s="12"/>
      <c r="U1073" s="4" t="str">
        <f>IF(AND($V$2=$E1073,$V$2&lt;&gt;"",$V$2&lt;&gt;0,F1073&lt;&gt;"تأكد من الكود"),COUNT($U$3:U1072)+1,"  ")</f>
        <v xml:space="preserve">  </v>
      </c>
      <c r="Y1073" s="4" t="str">
        <f>IF(AND($Z$2=$D1073,$Z$2&lt;&gt;"",$Z$2&lt;&gt;0,$Y$2=$Y$1),COUNT($Y$3:Y1072)+1,"  ")</f>
        <v xml:space="preserve">  </v>
      </c>
    </row>
    <row r="1074" spans="2:25" ht="15.75">
      <c r="B1074" s="5" t="str">
        <f>IF(C1074&lt;&gt;"",COUNT($B$3:B1073)+1,"")</f>
        <v/>
      </c>
      <c r="C1074" s="86"/>
      <c r="D1074" s="12"/>
      <c r="E1074" s="12"/>
      <c r="F1074" s="5" t="str">
        <f>IFERROR(IF(E1074&lt;&gt;"",VLOOKUP(E1074,STORE!$C$6:$D$500,2,FALSE),""),"تأكد من الكود")</f>
        <v/>
      </c>
      <c r="G1074" s="12"/>
      <c r="H1074" s="20"/>
      <c r="I1074" s="12"/>
      <c r="U1074" s="4" t="str">
        <f>IF(AND($V$2=$E1074,$V$2&lt;&gt;"",$V$2&lt;&gt;0,F1074&lt;&gt;"تأكد من الكود"),COUNT($U$3:U1073)+1,"  ")</f>
        <v xml:space="preserve">  </v>
      </c>
      <c r="Y1074" s="4" t="str">
        <f>IF(AND($Z$2=$D1074,$Z$2&lt;&gt;"",$Z$2&lt;&gt;0,$Y$2=$Y$1),COUNT($Y$3:Y1073)+1,"  ")</f>
        <v xml:space="preserve">  </v>
      </c>
    </row>
    <row r="1075" spans="2:25" ht="15.75">
      <c r="B1075" s="5" t="str">
        <f>IF(C1075&lt;&gt;"",COUNT($B$3:B1074)+1,"")</f>
        <v/>
      </c>
      <c r="C1075" s="86"/>
      <c r="D1075" s="12"/>
      <c r="E1075" s="12"/>
      <c r="F1075" s="5" t="str">
        <f>IFERROR(IF(E1075&lt;&gt;"",VLOOKUP(E1075,STORE!$C$6:$D$500,2,FALSE),""),"تأكد من الكود")</f>
        <v/>
      </c>
      <c r="G1075" s="12"/>
      <c r="H1075" s="20"/>
      <c r="I1075" s="12"/>
      <c r="U1075" s="4" t="str">
        <f>IF(AND($V$2=$E1075,$V$2&lt;&gt;"",$V$2&lt;&gt;0,F1075&lt;&gt;"تأكد من الكود"),COUNT($U$3:U1074)+1,"  ")</f>
        <v xml:space="preserve">  </v>
      </c>
      <c r="Y1075" s="4" t="str">
        <f>IF(AND($Z$2=$D1075,$Z$2&lt;&gt;"",$Z$2&lt;&gt;0,$Y$2=$Y$1),COUNT($Y$3:Y1074)+1,"  ")</f>
        <v xml:space="preserve">  </v>
      </c>
    </row>
    <row r="1076" spans="2:25" ht="15.75">
      <c r="B1076" s="5" t="str">
        <f>IF(C1076&lt;&gt;"",COUNT($B$3:B1075)+1,"")</f>
        <v/>
      </c>
      <c r="C1076" s="86"/>
      <c r="D1076" s="12"/>
      <c r="E1076" s="12"/>
      <c r="F1076" s="5" t="str">
        <f>IFERROR(IF(E1076&lt;&gt;"",VLOOKUP(E1076,STORE!$C$6:$D$500,2,FALSE),""),"تأكد من الكود")</f>
        <v/>
      </c>
      <c r="G1076" s="12"/>
      <c r="H1076" s="20"/>
      <c r="I1076" s="12"/>
      <c r="U1076" s="4" t="str">
        <f>IF(AND($V$2=$E1076,$V$2&lt;&gt;"",$V$2&lt;&gt;0,F1076&lt;&gt;"تأكد من الكود"),COUNT($U$3:U1075)+1,"  ")</f>
        <v xml:space="preserve">  </v>
      </c>
      <c r="Y1076" s="4" t="str">
        <f>IF(AND($Z$2=$D1076,$Z$2&lt;&gt;"",$Z$2&lt;&gt;0,$Y$2=$Y$1),COUNT($Y$3:Y1075)+1,"  ")</f>
        <v xml:space="preserve">  </v>
      </c>
    </row>
    <row r="1077" spans="2:25" ht="15.75">
      <c r="B1077" s="5" t="str">
        <f>IF(C1077&lt;&gt;"",COUNT($B$3:B1076)+1,"")</f>
        <v/>
      </c>
      <c r="C1077" s="86"/>
      <c r="D1077" s="12"/>
      <c r="E1077" s="12"/>
      <c r="F1077" s="5" t="str">
        <f>IFERROR(IF(E1077&lt;&gt;"",VLOOKUP(E1077,STORE!$C$6:$D$500,2,FALSE),""),"تأكد من الكود")</f>
        <v/>
      </c>
      <c r="G1077" s="12"/>
      <c r="H1077" s="20"/>
      <c r="I1077" s="12"/>
      <c r="U1077" s="4" t="str">
        <f>IF(AND($V$2=$E1077,$V$2&lt;&gt;"",$V$2&lt;&gt;0,F1077&lt;&gt;"تأكد من الكود"),COUNT($U$3:U1076)+1,"  ")</f>
        <v xml:space="preserve">  </v>
      </c>
      <c r="Y1077" s="4" t="str">
        <f>IF(AND($Z$2=$D1077,$Z$2&lt;&gt;"",$Z$2&lt;&gt;0,$Y$2=$Y$1),COUNT($Y$3:Y1076)+1,"  ")</f>
        <v xml:space="preserve">  </v>
      </c>
    </row>
    <row r="1078" spans="2:25" ht="15.75">
      <c r="B1078" s="5" t="str">
        <f>IF(C1078&lt;&gt;"",COUNT($B$3:B1077)+1,"")</f>
        <v/>
      </c>
      <c r="C1078" s="86"/>
      <c r="D1078" s="12"/>
      <c r="E1078" s="12"/>
      <c r="F1078" s="5" t="str">
        <f>IFERROR(IF(E1078&lt;&gt;"",VLOOKUP(E1078,STORE!$C$6:$D$500,2,FALSE),""),"تأكد من الكود")</f>
        <v/>
      </c>
      <c r="G1078" s="12"/>
      <c r="H1078" s="20"/>
      <c r="I1078" s="12"/>
      <c r="U1078" s="4" t="str">
        <f>IF(AND($V$2=$E1078,$V$2&lt;&gt;"",$V$2&lt;&gt;0,F1078&lt;&gt;"تأكد من الكود"),COUNT($U$3:U1077)+1,"  ")</f>
        <v xml:space="preserve">  </v>
      </c>
      <c r="Y1078" s="4" t="str">
        <f>IF(AND($Z$2=$D1078,$Z$2&lt;&gt;"",$Z$2&lt;&gt;0,$Y$2=$Y$1),COUNT($Y$3:Y1077)+1,"  ")</f>
        <v xml:space="preserve">  </v>
      </c>
    </row>
    <row r="1079" spans="2:25" ht="15.75">
      <c r="B1079" s="5" t="str">
        <f>IF(C1079&lt;&gt;"",COUNT($B$3:B1078)+1,"")</f>
        <v/>
      </c>
      <c r="C1079" s="86"/>
      <c r="D1079" s="12"/>
      <c r="E1079" s="12"/>
      <c r="F1079" s="5" t="str">
        <f>IFERROR(IF(E1079&lt;&gt;"",VLOOKUP(E1079,STORE!$C$6:$D$500,2,FALSE),""),"تأكد من الكود")</f>
        <v/>
      </c>
      <c r="G1079" s="12"/>
      <c r="H1079" s="20"/>
      <c r="I1079" s="12"/>
      <c r="U1079" s="4" t="str">
        <f>IF(AND($V$2=$E1079,$V$2&lt;&gt;"",$V$2&lt;&gt;0,F1079&lt;&gt;"تأكد من الكود"),COUNT($U$3:U1078)+1,"  ")</f>
        <v xml:space="preserve">  </v>
      </c>
      <c r="Y1079" s="4" t="str">
        <f>IF(AND($Z$2=$D1079,$Z$2&lt;&gt;"",$Z$2&lt;&gt;0,$Y$2=$Y$1),COUNT($Y$3:Y1078)+1,"  ")</f>
        <v xml:space="preserve">  </v>
      </c>
    </row>
    <row r="1080" spans="2:25" ht="15.75">
      <c r="B1080" s="5" t="str">
        <f>IF(C1080&lt;&gt;"",COUNT($B$3:B1079)+1,"")</f>
        <v/>
      </c>
      <c r="C1080" s="86"/>
      <c r="D1080" s="12"/>
      <c r="E1080" s="12"/>
      <c r="F1080" s="5" t="str">
        <f>IFERROR(IF(E1080&lt;&gt;"",VLOOKUP(E1080,STORE!$C$6:$D$500,2,FALSE),""),"تأكد من الكود")</f>
        <v/>
      </c>
      <c r="G1080" s="12"/>
      <c r="H1080" s="20"/>
      <c r="I1080" s="12"/>
      <c r="U1080" s="4" t="str">
        <f>IF(AND($V$2=$E1080,$V$2&lt;&gt;"",$V$2&lt;&gt;0,F1080&lt;&gt;"تأكد من الكود"),COUNT($U$3:U1079)+1,"  ")</f>
        <v xml:space="preserve">  </v>
      </c>
      <c r="Y1080" s="4" t="str">
        <f>IF(AND($Z$2=$D1080,$Z$2&lt;&gt;"",$Z$2&lt;&gt;0,$Y$2=$Y$1),COUNT($Y$3:Y1079)+1,"  ")</f>
        <v xml:space="preserve">  </v>
      </c>
    </row>
    <row r="1081" spans="2:25" ht="15.75">
      <c r="B1081" s="5" t="str">
        <f>IF(C1081&lt;&gt;"",COUNT($B$3:B1080)+1,"")</f>
        <v/>
      </c>
      <c r="C1081" s="86"/>
      <c r="D1081" s="12"/>
      <c r="E1081" s="12"/>
      <c r="F1081" s="5" t="str">
        <f>IFERROR(IF(E1081&lt;&gt;"",VLOOKUP(E1081,STORE!$C$6:$D$500,2,FALSE),""),"تأكد من الكود")</f>
        <v/>
      </c>
      <c r="G1081" s="12"/>
      <c r="H1081" s="20"/>
      <c r="I1081" s="12"/>
      <c r="U1081" s="4" t="str">
        <f>IF(AND($V$2=$E1081,$V$2&lt;&gt;"",$V$2&lt;&gt;0,F1081&lt;&gt;"تأكد من الكود"),COUNT($U$3:U1080)+1,"  ")</f>
        <v xml:space="preserve">  </v>
      </c>
      <c r="Y1081" s="4" t="str">
        <f>IF(AND($Z$2=$D1081,$Z$2&lt;&gt;"",$Z$2&lt;&gt;0,$Y$2=$Y$1),COUNT($Y$3:Y1080)+1,"  ")</f>
        <v xml:space="preserve">  </v>
      </c>
    </row>
    <row r="1082" spans="2:25" ht="15.75">
      <c r="B1082" s="5" t="str">
        <f>IF(C1082&lt;&gt;"",COUNT($B$3:B1081)+1,"")</f>
        <v/>
      </c>
      <c r="C1082" s="86"/>
      <c r="D1082" s="12"/>
      <c r="E1082" s="12"/>
      <c r="F1082" s="5" t="str">
        <f>IFERROR(IF(E1082&lt;&gt;"",VLOOKUP(E1082,STORE!$C$6:$D$500,2,FALSE),""),"تأكد من الكود")</f>
        <v/>
      </c>
      <c r="G1082" s="12"/>
      <c r="H1082" s="20"/>
      <c r="I1082" s="12"/>
      <c r="U1082" s="4" t="str">
        <f>IF(AND($V$2=$E1082,$V$2&lt;&gt;"",$V$2&lt;&gt;0,F1082&lt;&gt;"تأكد من الكود"),COUNT($U$3:U1081)+1,"  ")</f>
        <v xml:space="preserve">  </v>
      </c>
      <c r="Y1082" s="4" t="str">
        <f>IF(AND($Z$2=$D1082,$Z$2&lt;&gt;"",$Z$2&lt;&gt;0,$Y$2=$Y$1),COUNT($Y$3:Y1081)+1,"  ")</f>
        <v xml:space="preserve">  </v>
      </c>
    </row>
    <row r="1083" spans="2:25" ht="15.75">
      <c r="B1083" s="5" t="str">
        <f>IF(C1083&lt;&gt;"",COUNT($B$3:B1082)+1,"")</f>
        <v/>
      </c>
      <c r="C1083" s="86"/>
      <c r="D1083" s="12"/>
      <c r="E1083" s="12"/>
      <c r="F1083" s="5" t="str">
        <f>IFERROR(IF(E1083&lt;&gt;"",VLOOKUP(E1083,STORE!$C$6:$D$500,2,FALSE),""),"تأكد من الكود")</f>
        <v/>
      </c>
      <c r="G1083" s="12"/>
      <c r="H1083" s="20"/>
      <c r="I1083" s="12"/>
      <c r="U1083" s="4" t="str">
        <f>IF(AND($V$2=$E1083,$V$2&lt;&gt;"",$V$2&lt;&gt;0,F1083&lt;&gt;"تأكد من الكود"),COUNT($U$3:U1082)+1,"  ")</f>
        <v xml:space="preserve">  </v>
      </c>
      <c r="Y1083" s="4" t="str">
        <f>IF(AND($Z$2=$D1083,$Z$2&lt;&gt;"",$Z$2&lt;&gt;0,$Y$2=$Y$1),COUNT($Y$3:Y1082)+1,"  ")</f>
        <v xml:space="preserve">  </v>
      </c>
    </row>
    <row r="1084" spans="2:25" ht="15.75">
      <c r="B1084" s="5" t="str">
        <f>IF(C1084&lt;&gt;"",COUNT($B$3:B1083)+1,"")</f>
        <v/>
      </c>
      <c r="C1084" s="86"/>
      <c r="D1084" s="12"/>
      <c r="E1084" s="12"/>
      <c r="F1084" s="5" t="str">
        <f>IFERROR(IF(E1084&lt;&gt;"",VLOOKUP(E1084,STORE!$C$6:$D$500,2,FALSE),""),"تأكد من الكود")</f>
        <v/>
      </c>
      <c r="G1084" s="12"/>
      <c r="H1084" s="20"/>
      <c r="I1084" s="12"/>
      <c r="U1084" s="4" t="str">
        <f>IF(AND($V$2=$E1084,$V$2&lt;&gt;"",$V$2&lt;&gt;0,F1084&lt;&gt;"تأكد من الكود"),COUNT($U$3:U1083)+1,"  ")</f>
        <v xml:space="preserve">  </v>
      </c>
      <c r="Y1084" s="4" t="str">
        <f>IF(AND($Z$2=$D1084,$Z$2&lt;&gt;"",$Z$2&lt;&gt;0,$Y$2=$Y$1),COUNT($Y$3:Y1083)+1,"  ")</f>
        <v xml:space="preserve">  </v>
      </c>
    </row>
    <row r="1085" spans="2:25" ht="15.75">
      <c r="B1085" s="5" t="str">
        <f>IF(C1085&lt;&gt;"",COUNT($B$3:B1084)+1,"")</f>
        <v/>
      </c>
      <c r="C1085" s="86"/>
      <c r="D1085" s="12"/>
      <c r="E1085" s="12"/>
      <c r="F1085" s="5" t="str">
        <f>IFERROR(IF(E1085&lt;&gt;"",VLOOKUP(E1085,STORE!$C$6:$D$500,2,FALSE),""),"تأكد من الكود")</f>
        <v/>
      </c>
      <c r="G1085" s="12"/>
      <c r="H1085" s="20"/>
      <c r="I1085" s="12"/>
      <c r="U1085" s="4" t="str">
        <f>IF(AND($V$2=$E1085,$V$2&lt;&gt;"",$V$2&lt;&gt;0,F1085&lt;&gt;"تأكد من الكود"),COUNT($U$3:U1084)+1,"  ")</f>
        <v xml:space="preserve">  </v>
      </c>
      <c r="Y1085" s="4" t="str">
        <f>IF(AND($Z$2=$D1085,$Z$2&lt;&gt;"",$Z$2&lt;&gt;0,$Y$2=$Y$1),COUNT($Y$3:Y1084)+1,"  ")</f>
        <v xml:space="preserve">  </v>
      </c>
    </row>
    <row r="1086" spans="2:25" ht="15.75">
      <c r="B1086" s="5" t="str">
        <f>IF(C1086&lt;&gt;"",COUNT($B$3:B1085)+1,"")</f>
        <v/>
      </c>
      <c r="C1086" s="86"/>
      <c r="D1086" s="12"/>
      <c r="E1086" s="12"/>
      <c r="F1086" s="5" t="str">
        <f>IFERROR(IF(E1086&lt;&gt;"",VLOOKUP(E1086,STORE!$C$6:$D$500,2,FALSE),""),"تأكد من الكود")</f>
        <v/>
      </c>
      <c r="G1086" s="12"/>
      <c r="H1086" s="20"/>
      <c r="I1086" s="12"/>
      <c r="U1086" s="4" t="str">
        <f>IF(AND($V$2=$E1086,$V$2&lt;&gt;"",$V$2&lt;&gt;0,F1086&lt;&gt;"تأكد من الكود"),COUNT($U$3:U1085)+1,"  ")</f>
        <v xml:space="preserve">  </v>
      </c>
      <c r="Y1086" s="4" t="str">
        <f>IF(AND($Z$2=$D1086,$Z$2&lt;&gt;"",$Z$2&lt;&gt;0,$Y$2=$Y$1),COUNT($Y$3:Y1085)+1,"  ")</f>
        <v xml:space="preserve">  </v>
      </c>
    </row>
    <row r="1087" spans="2:25" ht="15.75">
      <c r="B1087" s="5" t="str">
        <f>IF(C1087&lt;&gt;"",COUNT($B$3:B1086)+1,"")</f>
        <v/>
      </c>
      <c r="C1087" s="86"/>
      <c r="D1087" s="12"/>
      <c r="E1087" s="12"/>
      <c r="F1087" s="5" t="str">
        <f>IFERROR(IF(E1087&lt;&gt;"",VLOOKUP(E1087,STORE!$C$6:$D$500,2,FALSE),""),"تأكد من الكود")</f>
        <v/>
      </c>
      <c r="G1087" s="12"/>
      <c r="H1087" s="20"/>
      <c r="I1087" s="12"/>
      <c r="U1087" s="4" t="str">
        <f>IF(AND($V$2=$E1087,$V$2&lt;&gt;"",$V$2&lt;&gt;0,F1087&lt;&gt;"تأكد من الكود"),COUNT($U$3:U1086)+1,"  ")</f>
        <v xml:space="preserve">  </v>
      </c>
      <c r="Y1087" s="4" t="str">
        <f>IF(AND($Z$2=$D1087,$Z$2&lt;&gt;"",$Z$2&lt;&gt;0,$Y$2=$Y$1),COUNT($Y$3:Y1086)+1,"  ")</f>
        <v xml:space="preserve">  </v>
      </c>
    </row>
    <row r="1088" spans="2:25" ht="15.75">
      <c r="B1088" s="5" t="str">
        <f>IF(C1088&lt;&gt;"",COUNT($B$3:B1087)+1,"")</f>
        <v/>
      </c>
      <c r="C1088" s="86"/>
      <c r="D1088" s="12"/>
      <c r="E1088" s="12"/>
      <c r="F1088" s="5" t="str">
        <f>IFERROR(IF(E1088&lt;&gt;"",VLOOKUP(E1088,STORE!$C$6:$D$500,2,FALSE),""),"تأكد من الكود")</f>
        <v/>
      </c>
      <c r="G1088" s="12"/>
      <c r="H1088" s="20"/>
      <c r="I1088" s="12"/>
      <c r="U1088" s="4" t="str">
        <f>IF(AND($V$2=$E1088,$V$2&lt;&gt;"",$V$2&lt;&gt;0,F1088&lt;&gt;"تأكد من الكود"),COUNT($U$3:U1087)+1,"  ")</f>
        <v xml:space="preserve">  </v>
      </c>
      <c r="Y1088" s="4" t="str">
        <f>IF(AND($Z$2=$D1088,$Z$2&lt;&gt;"",$Z$2&lt;&gt;0,$Y$2=$Y$1),COUNT($Y$3:Y1087)+1,"  ")</f>
        <v xml:space="preserve">  </v>
      </c>
    </row>
    <row r="1089" spans="2:25" ht="15.75">
      <c r="B1089" s="5" t="str">
        <f>IF(C1089&lt;&gt;"",COUNT($B$3:B1088)+1,"")</f>
        <v/>
      </c>
      <c r="C1089" s="86"/>
      <c r="D1089" s="12"/>
      <c r="E1089" s="12"/>
      <c r="F1089" s="5" t="str">
        <f>IFERROR(IF(E1089&lt;&gt;"",VLOOKUP(E1089,STORE!$C$6:$D$500,2,FALSE),""),"تأكد من الكود")</f>
        <v/>
      </c>
      <c r="G1089" s="12"/>
      <c r="H1089" s="20"/>
      <c r="I1089" s="12"/>
      <c r="U1089" s="4" t="str">
        <f>IF(AND($V$2=$E1089,$V$2&lt;&gt;"",$V$2&lt;&gt;0,F1089&lt;&gt;"تأكد من الكود"),COUNT($U$3:U1088)+1,"  ")</f>
        <v xml:space="preserve">  </v>
      </c>
      <c r="Y1089" s="4" t="str">
        <f>IF(AND($Z$2=$D1089,$Z$2&lt;&gt;"",$Z$2&lt;&gt;0,$Y$2=$Y$1),COUNT($Y$3:Y1088)+1,"  ")</f>
        <v xml:space="preserve">  </v>
      </c>
    </row>
    <row r="1090" spans="2:25" ht="15.75">
      <c r="B1090" s="5" t="str">
        <f>IF(C1090&lt;&gt;"",COUNT($B$3:B1089)+1,"")</f>
        <v/>
      </c>
      <c r="C1090" s="86"/>
      <c r="D1090" s="12"/>
      <c r="E1090" s="12"/>
      <c r="F1090" s="5" t="str">
        <f>IFERROR(IF(E1090&lt;&gt;"",VLOOKUP(E1090,STORE!$C$6:$D$500,2,FALSE),""),"تأكد من الكود")</f>
        <v/>
      </c>
      <c r="G1090" s="12"/>
      <c r="H1090" s="20"/>
      <c r="I1090" s="12"/>
      <c r="U1090" s="4" t="str">
        <f>IF(AND($V$2=$E1090,$V$2&lt;&gt;"",$V$2&lt;&gt;0,F1090&lt;&gt;"تأكد من الكود"),COUNT($U$3:U1089)+1,"  ")</f>
        <v xml:space="preserve">  </v>
      </c>
      <c r="Y1090" s="4" t="str">
        <f>IF(AND($Z$2=$D1090,$Z$2&lt;&gt;"",$Z$2&lt;&gt;0,$Y$2=$Y$1),COUNT($Y$3:Y1089)+1,"  ")</f>
        <v xml:space="preserve">  </v>
      </c>
    </row>
    <row r="1091" spans="2:25" ht="15.75">
      <c r="B1091" s="5" t="str">
        <f>IF(C1091&lt;&gt;"",COUNT($B$3:B1090)+1,"")</f>
        <v/>
      </c>
      <c r="C1091" s="86"/>
      <c r="D1091" s="12"/>
      <c r="E1091" s="12"/>
      <c r="F1091" s="5" t="str">
        <f>IFERROR(IF(E1091&lt;&gt;"",VLOOKUP(E1091,STORE!$C$6:$D$500,2,FALSE),""),"تأكد من الكود")</f>
        <v/>
      </c>
      <c r="G1091" s="12"/>
      <c r="H1091" s="20"/>
      <c r="I1091" s="12"/>
      <c r="U1091" s="4" t="str">
        <f>IF(AND($V$2=$E1091,$V$2&lt;&gt;"",$V$2&lt;&gt;0,F1091&lt;&gt;"تأكد من الكود"),COUNT($U$3:U1090)+1,"  ")</f>
        <v xml:space="preserve">  </v>
      </c>
      <c r="Y1091" s="4" t="str">
        <f>IF(AND($Z$2=$D1091,$Z$2&lt;&gt;"",$Z$2&lt;&gt;0,$Y$2=$Y$1),COUNT($Y$3:Y1090)+1,"  ")</f>
        <v xml:space="preserve">  </v>
      </c>
    </row>
    <row r="1092" spans="2:25" ht="15.75">
      <c r="B1092" s="5" t="str">
        <f>IF(C1092&lt;&gt;"",COUNT($B$3:B1091)+1,"")</f>
        <v/>
      </c>
      <c r="C1092" s="86"/>
      <c r="D1092" s="12"/>
      <c r="E1092" s="12"/>
      <c r="F1092" s="5" t="str">
        <f>IFERROR(IF(E1092&lt;&gt;"",VLOOKUP(E1092,STORE!$C$6:$D$500,2,FALSE),""),"تأكد من الكود")</f>
        <v/>
      </c>
      <c r="G1092" s="12"/>
      <c r="H1092" s="20"/>
      <c r="I1092" s="12"/>
      <c r="U1092" s="4" t="str">
        <f>IF(AND($V$2=$E1092,$V$2&lt;&gt;"",$V$2&lt;&gt;0,F1092&lt;&gt;"تأكد من الكود"),COUNT($U$3:U1091)+1,"  ")</f>
        <v xml:space="preserve">  </v>
      </c>
      <c r="Y1092" s="4" t="str">
        <f>IF(AND($Z$2=$D1092,$Z$2&lt;&gt;"",$Z$2&lt;&gt;0,$Y$2=$Y$1),COUNT($Y$3:Y1091)+1,"  ")</f>
        <v xml:space="preserve">  </v>
      </c>
    </row>
    <row r="1093" spans="2:25" ht="15.75">
      <c r="B1093" s="5" t="str">
        <f>IF(C1093&lt;&gt;"",COUNT($B$3:B1092)+1,"")</f>
        <v/>
      </c>
      <c r="C1093" s="86"/>
      <c r="D1093" s="12"/>
      <c r="E1093" s="12"/>
      <c r="F1093" s="5" t="str">
        <f>IFERROR(IF(E1093&lt;&gt;"",VLOOKUP(E1093,STORE!$C$6:$D$500,2,FALSE),""),"تأكد من الكود")</f>
        <v/>
      </c>
      <c r="G1093" s="12"/>
      <c r="H1093" s="20"/>
      <c r="I1093" s="12"/>
      <c r="U1093" s="4" t="str">
        <f>IF(AND($V$2=$E1093,$V$2&lt;&gt;"",$V$2&lt;&gt;0,F1093&lt;&gt;"تأكد من الكود"),COUNT($U$3:U1092)+1,"  ")</f>
        <v xml:space="preserve">  </v>
      </c>
      <c r="Y1093" s="4" t="str">
        <f>IF(AND($Z$2=$D1093,$Z$2&lt;&gt;"",$Z$2&lt;&gt;0,$Y$2=$Y$1),COUNT($Y$3:Y1092)+1,"  ")</f>
        <v xml:space="preserve">  </v>
      </c>
    </row>
    <row r="1094" spans="2:25" ht="15.75">
      <c r="B1094" s="5" t="str">
        <f>IF(C1094&lt;&gt;"",COUNT($B$3:B1093)+1,"")</f>
        <v/>
      </c>
      <c r="C1094" s="86"/>
      <c r="D1094" s="12"/>
      <c r="E1094" s="12"/>
      <c r="F1094" s="5" t="str">
        <f>IFERROR(IF(E1094&lt;&gt;"",VLOOKUP(E1094,STORE!$C$6:$D$500,2,FALSE),""),"تأكد من الكود")</f>
        <v/>
      </c>
      <c r="G1094" s="12"/>
      <c r="H1094" s="20"/>
      <c r="I1094" s="12"/>
      <c r="U1094" s="4" t="str">
        <f>IF(AND($V$2=$E1094,$V$2&lt;&gt;"",$V$2&lt;&gt;0,F1094&lt;&gt;"تأكد من الكود"),COUNT($U$3:U1093)+1,"  ")</f>
        <v xml:space="preserve">  </v>
      </c>
      <c r="Y1094" s="4" t="str">
        <f>IF(AND($Z$2=$D1094,$Z$2&lt;&gt;"",$Z$2&lt;&gt;0,$Y$2=$Y$1),COUNT($Y$3:Y1093)+1,"  ")</f>
        <v xml:space="preserve">  </v>
      </c>
    </row>
    <row r="1095" spans="2:25" ht="15.75">
      <c r="B1095" s="5" t="str">
        <f>IF(C1095&lt;&gt;"",COUNT($B$3:B1094)+1,"")</f>
        <v/>
      </c>
      <c r="C1095" s="86"/>
      <c r="D1095" s="12"/>
      <c r="E1095" s="12"/>
      <c r="F1095" s="5" t="str">
        <f>IFERROR(IF(E1095&lt;&gt;"",VLOOKUP(E1095,STORE!$C$6:$D$500,2,FALSE),""),"تأكد من الكود")</f>
        <v/>
      </c>
      <c r="G1095" s="12"/>
      <c r="H1095" s="20"/>
      <c r="I1095" s="12"/>
      <c r="U1095" s="4" t="str">
        <f>IF(AND($V$2=$E1095,$V$2&lt;&gt;"",$V$2&lt;&gt;0,F1095&lt;&gt;"تأكد من الكود"),COUNT($U$3:U1094)+1,"  ")</f>
        <v xml:space="preserve">  </v>
      </c>
      <c r="Y1095" s="4" t="str">
        <f>IF(AND($Z$2=$D1095,$Z$2&lt;&gt;"",$Z$2&lt;&gt;0,$Y$2=$Y$1),COUNT($Y$3:Y1094)+1,"  ")</f>
        <v xml:space="preserve">  </v>
      </c>
    </row>
    <row r="1096" spans="2:25" ht="15.75">
      <c r="B1096" s="5" t="str">
        <f>IF(C1096&lt;&gt;"",COUNT($B$3:B1095)+1,"")</f>
        <v/>
      </c>
      <c r="C1096" s="86"/>
      <c r="D1096" s="12"/>
      <c r="E1096" s="12"/>
      <c r="F1096" s="5" t="str">
        <f>IFERROR(IF(E1096&lt;&gt;"",VLOOKUP(E1096,STORE!$C$6:$D$500,2,FALSE),""),"تأكد من الكود")</f>
        <v/>
      </c>
      <c r="G1096" s="12"/>
      <c r="H1096" s="20"/>
      <c r="I1096" s="12"/>
      <c r="U1096" s="4" t="str">
        <f>IF(AND($V$2=$E1096,$V$2&lt;&gt;"",$V$2&lt;&gt;0,F1096&lt;&gt;"تأكد من الكود"),COUNT($U$3:U1095)+1,"  ")</f>
        <v xml:space="preserve">  </v>
      </c>
      <c r="Y1096" s="4" t="str">
        <f>IF(AND($Z$2=$D1096,$Z$2&lt;&gt;"",$Z$2&lt;&gt;0,$Y$2=$Y$1),COUNT($Y$3:Y1095)+1,"  ")</f>
        <v xml:space="preserve">  </v>
      </c>
    </row>
    <row r="1097" spans="2:25" ht="15.75">
      <c r="B1097" s="5" t="str">
        <f>IF(C1097&lt;&gt;"",COUNT($B$3:B1096)+1,"")</f>
        <v/>
      </c>
      <c r="C1097" s="86"/>
      <c r="D1097" s="12"/>
      <c r="E1097" s="12"/>
      <c r="F1097" s="5" t="str">
        <f>IFERROR(IF(E1097&lt;&gt;"",VLOOKUP(E1097,STORE!$C$6:$D$500,2,FALSE),""),"تأكد من الكود")</f>
        <v/>
      </c>
      <c r="G1097" s="12"/>
      <c r="H1097" s="20"/>
      <c r="I1097" s="12"/>
      <c r="U1097" s="4" t="str">
        <f>IF(AND($V$2=$E1097,$V$2&lt;&gt;"",$V$2&lt;&gt;0,F1097&lt;&gt;"تأكد من الكود"),COUNT($U$3:U1096)+1,"  ")</f>
        <v xml:space="preserve">  </v>
      </c>
      <c r="Y1097" s="4" t="str">
        <f>IF(AND($Z$2=$D1097,$Z$2&lt;&gt;"",$Z$2&lt;&gt;0,$Y$2=$Y$1),COUNT($Y$3:Y1096)+1,"  ")</f>
        <v xml:space="preserve">  </v>
      </c>
    </row>
    <row r="1098" spans="2:25" ht="15.75">
      <c r="B1098" s="5" t="str">
        <f>IF(C1098&lt;&gt;"",COUNT($B$3:B1097)+1,"")</f>
        <v/>
      </c>
      <c r="C1098" s="86"/>
      <c r="D1098" s="12"/>
      <c r="E1098" s="12"/>
      <c r="F1098" s="5" t="str">
        <f>IFERROR(IF(E1098&lt;&gt;"",VLOOKUP(E1098,STORE!$C$6:$D$500,2,FALSE),""),"تأكد من الكود")</f>
        <v/>
      </c>
      <c r="G1098" s="12"/>
      <c r="H1098" s="20"/>
      <c r="I1098" s="12"/>
      <c r="U1098" s="4" t="str">
        <f>IF(AND($V$2=$E1098,$V$2&lt;&gt;"",$V$2&lt;&gt;0,F1098&lt;&gt;"تأكد من الكود"),COUNT($U$3:U1097)+1,"  ")</f>
        <v xml:space="preserve">  </v>
      </c>
      <c r="Y1098" s="4" t="str">
        <f>IF(AND($Z$2=$D1098,$Z$2&lt;&gt;"",$Z$2&lt;&gt;0,$Y$2=$Y$1),COUNT($Y$3:Y1097)+1,"  ")</f>
        <v xml:space="preserve">  </v>
      </c>
    </row>
    <row r="1099" spans="2:25" ht="15.75">
      <c r="B1099" s="5" t="str">
        <f>IF(C1099&lt;&gt;"",COUNT($B$3:B1098)+1,"")</f>
        <v/>
      </c>
      <c r="C1099" s="86"/>
      <c r="D1099" s="12"/>
      <c r="E1099" s="12"/>
      <c r="F1099" s="5" t="str">
        <f>IFERROR(IF(E1099&lt;&gt;"",VLOOKUP(E1099,STORE!$C$6:$D$500,2,FALSE),""),"تأكد من الكود")</f>
        <v/>
      </c>
      <c r="G1099" s="12"/>
      <c r="H1099" s="20"/>
      <c r="I1099" s="12"/>
      <c r="U1099" s="4" t="str">
        <f>IF(AND($V$2=$E1099,$V$2&lt;&gt;"",$V$2&lt;&gt;0,F1099&lt;&gt;"تأكد من الكود"),COUNT($U$3:U1098)+1,"  ")</f>
        <v xml:space="preserve">  </v>
      </c>
      <c r="Y1099" s="4" t="str">
        <f>IF(AND($Z$2=$D1099,$Z$2&lt;&gt;"",$Z$2&lt;&gt;0,$Y$2=$Y$1),COUNT($Y$3:Y1098)+1,"  ")</f>
        <v xml:space="preserve">  </v>
      </c>
    </row>
    <row r="1100" spans="2:25" ht="15.75">
      <c r="B1100" s="5" t="str">
        <f>IF(C1100&lt;&gt;"",COUNT($B$3:B1099)+1,"")</f>
        <v/>
      </c>
      <c r="C1100" s="86"/>
      <c r="D1100" s="12"/>
      <c r="E1100" s="12"/>
      <c r="F1100" s="5" t="str">
        <f>IFERROR(IF(E1100&lt;&gt;"",VLOOKUP(E1100,STORE!$C$6:$D$500,2,FALSE),""),"تأكد من الكود")</f>
        <v/>
      </c>
      <c r="G1100" s="12"/>
      <c r="H1100" s="20"/>
      <c r="I1100" s="12"/>
      <c r="U1100" s="4" t="str">
        <f>IF(AND($V$2=$E1100,$V$2&lt;&gt;"",$V$2&lt;&gt;0,F1100&lt;&gt;"تأكد من الكود"),COUNT($U$3:U1099)+1,"  ")</f>
        <v xml:space="preserve">  </v>
      </c>
      <c r="Y1100" s="4" t="str">
        <f>IF(AND($Z$2=$D1100,$Z$2&lt;&gt;"",$Z$2&lt;&gt;0,$Y$2=$Y$1),COUNT($Y$3:Y1099)+1,"  ")</f>
        <v xml:space="preserve">  </v>
      </c>
    </row>
    <row r="1101" spans="2:25" ht="15.75">
      <c r="B1101" s="5" t="str">
        <f>IF(C1101&lt;&gt;"",COUNT($B$3:B1100)+1,"")</f>
        <v/>
      </c>
      <c r="C1101" s="86"/>
      <c r="D1101" s="12"/>
      <c r="E1101" s="12"/>
      <c r="F1101" s="5" t="str">
        <f>IFERROR(IF(E1101&lt;&gt;"",VLOOKUP(E1101,STORE!$C$6:$D$500,2,FALSE),""),"تأكد من الكود")</f>
        <v/>
      </c>
      <c r="G1101" s="12"/>
      <c r="H1101" s="20"/>
      <c r="I1101" s="12"/>
      <c r="U1101" s="4" t="str">
        <f>IF(AND($V$2=$E1101,$V$2&lt;&gt;"",$V$2&lt;&gt;0,F1101&lt;&gt;"تأكد من الكود"),COUNT($U$3:U1100)+1,"  ")</f>
        <v xml:space="preserve">  </v>
      </c>
      <c r="Y1101" s="4" t="str">
        <f>IF(AND($Z$2=$D1101,$Z$2&lt;&gt;"",$Z$2&lt;&gt;0,$Y$2=$Y$1),COUNT($Y$3:Y1100)+1,"  ")</f>
        <v xml:space="preserve">  </v>
      </c>
    </row>
    <row r="1102" spans="2:25" ht="15.75">
      <c r="B1102" s="5" t="str">
        <f>IF(C1102&lt;&gt;"",COUNT($B$3:B1101)+1,"")</f>
        <v/>
      </c>
      <c r="C1102" s="86"/>
      <c r="D1102" s="12"/>
      <c r="E1102" s="12"/>
      <c r="F1102" s="5" t="str">
        <f>IFERROR(IF(E1102&lt;&gt;"",VLOOKUP(E1102,STORE!$C$6:$D$500,2,FALSE),""),"تأكد من الكود")</f>
        <v/>
      </c>
      <c r="G1102" s="12"/>
      <c r="H1102" s="20"/>
      <c r="I1102" s="12"/>
      <c r="U1102" s="4" t="str">
        <f>IF(AND($V$2=$E1102,$V$2&lt;&gt;"",$V$2&lt;&gt;0,F1102&lt;&gt;"تأكد من الكود"),COUNT($U$3:U1101)+1,"  ")</f>
        <v xml:space="preserve">  </v>
      </c>
      <c r="Y1102" s="4" t="str">
        <f>IF(AND($Z$2=$D1102,$Z$2&lt;&gt;"",$Z$2&lt;&gt;0,$Y$2=$Y$1),COUNT($Y$3:Y1101)+1,"  ")</f>
        <v xml:space="preserve">  </v>
      </c>
    </row>
    <row r="1103" spans="2:25" ht="15.75">
      <c r="B1103" s="5" t="str">
        <f>IF(C1103&lt;&gt;"",COUNT($B$3:B1102)+1,"")</f>
        <v/>
      </c>
      <c r="C1103" s="86"/>
      <c r="D1103" s="12"/>
      <c r="E1103" s="12"/>
      <c r="F1103" s="5" t="str">
        <f>IFERROR(IF(E1103&lt;&gt;"",VLOOKUP(E1103,STORE!$C$6:$D$500,2,FALSE),""),"تأكد من الكود")</f>
        <v/>
      </c>
      <c r="G1103" s="12"/>
      <c r="H1103" s="20"/>
      <c r="I1103" s="12"/>
      <c r="U1103" s="4" t="str">
        <f>IF(AND($V$2=$E1103,$V$2&lt;&gt;"",$V$2&lt;&gt;0,F1103&lt;&gt;"تأكد من الكود"),COUNT($U$3:U1102)+1,"  ")</f>
        <v xml:space="preserve">  </v>
      </c>
      <c r="Y1103" s="4" t="str">
        <f>IF(AND($Z$2=$D1103,$Z$2&lt;&gt;"",$Z$2&lt;&gt;0,$Y$2=$Y$1),COUNT($Y$3:Y1102)+1,"  ")</f>
        <v xml:space="preserve">  </v>
      </c>
    </row>
    <row r="1104" spans="2:25" ht="15.75">
      <c r="B1104" s="5" t="str">
        <f>IF(C1104&lt;&gt;"",COUNT($B$3:B1103)+1,"")</f>
        <v/>
      </c>
      <c r="C1104" s="86"/>
      <c r="D1104" s="12"/>
      <c r="E1104" s="12"/>
      <c r="F1104" s="5" t="str">
        <f>IFERROR(IF(E1104&lt;&gt;"",VLOOKUP(E1104,STORE!$C$6:$D$500,2,FALSE),""),"تأكد من الكود")</f>
        <v/>
      </c>
      <c r="G1104" s="12"/>
      <c r="H1104" s="20"/>
      <c r="I1104" s="12"/>
      <c r="U1104" s="4" t="str">
        <f>IF(AND($V$2=$E1104,$V$2&lt;&gt;"",$V$2&lt;&gt;0,F1104&lt;&gt;"تأكد من الكود"),COUNT($U$3:U1103)+1,"  ")</f>
        <v xml:space="preserve">  </v>
      </c>
      <c r="Y1104" s="4" t="str">
        <f>IF(AND($Z$2=$D1104,$Z$2&lt;&gt;"",$Z$2&lt;&gt;0,$Y$2=$Y$1),COUNT($Y$3:Y1103)+1,"  ")</f>
        <v xml:space="preserve">  </v>
      </c>
    </row>
    <row r="1105" spans="2:25" ht="15.75">
      <c r="B1105" s="5" t="str">
        <f>IF(C1105&lt;&gt;"",COUNT($B$3:B1104)+1,"")</f>
        <v/>
      </c>
      <c r="C1105" s="86"/>
      <c r="D1105" s="12"/>
      <c r="E1105" s="12"/>
      <c r="F1105" s="5" t="str">
        <f>IFERROR(IF(E1105&lt;&gt;"",VLOOKUP(E1105,STORE!$C$6:$D$500,2,FALSE),""),"تأكد من الكود")</f>
        <v/>
      </c>
      <c r="G1105" s="12"/>
      <c r="H1105" s="20"/>
      <c r="I1105" s="12"/>
      <c r="U1105" s="4" t="str">
        <f>IF(AND($V$2=$E1105,$V$2&lt;&gt;"",$V$2&lt;&gt;0,F1105&lt;&gt;"تأكد من الكود"),COUNT($U$3:U1104)+1,"  ")</f>
        <v xml:space="preserve">  </v>
      </c>
      <c r="Y1105" s="4" t="str">
        <f>IF(AND($Z$2=$D1105,$Z$2&lt;&gt;"",$Z$2&lt;&gt;0,$Y$2=$Y$1),COUNT($Y$3:Y1104)+1,"  ")</f>
        <v xml:space="preserve">  </v>
      </c>
    </row>
    <row r="1106" spans="2:25" ht="15.75">
      <c r="B1106" s="5" t="str">
        <f>IF(C1106&lt;&gt;"",COUNT($B$3:B1105)+1,"")</f>
        <v/>
      </c>
      <c r="C1106" s="86"/>
      <c r="D1106" s="12"/>
      <c r="E1106" s="12"/>
      <c r="F1106" s="5" t="str">
        <f>IFERROR(IF(E1106&lt;&gt;"",VLOOKUP(E1106,STORE!$C$6:$D$500,2,FALSE),""),"تأكد من الكود")</f>
        <v/>
      </c>
      <c r="G1106" s="12"/>
      <c r="H1106" s="20"/>
      <c r="I1106" s="12"/>
      <c r="U1106" s="4" t="str">
        <f>IF(AND($V$2=$E1106,$V$2&lt;&gt;"",$V$2&lt;&gt;0,F1106&lt;&gt;"تأكد من الكود"),COUNT($U$3:U1105)+1,"  ")</f>
        <v xml:space="preserve">  </v>
      </c>
      <c r="Y1106" s="4" t="str">
        <f>IF(AND($Z$2=$D1106,$Z$2&lt;&gt;"",$Z$2&lt;&gt;0,$Y$2=$Y$1),COUNT($Y$3:Y1105)+1,"  ")</f>
        <v xml:space="preserve">  </v>
      </c>
    </row>
    <row r="1107" spans="2:25" ht="15.75">
      <c r="B1107" s="5" t="str">
        <f>IF(C1107&lt;&gt;"",COUNT($B$3:B1106)+1,"")</f>
        <v/>
      </c>
      <c r="C1107" s="86"/>
      <c r="D1107" s="12"/>
      <c r="E1107" s="12"/>
      <c r="F1107" s="5" t="str">
        <f>IFERROR(IF(E1107&lt;&gt;"",VLOOKUP(E1107,STORE!$C$6:$D$500,2,FALSE),""),"تأكد من الكود")</f>
        <v/>
      </c>
      <c r="G1107" s="12"/>
      <c r="H1107" s="20"/>
      <c r="I1107" s="12"/>
      <c r="U1107" s="4" t="str">
        <f>IF(AND($V$2=$E1107,$V$2&lt;&gt;"",$V$2&lt;&gt;0,F1107&lt;&gt;"تأكد من الكود"),COUNT($U$3:U1106)+1,"  ")</f>
        <v xml:space="preserve">  </v>
      </c>
      <c r="Y1107" s="4" t="str">
        <f>IF(AND($Z$2=$D1107,$Z$2&lt;&gt;"",$Z$2&lt;&gt;0,$Y$2=$Y$1),COUNT($Y$3:Y1106)+1,"  ")</f>
        <v xml:space="preserve">  </v>
      </c>
    </row>
    <row r="1108" spans="2:25" ht="15.75">
      <c r="B1108" s="5" t="str">
        <f>IF(C1108&lt;&gt;"",COUNT($B$3:B1107)+1,"")</f>
        <v/>
      </c>
      <c r="C1108" s="86"/>
      <c r="D1108" s="12"/>
      <c r="E1108" s="12"/>
      <c r="F1108" s="5" t="str">
        <f>IFERROR(IF(E1108&lt;&gt;"",VLOOKUP(E1108,STORE!$C$6:$D$500,2,FALSE),""),"تأكد من الكود")</f>
        <v/>
      </c>
      <c r="G1108" s="12"/>
      <c r="H1108" s="20"/>
      <c r="I1108" s="12"/>
      <c r="U1108" s="4" t="str">
        <f>IF(AND($V$2=$E1108,$V$2&lt;&gt;"",$V$2&lt;&gt;0,F1108&lt;&gt;"تأكد من الكود"),COUNT($U$3:U1107)+1,"  ")</f>
        <v xml:space="preserve">  </v>
      </c>
      <c r="Y1108" s="4" t="str">
        <f>IF(AND($Z$2=$D1108,$Z$2&lt;&gt;"",$Z$2&lt;&gt;0,$Y$2=$Y$1),COUNT($Y$3:Y1107)+1,"  ")</f>
        <v xml:space="preserve">  </v>
      </c>
    </row>
    <row r="1109" spans="2:25" ht="15.75">
      <c r="B1109" s="5" t="str">
        <f>IF(C1109&lt;&gt;"",COUNT($B$3:B1108)+1,"")</f>
        <v/>
      </c>
      <c r="C1109" s="86"/>
      <c r="D1109" s="12"/>
      <c r="E1109" s="12"/>
      <c r="F1109" s="5" t="str">
        <f>IFERROR(IF(E1109&lt;&gt;"",VLOOKUP(E1109,STORE!$C$6:$D$500,2,FALSE),""),"تأكد من الكود")</f>
        <v/>
      </c>
      <c r="G1109" s="12"/>
      <c r="H1109" s="20"/>
      <c r="I1109" s="12"/>
      <c r="U1109" s="4" t="str">
        <f>IF(AND($V$2=$E1109,$V$2&lt;&gt;"",$V$2&lt;&gt;0,F1109&lt;&gt;"تأكد من الكود"),COUNT($U$3:U1108)+1,"  ")</f>
        <v xml:space="preserve">  </v>
      </c>
      <c r="Y1109" s="4" t="str">
        <f>IF(AND($Z$2=$D1109,$Z$2&lt;&gt;"",$Z$2&lt;&gt;0,$Y$2=$Y$1),COUNT($Y$3:Y1108)+1,"  ")</f>
        <v xml:space="preserve">  </v>
      </c>
    </row>
    <row r="1110" spans="2:25" ht="15.75">
      <c r="B1110" s="5" t="str">
        <f>IF(C1110&lt;&gt;"",COUNT($B$3:B1109)+1,"")</f>
        <v/>
      </c>
      <c r="C1110" s="86"/>
      <c r="D1110" s="12"/>
      <c r="E1110" s="12"/>
      <c r="F1110" s="5" t="str">
        <f>IFERROR(IF(E1110&lt;&gt;"",VLOOKUP(E1110,STORE!$C$6:$D$500,2,FALSE),""),"تأكد من الكود")</f>
        <v/>
      </c>
      <c r="G1110" s="12"/>
      <c r="H1110" s="20"/>
      <c r="I1110" s="12"/>
      <c r="U1110" s="4" t="str">
        <f>IF(AND($V$2=$E1110,$V$2&lt;&gt;"",$V$2&lt;&gt;0,F1110&lt;&gt;"تأكد من الكود"),COUNT($U$3:U1109)+1,"  ")</f>
        <v xml:space="preserve">  </v>
      </c>
      <c r="Y1110" s="4" t="str">
        <f>IF(AND($Z$2=$D1110,$Z$2&lt;&gt;"",$Z$2&lt;&gt;0,$Y$2=$Y$1),COUNT($Y$3:Y1109)+1,"  ")</f>
        <v xml:space="preserve">  </v>
      </c>
    </row>
    <row r="1111" spans="2:25" ht="15.75">
      <c r="B1111" s="5" t="str">
        <f>IF(C1111&lt;&gt;"",COUNT($B$3:B1110)+1,"")</f>
        <v/>
      </c>
      <c r="C1111" s="86"/>
      <c r="D1111" s="12"/>
      <c r="E1111" s="12"/>
      <c r="F1111" s="5" t="str">
        <f>IFERROR(IF(E1111&lt;&gt;"",VLOOKUP(E1111,STORE!$C$6:$D$500,2,FALSE),""),"تأكد من الكود")</f>
        <v/>
      </c>
      <c r="G1111" s="12"/>
      <c r="H1111" s="20"/>
      <c r="I1111" s="12"/>
      <c r="U1111" s="4" t="str">
        <f>IF(AND($V$2=$E1111,$V$2&lt;&gt;"",$V$2&lt;&gt;0,F1111&lt;&gt;"تأكد من الكود"),COUNT($U$3:U1110)+1,"  ")</f>
        <v xml:space="preserve">  </v>
      </c>
      <c r="Y1111" s="4" t="str">
        <f>IF(AND($Z$2=$D1111,$Z$2&lt;&gt;"",$Z$2&lt;&gt;0,$Y$2=$Y$1),COUNT($Y$3:Y1110)+1,"  ")</f>
        <v xml:space="preserve">  </v>
      </c>
    </row>
    <row r="1112" spans="2:25" ht="15.75">
      <c r="B1112" s="5" t="str">
        <f>IF(C1112&lt;&gt;"",COUNT($B$3:B1111)+1,"")</f>
        <v/>
      </c>
      <c r="C1112" s="86"/>
      <c r="D1112" s="12"/>
      <c r="E1112" s="12"/>
      <c r="F1112" s="5" t="str">
        <f>IFERROR(IF(E1112&lt;&gt;"",VLOOKUP(E1112,STORE!$C$6:$D$500,2,FALSE),""),"تأكد من الكود")</f>
        <v/>
      </c>
      <c r="G1112" s="12"/>
      <c r="H1112" s="20"/>
      <c r="I1112" s="12"/>
      <c r="U1112" s="4" t="str">
        <f>IF(AND($V$2=$E1112,$V$2&lt;&gt;"",$V$2&lt;&gt;0,F1112&lt;&gt;"تأكد من الكود"),COUNT($U$3:U1111)+1,"  ")</f>
        <v xml:space="preserve">  </v>
      </c>
      <c r="Y1112" s="4" t="str">
        <f>IF(AND($Z$2=$D1112,$Z$2&lt;&gt;"",$Z$2&lt;&gt;0,$Y$2=$Y$1),COUNT($Y$3:Y1111)+1,"  ")</f>
        <v xml:space="preserve">  </v>
      </c>
    </row>
    <row r="1113" spans="2:25" ht="15.75">
      <c r="B1113" s="5" t="str">
        <f>IF(C1113&lt;&gt;"",COUNT($B$3:B1112)+1,"")</f>
        <v/>
      </c>
      <c r="C1113" s="86"/>
      <c r="D1113" s="12"/>
      <c r="E1113" s="12"/>
      <c r="F1113" s="5" t="str">
        <f>IFERROR(IF(E1113&lt;&gt;"",VLOOKUP(E1113,STORE!$C$6:$D$500,2,FALSE),""),"تأكد من الكود")</f>
        <v/>
      </c>
      <c r="G1113" s="12"/>
      <c r="H1113" s="20"/>
      <c r="I1113" s="12"/>
      <c r="U1113" s="4" t="str">
        <f>IF(AND($V$2=$E1113,$V$2&lt;&gt;"",$V$2&lt;&gt;0,F1113&lt;&gt;"تأكد من الكود"),COUNT($U$3:U1112)+1,"  ")</f>
        <v xml:space="preserve">  </v>
      </c>
      <c r="Y1113" s="4" t="str">
        <f>IF(AND($Z$2=$D1113,$Z$2&lt;&gt;"",$Z$2&lt;&gt;0,$Y$2=$Y$1),COUNT($Y$3:Y1112)+1,"  ")</f>
        <v xml:space="preserve">  </v>
      </c>
    </row>
    <row r="1114" spans="2:25" ht="15.75">
      <c r="B1114" s="5" t="str">
        <f>IF(C1114&lt;&gt;"",COUNT($B$3:B1113)+1,"")</f>
        <v/>
      </c>
      <c r="C1114" s="86"/>
      <c r="D1114" s="12"/>
      <c r="E1114" s="12"/>
      <c r="F1114" s="5" t="str">
        <f>IFERROR(IF(E1114&lt;&gt;"",VLOOKUP(E1114,STORE!$C$6:$D$500,2,FALSE),""),"تأكد من الكود")</f>
        <v/>
      </c>
      <c r="G1114" s="12"/>
      <c r="H1114" s="20"/>
      <c r="I1114" s="12"/>
      <c r="U1114" s="4" t="str">
        <f>IF(AND($V$2=$E1114,$V$2&lt;&gt;"",$V$2&lt;&gt;0,F1114&lt;&gt;"تأكد من الكود"),COUNT($U$3:U1113)+1,"  ")</f>
        <v xml:space="preserve">  </v>
      </c>
      <c r="Y1114" s="4" t="str">
        <f>IF(AND($Z$2=$D1114,$Z$2&lt;&gt;"",$Z$2&lt;&gt;0,$Y$2=$Y$1),COUNT($Y$3:Y1113)+1,"  ")</f>
        <v xml:space="preserve">  </v>
      </c>
    </row>
    <row r="1115" spans="2:25" ht="15.75">
      <c r="B1115" s="5" t="str">
        <f>IF(C1115&lt;&gt;"",COUNT($B$3:B1114)+1,"")</f>
        <v/>
      </c>
      <c r="C1115" s="86"/>
      <c r="D1115" s="12"/>
      <c r="E1115" s="12"/>
      <c r="F1115" s="5" t="str">
        <f>IFERROR(IF(E1115&lt;&gt;"",VLOOKUP(E1115,STORE!$C$6:$D$500,2,FALSE),""),"تأكد من الكود")</f>
        <v/>
      </c>
      <c r="G1115" s="12"/>
      <c r="H1115" s="20"/>
      <c r="I1115" s="12"/>
      <c r="U1115" s="4" t="str">
        <f>IF(AND($V$2=$E1115,$V$2&lt;&gt;"",$V$2&lt;&gt;0,F1115&lt;&gt;"تأكد من الكود"),COUNT($U$3:U1114)+1,"  ")</f>
        <v xml:space="preserve">  </v>
      </c>
      <c r="Y1115" s="4" t="str">
        <f>IF(AND($Z$2=$D1115,$Z$2&lt;&gt;"",$Z$2&lt;&gt;0,$Y$2=$Y$1),COUNT($Y$3:Y1114)+1,"  ")</f>
        <v xml:space="preserve">  </v>
      </c>
    </row>
    <row r="1116" spans="2:25" ht="15.75">
      <c r="B1116" s="5" t="str">
        <f>IF(C1116&lt;&gt;"",COUNT($B$3:B1115)+1,"")</f>
        <v/>
      </c>
      <c r="C1116" s="86"/>
      <c r="D1116" s="12"/>
      <c r="E1116" s="12"/>
      <c r="F1116" s="5" t="str">
        <f>IFERROR(IF(E1116&lt;&gt;"",VLOOKUP(E1116,STORE!$C$6:$D$500,2,FALSE),""),"تأكد من الكود")</f>
        <v/>
      </c>
      <c r="G1116" s="12"/>
      <c r="H1116" s="20"/>
      <c r="I1116" s="12"/>
      <c r="U1116" s="4" t="str">
        <f>IF(AND($V$2=$E1116,$V$2&lt;&gt;"",$V$2&lt;&gt;0,F1116&lt;&gt;"تأكد من الكود"),COUNT($U$3:U1115)+1,"  ")</f>
        <v xml:space="preserve">  </v>
      </c>
      <c r="Y1116" s="4" t="str">
        <f>IF(AND($Z$2=$D1116,$Z$2&lt;&gt;"",$Z$2&lt;&gt;0,$Y$2=$Y$1),COUNT($Y$3:Y1115)+1,"  ")</f>
        <v xml:space="preserve">  </v>
      </c>
    </row>
    <row r="1117" spans="2:25" ht="15.75">
      <c r="B1117" s="5" t="str">
        <f>IF(C1117&lt;&gt;"",COUNT($B$3:B1116)+1,"")</f>
        <v/>
      </c>
      <c r="C1117" s="86"/>
      <c r="D1117" s="12"/>
      <c r="E1117" s="12"/>
      <c r="F1117" s="5" t="str">
        <f>IFERROR(IF(E1117&lt;&gt;"",VLOOKUP(E1117,STORE!$C$6:$D$500,2,FALSE),""),"تأكد من الكود")</f>
        <v/>
      </c>
      <c r="G1117" s="12"/>
      <c r="H1117" s="20"/>
      <c r="I1117" s="12"/>
      <c r="U1117" s="4" t="str">
        <f>IF(AND($V$2=$E1117,$V$2&lt;&gt;"",$V$2&lt;&gt;0,F1117&lt;&gt;"تأكد من الكود"),COUNT($U$3:U1116)+1,"  ")</f>
        <v xml:space="preserve">  </v>
      </c>
      <c r="Y1117" s="4" t="str">
        <f>IF(AND($Z$2=$D1117,$Z$2&lt;&gt;"",$Z$2&lt;&gt;0,$Y$2=$Y$1),COUNT($Y$3:Y1116)+1,"  ")</f>
        <v xml:space="preserve">  </v>
      </c>
    </row>
    <row r="1118" spans="2:25" ht="15.75">
      <c r="B1118" s="5" t="str">
        <f>IF(C1118&lt;&gt;"",COUNT($B$3:B1117)+1,"")</f>
        <v/>
      </c>
      <c r="C1118" s="86"/>
      <c r="D1118" s="12"/>
      <c r="E1118" s="12"/>
      <c r="F1118" s="5" t="str">
        <f>IFERROR(IF(E1118&lt;&gt;"",VLOOKUP(E1118,STORE!$C$6:$D$500,2,FALSE),""),"تأكد من الكود")</f>
        <v/>
      </c>
      <c r="G1118" s="12"/>
      <c r="H1118" s="20"/>
      <c r="I1118" s="12"/>
      <c r="U1118" s="4" t="str">
        <f>IF(AND($V$2=$E1118,$V$2&lt;&gt;"",$V$2&lt;&gt;0,F1118&lt;&gt;"تأكد من الكود"),COUNT($U$3:U1117)+1,"  ")</f>
        <v xml:space="preserve">  </v>
      </c>
      <c r="Y1118" s="4" t="str">
        <f>IF(AND($Z$2=$D1118,$Z$2&lt;&gt;"",$Z$2&lt;&gt;0,$Y$2=$Y$1),COUNT($Y$3:Y1117)+1,"  ")</f>
        <v xml:space="preserve">  </v>
      </c>
    </row>
    <row r="1119" spans="2:25" ht="15.75">
      <c r="B1119" s="5" t="str">
        <f>IF(C1119&lt;&gt;"",COUNT($B$3:B1118)+1,"")</f>
        <v/>
      </c>
      <c r="C1119" s="86"/>
      <c r="D1119" s="12"/>
      <c r="E1119" s="12"/>
      <c r="F1119" s="5" t="str">
        <f>IFERROR(IF(E1119&lt;&gt;"",VLOOKUP(E1119,STORE!$C$6:$D$500,2,FALSE),""),"تأكد من الكود")</f>
        <v/>
      </c>
      <c r="G1119" s="12"/>
      <c r="H1119" s="20"/>
      <c r="I1119" s="12"/>
      <c r="U1119" s="4" t="str">
        <f>IF(AND($V$2=$E1119,$V$2&lt;&gt;"",$V$2&lt;&gt;0,F1119&lt;&gt;"تأكد من الكود"),COUNT($U$3:U1118)+1,"  ")</f>
        <v xml:space="preserve">  </v>
      </c>
      <c r="Y1119" s="4" t="str">
        <f>IF(AND($Z$2=$D1119,$Z$2&lt;&gt;"",$Z$2&lt;&gt;0,$Y$2=$Y$1),COUNT($Y$3:Y1118)+1,"  ")</f>
        <v xml:space="preserve">  </v>
      </c>
    </row>
    <row r="1120" spans="2:25" ht="15.75">
      <c r="B1120" s="5" t="str">
        <f>IF(C1120&lt;&gt;"",COUNT($B$3:B1119)+1,"")</f>
        <v/>
      </c>
      <c r="C1120" s="86"/>
      <c r="D1120" s="12"/>
      <c r="E1120" s="12"/>
      <c r="F1120" s="5" t="str">
        <f>IFERROR(IF(E1120&lt;&gt;"",VLOOKUP(E1120,STORE!$C$6:$D$500,2,FALSE),""),"تأكد من الكود")</f>
        <v/>
      </c>
      <c r="G1120" s="12"/>
      <c r="H1120" s="20"/>
      <c r="I1120" s="12"/>
      <c r="U1120" s="4" t="str">
        <f>IF(AND($V$2=$E1120,$V$2&lt;&gt;"",$V$2&lt;&gt;0,F1120&lt;&gt;"تأكد من الكود"),COUNT($U$3:U1119)+1,"  ")</f>
        <v xml:space="preserve">  </v>
      </c>
      <c r="Y1120" s="4" t="str">
        <f>IF(AND($Z$2=$D1120,$Z$2&lt;&gt;"",$Z$2&lt;&gt;0,$Y$2=$Y$1),COUNT($Y$3:Y1119)+1,"  ")</f>
        <v xml:space="preserve">  </v>
      </c>
    </row>
    <row r="1121" spans="2:25" ht="15.75">
      <c r="B1121" s="5" t="str">
        <f>IF(C1121&lt;&gt;"",COUNT($B$3:B1120)+1,"")</f>
        <v/>
      </c>
      <c r="C1121" s="86"/>
      <c r="D1121" s="12"/>
      <c r="E1121" s="12"/>
      <c r="F1121" s="5" t="str">
        <f>IFERROR(IF(E1121&lt;&gt;"",VLOOKUP(E1121,STORE!$C$6:$D$500,2,FALSE),""),"تأكد من الكود")</f>
        <v/>
      </c>
      <c r="G1121" s="12"/>
      <c r="H1121" s="20"/>
      <c r="I1121" s="12"/>
      <c r="U1121" s="4" t="str">
        <f>IF(AND($V$2=$E1121,$V$2&lt;&gt;"",$V$2&lt;&gt;0,F1121&lt;&gt;"تأكد من الكود"),COUNT($U$3:U1120)+1,"  ")</f>
        <v xml:space="preserve">  </v>
      </c>
      <c r="Y1121" s="4" t="str">
        <f>IF(AND($Z$2=$D1121,$Z$2&lt;&gt;"",$Z$2&lt;&gt;0,$Y$2=$Y$1),COUNT($Y$3:Y1120)+1,"  ")</f>
        <v xml:space="preserve">  </v>
      </c>
    </row>
    <row r="1122" spans="2:25" ht="15.75">
      <c r="B1122" s="5" t="str">
        <f>IF(C1122&lt;&gt;"",COUNT($B$3:B1121)+1,"")</f>
        <v/>
      </c>
      <c r="C1122" s="86"/>
      <c r="D1122" s="12"/>
      <c r="E1122" s="12"/>
      <c r="F1122" s="5" t="str">
        <f>IFERROR(IF(E1122&lt;&gt;"",VLOOKUP(E1122,STORE!$C$6:$D$500,2,FALSE),""),"تأكد من الكود")</f>
        <v/>
      </c>
      <c r="G1122" s="12"/>
      <c r="H1122" s="20"/>
      <c r="I1122" s="12"/>
      <c r="U1122" s="4" t="str">
        <f>IF(AND($V$2=$E1122,$V$2&lt;&gt;"",$V$2&lt;&gt;0,F1122&lt;&gt;"تأكد من الكود"),COUNT($U$3:U1121)+1,"  ")</f>
        <v xml:space="preserve">  </v>
      </c>
      <c r="Y1122" s="4" t="str">
        <f>IF(AND($Z$2=$D1122,$Z$2&lt;&gt;"",$Z$2&lt;&gt;0,$Y$2=$Y$1),COUNT($Y$3:Y1121)+1,"  ")</f>
        <v xml:space="preserve">  </v>
      </c>
    </row>
    <row r="1123" spans="2:25" ht="15.75">
      <c r="B1123" s="5" t="str">
        <f>IF(C1123&lt;&gt;"",COUNT($B$3:B1122)+1,"")</f>
        <v/>
      </c>
      <c r="C1123" s="86"/>
      <c r="D1123" s="12"/>
      <c r="E1123" s="12"/>
      <c r="F1123" s="5" t="str">
        <f>IFERROR(IF(E1123&lt;&gt;"",VLOOKUP(E1123,STORE!$C$6:$D$500,2,FALSE),""),"تأكد من الكود")</f>
        <v/>
      </c>
      <c r="G1123" s="12"/>
      <c r="H1123" s="20"/>
      <c r="I1123" s="12"/>
      <c r="U1123" s="4" t="str">
        <f>IF(AND($V$2=$E1123,$V$2&lt;&gt;"",$V$2&lt;&gt;0,F1123&lt;&gt;"تأكد من الكود"),COUNT($U$3:U1122)+1,"  ")</f>
        <v xml:space="preserve">  </v>
      </c>
      <c r="Y1123" s="4" t="str">
        <f>IF(AND($Z$2=$D1123,$Z$2&lt;&gt;"",$Z$2&lt;&gt;0,$Y$2=$Y$1),COUNT($Y$3:Y1122)+1,"  ")</f>
        <v xml:space="preserve">  </v>
      </c>
    </row>
    <row r="1124" spans="2:25" ht="15.75">
      <c r="B1124" s="5" t="str">
        <f>IF(C1124&lt;&gt;"",COUNT($B$3:B1123)+1,"")</f>
        <v/>
      </c>
      <c r="C1124" s="86"/>
      <c r="D1124" s="12"/>
      <c r="E1124" s="12"/>
      <c r="F1124" s="5" t="str">
        <f>IFERROR(IF(E1124&lt;&gt;"",VLOOKUP(E1124,STORE!$C$6:$D$500,2,FALSE),""),"تأكد من الكود")</f>
        <v/>
      </c>
      <c r="G1124" s="12"/>
      <c r="H1124" s="20"/>
      <c r="I1124" s="12"/>
      <c r="U1124" s="4" t="str">
        <f>IF(AND($V$2=$E1124,$V$2&lt;&gt;"",$V$2&lt;&gt;0,F1124&lt;&gt;"تأكد من الكود"),COUNT($U$3:U1123)+1,"  ")</f>
        <v xml:space="preserve">  </v>
      </c>
      <c r="Y1124" s="4" t="str">
        <f>IF(AND($Z$2=$D1124,$Z$2&lt;&gt;"",$Z$2&lt;&gt;0,$Y$2=$Y$1),COUNT($Y$3:Y1123)+1,"  ")</f>
        <v xml:space="preserve">  </v>
      </c>
    </row>
    <row r="1125" spans="2:25" ht="15.75">
      <c r="B1125" s="5" t="str">
        <f>IF(C1125&lt;&gt;"",COUNT($B$3:B1124)+1,"")</f>
        <v/>
      </c>
      <c r="C1125" s="86"/>
      <c r="D1125" s="12"/>
      <c r="E1125" s="12"/>
      <c r="F1125" s="5" t="str">
        <f>IFERROR(IF(E1125&lt;&gt;"",VLOOKUP(E1125,STORE!$C$6:$D$500,2,FALSE),""),"تأكد من الكود")</f>
        <v/>
      </c>
      <c r="G1125" s="12"/>
      <c r="H1125" s="20"/>
      <c r="I1125" s="12"/>
      <c r="U1125" s="4" t="str">
        <f>IF(AND($V$2=$E1125,$V$2&lt;&gt;"",$V$2&lt;&gt;0,F1125&lt;&gt;"تأكد من الكود"),COUNT($U$3:U1124)+1,"  ")</f>
        <v xml:space="preserve">  </v>
      </c>
      <c r="Y1125" s="4" t="str">
        <f>IF(AND($Z$2=$D1125,$Z$2&lt;&gt;"",$Z$2&lt;&gt;0,$Y$2=$Y$1),COUNT($Y$3:Y1124)+1,"  ")</f>
        <v xml:space="preserve">  </v>
      </c>
    </row>
    <row r="1126" spans="2:25" ht="15.75">
      <c r="B1126" s="5" t="str">
        <f>IF(C1126&lt;&gt;"",COUNT($B$3:B1125)+1,"")</f>
        <v/>
      </c>
      <c r="C1126" s="86"/>
      <c r="D1126" s="12"/>
      <c r="E1126" s="12"/>
      <c r="F1126" s="5" t="str">
        <f>IFERROR(IF(E1126&lt;&gt;"",VLOOKUP(E1126,STORE!$C$6:$D$500,2,FALSE),""),"تأكد من الكود")</f>
        <v/>
      </c>
      <c r="G1126" s="12"/>
      <c r="H1126" s="20"/>
      <c r="I1126" s="12"/>
      <c r="U1126" s="4" t="str">
        <f>IF(AND($V$2=$E1126,$V$2&lt;&gt;"",$V$2&lt;&gt;0,F1126&lt;&gt;"تأكد من الكود"),COUNT($U$3:U1125)+1,"  ")</f>
        <v xml:space="preserve">  </v>
      </c>
      <c r="Y1126" s="4" t="str">
        <f>IF(AND($Z$2=$D1126,$Z$2&lt;&gt;"",$Z$2&lt;&gt;0,$Y$2=$Y$1),COUNT($Y$3:Y1125)+1,"  ")</f>
        <v xml:space="preserve">  </v>
      </c>
    </row>
    <row r="1127" spans="2:25" ht="15.75">
      <c r="B1127" s="5" t="str">
        <f>IF(C1127&lt;&gt;"",COUNT($B$3:B1126)+1,"")</f>
        <v/>
      </c>
      <c r="C1127" s="86"/>
      <c r="D1127" s="12"/>
      <c r="E1127" s="12"/>
      <c r="F1127" s="5" t="str">
        <f>IFERROR(IF(E1127&lt;&gt;"",VLOOKUP(E1127,STORE!$C$6:$D$500,2,FALSE),""),"تأكد من الكود")</f>
        <v/>
      </c>
      <c r="G1127" s="12"/>
      <c r="H1127" s="20"/>
      <c r="I1127" s="12"/>
      <c r="U1127" s="4" t="str">
        <f>IF(AND($V$2=$E1127,$V$2&lt;&gt;"",$V$2&lt;&gt;0,F1127&lt;&gt;"تأكد من الكود"),COUNT($U$3:U1126)+1,"  ")</f>
        <v xml:space="preserve">  </v>
      </c>
      <c r="Y1127" s="4" t="str">
        <f>IF(AND($Z$2=$D1127,$Z$2&lt;&gt;"",$Z$2&lt;&gt;0,$Y$2=$Y$1),COUNT($Y$3:Y1126)+1,"  ")</f>
        <v xml:space="preserve">  </v>
      </c>
    </row>
    <row r="1128" spans="2:25" ht="15.75">
      <c r="B1128" s="5" t="str">
        <f>IF(C1128&lt;&gt;"",COUNT($B$3:B1127)+1,"")</f>
        <v/>
      </c>
      <c r="C1128" s="86"/>
      <c r="D1128" s="12"/>
      <c r="E1128" s="12"/>
      <c r="F1128" s="5" t="str">
        <f>IFERROR(IF(E1128&lt;&gt;"",VLOOKUP(E1128,STORE!$C$6:$D$500,2,FALSE),""),"تأكد من الكود")</f>
        <v/>
      </c>
      <c r="G1128" s="12"/>
      <c r="H1128" s="20"/>
      <c r="I1128" s="12"/>
      <c r="U1128" s="4" t="str">
        <f>IF(AND($V$2=$E1128,$V$2&lt;&gt;"",$V$2&lt;&gt;0,F1128&lt;&gt;"تأكد من الكود"),COUNT($U$3:U1127)+1,"  ")</f>
        <v xml:space="preserve">  </v>
      </c>
      <c r="Y1128" s="4" t="str">
        <f>IF(AND($Z$2=$D1128,$Z$2&lt;&gt;"",$Z$2&lt;&gt;0,$Y$2=$Y$1),COUNT($Y$3:Y1127)+1,"  ")</f>
        <v xml:space="preserve">  </v>
      </c>
    </row>
    <row r="1129" spans="2:25" ht="15.75">
      <c r="B1129" s="5" t="str">
        <f>IF(C1129&lt;&gt;"",COUNT($B$3:B1128)+1,"")</f>
        <v/>
      </c>
      <c r="C1129" s="86"/>
      <c r="D1129" s="12"/>
      <c r="E1129" s="12"/>
      <c r="F1129" s="5" t="str">
        <f>IFERROR(IF(E1129&lt;&gt;"",VLOOKUP(E1129,STORE!$C$6:$D$500,2,FALSE),""),"تأكد من الكود")</f>
        <v/>
      </c>
      <c r="G1129" s="12"/>
      <c r="H1129" s="20"/>
      <c r="I1129" s="12"/>
      <c r="U1129" s="4" t="str">
        <f>IF(AND($V$2=$E1129,$V$2&lt;&gt;"",$V$2&lt;&gt;0,F1129&lt;&gt;"تأكد من الكود"),COUNT($U$3:U1128)+1,"  ")</f>
        <v xml:space="preserve">  </v>
      </c>
      <c r="Y1129" s="4" t="str">
        <f>IF(AND($Z$2=$D1129,$Z$2&lt;&gt;"",$Z$2&lt;&gt;0,$Y$2=$Y$1),COUNT($Y$3:Y1128)+1,"  ")</f>
        <v xml:space="preserve">  </v>
      </c>
    </row>
    <row r="1130" spans="2:25" ht="15.75">
      <c r="B1130" s="5" t="str">
        <f>IF(C1130&lt;&gt;"",COUNT($B$3:B1129)+1,"")</f>
        <v/>
      </c>
      <c r="C1130" s="86"/>
      <c r="D1130" s="12"/>
      <c r="E1130" s="12"/>
      <c r="F1130" s="5" t="str">
        <f>IFERROR(IF(E1130&lt;&gt;"",VLOOKUP(E1130,STORE!$C$6:$D$500,2,FALSE),""),"تأكد من الكود")</f>
        <v/>
      </c>
      <c r="G1130" s="12"/>
      <c r="H1130" s="20"/>
      <c r="I1130" s="12"/>
      <c r="U1130" s="4" t="str">
        <f>IF(AND($V$2=$E1130,$V$2&lt;&gt;"",$V$2&lt;&gt;0,F1130&lt;&gt;"تأكد من الكود"),COUNT($U$3:U1129)+1,"  ")</f>
        <v xml:space="preserve">  </v>
      </c>
      <c r="Y1130" s="4" t="str">
        <f>IF(AND($Z$2=$D1130,$Z$2&lt;&gt;"",$Z$2&lt;&gt;0,$Y$2=$Y$1),COUNT($Y$3:Y1129)+1,"  ")</f>
        <v xml:space="preserve">  </v>
      </c>
    </row>
    <row r="1131" spans="2:25" ht="15.75">
      <c r="B1131" s="5" t="str">
        <f>IF(C1131&lt;&gt;"",COUNT($B$3:B1130)+1,"")</f>
        <v/>
      </c>
      <c r="C1131" s="86"/>
      <c r="D1131" s="12"/>
      <c r="E1131" s="12"/>
      <c r="F1131" s="5" t="str">
        <f>IFERROR(IF(E1131&lt;&gt;"",VLOOKUP(E1131,STORE!$C$6:$D$500,2,FALSE),""),"تأكد من الكود")</f>
        <v/>
      </c>
      <c r="G1131" s="12"/>
      <c r="H1131" s="20"/>
      <c r="I1131" s="12"/>
      <c r="U1131" s="4" t="str">
        <f>IF(AND($V$2=$E1131,$V$2&lt;&gt;"",$V$2&lt;&gt;0,F1131&lt;&gt;"تأكد من الكود"),COUNT($U$3:U1130)+1,"  ")</f>
        <v xml:space="preserve">  </v>
      </c>
      <c r="Y1131" s="4" t="str">
        <f>IF(AND($Z$2=$D1131,$Z$2&lt;&gt;"",$Z$2&lt;&gt;0,$Y$2=$Y$1),COUNT($Y$3:Y1130)+1,"  ")</f>
        <v xml:space="preserve">  </v>
      </c>
    </row>
    <row r="1132" spans="2:25" ht="15.75">
      <c r="B1132" s="5" t="str">
        <f>IF(C1132&lt;&gt;"",COUNT($B$3:B1131)+1,"")</f>
        <v/>
      </c>
      <c r="C1132" s="86"/>
      <c r="D1132" s="12"/>
      <c r="E1132" s="12"/>
      <c r="F1132" s="5" t="str">
        <f>IFERROR(IF(E1132&lt;&gt;"",VLOOKUP(E1132,STORE!$C$6:$D$500,2,FALSE),""),"تأكد من الكود")</f>
        <v/>
      </c>
      <c r="G1132" s="12"/>
      <c r="H1132" s="20"/>
      <c r="I1132" s="12"/>
      <c r="U1132" s="4" t="str">
        <f>IF(AND($V$2=$E1132,$V$2&lt;&gt;"",$V$2&lt;&gt;0,F1132&lt;&gt;"تأكد من الكود"),COUNT($U$3:U1131)+1,"  ")</f>
        <v xml:space="preserve">  </v>
      </c>
      <c r="Y1132" s="4" t="str">
        <f>IF(AND($Z$2=$D1132,$Z$2&lt;&gt;"",$Z$2&lt;&gt;0,$Y$2=$Y$1),COUNT($Y$3:Y1131)+1,"  ")</f>
        <v xml:space="preserve">  </v>
      </c>
    </row>
    <row r="1133" spans="2:25" ht="15.75">
      <c r="B1133" s="5" t="str">
        <f>IF(C1133&lt;&gt;"",COUNT($B$3:B1132)+1,"")</f>
        <v/>
      </c>
      <c r="C1133" s="86"/>
      <c r="D1133" s="12"/>
      <c r="E1133" s="12"/>
      <c r="F1133" s="5" t="str">
        <f>IFERROR(IF(E1133&lt;&gt;"",VLOOKUP(E1133,STORE!$C$6:$D$500,2,FALSE),""),"تأكد من الكود")</f>
        <v/>
      </c>
      <c r="G1133" s="12"/>
      <c r="H1133" s="20"/>
      <c r="I1133" s="12"/>
      <c r="U1133" s="4" t="str">
        <f>IF(AND($V$2=$E1133,$V$2&lt;&gt;"",$V$2&lt;&gt;0,F1133&lt;&gt;"تأكد من الكود"),COUNT($U$3:U1132)+1,"  ")</f>
        <v xml:space="preserve">  </v>
      </c>
      <c r="Y1133" s="4" t="str">
        <f>IF(AND($Z$2=$D1133,$Z$2&lt;&gt;"",$Z$2&lt;&gt;0,$Y$2=$Y$1),COUNT($Y$3:Y1132)+1,"  ")</f>
        <v xml:space="preserve">  </v>
      </c>
    </row>
    <row r="1134" spans="2:25" ht="15.75">
      <c r="B1134" s="5" t="str">
        <f>IF(C1134&lt;&gt;"",COUNT($B$3:B1133)+1,"")</f>
        <v/>
      </c>
      <c r="C1134" s="86"/>
      <c r="D1134" s="12"/>
      <c r="E1134" s="12"/>
      <c r="F1134" s="5" t="str">
        <f>IFERROR(IF(E1134&lt;&gt;"",VLOOKUP(E1134,STORE!$C$6:$D$500,2,FALSE),""),"تأكد من الكود")</f>
        <v/>
      </c>
      <c r="G1134" s="12"/>
      <c r="H1134" s="20"/>
      <c r="I1134" s="12"/>
      <c r="U1134" s="4" t="str">
        <f>IF(AND($V$2=$E1134,$V$2&lt;&gt;"",$V$2&lt;&gt;0,F1134&lt;&gt;"تأكد من الكود"),COUNT($U$3:U1133)+1,"  ")</f>
        <v xml:space="preserve">  </v>
      </c>
      <c r="Y1134" s="4" t="str">
        <f>IF(AND($Z$2=$D1134,$Z$2&lt;&gt;"",$Z$2&lt;&gt;0,$Y$2=$Y$1),COUNT($Y$3:Y1133)+1,"  ")</f>
        <v xml:space="preserve">  </v>
      </c>
    </row>
    <row r="1135" spans="2:25" ht="15.75">
      <c r="B1135" s="5" t="str">
        <f>IF(C1135&lt;&gt;"",COUNT($B$3:B1134)+1,"")</f>
        <v/>
      </c>
      <c r="C1135" s="86"/>
      <c r="D1135" s="12"/>
      <c r="E1135" s="12"/>
      <c r="F1135" s="5" t="str">
        <f>IFERROR(IF(E1135&lt;&gt;"",VLOOKUP(E1135,STORE!$C$6:$D$500,2,FALSE),""),"تأكد من الكود")</f>
        <v/>
      </c>
      <c r="G1135" s="12"/>
      <c r="H1135" s="20"/>
      <c r="I1135" s="12"/>
      <c r="U1135" s="4" t="str">
        <f>IF(AND($V$2=$E1135,$V$2&lt;&gt;"",$V$2&lt;&gt;0,F1135&lt;&gt;"تأكد من الكود"),COUNT($U$3:U1134)+1,"  ")</f>
        <v xml:space="preserve">  </v>
      </c>
      <c r="Y1135" s="4" t="str">
        <f>IF(AND($Z$2=$D1135,$Z$2&lt;&gt;"",$Z$2&lt;&gt;0,$Y$2=$Y$1),COUNT($Y$3:Y1134)+1,"  ")</f>
        <v xml:space="preserve">  </v>
      </c>
    </row>
    <row r="1136" spans="2:25" ht="15.75">
      <c r="B1136" s="5" t="str">
        <f>IF(C1136&lt;&gt;"",COUNT($B$3:B1135)+1,"")</f>
        <v/>
      </c>
      <c r="C1136" s="86"/>
      <c r="D1136" s="12"/>
      <c r="E1136" s="12"/>
      <c r="F1136" s="5" t="str">
        <f>IFERROR(IF(E1136&lt;&gt;"",VLOOKUP(E1136,STORE!$C$6:$D$500,2,FALSE),""),"تأكد من الكود")</f>
        <v/>
      </c>
      <c r="G1136" s="12"/>
      <c r="H1136" s="20"/>
      <c r="I1136" s="12"/>
      <c r="U1136" s="4" t="str">
        <f>IF(AND($V$2=$E1136,$V$2&lt;&gt;"",$V$2&lt;&gt;0,F1136&lt;&gt;"تأكد من الكود"),COUNT($U$3:U1135)+1,"  ")</f>
        <v xml:space="preserve">  </v>
      </c>
      <c r="Y1136" s="4" t="str">
        <f>IF(AND($Z$2=$D1136,$Z$2&lt;&gt;"",$Z$2&lt;&gt;0,$Y$2=$Y$1),COUNT($Y$3:Y1135)+1,"  ")</f>
        <v xml:space="preserve">  </v>
      </c>
    </row>
    <row r="1137" spans="2:25" ht="15.75">
      <c r="B1137" s="5" t="str">
        <f>IF(C1137&lt;&gt;"",COUNT($B$3:B1136)+1,"")</f>
        <v/>
      </c>
      <c r="C1137" s="86"/>
      <c r="D1137" s="12"/>
      <c r="E1137" s="12"/>
      <c r="F1137" s="5" t="str">
        <f>IFERROR(IF(E1137&lt;&gt;"",VLOOKUP(E1137,STORE!$C$6:$D$500,2,FALSE),""),"تأكد من الكود")</f>
        <v/>
      </c>
      <c r="G1137" s="12"/>
      <c r="H1137" s="20"/>
      <c r="I1137" s="12"/>
      <c r="U1137" s="4" t="str">
        <f>IF(AND($V$2=$E1137,$V$2&lt;&gt;"",$V$2&lt;&gt;0,F1137&lt;&gt;"تأكد من الكود"),COUNT($U$3:U1136)+1,"  ")</f>
        <v xml:space="preserve">  </v>
      </c>
      <c r="Y1137" s="4" t="str">
        <f>IF(AND($Z$2=$D1137,$Z$2&lt;&gt;"",$Z$2&lt;&gt;0,$Y$2=$Y$1),COUNT($Y$3:Y1136)+1,"  ")</f>
        <v xml:space="preserve">  </v>
      </c>
    </row>
    <row r="1138" spans="2:25" ht="15.75">
      <c r="B1138" s="5" t="str">
        <f>IF(C1138&lt;&gt;"",COUNT($B$3:B1137)+1,"")</f>
        <v/>
      </c>
      <c r="C1138" s="86"/>
      <c r="D1138" s="12"/>
      <c r="E1138" s="12"/>
      <c r="F1138" s="5" t="str">
        <f>IFERROR(IF(E1138&lt;&gt;"",VLOOKUP(E1138,STORE!$C$6:$D$500,2,FALSE),""),"تأكد من الكود")</f>
        <v/>
      </c>
      <c r="G1138" s="12"/>
      <c r="H1138" s="20"/>
      <c r="I1138" s="12"/>
      <c r="U1138" s="4" t="str">
        <f>IF(AND($V$2=$E1138,$V$2&lt;&gt;"",$V$2&lt;&gt;0,F1138&lt;&gt;"تأكد من الكود"),COUNT($U$3:U1137)+1,"  ")</f>
        <v xml:space="preserve">  </v>
      </c>
      <c r="Y1138" s="4" t="str">
        <f>IF(AND($Z$2=$D1138,$Z$2&lt;&gt;"",$Z$2&lt;&gt;0,$Y$2=$Y$1),COUNT($Y$3:Y1137)+1,"  ")</f>
        <v xml:space="preserve">  </v>
      </c>
    </row>
    <row r="1139" spans="2:25" ht="15.75">
      <c r="B1139" s="5" t="str">
        <f>IF(C1139&lt;&gt;"",COUNT($B$3:B1138)+1,"")</f>
        <v/>
      </c>
      <c r="C1139" s="86"/>
      <c r="D1139" s="12"/>
      <c r="E1139" s="12"/>
      <c r="F1139" s="5" t="str">
        <f>IFERROR(IF(E1139&lt;&gt;"",VLOOKUP(E1139,STORE!$C$6:$D$500,2,FALSE),""),"تأكد من الكود")</f>
        <v/>
      </c>
      <c r="G1139" s="12"/>
      <c r="H1139" s="20"/>
      <c r="I1139" s="12"/>
      <c r="U1139" s="4" t="str">
        <f>IF(AND($V$2=$E1139,$V$2&lt;&gt;"",$V$2&lt;&gt;0,F1139&lt;&gt;"تأكد من الكود"),COUNT($U$3:U1138)+1,"  ")</f>
        <v xml:space="preserve">  </v>
      </c>
      <c r="Y1139" s="4" t="str">
        <f>IF(AND($Z$2=$D1139,$Z$2&lt;&gt;"",$Z$2&lt;&gt;0,$Y$2=$Y$1),COUNT($Y$3:Y1138)+1,"  ")</f>
        <v xml:space="preserve">  </v>
      </c>
    </row>
    <row r="1140" spans="2:25" ht="15.75">
      <c r="B1140" s="5" t="str">
        <f>IF(C1140&lt;&gt;"",COUNT($B$3:B1139)+1,"")</f>
        <v/>
      </c>
      <c r="C1140" s="86"/>
      <c r="D1140" s="12"/>
      <c r="E1140" s="12"/>
      <c r="F1140" s="5" t="str">
        <f>IFERROR(IF(E1140&lt;&gt;"",VLOOKUP(E1140,STORE!$C$6:$D$500,2,FALSE),""),"تأكد من الكود")</f>
        <v/>
      </c>
      <c r="G1140" s="12"/>
      <c r="H1140" s="20"/>
      <c r="I1140" s="12"/>
      <c r="U1140" s="4" t="str">
        <f>IF(AND($V$2=$E1140,$V$2&lt;&gt;"",$V$2&lt;&gt;0,F1140&lt;&gt;"تأكد من الكود"),COUNT($U$3:U1139)+1,"  ")</f>
        <v xml:space="preserve">  </v>
      </c>
      <c r="Y1140" s="4" t="str">
        <f>IF(AND($Z$2=$D1140,$Z$2&lt;&gt;"",$Z$2&lt;&gt;0,$Y$2=$Y$1),COUNT($Y$3:Y1139)+1,"  ")</f>
        <v xml:space="preserve">  </v>
      </c>
    </row>
    <row r="1141" spans="2:25" ht="15.75">
      <c r="B1141" s="5" t="str">
        <f>IF(C1141&lt;&gt;"",COUNT($B$3:B1140)+1,"")</f>
        <v/>
      </c>
      <c r="C1141" s="86"/>
      <c r="D1141" s="12"/>
      <c r="E1141" s="12"/>
      <c r="F1141" s="5" t="str">
        <f>IFERROR(IF(E1141&lt;&gt;"",VLOOKUP(E1141,STORE!$C$6:$D$500,2,FALSE),""),"تأكد من الكود")</f>
        <v/>
      </c>
      <c r="G1141" s="12"/>
      <c r="H1141" s="20"/>
      <c r="I1141" s="12"/>
      <c r="U1141" s="4" t="str">
        <f>IF(AND($V$2=$E1141,$V$2&lt;&gt;"",$V$2&lt;&gt;0,F1141&lt;&gt;"تأكد من الكود"),COUNT($U$3:U1140)+1,"  ")</f>
        <v xml:space="preserve">  </v>
      </c>
      <c r="Y1141" s="4" t="str">
        <f>IF(AND($Z$2=$D1141,$Z$2&lt;&gt;"",$Z$2&lt;&gt;0,$Y$2=$Y$1),COUNT($Y$3:Y1140)+1,"  ")</f>
        <v xml:space="preserve">  </v>
      </c>
    </row>
    <row r="1142" spans="2:25" ht="15.75">
      <c r="B1142" s="5" t="str">
        <f>IF(C1142&lt;&gt;"",COUNT($B$3:B1141)+1,"")</f>
        <v/>
      </c>
      <c r="C1142" s="86"/>
      <c r="D1142" s="12"/>
      <c r="E1142" s="12"/>
      <c r="F1142" s="5" t="str">
        <f>IFERROR(IF(E1142&lt;&gt;"",VLOOKUP(E1142,STORE!$C$6:$D$500,2,FALSE),""),"تأكد من الكود")</f>
        <v/>
      </c>
      <c r="G1142" s="12"/>
      <c r="H1142" s="20"/>
      <c r="I1142" s="12"/>
      <c r="U1142" s="4" t="str">
        <f>IF(AND($V$2=$E1142,$V$2&lt;&gt;"",$V$2&lt;&gt;0,F1142&lt;&gt;"تأكد من الكود"),COUNT($U$3:U1141)+1,"  ")</f>
        <v xml:space="preserve">  </v>
      </c>
      <c r="Y1142" s="4" t="str">
        <f>IF(AND($Z$2=$D1142,$Z$2&lt;&gt;"",$Z$2&lt;&gt;0,$Y$2=$Y$1),COUNT($Y$3:Y1141)+1,"  ")</f>
        <v xml:space="preserve">  </v>
      </c>
    </row>
    <row r="1143" spans="2:25" ht="15.75">
      <c r="B1143" s="5" t="str">
        <f>IF(C1143&lt;&gt;"",COUNT($B$3:B1142)+1,"")</f>
        <v/>
      </c>
      <c r="C1143" s="86"/>
      <c r="D1143" s="12"/>
      <c r="E1143" s="12"/>
      <c r="F1143" s="5" t="str">
        <f>IFERROR(IF(E1143&lt;&gt;"",VLOOKUP(E1143,STORE!$C$6:$D$500,2,FALSE),""),"تأكد من الكود")</f>
        <v/>
      </c>
      <c r="G1143" s="12"/>
      <c r="H1143" s="20"/>
      <c r="I1143" s="12"/>
      <c r="U1143" s="4" t="str">
        <f>IF(AND($V$2=$E1143,$V$2&lt;&gt;"",$V$2&lt;&gt;0,F1143&lt;&gt;"تأكد من الكود"),COUNT($U$3:U1142)+1,"  ")</f>
        <v xml:space="preserve">  </v>
      </c>
      <c r="Y1143" s="4" t="str">
        <f>IF(AND($Z$2=$D1143,$Z$2&lt;&gt;"",$Z$2&lt;&gt;0,$Y$2=$Y$1),COUNT($Y$3:Y1142)+1,"  ")</f>
        <v xml:space="preserve">  </v>
      </c>
    </row>
    <row r="1144" spans="2:25" ht="15.75">
      <c r="B1144" s="5" t="str">
        <f>IF(C1144&lt;&gt;"",COUNT($B$3:B1143)+1,"")</f>
        <v/>
      </c>
      <c r="C1144" s="86"/>
      <c r="D1144" s="12"/>
      <c r="E1144" s="12"/>
      <c r="F1144" s="5" t="str">
        <f>IFERROR(IF(E1144&lt;&gt;"",VLOOKUP(E1144,STORE!$C$6:$D$500,2,FALSE),""),"تأكد من الكود")</f>
        <v/>
      </c>
      <c r="G1144" s="12"/>
      <c r="H1144" s="20"/>
      <c r="I1144" s="12"/>
      <c r="U1144" s="4" t="str">
        <f>IF(AND($V$2=$E1144,$V$2&lt;&gt;"",$V$2&lt;&gt;0,F1144&lt;&gt;"تأكد من الكود"),COUNT($U$3:U1143)+1,"  ")</f>
        <v xml:space="preserve">  </v>
      </c>
      <c r="Y1144" s="4" t="str">
        <f>IF(AND($Z$2=$D1144,$Z$2&lt;&gt;"",$Z$2&lt;&gt;0,$Y$2=$Y$1),COUNT($Y$3:Y1143)+1,"  ")</f>
        <v xml:space="preserve">  </v>
      </c>
    </row>
    <row r="1145" spans="2:25" ht="15.75">
      <c r="B1145" s="5" t="str">
        <f>IF(C1145&lt;&gt;"",COUNT($B$3:B1144)+1,"")</f>
        <v/>
      </c>
      <c r="C1145" s="86"/>
      <c r="D1145" s="12"/>
      <c r="E1145" s="12"/>
      <c r="F1145" s="5" t="str">
        <f>IFERROR(IF(E1145&lt;&gt;"",VLOOKUP(E1145,STORE!$C$6:$D$500,2,FALSE),""),"تأكد من الكود")</f>
        <v/>
      </c>
      <c r="G1145" s="12"/>
      <c r="H1145" s="20"/>
      <c r="I1145" s="12"/>
      <c r="U1145" s="4" t="str">
        <f>IF(AND($V$2=$E1145,$V$2&lt;&gt;"",$V$2&lt;&gt;0,F1145&lt;&gt;"تأكد من الكود"),COUNT($U$3:U1144)+1,"  ")</f>
        <v xml:space="preserve">  </v>
      </c>
      <c r="Y1145" s="4" t="str">
        <f>IF(AND($Z$2=$D1145,$Z$2&lt;&gt;"",$Z$2&lt;&gt;0,$Y$2=$Y$1),COUNT($Y$3:Y1144)+1,"  ")</f>
        <v xml:space="preserve">  </v>
      </c>
    </row>
    <row r="1146" spans="2:25" ht="15.75">
      <c r="B1146" s="5" t="str">
        <f>IF(C1146&lt;&gt;"",COUNT($B$3:B1145)+1,"")</f>
        <v/>
      </c>
      <c r="C1146" s="86"/>
      <c r="D1146" s="12"/>
      <c r="E1146" s="12"/>
      <c r="F1146" s="5" t="str">
        <f>IFERROR(IF(E1146&lt;&gt;"",VLOOKUP(E1146,STORE!$C$6:$D$500,2,FALSE),""),"تأكد من الكود")</f>
        <v/>
      </c>
      <c r="G1146" s="12"/>
      <c r="H1146" s="20"/>
      <c r="I1146" s="12"/>
      <c r="U1146" s="4" t="str">
        <f>IF(AND($V$2=$E1146,$V$2&lt;&gt;"",$V$2&lt;&gt;0,F1146&lt;&gt;"تأكد من الكود"),COUNT($U$3:U1145)+1,"  ")</f>
        <v xml:space="preserve">  </v>
      </c>
      <c r="Y1146" s="4" t="str">
        <f>IF(AND($Z$2=$D1146,$Z$2&lt;&gt;"",$Z$2&lt;&gt;0,$Y$2=$Y$1),COUNT($Y$3:Y1145)+1,"  ")</f>
        <v xml:space="preserve">  </v>
      </c>
    </row>
    <row r="1147" spans="2:25" ht="15.75">
      <c r="B1147" s="5" t="str">
        <f>IF(C1147&lt;&gt;"",COUNT($B$3:B1146)+1,"")</f>
        <v/>
      </c>
      <c r="C1147" s="86"/>
      <c r="D1147" s="12"/>
      <c r="E1147" s="12"/>
      <c r="F1147" s="5" t="str">
        <f>IFERROR(IF(E1147&lt;&gt;"",VLOOKUP(E1147,STORE!$C$6:$D$500,2,FALSE),""),"تأكد من الكود")</f>
        <v/>
      </c>
      <c r="G1147" s="12"/>
      <c r="H1147" s="20"/>
      <c r="I1147" s="12"/>
      <c r="U1147" s="4" t="str">
        <f>IF(AND($V$2=$E1147,$V$2&lt;&gt;"",$V$2&lt;&gt;0,F1147&lt;&gt;"تأكد من الكود"),COUNT($U$3:U1146)+1,"  ")</f>
        <v xml:space="preserve">  </v>
      </c>
      <c r="Y1147" s="4" t="str">
        <f>IF(AND($Z$2=$D1147,$Z$2&lt;&gt;"",$Z$2&lt;&gt;0,$Y$2=$Y$1),COUNT($Y$3:Y1146)+1,"  ")</f>
        <v xml:space="preserve">  </v>
      </c>
    </row>
    <row r="1148" spans="2:25" ht="15.75">
      <c r="B1148" s="5" t="str">
        <f>IF(C1148&lt;&gt;"",COUNT($B$3:B1147)+1,"")</f>
        <v/>
      </c>
      <c r="C1148" s="86"/>
      <c r="D1148" s="12"/>
      <c r="E1148" s="12"/>
      <c r="F1148" s="5" t="str">
        <f>IFERROR(IF(E1148&lt;&gt;"",VLOOKUP(E1148,STORE!$C$6:$D$500,2,FALSE),""),"تأكد من الكود")</f>
        <v/>
      </c>
      <c r="G1148" s="12"/>
      <c r="H1148" s="20"/>
      <c r="I1148" s="12"/>
      <c r="U1148" s="4" t="str">
        <f>IF(AND($V$2=$E1148,$V$2&lt;&gt;"",$V$2&lt;&gt;0,F1148&lt;&gt;"تأكد من الكود"),COUNT($U$3:U1147)+1,"  ")</f>
        <v xml:space="preserve">  </v>
      </c>
      <c r="Y1148" s="4" t="str">
        <f>IF(AND($Z$2=$D1148,$Z$2&lt;&gt;"",$Z$2&lt;&gt;0,$Y$2=$Y$1),COUNT($Y$3:Y1147)+1,"  ")</f>
        <v xml:space="preserve">  </v>
      </c>
    </row>
    <row r="1149" spans="2:25" ht="15.75">
      <c r="B1149" s="5" t="str">
        <f>IF(C1149&lt;&gt;"",COUNT($B$3:B1148)+1,"")</f>
        <v/>
      </c>
      <c r="C1149" s="86"/>
      <c r="D1149" s="12"/>
      <c r="E1149" s="12"/>
      <c r="F1149" s="5" t="str">
        <f>IFERROR(IF(E1149&lt;&gt;"",VLOOKUP(E1149,STORE!$C$6:$D$500,2,FALSE),""),"تأكد من الكود")</f>
        <v/>
      </c>
      <c r="G1149" s="12"/>
      <c r="H1149" s="20"/>
      <c r="I1149" s="12"/>
      <c r="U1149" s="4" t="str">
        <f>IF(AND($V$2=$E1149,$V$2&lt;&gt;"",$V$2&lt;&gt;0,F1149&lt;&gt;"تأكد من الكود"),COUNT($U$3:U1148)+1,"  ")</f>
        <v xml:space="preserve">  </v>
      </c>
      <c r="Y1149" s="4" t="str">
        <f>IF(AND($Z$2=$D1149,$Z$2&lt;&gt;"",$Z$2&lt;&gt;0,$Y$2=$Y$1),COUNT($Y$3:Y1148)+1,"  ")</f>
        <v xml:space="preserve">  </v>
      </c>
    </row>
    <row r="1150" spans="2:25" ht="15.75">
      <c r="B1150" s="5" t="str">
        <f>IF(C1150&lt;&gt;"",COUNT($B$3:B1149)+1,"")</f>
        <v/>
      </c>
      <c r="C1150" s="86"/>
      <c r="D1150" s="12"/>
      <c r="E1150" s="12"/>
      <c r="F1150" s="5" t="str">
        <f>IFERROR(IF(E1150&lt;&gt;"",VLOOKUP(E1150,STORE!$C$6:$D$500,2,FALSE),""),"تأكد من الكود")</f>
        <v/>
      </c>
      <c r="G1150" s="12"/>
      <c r="H1150" s="20"/>
      <c r="I1150" s="12"/>
      <c r="U1150" s="4" t="str">
        <f>IF(AND($V$2=$E1150,$V$2&lt;&gt;"",$V$2&lt;&gt;0,F1150&lt;&gt;"تأكد من الكود"),COUNT($U$3:U1149)+1,"  ")</f>
        <v xml:space="preserve">  </v>
      </c>
      <c r="Y1150" s="4" t="str">
        <f>IF(AND($Z$2=$D1150,$Z$2&lt;&gt;"",$Z$2&lt;&gt;0,$Y$2=$Y$1),COUNT($Y$3:Y1149)+1,"  ")</f>
        <v xml:space="preserve">  </v>
      </c>
    </row>
    <row r="1151" spans="2:25" ht="15.75">
      <c r="B1151" s="5" t="str">
        <f>IF(C1151&lt;&gt;"",COUNT($B$3:B1150)+1,"")</f>
        <v/>
      </c>
      <c r="C1151" s="86"/>
      <c r="D1151" s="12"/>
      <c r="E1151" s="12"/>
      <c r="F1151" s="5" t="str">
        <f>IFERROR(IF(E1151&lt;&gt;"",VLOOKUP(E1151,STORE!$C$6:$D$500,2,FALSE),""),"تأكد من الكود")</f>
        <v/>
      </c>
      <c r="G1151" s="12"/>
      <c r="H1151" s="20"/>
      <c r="I1151" s="12"/>
      <c r="U1151" s="4" t="str">
        <f>IF(AND($V$2=$E1151,$V$2&lt;&gt;"",$V$2&lt;&gt;0,F1151&lt;&gt;"تأكد من الكود"),COUNT($U$3:U1150)+1,"  ")</f>
        <v xml:space="preserve">  </v>
      </c>
      <c r="Y1151" s="4" t="str">
        <f>IF(AND($Z$2=$D1151,$Z$2&lt;&gt;"",$Z$2&lt;&gt;0,$Y$2=$Y$1),COUNT($Y$3:Y1150)+1,"  ")</f>
        <v xml:space="preserve">  </v>
      </c>
    </row>
    <row r="1152" spans="2:25" ht="15.75">
      <c r="B1152" s="5" t="str">
        <f>IF(C1152&lt;&gt;"",COUNT($B$3:B1151)+1,"")</f>
        <v/>
      </c>
      <c r="C1152" s="86"/>
      <c r="D1152" s="12"/>
      <c r="E1152" s="12"/>
      <c r="F1152" s="5" t="str">
        <f>IFERROR(IF(E1152&lt;&gt;"",VLOOKUP(E1152,STORE!$C$6:$D$500,2,FALSE),""),"تأكد من الكود")</f>
        <v/>
      </c>
      <c r="G1152" s="12"/>
      <c r="H1152" s="20"/>
      <c r="I1152" s="12"/>
      <c r="U1152" s="4" t="str">
        <f>IF(AND($V$2=$E1152,$V$2&lt;&gt;"",$V$2&lt;&gt;0,F1152&lt;&gt;"تأكد من الكود"),COUNT($U$3:U1151)+1,"  ")</f>
        <v xml:space="preserve">  </v>
      </c>
      <c r="Y1152" s="4" t="str">
        <f>IF(AND($Z$2=$D1152,$Z$2&lt;&gt;"",$Z$2&lt;&gt;0,$Y$2=$Y$1),COUNT($Y$3:Y1151)+1,"  ")</f>
        <v xml:space="preserve">  </v>
      </c>
    </row>
    <row r="1153" spans="2:25" ht="15.75">
      <c r="B1153" s="5" t="str">
        <f>IF(C1153&lt;&gt;"",COUNT($B$3:B1152)+1,"")</f>
        <v/>
      </c>
      <c r="C1153" s="86"/>
      <c r="D1153" s="12"/>
      <c r="E1153" s="12"/>
      <c r="F1153" s="5" t="str">
        <f>IFERROR(IF(E1153&lt;&gt;"",VLOOKUP(E1153,STORE!$C$6:$D$500,2,FALSE),""),"تأكد من الكود")</f>
        <v/>
      </c>
      <c r="G1153" s="12"/>
      <c r="H1153" s="20"/>
      <c r="I1153" s="12"/>
      <c r="U1153" s="4" t="str">
        <f>IF(AND($V$2=$E1153,$V$2&lt;&gt;"",$V$2&lt;&gt;0,F1153&lt;&gt;"تأكد من الكود"),COUNT($U$3:U1152)+1,"  ")</f>
        <v xml:space="preserve">  </v>
      </c>
      <c r="Y1153" s="4" t="str">
        <f>IF(AND($Z$2=$D1153,$Z$2&lt;&gt;"",$Z$2&lt;&gt;0,$Y$2=$Y$1),COUNT($Y$3:Y1152)+1,"  ")</f>
        <v xml:space="preserve">  </v>
      </c>
    </row>
    <row r="1154" spans="2:25" ht="15.75">
      <c r="B1154" s="5" t="str">
        <f>IF(C1154&lt;&gt;"",COUNT($B$3:B1153)+1,"")</f>
        <v/>
      </c>
      <c r="C1154" s="86"/>
      <c r="D1154" s="12"/>
      <c r="E1154" s="12"/>
      <c r="F1154" s="5" t="str">
        <f>IFERROR(IF(E1154&lt;&gt;"",VLOOKUP(E1154,STORE!$C$6:$D$500,2,FALSE),""),"تأكد من الكود")</f>
        <v/>
      </c>
      <c r="G1154" s="12"/>
      <c r="H1154" s="20"/>
      <c r="I1154" s="12"/>
      <c r="U1154" s="4" t="str">
        <f>IF(AND($V$2=$E1154,$V$2&lt;&gt;"",$V$2&lt;&gt;0,F1154&lt;&gt;"تأكد من الكود"),COUNT($U$3:U1153)+1,"  ")</f>
        <v xml:space="preserve">  </v>
      </c>
      <c r="Y1154" s="4" t="str">
        <f>IF(AND($Z$2=$D1154,$Z$2&lt;&gt;"",$Z$2&lt;&gt;0,$Y$2=$Y$1),COUNT($Y$3:Y1153)+1,"  ")</f>
        <v xml:space="preserve">  </v>
      </c>
    </row>
    <row r="1155" spans="2:25" ht="15.75">
      <c r="B1155" s="5" t="str">
        <f>IF(C1155&lt;&gt;"",COUNT($B$3:B1154)+1,"")</f>
        <v/>
      </c>
      <c r="C1155" s="86"/>
      <c r="D1155" s="12"/>
      <c r="E1155" s="12"/>
      <c r="F1155" s="5" t="str">
        <f>IFERROR(IF(E1155&lt;&gt;"",VLOOKUP(E1155,STORE!$C$6:$D$500,2,FALSE),""),"تأكد من الكود")</f>
        <v/>
      </c>
      <c r="G1155" s="12"/>
      <c r="H1155" s="20"/>
      <c r="I1155" s="12"/>
      <c r="U1155" s="4" t="str">
        <f>IF(AND($V$2=$E1155,$V$2&lt;&gt;"",$V$2&lt;&gt;0,F1155&lt;&gt;"تأكد من الكود"),COUNT($U$3:U1154)+1,"  ")</f>
        <v xml:space="preserve">  </v>
      </c>
      <c r="Y1155" s="4" t="str">
        <f>IF(AND($Z$2=$D1155,$Z$2&lt;&gt;"",$Z$2&lt;&gt;0,$Y$2=$Y$1),COUNT($Y$3:Y1154)+1,"  ")</f>
        <v xml:space="preserve">  </v>
      </c>
    </row>
    <row r="1156" spans="2:25" ht="15.75">
      <c r="B1156" s="5" t="str">
        <f>IF(C1156&lt;&gt;"",COUNT($B$3:B1155)+1,"")</f>
        <v/>
      </c>
      <c r="C1156" s="86"/>
      <c r="D1156" s="12"/>
      <c r="E1156" s="12"/>
      <c r="F1156" s="5" t="str">
        <f>IFERROR(IF(E1156&lt;&gt;"",VLOOKUP(E1156,STORE!$C$6:$D$500,2,FALSE),""),"تأكد من الكود")</f>
        <v/>
      </c>
      <c r="G1156" s="12"/>
      <c r="H1156" s="20"/>
      <c r="I1156" s="12"/>
      <c r="U1156" s="4" t="str">
        <f>IF(AND($V$2=$E1156,$V$2&lt;&gt;"",$V$2&lt;&gt;0,F1156&lt;&gt;"تأكد من الكود"),COUNT($U$3:U1155)+1,"  ")</f>
        <v xml:space="preserve">  </v>
      </c>
      <c r="Y1156" s="4" t="str">
        <f>IF(AND($Z$2=$D1156,$Z$2&lt;&gt;"",$Z$2&lt;&gt;0,$Y$2=$Y$1),COUNT($Y$3:Y1155)+1,"  ")</f>
        <v xml:space="preserve">  </v>
      </c>
    </row>
    <row r="1157" spans="2:25" ht="15.75">
      <c r="B1157" s="5" t="str">
        <f>IF(C1157&lt;&gt;"",COUNT($B$3:B1156)+1,"")</f>
        <v/>
      </c>
      <c r="C1157" s="86"/>
      <c r="D1157" s="12"/>
      <c r="E1157" s="12"/>
      <c r="F1157" s="5" t="str">
        <f>IFERROR(IF(E1157&lt;&gt;"",VLOOKUP(E1157,STORE!$C$6:$D$500,2,FALSE),""),"تأكد من الكود")</f>
        <v/>
      </c>
      <c r="G1157" s="12"/>
      <c r="H1157" s="20"/>
      <c r="I1157" s="12"/>
      <c r="U1157" s="4" t="str">
        <f>IF(AND($V$2=$E1157,$V$2&lt;&gt;"",$V$2&lt;&gt;0,F1157&lt;&gt;"تأكد من الكود"),COUNT($U$3:U1156)+1,"  ")</f>
        <v xml:space="preserve">  </v>
      </c>
      <c r="Y1157" s="4" t="str">
        <f>IF(AND($Z$2=$D1157,$Z$2&lt;&gt;"",$Z$2&lt;&gt;0,$Y$2=$Y$1),COUNT($Y$3:Y1156)+1,"  ")</f>
        <v xml:space="preserve">  </v>
      </c>
    </row>
    <row r="1158" spans="2:25" ht="15.75">
      <c r="B1158" s="5" t="str">
        <f>IF(C1158&lt;&gt;"",COUNT($B$3:B1157)+1,"")</f>
        <v/>
      </c>
      <c r="C1158" s="86"/>
      <c r="D1158" s="12"/>
      <c r="E1158" s="12"/>
      <c r="F1158" s="5" t="str">
        <f>IFERROR(IF(E1158&lt;&gt;"",VLOOKUP(E1158,STORE!$C$6:$D$500,2,FALSE),""),"تأكد من الكود")</f>
        <v/>
      </c>
      <c r="G1158" s="12"/>
      <c r="H1158" s="20"/>
      <c r="I1158" s="12"/>
      <c r="U1158" s="4" t="str">
        <f>IF(AND($V$2=$E1158,$V$2&lt;&gt;"",$V$2&lt;&gt;0,F1158&lt;&gt;"تأكد من الكود"),COUNT($U$3:U1157)+1,"  ")</f>
        <v xml:space="preserve">  </v>
      </c>
      <c r="Y1158" s="4" t="str">
        <f>IF(AND($Z$2=$D1158,$Z$2&lt;&gt;"",$Z$2&lt;&gt;0,$Y$2=$Y$1),COUNT($Y$3:Y1157)+1,"  ")</f>
        <v xml:space="preserve">  </v>
      </c>
    </row>
    <row r="1159" spans="2:25" ht="15.75">
      <c r="B1159" s="5" t="str">
        <f>IF(C1159&lt;&gt;"",COUNT($B$3:B1158)+1,"")</f>
        <v/>
      </c>
      <c r="C1159" s="86"/>
      <c r="D1159" s="12"/>
      <c r="E1159" s="12"/>
      <c r="F1159" s="5" t="str">
        <f>IFERROR(IF(E1159&lt;&gt;"",VLOOKUP(E1159,STORE!$C$6:$D$500,2,FALSE),""),"تأكد من الكود")</f>
        <v/>
      </c>
      <c r="G1159" s="12"/>
      <c r="H1159" s="20"/>
      <c r="I1159" s="12"/>
      <c r="U1159" s="4" t="str">
        <f>IF(AND($V$2=$E1159,$V$2&lt;&gt;"",$V$2&lt;&gt;0,F1159&lt;&gt;"تأكد من الكود"),COUNT($U$3:U1158)+1,"  ")</f>
        <v xml:space="preserve">  </v>
      </c>
      <c r="Y1159" s="4" t="str">
        <f>IF(AND($Z$2=$D1159,$Z$2&lt;&gt;"",$Z$2&lt;&gt;0,$Y$2=$Y$1),COUNT($Y$3:Y1158)+1,"  ")</f>
        <v xml:space="preserve">  </v>
      </c>
    </row>
    <row r="1160" spans="2:25" ht="15.75">
      <c r="B1160" s="5" t="str">
        <f>IF(C1160&lt;&gt;"",COUNT($B$3:B1159)+1,"")</f>
        <v/>
      </c>
      <c r="C1160" s="86"/>
      <c r="D1160" s="12"/>
      <c r="E1160" s="12"/>
      <c r="F1160" s="5" t="str">
        <f>IFERROR(IF(E1160&lt;&gt;"",VLOOKUP(E1160,STORE!$C$6:$D$500,2,FALSE),""),"تأكد من الكود")</f>
        <v/>
      </c>
      <c r="G1160" s="12"/>
      <c r="H1160" s="20"/>
      <c r="I1160" s="12"/>
      <c r="U1160" s="4" t="str">
        <f>IF(AND($V$2=$E1160,$V$2&lt;&gt;"",$V$2&lt;&gt;0,F1160&lt;&gt;"تأكد من الكود"),COUNT($U$3:U1159)+1,"  ")</f>
        <v xml:space="preserve">  </v>
      </c>
      <c r="Y1160" s="4" t="str">
        <f>IF(AND($Z$2=$D1160,$Z$2&lt;&gt;"",$Z$2&lt;&gt;0,$Y$2=$Y$1),COUNT($Y$3:Y1159)+1,"  ")</f>
        <v xml:space="preserve">  </v>
      </c>
    </row>
    <row r="1161" spans="2:25" ht="15.75">
      <c r="B1161" s="5" t="str">
        <f>IF(C1161&lt;&gt;"",COUNT($B$3:B1160)+1,"")</f>
        <v/>
      </c>
      <c r="C1161" s="86"/>
      <c r="D1161" s="12"/>
      <c r="E1161" s="12"/>
      <c r="F1161" s="5" t="str">
        <f>IFERROR(IF(E1161&lt;&gt;"",VLOOKUP(E1161,STORE!$C$6:$D$500,2,FALSE),""),"تأكد من الكود")</f>
        <v/>
      </c>
      <c r="G1161" s="12"/>
      <c r="H1161" s="20"/>
      <c r="I1161" s="12"/>
      <c r="U1161" s="4" t="str">
        <f>IF(AND($V$2=$E1161,$V$2&lt;&gt;"",$V$2&lt;&gt;0,F1161&lt;&gt;"تأكد من الكود"),COUNT($U$3:U1160)+1,"  ")</f>
        <v xml:space="preserve">  </v>
      </c>
      <c r="Y1161" s="4" t="str">
        <f>IF(AND($Z$2=$D1161,$Z$2&lt;&gt;"",$Z$2&lt;&gt;0,$Y$2=$Y$1),COUNT($Y$3:Y1160)+1,"  ")</f>
        <v xml:space="preserve">  </v>
      </c>
    </row>
    <row r="1162" spans="2:25" ht="15.75">
      <c r="B1162" s="5" t="str">
        <f>IF(C1162&lt;&gt;"",COUNT($B$3:B1161)+1,"")</f>
        <v/>
      </c>
      <c r="C1162" s="86"/>
      <c r="D1162" s="12"/>
      <c r="E1162" s="12"/>
      <c r="F1162" s="5" t="str">
        <f>IFERROR(IF(E1162&lt;&gt;"",VLOOKUP(E1162,STORE!$C$6:$D$500,2,FALSE),""),"تأكد من الكود")</f>
        <v/>
      </c>
      <c r="G1162" s="12"/>
      <c r="H1162" s="20"/>
      <c r="I1162" s="12"/>
      <c r="U1162" s="4" t="str">
        <f>IF(AND($V$2=$E1162,$V$2&lt;&gt;"",$V$2&lt;&gt;0,F1162&lt;&gt;"تأكد من الكود"),COUNT($U$3:U1161)+1,"  ")</f>
        <v xml:space="preserve">  </v>
      </c>
      <c r="Y1162" s="4" t="str">
        <f>IF(AND($Z$2=$D1162,$Z$2&lt;&gt;"",$Z$2&lt;&gt;0,$Y$2=$Y$1),COUNT($Y$3:Y1161)+1,"  ")</f>
        <v xml:space="preserve">  </v>
      </c>
    </row>
    <row r="1163" spans="2:25" ht="15.75">
      <c r="B1163" s="5" t="str">
        <f>IF(C1163&lt;&gt;"",COUNT($B$3:B1162)+1,"")</f>
        <v/>
      </c>
      <c r="C1163" s="86"/>
      <c r="D1163" s="12"/>
      <c r="E1163" s="12"/>
      <c r="F1163" s="5" t="str">
        <f>IFERROR(IF(E1163&lt;&gt;"",VLOOKUP(E1163,STORE!$C$6:$D$500,2,FALSE),""),"تأكد من الكود")</f>
        <v/>
      </c>
      <c r="G1163" s="12"/>
      <c r="H1163" s="20"/>
      <c r="I1163" s="12"/>
      <c r="U1163" s="4" t="str">
        <f>IF(AND($V$2=$E1163,$V$2&lt;&gt;"",$V$2&lt;&gt;0,F1163&lt;&gt;"تأكد من الكود"),COUNT($U$3:U1162)+1,"  ")</f>
        <v xml:space="preserve">  </v>
      </c>
      <c r="Y1163" s="4" t="str">
        <f>IF(AND($Z$2=$D1163,$Z$2&lt;&gt;"",$Z$2&lt;&gt;0,$Y$2=$Y$1),COUNT($Y$3:Y1162)+1,"  ")</f>
        <v xml:space="preserve">  </v>
      </c>
    </row>
    <row r="1164" spans="2:25" ht="15.75">
      <c r="B1164" s="5" t="str">
        <f>IF(C1164&lt;&gt;"",COUNT($B$3:B1163)+1,"")</f>
        <v/>
      </c>
      <c r="C1164" s="86"/>
      <c r="D1164" s="12"/>
      <c r="E1164" s="12"/>
      <c r="F1164" s="5" t="str">
        <f>IFERROR(IF(E1164&lt;&gt;"",VLOOKUP(E1164,STORE!$C$6:$D$500,2,FALSE),""),"تأكد من الكود")</f>
        <v/>
      </c>
      <c r="G1164" s="12"/>
      <c r="H1164" s="20"/>
      <c r="I1164" s="12"/>
      <c r="U1164" s="4" t="str">
        <f>IF(AND($V$2=$E1164,$V$2&lt;&gt;"",$V$2&lt;&gt;0,F1164&lt;&gt;"تأكد من الكود"),COUNT($U$3:U1163)+1,"  ")</f>
        <v xml:space="preserve">  </v>
      </c>
      <c r="Y1164" s="4" t="str">
        <f>IF(AND($Z$2=$D1164,$Z$2&lt;&gt;"",$Z$2&lt;&gt;0,$Y$2=$Y$1),COUNT($Y$3:Y1163)+1,"  ")</f>
        <v xml:space="preserve">  </v>
      </c>
    </row>
    <row r="1165" spans="2:25" ht="15.75">
      <c r="B1165" s="5" t="str">
        <f>IF(C1165&lt;&gt;"",COUNT($B$3:B1164)+1,"")</f>
        <v/>
      </c>
      <c r="C1165" s="86"/>
      <c r="D1165" s="12"/>
      <c r="E1165" s="12"/>
      <c r="F1165" s="5" t="str">
        <f>IFERROR(IF(E1165&lt;&gt;"",VLOOKUP(E1165,STORE!$C$6:$D$500,2,FALSE),""),"تأكد من الكود")</f>
        <v/>
      </c>
      <c r="G1165" s="12"/>
      <c r="H1165" s="20"/>
      <c r="I1165" s="12"/>
      <c r="U1165" s="4" t="str">
        <f>IF(AND($V$2=$E1165,$V$2&lt;&gt;"",$V$2&lt;&gt;0,F1165&lt;&gt;"تأكد من الكود"),COUNT($U$3:U1164)+1,"  ")</f>
        <v xml:space="preserve">  </v>
      </c>
      <c r="Y1165" s="4" t="str">
        <f>IF(AND($Z$2=$D1165,$Z$2&lt;&gt;"",$Z$2&lt;&gt;0,$Y$2=$Y$1),COUNT($Y$3:Y1164)+1,"  ")</f>
        <v xml:space="preserve">  </v>
      </c>
    </row>
    <row r="1166" spans="2:25" ht="15.75">
      <c r="B1166" s="5" t="str">
        <f>IF(C1166&lt;&gt;"",COUNT($B$3:B1165)+1,"")</f>
        <v/>
      </c>
      <c r="C1166" s="86"/>
      <c r="D1166" s="12"/>
      <c r="E1166" s="12"/>
      <c r="F1166" s="5" t="str">
        <f>IFERROR(IF(E1166&lt;&gt;"",VLOOKUP(E1166,STORE!$C$6:$D$500,2,FALSE),""),"تأكد من الكود")</f>
        <v/>
      </c>
      <c r="G1166" s="12"/>
      <c r="H1166" s="20"/>
      <c r="I1166" s="12"/>
      <c r="U1166" s="4" t="str">
        <f>IF(AND($V$2=$E1166,$V$2&lt;&gt;"",$V$2&lt;&gt;0,F1166&lt;&gt;"تأكد من الكود"),COUNT($U$3:U1165)+1,"  ")</f>
        <v xml:space="preserve">  </v>
      </c>
      <c r="Y1166" s="4" t="str">
        <f>IF(AND($Z$2=$D1166,$Z$2&lt;&gt;"",$Z$2&lt;&gt;0,$Y$2=$Y$1),COUNT($Y$3:Y1165)+1,"  ")</f>
        <v xml:space="preserve">  </v>
      </c>
    </row>
    <row r="1167" spans="2:25" ht="15.75">
      <c r="B1167" s="5" t="str">
        <f>IF(C1167&lt;&gt;"",COUNT($B$3:B1166)+1,"")</f>
        <v/>
      </c>
      <c r="C1167" s="86"/>
      <c r="D1167" s="12"/>
      <c r="E1167" s="12"/>
      <c r="F1167" s="5" t="str">
        <f>IFERROR(IF(E1167&lt;&gt;"",VLOOKUP(E1167,STORE!$C$6:$D$500,2,FALSE),""),"تأكد من الكود")</f>
        <v/>
      </c>
      <c r="G1167" s="12"/>
      <c r="H1167" s="20"/>
      <c r="I1167" s="12"/>
      <c r="U1167" s="4" t="str">
        <f>IF(AND($V$2=$E1167,$V$2&lt;&gt;"",$V$2&lt;&gt;0,F1167&lt;&gt;"تأكد من الكود"),COUNT($U$3:U1166)+1,"  ")</f>
        <v xml:space="preserve">  </v>
      </c>
      <c r="Y1167" s="4" t="str">
        <f>IF(AND($Z$2=$D1167,$Z$2&lt;&gt;"",$Z$2&lt;&gt;0,$Y$2=$Y$1),COUNT($Y$3:Y1166)+1,"  ")</f>
        <v xml:space="preserve">  </v>
      </c>
    </row>
    <row r="1168" spans="2:25" ht="15.75">
      <c r="B1168" s="5" t="str">
        <f>IF(C1168&lt;&gt;"",COUNT($B$3:B1167)+1,"")</f>
        <v/>
      </c>
      <c r="C1168" s="86"/>
      <c r="D1168" s="12"/>
      <c r="E1168" s="12"/>
      <c r="F1168" s="5" t="str">
        <f>IFERROR(IF(E1168&lt;&gt;"",VLOOKUP(E1168,STORE!$C$6:$D$500,2,FALSE),""),"تأكد من الكود")</f>
        <v/>
      </c>
      <c r="G1168" s="12"/>
      <c r="H1168" s="20"/>
      <c r="I1168" s="12"/>
      <c r="U1168" s="4" t="str">
        <f>IF(AND($V$2=$E1168,$V$2&lt;&gt;"",$V$2&lt;&gt;0,F1168&lt;&gt;"تأكد من الكود"),COUNT($U$3:U1167)+1,"  ")</f>
        <v xml:space="preserve">  </v>
      </c>
      <c r="Y1168" s="4" t="str">
        <f>IF(AND($Z$2=$D1168,$Z$2&lt;&gt;"",$Z$2&lt;&gt;0,$Y$2=$Y$1),COUNT($Y$3:Y1167)+1,"  ")</f>
        <v xml:space="preserve">  </v>
      </c>
    </row>
    <row r="1169" spans="2:25" ht="15.75">
      <c r="B1169" s="5" t="str">
        <f>IF(C1169&lt;&gt;"",COUNT($B$3:B1168)+1,"")</f>
        <v/>
      </c>
      <c r="C1169" s="86"/>
      <c r="D1169" s="12"/>
      <c r="E1169" s="12"/>
      <c r="F1169" s="5" t="str">
        <f>IFERROR(IF(E1169&lt;&gt;"",VLOOKUP(E1169,STORE!$C$6:$D$500,2,FALSE),""),"تأكد من الكود")</f>
        <v/>
      </c>
      <c r="G1169" s="12"/>
      <c r="H1169" s="20"/>
      <c r="I1169" s="12"/>
      <c r="U1169" s="4" t="str">
        <f>IF(AND($V$2=$E1169,$V$2&lt;&gt;"",$V$2&lt;&gt;0,F1169&lt;&gt;"تأكد من الكود"),COUNT($U$3:U1168)+1,"  ")</f>
        <v xml:space="preserve">  </v>
      </c>
      <c r="Y1169" s="4" t="str">
        <f>IF(AND($Z$2=$D1169,$Z$2&lt;&gt;"",$Z$2&lt;&gt;0,$Y$2=$Y$1),COUNT($Y$3:Y1168)+1,"  ")</f>
        <v xml:space="preserve">  </v>
      </c>
    </row>
    <row r="1170" spans="2:25" ht="15.75">
      <c r="B1170" s="5" t="str">
        <f>IF(C1170&lt;&gt;"",COUNT($B$3:B1169)+1,"")</f>
        <v/>
      </c>
      <c r="C1170" s="86"/>
      <c r="D1170" s="12"/>
      <c r="E1170" s="12"/>
      <c r="F1170" s="5" t="str">
        <f>IFERROR(IF(E1170&lt;&gt;"",VLOOKUP(E1170,STORE!$C$6:$D$500,2,FALSE),""),"تأكد من الكود")</f>
        <v/>
      </c>
      <c r="G1170" s="12"/>
      <c r="H1170" s="20"/>
      <c r="I1170" s="12"/>
      <c r="U1170" s="4" t="str">
        <f>IF(AND($V$2=$E1170,$V$2&lt;&gt;"",$V$2&lt;&gt;0,F1170&lt;&gt;"تأكد من الكود"),COUNT($U$3:U1169)+1,"  ")</f>
        <v xml:space="preserve">  </v>
      </c>
      <c r="Y1170" s="4" t="str">
        <f>IF(AND($Z$2=$D1170,$Z$2&lt;&gt;"",$Z$2&lt;&gt;0,$Y$2=$Y$1),COUNT($Y$3:Y1169)+1,"  ")</f>
        <v xml:space="preserve">  </v>
      </c>
    </row>
    <row r="1171" spans="2:25" ht="15.75">
      <c r="B1171" s="5" t="str">
        <f>IF(C1171&lt;&gt;"",COUNT($B$3:B1170)+1,"")</f>
        <v/>
      </c>
      <c r="C1171" s="86"/>
      <c r="D1171" s="12"/>
      <c r="E1171" s="12"/>
      <c r="F1171" s="5" t="str">
        <f>IFERROR(IF(E1171&lt;&gt;"",VLOOKUP(E1171,STORE!$C$6:$D$500,2,FALSE),""),"تأكد من الكود")</f>
        <v/>
      </c>
      <c r="G1171" s="12"/>
      <c r="H1171" s="20"/>
      <c r="I1171" s="12"/>
      <c r="U1171" s="4" t="str">
        <f>IF(AND($V$2=$E1171,$V$2&lt;&gt;"",$V$2&lt;&gt;0,F1171&lt;&gt;"تأكد من الكود"),COUNT($U$3:U1170)+1,"  ")</f>
        <v xml:space="preserve">  </v>
      </c>
      <c r="Y1171" s="4" t="str">
        <f>IF(AND($Z$2=$D1171,$Z$2&lt;&gt;"",$Z$2&lt;&gt;0,$Y$2=$Y$1),COUNT($Y$3:Y1170)+1,"  ")</f>
        <v xml:space="preserve">  </v>
      </c>
    </row>
    <row r="1172" spans="2:25" ht="15.75">
      <c r="B1172" s="5" t="str">
        <f>IF(C1172&lt;&gt;"",COUNT($B$3:B1171)+1,"")</f>
        <v/>
      </c>
      <c r="C1172" s="86"/>
      <c r="D1172" s="12"/>
      <c r="E1172" s="12"/>
      <c r="F1172" s="5" t="str">
        <f>IFERROR(IF(E1172&lt;&gt;"",VLOOKUP(E1172,STORE!$C$6:$D$500,2,FALSE),""),"تأكد من الكود")</f>
        <v/>
      </c>
      <c r="G1172" s="12"/>
      <c r="H1172" s="20"/>
      <c r="I1172" s="12"/>
      <c r="U1172" s="4" t="str">
        <f>IF(AND($V$2=$E1172,$V$2&lt;&gt;"",$V$2&lt;&gt;0,F1172&lt;&gt;"تأكد من الكود"),COUNT($U$3:U1171)+1,"  ")</f>
        <v xml:space="preserve">  </v>
      </c>
      <c r="Y1172" s="4" t="str">
        <f>IF(AND($Z$2=$D1172,$Z$2&lt;&gt;"",$Z$2&lt;&gt;0,$Y$2=$Y$1),COUNT($Y$3:Y1171)+1,"  ")</f>
        <v xml:space="preserve">  </v>
      </c>
    </row>
    <row r="1173" spans="2:25" ht="15.75">
      <c r="B1173" s="5" t="str">
        <f>IF(C1173&lt;&gt;"",COUNT($B$3:B1172)+1,"")</f>
        <v/>
      </c>
      <c r="C1173" s="86"/>
      <c r="D1173" s="12"/>
      <c r="E1173" s="12"/>
      <c r="F1173" s="5" t="str">
        <f>IFERROR(IF(E1173&lt;&gt;"",VLOOKUP(E1173,STORE!$C$6:$D$500,2,FALSE),""),"تأكد من الكود")</f>
        <v/>
      </c>
      <c r="G1173" s="12"/>
      <c r="H1173" s="20"/>
      <c r="I1173" s="12"/>
      <c r="U1173" s="4" t="str">
        <f>IF(AND($V$2=$E1173,$V$2&lt;&gt;"",$V$2&lt;&gt;0,F1173&lt;&gt;"تأكد من الكود"),COUNT($U$3:U1172)+1,"  ")</f>
        <v xml:space="preserve">  </v>
      </c>
      <c r="Y1173" s="4" t="str">
        <f>IF(AND($Z$2=$D1173,$Z$2&lt;&gt;"",$Z$2&lt;&gt;0,$Y$2=$Y$1),COUNT($Y$3:Y1172)+1,"  ")</f>
        <v xml:space="preserve">  </v>
      </c>
    </row>
    <row r="1174" spans="2:25" ht="15.75">
      <c r="B1174" s="5" t="str">
        <f>IF(C1174&lt;&gt;"",COUNT($B$3:B1173)+1,"")</f>
        <v/>
      </c>
      <c r="C1174" s="86"/>
      <c r="D1174" s="12"/>
      <c r="E1174" s="12"/>
      <c r="F1174" s="5" t="str">
        <f>IFERROR(IF(E1174&lt;&gt;"",VLOOKUP(E1174,STORE!$C$6:$D$500,2,FALSE),""),"تأكد من الكود")</f>
        <v/>
      </c>
      <c r="G1174" s="12"/>
      <c r="H1174" s="20"/>
      <c r="I1174" s="12"/>
      <c r="U1174" s="4" t="str">
        <f>IF(AND($V$2=$E1174,$V$2&lt;&gt;"",$V$2&lt;&gt;0,F1174&lt;&gt;"تأكد من الكود"),COUNT($U$3:U1173)+1,"  ")</f>
        <v xml:space="preserve">  </v>
      </c>
      <c r="Y1174" s="4" t="str">
        <f>IF(AND($Z$2=$D1174,$Z$2&lt;&gt;"",$Z$2&lt;&gt;0,$Y$2=$Y$1),COUNT($Y$3:Y1173)+1,"  ")</f>
        <v xml:space="preserve">  </v>
      </c>
    </row>
    <row r="1175" spans="2:25" ht="15.75">
      <c r="B1175" s="5" t="str">
        <f>IF(C1175&lt;&gt;"",COUNT($B$3:B1174)+1,"")</f>
        <v/>
      </c>
      <c r="C1175" s="86"/>
      <c r="D1175" s="12"/>
      <c r="E1175" s="12"/>
      <c r="F1175" s="5" t="str">
        <f>IFERROR(IF(E1175&lt;&gt;"",VLOOKUP(E1175,STORE!$C$6:$D$500,2,FALSE),""),"تأكد من الكود")</f>
        <v/>
      </c>
      <c r="G1175" s="12"/>
      <c r="H1175" s="20"/>
      <c r="I1175" s="12"/>
      <c r="U1175" s="4" t="str">
        <f>IF(AND($V$2=$E1175,$V$2&lt;&gt;"",$V$2&lt;&gt;0,F1175&lt;&gt;"تأكد من الكود"),COUNT($U$3:U1174)+1,"  ")</f>
        <v xml:space="preserve">  </v>
      </c>
      <c r="Y1175" s="4" t="str">
        <f>IF(AND($Z$2=$D1175,$Z$2&lt;&gt;"",$Z$2&lt;&gt;0,$Y$2=$Y$1),COUNT($Y$3:Y1174)+1,"  ")</f>
        <v xml:space="preserve">  </v>
      </c>
    </row>
    <row r="1176" spans="2:25" ht="15.75">
      <c r="B1176" s="5" t="str">
        <f>IF(C1176&lt;&gt;"",COUNT($B$3:B1175)+1,"")</f>
        <v/>
      </c>
      <c r="C1176" s="86"/>
      <c r="D1176" s="12"/>
      <c r="E1176" s="12"/>
      <c r="F1176" s="5" t="str">
        <f>IFERROR(IF(E1176&lt;&gt;"",VLOOKUP(E1176,STORE!$C$6:$D$500,2,FALSE),""),"تأكد من الكود")</f>
        <v/>
      </c>
      <c r="G1176" s="12"/>
      <c r="H1176" s="20"/>
      <c r="I1176" s="12"/>
      <c r="U1176" s="4" t="str">
        <f>IF(AND($V$2=$E1176,$V$2&lt;&gt;"",$V$2&lt;&gt;0,F1176&lt;&gt;"تأكد من الكود"),COUNT($U$3:U1175)+1,"  ")</f>
        <v xml:space="preserve">  </v>
      </c>
      <c r="Y1176" s="4" t="str">
        <f>IF(AND($Z$2=$D1176,$Z$2&lt;&gt;"",$Z$2&lt;&gt;0,$Y$2=$Y$1),COUNT($Y$3:Y1175)+1,"  ")</f>
        <v xml:space="preserve">  </v>
      </c>
    </row>
    <row r="1177" spans="2:25" ht="15.75">
      <c r="B1177" s="5" t="str">
        <f>IF(C1177&lt;&gt;"",COUNT($B$3:B1176)+1,"")</f>
        <v/>
      </c>
      <c r="C1177" s="86"/>
      <c r="D1177" s="12"/>
      <c r="E1177" s="12"/>
      <c r="F1177" s="5" t="str">
        <f>IFERROR(IF(E1177&lt;&gt;"",VLOOKUP(E1177,STORE!$C$6:$D$500,2,FALSE),""),"تأكد من الكود")</f>
        <v/>
      </c>
      <c r="G1177" s="12"/>
      <c r="H1177" s="20"/>
      <c r="I1177" s="12"/>
      <c r="U1177" s="4" t="str">
        <f>IF(AND($V$2=$E1177,$V$2&lt;&gt;"",$V$2&lt;&gt;0,F1177&lt;&gt;"تأكد من الكود"),COUNT($U$3:U1176)+1,"  ")</f>
        <v xml:space="preserve">  </v>
      </c>
      <c r="Y1177" s="4" t="str">
        <f>IF(AND($Z$2=$D1177,$Z$2&lt;&gt;"",$Z$2&lt;&gt;0,$Y$2=$Y$1),COUNT($Y$3:Y1176)+1,"  ")</f>
        <v xml:space="preserve">  </v>
      </c>
    </row>
    <row r="1178" spans="2:25" ht="15.75">
      <c r="B1178" s="5" t="str">
        <f>IF(C1178&lt;&gt;"",COUNT($B$3:B1177)+1,"")</f>
        <v/>
      </c>
      <c r="C1178" s="86"/>
      <c r="D1178" s="12"/>
      <c r="E1178" s="12"/>
      <c r="F1178" s="5" t="str">
        <f>IFERROR(IF(E1178&lt;&gt;"",VLOOKUP(E1178,STORE!$C$6:$D$500,2,FALSE),""),"تأكد من الكود")</f>
        <v/>
      </c>
      <c r="G1178" s="12"/>
      <c r="H1178" s="20"/>
      <c r="I1178" s="12"/>
      <c r="U1178" s="4" t="str">
        <f>IF(AND($V$2=$E1178,$V$2&lt;&gt;"",$V$2&lt;&gt;0,F1178&lt;&gt;"تأكد من الكود"),COUNT($U$3:U1177)+1,"  ")</f>
        <v xml:space="preserve">  </v>
      </c>
      <c r="Y1178" s="4" t="str">
        <f>IF(AND($Z$2=$D1178,$Z$2&lt;&gt;"",$Z$2&lt;&gt;0,$Y$2=$Y$1),COUNT($Y$3:Y1177)+1,"  ")</f>
        <v xml:space="preserve">  </v>
      </c>
    </row>
    <row r="1179" spans="2:25" ht="15.75">
      <c r="B1179" s="5" t="str">
        <f>IF(C1179&lt;&gt;"",COUNT($B$3:B1178)+1,"")</f>
        <v/>
      </c>
      <c r="C1179" s="86"/>
      <c r="D1179" s="12"/>
      <c r="E1179" s="12"/>
      <c r="F1179" s="5" t="str">
        <f>IFERROR(IF(E1179&lt;&gt;"",VLOOKUP(E1179,STORE!$C$6:$D$500,2,FALSE),""),"تأكد من الكود")</f>
        <v/>
      </c>
      <c r="G1179" s="12"/>
      <c r="H1179" s="20"/>
      <c r="I1179" s="12"/>
      <c r="U1179" s="4" t="str">
        <f>IF(AND($V$2=$E1179,$V$2&lt;&gt;"",$V$2&lt;&gt;0,F1179&lt;&gt;"تأكد من الكود"),COUNT($U$3:U1178)+1,"  ")</f>
        <v xml:space="preserve">  </v>
      </c>
      <c r="Y1179" s="4" t="str">
        <f>IF(AND($Z$2=$D1179,$Z$2&lt;&gt;"",$Z$2&lt;&gt;0,$Y$2=$Y$1),COUNT($Y$3:Y1178)+1,"  ")</f>
        <v xml:space="preserve">  </v>
      </c>
    </row>
    <row r="1180" spans="2:25" ht="15.75">
      <c r="B1180" s="5" t="str">
        <f>IF(C1180&lt;&gt;"",COUNT($B$3:B1179)+1,"")</f>
        <v/>
      </c>
      <c r="C1180" s="86"/>
      <c r="D1180" s="12"/>
      <c r="E1180" s="12"/>
      <c r="F1180" s="5" t="str">
        <f>IFERROR(IF(E1180&lt;&gt;"",VLOOKUP(E1180,STORE!$C$6:$D$500,2,FALSE),""),"تأكد من الكود")</f>
        <v/>
      </c>
      <c r="G1180" s="12"/>
      <c r="H1180" s="20"/>
      <c r="I1180" s="12"/>
      <c r="U1180" s="4" t="str">
        <f>IF(AND($V$2=$E1180,$V$2&lt;&gt;"",$V$2&lt;&gt;0,F1180&lt;&gt;"تأكد من الكود"),COUNT($U$3:U1179)+1,"  ")</f>
        <v xml:space="preserve">  </v>
      </c>
      <c r="Y1180" s="4" t="str">
        <f>IF(AND($Z$2=$D1180,$Z$2&lt;&gt;"",$Z$2&lt;&gt;0,$Y$2=$Y$1),COUNT($Y$3:Y1179)+1,"  ")</f>
        <v xml:space="preserve">  </v>
      </c>
    </row>
    <row r="1181" spans="2:25" ht="15.75">
      <c r="B1181" s="5" t="str">
        <f>IF(C1181&lt;&gt;"",COUNT($B$3:B1180)+1,"")</f>
        <v/>
      </c>
      <c r="C1181" s="86"/>
      <c r="D1181" s="12"/>
      <c r="E1181" s="12"/>
      <c r="F1181" s="5" t="str">
        <f>IFERROR(IF(E1181&lt;&gt;"",VLOOKUP(E1181,STORE!$C$6:$D$500,2,FALSE),""),"تأكد من الكود")</f>
        <v/>
      </c>
      <c r="G1181" s="12"/>
      <c r="H1181" s="20"/>
      <c r="I1181" s="12"/>
      <c r="U1181" s="4" t="str">
        <f>IF(AND($V$2=$E1181,$V$2&lt;&gt;"",$V$2&lt;&gt;0,F1181&lt;&gt;"تأكد من الكود"),COUNT($U$3:U1180)+1,"  ")</f>
        <v xml:space="preserve">  </v>
      </c>
      <c r="Y1181" s="4" t="str">
        <f>IF(AND($Z$2=$D1181,$Z$2&lt;&gt;"",$Z$2&lt;&gt;0,$Y$2=$Y$1),COUNT($Y$3:Y1180)+1,"  ")</f>
        <v xml:space="preserve">  </v>
      </c>
    </row>
    <row r="1182" spans="2:25" ht="15.75">
      <c r="B1182" s="5" t="str">
        <f>IF(C1182&lt;&gt;"",COUNT($B$3:B1181)+1,"")</f>
        <v/>
      </c>
      <c r="C1182" s="86"/>
      <c r="D1182" s="12"/>
      <c r="E1182" s="12"/>
      <c r="F1182" s="5" t="str">
        <f>IFERROR(IF(E1182&lt;&gt;"",VLOOKUP(E1182,STORE!$C$6:$D$500,2,FALSE),""),"تأكد من الكود")</f>
        <v/>
      </c>
      <c r="G1182" s="12"/>
      <c r="H1182" s="20"/>
      <c r="I1182" s="12"/>
      <c r="U1182" s="4" t="str">
        <f>IF(AND($V$2=$E1182,$V$2&lt;&gt;"",$V$2&lt;&gt;0,F1182&lt;&gt;"تأكد من الكود"),COUNT($U$3:U1181)+1,"  ")</f>
        <v xml:space="preserve">  </v>
      </c>
      <c r="Y1182" s="4" t="str">
        <f>IF(AND($Z$2=$D1182,$Z$2&lt;&gt;"",$Z$2&lt;&gt;0,$Y$2=$Y$1),COUNT($Y$3:Y1181)+1,"  ")</f>
        <v xml:space="preserve">  </v>
      </c>
    </row>
    <row r="1183" spans="2:25" ht="15.75">
      <c r="B1183" s="5" t="str">
        <f>IF(C1183&lt;&gt;"",COUNT($B$3:B1182)+1,"")</f>
        <v/>
      </c>
      <c r="C1183" s="86"/>
      <c r="D1183" s="12"/>
      <c r="E1183" s="12"/>
      <c r="F1183" s="5" t="str">
        <f>IFERROR(IF(E1183&lt;&gt;"",VLOOKUP(E1183,STORE!$C$6:$D$500,2,FALSE),""),"تأكد من الكود")</f>
        <v/>
      </c>
      <c r="G1183" s="12"/>
      <c r="H1183" s="20"/>
      <c r="I1183" s="12"/>
      <c r="U1183" s="4" t="str">
        <f>IF(AND($V$2=$E1183,$V$2&lt;&gt;"",$V$2&lt;&gt;0,F1183&lt;&gt;"تأكد من الكود"),COUNT($U$3:U1182)+1,"  ")</f>
        <v xml:space="preserve">  </v>
      </c>
      <c r="Y1183" s="4" t="str">
        <f>IF(AND($Z$2=$D1183,$Z$2&lt;&gt;"",$Z$2&lt;&gt;0,$Y$2=$Y$1),COUNT($Y$3:Y1182)+1,"  ")</f>
        <v xml:space="preserve">  </v>
      </c>
    </row>
    <row r="1184" spans="2:25" ht="15.75">
      <c r="B1184" s="5" t="str">
        <f>IF(C1184&lt;&gt;"",COUNT($B$3:B1183)+1,"")</f>
        <v/>
      </c>
      <c r="C1184" s="86"/>
      <c r="D1184" s="12"/>
      <c r="E1184" s="12"/>
      <c r="F1184" s="5" t="str">
        <f>IFERROR(IF(E1184&lt;&gt;"",VLOOKUP(E1184,STORE!$C$6:$D$500,2,FALSE),""),"تأكد من الكود")</f>
        <v/>
      </c>
      <c r="G1184" s="12"/>
      <c r="H1184" s="20"/>
      <c r="I1184" s="12"/>
      <c r="U1184" s="4" t="str">
        <f>IF(AND($V$2=$E1184,$V$2&lt;&gt;"",$V$2&lt;&gt;0,F1184&lt;&gt;"تأكد من الكود"),COUNT($U$3:U1183)+1,"  ")</f>
        <v xml:space="preserve">  </v>
      </c>
      <c r="Y1184" s="4" t="str">
        <f>IF(AND($Z$2=$D1184,$Z$2&lt;&gt;"",$Z$2&lt;&gt;0,$Y$2=$Y$1),COUNT($Y$3:Y1183)+1,"  ")</f>
        <v xml:space="preserve">  </v>
      </c>
    </row>
    <row r="1185" spans="2:25" ht="15.75">
      <c r="B1185" s="5" t="str">
        <f>IF(C1185&lt;&gt;"",COUNT($B$3:B1184)+1,"")</f>
        <v/>
      </c>
      <c r="C1185" s="86"/>
      <c r="D1185" s="12"/>
      <c r="E1185" s="12"/>
      <c r="F1185" s="5" t="str">
        <f>IFERROR(IF(E1185&lt;&gt;"",VLOOKUP(E1185,STORE!$C$6:$D$500,2,FALSE),""),"تأكد من الكود")</f>
        <v/>
      </c>
      <c r="G1185" s="12"/>
      <c r="H1185" s="20"/>
      <c r="I1185" s="12"/>
      <c r="U1185" s="4" t="str">
        <f>IF(AND($V$2=$E1185,$V$2&lt;&gt;"",$V$2&lt;&gt;0,F1185&lt;&gt;"تأكد من الكود"),COUNT($U$3:U1184)+1,"  ")</f>
        <v xml:space="preserve">  </v>
      </c>
      <c r="Y1185" s="4" t="str">
        <f>IF(AND($Z$2=$D1185,$Z$2&lt;&gt;"",$Z$2&lt;&gt;0,$Y$2=$Y$1),COUNT($Y$3:Y1184)+1,"  ")</f>
        <v xml:space="preserve">  </v>
      </c>
    </row>
    <row r="1186" spans="2:25" ht="15.75">
      <c r="B1186" s="5" t="str">
        <f>IF(C1186&lt;&gt;"",COUNT($B$3:B1185)+1,"")</f>
        <v/>
      </c>
      <c r="C1186" s="86"/>
      <c r="D1186" s="12"/>
      <c r="E1186" s="12"/>
      <c r="F1186" s="5" t="str">
        <f>IFERROR(IF(E1186&lt;&gt;"",VLOOKUP(E1186,STORE!$C$6:$D$500,2,FALSE),""),"تأكد من الكود")</f>
        <v/>
      </c>
      <c r="G1186" s="12"/>
      <c r="H1186" s="20"/>
      <c r="I1186" s="12"/>
      <c r="U1186" s="4" t="str">
        <f>IF(AND($V$2=$E1186,$V$2&lt;&gt;"",$V$2&lt;&gt;0,F1186&lt;&gt;"تأكد من الكود"),COUNT($U$3:U1185)+1,"  ")</f>
        <v xml:space="preserve">  </v>
      </c>
      <c r="Y1186" s="4" t="str">
        <f>IF(AND($Z$2=$D1186,$Z$2&lt;&gt;"",$Z$2&lt;&gt;0,$Y$2=$Y$1),COUNT($Y$3:Y1185)+1,"  ")</f>
        <v xml:space="preserve">  </v>
      </c>
    </row>
    <row r="1187" spans="2:25" ht="15.75">
      <c r="B1187" s="5" t="str">
        <f>IF(C1187&lt;&gt;"",COUNT($B$3:B1186)+1,"")</f>
        <v/>
      </c>
      <c r="C1187" s="86"/>
      <c r="D1187" s="12"/>
      <c r="E1187" s="12"/>
      <c r="F1187" s="5" t="str">
        <f>IFERROR(IF(E1187&lt;&gt;"",VLOOKUP(E1187,STORE!$C$6:$D$500,2,FALSE),""),"تأكد من الكود")</f>
        <v/>
      </c>
      <c r="G1187" s="12"/>
      <c r="H1187" s="20"/>
      <c r="I1187" s="12"/>
      <c r="U1187" s="4" t="str">
        <f>IF(AND($V$2=$E1187,$V$2&lt;&gt;"",$V$2&lt;&gt;0,F1187&lt;&gt;"تأكد من الكود"),COUNT($U$3:U1186)+1,"  ")</f>
        <v xml:space="preserve">  </v>
      </c>
      <c r="Y1187" s="4" t="str">
        <f>IF(AND($Z$2=$D1187,$Z$2&lt;&gt;"",$Z$2&lt;&gt;0,$Y$2=$Y$1),COUNT($Y$3:Y1186)+1,"  ")</f>
        <v xml:space="preserve">  </v>
      </c>
    </row>
    <row r="1188" spans="2:25" ht="15.75">
      <c r="B1188" s="5" t="str">
        <f>IF(C1188&lt;&gt;"",COUNT($B$3:B1187)+1,"")</f>
        <v/>
      </c>
      <c r="C1188" s="86"/>
      <c r="D1188" s="12"/>
      <c r="E1188" s="12"/>
      <c r="F1188" s="5" t="str">
        <f>IFERROR(IF(E1188&lt;&gt;"",VLOOKUP(E1188,STORE!$C$6:$D$500,2,FALSE),""),"تأكد من الكود")</f>
        <v/>
      </c>
      <c r="G1188" s="12"/>
      <c r="H1188" s="20"/>
      <c r="I1188" s="12"/>
      <c r="U1188" s="4" t="str">
        <f>IF(AND($V$2=$E1188,$V$2&lt;&gt;"",$V$2&lt;&gt;0,F1188&lt;&gt;"تأكد من الكود"),COUNT($U$3:U1187)+1,"  ")</f>
        <v xml:space="preserve">  </v>
      </c>
      <c r="Y1188" s="4" t="str">
        <f>IF(AND($Z$2=$D1188,$Z$2&lt;&gt;"",$Z$2&lt;&gt;0,$Y$2=$Y$1),COUNT($Y$3:Y1187)+1,"  ")</f>
        <v xml:space="preserve">  </v>
      </c>
    </row>
    <row r="1189" spans="2:25" ht="15.75">
      <c r="B1189" s="5" t="str">
        <f>IF(C1189&lt;&gt;"",COUNT($B$3:B1188)+1,"")</f>
        <v/>
      </c>
      <c r="C1189" s="86"/>
      <c r="D1189" s="12"/>
      <c r="E1189" s="12"/>
      <c r="F1189" s="5" t="str">
        <f>IFERROR(IF(E1189&lt;&gt;"",VLOOKUP(E1189,STORE!$C$6:$D$500,2,FALSE),""),"تأكد من الكود")</f>
        <v/>
      </c>
      <c r="G1189" s="12"/>
      <c r="H1189" s="20"/>
      <c r="I1189" s="12"/>
      <c r="U1189" s="4" t="str">
        <f>IF(AND($V$2=$E1189,$V$2&lt;&gt;"",$V$2&lt;&gt;0,F1189&lt;&gt;"تأكد من الكود"),COUNT($U$3:U1188)+1,"  ")</f>
        <v xml:space="preserve">  </v>
      </c>
      <c r="Y1189" s="4" t="str">
        <f>IF(AND($Z$2=$D1189,$Z$2&lt;&gt;"",$Z$2&lt;&gt;0,$Y$2=$Y$1),COUNT($Y$3:Y1188)+1,"  ")</f>
        <v xml:space="preserve">  </v>
      </c>
    </row>
    <row r="1190" spans="2:25" ht="15.75">
      <c r="B1190" s="5" t="str">
        <f>IF(C1190&lt;&gt;"",COUNT($B$3:B1189)+1,"")</f>
        <v/>
      </c>
      <c r="C1190" s="86"/>
      <c r="D1190" s="12"/>
      <c r="E1190" s="12"/>
      <c r="F1190" s="5" t="str">
        <f>IFERROR(IF(E1190&lt;&gt;"",VLOOKUP(E1190,STORE!$C$6:$D$500,2,FALSE),""),"تأكد من الكود")</f>
        <v/>
      </c>
      <c r="G1190" s="12"/>
      <c r="H1190" s="20"/>
      <c r="I1190" s="12"/>
      <c r="U1190" s="4" t="str">
        <f>IF(AND($V$2=$E1190,$V$2&lt;&gt;"",$V$2&lt;&gt;0,F1190&lt;&gt;"تأكد من الكود"),COUNT($U$3:U1189)+1,"  ")</f>
        <v xml:space="preserve">  </v>
      </c>
      <c r="Y1190" s="4" t="str">
        <f>IF(AND($Z$2=$D1190,$Z$2&lt;&gt;"",$Z$2&lt;&gt;0,$Y$2=$Y$1),COUNT($Y$3:Y1189)+1,"  ")</f>
        <v xml:space="preserve">  </v>
      </c>
    </row>
    <row r="1191" spans="2:25" ht="15.75">
      <c r="B1191" s="5" t="str">
        <f>IF(C1191&lt;&gt;"",COUNT($B$3:B1190)+1,"")</f>
        <v/>
      </c>
      <c r="C1191" s="86"/>
      <c r="D1191" s="12"/>
      <c r="E1191" s="12"/>
      <c r="F1191" s="5" t="str">
        <f>IFERROR(IF(E1191&lt;&gt;"",VLOOKUP(E1191,STORE!$C$6:$D$500,2,FALSE),""),"تأكد من الكود")</f>
        <v/>
      </c>
      <c r="G1191" s="12"/>
      <c r="H1191" s="20"/>
      <c r="I1191" s="12"/>
      <c r="U1191" s="4" t="str">
        <f>IF(AND($V$2=$E1191,$V$2&lt;&gt;"",$V$2&lt;&gt;0,F1191&lt;&gt;"تأكد من الكود"),COUNT($U$3:U1190)+1,"  ")</f>
        <v xml:space="preserve">  </v>
      </c>
      <c r="Y1191" s="4" t="str">
        <f>IF(AND($Z$2=$D1191,$Z$2&lt;&gt;"",$Z$2&lt;&gt;0,$Y$2=$Y$1),COUNT($Y$3:Y1190)+1,"  ")</f>
        <v xml:space="preserve">  </v>
      </c>
    </row>
    <row r="1192" spans="2:25" ht="15.75">
      <c r="B1192" s="5" t="str">
        <f>IF(C1192&lt;&gt;"",COUNT($B$3:B1191)+1,"")</f>
        <v/>
      </c>
      <c r="C1192" s="86"/>
      <c r="D1192" s="12"/>
      <c r="E1192" s="12"/>
      <c r="F1192" s="5" t="str">
        <f>IFERROR(IF(E1192&lt;&gt;"",VLOOKUP(E1192,STORE!$C$6:$D$500,2,FALSE),""),"تأكد من الكود")</f>
        <v/>
      </c>
      <c r="G1192" s="12"/>
      <c r="H1192" s="20"/>
      <c r="I1192" s="12"/>
      <c r="U1192" s="4" t="str">
        <f>IF(AND($V$2=$E1192,$V$2&lt;&gt;"",$V$2&lt;&gt;0,F1192&lt;&gt;"تأكد من الكود"),COUNT($U$3:U1191)+1,"  ")</f>
        <v xml:space="preserve">  </v>
      </c>
      <c r="Y1192" s="4" t="str">
        <f>IF(AND($Z$2=$D1192,$Z$2&lt;&gt;"",$Z$2&lt;&gt;0,$Y$2=$Y$1),COUNT($Y$3:Y1191)+1,"  ")</f>
        <v xml:space="preserve">  </v>
      </c>
    </row>
    <row r="1193" spans="2:25" ht="15.75">
      <c r="B1193" s="5" t="str">
        <f>IF(C1193&lt;&gt;"",COUNT($B$3:B1192)+1,"")</f>
        <v/>
      </c>
      <c r="C1193" s="86"/>
      <c r="D1193" s="12"/>
      <c r="E1193" s="12"/>
      <c r="F1193" s="5" t="str">
        <f>IFERROR(IF(E1193&lt;&gt;"",VLOOKUP(E1193,STORE!$C$6:$D$500,2,FALSE),""),"تأكد من الكود")</f>
        <v/>
      </c>
      <c r="G1193" s="12"/>
      <c r="H1193" s="20"/>
      <c r="I1193" s="12"/>
      <c r="U1193" s="4" t="str">
        <f>IF(AND($V$2=$E1193,$V$2&lt;&gt;"",$V$2&lt;&gt;0,F1193&lt;&gt;"تأكد من الكود"),COUNT($U$3:U1192)+1,"  ")</f>
        <v xml:space="preserve">  </v>
      </c>
      <c r="Y1193" s="4" t="str">
        <f>IF(AND($Z$2=$D1193,$Z$2&lt;&gt;"",$Z$2&lt;&gt;0,$Y$2=$Y$1),COUNT($Y$3:Y1192)+1,"  ")</f>
        <v xml:space="preserve">  </v>
      </c>
    </row>
    <row r="1194" spans="2:25" ht="15.75">
      <c r="B1194" s="5" t="str">
        <f>IF(C1194&lt;&gt;"",COUNT($B$3:B1193)+1,"")</f>
        <v/>
      </c>
      <c r="C1194" s="86"/>
      <c r="D1194" s="12"/>
      <c r="E1194" s="12"/>
      <c r="F1194" s="5" t="str">
        <f>IFERROR(IF(E1194&lt;&gt;"",VLOOKUP(E1194,STORE!$C$6:$D$500,2,FALSE),""),"تأكد من الكود")</f>
        <v/>
      </c>
      <c r="G1194" s="12"/>
      <c r="H1194" s="20"/>
      <c r="I1194" s="12"/>
      <c r="U1194" s="4" t="str">
        <f>IF(AND($V$2=$E1194,$V$2&lt;&gt;"",$V$2&lt;&gt;0,F1194&lt;&gt;"تأكد من الكود"),COUNT($U$3:U1193)+1,"  ")</f>
        <v xml:space="preserve">  </v>
      </c>
      <c r="Y1194" s="4" t="str">
        <f>IF(AND($Z$2=$D1194,$Z$2&lt;&gt;"",$Z$2&lt;&gt;0,$Y$2=$Y$1),COUNT($Y$3:Y1193)+1,"  ")</f>
        <v xml:space="preserve">  </v>
      </c>
    </row>
    <row r="1195" spans="2:25" ht="15.75">
      <c r="B1195" s="5" t="str">
        <f>IF(C1195&lt;&gt;"",COUNT($B$3:B1194)+1,"")</f>
        <v/>
      </c>
      <c r="C1195" s="86"/>
      <c r="D1195" s="12"/>
      <c r="E1195" s="12"/>
      <c r="F1195" s="5" t="str">
        <f>IFERROR(IF(E1195&lt;&gt;"",VLOOKUP(E1195,STORE!$C$6:$D$500,2,FALSE),""),"تأكد من الكود")</f>
        <v/>
      </c>
      <c r="G1195" s="12"/>
      <c r="H1195" s="20"/>
      <c r="I1195" s="12"/>
      <c r="U1195" s="4" t="str">
        <f>IF(AND($V$2=$E1195,$V$2&lt;&gt;"",$V$2&lt;&gt;0,F1195&lt;&gt;"تأكد من الكود"),COUNT($U$3:U1194)+1,"  ")</f>
        <v xml:space="preserve">  </v>
      </c>
      <c r="Y1195" s="4" t="str">
        <f>IF(AND($Z$2=$D1195,$Z$2&lt;&gt;"",$Z$2&lt;&gt;0,$Y$2=$Y$1),COUNT($Y$3:Y1194)+1,"  ")</f>
        <v xml:space="preserve">  </v>
      </c>
    </row>
    <row r="1196" spans="2:25" ht="15.75">
      <c r="B1196" s="5" t="str">
        <f>IF(C1196&lt;&gt;"",COUNT($B$3:B1195)+1,"")</f>
        <v/>
      </c>
      <c r="C1196" s="86"/>
      <c r="D1196" s="12"/>
      <c r="E1196" s="12"/>
      <c r="F1196" s="5" t="str">
        <f>IFERROR(IF(E1196&lt;&gt;"",VLOOKUP(E1196,STORE!$C$6:$D$500,2,FALSE),""),"تأكد من الكود")</f>
        <v/>
      </c>
      <c r="G1196" s="12"/>
      <c r="H1196" s="20"/>
      <c r="I1196" s="12"/>
      <c r="U1196" s="4" t="str">
        <f>IF(AND($V$2=$E1196,$V$2&lt;&gt;"",$V$2&lt;&gt;0,F1196&lt;&gt;"تأكد من الكود"),COUNT($U$3:U1195)+1,"  ")</f>
        <v xml:space="preserve">  </v>
      </c>
      <c r="Y1196" s="4" t="str">
        <f>IF(AND($Z$2=$D1196,$Z$2&lt;&gt;"",$Z$2&lt;&gt;0,$Y$2=$Y$1),COUNT($Y$3:Y1195)+1,"  ")</f>
        <v xml:space="preserve">  </v>
      </c>
    </row>
    <row r="1197" spans="2:25" ht="15.75">
      <c r="B1197" s="5" t="str">
        <f>IF(C1197&lt;&gt;"",COUNT($B$3:B1196)+1,"")</f>
        <v/>
      </c>
      <c r="C1197" s="86"/>
      <c r="D1197" s="12"/>
      <c r="E1197" s="12"/>
      <c r="F1197" s="5" t="str">
        <f>IFERROR(IF(E1197&lt;&gt;"",VLOOKUP(E1197,STORE!$C$6:$D$500,2,FALSE),""),"تأكد من الكود")</f>
        <v/>
      </c>
      <c r="G1197" s="12"/>
      <c r="H1197" s="20"/>
      <c r="I1197" s="12"/>
      <c r="U1197" s="4" t="str">
        <f>IF(AND($V$2=$E1197,$V$2&lt;&gt;"",$V$2&lt;&gt;0,F1197&lt;&gt;"تأكد من الكود"),COUNT($U$3:U1196)+1,"  ")</f>
        <v xml:space="preserve">  </v>
      </c>
      <c r="Y1197" s="4" t="str">
        <f>IF(AND($Z$2=$D1197,$Z$2&lt;&gt;"",$Z$2&lt;&gt;0,$Y$2=$Y$1),COUNT($Y$3:Y1196)+1,"  ")</f>
        <v xml:space="preserve">  </v>
      </c>
    </row>
    <row r="1198" spans="2:25" ht="15.75">
      <c r="B1198" s="5" t="str">
        <f>IF(C1198&lt;&gt;"",COUNT($B$3:B1197)+1,"")</f>
        <v/>
      </c>
      <c r="C1198" s="86"/>
      <c r="D1198" s="12"/>
      <c r="E1198" s="12"/>
      <c r="F1198" s="5" t="str">
        <f>IFERROR(IF(E1198&lt;&gt;"",VLOOKUP(E1198,STORE!$C$6:$D$500,2,FALSE),""),"تأكد من الكود")</f>
        <v/>
      </c>
      <c r="G1198" s="12"/>
      <c r="H1198" s="20"/>
      <c r="I1198" s="12"/>
      <c r="U1198" s="4" t="str">
        <f>IF(AND($V$2=$E1198,$V$2&lt;&gt;"",$V$2&lt;&gt;0,F1198&lt;&gt;"تأكد من الكود"),COUNT($U$3:U1197)+1,"  ")</f>
        <v xml:space="preserve">  </v>
      </c>
      <c r="Y1198" s="4" t="str">
        <f>IF(AND($Z$2=$D1198,$Z$2&lt;&gt;"",$Z$2&lt;&gt;0,$Y$2=$Y$1),COUNT($Y$3:Y1197)+1,"  ")</f>
        <v xml:space="preserve">  </v>
      </c>
    </row>
    <row r="1199" spans="2:25" ht="15.75">
      <c r="B1199" s="5" t="str">
        <f>IF(C1199&lt;&gt;"",COUNT($B$3:B1198)+1,"")</f>
        <v/>
      </c>
      <c r="C1199" s="86"/>
      <c r="D1199" s="12"/>
      <c r="E1199" s="12"/>
      <c r="F1199" s="5" t="str">
        <f>IFERROR(IF(E1199&lt;&gt;"",VLOOKUP(E1199,STORE!$C$6:$D$500,2,FALSE),""),"تأكد من الكود")</f>
        <v/>
      </c>
      <c r="G1199" s="12"/>
      <c r="H1199" s="20"/>
      <c r="I1199" s="12"/>
      <c r="U1199" s="4" t="str">
        <f>IF(AND($V$2=$E1199,$V$2&lt;&gt;"",$V$2&lt;&gt;0,F1199&lt;&gt;"تأكد من الكود"),COUNT($U$3:U1198)+1,"  ")</f>
        <v xml:space="preserve">  </v>
      </c>
      <c r="Y1199" s="4" t="str">
        <f>IF(AND($Z$2=$D1199,$Z$2&lt;&gt;"",$Z$2&lt;&gt;0,$Y$2=$Y$1),COUNT($Y$3:Y1198)+1,"  ")</f>
        <v xml:space="preserve">  </v>
      </c>
    </row>
    <row r="1200" spans="2:25" ht="15.75">
      <c r="B1200" s="5" t="str">
        <f>IF(C1200&lt;&gt;"",COUNT($B$3:B1199)+1,"")</f>
        <v/>
      </c>
      <c r="C1200" s="86"/>
      <c r="D1200" s="12"/>
      <c r="E1200" s="12"/>
      <c r="F1200" s="5" t="str">
        <f>IFERROR(IF(E1200&lt;&gt;"",VLOOKUP(E1200,STORE!$C$6:$D$500,2,FALSE),""),"تأكد من الكود")</f>
        <v/>
      </c>
      <c r="G1200" s="12"/>
      <c r="H1200" s="20"/>
      <c r="I1200" s="12"/>
      <c r="U1200" s="4" t="str">
        <f>IF(AND($V$2=$E1200,$V$2&lt;&gt;"",$V$2&lt;&gt;0,F1200&lt;&gt;"تأكد من الكود"),COUNT($U$3:U1199)+1,"  ")</f>
        <v xml:space="preserve">  </v>
      </c>
      <c r="Y1200" s="4" t="str">
        <f>IF(AND($Z$2=$D1200,$Z$2&lt;&gt;"",$Z$2&lt;&gt;0,$Y$2=$Y$1),COUNT($Y$3:Y1199)+1,"  ")</f>
        <v xml:space="preserve">  </v>
      </c>
    </row>
    <row r="1201" spans="2:25" ht="15.75">
      <c r="B1201" s="5" t="str">
        <f>IF(C1201&lt;&gt;"",COUNT($B$3:B1200)+1,"")</f>
        <v/>
      </c>
      <c r="C1201" s="86"/>
      <c r="D1201" s="12"/>
      <c r="E1201" s="12"/>
      <c r="F1201" s="5" t="str">
        <f>IFERROR(IF(E1201&lt;&gt;"",VLOOKUP(E1201,STORE!$C$6:$D$500,2,FALSE),""),"تأكد من الكود")</f>
        <v/>
      </c>
      <c r="G1201" s="12"/>
      <c r="H1201" s="20"/>
      <c r="I1201" s="12"/>
      <c r="U1201" s="4" t="str">
        <f>IF(AND($V$2=$E1201,$V$2&lt;&gt;"",$V$2&lt;&gt;0,F1201&lt;&gt;"تأكد من الكود"),COUNT($U$3:U1200)+1,"  ")</f>
        <v xml:space="preserve">  </v>
      </c>
      <c r="Y1201" s="4" t="str">
        <f>IF(AND($Z$2=$D1201,$Z$2&lt;&gt;"",$Z$2&lt;&gt;0,$Y$2=$Y$1),COUNT($Y$3:Y1200)+1,"  ")</f>
        <v xml:space="preserve">  </v>
      </c>
    </row>
    <row r="1202" spans="2:25" ht="15.75">
      <c r="B1202" s="5" t="str">
        <f>IF(C1202&lt;&gt;"",COUNT($B$3:B1201)+1,"")</f>
        <v/>
      </c>
      <c r="C1202" s="86"/>
      <c r="D1202" s="12"/>
      <c r="E1202" s="12"/>
      <c r="F1202" s="5" t="str">
        <f>IFERROR(IF(E1202&lt;&gt;"",VLOOKUP(E1202,STORE!$C$6:$D$500,2,FALSE),""),"تأكد من الكود")</f>
        <v/>
      </c>
      <c r="G1202" s="12"/>
      <c r="H1202" s="20"/>
      <c r="I1202" s="12"/>
      <c r="U1202" s="4" t="str">
        <f>IF(AND($V$2=$E1202,$V$2&lt;&gt;"",$V$2&lt;&gt;0,F1202&lt;&gt;"تأكد من الكود"),COUNT($U$3:U1201)+1,"  ")</f>
        <v xml:space="preserve">  </v>
      </c>
      <c r="Y1202" s="4" t="str">
        <f>IF(AND($Z$2=$D1202,$Z$2&lt;&gt;"",$Z$2&lt;&gt;0,$Y$2=$Y$1),COUNT($Y$3:Y1201)+1,"  ")</f>
        <v xml:space="preserve">  </v>
      </c>
    </row>
    <row r="1203" spans="2:25" ht="15.75">
      <c r="B1203" s="5" t="str">
        <f>IF(C1203&lt;&gt;"",COUNT($B$3:B1202)+1,"")</f>
        <v/>
      </c>
      <c r="C1203" s="86"/>
      <c r="D1203" s="12"/>
      <c r="E1203" s="12"/>
      <c r="F1203" s="5" t="str">
        <f>IFERROR(IF(E1203&lt;&gt;"",VLOOKUP(E1203,STORE!$C$6:$D$500,2,FALSE),""),"تأكد من الكود")</f>
        <v/>
      </c>
      <c r="G1203" s="12"/>
      <c r="H1203" s="20"/>
      <c r="I1203" s="12"/>
      <c r="U1203" s="4" t="str">
        <f>IF(AND($V$2=$E1203,$V$2&lt;&gt;"",$V$2&lt;&gt;0,F1203&lt;&gt;"تأكد من الكود"),COUNT($U$3:U1202)+1,"  ")</f>
        <v xml:space="preserve">  </v>
      </c>
      <c r="Y1203" s="4" t="str">
        <f>IF(AND($Z$2=$D1203,$Z$2&lt;&gt;"",$Z$2&lt;&gt;0,$Y$2=$Y$1),COUNT($Y$3:Y1202)+1,"  ")</f>
        <v xml:space="preserve">  </v>
      </c>
    </row>
    <row r="1204" spans="2:25" ht="15.75">
      <c r="B1204" s="5" t="str">
        <f>IF(C1204&lt;&gt;"",COUNT($B$3:B1203)+1,"")</f>
        <v/>
      </c>
      <c r="C1204" s="86"/>
      <c r="D1204" s="12"/>
      <c r="E1204" s="12"/>
      <c r="F1204" s="5" t="str">
        <f>IFERROR(IF(E1204&lt;&gt;"",VLOOKUP(E1204,STORE!$C$6:$D$500,2,FALSE),""),"تأكد من الكود")</f>
        <v/>
      </c>
      <c r="G1204" s="12"/>
      <c r="H1204" s="20"/>
      <c r="I1204" s="12"/>
      <c r="U1204" s="4" t="str">
        <f>IF(AND($V$2=$E1204,$V$2&lt;&gt;"",$V$2&lt;&gt;0,F1204&lt;&gt;"تأكد من الكود"),COUNT($U$3:U1203)+1,"  ")</f>
        <v xml:space="preserve">  </v>
      </c>
      <c r="Y1204" s="4" t="str">
        <f>IF(AND($Z$2=$D1204,$Z$2&lt;&gt;"",$Z$2&lt;&gt;0,$Y$2=$Y$1),COUNT($Y$3:Y1203)+1,"  ")</f>
        <v xml:space="preserve">  </v>
      </c>
    </row>
    <row r="1205" spans="2:25" ht="15.75">
      <c r="B1205" s="5" t="str">
        <f>IF(C1205&lt;&gt;"",COUNT($B$3:B1204)+1,"")</f>
        <v/>
      </c>
      <c r="C1205" s="86"/>
      <c r="D1205" s="12"/>
      <c r="E1205" s="12"/>
      <c r="F1205" s="5" t="str">
        <f>IFERROR(IF(E1205&lt;&gt;"",VLOOKUP(E1205,STORE!$C$6:$D$500,2,FALSE),""),"تأكد من الكود")</f>
        <v/>
      </c>
      <c r="G1205" s="12"/>
      <c r="H1205" s="20"/>
      <c r="I1205" s="12"/>
      <c r="U1205" s="4" t="str">
        <f>IF(AND($V$2=$E1205,$V$2&lt;&gt;"",$V$2&lt;&gt;0,F1205&lt;&gt;"تأكد من الكود"),COUNT($U$3:U1204)+1,"  ")</f>
        <v xml:space="preserve">  </v>
      </c>
      <c r="Y1205" s="4" t="str">
        <f>IF(AND($Z$2=$D1205,$Z$2&lt;&gt;"",$Z$2&lt;&gt;0,$Y$2=$Y$1),COUNT($Y$3:Y1204)+1,"  ")</f>
        <v xml:space="preserve">  </v>
      </c>
    </row>
    <row r="1206" spans="2:25" ht="15.75">
      <c r="B1206" s="5" t="str">
        <f>IF(C1206&lt;&gt;"",COUNT($B$3:B1205)+1,"")</f>
        <v/>
      </c>
      <c r="C1206" s="86"/>
      <c r="D1206" s="12"/>
      <c r="E1206" s="12"/>
      <c r="F1206" s="5" t="str">
        <f>IFERROR(IF(E1206&lt;&gt;"",VLOOKUP(E1206,STORE!$C$6:$D$500,2,FALSE),""),"تأكد من الكود")</f>
        <v/>
      </c>
      <c r="G1206" s="12"/>
      <c r="H1206" s="20"/>
      <c r="I1206" s="12"/>
      <c r="U1206" s="4" t="str">
        <f>IF(AND($V$2=$E1206,$V$2&lt;&gt;"",$V$2&lt;&gt;0,F1206&lt;&gt;"تأكد من الكود"),COUNT($U$3:U1205)+1,"  ")</f>
        <v xml:space="preserve">  </v>
      </c>
      <c r="Y1206" s="4" t="str">
        <f>IF(AND($Z$2=$D1206,$Z$2&lt;&gt;"",$Z$2&lt;&gt;0,$Y$2=$Y$1),COUNT($Y$3:Y1205)+1,"  ")</f>
        <v xml:space="preserve">  </v>
      </c>
    </row>
    <row r="1207" spans="2:25" ht="15.75">
      <c r="B1207" s="5" t="str">
        <f>IF(C1207&lt;&gt;"",COUNT($B$3:B1206)+1,"")</f>
        <v/>
      </c>
      <c r="C1207" s="86"/>
      <c r="D1207" s="12"/>
      <c r="E1207" s="12"/>
      <c r="F1207" s="5" t="str">
        <f>IFERROR(IF(E1207&lt;&gt;"",VLOOKUP(E1207,STORE!$C$6:$D$500,2,FALSE),""),"تأكد من الكود")</f>
        <v/>
      </c>
      <c r="G1207" s="12"/>
      <c r="H1207" s="20"/>
      <c r="I1207" s="12"/>
      <c r="U1207" s="4" t="str">
        <f>IF(AND($V$2=$E1207,$V$2&lt;&gt;"",$V$2&lt;&gt;0,F1207&lt;&gt;"تأكد من الكود"),COUNT($U$3:U1206)+1,"  ")</f>
        <v xml:space="preserve">  </v>
      </c>
      <c r="Y1207" s="4" t="str">
        <f>IF(AND($Z$2=$D1207,$Z$2&lt;&gt;"",$Z$2&lt;&gt;0,$Y$2=$Y$1),COUNT($Y$3:Y1206)+1,"  ")</f>
        <v xml:space="preserve">  </v>
      </c>
    </row>
    <row r="1208" spans="2:25" ht="15.75">
      <c r="B1208" s="5" t="str">
        <f>IF(C1208&lt;&gt;"",COUNT($B$3:B1207)+1,"")</f>
        <v/>
      </c>
      <c r="C1208" s="86"/>
      <c r="D1208" s="12"/>
      <c r="E1208" s="12"/>
      <c r="F1208" s="5" t="str">
        <f>IFERROR(IF(E1208&lt;&gt;"",VLOOKUP(E1208,STORE!$C$6:$D$500,2,FALSE),""),"تأكد من الكود")</f>
        <v/>
      </c>
      <c r="G1208" s="12"/>
      <c r="H1208" s="20"/>
      <c r="I1208" s="12"/>
      <c r="U1208" s="4" t="str">
        <f>IF(AND($V$2=$E1208,$V$2&lt;&gt;"",$V$2&lt;&gt;0,F1208&lt;&gt;"تأكد من الكود"),COUNT($U$3:U1207)+1,"  ")</f>
        <v xml:space="preserve">  </v>
      </c>
      <c r="Y1208" s="4" t="str">
        <f>IF(AND($Z$2=$D1208,$Z$2&lt;&gt;"",$Z$2&lt;&gt;0,$Y$2=$Y$1),COUNT($Y$3:Y1207)+1,"  ")</f>
        <v xml:space="preserve">  </v>
      </c>
    </row>
    <row r="1209" spans="2:25" ht="15.75">
      <c r="B1209" s="5" t="str">
        <f>IF(C1209&lt;&gt;"",COUNT($B$3:B1208)+1,"")</f>
        <v/>
      </c>
      <c r="C1209" s="86"/>
      <c r="D1209" s="12"/>
      <c r="E1209" s="12"/>
      <c r="F1209" s="5" t="str">
        <f>IFERROR(IF(E1209&lt;&gt;"",VLOOKUP(E1209,STORE!$C$6:$D$500,2,FALSE),""),"تأكد من الكود")</f>
        <v/>
      </c>
      <c r="G1209" s="12"/>
      <c r="H1209" s="20"/>
      <c r="I1209" s="12"/>
      <c r="U1209" s="4" t="str">
        <f>IF(AND($V$2=$E1209,$V$2&lt;&gt;"",$V$2&lt;&gt;0,F1209&lt;&gt;"تأكد من الكود"),COUNT($U$3:U1208)+1,"  ")</f>
        <v xml:space="preserve">  </v>
      </c>
      <c r="Y1209" s="4" t="str">
        <f>IF(AND($Z$2=$D1209,$Z$2&lt;&gt;"",$Z$2&lt;&gt;0,$Y$2=$Y$1),COUNT($Y$3:Y1208)+1,"  ")</f>
        <v xml:space="preserve">  </v>
      </c>
    </row>
    <row r="1210" spans="2:25" ht="15.75">
      <c r="B1210" s="5" t="str">
        <f>IF(C1210&lt;&gt;"",COUNT($B$3:B1209)+1,"")</f>
        <v/>
      </c>
      <c r="C1210" s="86"/>
      <c r="D1210" s="12"/>
      <c r="E1210" s="12"/>
      <c r="F1210" s="5" t="str">
        <f>IFERROR(IF(E1210&lt;&gt;"",VLOOKUP(E1210,STORE!$C$6:$D$500,2,FALSE),""),"تأكد من الكود")</f>
        <v/>
      </c>
      <c r="G1210" s="12"/>
      <c r="H1210" s="20"/>
      <c r="I1210" s="12"/>
      <c r="U1210" s="4" t="str">
        <f>IF(AND($V$2=$E1210,$V$2&lt;&gt;"",$V$2&lt;&gt;0,F1210&lt;&gt;"تأكد من الكود"),COUNT($U$3:U1209)+1,"  ")</f>
        <v xml:space="preserve">  </v>
      </c>
      <c r="Y1210" s="4" t="str">
        <f>IF(AND($Z$2=$D1210,$Z$2&lt;&gt;"",$Z$2&lt;&gt;0,$Y$2=$Y$1),COUNT($Y$3:Y1209)+1,"  ")</f>
        <v xml:space="preserve">  </v>
      </c>
    </row>
    <row r="1211" spans="2:25" ht="15.75">
      <c r="B1211" s="5" t="str">
        <f>IF(C1211&lt;&gt;"",COUNT($B$3:B1210)+1,"")</f>
        <v/>
      </c>
      <c r="C1211" s="86"/>
      <c r="D1211" s="12"/>
      <c r="E1211" s="12"/>
      <c r="F1211" s="5" t="str">
        <f>IFERROR(IF(E1211&lt;&gt;"",VLOOKUP(E1211,STORE!$C$6:$D$500,2,FALSE),""),"تأكد من الكود")</f>
        <v/>
      </c>
      <c r="G1211" s="12"/>
      <c r="H1211" s="20"/>
      <c r="I1211" s="12"/>
      <c r="U1211" s="4" t="str">
        <f>IF(AND($V$2=$E1211,$V$2&lt;&gt;"",$V$2&lt;&gt;0,F1211&lt;&gt;"تأكد من الكود"),COUNT($U$3:U1210)+1,"  ")</f>
        <v xml:space="preserve">  </v>
      </c>
      <c r="Y1211" s="4" t="str">
        <f>IF(AND($Z$2=$D1211,$Z$2&lt;&gt;"",$Z$2&lt;&gt;0,$Y$2=$Y$1),COUNT($Y$3:Y1210)+1,"  ")</f>
        <v xml:space="preserve">  </v>
      </c>
    </row>
    <row r="1212" spans="2:25" ht="15.75">
      <c r="B1212" s="5" t="str">
        <f>IF(C1212&lt;&gt;"",COUNT($B$3:B1211)+1,"")</f>
        <v/>
      </c>
      <c r="C1212" s="86"/>
      <c r="D1212" s="12"/>
      <c r="E1212" s="12"/>
      <c r="F1212" s="5" t="str">
        <f>IFERROR(IF(E1212&lt;&gt;"",VLOOKUP(E1212,STORE!$C$6:$D$500,2,FALSE),""),"تأكد من الكود")</f>
        <v/>
      </c>
      <c r="G1212" s="12"/>
      <c r="H1212" s="20"/>
      <c r="I1212" s="12"/>
      <c r="U1212" s="4" t="str">
        <f>IF(AND($V$2=$E1212,$V$2&lt;&gt;"",$V$2&lt;&gt;0,F1212&lt;&gt;"تأكد من الكود"),COUNT($U$3:U1211)+1,"  ")</f>
        <v xml:space="preserve">  </v>
      </c>
      <c r="Y1212" s="4" t="str">
        <f>IF(AND($Z$2=$D1212,$Z$2&lt;&gt;"",$Z$2&lt;&gt;0,$Y$2=$Y$1),COUNT($Y$3:Y1211)+1,"  ")</f>
        <v xml:space="preserve">  </v>
      </c>
    </row>
    <row r="1213" spans="2:25" ht="15.75">
      <c r="B1213" s="5" t="str">
        <f>IF(C1213&lt;&gt;"",COUNT($B$3:B1212)+1,"")</f>
        <v/>
      </c>
      <c r="C1213" s="86"/>
      <c r="D1213" s="12"/>
      <c r="E1213" s="12"/>
      <c r="F1213" s="5" t="str">
        <f>IFERROR(IF(E1213&lt;&gt;"",VLOOKUP(E1213,STORE!$C$6:$D$500,2,FALSE),""),"تأكد من الكود")</f>
        <v/>
      </c>
      <c r="G1213" s="12"/>
      <c r="H1213" s="20"/>
      <c r="I1213" s="12"/>
      <c r="U1213" s="4" t="str">
        <f>IF(AND($V$2=$E1213,$V$2&lt;&gt;"",$V$2&lt;&gt;0,F1213&lt;&gt;"تأكد من الكود"),COUNT($U$3:U1212)+1,"  ")</f>
        <v xml:space="preserve">  </v>
      </c>
      <c r="Y1213" s="4" t="str">
        <f>IF(AND($Z$2=$D1213,$Z$2&lt;&gt;"",$Z$2&lt;&gt;0,$Y$2=$Y$1),COUNT($Y$3:Y1212)+1,"  ")</f>
        <v xml:space="preserve">  </v>
      </c>
    </row>
    <row r="1214" spans="2:25" ht="15.75">
      <c r="B1214" s="5" t="str">
        <f>IF(C1214&lt;&gt;"",COUNT($B$3:B1213)+1,"")</f>
        <v/>
      </c>
      <c r="C1214" s="86"/>
      <c r="D1214" s="12"/>
      <c r="E1214" s="12"/>
      <c r="F1214" s="5" t="str">
        <f>IFERROR(IF(E1214&lt;&gt;"",VLOOKUP(E1214,STORE!$C$6:$D$500,2,FALSE),""),"تأكد من الكود")</f>
        <v/>
      </c>
      <c r="G1214" s="12"/>
      <c r="H1214" s="20"/>
      <c r="I1214" s="12"/>
      <c r="U1214" s="4" t="str">
        <f>IF(AND($V$2=$E1214,$V$2&lt;&gt;"",$V$2&lt;&gt;0,F1214&lt;&gt;"تأكد من الكود"),COUNT($U$3:U1213)+1,"  ")</f>
        <v xml:space="preserve">  </v>
      </c>
      <c r="Y1214" s="4" t="str">
        <f>IF(AND($Z$2=$D1214,$Z$2&lt;&gt;"",$Z$2&lt;&gt;0,$Y$2=$Y$1),COUNT($Y$3:Y1213)+1,"  ")</f>
        <v xml:space="preserve">  </v>
      </c>
    </row>
    <row r="1215" spans="2:25" ht="15.75">
      <c r="B1215" s="5" t="str">
        <f>IF(C1215&lt;&gt;"",COUNT($B$3:B1214)+1,"")</f>
        <v/>
      </c>
      <c r="C1215" s="86"/>
      <c r="D1215" s="12"/>
      <c r="E1215" s="12"/>
      <c r="F1215" s="5" t="str">
        <f>IFERROR(IF(E1215&lt;&gt;"",VLOOKUP(E1215,STORE!$C$6:$D$500,2,FALSE),""),"تأكد من الكود")</f>
        <v/>
      </c>
      <c r="G1215" s="12"/>
      <c r="H1215" s="20"/>
      <c r="I1215" s="12"/>
      <c r="U1215" s="4" t="str">
        <f>IF(AND($V$2=$E1215,$V$2&lt;&gt;"",$V$2&lt;&gt;0,F1215&lt;&gt;"تأكد من الكود"),COUNT($U$3:U1214)+1,"  ")</f>
        <v xml:space="preserve">  </v>
      </c>
      <c r="Y1215" s="4" t="str">
        <f>IF(AND($Z$2=$D1215,$Z$2&lt;&gt;"",$Z$2&lt;&gt;0,$Y$2=$Y$1),COUNT($Y$3:Y1214)+1,"  ")</f>
        <v xml:space="preserve">  </v>
      </c>
    </row>
    <row r="1216" spans="2:25" ht="15.75">
      <c r="B1216" s="5" t="str">
        <f>IF(C1216&lt;&gt;"",COUNT($B$3:B1215)+1,"")</f>
        <v/>
      </c>
      <c r="C1216" s="86"/>
      <c r="D1216" s="12"/>
      <c r="E1216" s="12"/>
      <c r="F1216" s="5" t="str">
        <f>IFERROR(IF(E1216&lt;&gt;"",VLOOKUP(E1216,STORE!$C$6:$D$500,2,FALSE),""),"تأكد من الكود")</f>
        <v/>
      </c>
      <c r="G1216" s="12"/>
      <c r="H1216" s="20"/>
      <c r="I1216" s="12"/>
      <c r="U1216" s="4" t="str">
        <f>IF(AND($V$2=$E1216,$V$2&lt;&gt;"",$V$2&lt;&gt;0,F1216&lt;&gt;"تأكد من الكود"),COUNT($U$3:U1215)+1,"  ")</f>
        <v xml:space="preserve">  </v>
      </c>
      <c r="Y1216" s="4" t="str">
        <f>IF(AND($Z$2=$D1216,$Z$2&lt;&gt;"",$Z$2&lt;&gt;0,$Y$2=$Y$1),COUNT($Y$3:Y1215)+1,"  ")</f>
        <v xml:space="preserve">  </v>
      </c>
    </row>
    <row r="1217" spans="2:25" ht="15.75">
      <c r="B1217" s="5" t="str">
        <f>IF(C1217&lt;&gt;"",COUNT($B$3:B1216)+1,"")</f>
        <v/>
      </c>
      <c r="C1217" s="86"/>
      <c r="D1217" s="12"/>
      <c r="E1217" s="12"/>
      <c r="F1217" s="5" t="str">
        <f>IFERROR(IF(E1217&lt;&gt;"",VLOOKUP(E1217,STORE!$C$6:$D$500,2,FALSE),""),"تأكد من الكود")</f>
        <v/>
      </c>
      <c r="G1217" s="12"/>
      <c r="H1217" s="20"/>
      <c r="I1217" s="12"/>
      <c r="U1217" s="4" t="str">
        <f>IF(AND($V$2=$E1217,$V$2&lt;&gt;"",$V$2&lt;&gt;0,F1217&lt;&gt;"تأكد من الكود"),COUNT($U$3:U1216)+1,"  ")</f>
        <v xml:space="preserve">  </v>
      </c>
      <c r="Y1217" s="4" t="str">
        <f>IF(AND($Z$2=$D1217,$Z$2&lt;&gt;"",$Z$2&lt;&gt;0,$Y$2=$Y$1),COUNT($Y$3:Y1216)+1,"  ")</f>
        <v xml:space="preserve">  </v>
      </c>
    </row>
    <row r="1218" spans="2:25" ht="15.75">
      <c r="B1218" s="5" t="str">
        <f>IF(C1218&lt;&gt;"",COUNT($B$3:B1217)+1,"")</f>
        <v/>
      </c>
      <c r="C1218" s="86"/>
      <c r="D1218" s="12"/>
      <c r="E1218" s="12"/>
      <c r="F1218" s="5" t="str">
        <f>IFERROR(IF(E1218&lt;&gt;"",VLOOKUP(E1218,STORE!$C$6:$D$500,2,FALSE),""),"تأكد من الكود")</f>
        <v/>
      </c>
      <c r="G1218" s="12"/>
      <c r="H1218" s="20"/>
      <c r="I1218" s="12"/>
      <c r="U1218" s="4" t="str">
        <f>IF(AND($V$2=$E1218,$V$2&lt;&gt;"",$V$2&lt;&gt;0,F1218&lt;&gt;"تأكد من الكود"),COUNT($U$3:U1217)+1,"  ")</f>
        <v xml:space="preserve">  </v>
      </c>
      <c r="Y1218" s="4" t="str">
        <f>IF(AND($Z$2=$D1218,$Z$2&lt;&gt;"",$Z$2&lt;&gt;0,$Y$2=$Y$1),COUNT($Y$3:Y1217)+1,"  ")</f>
        <v xml:space="preserve">  </v>
      </c>
    </row>
    <row r="1219" spans="2:25" ht="15.75">
      <c r="B1219" s="5" t="str">
        <f>IF(C1219&lt;&gt;"",COUNT($B$3:B1218)+1,"")</f>
        <v/>
      </c>
      <c r="C1219" s="86"/>
      <c r="D1219" s="12"/>
      <c r="E1219" s="12"/>
      <c r="F1219" s="5" t="str">
        <f>IFERROR(IF(E1219&lt;&gt;"",VLOOKUP(E1219,STORE!$C$6:$D$500,2,FALSE),""),"تأكد من الكود")</f>
        <v/>
      </c>
      <c r="G1219" s="12"/>
      <c r="H1219" s="20"/>
      <c r="I1219" s="12"/>
      <c r="U1219" s="4" t="str">
        <f>IF(AND($V$2=$E1219,$V$2&lt;&gt;"",$V$2&lt;&gt;0,F1219&lt;&gt;"تأكد من الكود"),COUNT($U$3:U1218)+1,"  ")</f>
        <v xml:space="preserve">  </v>
      </c>
      <c r="Y1219" s="4" t="str">
        <f>IF(AND($Z$2=$D1219,$Z$2&lt;&gt;"",$Z$2&lt;&gt;0,$Y$2=$Y$1),COUNT($Y$3:Y1218)+1,"  ")</f>
        <v xml:space="preserve">  </v>
      </c>
    </row>
    <row r="1220" spans="2:25" ht="15.75">
      <c r="B1220" s="5" t="str">
        <f>IF(C1220&lt;&gt;"",COUNT($B$3:B1219)+1,"")</f>
        <v/>
      </c>
      <c r="C1220" s="86"/>
      <c r="D1220" s="12"/>
      <c r="E1220" s="12"/>
      <c r="F1220" s="5" t="str">
        <f>IFERROR(IF(E1220&lt;&gt;"",VLOOKUP(E1220,STORE!$C$6:$D$500,2,FALSE),""),"تأكد من الكود")</f>
        <v/>
      </c>
      <c r="G1220" s="12"/>
      <c r="H1220" s="20"/>
      <c r="I1220" s="12"/>
      <c r="U1220" s="4" t="str">
        <f>IF(AND($V$2=$E1220,$V$2&lt;&gt;"",$V$2&lt;&gt;0,F1220&lt;&gt;"تأكد من الكود"),COUNT($U$3:U1219)+1,"  ")</f>
        <v xml:space="preserve">  </v>
      </c>
      <c r="Y1220" s="4" t="str">
        <f>IF(AND($Z$2=$D1220,$Z$2&lt;&gt;"",$Z$2&lt;&gt;0,$Y$2=$Y$1),COUNT($Y$3:Y1219)+1,"  ")</f>
        <v xml:space="preserve">  </v>
      </c>
    </row>
    <row r="1221" spans="2:25" ht="15.75">
      <c r="B1221" s="5" t="str">
        <f>IF(C1221&lt;&gt;"",COUNT($B$3:B1220)+1,"")</f>
        <v/>
      </c>
      <c r="C1221" s="86"/>
      <c r="D1221" s="12"/>
      <c r="E1221" s="12"/>
      <c r="F1221" s="5" t="str">
        <f>IFERROR(IF(E1221&lt;&gt;"",VLOOKUP(E1221,STORE!$C$6:$D$500,2,FALSE),""),"تأكد من الكود")</f>
        <v/>
      </c>
      <c r="G1221" s="12"/>
      <c r="H1221" s="20"/>
      <c r="I1221" s="12"/>
      <c r="U1221" s="4" t="str">
        <f>IF(AND($V$2=$E1221,$V$2&lt;&gt;"",$V$2&lt;&gt;0,F1221&lt;&gt;"تأكد من الكود"),COUNT($U$3:U1220)+1,"  ")</f>
        <v xml:space="preserve">  </v>
      </c>
      <c r="Y1221" s="4" t="str">
        <f>IF(AND($Z$2=$D1221,$Z$2&lt;&gt;"",$Z$2&lt;&gt;0,$Y$2=$Y$1),COUNT($Y$3:Y1220)+1,"  ")</f>
        <v xml:space="preserve">  </v>
      </c>
    </row>
    <row r="1222" spans="2:25" ht="15.75">
      <c r="B1222" s="5" t="str">
        <f>IF(C1222&lt;&gt;"",COUNT($B$3:B1221)+1,"")</f>
        <v/>
      </c>
      <c r="C1222" s="86"/>
      <c r="D1222" s="12"/>
      <c r="E1222" s="12"/>
      <c r="F1222" s="5" t="str">
        <f>IFERROR(IF(E1222&lt;&gt;"",VLOOKUP(E1222,STORE!$C$6:$D$500,2,FALSE),""),"تأكد من الكود")</f>
        <v/>
      </c>
      <c r="G1222" s="12"/>
      <c r="H1222" s="20"/>
      <c r="I1222" s="12"/>
      <c r="U1222" s="4" t="str">
        <f>IF(AND($V$2=$E1222,$V$2&lt;&gt;"",$V$2&lt;&gt;0,F1222&lt;&gt;"تأكد من الكود"),COUNT($U$3:U1221)+1,"  ")</f>
        <v xml:space="preserve">  </v>
      </c>
      <c r="Y1222" s="4" t="str">
        <f>IF(AND($Z$2=$D1222,$Z$2&lt;&gt;"",$Z$2&lt;&gt;0,$Y$2=$Y$1),COUNT($Y$3:Y1221)+1,"  ")</f>
        <v xml:space="preserve">  </v>
      </c>
    </row>
    <row r="1223" spans="2:25" ht="15.75">
      <c r="B1223" s="5" t="str">
        <f>IF(C1223&lt;&gt;"",COUNT($B$3:B1222)+1,"")</f>
        <v/>
      </c>
      <c r="C1223" s="86"/>
      <c r="D1223" s="12"/>
      <c r="E1223" s="12"/>
      <c r="F1223" s="5" t="str">
        <f>IFERROR(IF(E1223&lt;&gt;"",VLOOKUP(E1223,STORE!$C$6:$D$500,2,FALSE),""),"تأكد من الكود")</f>
        <v/>
      </c>
      <c r="G1223" s="12"/>
      <c r="H1223" s="20"/>
      <c r="I1223" s="12"/>
      <c r="U1223" s="4" t="str">
        <f>IF(AND($V$2=$E1223,$V$2&lt;&gt;"",$V$2&lt;&gt;0,F1223&lt;&gt;"تأكد من الكود"),COUNT($U$3:U1222)+1,"  ")</f>
        <v xml:space="preserve">  </v>
      </c>
      <c r="Y1223" s="4" t="str">
        <f>IF(AND($Z$2=$D1223,$Z$2&lt;&gt;"",$Z$2&lt;&gt;0,$Y$2=$Y$1),COUNT($Y$3:Y1222)+1,"  ")</f>
        <v xml:space="preserve">  </v>
      </c>
    </row>
    <row r="1224" spans="2:25" ht="15.75">
      <c r="B1224" s="5" t="str">
        <f>IF(C1224&lt;&gt;"",COUNT($B$3:B1223)+1,"")</f>
        <v/>
      </c>
      <c r="C1224" s="86"/>
      <c r="D1224" s="12"/>
      <c r="E1224" s="12"/>
      <c r="F1224" s="5" t="str">
        <f>IFERROR(IF(E1224&lt;&gt;"",VLOOKUP(E1224,STORE!$C$6:$D$500,2,FALSE),""),"تأكد من الكود")</f>
        <v/>
      </c>
      <c r="G1224" s="12"/>
      <c r="H1224" s="20"/>
      <c r="I1224" s="12"/>
      <c r="U1224" s="4" t="str">
        <f>IF(AND($V$2=$E1224,$V$2&lt;&gt;"",$V$2&lt;&gt;0,F1224&lt;&gt;"تأكد من الكود"),COUNT($U$3:U1223)+1,"  ")</f>
        <v xml:space="preserve">  </v>
      </c>
      <c r="Y1224" s="4" t="str">
        <f>IF(AND($Z$2=$D1224,$Z$2&lt;&gt;"",$Z$2&lt;&gt;0,$Y$2=$Y$1),COUNT($Y$3:Y1223)+1,"  ")</f>
        <v xml:space="preserve">  </v>
      </c>
    </row>
    <row r="1225" spans="2:25" ht="15.75">
      <c r="B1225" s="5" t="str">
        <f>IF(C1225&lt;&gt;"",COUNT($B$3:B1224)+1,"")</f>
        <v/>
      </c>
      <c r="C1225" s="86"/>
      <c r="D1225" s="12"/>
      <c r="E1225" s="12"/>
      <c r="F1225" s="5" t="str">
        <f>IFERROR(IF(E1225&lt;&gt;"",VLOOKUP(E1225,STORE!$C$6:$D$500,2,FALSE),""),"تأكد من الكود")</f>
        <v/>
      </c>
      <c r="G1225" s="12"/>
      <c r="H1225" s="20"/>
      <c r="I1225" s="12"/>
      <c r="U1225" s="4" t="str">
        <f>IF(AND($V$2=$E1225,$V$2&lt;&gt;"",$V$2&lt;&gt;0,F1225&lt;&gt;"تأكد من الكود"),COUNT($U$3:U1224)+1,"  ")</f>
        <v xml:space="preserve">  </v>
      </c>
      <c r="Y1225" s="4" t="str">
        <f>IF(AND($Z$2=$D1225,$Z$2&lt;&gt;"",$Z$2&lt;&gt;0,$Y$2=$Y$1),COUNT($Y$3:Y1224)+1,"  ")</f>
        <v xml:space="preserve">  </v>
      </c>
    </row>
    <row r="1226" spans="2:25" ht="15.75">
      <c r="B1226" s="5" t="str">
        <f>IF(C1226&lt;&gt;"",COUNT($B$3:B1225)+1,"")</f>
        <v/>
      </c>
      <c r="C1226" s="86"/>
      <c r="D1226" s="12"/>
      <c r="E1226" s="12"/>
      <c r="F1226" s="5" t="str">
        <f>IFERROR(IF(E1226&lt;&gt;"",VLOOKUP(E1226,STORE!$C$6:$D$500,2,FALSE),""),"تأكد من الكود")</f>
        <v/>
      </c>
      <c r="G1226" s="12"/>
      <c r="H1226" s="20"/>
      <c r="I1226" s="12"/>
      <c r="U1226" s="4" t="str">
        <f>IF(AND($V$2=$E1226,$V$2&lt;&gt;"",$V$2&lt;&gt;0,F1226&lt;&gt;"تأكد من الكود"),COUNT($U$3:U1225)+1,"  ")</f>
        <v xml:space="preserve">  </v>
      </c>
      <c r="Y1226" s="4" t="str">
        <f>IF(AND($Z$2=$D1226,$Z$2&lt;&gt;"",$Z$2&lt;&gt;0,$Y$2=$Y$1),COUNT($Y$3:Y1225)+1,"  ")</f>
        <v xml:space="preserve">  </v>
      </c>
    </row>
    <row r="1227" spans="2:25" ht="15.75">
      <c r="B1227" s="5" t="str">
        <f>IF(C1227&lt;&gt;"",COUNT($B$3:B1226)+1,"")</f>
        <v/>
      </c>
      <c r="C1227" s="86"/>
      <c r="D1227" s="12"/>
      <c r="E1227" s="12"/>
      <c r="F1227" s="5" t="str">
        <f>IFERROR(IF(E1227&lt;&gt;"",VLOOKUP(E1227,STORE!$C$6:$D$500,2,FALSE),""),"تأكد من الكود")</f>
        <v/>
      </c>
      <c r="G1227" s="12"/>
      <c r="H1227" s="20"/>
      <c r="I1227" s="12"/>
      <c r="U1227" s="4" t="str">
        <f>IF(AND($V$2=$E1227,$V$2&lt;&gt;"",$V$2&lt;&gt;0,F1227&lt;&gt;"تأكد من الكود"),COUNT($U$3:U1226)+1,"  ")</f>
        <v xml:space="preserve">  </v>
      </c>
      <c r="Y1227" s="4" t="str">
        <f>IF(AND($Z$2=$D1227,$Z$2&lt;&gt;"",$Z$2&lt;&gt;0,$Y$2=$Y$1),COUNT($Y$3:Y1226)+1,"  ")</f>
        <v xml:space="preserve">  </v>
      </c>
    </row>
    <row r="1228" spans="2:25" ht="15.75">
      <c r="B1228" s="5" t="str">
        <f>IF(C1228&lt;&gt;"",COUNT($B$3:B1227)+1,"")</f>
        <v/>
      </c>
      <c r="C1228" s="86"/>
      <c r="D1228" s="12"/>
      <c r="E1228" s="12"/>
      <c r="F1228" s="5" t="str">
        <f>IFERROR(IF(E1228&lt;&gt;"",VLOOKUP(E1228,STORE!$C$6:$D$500,2,FALSE),""),"تأكد من الكود")</f>
        <v/>
      </c>
      <c r="G1228" s="12"/>
      <c r="H1228" s="20"/>
      <c r="I1228" s="12"/>
      <c r="U1228" s="4" t="str">
        <f>IF(AND($V$2=$E1228,$V$2&lt;&gt;"",$V$2&lt;&gt;0,F1228&lt;&gt;"تأكد من الكود"),COUNT($U$3:U1227)+1,"  ")</f>
        <v xml:space="preserve">  </v>
      </c>
      <c r="Y1228" s="4" t="str">
        <f>IF(AND($Z$2=$D1228,$Z$2&lt;&gt;"",$Z$2&lt;&gt;0,$Y$2=$Y$1),COUNT($Y$3:Y1227)+1,"  ")</f>
        <v xml:space="preserve">  </v>
      </c>
    </row>
    <row r="1229" spans="2:25" ht="15.75">
      <c r="B1229" s="5" t="str">
        <f>IF(C1229&lt;&gt;"",COUNT($B$3:B1228)+1,"")</f>
        <v/>
      </c>
      <c r="C1229" s="86"/>
      <c r="D1229" s="12"/>
      <c r="E1229" s="12"/>
      <c r="F1229" s="5" t="str">
        <f>IFERROR(IF(E1229&lt;&gt;"",VLOOKUP(E1229,STORE!$C$6:$D$500,2,FALSE),""),"تأكد من الكود")</f>
        <v/>
      </c>
      <c r="G1229" s="12"/>
      <c r="H1229" s="20"/>
      <c r="I1229" s="12"/>
      <c r="U1229" s="4" t="str">
        <f>IF(AND($V$2=$E1229,$V$2&lt;&gt;"",$V$2&lt;&gt;0,F1229&lt;&gt;"تأكد من الكود"),COUNT($U$3:U1228)+1,"  ")</f>
        <v xml:space="preserve">  </v>
      </c>
      <c r="Y1229" s="4" t="str">
        <f>IF(AND($Z$2=$D1229,$Z$2&lt;&gt;"",$Z$2&lt;&gt;0,$Y$2=$Y$1),COUNT($Y$3:Y1228)+1,"  ")</f>
        <v xml:space="preserve">  </v>
      </c>
    </row>
    <row r="1230" spans="2:25" ht="15.75">
      <c r="B1230" s="5" t="str">
        <f>IF(C1230&lt;&gt;"",COUNT($B$3:B1229)+1,"")</f>
        <v/>
      </c>
      <c r="C1230" s="86"/>
      <c r="D1230" s="12"/>
      <c r="E1230" s="12"/>
      <c r="F1230" s="5" t="str">
        <f>IFERROR(IF(E1230&lt;&gt;"",VLOOKUP(E1230,STORE!$C$6:$D$500,2,FALSE),""),"تأكد من الكود")</f>
        <v/>
      </c>
      <c r="G1230" s="12"/>
      <c r="H1230" s="20"/>
      <c r="I1230" s="12"/>
      <c r="U1230" s="4" t="str">
        <f>IF(AND($V$2=$E1230,$V$2&lt;&gt;"",$V$2&lt;&gt;0,F1230&lt;&gt;"تأكد من الكود"),COUNT($U$3:U1229)+1,"  ")</f>
        <v xml:space="preserve">  </v>
      </c>
      <c r="Y1230" s="4" t="str">
        <f>IF(AND($Z$2=$D1230,$Z$2&lt;&gt;"",$Z$2&lt;&gt;0,$Y$2=$Y$1),COUNT($Y$3:Y1229)+1,"  ")</f>
        <v xml:space="preserve">  </v>
      </c>
    </row>
    <row r="1231" spans="2:25" ht="15.75">
      <c r="B1231" s="5" t="str">
        <f>IF(C1231&lt;&gt;"",COUNT($B$3:B1230)+1,"")</f>
        <v/>
      </c>
      <c r="C1231" s="86"/>
      <c r="D1231" s="12"/>
      <c r="E1231" s="12"/>
      <c r="F1231" s="5" t="str">
        <f>IFERROR(IF(E1231&lt;&gt;"",VLOOKUP(E1231,STORE!$C$6:$D$500,2,FALSE),""),"تأكد من الكود")</f>
        <v/>
      </c>
      <c r="G1231" s="12"/>
      <c r="H1231" s="20"/>
      <c r="I1231" s="12"/>
      <c r="U1231" s="4" t="str">
        <f>IF(AND($V$2=$E1231,$V$2&lt;&gt;"",$V$2&lt;&gt;0,F1231&lt;&gt;"تأكد من الكود"),COUNT($U$3:U1230)+1,"  ")</f>
        <v xml:space="preserve">  </v>
      </c>
      <c r="Y1231" s="4" t="str">
        <f>IF(AND($Z$2=$D1231,$Z$2&lt;&gt;"",$Z$2&lt;&gt;0,$Y$2=$Y$1),COUNT($Y$3:Y1230)+1,"  ")</f>
        <v xml:space="preserve">  </v>
      </c>
    </row>
    <row r="1232" spans="2:25" ht="15.75">
      <c r="B1232" s="5" t="str">
        <f>IF(C1232&lt;&gt;"",COUNT($B$3:B1231)+1,"")</f>
        <v/>
      </c>
      <c r="C1232" s="86"/>
      <c r="D1232" s="12"/>
      <c r="E1232" s="12"/>
      <c r="F1232" s="5" t="str">
        <f>IFERROR(IF(E1232&lt;&gt;"",VLOOKUP(E1232,STORE!$C$6:$D$500,2,FALSE),""),"تأكد من الكود")</f>
        <v/>
      </c>
      <c r="G1232" s="12"/>
      <c r="H1232" s="20"/>
      <c r="I1232" s="12"/>
      <c r="U1232" s="4" t="str">
        <f>IF(AND($V$2=$E1232,$V$2&lt;&gt;"",$V$2&lt;&gt;0,F1232&lt;&gt;"تأكد من الكود"),COUNT($U$3:U1231)+1,"  ")</f>
        <v xml:space="preserve">  </v>
      </c>
      <c r="Y1232" s="4" t="str">
        <f>IF(AND($Z$2=$D1232,$Z$2&lt;&gt;"",$Z$2&lt;&gt;0,$Y$2=$Y$1),COUNT($Y$3:Y1231)+1,"  ")</f>
        <v xml:space="preserve">  </v>
      </c>
    </row>
    <row r="1233" spans="2:25" ht="15.75">
      <c r="B1233" s="5" t="str">
        <f>IF(C1233&lt;&gt;"",COUNT($B$3:B1232)+1,"")</f>
        <v/>
      </c>
      <c r="C1233" s="86"/>
      <c r="D1233" s="12"/>
      <c r="E1233" s="12"/>
      <c r="F1233" s="5" t="str">
        <f>IFERROR(IF(E1233&lt;&gt;"",VLOOKUP(E1233,STORE!$C$6:$D$500,2,FALSE),""),"تأكد من الكود")</f>
        <v/>
      </c>
      <c r="G1233" s="12"/>
      <c r="H1233" s="20"/>
      <c r="I1233" s="12"/>
      <c r="U1233" s="4" t="str">
        <f>IF(AND($V$2=$E1233,$V$2&lt;&gt;"",$V$2&lt;&gt;0,F1233&lt;&gt;"تأكد من الكود"),COUNT($U$3:U1232)+1,"  ")</f>
        <v xml:space="preserve">  </v>
      </c>
      <c r="Y1233" s="4" t="str">
        <f>IF(AND($Z$2=$D1233,$Z$2&lt;&gt;"",$Z$2&lt;&gt;0,$Y$2=$Y$1),COUNT($Y$3:Y1232)+1,"  ")</f>
        <v xml:space="preserve">  </v>
      </c>
    </row>
    <row r="1234" spans="2:25" ht="15.75">
      <c r="B1234" s="5" t="str">
        <f>IF(C1234&lt;&gt;"",COUNT($B$3:B1233)+1,"")</f>
        <v/>
      </c>
      <c r="C1234" s="86"/>
      <c r="D1234" s="12"/>
      <c r="E1234" s="12"/>
      <c r="F1234" s="5" t="str">
        <f>IFERROR(IF(E1234&lt;&gt;"",VLOOKUP(E1234,STORE!$C$6:$D$500,2,FALSE),""),"تأكد من الكود")</f>
        <v/>
      </c>
      <c r="G1234" s="12"/>
      <c r="H1234" s="20"/>
      <c r="I1234" s="12"/>
      <c r="U1234" s="4" t="str">
        <f>IF(AND($V$2=$E1234,$V$2&lt;&gt;"",$V$2&lt;&gt;0,F1234&lt;&gt;"تأكد من الكود"),COUNT($U$3:U1233)+1,"  ")</f>
        <v xml:space="preserve">  </v>
      </c>
      <c r="Y1234" s="4" t="str">
        <f>IF(AND($Z$2=$D1234,$Z$2&lt;&gt;"",$Z$2&lt;&gt;0,$Y$2=$Y$1),COUNT($Y$3:Y1233)+1,"  ")</f>
        <v xml:space="preserve">  </v>
      </c>
    </row>
    <row r="1235" spans="2:25" ht="15.75">
      <c r="B1235" s="5" t="str">
        <f>IF(C1235&lt;&gt;"",COUNT($B$3:B1234)+1,"")</f>
        <v/>
      </c>
      <c r="C1235" s="86"/>
      <c r="D1235" s="12"/>
      <c r="E1235" s="12"/>
      <c r="F1235" s="5" t="str">
        <f>IFERROR(IF(E1235&lt;&gt;"",VLOOKUP(E1235,STORE!$C$6:$D$500,2,FALSE),""),"تأكد من الكود")</f>
        <v/>
      </c>
      <c r="G1235" s="12"/>
      <c r="H1235" s="20"/>
      <c r="I1235" s="12"/>
      <c r="U1235" s="4" t="str">
        <f>IF(AND($V$2=$E1235,$V$2&lt;&gt;"",$V$2&lt;&gt;0,F1235&lt;&gt;"تأكد من الكود"),COUNT($U$3:U1234)+1,"  ")</f>
        <v xml:space="preserve">  </v>
      </c>
      <c r="Y1235" s="4" t="str">
        <f>IF(AND($Z$2=$D1235,$Z$2&lt;&gt;"",$Z$2&lt;&gt;0,$Y$2=$Y$1),COUNT($Y$3:Y1234)+1,"  ")</f>
        <v xml:space="preserve">  </v>
      </c>
    </row>
    <row r="1236" spans="2:25" ht="15.75">
      <c r="B1236" s="5" t="str">
        <f>IF(C1236&lt;&gt;"",COUNT($B$3:B1235)+1,"")</f>
        <v/>
      </c>
      <c r="C1236" s="86"/>
      <c r="D1236" s="12"/>
      <c r="E1236" s="12"/>
      <c r="F1236" s="5" t="str">
        <f>IFERROR(IF(E1236&lt;&gt;"",VLOOKUP(E1236,STORE!$C$6:$D$500,2,FALSE),""),"تأكد من الكود")</f>
        <v/>
      </c>
      <c r="G1236" s="12"/>
      <c r="H1236" s="20"/>
      <c r="I1236" s="12"/>
      <c r="U1236" s="4" t="str">
        <f>IF(AND($V$2=$E1236,$V$2&lt;&gt;"",$V$2&lt;&gt;0,F1236&lt;&gt;"تأكد من الكود"),COUNT($U$3:U1235)+1,"  ")</f>
        <v xml:space="preserve">  </v>
      </c>
      <c r="Y1236" s="4" t="str">
        <f>IF(AND($Z$2=$D1236,$Z$2&lt;&gt;"",$Z$2&lt;&gt;0,$Y$2=$Y$1),COUNT($Y$3:Y1235)+1,"  ")</f>
        <v xml:space="preserve">  </v>
      </c>
    </row>
    <row r="1237" spans="2:25" ht="15.75">
      <c r="B1237" s="5" t="str">
        <f>IF(C1237&lt;&gt;"",COUNT($B$3:B1236)+1,"")</f>
        <v/>
      </c>
      <c r="C1237" s="86"/>
      <c r="D1237" s="12"/>
      <c r="E1237" s="12"/>
      <c r="F1237" s="5" t="str">
        <f>IFERROR(IF(E1237&lt;&gt;"",VLOOKUP(E1237,STORE!$C$6:$D$500,2,FALSE),""),"تأكد من الكود")</f>
        <v/>
      </c>
      <c r="G1237" s="12"/>
      <c r="H1237" s="20"/>
      <c r="I1237" s="12"/>
      <c r="U1237" s="4" t="str">
        <f>IF(AND($V$2=$E1237,$V$2&lt;&gt;"",$V$2&lt;&gt;0,F1237&lt;&gt;"تأكد من الكود"),COUNT($U$3:U1236)+1,"  ")</f>
        <v xml:space="preserve">  </v>
      </c>
      <c r="Y1237" s="4" t="str">
        <f>IF(AND($Z$2=$D1237,$Z$2&lt;&gt;"",$Z$2&lt;&gt;0,$Y$2=$Y$1),COUNT($Y$3:Y1236)+1,"  ")</f>
        <v xml:space="preserve">  </v>
      </c>
    </row>
    <row r="1238" spans="2:25" ht="15.75">
      <c r="B1238" s="5" t="str">
        <f>IF(C1238&lt;&gt;"",COUNT($B$3:B1237)+1,"")</f>
        <v/>
      </c>
      <c r="C1238" s="86"/>
      <c r="D1238" s="12"/>
      <c r="E1238" s="12"/>
      <c r="F1238" s="5" t="str">
        <f>IFERROR(IF(E1238&lt;&gt;"",VLOOKUP(E1238,STORE!$C$6:$D$500,2,FALSE),""),"تأكد من الكود")</f>
        <v/>
      </c>
      <c r="G1238" s="12"/>
      <c r="H1238" s="20"/>
      <c r="I1238" s="12"/>
      <c r="U1238" s="4" t="str">
        <f>IF(AND($V$2=$E1238,$V$2&lt;&gt;"",$V$2&lt;&gt;0,F1238&lt;&gt;"تأكد من الكود"),COUNT($U$3:U1237)+1,"  ")</f>
        <v xml:space="preserve">  </v>
      </c>
      <c r="Y1238" s="4" t="str">
        <f>IF(AND($Z$2=$D1238,$Z$2&lt;&gt;"",$Z$2&lt;&gt;0,$Y$2=$Y$1),COUNT($Y$3:Y1237)+1,"  ")</f>
        <v xml:space="preserve">  </v>
      </c>
    </row>
    <row r="1239" spans="2:25" ht="15.75">
      <c r="B1239" s="5" t="str">
        <f>IF(C1239&lt;&gt;"",COUNT($B$3:B1238)+1,"")</f>
        <v/>
      </c>
      <c r="C1239" s="86"/>
      <c r="D1239" s="12"/>
      <c r="E1239" s="12"/>
      <c r="F1239" s="5" t="str">
        <f>IFERROR(IF(E1239&lt;&gt;"",VLOOKUP(E1239,STORE!$C$6:$D$500,2,FALSE),""),"تأكد من الكود")</f>
        <v/>
      </c>
      <c r="G1239" s="12"/>
      <c r="H1239" s="20"/>
      <c r="I1239" s="12"/>
      <c r="U1239" s="4" t="str">
        <f>IF(AND($V$2=$E1239,$V$2&lt;&gt;"",$V$2&lt;&gt;0,F1239&lt;&gt;"تأكد من الكود"),COUNT($U$3:U1238)+1,"  ")</f>
        <v xml:space="preserve">  </v>
      </c>
      <c r="Y1239" s="4" t="str">
        <f>IF(AND($Z$2=$D1239,$Z$2&lt;&gt;"",$Z$2&lt;&gt;0,$Y$2=$Y$1),COUNT($Y$3:Y1238)+1,"  ")</f>
        <v xml:space="preserve">  </v>
      </c>
    </row>
    <row r="1240" spans="2:25" ht="15.75">
      <c r="B1240" s="5" t="str">
        <f>IF(C1240&lt;&gt;"",COUNT($B$3:B1239)+1,"")</f>
        <v/>
      </c>
      <c r="C1240" s="86"/>
      <c r="D1240" s="12"/>
      <c r="E1240" s="12"/>
      <c r="F1240" s="5" t="str">
        <f>IFERROR(IF(E1240&lt;&gt;"",VLOOKUP(E1240,STORE!$C$6:$D$500,2,FALSE),""),"تأكد من الكود")</f>
        <v/>
      </c>
      <c r="G1240" s="12"/>
      <c r="H1240" s="20"/>
      <c r="I1240" s="12"/>
      <c r="U1240" s="4" t="str">
        <f>IF(AND($V$2=$E1240,$V$2&lt;&gt;"",$V$2&lt;&gt;0,F1240&lt;&gt;"تأكد من الكود"),COUNT($U$3:U1239)+1,"  ")</f>
        <v xml:space="preserve">  </v>
      </c>
      <c r="Y1240" s="4" t="str">
        <f>IF(AND($Z$2=$D1240,$Z$2&lt;&gt;"",$Z$2&lt;&gt;0,$Y$2=$Y$1),COUNT($Y$3:Y1239)+1,"  ")</f>
        <v xml:space="preserve">  </v>
      </c>
    </row>
    <row r="1241" spans="2:25" ht="15.75">
      <c r="B1241" s="5" t="str">
        <f>IF(C1241&lt;&gt;"",COUNT($B$3:B1240)+1,"")</f>
        <v/>
      </c>
      <c r="C1241" s="86"/>
      <c r="D1241" s="12"/>
      <c r="E1241" s="12"/>
      <c r="F1241" s="5" t="str">
        <f>IFERROR(IF(E1241&lt;&gt;"",VLOOKUP(E1241,STORE!$C$6:$D$500,2,FALSE),""),"تأكد من الكود")</f>
        <v/>
      </c>
      <c r="G1241" s="12"/>
      <c r="H1241" s="20"/>
      <c r="I1241" s="12"/>
      <c r="U1241" s="4" t="str">
        <f>IF(AND($V$2=$E1241,$V$2&lt;&gt;"",$V$2&lt;&gt;0,F1241&lt;&gt;"تأكد من الكود"),COUNT($U$3:U1240)+1,"  ")</f>
        <v xml:space="preserve">  </v>
      </c>
      <c r="Y1241" s="4" t="str">
        <f>IF(AND($Z$2=$D1241,$Z$2&lt;&gt;"",$Z$2&lt;&gt;0,$Y$2=$Y$1),COUNT($Y$3:Y1240)+1,"  ")</f>
        <v xml:space="preserve">  </v>
      </c>
    </row>
    <row r="1242" spans="2:25" ht="15.75">
      <c r="B1242" s="5" t="str">
        <f>IF(C1242&lt;&gt;"",COUNT($B$3:B1241)+1,"")</f>
        <v/>
      </c>
      <c r="C1242" s="86"/>
      <c r="D1242" s="12"/>
      <c r="E1242" s="12"/>
      <c r="F1242" s="5" t="str">
        <f>IFERROR(IF(E1242&lt;&gt;"",VLOOKUP(E1242,STORE!$C$6:$D$500,2,FALSE),""),"تأكد من الكود")</f>
        <v/>
      </c>
      <c r="G1242" s="12"/>
      <c r="H1242" s="20"/>
      <c r="I1242" s="12"/>
      <c r="U1242" s="4" t="str">
        <f>IF(AND($V$2=$E1242,$V$2&lt;&gt;"",$V$2&lt;&gt;0,F1242&lt;&gt;"تأكد من الكود"),COUNT($U$3:U1241)+1,"  ")</f>
        <v xml:space="preserve">  </v>
      </c>
      <c r="Y1242" s="4" t="str">
        <f>IF(AND($Z$2=$D1242,$Z$2&lt;&gt;"",$Z$2&lt;&gt;0,$Y$2=$Y$1),COUNT($Y$3:Y1241)+1,"  ")</f>
        <v xml:space="preserve">  </v>
      </c>
    </row>
    <row r="1243" spans="2:25" ht="15.75">
      <c r="B1243" s="5" t="str">
        <f>IF(C1243&lt;&gt;"",COUNT($B$3:B1242)+1,"")</f>
        <v/>
      </c>
      <c r="C1243" s="86"/>
      <c r="D1243" s="12"/>
      <c r="E1243" s="12"/>
      <c r="F1243" s="5" t="str">
        <f>IFERROR(IF(E1243&lt;&gt;"",VLOOKUP(E1243,STORE!$C$6:$D$500,2,FALSE),""),"تأكد من الكود")</f>
        <v/>
      </c>
      <c r="G1243" s="12"/>
      <c r="H1243" s="20"/>
      <c r="I1243" s="12"/>
      <c r="U1243" s="4" t="str">
        <f>IF(AND($V$2=$E1243,$V$2&lt;&gt;"",$V$2&lt;&gt;0,F1243&lt;&gt;"تأكد من الكود"),COUNT($U$3:U1242)+1,"  ")</f>
        <v xml:space="preserve">  </v>
      </c>
      <c r="Y1243" s="4" t="str">
        <f>IF(AND($Z$2=$D1243,$Z$2&lt;&gt;"",$Z$2&lt;&gt;0,$Y$2=$Y$1),COUNT($Y$3:Y1242)+1,"  ")</f>
        <v xml:space="preserve">  </v>
      </c>
    </row>
    <row r="1244" spans="2:25" ht="15.75">
      <c r="B1244" s="5" t="str">
        <f>IF(C1244&lt;&gt;"",COUNT($B$3:B1243)+1,"")</f>
        <v/>
      </c>
      <c r="C1244" s="86"/>
      <c r="D1244" s="12"/>
      <c r="E1244" s="12"/>
      <c r="F1244" s="5" t="str">
        <f>IFERROR(IF(E1244&lt;&gt;"",VLOOKUP(E1244,STORE!$C$6:$D$500,2,FALSE),""),"تأكد من الكود")</f>
        <v/>
      </c>
      <c r="G1244" s="12"/>
      <c r="H1244" s="20"/>
      <c r="I1244" s="12"/>
      <c r="U1244" s="4" t="str">
        <f>IF(AND($V$2=$E1244,$V$2&lt;&gt;"",$V$2&lt;&gt;0,F1244&lt;&gt;"تأكد من الكود"),COUNT($U$3:U1243)+1,"  ")</f>
        <v xml:space="preserve">  </v>
      </c>
      <c r="Y1244" s="4" t="str">
        <f>IF(AND($Z$2=$D1244,$Z$2&lt;&gt;"",$Z$2&lt;&gt;0,$Y$2=$Y$1),COUNT($Y$3:Y1243)+1,"  ")</f>
        <v xml:space="preserve">  </v>
      </c>
    </row>
    <row r="1245" spans="2:25" ht="15.75">
      <c r="B1245" s="5" t="str">
        <f>IF(C1245&lt;&gt;"",COUNT($B$3:B1244)+1,"")</f>
        <v/>
      </c>
      <c r="C1245" s="86"/>
      <c r="D1245" s="12"/>
      <c r="E1245" s="12"/>
      <c r="F1245" s="5" t="str">
        <f>IFERROR(IF(E1245&lt;&gt;"",VLOOKUP(E1245,STORE!$C$6:$D$500,2,FALSE),""),"تأكد من الكود")</f>
        <v/>
      </c>
      <c r="G1245" s="12"/>
      <c r="H1245" s="20"/>
      <c r="I1245" s="12"/>
      <c r="U1245" s="4" t="str">
        <f>IF(AND($V$2=$E1245,$V$2&lt;&gt;"",$V$2&lt;&gt;0,F1245&lt;&gt;"تأكد من الكود"),COUNT($U$3:U1244)+1,"  ")</f>
        <v xml:space="preserve">  </v>
      </c>
      <c r="Y1245" s="4" t="str">
        <f>IF(AND($Z$2=$D1245,$Z$2&lt;&gt;"",$Z$2&lt;&gt;0,$Y$2=$Y$1),COUNT($Y$3:Y1244)+1,"  ")</f>
        <v xml:space="preserve">  </v>
      </c>
    </row>
    <row r="1246" spans="2:25" ht="15.75">
      <c r="B1246" s="5" t="str">
        <f>IF(C1246&lt;&gt;"",COUNT($B$3:B1245)+1,"")</f>
        <v/>
      </c>
      <c r="C1246" s="86"/>
      <c r="D1246" s="12"/>
      <c r="E1246" s="12"/>
      <c r="F1246" s="5" t="str">
        <f>IFERROR(IF(E1246&lt;&gt;"",VLOOKUP(E1246,STORE!$C$6:$D$500,2,FALSE),""),"تأكد من الكود")</f>
        <v/>
      </c>
      <c r="G1246" s="12"/>
      <c r="H1246" s="20"/>
      <c r="I1246" s="12"/>
      <c r="U1246" s="4" t="str">
        <f>IF(AND($V$2=$E1246,$V$2&lt;&gt;"",$V$2&lt;&gt;0,F1246&lt;&gt;"تأكد من الكود"),COUNT($U$3:U1245)+1,"  ")</f>
        <v xml:space="preserve">  </v>
      </c>
      <c r="Y1246" s="4" t="str">
        <f>IF(AND($Z$2=$D1246,$Z$2&lt;&gt;"",$Z$2&lt;&gt;0,$Y$2=$Y$1),COUNT($Y$3:Y1245)+1,"  ")</f>
        <v xml:space="preserve">  </v>
      </c>
    </row>
    <row r="1247" spans="2:25" ht="15.75">
      <c r="B1247" s="5" t="str">
        <f>IF(C1247&lt;&gt;"",COUNT($B$3:B1246)+1,"")</f>
        <v/>
      </c>
      <c r="C1247" s="86"/>
      <c r="D1247" s="12"/>
      <c r="E1247" s="12"/>
      <c r="F1247" s="5" t="str">
        <f>IFERROR(IF(E1247&lt;&gt;"",VLOOKUP(E1247,STORE!$C$6:$D$500,2,FALSE),""),"تأكد من الكود")</f>
        <v/>
      </c>
      <c r="G1247" s="12"/>
      <c r="H1247" s="20"/>
      <c r="I1247" s="12"/>
      <c r="U1247" s="4" t="str">
        <f>IF(AND($V$2=$E1247,$V$2&lt;&gt;"",$V$2&lt;&gt;0,F1247&lt;&gt;"تأكد من الكود"),COUNT($U$3:U1246)+1,"  ")</f>
        <v xml:space="preserve">  </v>
      </c>
      <c r="Y1247" s="4" t="str">
        <f>IF(AND($Z$2=$D1247,$Z$2&lt;&gt;"",$Z$2&lt;&gt;0,$Y$2=$Y$1),COUNT($Y$3:Y1246)+1,"  ")</f>
        <v xml:space="preserve">  </v>
      </c>
    </row>
    <row r="1248" spans="2:25" ht="15.75">
      <c r="B1248" s="5" t="str">
        <f>IF(C1248&lt;&gt;"",COUNT($B$3:B1247)+1,"")</f>
        <v/>
      </c>
      <c r="C1248" s="86"/>
      <c r="D1248" s="12"/>
      <c r="E1248" s="12"/>
      <c r="F1248" s="5" t="str">
        <f>IFERROR(IF(E1248&lt;&gt;"",VLOOKUP(E1248,STORE!$C$6:$D$500,2,FALSE),""),"تأكد من الكود")</f>
        <v/>
      </c>
      <c r="G1248" s="12"/>
      <c r="H1248" s="20"/>
      <c r="I1248" s="12"/>
      <c r="U1248" s="4" t="str">
        <f>IF(AND($V$2=$E1248,$V$2&lt;&gt;"",$V$2&lt;&gt;0,F1248&lt;&gt;"تأكد من الكود"),COUNT($U$3:U1247)+1,"  ")</f>
        <v xml:space="preserve">  </v>
      </c>
      <c r="Y1248" s="4" t="str">
        <f>IF(AND($Z$2=$D1248,$Z$2&lt;&gt;"",$Z$2&lt;&gt;0,$Y$2=$Y$1),COUNT($Y$3:Y1247)+1,"  ")</f>
        <v xml:space="preserve">  </v>
      </c>
    </row>
    <row r="1249" spans="2:25" ht="15.75">
      <c r="B1249" s="5" t="str">
        <f>IF(C1249&lt;&gt;"",COUNT($B$3:B1248)+1,"")</f>
        <v/>
      </c>
      <c r="C1249" s="86"/>
      <c r="D1249" s="12"/>
      <c r="E1249" s="12"/>
      <c r="F1249" s="5" t="str">
        <f>IFERROR(IF(E1249&lt;&gt;"",VLOOKUP(E1249,STORE!$C$6:$D$500,2,FALSE),""),"تأكد من الكود")</f>
        <v/>
      </c>
      <c r="G1249" s="12"/>
      <c r="H1249" s="20"/>
      <c r="I1249" s="12"/>
      <c r="U1249" s="4" t="str">
        <f>IF(AND($V$2=$E1249,$V$2&lt;&gt;"",$V$2&lt;&gt;0,F1249&lt;&gt;"تأكد من الكود"),COUNT($U$3:U1248)+1,"  ")</f>
        <v xml:space="preserve">  </v>
      </c>
      <c r="Y1249" s="4" t="str">
        <f>IF(AND($Z$2=$D1249,$Z$2&lt;&gt;"",$Z$2&lt;&gt;0,$Y$2=$Y$1),COUNT($Y$3:Y1248)+1,"  ")</f>
        <v xml:space="preserve">  </v>
      </c>
    </row>
    <row r="1250" spans="2:25" ht="15.75">
      <c r="B1250" s="5" t="str">
        <f>IF(C1250&lt;&gt;"",COUNT($B$3:B1249)+1,"")</f>
        <v/>
      </c>
      <c r="C1250" s="86"/>
      <c r="D1250" s="12"/>
      <c r="E1250" s="12"/>
      <c r="F1250" s="5" t="str">
        <f>IFERROR(IF(E1250&lt;&gt;"",VLOOKUP(E1250,STORE!$C$6:$D$500,2,FALSE),""),"تأكد من الكود")</f>
        <v/>
      </c>
      <c r="G1250" s="12"/>
      <c r="H1250" s="20"/>
      <c r="I1250" s="12"/>
      <c r="U1250" s="4" t="str">
        <f>IF(AND($V$2=$E1250,$V$2&lt;&gt;"",$V$2&lt;&gt;0,F1250&lt;&gt;"تأكد من الكود"),COUNT($U$3:U1249)+1,"  ")</f>
        <v xml:space="preserve">  </v>
      </c>
      <c r="Y1250" s="4" t="str">
        <f>IF(AND($Z$2=$D1250,$Z$2&lt;&gt;"",$Z$2&lt;&gt;0,$Y$2=$Y$1),COUNT($Y$3:Y1249)+1,"  ")</f>
        <v xml:space="preserve">  </v>
      </c>
    </row>
    <row r="1251" spans="2:25" ht="15.75">
      <c r="B1251" s="5" t="str">
        <f>IF(C1251&lt;&gt;"",COUNT($B$3:B1250)+1,"")</f>
        <v/>
      </c>
      <c r="C1251" s="86"/>
      <c r="D1251" s="12"/>
      <c r="E1251" s="12"/>
      <c r="F1251" s="5" t="str">
        <f>IFERROR(IF(E1251&lt;&gt;"",VLOOKUP(E1251,STORE!$C$6:$D$500,2,FALSE),""),"تأكد من الكود")</f>
        <v/>
      </c>
      <c r="G1251" s="12"/>
      <c r="H1251" s="20"/>
      <c r="I1251" s="12"/>
      <c r="U1251" s="4" t="str">
        <f>IF(AND($V$2=$E1251,$V$2&lt;&gt;"",$V$2&lt;&gt;0,F1251&lt;&gt;"تأكد من الكود"),COUNT($U$3:U1250)+1,"  ")</f>
        <v xml:space="preserve">  </v>
      </c>
      <c r="Y1251" s="4" t="str">
        <f>IF(AND($Z$2=$D1251,$Z$2&lt;&gt;"",$Z$2&lt;&gt;0,$Y$2=$Y$1),COUNT($Y$3:Y1250)+1,"  ")</f>
        <v xml:space="preserve">  </v>
      </c>
    </row>
    <row r="1252" spans="2:25" ht="15.75">
      <c r="B1252" s="5" t="str">
        <f>IF(C1252&lt;&gt;"",COUNT($B$3:B1251)+1,"")</f>
        <v/>
      </c>
      <c r="C1252" s="86"/>
      <c r="D1252" s="12"/>
      <c r="E1252" s="12"/>
      <c r="F1252" s="5" t="str">
        <f>IFERROR(IF(E1252&lt;&gt;"",VLOOKUP(E1252,STORE!$C$6:$D$500,2,FALSE),""),"تأكد من الكود")</f>
        <v/>
      </c>
      <c r="G1252" s="12"/>
      <c r="H1252" s="20"/>
      <c r="I1252" s="12"/>
      <c r="U1252" s="4" t="str">
        <f>IF(AND($V$2=$E1252,$V$2&lt;&gt;"",$V$2&lt;&gt;0,F1252&lt;&gt;"تأكد من الكود"),COUNT($U$3:U1251)+1,"  ")</f>
        <v xml:space="preserve">  </v>
      </c>
      <c r="Y1252" s="4" t="str">
        <f>IF(AND($Z$2=$D1252,$Z$2&lt;&gt;"",$Z$2&lt;&gt;0,$Y$2=$Y$1),COUNT($Y$3:Y1251)+1,"  ")</f>
        <v xml:space="preserve">  </v>
      </c>
    </row>
    <row r="1253" spans="2:25" ht="15.75">
      <c r="B1253" s="5" t="str">
        <f>IF(C1253&lt;&gt;"",COUNT($B$3:B1252)+1,"")</f>
        <v/>
      </c>
      <c r="C1253" s="86"/>
      <c r="D1253" s="12"/>
      <c r="E1253" s="12"/>
      <c r="F1253" s="5" t="str">
        <f>IFERROR(IF(E1253&lt;&gt;"",VLOOKUP(E1253,STORE!$C$6:$D$500,2,FALSE),""),"تأكد من الكود")</f>
        <v/>
      </c>
      <c r="G1253" s="12"/>
      <c r="H1253" s="20"/>
      <c r="I1253" s="12"/>
      <c r="U1253" s="4" t="str">
        <f>IF(AND($V$2=$E1253,$V$2&lt;&gt;"",$V$2&lt;&gt;0,F1253&lt;&gt;"تأكد من الكود"),COUNT($U$3:U1252)+1,"  ")</f>
        <v xml:space="preserve">  </v>
      </c>
      <c r="Y1253" s="4" t="str">
        <f>IF(AND($Z$2=$D1253,$Z$2&lt;&gt;"",$Z$2&lt;&gt;0,$Y$2=$Y$1),COUNT($Y$3:Y1252)+1,"  ")</f>
        <v xml:space="preserve">  </v>
      </c>
    </row>
    <row r="1254" spans="2:25" ht="15.75">
      <c r="B1254" s="5" t="str">
        <f>IF(C1254&lt;&gt;"",COUNT($B$3:B1253)+1,"")</f>
        <v/>
      </c>
      <c r="C1254" s="86"/>
      <c r="D1254" s="12"/>
      <c r="E1254" s="12"/>
      <c r="F1254" s="5" t="str">
        <f>IFERROR(IF(E1254&lt;&gt;"",VLOOKUP(E1254,STORE!$C$6:$D$500,2,FALSE),""),"تأكد من الكود")</f>
        <v/>
      </c>
      <c r="G1254" s="12"/>
      <c r="H1254" s="20"/>
      <c r="I1254" s="12"/>
      <c r="U1254" s="4" t="str">
        <f>IF(AND($V$2=$E1254,$V$2&lt;&gt;"",$V$2&lt;&gt;0,F1254&lt;&gt;"تأكد من الكود"),COUNT($U$3:U1253)+1,"  ")</f>
        <v xml:space="preserve">  </v>
      </c>
      <c r="Y1254" s="4" t="str">
        <f>IF(AND($Z$2=$D1254,$Z$2&lt;&gt;"",$Z$2&lt;&gt;0,$Y$2=$Y$1),COUNT($Y$3:Y1253)+1,"  ")</f>
        <v xml:space="preserve">  </v>
      </c>
    </row>
    <row r="1255" spans="2:25" ht="15.75">
      <c r="B1255" s="5" t="str">
        <f>IF(C1255&lt;&gt;"",COUNT($B$3:B1254)+1,"")</f>
        <v/>
      </c>
      <c r="C1255" s="86"/>
      <c r="D1255" s="12"/>
      <c r="E1255" s="12"/>
      <c r="F1255" s="5" t="str">
        <f>IFERROR(IF(E1255&lt;&gt;"",VLOOKUP(E1255,STORE!$C$6:$D$500,2,FALSE),""),"تأكد من الكود")</f>
        <v/>
      </c>
      <c r="G1255" s="12"/>
      <c r="H1255" s="20"/>
      <c r="I1255" s="12"/>
      <c r="U1255" s="4" t="str">
        <f>IF(AND($V$2=$E1255,$V$2&lt;&gt;"",$V$2&lt;&gt;0,F1255&lt;&gt;"تأكد من الكود"),COUNT($U$3:U1254)+1,"  ")</f>
        <v xml:space="preserve">  </v>
      </c>
      <c r="Y1255" s="4" t="str">
        <f>IF(AND($Z$2=$D1255,$Z$2&lt;&gt;"",$Z$2&lt;&gt;0,$Y$2=$Y$1),COUNT($Y$3:Y1254)+1,"  ")</f>
        <v xml:space="preserve">  </v>
      </c>
    </row>
    <row r="1256" spans="2:25" ht="15.75">
      <c r="B1256" s="5" t="str">
        <f>IF(C1256&lt;&gt;"",COUNT($B$3:B1255)+1,"")</f>
        <v/>
      </c>
      <c r="C1256" s="86"/>
      <c r="D1256" s="12"/>
      <c r="E1256" s="12"/>
      <c r="F1256" s="5" t="str">
        <f>IFERROR(IF(E1256&lt;&gt;"",VLOOKUP(E1256,STORE!$C$6:$D$500,2,FALSE),""),"تأكد من الكود")</f>
        <v/>
      </c>
      <c r="G1256" s="12"/>
      <c r="H1256" s="20"/>
      <c r="I1256" s="12"/>
      <c r="U1256" s="4" t="str">
        <f>IF(AND($V$2=$E1256,$V$2&lt;&gt;"",$V$2&lt;&gt;0,F1256&lt;&gt;"تأكد من الكود"),COUNT($U$3:U1255)+1,"  ")</f>
        <v xml:space="preserve">  </v>
      </c>
      <c r="Y1256" s="4" t="str">
        <f>IF(AND($Z$2=$D1256,$Z$2&lt;&gt;"",$Z$2&lt;&gt;0,$Y$2=$Y$1),COUNT($Y$3:Y1255)+1,"  ")</f>
        <v xml:space="preserve">  </v>
      </c>
    </row>
    <row r="1257" spans="2:25" ht="15.75">
      <c r="B1257" s="5" t="str">
        <f>IF(C1257&lt;&gt;"",COUNT($B$3:B1256)+1,"")</f>
        <v/>
      </c>
      <c r="C1257" s="86"/>
      <c r="D1257" s="12"/>
      <c r="E1257" s="12"/>
      <c r="F1257" s="5" t="str">
        <f>IFERROR(IF(E1257&lt;&gt;"",VLOOKUP(E1257,STORE!$C$6:$D$500,2,FALSE),""),"تأكد من الكود")</f>
        <v/>
      </c>
      <c r="G1257" s="12"/>
      <c r="H1257" s="20"/>
      <c r="I1257" s="12"/>
      <c r="U1257" s="4" t="str">
        <f>IF(AND($V$2=$E1257,$V$2&lt;&gt;"",$V$2&lt;&gt;0,F1257&lt;&gt;"تأكد من الكود"),COUNT($U$3:U1256)+1,"  ")</f>
        <v xml:space="preserve">  </v>
      </c>
      <c r="Y1257" s="4" t="str">
        <f>IF(AND($Z$2=$D1257,$Z$2&lt;&gt;"",$Z$2&lt;&gt;0,$Y$2=$Y$1),COUNT($Y$3:Y1256)+1,"  ")</f>
        <v xml:space="preserve">  </v>
      </c>
    </row>
    <row r="1258" spans="2:25" ht="15.75">
      <c r="B1258" s="5" t="str">
        <f>IF(C1258&lt;&gt;"",COUNT($B$3:B1257)+1,"")</f>
        <v/>
      </c>
      <c r="C1258" s="86"/>
      <c r="D1258" s="12"/>
      <c r="E1258" s="12"/>
      <c r="F1258" s="5" t="str">
        <f>IFERROR(IF(E1258&lt;&gt;"",VLOOKUP(E1258,STORE!$C$6:$D$500,2,FALSE),""),"تأكد من الكود")</f>
        <v/>
      </c>
      <c r="G1258" s="12"/>
      <c r="H1258" s="20"/>
      <c r="I1258" s="12"/>
      <c r="U1258" s="4" t="str">
        <f>IF(AND($V$2=$E1258,$V$2&lt;&gt;"",$V$2&lt;&gt;0,F1258&lt;&gt;"تأكد من الكود"),COUNT($U$3:U1257)+1,"  ")</f>
        <v xml:space="preserve">  </v>
      </c>
      <c r="Y1258" s="4" t="str">
        <f>IF(AND($Z$2=$D1258,$Z$2&lt;&gt;"",$Z$2&lt;&gt;0,$Y$2=$Y$1),COUNT($Y$3:Y1257)+1,"  ")</f>
        <v xml:space="preserve">  </v>
      </c>
    </row>
    <row r="1259" spans="2:25" ht="15.75">
      <c r="B1259" s="5" t="str">
        <f>IF(C1259&lt;&gt;"",COUNT($B$3:B1258)+1,"")</f>
        <v/>
      </c>
      <c r="C1259" s="86"/>
      <c r="D1259" s="12"/>
      <c r="E1259" s="12"/>
      <c r="F1259" s="5" t="str">
        <f>IFERROR(IF(E1259&lt;&gt;"",VLOOKUP(E1259,STORE!$C$6:$D$500,2,FALSE),""),"تأكد من الكود")</f>
        <v/>
      </c>
      <c r="G1259" s="12"/>
      <c r="H1259" s="20"/>
      <c r="I1259" s="12"/>
      <c r="U1259" s="4" t="str">
        <f>IF(AND($V$2=$E1259,$V$2&lt;&gt;"",$V$2&lt;&gt;0,F1259&lt;&gt;"تأكد من الكود"),COUNT($U$3:U1258)+1,"  ")</f>
        <v xml:space="preserve">  </v>
      </c>
      <c r="Y1259" s="4" t="str">
        <f>IF(AND($Z$2=$D1259,$Z$2&lt;&gt;"",$Z$2&lt;&gt;0,$Y$2=$Y$1),COUNT($Y$3:Y1258)+1,"  ")</f>
        <v xml:space="preserve">  </v>
      </c>
    </row>
    <row r="1260" spans="2:25" ht="15.75">
      <c r="B1260" s="5" t="str">
        <f>IF(C1260&lt;&gt;"",COUNT($B$3:B1259)+1,"")</f>
        <v/>
      </c>
      <c r="C1260" s="86"/>
      <c r="D1260" s="12"/>
      <c r="E1260" s="12"/>
      <c r="F1260" s="5" t="str">
        <f>IFERROR(IF(E1260&lt;&gt;"",VLOOKUP(E1260,STORE!$C$6:$D$500,2,FALSE),""),"تأكد من الكود")</f>
        <v/>
      </c>
      <c r="G1260" s="12"/>
      <c r="H1260" s="20"/>
      <c r="I1260" s="12"/>
      <c r="U1260" s="4" t="str">
        <f>IF(AND($V$2=$E1260,$V$2&lt;&gt;"",$V$2&lt;&gt;0,F1260&lt;&gt;"تأكد من الكود"),COUNT($U$3:U1259)+1,"  ")</f>
        <v xml:space="preserve">  </v>
      </c>
      <c r="Y1260" s="4" t="str">
        <f>IF(AND($Z$2=$D1260,$Z$2&lt;&gt;"",$Z$2&lt;&gt;0,$Y$2=$Y$1),COUNT($Y$3:Y1259)+1,"  ")</f>
        <v xml:space="preserve">  </v>
      </c>
    </row>
    <row r="1261" spans="2:25" ht="15.75">
      <c r="B1261" s="5" t="str">
        <f>IF(C1261&lt;&gt;"",COUNT($B$3:B1260)+1,"")</f>
        <v/>
      </c>
      <c r="C1261" s="86"/>
      <c r="D1261" s="12"/>
      <c r="E1261" s="12"/>
      <c r="F1261" s="5" t="str">
        <f>IFERROR(IF(E1261&lt;&gt;"",VLOOKUP(E1261,STORE!$C$6:$D$500,2,FALSE),""),"تأكد من الكود")</f>
        <v/>
      </c>
      <c r="G1261" s="12"/>
      <c r="H1261" s="20"/>
      <c r="I1261" s="12"/>
      <c r="U1261" s="4" t="str">
        <f>IF(AND($V$2=$E1261,$V$2&lt;&gt;"",$V$2&lt;&gt;0,F1261&lt;&gt;"تأكد من الكود"),COUNT($U$3:U1260)+1,"  ")</f>
        <v xml:space="preserve">  </v>
      </c>
      <c r="Y1261" s="4" t="str">
        <f>IF(AND($Z$2=$D1261,$Z$2&lt;&gt;"",$Z$2&lt;&gt;0,$Y$2=$Y$1),COUNT($Y$3:Y1260)+1,"  ")</f>
        <v xml:space="preserve">  </v>
      </c>
    </row>
    <row r="1262" spans="2:25" ht="15.75">
      <c r="B1262" s="5" t="str">
        <f>IF(C1262&lt;&gt;"",COUNT($B$3:B1261)+1,"")</f>
        <v/>
      </c>
      <c r="C1262" s="86"/>
      <c r="D1262" s="12"/>
      <c r="E1262" s="12"/>
      <c r="F1262" s="5" t="str">
        <f>IFERROR(IF(E1262&lt;&gt;"",VLOOKUP(E1262,STORE!$C$6:$D$500,2,FALSE),""),"تأكد من الكود")</f>
        <v/>
      </c>
      <c r="G1262" s="12"/>
      <c r="H1262" s="20"/>
      <c r="I1262" s="12"/>
      <c r="U1262" s="4" t="str">
        <f>IF(AND($V$2=$E1262,$V$2&lt;&gt;"",$V$2&lt;&gt;0,F1262&lt;&gt;"تأكد من الكود"),COUNT($U$3:U1261)+1,"  ")</f>
        <v xml:space="preserve">  </v>
      </c>
      <c r="Y1262" s="4" t="str">
        <f>IF(AND($Z$2=$D1262,$Z$2&lt;&gt;"",$Z$2&lt;&gt;0,$Y$2=$Y$1),COUNT($Y$3:Y1261)+1,"  ")</f>
        <v xml:space="preserve">  </v>
      </c>
    </row>
    <row r="1263" spans="2:25" ht="15.75">
      <c r="B1263" s="5" t="str">
        <f>IF(C1263&lt;&gt;"",COUNT($B$3:B1262)+1,"")</f>
        <v/>
      </c>
      <c r="C1263" s="86"/>
      <c r="D1263" s="12"/>
      <c r="E1263" s="12"/>
      <c r="F1263" s="5" t="str">
        <f>IFERROR(IF(E1263&lt;&gt;"",VLOOKUP(E1263,STORE!$C$6:$D$500,2,FALSE),""),"تأكد من الكود")</f>
        <v/>
      </c>
      <c r="G1263" s="12"/>
      <c r="H1263" s="20"/>
      <c r="I1263" s="12"/>
      <c r="U1263" s="4" t="str">
        <f>IF(AND($V$2=$E1263,$V$2&lt;&gt;"",$V$2&lt;&gt;0,F1263&lt;&gt;"تأكد من الكود"),COUNT($U$3:U1262)+1,"  ")</f>
        <v xml:space="preserve">  </v>
      </c>
      <c r="Y1263" s="4" t="str">
        <f>IF(AND($Z$2=$D1263,$Z$2&lt;&gt;"",$Z$2&lt;&gt;0,$Y$2=$Y$1),COUNT($Y$3:Y1262)+1,"  ")</f>
        <v xml:space="preserve">  </v>
      </c>
    </row>
    <row r="1264" spans="2:25" ht="15.75">
      <c r="B1264" s="5" t="str">
        <f>IF(C1264&lt;&gt;"",COUNT($B$3:B1263)+1,"")</f>
        <v/>
      </c>
      <c r="C1264" s="86"/>
      <c r="D1264" s="12"/>
      <c r="E1264" s="12"/>
      <c r="F1264" s="5" t="str">
        <f>IFERROR(IF(E1264&lt;&gt;"",VLOOKUP(E1264,STORE!$C$6:$D$500,2,FALSE),""),"تأكد من الكود")</f>
        <v/>
      </c>
      <c r="G1264" s="12"/>
      <c r="H1264" s="20"/>
      <c r="I1264" s="12"/>
      <c r="U1264" s="4" t="str">
        <f>IF(AND($V$2=$E1264,$V$2&lt;&gt;"",$V$2&lt;&gt;0,F1264&lt;&gt;"تأكد من الكود"),COUNT($U$3:U1263)+1,"  ")</f>
        <v xml:space="preserve">  </v>
      </c>
      <c r="Y1264" s="4" t="str">
        <f>IF(AND($Z$2=$D1264,$Z$2&lt;&gt;"",$Z$2&lt;&gt;0,$Y$2=$Y$1),COUNT($Y$3:Y1263)+1,"  ")</f>
        <v xml:space="preserve">  </v>
      </c>
    </row>
    <row r="1265" spans="2:25" ht="15.75">
      <c r="B1265" s="5" t="str">
        <f>IF(C1265&lt;&gt;"",COUNT($B$3:B1264)+1,"")</f>
        <v/>
      </c>
      <c r="C1265" s="86"/>
      <c r="D1265" s="12"/>
      <c r="E1265" s="12"/>
      <c r="F1265" s="5" t="str">
        <f>IFERROR(IF(E1265&lt;&gt;"",VLOOKUP(E1265,STORE!$C$6:$D$500,2,FALSE),""),"تأكد من الكود")</f>
        <v/>
      </c>
      <c r="G1265" s="12"/>
      <c r="H1265" s="20"/>
      <c r="I1265" s="12"/>
      <c r="U1265" s="4" t="str">
        <f>IF(AND($V$2=$E1265,$V$2&lt;&gt;"",$V$2&lt;&gt;0,F1265&lt;&gt;"تأكد من الكود"),COUNT($U$3:U1264)+1,"  ")</f>
        <v xml:space="preserve">  </v>
      </c>
      <c r="Y1265" s="4" t="str">
        <f>IF(AND($Z$2=$D1265,$Z$2&lt;&gt;"",$Z$2&lt;&gt;0,$Y$2=$Y$1),COUNT($Y$3:Y1264)+1,"  ")</f>
        <v xml:space="preserve">  </v>
      </c>
    </row>
    <row r="1266" spans="2:25" ht="15.75">
      <c r="B1266" s="5" t="str">
        <f>IF(C1266&lt;&gt;"",COUNT($B$3:B1265)+1,"")</f>
        <v/>
      </c>
      <c r="C1266" s="86"/>
      <c r="D1266" s="12"/>
      <c r="E1266" s="12"/>
      <c r="F1266" s="5" t="str">
        <f>IFERROR(IF(E1266&lt;&gt;"",VLOOKUP(E1266,STORE!$C$6:$D$500,2,FALSE),""),"تأكد من الكود")</f>
        <v/>
      </c>
      <c r="G1266" s="12"/>
      <c r="H1266" s="20"/>
      <c r="I1266" s="12"/>
      <c r="U1266" s="4" t="str">
        <f>IF(AND($V$2=$E1266,$V$2&lt;&gt;"",$V$2&lt;&gt;0,F1266&lt;&gt;"تأكد من الكود"),COUNT($U$3:U1265)+1,"  ")</f>
        <v xml:space="preserve">  </v>
      </c>
      <c r="Y1266" s="4" t="str">
        <f>IF(AND($Z$2=$D1266,$Z$2&lt;&gt;"",$Z$2&lt;&gt;0,$Y$2=$Y$1),COUNT($Y$3:Y1265)+1,"  ")</f>
        <v xml:space="preserve">  </v>
      </c>
    </row>
    <row r="1267" spans="2:25" ht="15.75">
      <c r="B1267" s="5" t="str">
        <f>IF(C1267&lt;&gt;"",COUNT($B$3:B1266)+1,"")</f>
        <v/>
      </c>
      <c r="C1267" s="86"/>
      <c r="D1267" s="12"/>
      <c r="E1267" s="12"/>
      <c r="F1267" s="5" t="str">
        <f>IFERROR(IF(E1267&lt;&gt;"",VLOOKUP(E1267,STORE!$C$6:$D$500,2,FALSE),""),"تأكد من الكود")</f>
        <v/>
      </c>
      <c r="G1267" s="12"/>
      <c r="H1267" s="20"/>
      <c r="I1267" s="12"/>
      <c r="U1267" s="4" t="str">
        <f>IF(AND($V$2=$E1267,$V$2&lt;&gt;"",$V$2&lt;&gt;0,F1267&lt;&gt;"تأكد من الكود"),COUNT($U$3:U1266)+1,"  ")</f>
        <v xml:space="preserve">  </v>
      </c>
      <c r="Y1267" s="4" t="str">
        <f>IF(AND($Z$2=$D1267,$Z$2&lt;&gt;"",$Z$2&lt;&gt;0,$Y$2=$Y$1),COUNT($Y$3:Y1266)+1,"  ")</f>
        <v xml:space="preserve">  </v>
      </c>
    </row>
    <row r="1268" spans="2:25" ht="15.75">
      <c r="B1268" s="5" t="str">
        <f>IF(C1268&lt;&gt;"",COUNT($B$3:B1267)+1,"")</f>
        <v/>
      </c>
      <c r="C1268" s="86"/>
      <c r="D1268" s="12"/>
      <c r="E1268" s="12"/>
      <c r="F1268" s="5" t="str">
        <f>IFERROR(IF(E1268&lt;&gt;"",VLOOKUP(E1268,STORE!$C$6:$D$500,2,FALSE),""),"تأكد من الكود")</f>
        <v/>
      </c>
      <c r="G1268" s="12"/>
      <c r="H1268" s="20"/>
      <c r="I1268" s="12"/>
      <c r="U1268" s="4" t="str">
        <f>IF(AND($V$2=$E1268,$V$2&lt;&gt;"",$V$2&lt;&gt;0,F1268&lt;&gt;"تأكد من الكود"),COUNT($U$3:U1267)+1,"  ")</f>
        <v xml:space="preserve">  </v>
      </c>
      <c r="Y1268" s="4" t="str">
        <f>IF(AND($Z$2=$D1268,$Z$2&lt;&gt;"",$Z$2&lt;&gt;0,$Y$2=$Y$1),COUNT($Y$3:Y1267)+1,"  ")</f>
        <v xml:space="preserve">  </v>
      </c>
    </row>
    <row r="1269" spans="2:25" ht="15.75">
      <c r="B1269" s="5" t="str">
        <f>IF(C1269&lt;&gt;"",COUNT($B$3:B1268)+1,"")</f>
        <v/>
      </c>
      <c r="C1269" s="86"/>
      <c r="D1269" s="12"/>
      <c r="E1269" s="12"/>
      <c r="F1269" s="5" t="str">
        <f>IFERROR(IF(E1269&lt;&gt;"",VLOOKUP(E1269,STORE!$C$6:$D$500,2,FALSE),""),"تأكد من الكود")</f>
        <v/>
      </c>
      <c r="G1269" s="12"/>
      <c r="H1269" s="20"/>
      <c r="I1269" s="12"/>
      <c r="U1269" s="4" t="str">
        <f>IF(AND($V$2=$E1269,$V$2&lt;&gt;"",$V$2&lt;&gt;0,F1269&lt;&gt;"تأكد من الكود"),COUNT($U$3:U1268)+1,"  ")</f>
        <v xml:space="preserve">  </v>
      </c>
      <c r="Y1269" s="4" t="str">
        <f>IF(AND($Z$2=$D1269,$Z$2&lt;&gt;"",$Z$2&lt;&gt;0,$Y$2=$Y$1),COUNT($Y$3:Y1268)+1,"  ")</f>
        <v xml:space="preserve">  </v>
      </c>
    </row>
    <row r="1270" spans="2:25" ht="15.75">
      <c r="B1270" s="5" t="str">
        <f>IF(C1270&lt;&gt;"",COUNT($B$3:B1269)+1,"")</f>
        <v/>
      </c>
      <c r="C1270" s="86"/>
      <c r="D1270" s="12"/>
      <c r="E1270" s="12"/>
      <c r="F1270" s="5" t="str">
        <f>IFERROR(IF(E1270&lt;&gt;"",VLOOKUP(E1270,STORE!$C$6:$D$500,2,FALSE),""),"تأكد من الكود")</f>
        <v/>
      </c>
      <c r="G1270" s="12"/>
      <c r="H1270" s="20"/>
      <c r="I1270" s="12"/>
      <c r="U1270" s="4" t="str">
        <f>IF(AND($V$2=$E1270,$V$2&lt;&gt;"",$V$2&lt;&gt;0,F1270&lt;&gt;"تأكد من الكود"),COUNT($U$3:U1269)+1,"  ")</f>
        <v xml:space="preserve">  </v>
      </c>
      <c r="Y1270" s="4" t="str">
        <f>IF(AND($Z$2=$D1270,$Z$2&lt;&gt;"",$Z$2&lt;&gt;0,$Y$2=$Y$1),COUNT($Y$3:Y1269)+1,"  ")</f>
        <v xml:space="preserve">  </v>
      </c>
    </row>
    <row r="1271" spans="2:25" ht="15.75">
      <c r="B1271" s="5" t="str">
        <f>IF(C1271&lt;&gt;"",COUNT($B$3:B1270)+1,"")</f>
        <v/>
      </c>
      <c r="C1271" s="86"/>
      <c r="D1271" s="12"/>
      <c r="E1271" s="12"/>
      <c r="F1271" s="5" t="str">
        <f>IFERROR(IF(E1271&lt;&gt;"",VLOOKUP(E1271,STORE!$C$6:$D$500,2,FALSE),""),"تأكد من الكود")</f>
        <v/>
      </c>
      <c r="G1271" s="12"/>
      <c r="H1271" s="20"/>
      <c r="I1271" s="12"/>
      <c r="U1271" s="4" t="str">
        <f>IF(AND($V$2=$E1271,$V$2&lt;&gt;"",$V$2&lt;&gt;0,F1271&lt;&gt;"تأكد من الكود"),COUNT($U$3:U1270)+1,"  ")</f>
        <v xml:space="preserve">  </v>
      </c>
      <c r="Y1271" s="4" t="str">
        <f>IF(AND($Z$2=$D1271,$Z$2&lt;&gt;"",$Z$2&lt;&gt;0,$Y$2=$Y$1),COUNT($Y$3:Y1270)+1,"  ")</f>
        <v xml:space="preserve">  </v>
      </c>
    </row>
    <row r="1272" spans="2:25" ht="15.75">
      <c r="B1272" s="5" t="str">
        <f>IF(C1272&lt;&gt;"",COUNT($B$3:B1271)+1,"")</f>
        <v/>
      </c>
      <c r="C1272" s="86"/>
      <c r="D1272" s="12"/>
      <c r="E1272" s="12"/>
      <c r="F1272" s="5" t="str">
        <f>IFERROR(IF(E1272&lt;&gt;"",VLOOKUP(E1272,STORE!$C$6:$D$500,2,FALSE),""),"تأكد من الكود")</f>
        <v/>
      </c>
      <c r="G1272" s="12"/>
      <c r="H1272" s="20"/>
      <c r="I1272" s="12"/>
      <c r="U1272" s="4" t="str">
        <f>IF(AND($V$2=$E1272,$V$2&lt;&gt;"",$V$2&lt;&gt;0,F1272&lt;&gt;"تأكد من الكود"),COUNT($U$3:U1271)+1,"  ")</f>
        <v xml:space="preserve">  </v>
      </c>
      <c r="Y1272" s="4" t="str">
        <f>IF(AND($Z$2=$D1272,$Z$2&lt;&gt;"",$Z$2&lt;&gt;0,$Y$2=$Y$1),COUNT($Y$3:Y1271)+1,"  ")</f>
        <v xml:space="preserve">  </v>
      </c>
    </row>
    <row r="1273" spans="2:25" ht="15.75">
      <c r="B1273" s="5" t="str">
        <f>IF(C1273&lt;&gt;"",COUNT($B$3:B1272)+1,"")</f>
        <v/>
      </c>
      <c r="C1273" s="86"/>
      <c r="D1273" s="12"/>
      <c r="E1273" s="12"/>
      <c r="F1273" s="5" t="str">
        <f>IFERROR(IF(E1273&lt;&gt;"",VLOOKUP(E1273,STORE!$C$6:$D$500,2,FALSE),""),"تأكد من الكود")</f>
        <v/>
      </c>
      <c r="G1273" s="12"/>
      <c r="H1273" s="20"/>
      <c r="I1273" s="12"/>
      <c r="U1273" s="4" t="str">
        <f>IF(AND($V$2=$E1273,$V$2&lt;&gt;"",$V$2&lt;&gt;0,F1273&lt;&gt;"تأكد من الكود"),COUNT($U$3:U1272)+1,"  ")</f>
        <v xml:space="preserve">  </v>
      </c>
      <c r="Y1273" s="4" t="str">
        <f>IF(AND($Z$2=$D1273,$Z$2&lt;&gt;"",$Z$2&lt;&gt;0,$Y$2=$Y$1),COUNT($Y$3:Y1272)+1,"  ")</f>
        <v xml:space="preserve">  </v>
      </c>
    </row>
    <row r="1274" spans="2:25" ht="15.75">
      <c r="B1274" s="5" t="str">
        <f>IF(C1274&lt;&gt;"",COUNT($B$3:B1273)+1,"")</f>
        <v/>
      </c>
      <c r="C1274" s="86"/>
      <c r="D1274" s="12"/>
      <c r="E1274" s="12"/>
      <c r="F1274" s="5" t="str">
        <f>IFERROR(IF(E1274&lt;&gt;"",VLOOKUP(E1274,STORE!$C$6:$D$500,2,FALSE),""),"تأكد من الكود")</f>
        <v/>
      </c>
      <c r="G1274" s="12"/>
      <c r="H1274" s="20"/>
      <c r="I1274" s="12"/>
      <c r="U1274" s="4" t="str">
        <f>IF(AND($V$2=$E1274,$V$2&lt;&gt;"",$V$2&lt;&gt;0,F1274&lt;&gt;"تأكد من الكود"),COUNT($U$3:U1273)+1,"  ")</f>
        <v xml:space="preserve">  </v>
      </c>
      <c r="Y1274" s="4" t="str">
        <f>IF(AND($Z$2=$D1274,$Z$2&lt;&gt;"",$Z$2&lt;&gt;0,$Y$2=$Y$1),COUNT($Y$3:Y1273)+1,"  ")</f>
        <v xml:space="preserve">  </v>
      </c>
    </row>
    <row r="1275" spans="2:25" ht="15.75">
      <c r="B1275" s="5" t="str">
        <f>IF(C1275&lt;&gt;"",COUNT($B$3:B1274)+1,"")</f>
        <v/>
      </c>
      <c r="C1275" s="86"/>
      <c r="D1275" s="12"/>
      <c r="E1275" s="12"/>
      <c r="F1275" s="5" t="str">
        <f>IFERROR(IF(E1275&lt;&gt;"",VLOOKUP(E1275,STORE!$C$6:$D$500,2,FALSE),""),"تأكد من الكود")</f>
        <v/>
      </c>
      <c r="G1275" s="12"/>
      <c r="H1275" s="20"/>
      <c r="I1275" s="12"/>
      <c r="U1275" s="4" t="str">
        <f>IF(AND($V$2=$E1275,$V$2&lt;&gt;"",$V$2&lt;&gt;0,F1275&lt;&gt;"تأكد من الكود"),COUNT($U$3:U1274)+1,"  ")</f>
        <v xml:space="preserve">  </v>
      </c>
      <c r="Y1275" s="4" t="str">
        <f>IF(AND($Z$2=$D1275,$Z$2&lt;&gt;"",$Z$2&lt;&gt;0,$Y$2=$Y$1),COUNT($Y$3:Y1274)+1,"  ")</f>
        <v xml:space="preserve">  </v>
      </c>
    </row>
    <row r="1276" spans="2:25" ht="15.75">
      <c r="B1276" s="5" t="str">
        <f>IF(C1276&lt;&gt;"",COUNT($B$3:B1275)+1,"")</f>
        <v/>
      </c>
      <c r="C1276" s="86"/>
      <c r="D1276" s="12"/>
      <c r="E1276" s="12"/>
      <c r="F1276" s="5" t="str">
        <f>IFERROR(IF(E1276&lt;&gt;"",VLOOKUP(E1276,STORE!$C$6:$D$500,2,FALSE),""),"تأكد من الكود")</f>
        <v/>
      </c>
      <c r="G1276" s="12"/>
      <c r="H1276" s="20"/>
      <c r="I1276" s="12"/>
      <c r="U1276" s="4" t="str">
        <f>IF(AND($V$2=$E1276,$V$2&lt;&gt;"",$V$2&lt;&gt;0,F1276&lt;&gt;"تأكد من الكود"),COUNT($U$3:U1275)+1,"  ")</f>
        <v xml:space="preserve">  </v>
      </c>
      <c r="Y1276" s="4" t="str">
        <f>IF(AND($Z$2=$D1276,$Z$2&lt;&gt;"",$Z$2&lt;&gt;0,$Y$2=$Y$1),COUNT($Y$3:Y1275)+1,"  ")</f>
        <v xml:space="preserve">  </v>
      </c>
    </row>
    <row r="1277" spans="2:25" ht="15.75">
      <c r="B1277" s="5" t="str">
        <f>IF(C1277&lt;&gt;"",COUNT($B$3:B1276)+1,"")</f>
        <v/>
      </c>
      <c r="C1277" s="86"/>
      <c r="D1277" s="12"/>
      <c r="E1277" s="12"/>
      <c r="F1277" s="5" t="str">
        <f>IFERROR(IF(E1277&lt;&gt;"",VLOOKUP(E1277,STORE!$C$6:$D$500,2,FALSE),""),"تأكد من الكود")</f>
        <v/>
      </c>
      <c r="G1277" s="12"/>
      <c r="H1277" s="20"/>
      <c r="I1277" s="12"/>
      <c r="U1277" s="4" t="str">
        <f>IF(AND($V$2=$E1277,$V$2&lt;&gt;"",$V$2&lt;&gt;0,F1277&lt;&gt;"تأكد من الكود"),COUNT($U$3:U1276)+1,"  ")</f>
        <v xml:space="preserve">  </v>
      </c>
      <c r="Y1277" s="4" t="str">
        <f>IF(AND($Z$2=$D1277,$Z$2&lt;&gt;"",$Z$2&lt;&gt;0,$Y$2=$Y$1),COUNT($Y$3:Y1276)+1,"  ")</f>
        <v xml:space="preserve">  </v>
      </c>
    </row>
    <row r="1278" spans="2:25" ht="15.75">
      <c r="B1278" s="5" t="str">
        <f>IF(C1278&lt;&gt;"",COUNT($B$3:B1277)+1,"")</f>
        <v/>
      </c>
      <c r="C1278" s="86"/>
      <c r="D1278" s="12"/>
      <c r="E1278" s="12"/>
      <c r="F1278" s="5" t="str">
        <f>IFERROR(IF(E1278&lt;&gt;"",VLOOKUP(E1278,STORE!$C$6:$D$500,2,FALSE),""),"تأكد من الكود")</f>
        <v/>
      </c>
      <c r="G1278" s="12"/>
      <c r="H1278" s="20"/>
      <c r="I1278" s="12"/>
      <c r="U1278" s="4" t="str">
        <f>IF(AND($V$2=$E1278,$V$2&lt;&gt;"",$V$2&lt;&gt;0,F1278&lt;&gt;"تأكد من الكود"),COUNT($U$3:U1277)+1,"  ")</f>
        <v xml:space="preserve">  </v>
      </c>
      <c r="Y1278" s="4" t="str">
        <f>IF(AND($Z$2=$D1278,$Z$2&lt;&gt;"",$Z$2&lt;&gt;0,$Y$2=$Y$1),COUNT($Y$3:Y1277)+1,"  ")</f>
        <v xml:space="preserve">  </v>
      </c>
    </row>
    <row r="1279" spans="2:25" ht="15.75">
      <c r="B1279" s="5" t="str">
        <f>IF(C1279&lt;&gt;"",COUNT($B$3:B1278)+1,"")</f>
        <v/>
      </c>
      <c r="C1279" s="86"/>
      <c r="D1279" s="12"/>
      <c r="E1279" s="12"/>
      <c r="F1279" s="5" t="str">
        <f>IFERROR(IF(E1279&lt;&gt;"",VLOOKUP(E1279,STORE!$C$6:$D$500,2,FALSE),""),"تأكد من الكود")</f>
        <v/>
      </c>
      <c r="G1279" s="12"/>
      <c r="H1279" s="20"/>
      <c r="I1279" s="12"/>
      <c r="U1279" s="4" t="str">
        <f>IF(AND($V$2=$E1279,$V$2&lt;&gt;"",$V$2&lt;&gt;0,F1279&lt;&gt;"تأكد من الكود"),COUNT($U$3:U1278)+1,"  ")</f>
        <v xml:space="preserve">  </v>
      </c>
      <c r="Y1279" s="4" t="str">
        <f>IF(AND($Z$2=$D1279,$Z$2&lt;&gt;"",$Z$2&lt;&gt;0,$Y$2=$Y$1),COUNT($Y$3:Y1278)+1,"  ")</f>
        <v xml:space="preserve">  </v>
      </c>
    </row>
    <row r="1280" spans="2:25" ht="15.75">
      <c r="B1280" s="5" t="str">
        <f>IF(C1280&lt;&gt;"",COUNT($B$3:B1279)+1,"")</f>
        <v/>
      </c>
      <c r="C1280" s="86"/>
      <c r="D1280" s="12"/>
      <c r="E1280" s="12"/>
      <c r="F1280" s="5" t="str">
        <f>IFERROR(IF(E1280&lt;&gt;"",VLOOKUP(E1280,STORE!$C$6:$D$500,2,FALSE),""),"تأكد من الكود")</f>
        <v/>
      </c>
      <c r="G1280" s="12"/>
      <c r="H1280" s="20"/>
      <c r="I1280" s="12"/>
      <c r="U1280" s="4" t="str">
        <f>IF(AND($V$2=$E1280,$V$2&lt;&gt;"",$V$2&lt;&gt;0,F1280&lt;&gt;"تأكد من الكود"),COUNT($U$3:U1279)+1,"  ")</f>
        <v xml:space="preserve">  </v>
      </c>
      <c r="Y1280" s="4" t="str">
        <f>IF(AND($Z$2=$D1280,$Z$2&lt;&gt;"",$Z$2&lt;&gt;0,$Y$2=$Y$1),COUNT($Y$3:Y1279)+1,"  ")</f>
        <v xml:space="preserve">  </v>
      </c>
    </row>
    <row r="1281" spans="2:25" ht="15.75">
      <c r="B1281" s="5" t="str">
        <f>IF(C1281&lt;&gt;"",COUNT($B$3:B1280)+1,"")</f>
        <v/>
      </c>
      <c r="C1281" s="86"/>
      <c r="D1281" s="12"/>
      <c r="E1281" s="12"/>
      <c r="F1281" s="5" t="str">
        <f>IFERROR(IF(E1281&lt;&gt;"",VLOOKUP(E1281,STORE!$C$6:$D$500,2,FALSE),""),"تأكد من الكود")</f>
        <v/>
      </c>
      <c r="G1281" s="12"/>
      <c r="H1281" s="20"/>
      <c r="I1281" s="12"/>
      <c r="U1281" s="4" t="str">
        <f>IF(AND($V$2=$E1281,$V$2&lt;&gt;"",$V$2&lt;&gt;0,F1281&lt;&gt;"تأكد من الكود"),COUNT($U$3:U1280)+1,"  ")</f>
        <v xml:space="preserve">  </v>
      </c>
      <c r="Y1281" s="4" t="str">
        <f>IF(AND($Z$2=$D1281,$Z$2&lt;&gt;"",$Z$2&lt;&gt;0,$Y$2=$Y$1),COUNT($Y$3:Y1280)+1,"  ")</f>
        <v xml:space="preserve">  </v>
      </c>
    </row>
    <row r="1282" spans="2:25" ht="15.75">
      <c r="B1282" s="5" t="str">
        <f>IF(C1282&lt;&gt;"",COUNT($B$3:B1281)+1,"")</f>
        <v/>
      </c>
      <c r="C1282" s="86"/>
      <c r="D1282" s="12"/>
      <c r="E1282" s="12"/>
      <c r="F1282" s="5" t="str">
        <f>IFERROR(IF(E1282&lt;&gt;"",VLOOKUP(E1282,STORE!$C$6:$D$500,2,FALSE),""),"تأكد من الكود")</f>
        <v/>
      </c>
      <c r="G1282" s="12"/>
      <c r="H1282" s="20"/>
      <c r="I1282" s="12"/>
      <c r="U1282" s="4" t="str">
        <f>IF(AND($V$2=$E1282,$V$2&lt;&gt;"",$V$2&lt;&gt;0,F1282&lt;&gt;"تأكد من الكود"),COUNT($U$3:U1281)+1,"  ")</f>
        <v xml:space="preserve">  </v>
      </c>
      <c r="Y1282" s="4" t="str">
        <f>IF(AND($Z$2=$D1282,$Z$2&lt;&gt;"",$Z$2&lt;&gt;0,$Y$2=$Y$1),COUNT($Y$3:Y1281)+1,"  ")</f>
        <v xml:space="preserve">  </v>
      </c>
    </row>
    <row r="1283" spans="2:25" ht="15.75">
      <c r="B1283" s="5" t="str">
        <f>IF(C1283&lt;&gt;"",COUNT($B$3:B1282)+1,"")</f>
        <v/>
      </c>
      <c r="C1283" s="86"/>
      <c r="D1283" s="12"/>
      <c r="E1283" s="12"/>
      <c r="F1283" s="5" t="str">
        <f>IFERROR(IF(E1283&lt;&gt;"",VLOOKUP(E1283,STORE!$C$6:$D$500,2,FALSE),""),"تأكد من الكود")</f>
        <v/>
      </c>
      <c r="G1283" s="12"/>
      <c r="H1283" s="20"/>
      <c r="I1283" s="12"/>
      <c r="U1283" s="4" t="str">
        <f>IF(AND($V$2=$E1283,$V$2&lt;&gt;"",$V$2&lt;&gt;0,F1283&lt;&gt;"تأكد من الكود"),COUNT($U$3:U1282)+1,"  ")</f>
        <v xml:space="preserve">  </v>
      </c>
      <c r="Y1283" s="4" t="str">
        <f>IF(AND($Z$2=$D1283,$Z$2&lt;&gt;"",$Z$2&lt;&gt;0,$Y$2=$Y$1),COUNT($Y$3:Y1282)+1,"  ")</f>
        <v xml:space="preserve">  </v>
      </c>
    </row>
    <row r="1284" spans="2:25" ht="15.75">
      <c r="B1284" s="5" t="str">
        <f>IF(C1284&lt;&gt;"",COUNT($B$3:B1283)+1,"")</f>
        <v/>
      </c>
      <c r="C1284" s="86"/>
      <c r="D1284" s="12"/>
      <c r="E1284" s="12"/>
      <c r="F1284" s="5" t="str">
        <f>IFERROR(IF(E1284&lt;&gt;"",VLOOKUP(E1284,STORE!$C$6:$D$500,2,FALSE),""),"تأكد من الكود")</f>
        <v/>
      </c>
      <c r="G1284" s="12"/>
      <c r="H1284" s="20"/>
      <c r="I1284" s="12"/>
      <c r="U1284" s="4" t="str">
        <f>IF(AND($V$2=$E1284,$V$2&lt;&gt;"",$V$2&lt;&gt;0,F1284&lt;&gt;"تأكد من الكود"),COUNT($U$3:U1283)+1,"  ")</f>
        <v xml:space="preserve">  </v>
      </c>
      <c r="Y1284" s="4" t="str">
        <f>IF(AND($Z$2=$D1284,$Z$2&lt;&gt;"",$Z$2&lt;&gt;0,$Y$2=$Y$1),COUNT($Y$3:Y1283)+1,"  ")</f>
        <v xml:space="preserve">  </v>
      </c>
    </row>
    <row r="1285" spans="2:25" ht="15.75">
      <c r="B1285" s="5" t="str">
        <f>IF(C1285&lt;&gt;"",COUNT($B$3:B1284)+1,"")</f>
        <v/>
      </c>
      <c r="C1285" s="86"/>
      <c r="D1285" s="12"/>
      <c r="E1285" s="12"/>
      <c r="F1285" s="5" t="str">
        <f>IFERROR(IF(E1285&lt;&gt;"",VLOOKUP(E1285,STORE!$C$6:$D$500,2,FALSE),""),"تأكد من الكود")</f>
        <v/>
      </c>
      <c r="G1285" s="12"/>
      <c r="H1285" s="20"/>
      <c r="I1285" s="12"/>
      <c r="U1285" s="4" t="str">
        <f>IF(AND($V$2=$E1285,$V$2&lt;&gt;"",$V$2&lt;&gt;0,F1285&lt;&gt;"تأكد من الكود"),COUNT($U$3:U1284)+1,"  ")</f>
        <v xml:space="preserve">  </v>
      </c>
      <c r="Y1285" s="4" t="str">
        <f>IF(AND($Z$2=$D1285,$Z$2&lt;&gt;"",$Z$2&lt;&gt;0,$Y$2=$Y$1),COUNT($Y$3:Y1284)+1,"  ")</f>
        <v xml:space="preserve">  </v>
      </c>
    </row>
    <row r="1286" spans="2:25" ht="15.75">
      <c r="B1286" s="5" t="str">
        <f>IF(C1286&lt;&gt;"",COUNT($B$3:B1285)+1,"")</f>
        <v/>
      </c>
      <c r="C1286" s="86"/>
      <c r="D1286" s="12"/>
      <c r="E1286" s="12"/>
      <c r="F1286" s="5" t="str">
        <f>IFERROR(IF(E1286&lt;&gt;"",VLOOKUP(E1286,STORE!$C$6:$D$500,2,FALSE),""),"تأكد من الكود")</f>
        <v/>
      </c>
      <c r="G1286" s="12"/>
      <c r="H1286" s="20"/>
      <c r="I1286" s="12"/>
      <c r="U1286" s="4" t="str">
        <f>IF(AND($V$2=$E1286,$V$2&lt;&gt;"",$V$2&lt;&gt;0,F1286&lt;&gt;"تأكد من الكود"),COUNT($U$3:U1285)+1,"  ")</f>
        <v xml:space="preserve">  </v>
      </c>
      <c r="Y1286" s="4" t="str">
        <f>IF(AND($Z$2=$D1286,$Z$2&lt;&gt;"",$Z$2&lt;&gt;0,$Y$2=$Y$1),COUNT($Y$3:Y1285)+1,"  ")</f>
        <v xml:space="preserve">  </v>
      </c>
    </row>
    <row r="1287" spans="2:25" ht="15.75">
      <c r="B1287" s="5" t="str">
        <f>IF(C1287&lt;&gt;"",COUNT($B$3:B1286)+1,"")</f>
        <v/>
      </c>
      <c r="C1287" s="86"/>
      <c r="D1287" s="12"/>
      <c r="E1287" s="12"/>
      <c r="F1287" s="5" t="str">
        <f>IFERROR(IF(E1287&lt;&gt;"",VLOOKUP(E1287,STORE!$C$6:$D$500,2,FALSE),""),"تأكد من الكود")</f>
        <v/>
      </c>
      <c r="G1287" s="12"/>
      <c r="H1287" s="20"/>
      <c r="I1287" s="12"/>
      <c r="U1287" s="4" t="str">
        <f>IF(AND($V$2=$E1287,$V$2&lt;&gt;"",$V$2&lt;&gt;0,F1287&lt;&gt;"تأكد من الكود"),COUNT($U$3:U1286)+1,"  ")</f>
        <v xml:space="preserve">  </v>
      </c>
      <c r="Y1287" s="4" t="str">
        <f>IF(AND($Z$2=$D1287,$Z$2&lt;&gt;"",$Z$2&lt;&gt;0,$Y$2=$Y$1),COUNT($Y$3:Y1286)+1,"  ")</f>
        <v xml:space="preserve">  </v>
      </c>
    </row>
    <row r="1288" spans="2:25" ht="15.75">
      <c r="B1288" s="5" t="str">
        <f>IF(C1288&lt;&gt;"",COUNT($B$3:B1287)+1,"")</f>
        <v/>
      </c>
      <c r="C1288" s="86"/>
      <c r="D1288" s="12"/>
      <c r="E1288" s="12"/>
      <c r="F1288" s="5" t="str">
        <f>IFERROR(IF(E1288&lt;&gt;"",VLOOKUP(E1288,STORE!$C$6:$D$500,2,FALSE),""),"تأكد من الكود")</f>
        <v/>
      </c>
      <c r="G1288" s="12"/>
      <c r="H1288" s="20"/>
      <c r="I1288" s="12"/>
      <c r="U1288" s="4" t="str">
        <f>IF(AND($V$2=$E1288,$V$2&lt;&gt;"",$V$2&lt;&gt;0,F1288&lt;&gt;"تأكد من الكود"),COUNT($U$3:U1287)+1,"  ")</f>
        <v xml:space="preserve">  </v>
      </c>
      <c r="Y1288" s="4" t="str">
        <f>IF(AND($Z$2=$D1288,$Z$2&lt;&gt;"",$Z$2&lt;&gt;0,$Y$2=$Y$1),COUNT($Y$3:Y1287)+1,"  ")</f>
        <v xml:space="preserve">  </v>
      </c>
    </row>
    <row r="1289" spans="2:25" ht="15.75">
      <c r="B1289" s="5" t="str">
        <f>IF(C1289&lt;&gt;"",COUNT($B$3:B1288)+1,"")</f>
        <v/>
      </c>
      <c r="C1289" s="86"/>
      <c r="D1289" s="12"/>
      <c r="E1289" s="12"/>
      <c r="F1289" s="5" t="str">
        <f>IFERROR(IF(E1289&lt;&gt;"",VLOOKUP(E1289,STORE!$C$6:$D$500,2,FALSE),""),"تأكد من الكود")</f>
        <v/>
      </c>
      <c r="G1289" s="12"/>
      <c r="H1289" s="20"/>
      <c r="I1289" s="12"/>
      <c r="U1289" s="4" t="str">
        <f>IF(AND($V$2=$E1289,$V$2&lt;&gt;"",$V$2&lt;&gt;0,F1289&lt;&gt;"تأكد من الكود"),COUNT($U$3:U1288)+1,"  ")</f>
        <v xml:space="preserve">  </v>
      </c>
      <c r="Y1289" s="4" t="str">
        <f>IF(AND($Z$2=$D1289,$Z$2&lt;&gt;"",$Z$2&lt;&gt;0,$Y$2=$Y$1),COUNT($Y$3:Y1288)+1,"  ")</f>
        <v xml:space="preserve">  </v>
      </c>
    </row>
    <row r="1290" spans="2:25" ht="15.75">
      <c r="B1290" s="5" t="str">
        <f>IF(C1290&lt;&gt;"",COUNT($B$3:B1289)+1,"")</f>
        <v/>
      </c>
      <c r="C1290" s="86"/>
      <c r="D1290" s="12"/>
      <c r="E1290" s="12"/>
      <c r="F1290" s="5" t="str">
        <f>IFERROR(IF(E1290&lt;&gt;"",VLOOKUP(E1290,STORE!$C$6:$D$500,2,FALSE),""),"تأكد من الكود")</f>
        <v/>
      </c>
      <c r="G1290" s="12"/>
      <c r="H1290" s="20"/>
      <c r="I1290" s="12"/>
      <c r="U1290" s="4" t="str">
        <f>IF(AND($V$2=$E1290,$V$2&lt;&gt;"",$V$2&lt;&gt;0,F1290&lt;&gt;"تأكد من الكود"),COUNT($U$3:U1289)+1,"  ")</f>
        <v xml:space="preserve">  </v>
      </c>
      <c r="Y1290" s="4" t="str">
        <f>IF(AND($Z$2=$D1290,$Z$2&lt;&gt;"",$Z$2&lt;&gt;0,$Y$2=$Y$1),COUNT($Y$3:Y1289)+1,"  ")</f>
        <v xml:space="preserve">  </v>
      </c>
    </row>
    <row r="1291" spans="2:25" ht="15.75">
      <c r="B1291" s="5" t="str">
        <f>IF(C1291&lt;&gt;"",COUNT($B$3:B1290)+1,"")</f>
        <v/>
      </c>
      <c r="C1291" s="86"/>
      <c r="D1291" s="12"/>
      <c r="E1291" s="12"/>
      <c r="F1291" s="5" t="str">
        <f>IFERROR(IF(E1291&lt;&gt;"",VLOOKUP(E1291,STORE!$C$6:$D$500,2,FALSE),""),"تأكد من الكود")</f>
        <v/>
      </c>
      <c r="G1291" s="12"/>
      <c r="H1291" s="20"/>
      <c r="I1291" s="12"/>
      <c r="U1291" s="4" t="str">
        <f>IF(AND($V$2=$E1291,$V$2&lt;&gt;"",$V$2&lt;&gt;0,F1291&lt;&gt;"تأكد من الكود"),COUNT($U$3:U1290)+1,"  ")</f>
        <v xml:space="preserve">  </v>
      </c>
      <c r="Y1291" s="4" t="str">
        <f>IF(AND($Z$2=$D1291,$Z$2&lt;&gt;"",$Z$2&lt;&gt;0,$Y$2=$Y$1),COUNT($Y$3:Y1290)+1,"  ")</f>
        <v xml:space="preserve">  </v>
      </c>
    </row>
    <row r="1292" spans="2:25" ht="15.75">
      <c r="B1292" s="5" t="str">
        <f>IF(C1292&lt;&gt;"",COUNT($B$3:B1291)+1,"")</f>
        <v/>
      </c>
      <c r="C1292" s="86"/>
      <c r="D1292" s="12"/>
      <c r="E1292" s="12"/>
      <c r="F1292" s="5" t="str">
        <f>IFERROR(IF(E1292&lt;&gt;"",VLOOKUP(E1292,STORE!$C$6:$D$500,2,FALSE),""),"تأكد من الكود")</f>
        <v/>
      </c>
      <c r="G1292" s="12"/>
      <c r="H1292" s="20"/>
      <c r="I1292" s="12"/>
      <c r="U1292" s="4" t="str">
        <f>IF(AND($V$2=$E1292,$V$2&lt;&gt;"",$V$2&lt;&gt;0,F1292&lt;&gt;"تأكد من الكود"),COUNT($U$3:U1291)+1,"  ")</f>
        <v xml:space="preserve">  </v>
      </c>
      <c r="Y1292" s="4" t="str">
        <f>IF(AND($Z$2=$D1292,$Z$2&lt;&gt;"",$Z$2&lt;&gt;0,$Y$2=$Y$1),COUNT($Y$3:Y1291)+1,"  ")</f>
        <v xml:space="preserve">  </v>
      </c>
    </row>
    <row r="1293" spans="2:25" ht="15.75">
      <c r="B1293" s="5" t="str">
        <f>IF(C1293&lt;&gt;"",COUNT($B$3:B1292)+1,"")</f>
        <v/>
      </c>
      <c r="C1293" s="86"/>
      <c r="D1293" s="12"/>
      <c r="E1293" s="12"/>
      <c r="F1293" s="5" t="str">
        <f>IFERROR(IF(E1293&lt;&gt;"",VLOOKUP(E1293,STORE!$C$6:$D$500,2,FALSE),""),"تأكد من الكود")</f>
        <v/>
      </c>
      <c r="G1293" s="12"/>
      <c r="H1293" s="20"/>
      <c r="I1293" s="12"/>
      <c r="U1293" s="4" t="str">
        <f>IF(AND($V$2=$E1293,$V$2&lt;&gt;"",$V$2&lt;&gt;0,F1293&lt;&gt;"تأكد من الكود"),COUNT($U$3:U1292)+1,"  ")</f>
        <v xml:space="preserve">  </v>
      </c>
      <c r="Y1293" s="4" t="str">
        <f>IF(AND($Z$2=$D1293,$Z$2&lt;&gt;"",$Z$2&lt;&gt;0,$Y$2=$Y$1),COUNT($Y$3:Y1292)+1,"  ")</f>
        <v xml:space="preserve">  </v>
      </c>
    </row>
    <row r="1294" spans="2:25" ht="15.75">
      <c r="B1294" s="5" t="str">
        <f>IF(C1294&lt;&gt;"",COUNT($B$3:B1293)+1,"")</f>
        <v/>
      </c>
      <c r="C1294" s="86"/>
      <c r="D1294" s="12"/>
      <c r="E1294" s="12"/>
      <c r="F1294" s="5" t="str">
        <f>IFERROR(IF(E1294&lt;&gt;"",VLOOKUP(E1294,STORE!$C$6:$D$500,2,FALSE),""),"تأكد من الكود")</f>
        <v/>
      </c>
      <c r="G1294" s="12"/>
      <c r="H1294" s="20"/>
      <c r="I1294" s="12"/>
      <c r="U1294" s="4" t="str">
        <f>IF(AND($V$2=$E1294,$V$2&lt;&gt;"",$V$2&lt;&gt;0,F1294&lt;&gt;"تأكد من الكود"),COUNT($U$3:U1293)+1,"  ")</f>
        <v xml:space="preserve">  </v>
      </c>
      <c r="Y1294" s="4" t="str">
        <f>IF(AND($Z$2=$D1294,$Z$2&lt;&gt;"",$Z$2&lt;&gt;0,$Y$2=$Y$1),COUNT($Y$3:Y1293)+1,"  ")</f>
        <v xml:space="preserve">  </v>
      </c>
    </row>
    <row r="1295" spans="2:25" ht="15.75">
      <c r="B1295" s="5" t="str">
        <f>IF(C1295&lt;&gt;"",COUNT($B$3:B1294)+1,"")</f>
        <v/>
      </c>
      <c r="C1295" s="86"/>
      <c r="D1295" s="12"/>
      <c r="E1295" s="12"/>
      <c r="F1295" s="5" t="str">
        <f>IFERROR(IF(E1295&lt;&gt;"",VLOOKUP(E1295,STORE!$C$6:$D$500,2,FALSE),""),"تأكد من الكود")</f>
        <v/>
      </c>
      <c r="G1295" s="12"/>
      <c r="H1295" s="20"/>
      <c r="I1295" s="12"/>
      <c r="U1295" s="4" t="str">
        <f>IF(AND($V$2=$E1295,$V$2&lt;&gt;"",$V$2&lt;&gt;0,F1295&lt;&gt;"تأكد من الكود"),COUNT($U$3:U1294)+1,"  ")</f>
        <v xml:space="preserve">  </v>
      </c>
      <c r="Y1295" s="4" t="str">
        <f>IF(AND($Z$2=$D1295,$Z$2&lt;&gt;"",$Z$2&lt;&gt;0,$Y$2=$Y$1),COUNT($Y$3:Y1294)+1,"  ")</f>
        <v xml:space="preserve">  </v>
      </c>
    </row>
    <row r="1296" spans="2:25" ht="15.75">
      <c r="B1296" s="5" t="str">
        <f>IF(C1296&lt;&gt;"",COUNT($B$3:B1295)+1,"")</f>
        <v/>
      </c>
      <c r="C1296" s="86"/>
      <c r="D1296" s="12"/>
      <c r="E1296" s="12"/>
      <c r="F1296" s="5" t="str">
        <f>IFERROR(IF(E1296&lt;&gt;"",VLOOKUP(E1296,STORE!$C$6:$D$500,2,FALSE),""),"تأكد من الكود")</f>
        <v/>
      </c>
      <c r="G1296" s="12"/>
      <c r="H1296" s="20"/>
      <c r="I1296" s="12"/>
      <c r="U1296" s="4" t="str">
        <f>IF(AND($V$2=$E1296,$V$2&lt;&gt;"",$V$2&lt;&gt;0,F1296&lt;&gt;"تأكد من الكود"),COUNT($U$3:U1295)+1,"  ")</f>
        <v xml:space="preserve">  </v>
      </c>
      <c r="Y1296" s="4" t="str">
        <f>IF(AND($Z$2=$D1296,$Z$2&lt;&gt;"",$Z$2&lt;&gt;0,$Y$2=$Y$1),COUNT($Y$3:Y1295)+1,"  ")</f>
        <v xml:space="preserve">  </v>
      </c>
    </row>
    <row r="1297" spans="2:25" ht="15.75">
      <c r="B1297" s="5" t="str">
        <f>IF(C1297&lt;&gt;"",COUNT($B$3:B1296)+1,"")</f>
        <v/>
      </c>
      <c r="C1297" s="86"/>
      <c r="D1297" s="12"/>
      <c r="E1297" s="12"/>
      <c r="F1297" s="5" t="str">
        <f>IFERROR(IF(E1297&lt;&gt;"",VLOOKUP(E1297,STORE!$C$6:$D$500,2,FALSE),""),"تأكد من الكود")</f>
        <v/>
      </c>
      <c r="G1297" s="12"/>
      <c r="H1297" s="20"/>
      <c r="I1297" s="12"/>
      <c r="U1297" s="4" t="str">
        <f>IF(AND($V$2=$E1297,$V$2&lt;&gt;"",$V$2&lt;&gt;0,F1297&lt;&gt;"تأكد من الكود"),COUNT($U$3:U1296)+1,"  ")</f>
        <v xml:space="preserve">  </v>
      </c>
      <c r="Y1297" s="4" t="str">
        <f>IF(AND($Z$2=$D1297,$Z$2&lt;&gt;"",$Z$2&lt;&gt;0,$Y$2=$Y$1),COUNT($Y$3:Y1296)+1,"  ")</f>
        <v xml:space="preserve">  </v>
      </c>
    </row>
    <row r="1298" spans="2:25" ht="15.75">
      <c r="B1298" s="5" t="str">
        <f>IF(C1298&lt;&gt;"",COUNT($B$3:B1297)+1,"")</f>
        <v/>
      </c>
      <c r="C1298" s="86"/>
      <c r="D1298" s="12"/>
      <c r="E1298" s="12"/>
      <c r="F1298" s="5" t="str">
        <f>IFERROR(IF(E1298&lt;&gt;"",VLOOKUP(E1298,STORE!$C$6:$D$500,2,FALSE),""),"تأكد من الكود")</f>
        <v/>
      </c>
      <c r="G1298" s="12"/>
      <c r="H1298" s="20"/>
      <c r="I1298" s="12"/>
      <c r="U1298" s="4" t="str">
        <f>IF(AND($V$2=$E1298,$V$2&lt;&gt;"",$V$2&lt;&gt;0,F1298&lt;&gt;"تأكد من الكود"),COUNT($U$3:U1297)+1,"  ")</f>
        <v xml:space="preserve">  </v>
      </c>
      <c r="Y1298" s="4" t="str">
        <f>IF(AND($Z$2=$D1298,$Z$2&lt;&gt;"",$Z$2&lt;&gt;0,$Y$2=$Y$1),COUNT($Y$3:Y1297)+1,"  ")</f>
        <v xml:space="preserve">  </v>
      </c>
    </row>
    <row r="1299" spans="2:25" ht="15.75">
      <c r="B1299" s="5" t="str">
        <f>IF(C1299&lt;&gt;"",COUNT($B$3:B1298)+1,"")</f>
        <v/>
      </c>
      <c r="C1299" s="86"/>
      <c r="D1299" s="12"/>
      <c r="E1299" s="12"/>
      <c r="F1299" s="5" t="str">
        <f>IFERROR(IF(E1299&lt;&gt;"",VLOOKUP(E1299,STORE!$C$6:$D$500,2,FALSE),""),"تأكد من الكود")</f>
        <v/>
      </c>
      <c r="G1299" s="12"/>
      <c r="H1299" s="20"/>
      <c r="I1299" s="12"/>
      <c r="U1299" s="4" t="str">
        <f>IF(AND($V$2=$E1299,$V$2&lt;&gt;"",$V$2&lt;&gt;0,F1299&lt;&gt;"تأكد من الكود"),COUNT($U$3:U1298)+1,"  ")</f>
        <v xml:space="preserve">  </v>
      </c>
      <c r="Y1299" s="4" t="str">
        <f>IF(AND($Z$2=$D1299,$Z$2&lt;&gt;"",$Z$2&lt;&gt;0,$Y$2=$Y$1),COUNT($Y$3:Y1298)+1,"  ")</f>
        <v xml:space="preserve">  </v>
      </c>
    </row>
    <row r="1300" spans="2:25" ht="15.75">
      <c r="B1300" s="5" t="str">
        <f>IF(C1300&lt;&gt;"",COUNT($B$3:B1299)+1,"")</f>
        <v/>
      </c>
      <c r="C1300" s="86"/>
      <c r="D1300" s="12"/>
      <c r="E1300" s="12"/>
      <c r="F1300" s="5" t="str">
        <f>IFERROR(IF(E1300&lt;&gt;"",VLOOKUP(E1300,STORE!$C$6:$D$500,2,FALSE),""),"تأكد من الكود")</f>
        <v/>
      </c>
      <c r="G1300" s="12"/>
      <c r="H1300" s="20"/>
      <c r="I1300" s="12"/>
      <c r="U1300" s="4" t="str">
        <f>IF(AND($V$2=$E1300,$V$2&lt;&gt;"",$V$2&lt;&gt;0,F1300&lt;&gt;"تأكد من الكود"),COUNT($U$3:U1299)+1,"  ")</f>
        <v xml:space="preserve">  </v>
      </c>
      <c r="Y1300" s="4" t="str">
        <f>IF(AND($Z$2=$D1300,$Z$2&lt;&gt;"",$Z$2&lt;&gt;0,$Y$2=$Y$1),COUNT($Y$3:Y1299)+1,"  ")</f>
        <v xml:space="preserve">  </v>
      </c>
    </row>
    <row r="1301" spans="2:25" ht="15.75">
      <c r="C1301" s="86"/>
      <c r="U1301" s="4" t="str">
        <f>IF(AND($V$2=$E1301,$V$2&lt;&gt;"",$V$2&lt;&gt;0,F1301&lt;&gt;"تأكد من الكود"),COUNT($U$3:U1300)+1,"  ")</f>
        <v xml:space="preserve">  </v>
      </c>
      <c r="Y1301" s="4" t="str">
        <f>IF(AND($Z$2=$D1301,$Z$2&lt;&gt;"",$Z$2&lt;&gt;0,$Y$2=$Y$1),COUNT($Y$3:Y1300)+1,"  ")</f>
        <v xml:space="preserve">  </v>
      </c>
    </row>
    <row r="1302" spans="2:25" ht="15.75">
      <c r="C1302" s="86"/>
      <c r="U1302" s="4" t="str">
        <f>IF(AND($V$2=$E1302,$V$2&lt;&gt;"",$V$2&lt;&gt;0,F1302&lt;&gt;"تأكد من الكود"),COUNT($U$3:U1301)+1,"  ")</f>
        <v xml:space="preserve">  </v>
      </c>
      <c r="Y1302" s="4" t="str">
        <f>IF(AND($Z$2=$D1302,$Z$2&lt;&gt;"",$Z$2&lt;&gt;0,$Y$2=$Y$1),COUNT($Y$3:Y1301)+1,"  ")</f>
        <v xml:space="preserve">  </v>
      </c>
    </row>
    <row r="1303" spans="2:25" ht="15.75">
      <c r="C1303" s="86"/>
      <c r="U1303" s="4" t="str">
        <f>IF(AND($V$2=$E1303,$V$2&lt;&gt;"",$V$2&lt;&gt;0,F1303&lt;&gt;"تأكد من الكود"),COUNT($U$3:U1302)+1,"  ")</f>
        <v xml:space="preserve">  </v>
      </c>
      <c r="Y1303" s="4" t="str">
        <f>IF(AND($Z$2=$D1303,$Z$2&lt;&gt;"",$Z$2&lt;&gt;0,$Y$2=$Y$1),COUNT($Y$3:Y1302)+1,"  ")</f>
        <v xml:space="preserve">  </v>
      </c>
    </row>
    <row r="1304" spans="2:25" ht="15.75">
      <c r="C1304" s="86"/>
      <c r="U1304" s="4" t="str">
        <f>IF(AND($V$2=$E1304,$V$2&lt;&gt;"",$V$2&lt;&gt;0,F1304&lt;&gt;"تأكد من الكود"),COUNT($U$3:U1303)+1,"  ")</f>
        <v xml:space="preserve">  </v>
      </c>
      <c r="Y1304" s="4" t="str">
        <f>IF(AND($Z$2=$D1304,$Z$2&lt;&gt;"",$Z$2&lt;&gt;0,$Y$2=$Y$1),COUNT($Y$3:Y1303)+1,"  ")</f>
        <v xml:space="preserve">  </v>
      </c>
    </row>
    <row r="1305" spans="2:25" ht="15.75">
      <c r="C1305" s="86"/>
      <c r="U1305" s="4" t="str">
        <f>IF(AND($V$2=$E1305,$V$2&lt;&gt;"",$V$2&lt;&gt;0,F1305&lt;&gt;"تأكد من الكود"),COUNT($U$3:U1304)+1,"  ")</f>
        <v xml:space="preserve">  </v>
      </c>
      <c r="Y1305" s="4" t="str">
        <f>IF(AND($Z$2=$D1305,$Z$2&lt;&gt;"",$Z$2&lt;&gt;0,$Y$2=$Y$1),COUNT($Y$3:Y1304)+1,"  ")</f>
        <v xml:space="preserve">  </v>
      </c>
    </row>
    <row r="1306" spans="2:25" ht="15.75">
      <c r="C1306" s="86"/>
      <c r="U1306" s="4" t="str">
        <f>IF(AND($V$2=$E1306,$V$2&lt;&gt;"",$V$2&lt;&gt;0,F1306&lt;&gt;"تأكد من الكود"),COUNT($U$3:U1305)+1,"  ")</f>
        <v xml:space="preserve">  </v>
      </c>
      <c r="Y1306" s="4" t="str">
        <f>IF(AND($Z$2=$D1306,$Z$2&lt;&gt;"",$Z$2&lt;&gt;0,$Y$2=$Y$1),COUNT($Y$3:Y1305)+1,"  ")</f>
        <v xml:space="preserve">  </v>
      </c>
    </row>
    <row r="1307" spans="2:25" ht="15.75">
      <c r="C1307" s="86"/>
      <c r="U1307" s="4" t="str">
        <f>IF(AND($V$2=$E1307,$V$2&lt;&gt;"",$V$2&lt;&gt;0,F1307&lt;&gt;"تأكد من الكود"),COUNT($U$3:U1306)+1,"  ")</f>
        <v xml:space="preserve">  </v>
      </c>
      <c r="Y1307" s="4" t="str">
        <f>IF(AND($Z$2=$D1307,$Z$2&lt;&gt;"",$Z$2&lt;&gt;0,$Y$2=$Y$1),COUNT($Y$3:Y1306)+1,"  ")</f>
        <v xml:space="preserve">  </v>
      </c>
    </row>
    <row r="1308" spans="2:25" ht="15.75">
      <c r="C1308" s="86"/>
      <c r="U1308" s="4" t="str">
        <f>IF(AND($V$2=$E1308,$V$2&lt;&gt;"",$V$2&lt;&gt;0,F1308&lt;&gt;"تأكد من الكود"),COUNT($U$3:U1307)+1,"  ")</f>
        <v xml:space="preserve">  </v>
      </c>
      <c r="Y1308" s="4" t="str">
        <f>IF(AND($Z$2=$D1308,$Z$2&lt;&gt;"",$Z$2&lt;&gt;0,$Y$2=$Y$1),COUNT($Y$3:Y1307)+1,"  ")</f>
        <v xml:space="preserve">  </v>
      </c>
    </row>
    <row r="1309" spans="2:25" ht="15.75">
      <c r="C1309" s="86"/>
      <c r="U1309" s="4" t="str">
        <f>IF(AND($V$2=$E1309,$V$2&lt;&gt;"",$V$2&lt;&gt;0,F1309&lt;&gt;"تأكد من الكود"),COUNT($U$3:U1308)+1,"  ")</f>
        <v xml:space="preserve">  </v>
      </c>
      <c r="Y1309" s="4" t="str">
        <f>IF(AND($Z$2=$D1309,$Z$2&lt;&gt;"",$Z$2&lt;&gt;0,$Y$2=$Y$1),COUNT($Y$3:Y1308)+1,"  ")</f>
        <v xml:space="preserve">  </v>
      </c>
    </row>
    <row r="1310" spans="2:25" ht="15.75">
      <c r="C1310" s="86"/>
      <c r="U1310" s="4" t="str">
        <f>IF(AND($V$2=$E1310,$V$2&lt;&gt;"",$V$2&lt;&gt;0,F1310&lt;&gt;"تأكد من الكود"),COUNT($U$3:U1309)+1,"  ")</f>
        <v xml:space="preserve">  </v>
      </c>
      <c r="Y1310" s="4" t="str">
        <f>IF(AND($Z$2=$D1310,$Z$2&lt;&gt;"",$Z$2&lt;&gt;0,$Y$2=$Y$1),COUNT($Y$3:Y1309)+1,"  ")</f>
        <v xml:space="preserve">  </v>
      </c>
    </row>
    <row r="1311" spans="2:25" ht="15.75">
      <c r="C1311" s="86"/>
      <c r="U1311" s="4" t="str">
        <f>IF(AND($V$2=$E1311,$V$2&lt;&gt;"",$V$2&lt;&gt;0,F1311&lt;&gt;"تأكد من الكود"),COUNT($U$3:U1310)+1,"  ")</f>
        <v xml:space="preserve">  </v>
      </c>
      <c r="Y1311" s="4" t="str">
        <f>IF(AND($Z$2=$D1311,$Z$2&lt;&gt;"",$Z$2&lt;&gt;0,$Y$2=$Y$1),COUNT($Y$3:Y1310)+1,"  ")</f>
        <v xml:space="preserve">  </v>
      </c>
    </row>
    <row r="1312" spans="2:25" ht="15.75">
      <c r="C1312" s="86"/>
      <c r="U1312" s="4" t="str">
        <f>IF(AND($V$2=$E1312,$V$2&lt;&gt;"",$V$2&lt;&gt;0,F1312&lt;&gt;"تأكد من الكود"),COUNT($U$3:U1311)+1,"  ")</f>
        <v xml:space="preserve">  </v>
      </c>
      <c r="Y1312" s="4" t="str">
        <f>IF(AND($Z$2=$D1312,$Z$2&lt;&gt;"",$Z$2&lt;&gt;0,$Y$2=$Y$1),COUNT($Y$3:Y1311)+1,"  ")</f>
        <v xml:space="preserve">  </v>
      </c>
    </row>
    <row r="1313" spans="3:25" ht="15.75">
      <c r="C1313" s="86"/>
      <c r="U1313" s="4" t="str">
        <f>IF(AND($V$2=$E1313,$V$2&lt;&gt;"",$V$2&lt;&gt;0,F1313&lt;&gt;"تأكد من الكود"),COUNT($U$3:U1312)+1,"  ")</f>
        <v xml:space="preserve">  </v>
      </c>
      <c r="Y1313" s="4" t="str">
        <f>IF(AND($Z$2=$D1313,$Z$2&lt;&gt;"",$Z$2&lt;&gt;0,$Y$2=$Y$1),COUNT($Y$3:Y1312)+1,"  ")</f>
        <v xml:space="preserve">  </v>
      </c>
    </row>
    <row r="1314" spans="3:25" ht="15.75">
      <c r="C1314" s="86"/>
      <c r="U1314" s="4" t="str">
        <f>IF(AND($V$2=$E1314,$V$2&lt;&gt;"",$V$2&lt;&gt;0,F1314&lt;&gt;"تأكد من الكود"),COUNT($U$3:U1313)+1,"  ")</f>
        <v xml:space="preserve">  </v>
      </c>
      <c r="Y1314" s="4" t="str">
        <f>IF(AND($Z$2=$D1314,$Z$2&lt;&gt;"",$Z$2&lt;&gt;0,$Y$2=$Y$1),COUNT($Y$3:Y1313)+1,"  ")</f>
        <v xml:space="preserve">  </v>
      </c>
    </row>
    <row r="1315" spans="3:25" ht="15.75">
      <c r="C1315" s="86"/>
      <c r="U1315" s="4" t="str">
        <f>IF(AND($V$2=$E1315,$V$2&lt;&gt;"",$V$2&lt;&gt;0,F1315&lt;&gt;"تأكد من الكود"),COUNT($U$3:U1314)+1,"  ")</f>
        <v xml:space="preserve">  </v>
      </c>
      <c r="Y1315" s="4" t="str">
        <f>IF(AND($Z$2=$D1315,$Z$2&lt;&gt;"",$Z$2&lt;&gt;0,$Y$2=$Y$1),COUNT($Y$3:Y1314)+1,"  ")</f>
        <v xml:space="preserve">  </v>
      </c>
    </row>
    <row r="1316" spans="3:25" ht="15.75">
      <c r="C1316" s="86"/>
      <c r="U1316" s="4" t="str">
        <f>IF(AND($V$2=$E1316,$V$2&lt;&gt;"",$V$2&lt;&gt;0,F1316&lt;&gt;"تأكد من الكود"),COUNT($U$3:U1315)+1,"  ")</f>
        <v xml:space="preserve">  </v>
      </c>
      <c r="Y1316" s="4" t="str">
        <f>IF(AND($Z$2=$D1316,$Z$2&lt;&gt;"",$Z$2&lt;&gt;0,$Y$2=$Y$1),COUNT($Y$3:Y1315)+1,"  ")</f>
        <v xml:space="preserve">  </v>
      </c>
    </row>
    <row r="1317" spans="3:25" ht="15.75">
      <c r="C1317" s="86"/>
      <c r="U1317" s="4" t="str">
        <f>IF(AND($V$2=$E1317,$V$2&lt;&gt;"",$V$2&lt;&gt;0,F1317&lt;&gt;"تأكد من الكود"),COUNT($U$3:U1316)+1,"  ")</f>
        <v xml:space="preserve">  </v>
      </c>
      <c r="Y1317" s="4" t="str">
        <f>IF(AND($Z$2=$D1317,$Z$2&lt;&gt;"",$Z$2&lt;&gt;0,$Y$2=$Y$1),COUNT($Y$3:Y1316)+1,"  ")</f>
        <v xml:space="preserve">  </v>
      </c>
    </row>
    <row r="1318" spans="3:25" ht="15.75">
      <c r="C1318" s="86"/>
      <c r="U1318" s="4" t="str">
        <f>IF(AND($V$2=$E1318,$V$2&lt;&gt;"",$V$2&lt;&gt;0,F1318&lt;&gt;"تأكد من الكود"),COUNT($U$3:U1317)+1,"  ")</f>
        <v xml:space="preserve">  </v>
      </c>
      <c r="Y1318" s="4" t="str">
        <f>IF(AND($Z$2=$D1318,$Z$2&lt;&gt;"",$Z$2&lt;&gt;0,$Y$2=$Y$1),COUNT($Y$3:Y1317)+1,"  ")</f>
        <v xml:space="preserve">  </v>
      </c>
    </row>
    <row r="1319" spans="3:25" ht="15.75">
      <c r="C1319" s="86"/>
      <c r="U1319" s="4" t="str">
        <f>IF(AND($V$2=$E1319,$V$2&lt;&gt;"",$V$2&lt;&gt;0,F1319&lt;&gt;"تأكد من الكود"),COUNT($U$3:U1318)+1,"  ")</f>
        <v xml:space="preserve">  </v>
      </c>
      <c r="Y1319" s="4" t="str">
        <f>IF(AND($Z$2=$D1319,$Z$2&lt;&gt;"",$Z$2&lt;&gt;0,$Y$2=$Y$1),COUNT($Y$3:Y1318)+1,"  ")</f>
        <v xml:space="preserve">  </v>
      </c>
    </row>
    <row r="1320" spans="3:25" ht="15.75">
      <c r="C1320" s="86"/>
      <c r="U1320" s="4" t="str">
        <f>IF(AND($V$2=$E1320,$V$2&lt;&gt;"",$V$2&lt;&gt;0,F1320&lt;&gt;"تأكد من الكود"),COUNT($U$3:U1319)+1,"  ")</f>
        <v xml:space="preserve">  </v>
      </c>
      <c r="Y1320" s="4" t="str">
        <f>IF(AND($Z$2=$D1320,$Z$2&lt;&gt;"",$Z$2&lt;&gt;0,$Y$2=$Y$1),COUNT($Y$3:Y1319)+1,"  ")</f>
        <v xml:space="preserve">  </v>
      </c>
    </row>
    <row r="1321" spans="3:25" ht="15.75">
      <c r="C1321" s="86"/>
      <c r="U1321" s="4" t="str">
        <f>IF(AND($V$2=$E1321,$V$2&lt;&gt;"",$V$2&lt;&gt;0,F1321&lt;&gt;"تأكد من الكود"),COUNT($U$3:U1320)+1,"  ")</f>
        <v xml:space="preserve">  </v>
      </c>
      <c r="Y1321" s="4" t="str">
        <f>IF(AND($Z$2=$D1321,$Z$2&lt;&gt;"",$Z$2&lt;&gt;0,$Y$2=$Y$1),COUNT($Y$3:Y1320)+1,"  ")</f>
        <v xml:space="preserve">  </v>
      </c>
    </row>
    <row r="1322" spans="3:25" ht="15.75">
      <c r="C1322" s="86"/>
      <c r="U1322" s="4" t="str">
        <f>IF(AND($V$2=$E1322,$V$2&lt;&gt;"",$V$2&lt;&gt;0,F1322&lt;&gt;"تأكد من الكود"),COUNT($U$3:U1321)+1,"  ")</f>
        <v xml:space="preserve">  </v>
      </c>
      <c r="Y1322" s="4" t="str">
        <f>IF(AND($Z$2=$D1322,$Z$2&lt;&gt;"",$Z$2&lt;&gt;0,$Y$2=$Y$1),COUNT($Y$3:Y1321)+1,"  ")</f>
        <v xml:space="preserve">  </v>
      </c>
    </row>
    <row r="1323" spans="3:25" ht="15.75">
      <c r="C1323" s="86"/>
      <c r="U1323" s="4" t="str">
        <f>IF(AND($V$2=$E1323,$V$2&lt;&gt;"",$V$2&lt;&gt;0,F1323&lt;&gt;"تأكد من الكود"),COUNT($U$3:U1322)+1,"  ")</f>
        <v xml:space="preserve">  </v>
      </c>
      <c r="Y1323" s="4" t="str">
        <f>IF(AND($Z$2=$D1323,$Z$2&lt;&gt;"",$Z$2&lt;&gt;0,$Y$2=$Y$1),COUNT($Y$3:Y1322)+1,"  ")</f>
        <v xml:space="preserve">  </v>
      </c>
    </row>
    <row r="1324" spans="3:25" ht="15.75">
      <c r="C1324" s="86"/>
      <c r="U1324" s="4" t="str">
        <f>IF(AND($V$2=$E1324,$V$2&lt;&gt;"",$V$2&lt;&gt;0,F1324&lt;&gt;"تأكد من الكود"),COUNT($U$3:U1323)+1,"  ")</f>
        <v xml:space="preserve">  </v>
      </c>
      <c r="Y1324" s="4" t="str">
        <f>IF(AND($Z$2=$D1324,$Z$2&lt;&gt;"",$Z$2&lt;&gt;0,$Y$2=$Y$1),COUNT($Y$3:Y1323)+1,"  ")</f>
        <v xml:space="preserve">  </v>
      </c>
    </row>
    <row r="1325" spans="3:25" ht="15.75">
      <c r="C1325" s="86"/>
      <c r="U1325" s="4" t="str">
        <f>IF(AND($V$2=$E1325,$V$2&lt;&gt;"",$V$2&lt;&gt;0,F1325&lt;&gt;"تأكد من الكود"),COUNT($U$3:U1324)+1,"  ")</f>
        <v xml:space="preserve">  </v>
      </c>
      <c r="Y1325" s="4" t="str">
        <f>IF(AND($Z$2=$D1325,$Z$2&lt;&gt;"",$Z$2&lt;&gt;0,$Y$2=$Y$1),COUNT($Y$3:Y1324)+1,"  ")</f>
        <v xml:space="preserve">  </v>
      </c>
    </row>
    <row r="1326" spans="3:25" ht="15.75">
      <c r="C1326" s="86"/>
      <c r="U1326" s="4" t="str">
        <f>IF(AND($V$2=$E1326,$V$2&lt;&gt;"",$V$2&lt;&gt;0,F1326&lt;&gt;"تأكد من الكود"),COUNT($U$3:U1325)+1,"  ")</f>
        <v xml:space="preserve">  </v>
      </c>
      <c r="Y1326" s="4" t="str">
        <f>IF(AND($Z$2=$D1326,$Z$2&lt;&gt;"",$Z$2&lt;&gt;0,$Y$2=$Y$1),COUNT($Y$3:Y1325)+1,"  ")</f>
        <v xml:space="preserve">  </v>
      </c>
    </row>
    <row r="1327" spans="3:25" ht="15.75">
      <c r="C1327" s="86"/>
      <c r="U1327" s="4" t="str">
        <f>IF(AND($V$2=$E1327,$V$2&lt;&gt;"",$V$2&lt;&gt;0,F1327&lt;&gt;"تأكد من الكود"),COUNT($U$3:U1326)+1,"  ")</f>
        <v xml:space="preserve">  </v>
      </c>
      <c r="Y1327" s="4" t="str">
        <f>IF(AND($Z$2=$D1327,$Z$2&lt;&gt;"",$Z$2&lt;&gt;0,$Y$2=$Y$1),COUNT($Y$3:Y1326)+1,"  ")</f>
        <v xml:space="preserve">  </v>
      </c>
    </row>
    <row r="1328" spans="3:25" ht="15.75">
      <c r="C1328" s="86"/>
      <c r="U1328" s="4" t="str">
        <f>IF(AND($V$2=$E1328,$V$2&lt;&gt;"",$V$2&lt;&gt;0,F1328&lt;&gt;"تأكد من الكود"),COUNT($U$3:U1327)+1,"  ")</f>
        <v xml:space="preserve">  </v>
      </c>
      <c r="Y1328" s="4" t="str">
        <f>IF(AND($Z$2=$D1328,$Z$2&lt;&gt;"",$Z$2&lt;&gt;0,$Y$2=$Y$1),COUNT($Y$3:Y1327)+1,"  ")</f>
        <v xml:space="preserve">  </v>
      </c>
    </row>
    <row r="1329" spans="3:25" ht="15.75">
      <c r="C1329" s="86"/>
      <c r="U1329" s="4" t="str">
        <f>IF(AND($V$2=$E1329,$V$2&lt;&gt;"",$V$2&lt;&gt;0,F1329&lt;&gt;"تأكد من الكود"),COUNT($U$3:U1328)+1,"  ")</f>
        <v xml:space="preserve">  </v>
      </c>
      <c r="Y1329" s="4" t="str">
        <f>IF(AND($Z$2=$D1329,$Z$2&lt;&gt;"",$Z$2&lt;&gt;0,$Y$2=$Y$1),COUNT($Y$3:Y1328)+1,"  ")</f>
        <v xml:space="preserve">  </v>
      </c>
    </row>
    <row r="1330" spans="3:25" ht="15.75">
      <c r="C1330" s="86"/>
      <c r="U1330" s="4" t="str">
        <f>IF(AND($V$2=$E1330,$V$2&lt;&gt;"",$V$2&lt;&gt;0,F1330&lt;&gt;"تأكد من الكود"),COUNT($U$3:U1329)+1,"  ")</f>
        <v xml:space="preserve">  </v>
      </c>
      <c r="Y1330" s="4" t="str">
        <f>IF(AND($Z$2=$D1330,$Z$2&lt;&gt;"",$Z$2&lt;&gt;0,$Y$2=$Y$1),COUNT($Y$3:Y1329)+1,"  ")</f>
        <v xml:space="preserve">  </v>
      </c>
    </row>
    <row r="1331" spans="3:25">
      <c r="C1331" s="86"/>
    </row>
    <row r="1332" spans="3:25">
      <c r="C1332" s="86"/>
    </row>
    <row r="1333" spans="3:25">
      <c r="C1333" s="86"/>
    </row>
    <row r="1334" spans="3:25">
      <c r="C1334" s="86"/>
    </row>
    <row r="1335" spans="3:25">
      <c r="C1335" s="86"/>
    </row>
    <row r="1336" spans="3:25">
      <c r="C1336" s="86"/>
    </row>
    <row r="1337" spans="3:25">
      <c r="C1337" s="86"/>
    </row>
    <row r="1338" spans="3:25">
      <c r="C1338" s="86"/>
    </row>
    <row r="1339" spans="3:25">
      <c r="C1339" s="86"/>
    </row>
    <row r="1340" spans="3:25">
      <c r="C1340" s="86"/>
    </row>
    <row r="1341" spans="3:25">
      <c r="C1341" s="86"/>
    </row>
    <row r="1342" spans="3:25">
      <c r="C1342" s="86"/>
    </row>
    <row r="1343" spans="3:25">
      <c r="C1343" s="86"/>
    </row>
    <row r="1344" spans="3:25">
      <c r="C1344" s="86"/>
    </row>
    <row r="1345" spans="3:3">
      <c r="C1345" s="86"/>
    </row>
    <row r="1346" spans="3:3">
      <c r="C1346" s="86"/>
    </row>
    <row r="1347" spans="3:3">
      <c r="C1347" s="86"/>
    </row>
    <row r="1348" spans="3:3">
      <c r="C1348" s="86"/>
    </row>
    <row r="1349" spans="3:3">
      <c r="C1349" s="86"/>
    </row>
    <row r="1350" spans="3:3">
      <c r="C1350" s="86"/>
    </row>
    <row r="1351" spans="3:3">
      <c r="C1351" s="86"/>
    </row>
    <row r="1352" spans="3:3">
      <c r="C1352" s="86"/>
    </row>
    <row r="1353" spans="3:3">
      <c r="C1353" s="86"/>
    </row>
    <row r="1354" spans="3:3">
      <c r="C1354" s="86"/>
    </row>
    <row r="1355" spans="3:3">
      <c r="C1355" s="86"/>
    </row>
    <row r="1356" spans="3:3">
      <c r="C1356" s="86"/>
    </row>
    <row r="1357" spans="3:3">
      <c r="C1357" s="86"/>
    </row>
    <row r="1358" spans="3:3">
      <c r="C1358" s="86"/>
    </row>
    <row r="1359" spans="3:3">
      <c r="C1359" s="86"/>
    </row>
    <row r="1360" spans="3:3">
      <c r="C1360" s="86"/>
    </row>
    <row r="1361" spans="3:3">
      <c r="C1361" s="86"/>
    </row>
    <row r="1362" spans="3:3">
      <c r="C1362" s="86"/>
    </row>
    <row r="1363" spans="3:3">
      <c r="C1363" s="86"/>
    </row>
    <row r="1364" spans="3:3">
      <c r="C1364" s="86"/>
    </row>
    <row r="1365" spans="3:3">
      <c r="C1365" s="86"/>
    </row>
    <row r="1366" spans="3:3">
      <c r="C1366" s="86"/>
    </row>
    <row r="1367" spans="3:3">
      <c r="C1367" s="86"/>
    </row>
    <row r="1368" spans="3:3">
      <c r="C1368" s="86"/>
    </row>
    <row r="1369" spans="3:3">
      <c r="C1369" s="86"/>
    </row>
    <row r="1370" spans="3:3">
      <c r="C1370" s="86"/>
    </row>
    <row r="1371" spans="3:3">
      <c r="C1371" s="86"/>
    </row>
    <row r="1372" spans="3:3">
      <c r="C1372" s="86"/>
    </row>
    <row r="1373" spans="3:3">
      <c r="C1373" s="86"/>
    </row>
    <row r="1374" spans="3:3">
      <c r="C1374" s="86"/>
    </row>
    <row r="1375" spans="3:3">
      <c r="C1375" s="86"/>
    </row>
    <row r="1376" spans="3:3">
      <c r="C1376" s="86"/>
    </row>
    <row r="1377" spans="3:3">
      <c r="C1377" s="86"/>
    </row>
    <row r="1378" spans="3:3">
      <c r="C1378" s="86"/>
    </row>
    <row r="1379" spans="3:3">
      <c r="C1379" s="86"/>
    </row>
    <row r="1380" spans="3:3">
      <c r="C1380" s="86"/>
    </row>
    <row r="1381" spans="3:3">
      <c r="C1381" s="86"/>
    </row>
    <row r="1382" spans="3:3">
      <c r="C1382" s="86"/>
    </row>
    <row r="1383" spans="3:3">
      <c r="C1383" s="86"/>
    </row>
    <row r="1384" spans="3:3">
      <c r="C1384" s="86"/>
    </row>
    <row r="1385" spans="3:3">
      <c r="C1385" s="86"/>
    </row>
    <row r="1386" spans="3:3">
      <c r="C1386" s="86"/>
    </row>
    <row r="1387" spans="3:3">
      <c r="C1387" s="86"/>
    </row>
    <row r="1388" spans="3:3">
      <c r="C1388" s="86"/>
    </row>
    <row r="1389" spans="3:3">
      <c r="C1389" s="86"/>
    </row>
    <row r="1390" spans="3:3">
      <c r="C1390" s="86"/>
    </row>
    <row r="1391" spans="3:3">
      <c r="C1391" s="86"/>
    </row>
    <row r="1392" spans="3:3">
      <c r="C1392" s="86"/>
    </row>
    <row r="1393" spans="3:3">
      <c r="C1393" s="86"/>
    </row>
    <row r="1394" spans="3:3">
      <c r="C1394" s="86"/>
    </row>
    <row r="1395" spans="3:3">
      <c r="C1395" s="86"/>
    </row>
    <row r="1396" spans="3:3">
      <c r="C1396" s="86"/>
    </row>
    <row r="1397" spans="3:3">
      <c r="C1397" s="86"/>
    </row>
    <row r="1398" spans="3:3">
      <c r="C1398" s="86"/>
    </row>
    <row r="1399" spans="3:3">
      <c r="C1399" s="86"/>
    </row>
    <row r="1400" spans="3:3">
      <c r="C1400" s="86"/>
    </row>
    <row r="1401" spans="3:3">
      <c r="C1401" s="86"/>
    </row>
    <row r="1402" spans="3:3">
      <c r="C1402" s="86"/>
    </row>
    <row r="1403" spans="3:3">
      <c r="C1403" s="86"/>
    </row>
    <row r="1404" spans="3:3">
      <c r="C1404" s="86"/>
    </row>
    <row r="1405" spans="3:3">
      <c r="C1405" s="86"/>
    </row>
    <row r="1406" spans="3:3">
      <c r="C1406" s="86"/>
    </row>
    <row r="1407" spans="3:3">
      <c r="C1407" s="86"/>
    </row>
    <row r="1408" spans="3:3">
      <c r="C1408" s="86"/>
    </row>
    <row r="1409" spans="3:3">
      <c r="C1409" s="86"/>
    </row>
    <row r="1410" spans="3:3">
      <c r="C1410" s="86"/>
    </row>
    <row r="1411" spans="3:3">
      <c r="C1411" s="86"/>
    </row>
    <row r="1412" spans="3:3">
      <c r="C1412" s="86"/>
    </row>
    <row r="1413" spans="3:3">
      <c r="C1413" s="86"/>
    </row>
    <row r="1414" spans="3:3">
      <c r="C1414" s="86"/>
    </row>
    <row r="1415" spans="3:3">
      <c r="C1415" s="86"/>
    </row>
    <row r="1416" spans="3:3">
      <c r="C1416" s="86"/>
    </row>
    <row r="1417" spans="3:3">
      <c r="C1417" s="86"/>
    </row>
    <row r="1418" spans="3:3">
      <c r="C1418" s="86"/>
    </row>
    <row r="1419" spans="3:3">
      <c r="C1419" s="86"/>
    </row>
    <row r="1420" spans="3:3">
      <c r="C1420" s="86"/>
    </row>
    <row r="1421" spans="3:3">
      <c r="C1421" s="86"/>
    </row>
    <row r="1422" spans="3:3">
      <c r="C1422" s="86"/>
    </row>
    <row r="1423" spans="3:3">
      <c r="C1423" s="86"/>
    </row>
    <row r="1424" spans="3:3">
      <c r="C1424" s="86"/>
    </row>
    <row r="1425" spans="3:3">
      <c r="C1425" s="86"/>
    </row>
    <row r="1426" spans="3:3">
      <c r="C1426" s="86"/>
    </row>
    <row r="1427" spans="3:3">
      <c r="C1427" s="86"/>
    </row>
    <row r="1428" spans="3:3">
      <c r="C1428" s="86"/>
    </row>
    <row r="1429" spans="3:3">
      <c r="C1429" s="86"/>
    </row>
    <row r="1430" spans="3:3">
      <c r="C1430" s="86"/>
    </row>
    <row r="1431" spans="3:3">
      <c r="C1431" s="86"/>
    </row>
    <row r="1432" spans="3:3">
      <c r="C1432" s="86"/>
    </row>
    <row r="1433" spans="3:3">
      <c r="C1433" s="86"/>
    </row>
    <row r="1434" spans="3:3">
      <c r="C1434" s="86"/>
    </row>
    <row r="1435" spans="3:3">
      <c r="C1435" s="86"/>
    </row>
    <row r="1436" spans="3:3">
      <c r="C1436" s="86"/>
    </row>
    <row r="1437" spans="3:3">
      <c r="C1437" s="86"/>
    </row>
    <row r="1438" spans="3:3">
      <c r="C1438" s="86"/>
    </row>
    <row r="1439" spans="3:3">
      <c r="C1439" s="86"/>
    </row>
    <row r="1440" spans="3:3">
      <c r="C1440" s="86"/>
    </row>
    <row r="1441" spans="3:3">
      <c r="C1441" s="86"/>
    </row>
    <row r="1442" spans="3:3">
      <c r="C1442" s="86"/>
    </row>
    <row r="1443" spans="3:3">
      <c r="C1443" s="86"/>
    </row>
    <row r="1444" spans="3:3">
      <c r="C1444" s="86"/>
    </row>
    <row r="1445" spans="3:3">
      <c r="C1445" s="86"/>
    </row>
    <row r="1446" spans="3:3">
      <c r="C1446" s="86"/>
    </row>
    <row r="1447" spans="3:3">
      <c r="C1447" s="86"/>
    </row>
    <row r="1448" spans="3:3">
      <c r="C1448" s="86"/>
    </row>
    <row r="1449" spans="3:3">
      <c r="C1449" s="86"/>
    </row>
    <row r="1450" spans="3:3">
      <c r="C1450" s="86"/>
    </row>
    <row r="1451" spans="3:3">
      <c r="C1451" s="86"/>
    </row>
    <row r="1452" spans="3:3">
      <c r="C1452" s="86"/>
    </row>
    <row r="1453" spans="3:3">
      <c r="C1453" s="86"/>
    </row>
    <row r="1454" spans="3:3">
      <c r="C1454" s="86"/>
    </row>
    <row r="1455" spans="3:3">
      <c r="C1455" s="86"/>
    </row>
    <row r="1456" spans="3:3">
      <c r="C1456" s="86"/>
    </row>
    <row r="1457" spans="3:3">
      <c r="C1457" s="86"/>
    </row>
    <row r="1458" spans="3:3">
      <c r="C1458" s="86"/>
    </row>
    <row r="1459" spans="3:3">
      <c r="C1459" s="86"/>
    </row>
    <row r="1460" spans="3:3">
      <c r="C1460" s="86"/>
    </row>
    <row r="1461" spans="3:3">
      <c r="C1461" s="86"/>
    </row>
    <row r="1462" spans="3:3">
      <c r="C1462" s="86"/>
    </row>
    <row r="1463" spans="3:3">
      <c r="C1463" s="86"/>
    </row>
    <row r="1464" spans="3:3">
      <c r="C1464" s="86"/>
    </row>
    <row r="1465" spans="3:3">
      <c r="C1465" s="86"/>
    </row>
    <row r="1466" spans="3:3">
      <c r="C1466" s="86"/>
    </row>
    <row r="1467" spans="3:3">
      <c r="C1467" s="86"/>
    </row>
    <row r="1468" spans="3:3">
      <c r="C1468" s="86"/>
    </row>
    <row r="1469" spans="3:3">
      <c r="C1469" s="86"/>
    </row>
    <row r="1470" spans="3:3">
      <c r="C1470" s="86"/>
    </row>
    <row r="1471" spans="3:3">
      <c r="C1471" s="86"/>
    </row>
    <row r="1472" spans="3:3">
      <c r="C1472" s="86"/>
    </row>
    <row r="1473" spans="3:3">
      <c r="C1473" s="86"/>
    </row>
    <row r="1474" spans="3:3">
      <c r="C1474" s="86"/>
    </row>
    <row r="1475" spans="3:3">
      <c r="C1475" s="86"/>
    </row>
    <row r="1476" spans="3:3">
      <c r="C1476" s="86"/>
    </row>
    <row r="1477" spans="3:3">
      <c r="C1477" s="86"/>
    </row>
    <row r="1478" spans="3:3">
      <c r="C1478" s="86"/>
    </row>
    <row r="1479" spans="3:3">
      <c r="C1479" s="86"/>
    </row>
    <row r="1480" spans="3:3">
      <c r="C1480" s="86"/>
    </row>
    <row r="1481" spans="3:3">
      <c r="C1481" s="86"/>
    </row>
    <row r="1482" spans="3:3">
      <c r="C1482" s="86"/>
    </row>
    <row r="1483" spans="3:3">
      <c r="C1483" s="86"/>
    </row>
    <row r="1484" spans="3:3">
      <c r="C1484" s="86"/>
    </row>
    <row r="1485" spans="3:3">
      <c r="C1485" s="86"/>
    </row>
    <row r="1486" spans="3:3">
      <c r="C1486" s="86"/>
    </row>
    <row r="1487" spans="3:3">
      <c r="C1487" s="86"/>
    </row>
    <row r="1488" spans="3:3">
      <c r="C1488" s="86"/>
    </row>
    <row r="1489" spans="3:3">
      <c r="C1489" s="86"/>
    </row>
    <row r="1490" spans="3:3">
      <c r="C1490" s="86"/>
    </row>
    <row r="1491" spans="3:3">
      <c r="C1491" s="86"/>
    </row>
    <row r="1492" spans="3:3">
      <c r="C1492" s="86"/>
    </row>
    <row r="1493" spans="3:3">
      <c r="C1493" s="86"/>
    </row>
    <row r="1494" spans="3:3">
      <c r="C1494" s="86"/>
    </row>
    <row r="1495" spans="3:3">
      <c r="C1495" s="86"/>
    </row>
    <row r="1496" spans="3:3">
      <c r="C1496" s="86"/>
    </row>
    <row r="1497" spans="3:3">
      <c r="C1497" s="86"/>
    </row>
    <row r="1498" spans="3:3">
      <c r="C1498" s="86"/>
    </row>
    <row r="1499" spans="3:3">
      <c r="C1499" s="86"/>
    </row>
    <row r="1500" spans="3:3">
      <c r="C1500" s="86"/>
    </row>
    <row r="1501" spans="3:3">
      <c r="C1501" s="86"/>
    </row>
    <row r="1502" spans="3:3">
      <c r="C1502" s="86"/>
    </row>
    <row r="1503" spans="3:3">
      <c r="C1503" s="86"/>
    </row>
    <row r="1504" spans="3:3">
      <c r="C1504" s="86"/>
    </row>
    <row r="1505" spans="3:3">
      <c r="C1505" s="86"/>
    </row>
    <row r="1506" spans="3:3">
      <c r="C1506" s="86"/>
    </row>
    <row r="1507" spans="3:3">
      <c r="C1507" s="86"/>
    </row>
    <row r="1508" spans="3:3">
      <c r="C1508" s="86"/>
    </row>
    <row r="1509" spans="3:3">
      <c r="C1509" s="86"/>
    </row>
    <row r="1510" spans="3:3">
      <c r="C1510" s="86"/>
    </row>
    <row r="1511" spans="3:3">
      <c r="C1511" s="86"/>
    </row>
    <row r="1512" spans="3:3">
      <c r="C1512" s="86"/>
    </row>
    <row r="1513" spans="3:3">
      <c r="C1513" s="86"/>
    </row>
    <row r="1514" spans="3:3">
      <c r="C1514" s="86"/>
    </row>
    <row r="1515" spans="3:3">
      <c r="C1515" s="86"/>
    </row>
    <row r="1516" spans="3:3">
      <c r="C1516" s="86"/>
    </row>
    <row r="1517" spans="3:3">
      <c r="C1517" s="86"/>
    </row>
    <row r="1518" spans="3:3">
      <c r="C1518" s="86"/>
    </row>
    <row r="1519" spans="3:3">
      <c r="C1519" s="86"/>
    </row>
    <row r="1520" spans="3:3">
      <c r="C1520" s="86"/>
    </row>
    <row r="1521" spans="3:3">
      <c r="C1521" s="86"/>
    </row>
    <row r="1522" spans="3:3">
      <c r="C1522" s="86"/>
    </row>
    <row r="1523" spans="3:3">
      <c r="C1523" s="86"/>
    </row>
    <row r="1524" spans="3:3">
      <c r="C1524" s="86"/>
    </row>
    <row r="1525" spans="3:3">
      <c r="C1525" s="86"/>
    </row>
    <row r="1526" spans="3:3">
      <c r="C1526" s="86"/>
    </row>
    <row r="1527" spans="3:3">
      <c r="C1527" s="86"/>
    </row>
    <row r="1528" spans="3:3">
      <c r="C1528" s="86"/>
    </row>
    <row r="1529" spans="3:3">
      <c r="C1529" s="86"/>
    </row>
    <row r="1530" spans="3:3">
      <c r="C1530" s="86"/>
    </row>
    <row r="1531" spans="3:3">
      <c r="C1531" s="86"/>
    </row>
    <row r="1532" spans="3:3">
      <c r="C1532" s="86"/>
    </row>
    <row r="1533" spans="3:3">
      <c r="C1533" s="86"/>
    </row>
    <row r="1534" spans="3:3">
      <c r="C1534" s="86"/>
    </row>
    <row r="1535" spans="3:3">
      <c r="C1535" s="86"/>
    </row>
    <row r="1536" spans="3:3">
      <c r="C1536" s="86"/>
    </row>
    <row r="1537" spans="3:3">
      <c r="C1537" s="86"/>
    </row>
    <row r="1538" spans="3:3">
      <c r="C1538" s="86"/>
    </row>
    <row r="1539" spans="3:3">
      <c r="C1539" s="86"/>
    </row>
    <row r="1540" spans="3:3">
      <c r="C1540" s="86"/>
    </row>
    <row r="1541" spans="3:3">
      <c r="C1541" s="86"/>
    </row>
    <row r="1542" spans="3:3">
      <c r="C1542" s="86"/>
    </row>
    <row r="1543" spans="3:3">
      <c r="C1543" s="86"/>
    </row>
    <row r="1544" spans="3:3">
      <c r="C1544" s="86"/>
    </row>
    <row r="1545" spans="3:3">
      <c r="C1545" s="86"/>
    </row>
    <row r="1546" spans="3:3">
      <c r="C1546" s="86"/>
    </row>
    <row r="1547" spans="3:3">
      <c r="C1547" s="86"/>
    </row>
    <row r="1548" spans="3:3">
      <c r="C1548" s="86"/>
    </row>
    <row r="1549" spans="3:3">
      <c r="C1549" s="86"/>
    </row>
    <row r="1550" spans="3:3">
      <c r="C1550" s="86"/>
    </row>
    <row r="1551" spans="3:3">
      <c r="C1551" s="86"/>
    </row>
    <row r="1552" spans="3:3">
      <c r="C1552" s="86"/>
    </row>
    <row r="1553" spans="3:3">
      <c r="C1553" s="86"/>
    </row>
    <row r="1554" spans="3:3">
      <c r="C1554" s="86"/>
    </row>
    <row r="1555" spans="3:3">
      <c r="C1555" s="86"/>
    </row>
    <row r="1556" spans="3:3">
      <c r="C1556" s="86"/>
    </row>
    <row r="1557" spans="3:3">
      <c r="C1557" s="86"/>
    </row>
    <row r="1558" spans="3:3">
      <c r="C1558" s="86"/>
    </row>
    <row r="1559" spans="3:3">
      <c r="C1559" s="86"/>
    </row>
    <row r="1560" spans="3:3">
      <c r="C1560" s="86"/>
    </row>
    <row r="1561" spans="3:3">
      <c r="C1561" s="86"/>
    </row>
    <row r="1562" spans="3:3">
      <c r="C1562" s="86"/>
    </row>
    <row r="1563" spans="3:3">
      <c r="C1563" s="86"/>
    </row>
    <row r="1564" spans="3:3">
      <c r="C1564" s="86"/>
    </row>
    <row r="1565" spans="3:3">
      <c r="C1565" s="86"/>
    </row>
    <row r="1566" spans="3:3">
      <c r="C1566" s="86"/>
    </row>
    <row r="1567" spans="3:3">
      <c r="C1567" s="86"/>
    </row>
    <row r="1568" spans="3:3">
      <c r="C1568" s="86"/>
    </row>
    <row r="1569" spans="3:3">
      <c r="C1569" s="86"/>
    </row>
    <row r="1570" spans="3:3">
      <c r="C1570" s="86"/>
    </row>
    <row r="1571" spans="3:3">
      <c r="C1571" s="86"/>
    </row>
    <row r="1572" spans="3:3">
      <c r="C1572" s="86"/>
    </row>
    <row r="1573" spans="3:3">
      <c r="C1573" s="86"/>
    </row>
    <row r="1574" spans="3:3">
      <c r="C1574" s="86"/>
    </row>
    <row r="1575" spans="3:3">
      <c r="C1575" s="86"/>
    </row>
    <row r="1576" spans="3:3">
      <c r="C1576" s="86"/>
    </row>
    <row r="1577" spans="3:3">
      <c r="C1577" s="86"/>
    </row>
    <row r="1578" spans="3:3">
      <c r="C1578" s="86"/>
    </row>
    <row r="1579" spans="3:3">
      <c r="C1579" s="86"/>
    </row>
    <row r="1580" spans="3:3">
      <c r="C1580" s="86"/>
    </row>
    <row r="1581" spans="3:3">
      <c r="C1581" s="86"/>
    </row>
    <row r="1582" spans="3:3">
      <c r="C1582" s="86"/>
    </row>
    <row r="1583" spans="3:3">
      <c r="C1583" s="86"/>
    </row>
    <row r="1584" spans="3:3">
      <c r="C1584" s="86"/>
    </row>
    <row r="1585" spans="3:3">
      <c r="C1585" s="86"/>
    </row>
    <row r="1586" spans="3:3">
      <c r="C1586" s="86"/>
    </row>
    <row r="1587" spans="3:3">
      <c r="C1587" s="86"/>
    </row>
    <row r="1588" spans="3:3">
      <c r="C1588" s="86"/>
    </row>
    <row r="1589" spans="3:3">
      <c r="C1589" s="86"/>
    </row>
    <row r="1590" spans="3:3">
      <c r="C1590" s="86"/>
    </row>
    <row r="1591" spans="3:3">
      <c r="C1591" s="86"/>
    </row>
    <row r="1592" spans="3:3">
      <c r="C1592" s="86"/>
    </row>
    <row r="1593" spans="3:3">
      <c r="C1593" s="86"/>
    </row>
    <row r="1594" spans="3:3">
      <c r="C1594" s="86"/>
    </row>
    <row r="1595" spans="3:3">
      <c r="C1595" s="86"/>
    </row>
    <row r="1596" spans="3:3">
      <c r="C1596" s="86"/>
    </row>
    <row r="1597" spans="3:3">
      <c r="C1597" s="86"/>
    </row>
    <row r="1598" spans="3:3">
      <c r="C1598" s="86"/>
    </row>
    <row r="1599" spans="3:3">
      <c r="C1599" s="86"/>
    </row>
    <row r="1600" spans="3:3">
      <c r="C1600" s="86"/>
    </row>
    <row r="1601" spans="3:3">
      <c r="C1601" s="86"/>
    </row>
    <row r="1602" spans="3:3">
      <c r="C1602" s="86"/>
    </row>
    <row r="1603" spans="3:3">
      <c r="C1603" s="86"/>
    </row>
    <row r="1604" spans="3:3">
      <c r="C1604" s="86"/>
    </row>
    <row r="1605" spans="3:3">
      <c r="C1605" s="86"/>
    </row>
    <row r="1606" spans="3:3">
      <c r="C1606" s="86"/>
    </row>
    <row r="1607" spans="3:3">
      <c r="C1607" s="86"/>
    </row>
    <row r="1608" spans="3:3">
      <c r="C1608" s="86"/>
    </row>
    <row r="1609" spans="3:3">
      <c r="C1609" s="86"/>
    </row>
    <row r="1610" spans="3:3">
      <c r="C1610" s="86"/>
    </row>
    <row r="1611" spans="3:3">
      <c r="C1611" s="86"/>
    </row>
    <row r="1612" spans="3:3">
      <c r="C1612" s="86"/>
    </row>
    <row r="1613" spans="3:3">
      <c r="C1613" s="86"/>
    </row>
    <row r="1614" spans="3:3">
      <c r="C1614" s="86"/>
    </row>
    <row r="1615" spans="3:3">
      <c r="C1615" s="86"/>
    </row>
    <row r="1616" spans="3:3">
      <c r="C1616" s="86"/>
    </row>
    <row r="1617" spans="3:3">
      <c r="C1617" s="86"/>
    </row>
    <row r="1618" spans="3:3">
      <c r="C1618" s="86"/>
    </row>
    <row r="1619" spans="3:3">
      <c r="C1619" s="86"/>
    </row>
    <row r="1620" spans="3:3">
      <c r="C1620" s="86"/>
    </row>
    <row r="1621" spans="3:3">
      <c r="C1621" s="86"/>
    </row>
    <row r="1622" spans="3:3">
      <c r="C1622" s="86"/>
    </row>
    <row r="1623" spans="3:3">
      <c r="C1623" s="86"/>
    </row>
    <row r="1624" spans="3:3">
      <c r="C1624" s="86"/>
    </row>
    <row r="1625" spans="3:3">
      <c r="C1625" s="86"/>
    </row>
    <row r="1626" spans="3:3">
      <c r="C1626" s="86"/>
    </row>
    <row r="1627" spans="3:3">
      <c r="C1627" s="86"/>
    </row>
    <row r="1628" spans="3:3">
      <c r="C1628" s="86"/>
    </row>
    <row r="1629" spans="3:3">
      <c r="C1629" s="86"/>
    </row>
    <row r="1630" spans="3:3">
      <c r="C1630" s="86"/>
    </row>
    <row r="1631" spans="3:3">
      <c r="C1631" s="86"/>
    </row>
    <row r="1632" spans="3:3">
      <c r="C1632" s="86"/>
    </row>
    <row r="1633" spans="3:3">
      <c r="C1633" s="86"/>
    </row>
    <row r="1634" spans="3:3">
      <c r="C1634" s="86"/>
    </row>
    <row r="1635" spans="3:3">
      <c r="C1635" s="86"/>
    </row>
    <row r="1636" spans="3:3">
      <c r="C1636" s="86"/>
    </row>
    <row r="1637" spans="3:3">
      <c r="C1637" s="86"/>
    </row>
    <row r="1638" spans="3:3">
      <c r="C1638" s="86"/>
    </row>
    <row r="1639" spans="3:3">
      <c r="C1639" s="86"/>
    </row>
    <row r="1640" spans="3:3">
      <c r="C1640" s="86"/>
    </row>
    <row r="1641" spans="3:3">
      <c r="C1641" s="86"/>
    </row>
    <row r="1642" spans="3:3">
      <c r="C1642" s="86"/>
    </row>
    <row r="1643" spans="3:3">
      <c r="C1643" s="86"/>
    </row>
    <row r="1644" spans="3:3">
      <c r="C1644" s="86"/>
    </row>
    <row r="1645" spans="3:3">
      <c r="C1645" s="86"/>
    </row>
    <row r="1646" spans="3:3">
      <c r="C1646" s="86"/>
    </row>
    <row r="1647" spans="3:3">
      <c r="C1647" s="86"/>
    </row>
    <row r="1648" spans="3:3">
      <c r="C1648" s="86"/>
    </row>
    <row r="1649" spans="3:3">
      <c r="C1649" s="86"/>
    </row>
    <row r="1650" spans="3:3">
      <c r="C1650" s="86"/>
    </row>
    <row r="1651" spans="3:3">
      <c r="C1651" s="86"/>
    </row>
    <row r="1652" spans="3:3">
      <c r="C1652" s="86"/>
    </row>
    <row r="1653" spans="3:3">
      <c r="C1653" s="86"/>
    </row>
    <row r="1654" spans="3:3">
      <c r="C1654" s="86"/>
    </row>
    <row r="1655" spans="3:3">
      <c r="C1655" s="86"/>
    </row>
    <row r="1656" spans="3:3">
      <c r="C1656" s="86"/>
    </row>
    <row r="1657" spans="3:3">
      <c r="C1657" s="86"/>
    </row>
    <row r="1658" spans="3:3">
      <c r="C1658" s="86"/>
    </row>
    <row r="1659" spans="3:3">
      <c r="C1659" s="86"/>
    </row>
    <row r="1660" spans="3:3">
      <c r="C1660" s="86"/>
    </row>
    <row r="1661" spans="3:3">
      <c r="C1661" s="86"/>
    </row>
    <row r="1662" spans="3:3">
      <c r="C1662" s="86"/>
    </row>
    <row r="1663" spans="3:3">
      <c r="C1663" s="86"/>
    </row>
    <row r="1664" spans="3:3">
      <c r="C1664" s="86"/>
    </row>
    <row r="1665" spans="3:3">
      <c r="C1665" s="86"/>
    </row>
    <row r="1666" spans="3:3">
      <c r="C1666" s="86"/>
    </row>
    <row r="1667" spans="3:3">
      <c r="C1667" s="86"/>
    </row>
    <row r="1668" spans="3:3">
      <c r="C1668" s="86"/>
    </row>
    <row r="1669" spans="3:3">
      <c r="C1669" s="86"/>
    </row>
    <row r="1670" spans="3:3">
      <c r="C1670" s="86"/>
    </row>
    <row r="1671" spans="3:3">
      <c r="C1671" s="86"/>
    </row>
    <row r="1672" spans="3:3">
      <c r="C1672" s="86"/>
    </row>
    <row r="1673" spans="3:3">
      <c r="C1673" s="86"/>
    </row>
    <row r="1674" spans="3:3">
      <c r="C1674" s="86"/>
    </row>
    <row r="1675" spans="3:3">
      <c r="C1675" s="86"/>
    </row>
    <row r="1676" spans="3:3">
      <c r="C1676" s="86"/>
    </row>
    <row r="1677" spans="3:3">
      <c r="C1677" s="86"/>
    </row>
    <row r="1678" spans="3:3">
      <c r="C1678" s="86"/>
    </row>
    <row r="1679" spans="3:3">
      <c r="C1679" s="86"/>
    </row>
    <row r="1680" spans="3:3">
      <c r="C1680" s="86"/>
    </row>
    <row r="1681" spans="3:3">
      <c r="C1681" s="86"/>
    </row>
    <row r="1682" spans="3:3">
      <c r="C1682" s="86"/>
    </row>
    <row r="1683" spans="3:3">
      <c r="C1683" s="86"/>
    </row>
    <row r="1684" spans="3:3">
      <c r="C1684" s="86"/>
    </row>
    <row r="1685" spans="3:3">
      <c r="C1685" s="86"/>
    </row>
    <row r="1686" spans="3:3">
      <c r="C1686" s="86"/>
    </row>
    <row r="1687" spans="3:3">
      <c r="C1687" s="86"/>
    </row>
    <row r="1688" spans="3:3">
      <c r="C1688" s="86"/>
    </row>
    <row r="1689" spans="3:3">
      <c r="C1689" s="86"/>
    </row>
    <row r="1690" spans="3:3">
      <c r="C1690" s="86"/>
    </row>
    <row r="1691" spans="3:3">
      <c r="C1691" s="86"/>
    </row>
    <row r="1692" spans="3:3">
      <c r="C1692" s="86"/>
    </row>
    <row r="1693" spans="3:3">
      <c r="C1693" s="86"/>
    </row>
    <row r="1694" spans="3:3">
      <c r="C1694" s="86"/>
    </row>
    <row r="1695" spans="3:3">
      <c r="C1695" s="86"/>
    </row>
    <row r="1696" spans="3:3">
      <c r="C1696" s="86"/>
    </row>
    <row r="1697" spans="3:3">
      <c r="C1697" s="86"/>
    </row>
    <row r="1698" spans="3:3">
      <c r="C1698" s="86"/>
    </row>
    <row r="1699" spans="3:3">
      <c r="C1699" s="86"/>
    </row>
    <row r="1700" spans="3:3">
      <c r="C1700" s="86"/>
    </row>
    <row r="1701" spans="3:3">
      <c r="C1701" s="86"/>
    </row>
    <row r="1702" spans="3:3">
      <c r="C1702" s="86"/>
    </row>
    <row r="1703" spans="3:3">
      <c r="C1703" s="86"/>
    </row>
    <row r="1704" spans="3:3">
      <c r="C1704" s="86"/>
    </row>
    <row r="1705" spans="3:3">
      <c r="C1705" s="86"/>
    </row>
    <row r="1706" spans="3:3">
      <c r="C1706" s="86"/>
    </row>
    <row r="1707" spans="3:3">
      <c r="C1707" s="86"/>
    </row>
    <row r="1708" spans="3:3">
      <c r="C1708" s="86"/>
    </row>
    <row r="1709" spans="3:3">
      <c r="C1709" s="86"/>
    </row>
    <row r="1710" spans="3:3">
      <c r="C1710" s="86"/>
    </row>
    <row r="1711" spans="3:3">
      <c r="C1711" s="86"/>
    </row>
    <row r="1712" spans="3:3">
      <c r="C1712" s="86"/>
    </row>
    <row r="1713" spans="3:3">
      <c r="C1713" s="86"/>
    </row>
    <row r="1714" spans="3:3">
      <c r="C1714" s="86"/>
    </row>
    <row r="1715" spans="3:3">
      <c r="C1715" s="86"/>
    </row>
    <row r="1716" spans="3:3">
      <c r="C1716" s="86"/>
    </row>
    <row r="1717" spans="3:3">
      <c r="C1717" s="86"/>
    </row>
    <row r="1718" spans="3:3">
      <c r="C1718" s="86"/>
    </row>
    <row r="1719" spans="3:3">
      <c r="C1719" s="86"/>
    </row>
    <row r="1720" spans="3:3">
      <c r="C1720" s="86"/>
    </row>
    <row r="1721" spans="3:3">
      <c r="C1721" s="86"/>
    </row>
    <row r="1722" spans="3:3">
      <c r="C1722" s="86"/>
    </row>
    <row r="1723" spans="3:3">
      <c r="C1723" s="86"/>
    </row>
    <row r="1724" spans="3:3">
      <c r="C1724" s="86"/>
    </row>
    <row r="1725" spans="3:3">
      <c r="C1725" s="86"/>
    </row>
    <row r="1726" spans="3:3">
      <c r="C1726" s="86"/>
    </row>
    <row r="1727" spans="3:3">
      <c r="C1727" s="86"/>
    </row>
    <row r="1728" spans="3:3">
      <c r="C1728" s="86"/>
    </row>
    <row r="1729" spans="3:3">
      <c r="C1729" s="86"/>
    </row>
    <row r="1730" spans="3:3">
      <c r="C1730" s="86"/>
    </row>
    <row r="1731" spans="3:3">
      <c r="C1731" s="86"/>
    </row>
    <row r="1732" spans="3:3">
      <c r="C1732" s="86"/>
    </row>
    <row r="1733" spans="3:3">
      <c r="C1733" s="86"/>
    </row>
    <row r="1734" spans="3:3">
      <c r="C1734" s="86"/>
    </row>
    <row r="1735" spans="3:3">
      <c r="C1735" s="86"/>
    </row>
    <row r="1736" spans="3:3">
      <c r="C1736" s="86"/>
    </row>
    <row r="1737" spans="3:3">
      <c r="C1737" s="86"/>
    </row>
    <row r="1738" spans="3:3">
      <c r="C1738" s="86"/>
    </row>
    <row r="1739" spans="3:3">
      <c r="C1739" s="86"/>
    </row>
    <row r="1740" spans="3:3">
      <c r="C1740" s="86"/>
    </row>
    <row r="1741" spans="3:3">
      <c r="C1741" s="86"/>
    </row>
    <row r="1742" spans="3:3">
      <c r="C1742" s="86"/>
    </row>
    <row r="1743" spans="3:3">
      <c r="C1743" s="86"/>
    </row>
    <row r="1744" spans="3:3">
      <c r="C1744" s="86"/>
    </row>
    <row r="1745" spans="3:3">
      <c r="C1745" s="86"/>
    </row>
    <row r="1746" spans="3:3">
      <c r="C1746" s="86"/>
    </row>
    <row r="1747" spans="3:3">
      <c r="C1747" s="86"/>
    </row>
    <row r="1748" spans="3:3">
      <c r="C1748" s="86"/>
    </row>
    <row r="1749" spans="3:3">
      <c r="C1749" s="86"/>
    </row>
    <row r="1750" spans="3:3">
      <c r="C1750" s="86"/>
    </row>
    <row r="1751" spans="3:3">
      <c r="C1751" s="86"/>
    </row>
    <row r="1752" spans="3:3">
      <c r="C1752" s="86"/>
    </row>
    <row r="1753" spans="3:3">
      <c r="C1753" s="86"/>
    </row>
    <row r="1754" spans="3:3">
      <c r="C1754" s="86"/>
    </row>
    <row r="1755" spans="3:3">
      <c r="C1755" s="86"/>
    </row>
    <row r="1756" spans="3:3">
      <c r="C1756" s="86"/>
    </row>
    <row r="1757" spans="3:3">
      <c r="C1757" s="86"/>
    </row>
    <row r="1758" spans="3:3">
      <c r="C1758" s="86"/>
    </row>
    <row r="1759" spans="3:3">
      <c r="C1759" s="86"/>
    </row>
    <row r="1760" spans="3:3">
      <c r="C1760" s="86"/>
    </row>
    <row r="1761" spans="3:3">
      <c r="C1761" s="86"/>
    </row>
    <row r="1762" spans="3:3">
      <c r="C1762" s="86"/>
    </row>
    <row r="1763" spans="3:3">
      <c r="C1763" s="86"/>
    </row>
    <row r="1764" spans="3:3">
      <c r="C1764" s="86"/>
    </row>
    <row r="1765" spans="3:3">
      <c r="C1765" s="86"/>
    </row>
    <row r="1766" spans="3:3">
      <c r="C1766" s="86"/>
    </row>
    <row r="1767" spans="3:3">
      <c r="C1767" s="86"/>
    </row>
    <row r="1768" spans="3:3">
      <c r="C1768" s="86"/>
    </row>
    <row r="1769" spans="3:3">
      <c r="C1769" s="86"/>
    </row>
    <row r="1770" spans="3:3">
      <c r="C1770" s="86"/>
    </row>
    <row r="1771" spans="3:3">
      <c r="C1771" s="86"/>
    </row>
    <row r="1772" spans="3:3">
      <c r="C1772" s="86"/>
    </row>
    <row r="1773" spans="3:3">
      <c r="C1773" s="86"/>
    </row>
    <row r="1774" spans="3:3">
      <c r="C1774" s="86"/>
    </row>
    <row r="1775" spans="3:3">
      <c r="C1775" s="86"/>
    </row>
    <row r="1776" spans="3:3">
      <c r="C1776" s="86"/>
    </row>
    <row r="1777" spans="3:3">
      <c r="C1777" s="86"/>
    </row>
    <row r="1778" spans="3:3">
      <c r="C1778" s="86"/>
    </row>
    <row r="1779" spans="3:3">
      <c r="C1779" s="86"/>
    </row>
    <row r="1780" spans="3:3">
      <c r="C1780" s="86"/>
    </row>
    <row r="1781" spans="3:3">
      <c r="C1781" s="86"/>
    </row>
    <row r="1782" spans="3:3">
      <c r="C1782" s="86"/>
    </row>
    <row r="1783" spans="3:3">
      <c r="C1783" s="86"/>
    </row>
    <row r="1784" spans="3:3">
      <c r="C1784" s="86"/>
    </row>
    <row r="1785" spans="3:3">
      <c r="C1785" s="86"/>
    </row>
    <row r="1786" spans="3:3">
      <c r="C1786" s="86"/>
    </row>
    <row r="1787" spans="3:3">
      <c r="C1787" s="86"/>
    </row>
    <row r="1788" spans="3:3">
      <c r="C1788" s="86"/>
    </row>
    <row r="1789" spans="3:3">
      <c r="C1789" s="86"/>
    </row>
    <row r="1790" spans="3:3">
      <c r="C1790" s="86"/>
    </row>
    <row r="1791" spans="3:3">
      <c r="C1791" s="86"/>
    </row>
    <row r="1792" spans="3:3">
      <c r="C1792" s="86"/>
    </row>
    <row r="1793" spans="3:3">
      <c r="C1793" s="86"/>
    </row>
    <row r="1794" spans="3:3">
      <c r="C1794" s="86"/>
    </row>
    <row r="1795" spans="3:3">
      <c r="C1795" s="86"/>
    </row>
    <row r="1796" spans="3:3">
      <c r="C1796" s="86"/>
    </row>
    <row r="1797" spans="3:3">
      <c r="C1797" s="86"/>
    </row>
    <row r="1798" spans="3:3">
      <c r="C1798" s="86"/>
    </row>
    <row r="1799" spans="3:3">
      <c r="C1799" s="86"/>
    </row>
    <row r="1800" spans="3:3">
      <c r="C1800" s="86"/>
    </row>
    <row r="1801" spans="3:3">
      <c r="C1801" s="86"/>
    </row>
    <row r="1802" spans="3:3">
      <c r="C1802" s="86"/>
    </row>
    <row r="1803" spans="3:3">
      <c r="C1803" s="86"/>
    </row>
    <row r="1804" spans="3:3">
      <c r="C1804" s="86"/>
    </row>
    <row r="1805" spans="3:3">
      <c r="C1805" s="86"/>
    </row>
    <row r="1806" spans="3:3">
      <c r="C1806" s="86"/>
    </row>
    <row r="1807" spans="3:3">
      <c r="C1807" s="86"/>
    </row>
    <row r="1808" spans="3:3">
      <c r="C1808" s="86"/>
    </row>
    <row r="1809" spans="3:3">
      <c r="C1809" s="86"/>
    </row>
    <row r="1810" spans="3:3">
      <c r="C1810" s="86"/>
    </row>
    <row r="1811" spans="3:3">
      <c r="C1811" s="86"/>
    </row>
    <row r="1812" spans="3:3">
      <c r="C1812" s="86"/>
    </row>
    <row r="1813" spans="3:3">
      <c r="C1813" s="86"/>
    </row>
    <row r="1814" spans="3:3">
      <c r="C1814" s="86"/>
    </row>
    <row r="1815" spans="3:3">
      <c r="C1815" s="86"/>
    </row>
    <row r="1816" spans="3:3">
      <c r="C1816" s="86"/>
    </row>
    <row r="1817" spans="3:3">
      <c r="C1817" s="86"/>
    </row>
    <row r="1818" spans="3:3">
      <c r="C1818" s="86"/>
    </row>
    <row r="1819" spans="3:3">
      <c r="C1819" s="86"/>
    </row>
    <row r="1820" spans="3:3">
      <c r="C1820" s="86"/>
    </row>
    <row r="1821" spans="3:3">
      <c r="C1821" s="86"/>
    </row>
    <row r="1822" spans="3:3">
      <c r="C1822" s="86"/>
    </row>
    <row r="1823" spans="3:3">
      <c r="C1823" s="86"/>
    </row>
    <row r="1824" spans="3:3">
      <c r="C1824" s="86"/>
    </row>
    <row r="1825" spans="3:3">
      <c r="C1825" s="86"/>
    </row>
    <row r="1826" spans="3:3">
      <c r="C1826" s="86"/>
    </row>
    <row r="1827" spans="3:3">
      <c r="C1827" s="86"/>
    </row>
    <row r="1828" spans="3:3">
      <c r="C1828" s="86"/>
    </row>
    <row r="1829" spans="3:3">
      <c r="C1829" s="86"/>
    </row>
    <row r="1830" spans="3:3">
      <c r="C1830" s="86"/>
    </row>
    <row r="1831" spans="3:3">
      <c r="C1831" s="86"/>
    </row>
    <row r="1832" spans="3:3">
      <c r="C1832" s="86"/>
    </row>
    <row r="1833" spans="3:3">
      <c r="C1833" s="86"/>
    </row>
    <row r="1834" spans="3:3">
      <c r="C1834" s="86"/>
    </row>
    <row r="1835" spans="3:3">
      <c r="C1835" s="86"/>
    </row>
    <row r="1836" spans="3:3">
      <c r="C1836" s="86"/>
    </row>
    <row r="1837" spans="3:3">
      <c r="C1837" s="86"/>
    </row>
    <row r="1838" spans="3:3">
      <c r="C1838" s="86"/>
    </row>
    <row r="1839" spans="3:3">
      <c r="C1839" s="86"/>
    </row>
    <row r="1840" spans="3:3">
      <c r="C1840" s="86"/>
    </row>
    <row r="1841" spans="3:3">
      <c r="C1841" s="86"/>
    </row>
    <row r="1842" spans="3:3">
      <c r="C1842" s="86"/>
    </row>
    <row r="1843" spans="3:3">
      <c r="C1843" s="86"/>
    </row>
    <row r="1844" spans="3:3">
      <c r="C1844" s="86"/>
    </row>
    <row r="1845" spans="3:3">
      <c r="C1845" s="86"/>
    </row>
    <row r="1846" spans="3:3">
      <c r="C1846" s="86"/>
    </row>
    <row r="1847" spans="3:3">
      <c r="C1847" s="86"/>
    </row>
    <row r="1848" spans="3:3">
      <c r="C1848" s="86"/>
    </row>
    <row r="1849" spans="3:3">
      <c r="C1849" s="86"/>
    </row>
    <row r="1850" spans="3:3">
      <c r="C1850" s="86"/>
    </row>
    <row r="1851" spans="3:3">
      <c r="C1851" s="86"/>
    </row>
    <row r="1852" spans="3:3">
      <c r="C1852" s="86"/>
    </row>
    <row r="1853" spans="3:3">
      <c r="C1853" s="86"/>
    </row>
    <row r="1854" spans="3:3">
      <c r="C1854" s="86"/>
    </row>
    <row r="1855" spans="3:3">
      <c r="C1855" s="86"/>
    </row>
    <row r="1856" spans="3:3">
      <c r="C1856" s="86"/>
    </row>
    <row r="1857" spans="3:3">
      <c r="C1857" s="86"/>
    </row>
    <row r="1858" spans="3:3">
      <c r="C1858" s="86"/>
    </row>
    <row r="1859" spans="3:3">
      <c r="C1859" s="86"/>
    </row>
    <row r="1860" spans="3:3">
      <c r="C1860" s="86"/>
    </row>
    <row r="1861" spans="3:3">
      <c r="C1861" s="86"/>
    </row>
    <row r="1862" spans="3:3">
      <c r="C1862" s="86"/>
    </row>
    <row r="1863" spans="3:3">
      <c r="C1863" s="86"/>
    </row>
    <row r="1864" spans="3:3">
      <c r="C1864" s="86"/>
    </row>
    <row r="1865" spans="3:3">
      <c r="C1865" s="86"/>
    </row>
    <row r="1866" spans="3:3">
      <c r="C1866" s="86"/>
    </row>
    <row r="1867" spans="3:3">
      <c r="C1867" s="86"/>
    </row>
    <row r="1868" spans="3:3">
      <c r="C1868" s="86"/>
    </row>
    <row r="1869" spans="3:3">
      <c r="C1869" s="86"/>
    </row>
    <row r="1870" spans="3:3">
      <c r="C1870" s="86"/>
    </row>
    <row r="1871" spans="3:3">
      <c r="C1871" s="86"/>
    </row>
    <row r="1872" spans="3:3">
      <c r="C1872" s="86"/>
    </row>
    <row r="1873" spans="3:3">
      <c r="C1873" s="86"/>
    </row>
    <row r="1874" spans="3:3">
      <c r="C1874" s="86"/>
    </row>
    <row r="1875" spans="3:3">
      <c r="C1875" s="86"/>
    </row>
    <row r="1876" spans="3:3">
      <c r="C1876" s="86"/>
    </row>
    <row r="1877" spans="3:3">
      <c r="C1877" s="86"/>
    </row>
    <row r="1878" spans="3:3">
      <c r="C1878" s="86"/>
    </row>
    <row r="1879" spans="3:3">
      <c r="C1879" s="86"/>
    </row>
    <row r="1880" spans="3:3">
      <c r="C1880" s="86"/>
    </row>
    <row r="1881" spans="3:3">
      <c r="C1881" s="86"/>
    </row>
    <row r="1882" spans="3:3">
      <c r="C1882" s="86"/>
    </row>
    <row r="1883" spans="3:3">
      <c r="C1883" s="86"/>
    </row>
    <row r="1884" spans="3:3">
      <c r="C1884" s="86"/>
    </row>
    <row r="1885" spans="3:3">
      <c r="C1885" s="86"/>
    </row>
    <row r="1886" spans="3:3">
      <c r="C1886" s="86"/>
    </row>
    <row r="1887" spans="3:3">
      <c r="C1887" s="86"/>
    </row>
    <row r="1888" spans="3:3">
      <c r="C1888" s="86"/>
    </row>
    <row r="1889" spans="3:3">
      <c r="C1889" s="86"/>
    </row>
    <row r="1890" spans="3:3">
      <c r="C1890" s="86"/>
    </row>
    <row r="1891" spans="3:3">
      <c r="C1891" s="86"/>
    </row>
    <row r="1892" spans="3:3">
      <c r="C1892" s="86"/>
    </row>
    <row r="1893" spans="3:3">
      <c r="C1893" s="86"/>
    </row>
    <row r="1894" spans="3:3">
      <c r="C1894" s="86"/>
    </row>
    <row r="1895" spans="3:3">
      <c r="C1895" s="86"/>
    </row>
    <row r="1896" spans="3:3">
      <c r="C1896" s="86"/>
    </row>
    <row r="1897" spans="3:3">
      <c r="C1897" s="86"/>
    </row>
    <row r="1898" spans="3:3">
      <c r="C1898" s="86"/>
    </row>
    <row r="1899" spans="3:3">
      <c r="C1899" s="86"/>
    </row>
    <row r="1900" spans="3:3">
      <c r="C1900" s="86"/>
    </row>
    <row r="1901" spans="3:3">
      <c r="C1901" s="86"/>
    </row>
    <row r="1902" spans="3:3">
      <c r="C1902" s="86"/>
    </row>
    <row r="1903" spans="3:3">
      <c r="C1903" s="86"/>
    </row>
    <row r="1904" spans="3:3">
      <c r="C1904" s="86"/>
    </row>
    <row r="1905" spans="3:3">
      <c r="C1905" s="86"/>
    </row>
    <row r="1906" spans="3:3">
      <c r="C1906" s="86"/>
    </row>
    <row r="1907" spans="3:3">
      <c r="C1907" s="86"/>
    </row>
    <row r="1908" spans="3:3">
      <c r="C1908" s="86"/>
    </row>
    <row r="1909" spans="3:3">
      <c r="C1909" s="86"/>
    </row>
    <row r="1910" spans="3:3">
      <c r="C1910" s="86"/>
    </row>
    <row r="1911" spans="3:3">
      <c r="C1911" s="86"/>
    </row>
    <row r="1912" spans="3:3">
      <c r="C1912" s="86"/>
    </row>
    <row r="1913" spans="3:3">
      <c r="C1913" s="86"/>
    </row>
    <row r="1914" spans="3:3">
      <c r="C1914" s="86"/>
    </row>
    <row r="1915" spans="3:3">
      <c r="C1915" s="86"/>
    </row>
    <row r="1916" spans="3:3">
      <c r="C1916" s="86"/>
    </row>
    <row r="1917" spans="3:3">
      <c r="C1917" s="86"/>
    </row>
    <row r="1918" spans="3:3">
      <c r="C1918" s="86"/>
    </row>
    <row r="1919" spans="3:3">
      <c r="C1919" s="86"/>
    </row>
    <row r="1920" spans="3:3">
      <c r="C1920" s="86"/>
    </row>
    <row r="1921" spans="3:3">
      <c r="C1921" s="86"/>
    </row>
    <row r="1922" spans="3:3">
      <c r="C1922" s="86"/>
    </row>
    <row r="1923" spans="3:3">
      <c r="C1923" s="86"/>
    </row>
    <row r="1924" spans="3:3">
      <c r="C1924" s="86"/>
    </row>
    <row r="1925" spans="3:3">
      <c r="C1925" s="86"/>
    </row>
    <row r="1926" spans="3:3">
      <c r="C1926" s="86"/>
    </row>
    <row r="1927" spans="3:3">
      <c r="C1927" s="86"/>
    </row>
    <row r="1928" spans="3:3">
      <c r="C1928" s="86"/>
    </row>
    <row r="1929" spans="3:3">
      <c r="C1929" s="86"/>
    </row>
    <row r="1930" spans="3:3">
      <c r="C1930" s="86"/>
    </row>
    <row r="1931" spans="3:3">
      <c r="C1931" s="86"/>
    </row>
    <row r="1932" spans="3:3">
      <c r="C1932" s="86"/>
    </row>
    <row r="1933" spans="3:3">
      <c r="C1933" s="86"/>
    </row>
    <row r="1934" spans="3:3">
      <c r="C1934" s="86"/>
    </row>
    <row r="1935" spans="3:3">
      <c r="C1935" s="86"/>
    </row>
    <row r="1936" spans="3:3">
      <c r="C1936" s="86"/>
    </row>
    <row r="1937" spans="3:3">
      <c r="C1937" s="86"/>
    </row>
    <row r="1938" spans="3:3">
      <c r="C1938" s="86"/>
    </row>
    <row r="1939" spans="3:3">
      <c r="C1939" s="86"/>
    </row>
    <row r="1940" spans="3:3">
      <c r="C1940" s="86"/>
    </row>
    <row r="1941" spans="3:3">
      <c r="C1941" s="86"/>
    </row>
    <row r="1942" spans="3:3">
      <c r="C1942" s="86"/>
    </row>
    <row r="1943" spans="3:3">
      <c r="C1943" s="86"/>
    </row>
    <row r="1944" spans="3:3">
      <c r="C1944" s="86"/>
    </row>
    <row r="1945" spans="3:3">
      <c r="C1945" s="86"/>
    </row>
    <row r="1946" spans="3:3">
      <c r="C1946" s="86"/>
    </row>
    <row r="1947" spans="3:3">
      <c r="C1947" s="86"/>
    </row>
    <row r="1948" spans="3:3">
      <c r="C1948" s="86"/>
    </row>
    <row r="1949" spans="3:3">
      <c r="C1949" s="86"/>
    </row>
    <row r="1950" spans="3:3">
      <c r="C1950" s="86"/>
    </row>
    <row r="1951" spans="3:3">
      <c r="C1951" s="86"/>
    </row>
    <row r="1952" spans="3:3">
      <c r="C1952" s="86"/>
    </row>
    <row r="1953" spans="3:3">
      <c r="C1953" s="86"/>
    </row>
    <row r="1954" spans="3:3">
      <c r="C1954" s="86"/>
    </row>
    <row r="1955" spans="3:3">
      <c r="C1955" s="86"/>
    </row>
    <row r="1956" spans="3:3">
      <c r="C1956" s="86"/>
    </row>
    <row r="1957" spans="3:3">
      <c r="C1957" s="86"/>
    </row>
    <row r="1958" spans="3:3">
      <c r="C1958" s="86"/>
    </row>
    <row r="1959" spans="3:3">
      <c r="C1959" s="86"/>
    </row>
    <row r="1960" spans="3:3">
      <c r="C1960" s="86"/>
    </row>
    <row r="1961" spans="3:3">
      <c r="C1961" s="86"/>
    </row>
    <row r="1962" spans="3:3">
      <c r="C1962" s="86"/>
    </row>
    <row r="1963" spans="3:3">
      <c r="C1963" s="86"/>
    </row>
    <row r="1964" spans="3:3">
      <c r="C1964" s="86"/>
    </row>
    <row r="1965" spans="3:3">
      <c r="C1965" s="86"/>
    </row>
    <row r="1966" spans="3:3">
      <c r="C1966" s="86"/>
    </row>
    <row r="1967" spans="3:3">
      <c r="C1967" s="86"/>
    </row>
    <row r="1968" spans="3:3">
      <c r="C1968" s="86"/>
    </row>
    <row r="1969" spans="3:3">
      <c r="C1969" s="86"/>
    </row>
    <row r="1970" spans="3:3">
      <c r="C1970" s="86"/>
    </row>
    <row r="1971" spans="3:3">
      <c r="C1971" s="86"/>
    </row>
    <row r="1972" spans="3:3">
      <c r="C1972" s="86"/>
    </row>
    <row r="1973" spans="3:3">
      <c r="C1973" s="86"/>
    </row>
    <row r="1974" spans="3:3">
      <c r="C1974" s="86"/>
    </row>
    <row r="1975" spans="3:3">
      <c r="C1975" s="86"/>
    </row>
    <row r="1976" spans="3:3">
      <c r="C1976" s="86"/>
    </row>
    <row r="1977" spans="3:3">
      <c r="C1977" s="86"/>
    </row>
    <row r="1978" spans="3:3">
      <c r="C1978" s="86"/>
    </row>
    <row r="1979" spans="3:3">
      <c r="C1979" s="86"/>
    </row>
    <row r="1980" spans="3:3">
      <c r="C1980" s="86"/>
    </row>
    <row r="1981" spans="3:3">
      <c r="C1981" s="86"/>
    </row>
    <row r="1982" spans="3:3">
      <c r="C1982" s="86"/>
    </row>
    <row r="1983" spans="3:3">
      <c r="C1983" s="86"/>
    </row>
    <row r="1984" spans="3:3">
      <c r="C1984" s="86"/>
    </row>
    <row r="1985" spans="3:3">
      <c r="C1985" s="86"/>
    </row>
    <row r="1986" spans="3:3">
      <c r="C1986" s="86"/>
    </row>
    <row r="1987" spans="3:3">
      <c r="C1987" s="86"/>
    </row>
    <row r="1988" spans="3:3">
      <c r="C1988" s="86"/>
    </row>
    <row r="1989" spans="3:3">
      <c r="C1989" s="86"/>
    </row>
    <row r="1990" spans="3:3">
      <c r="C1990" s="86"/>
    </row>
    <row r="1991" spans="3:3">
      <c r="C1991" s="86"/>
    </row>
    <row r="1992" spans="3:3">
      <c r="C1992" s="86"/>
    </row>
    <row r="1993" spans="3:3">
      <c r="C1993" s="86"/>
    </row>
    <row r="1994" spans="3:3">
      <c r="C1994" s="86"/>
    </row>
    <row r="1995" spans="3:3">
      <c r="C1995" s="86"/>
    </row>
    <row r="1996" spans="3:3">
      <c r="C1996" s="86"/>
    </row>
    <row r="1997" spans="3:3">
      <c r="C1997" s="86"/>
    </row>
    <row r="1998" spans="3:3">
      <c r="C1998" s="86"/>
    </row>
    <row r="1999" spans="3:3">
      <c r="C1999" s="86"/>
    </row>
    <row r="2000" spans="3:3">
      <c r="C2000" s="86"/>
    </row>
    <row r="2001" spans="3:3">
      <c r="C2001" s="86"/>
    </row>
    <row r="2002" spans="3:3">
      <c r="C2002" s="86"/>
    </row>
    <row r="2003" spans="3:3">
      <c r="C2003" s="86"/>
    </row>
    <row r="2004" spans="3:3">
      <c r="C2004" s="86"/>
    </row>
    <row r="2005" spans="3:3">
      <c r="C2005" s="86"/>
    </row>
    <row r="2006" spans="3:3">
      <c r="C2006" s="86"/>
    </row>
    <row r="2007" spans="3:3">
      <c r="C2007" s="86"/>
    </row>
    <row r="2008" spans="3:3">
      <c r="C2008" s="86"/>
    </row>
    <row r="2009" spans="3:3">
      <c r="C2009" s="86"/>
    </row>
    <row r="2010" spans="3:3">
      <c r="C2010" s="86"/>
    </row>
    <row r="2011" spans="3:3">
      <c r="C2011" s="86"/>
    </row>
    <row r="2012" spans="3:3">
      <c r="C2012" s="86"/>
    </row>
    <row r="2013" spans="3:3">
      <c r="C2013" s="86"/>
    </row>
    <row r="2014" spans="3:3">
      <c r="C2014" s="86"/>
    </row>
    <row r="2015" spans="3:3">
      <c r="C2015" s="86"/>
    </row>
    <row r="2016" spans="3:3">
      <c r="C2016" s="86"/>
    </row>
    <row r="2017" spans="3:3">
      <c r="C2017" s="86"/>
    </row>
    <row r="2018" spans="3:3">
      <c r="C2018" s="86"/>
    </row>
    <row r="2019" spans="3:3">
      <c r="C2019" s="86"/>
    </row>
    <row r="2020" spans="3:3">
      <c r="C2020" s="86"/>
    </row>
    <row r="2021" spans="3:3">
      <c r="C2021" s="86"/>
    </row>
    <row r="2022" spans="3:3">
      <c r="C2022" s="86"/>
    </row>
    <row r="2023" spans="3:3">
      <c r="C2023" s="86"/>
    </row>
    <row r="2024" spans="3:3">
      <c r="C2024" s="86"/>
    </row>
    <row r="2025" spans="3:3">
      <c r="C2025" s="86"/>
    </row>
    <row r="2026" spans="3:3">
      <c r="C2026" s="86"/>
    </row>
    <row r="2027" spans="3:3">
      <c r="C2027" s="86"/>
    </row>
    <row r="2028" spans="3:3">
      <c r="C2028" s="86"/>
    </row>
    <row r="2029" spans="3:3">
      <c r="C2029" s="86"/>
    </row>
    <row r="2030" spans="3:3">
      <c r="C2030" s="86"/>
    </row>
    <row r="2031" spans="3:3">
      <c r="C2031" s="86"/>
    </row>
    <row r="2032" spans="3:3">
      <c r="C2032" s="86"/>
    </row>
    <row r="2033" spans="3:3">
      <c r="C2033" s="86"/>
    </row>
    <row r="2034" spans="3:3">
      <c r="C2034" s="86"/>
    </row>
    <row r="2035" spans="3:3">
      <c r="C2035" s="86"/>
    </row>
    <row r="2036" spans="3:3">
      <c r="C2036" s="86"/>
    </row>
    <row r="2037" spans="3:3">
      <c r="C2037" s="86"/>
    </row>
    <row r="2038" spans="3:3">
      <c r="C2038" s="86"/>
    </row>
    <row r="2039" spans="3:3">
      <c r="C2039" s="86"/>
    </row>
    <row r="2040" spans="3:3">
      <c r="C2040" s="86"/>
    </row>
    <row r="2041" spans="3:3">
      <c r="C2041" s="86"/>
    </row>
    <row r="2042" spans="3:3">
      <c r="C2042" s="86"/>
    </row>
    <row r="2043" spans="3:3">
      <c r="C2043" s="86"/>
    </row>
    <row r="2044" spans="3:3">
      <c r="C2044" s="86"/>
    </row>
    <row r="2045" spans="3:3">
      <c r="C2045" s="86"/>
    </row>
    <row r="2046" spans="3:3">
      <c r="C2046" s="86"/>
    </row>
    <row r="2047" spans="3:3">
      <c r="C2047" s="86"/>
    </row>
    <row r="2048" spans="3:3">
      <c r="C2048" s="86"/>
    </row>
    <row r="2049" spans="3:3">
      <c r="C2049" s="86"/>
    </row>
    <row r="2050" spans="3:3">
      <c r="C2050" s="86"/>
    </row>
    <row r="2051" spans="3:3">
      <c r="C2051" s="86"/>
    </row>
    <row r="2052" spans="3:3">
      <c r="C2052" s="86"/>
    </row>
    <row r="2053" spans="3:3">
      <c r="C2053" s="86"/>
    </row>
    <row r="2054" spans="3:3">
      <c r="C2054" s="86"/>
    </row>
    <row r="2055" spans="3:3">
      <c r="C2055" s="86"/>
    </row>
    <row r="2056" spans="3:3">
      <c r="C2056" s="86"/>
    </row>
    <row r="2057" spans="3:3">
      <c r="C2057" s="86"/>
    </row>
    <row r="2058" spans="3:3">
      <c r="C2058" s="86"/>
    </row>
    <row r="2059" spans="3:3">
      <c r="C2059" s="86"/>
    </row>
    <row r="2060" spans="3:3">
      <c r="C2060" s="86"/>
    </row>
    <row r="2061" spans="3:3">
      <c r="C2061" s="86"/>
    </row>
    <row r="2062" spans="3:3">
      <c r="C2062" s="86"/>
    </row>
    <row r="2063" spans="3:3">
      <c r="C2063" s="86"/>
    </row>
    <row r="2064" spans="3:3">
      <c r="C2064" s="86"/>
    </row>
    <row r="2065" spans="3:3">
      <c r="C2065" s="86"/>
    </row>
    <row r="2066" spans="3:3">
      <c r="C2066" s="86"/>
    </row>
    <row r="2067" spans="3:3">
      <c r="C2067" s="86"/>
    </row>
    <row r="2068" spans="3:3">
      <c r="C2068" s="86"/>
    </row>
    <row r="2069" spans="3:3">
      <c r="C2069" s="86"/>
    </row>
    <row r="2070" spans="3:3">
      <c r="C2070" s="86"/>
    </row>
    <row r="2071" spans="3:3">
      <c r="C2071" s="86"/>
    </row>
    <row r="2072" spans="3:3">
      <c r="C2072" s="86"/>
    </row>
    <row r="2073" spans="3:3">
      <c r="C2073" s="86"/>
    </row>
    <row r="2074" spans="3:3">
      <c r="C2074" s="86"/>
    </row>
    <row r="2075" spans="3:3">
      <c r="C2075" s="86"/>
    </row>
    <row r="2076" spans="3:3">
      <c r="C2076" s="86"/>
    </row>
    <row r="2077" spans="3:3">
      <c r="C2077" s="86"/>
    </row>
    <row r="2078" spans="3:3">
      <c r="C2078" s="86"/>
    </row>
    <row r="2079" spans="3:3">
      <c r="C2079" s="86"/>
    </row>
    <row r="2080" spans="3:3">
      <c r="C2080" s="86"/>
    </row>
    <row r="2081" spans="3:3">
      <c r="C2081" s="86"/>
    </row>
    <row r="2082" spans="3:3">
      <c r="C2082" s="86"/>
    </row>
    <row r="2083" spans="3:3">
      <c r="C2083" s="86"/>
    </row>
    <row r="2084" spans="3:3">
      <c r="C2084" s="86"/>
    </row>
    <row r="2085" spans="3:3">
      <c r="C2085" s="86"/>
    </row>
    <row r="2086" spans="3:3">
      <c r="C2086" s="86"/>
    </row>
    <row r="2087" spans="3:3">
      <c r="C2087" s="86"/>
    </row>
    <row r="2088" spans="3:3">
      <c r="C2088" s="86"/>
    </row>
    <row r="2089" spans="3:3">
      <c r="C2089" s="86"/>
    </row>
    <row r="2090" spans="3:3">
      <c r="C2090" s="86"/>
    </row>
    <row r="2091" spans="3:3">
      <c r="C2091" s="86"/>
    </row>
    <row r="2092" spans="3:3">
      <c r="C2092" s="86"/>
    </row>
    <row r="2093" spans="3:3">
      <c r="C2093" s="86"/>
    </row>
    <row r="2094" spans="3:3">
      <c r="C2094" s="86"/>
    </row>
    <row r="2095" spans="3:3">
      <c r="C2095" s="86"/>
    </row>
    <row r="2096" spans="3:3">
      <c r="C2096" s="86"/>
    </row>
    <row r="2097" spans="3:3">
      <c r="C2097" s="86"/>
    </row>
    <row r="2098" spans="3:3">
      <c r="C2098" s="86"/>
    </row>
    <row r="2099" spans="3:3">
      <c r="C2099" s="86"/>
    </row>
    <row r="2100" spans="3:3">
      <c r="C2100" s="86"/>
    </row>
    <row r="2101" spans="3:3">
      <c r="C2101" s="86"/>
    </row>
    <row r="2102" spans="3:3">
      <c r="C2102" s="86"/>
    </row>
    <row r="2103" spans="3:3">
      <c r="C2103" s="86"/>
    </row>
    <row r="2104" spans="3:3">
      <c r="C2104" s="86"/>
    </row>
    <row r="2105" spans="3:3">
      <c r="C2105" s="86"/>
    </row>
    <row r="2106" spans="3:3">
      <c r="C2106" s="86"/>
    </row>
    <row r="2107" spans="3:3">
      <c r="C2107" s="86"/>
    </row>
    <row r="2108" spans="3:3">
      <c r="C2108" s="86"/>
    </row>
    <row r="2109" spans="3:3">
      <c r="C2109" s="86"/>
    </row>
    <row r="2110" spans="3:3">
      <c r="C2110" s="86"/>
    </row>
    <row r="2111" spans="3:3">
      <c r="C2111" s="86"/>
    </row>
    <row r="2112" spans="3:3">
      <c r="C2112" s="86"/>
    </row>
    <row r="2113" spans="3:3">
      <c r="C2113" s="86"/>
    </row>
    <row r="2114" spans="3:3">
      <c r="C2114" s="86"/>
    </row>
    <row r="2115" spans="3:3">
      <c r="C2115" s="86"/>
    </row>
    <row r="2116" spans="3:3">
      <c r="C2116" s="86"/>
    </row>
    <row r="2117" spans="3:3">
      <c r="C2117" s="86"/>
    </row>
    <row r="2118" spans="3:3">
      <c r="C2118" s="86"/>
    </row>
    <row r="2119" spans="3:3">
      <c r="C2119" s="86"/>
    </row>
    <row r="2120" spans="3:3">
      <c r="C2120" s="86"/>
    </row>
    <row r="2121" spans="3:3">
      <c r="C2121" s="86"/>
    </row>
    <row r="2122" spans="3:3">
      <c r="C2122" s="86"/>
    </row>
    <row r="2123" spans="3:3">
      <c r="C2123" s="86"/>
    </row>
    <row r="2124" spans="3:3">
      <c r="C2124" s="86"/>
    </row>
    <row r="2125" spans="3:3">
      <c r="C2125" s="86"/>
    </row>
    <row r="2126" spans="3:3">
      <c r="C2126" s="86"/>
    </row>
    <row r="2127" spans="3:3">
      <c r="C2127" s="86"/>
    </row>
    <row r="2128" spans="3:3">
      <c r="C2128" s="86"/>
    </row>
    <row r="2129" spans="3:3">
      <c r="C2129" s="86"/>
    </row>
    <row r="2130" spans="3:3">
      <c r="C2130" s="86"/>
    </row>
    <row r="2131" spans="3:3">
      <c r="C2131" s="86"/>
    </row>
    <row r="2132" spans="3:3">
      <c r="C2132" s="86"/>
    </row>
    <row r="2133" spans="3:3">
      <c r="C2133" s="86"/>
    </row>
    <row r="2134" spans="3:3">
      <c r="C2134" s="86"/>
    </row>
    <row r="2135" spans="3:3">
      <c r="C2135" s="86"/>
    </row>
    <row r="2136" spans="3:3">
      <c r="C2136" s="86"/>
    </row>
    <row r="2137" spans="3:3">
      <c r="C2137" s="86"/>
    </row>
    <row r="2138" spans="3:3">
      <c r="C2138" s="86"/>
    </row>
    <row r="2139" spans="3:3">
      <c r="C2139" s="86"/>
    </row>
    <row r="2140" spans="3:3">
      <c r="C2140" s="86"/>
    </row>
    <row r="2141" spans="3:3">
      <c r="C2141" s="86"/>
    </row>
    <row r="2142" spans="3:3">
      <c r="C2142" s="86"/>
    </row>
    <row r="2143" spans="3:3">
      <c r="C2143" s="86"/>
    </row>
    <row r="2144" spans="3:3">
      <c r="C2144" s="86"/>
    </row>
    <row r="2145" spans="3:3">
      <c r="C2145" s="86"/>
    </row>
    <row r="2146" spans="3:3">
      <c r="C2146" s="86"/>
    </row>
    <row r="2147" spans="3:3">
      <c r="C2147" s="86"/>
    </row>
    <row r="2148" spans="3:3">
      <c r="C2148" s="86"/>
    </row>
    <row r="2149" spans="3:3">
      <c r="C2149" s="86"/>
    </row>
    <row r="2150" spans="3:3">
      <c r="C2150" s="86"/>
    </row>
    <row r="2151" spans="3:3">
      <c r="C2151" s="86"/>
    </row>
    <row r="2152" spans="3:3">
      <c r="C2152" s="86"/>
    </row>
    <row r="2153" spans="3:3">
      <c r="C2153" s="86"/>
    </row>
    <row r="2154" spans="3:3">
      <c r="C2154" s="86"/>
    </row>
    <row r="2155" spans="3:3">
      <c r="C2155" s="86"/>
    </row>
    <row r="2156" spans="3:3">
      <c r="C2156" s="86"/>
    </row>
    <row r="2157" spans="3:3">
      <c r="C2157" s="86"/>
    </row>
    <row r="2158" spans="3:3">
      <c r="C2158" s="86"/>
    </row>
    <row r="2159" spans="3:3">
      <c r="C2159" s="86"/>
    </row>
    <row r="2160" spans="3:3">
      <c r="C2160" s="86"/>
    </row>
    <row r="2161" spans="3:3">
      <c r="C2161" s="86"/>
    </row>
    <row r="2162" spans="3:3">
      <c r="C2162" s="86"/>
    </row>
    <row r="2163" spans="3:3">
      <c r="C2163" s="86"/>
    </row>
    <row r="2164" spans="3:3">
      <c r="C2164" s="86"/>
    </row>
    <row r="2165" spans="3:3">
      <c r="C2165" s="86"/>
    </row>
    <row r="2166" spans="3:3">
      <c r="C2166" s="86"/>
    </row>
    <row r="2167" spans="3:3">
      <c r="C2167" s="86"/>
    </row>
    <row r="2168" spans="3:3">
      <c r="C2168" s="86"/>
    </row>
    <row r="2169" spans="3:3">
      <c r="C2169" s="86"/>
    </row>
    <row r="2170" spans="3:3">
      <c r="C2170" s="86"/>
    </row>
    <row r="2171" spans="3:3">
      <c r="C2171" s="86"/>
    </row>
    <row r="2172" spans="3:3">
      <c r="C2172" s="86"/>
    </row>
    <row r="2173" spans="3:3">
      <c r="C2173" s="86"/>
    </row>
    <row r="2174" spans="3:3">
      <c r="C2174" s="86"/>
    </row>
    <row r="2175" spans="3:3">
      <c r="C2175" s="86"/>
    </row>
    <row r="2176" spans="3:3">
      <c r="C2176" s="86"/>
    </row>
    <row r="2177" spans="3:3">
      <c r="C2177" s="86"/>
    </row>
    <row r="2178" spans="3:3">
      <c r="C2178" s="86"/>
    </row>
    <row r="2179" spans="3:3">
      <c r="C2179" s="86"/>
    </row>
    <row r="2180" spans="3:3">
      <c r="C2180" s="86"/>
    </row>
    <row r="2181" spans="3:3">
      <c r="C2181" s="86"/>
    </row>
    <row r="2182" spans="3:3">
      <c r="C2182" s="86"/>
    </row>
    <row r="2183" spans="3:3">
      <c r="C2183" s="86"/>
    </row>
    <row r="2184" spans="3:3">
      <c r="C2184" s="86"/>
    </row>
    <row r="2185" spans="3:3">
      <c r="C2185" s="86"/>
    </row>
    <row r="2186" spans="3:3">
      <c r="C2186" s="86"/>
    </row>
    <row r="2187" spans="3:3">
      <c r="C2187" s="86"/>
    </row>
    <row r="2188" spans="3:3">
      <c r="C2188" s="86"/>
    </row>
    <row r="2189" spans="3:3">
      <c r="C2189" s="86"/>
    </row>
    <row r="2190" spans="3:3">
      <c r="C2190" s="86"/>
    </row>
    <row r="2191" spans="3:3">
      <c r="C2191" s="86"/>
    </row>
    <row r="2192" spans="3:3">
      <c r="C2192" s="86"/>
    </row>
    <row r="2193" spans="3:3">
      <c r="C2193" s="86"/>
    </row>
    <row r="2194" spans="3:3">
      <c r="C2194" s="86"/>
    </row>
    <row r="2195" spans="3:3">
      <c r="C2195" s="86"/>
    </row>
    <row r="2196" spans="3:3">
      <c r="C2196" s="86"/>
    </row>
    <row r="2197" spans="3:3">
      <c r="C2197" s="86"/>
    </row>
    <row r="2198" spans="3:3">
      <c r="C2198" s="86"/>
    </row>
    <row r="2199" spans="3:3">
      <c r="C2199" s="86"/>
    </row>
    <row r="2200" spans="3:3">
      <c r="C2200" s="86"/>
    </row>
    <row r="2201" spans="3:3">
      <c r="C2201" s="86"/>
    </row>
    <row r="2202" spans="3:3">
      <c r="C2202" s="86"/>
    </row>
    <row r="2203" spans="3:3">
      <c r="C2203" s="86"/>
    </row>
    <row r="2204" spans="3:3">
      <c r="C2204" s="86"/>
    </row>
    <row r="2205" spans="3:3">
      <c r="C2205" s="86"/>
    </row>
    <row r="2206" spans="3:3">
      <c r="C2206" s="86"/>
    </row>
    <row r="2207" spans="3:3">
      <c r="C2207" s="86"/>
    </row>
    <row r="2208" spans="3:3">
      <c r="C2208" s="86"/>
    </row>
    <row r="2209" spans="3:3">
      <c r="C2209" s="86"/>
    </row>
    <row r="2210" spans="3:3">
      <c r="C2210" s="86"/>
    </row>
    <row r="2211" spans="3:3">
      <c r="C2211" s="86"/>
    </row>
    <row r="2212" spans="3:3">
      <c r="C2212" s="86"/>
    </row>
    <row r="2213" spans="3:3">
      <c r="C2213" s="86"/>
    </row>
    <row r="2214" spans="3:3">
      <c r="C2214" s="86"/>
    </row>
    <row r="2215" spans="3:3">
      <c r="C2215" s="86"/>
    </row>
    <row r="2216" spans="3:3">
      <c r="C2216" s="86"/>
    </row>
    <row r="2217" spans="3:3">
      <c r="C2217" s="86"/>
    </row>
    <row r="2218" spans="3:3">
      <c r="C2218" s="86"/>
    </row>
    <row r="2219" spans="3:3">
      <c r="C2219" s="86"/>
    </row>
    <row r="2220" spans="3:3">
      <c r="C2220" s="86"/>
    </row>
    <row r="2221" spans="3:3">
      <c r="C2221" s="86"/>
    </row>
    <row r="2222" spans="3:3">
      <c r="C2222" s="86"/>
    </row>
    <row r="2223" spans="3:3">
      <c r="C2223" s="86"/>
    </row>
    <row r="2224" spans="3:3">
      <c r="C2224" s="86"/>
    </row>
    <row r="2225" spans="3:3">
      <c r="C2225" s="86"/>
    </row>
    <row r="2226" spans="3:3">
      <c r="C2226" s="86"/>
    </row>
    <row r="2227" spans="3:3">
      <c r="C2227" s="86"/>
    </row>
    <row r="2228" spans="3:3">
      <c r="C2228" s="86"/>
    </row>
    <row r="2229" spans="3:3">
      <c r="C2229" s="86"/>
    </row>
    <row r="2230" spans="3:3">
      <c r="C2230" s="86"/>
    </row>
    <row r="2231" spans="3:3">
      <c r="C2231" s="86"/>
    </row>
    <row r="2232" spans="3:3">
      <c r="C2232" s="86"/>
    </row>
    <row r="2233" spans="3:3">
      <c r="C2233" s="86"/>
    </row>
    <row r="2234" spans="3:3">
      <c r="C2234" s="86"/>
    </row>
    <row r="2235" spans="3:3">
      <c r="C2235" s="86"/>
    </row>
    <row r="2236" spans="3:3">
      <c r="C2236" s="86"/>
    </row>
    <row r="2237" spans="3:3">
      <c r="C2237" s="86"/>
    </row>
    <row r="2238" spans="3:3">
      <c r="C2238" s="86"/>
    </row>
    <row r="2239" spans="3:3">
      <c r="C2239" s="86"/>
    </row>
    <row r="2240" spans="3:3">
      <c r="C2240" s="86"/>
    </row>
    <row r="2241" spans="3:3">
      <c r="C2241" s="86"/>
    </row>
    <row r="2242" spans="3:3">
      <c r="C2242" s="86"/>
    </row>
    <row r="2243" spans="3:3">
      <c r="C2243" s="86"/>
    </row>
    <row r="2244" spans="3:3">
      <c r="C2244" s="86"/>
    </row>
    <row r="2245" spans="3:3">
      <c r="C2245" s="86"/>
    </row>
    <row r="2246" spans="3:3">
      <c r="C2246" s="86"/>
    </row>
    <row r="2247" spans="3:3">
      <c r="C2247" s="86"/>
    </row>
    <row r="2248" spans="3:3">
      <c r="C2248" s="86"/>
    </row>
    <row r="2249" spans="3:3">
      <c r="C2249" s="86"/>
    </row>
    <row r="2250" spans="3:3">
      <c r="C2250" s="86"/>
    </row>
    <row r="2251" spans="3:3">
      <c r="C2251" s="86"/>
    </row>
    <row r="2252" spans="3:3">
      <c r="C2252" s="86"/>
    </row>
    <row r="2253" spans="3:3">
      <c r="C2253" s="86"/>
    </row>
    <row r="2254" spans="3:3">
      <c r="C2254" s="86"/>
    </row>
    <row r="2255" spans="3:3">
      <c r="C2255" s="86"/>
    </row>
    <row r="2256" spans="3:3">
      <c r="C2256" s="86"/>
    </row>
    <row r="2257" spans="3:3">
      <c r="C2257" s="86"/>
    </row>
    <row r="2258" spans="3:3">
      <c r="C2258" s="86"/>
    </row>
    <row r="2259" spans="3:3">
      <c r="C2259" s="86"/>
    </row>
    <row r="2260" spans="3:3">
      <c r="C2260" s="86"/>
    </row>
    <row r="2261" spans="3:3">
      <c r="C2261" s="86"/>
    </row>
    <row r="2262" spans="3:3">
      <c r="C2262" s="86"/>
    </row>
    <row r="2263" spans="3:3">
      <c r="C2263" s="86"/>
    </row>
    <row r="2264" spans="3:3">
      <c r="C2264" s="86"/>
    </row>
    <row r="2265" spans="3:3">
      <c r="C2265" s="86"/>
    </row>
    <row r="2266" spans="3:3">
      <c r="C2266" s="86"/>
    </row>
    <row r="2267" spans="3:3">
      <c r="C2267" s="86"/>
    </row>
    <row r="2268" spans="3:3">
      <c r="C2268" s="86"/>
    </row>
    <row r="2269" spans="3:3">
      <c r="C2269" s="86"/>
    </row>
    <row r="2270" spans="3:3">
      <c r="C2270" s="86"/>
    </row>
    <row r="2271" spans="3:3">
      <c r="C2271" s="86"/>
    </row>
    <row r="2272" spans="3:3">
      <c r="C2272" s="86"/>
    </row>
    <row r="2273" spans="3:3">
      <c r="C2273" s="86"/>
    </row>
    <row r="2274" spans="3:3">
      <c r="C2274" s="86"/>
    </row>
    <row r="2275" spans="3:3">
      <c r="C2275" s="86"/>
    </row>
    <row r="2276" spans="3:3">
      <c r="C2276" s="86"/>
    </row>
    <row r="2277" spans="3:3">
      <c r="C2277" s="86"/>
    </row>
    <row r="2278" spans="3:3">
      <c r="C2278" s="86"/>
    </row>
    <row r="2279" spans="3:3">
      <c r="C2279" s="86"/>
    </row>
    <row r="2280" spans="3:3">
      <c r="C2280" s="86"/>
    </row>
    <row r="2281" spans="3:3">
      <c r="C2281" s="86"/>
    </row>
    <row r="2282" spans="3:3">
      <c r="C2282" s="86"/>
    </row>
    <row r="2283" spans="3:3">
      <c r="C2283" s="86"/>
    </row>
    <row r="2284" spans="3:3">
      <c r="C2284" s="86"/>
    </row>
    <row r="2285" spans="3:3">
      <c r="C2285" s="86"/>
    </row>
    <row r="2286" spans="3:3">
      <c r="C2286" s="86"/>
    </row>
    <row r="2287" spans="3:3">
      <c r="C2287" s="86"/>
    </row>
    <row r="2288" spans="3:3">
      <c r="C2288" s="86"/>
    </row>
    <row r="2289" spans="3:3">
      <c r="C2289" s="86"/>
    </row>
    <row r="2290" spans="3:3">
      <c r="C2290" s="86"/>
    </row>
    <row r="2291" spans="3:3">
      <c r="C2291" s="86"/>
    </row>
    <row r="2292" spans="3:3">
      <c r="C2292" s="86"/>
    </row>
    <row r="2293" spans="3:3">
      <c r="C2293" s="86"/>
    </row>
    <row r="2294" spans="3:3">
      <c r="C2294" s="86"/>
    </row>
    <row r="2295" spans="3:3">
      <c r="C2295" s="86"/>
    </row>
    <row r="2296" spans="3:3">
      <c r="C2296" s="86"/>
    </row>
    <row r="2297" spans="3:3">
      <c r="C2297" s="86"/>
    </row>
    <row r="2298" spans="3:3">
      <c r="C2298" s="86"/>
    </row>
    <row r="2299" spans="3:3">
      <c r="C2299" s="86"/>
    </row>
    <row r="2300" spans="3:3">
      <c r="C2300" s="86"/>
    </row>
    <row r="2301" spans="3:3">
      <c r="C2301" s="86"/>
    </row>
    <row r="2302" spans="3:3">
      <c r="C2302" s="86"/>
    </row>
    <row r="2303" spans="3:3">
      <c r="C2303" s="86"/>
    </row>
    <row r="2304" spans="3:3">
      <c r="C2304" s="86"/>
    </row>
    <row r="2305" spans="3:3">
      <c r="C2305" s="86"/>
    </row>
    <row r="2306" spans="3:3">
      <c r="C2306" s="86"/>
    </row>
    <row r="2307" spans="3:3">
      <c r="C2307" s="86"/>
    </row>
    <row r="2308" spans="3:3">
      <c r="C2308" s="86"/>
    </row>
    <row r="2309" spans="3:3">
      <c r="C2309" s="86"/>
    </row>
    <row r="2310" spans="3:3">
      <c r="C2310" s="86"/>
    </row>
    <row r="2311" spans="3:3">
      <c r="C2311" s="86"/>
    </row>
    <row r="2312" spans="3:3">
      <c r="C2312" s="86"/>
    </row>
    <row r="2313" spans="3:3">
      <c r="C2313" s="86"/>
    </row>
    <row r="2314" spans="3:3">
      <c r="C2314" s="86"/>
    </row>
    <row r="2315" spans="3:3">
      <c r="C2315" s="86"/>
    </row>
    <row r="2316" spans="3:3">
      <c r="C2316" s="86"/>
    </row>
    <row r="2317" spans="3:3">
      <c r="C2317" s="86"/>
    </row>
    <row r="2318" spans="3:3">
      <c r="C2318" s="86"/>
    </row>
    <row r="2319" spans="3:3">
      <c r="C2319" s="86"/>
    </row>
    <row r="2320" spans="3:3">
      <c r="C2320" s="86"/>
    </row>
    <row r="2321" spans="3:3">
      <c r="C2321" s="86"/>
    </row>
    <row r="2322" spans="3:3">
      <c r="C2322" s="86"/>
    </row>
    <row r="2323" spans="3:3">
      <c r="C2323" s="86"/>
    </row>
    <row r="2324" spans="3:3">
      <c r="C2324" s="86"/>
    </row>
    <row r="2325" spans="3:3">
      <c r="C2325" s="86"/>
    </row>
    <row r="2326" spans="3:3">
      <c r="C2326" s="86"/>
    </row>
    <row r="2327" spans="3:3">
      <c r="C2327" s="86"/>
    </row>
    <row r="2328" spans="3:3">
      <c r="C2328" s="86"/>
    </row>
    <row r="2329" spans="3:3">
      <c r="C2329" s="86"/>
    </row>
    <row r="2330" spans="3:3">
      <c r="C2330" s="86"/>
    </row>
    <row r="2331" spans="3:3">
      <c r="C2331" s="86"/>
    </row>
    <row r="2332" spans="3:3">
      <c r="C2332" s="86"/>
    </row>
    <row r="2333" spans="3:3">
      <c r="C2333" s="86"/>
    </row>
    <row r="2334" spans="3:3">
      <c r="C2334" s="86"/>
    </row>
    <row r="2335" spans="3:3">
      <c r="C2335" s="86"/>
    </row>
    <row r="2336" spans="3:3">
      <c r="C2336" s="86"/>
    </row>
    <row r="2337" spans="3:3">
      <c r="C2337" s="86"/>
    </row>
    <row r="2338" spans="3:3">
      <c r="C2338" s="86"/>
    </row>
    <row r="2339" spans="3:3">
      <c r="C2339" s="86"/>
    </row>
    <row r="2340" spans="3:3">
      <c r="C2340" s="86"/>
    </row>
    <row r="2341" spans="3:3">
      <c r="C2341" s="86"/>
    </row>
    <row r="2342" spans="3:3">
      <c r="C2342" s="86"/>
    </row>
    <row r="2343" spans="3:3">
      <c r="C2343" s="86"/>
    </row>
    <row r="2344" spans="3:3">
      <c r="C2344" s="86"/>
    </row>
    <row r="2345" spans="3:3">
      <c r="C2345" s="86"/>
    </row>
    <row r="2346" spans="3:3">
      <c r="C2346" s="86"/>
    </row>
    <row r="2347" spans="3:3">
      <c r="C2347" s="86"/>
    </row>
    <row r="2348" spans="3:3">
      <c r="C2348" s="86"/>
    </row>
    <row r="2349" spans="3:3">
      <c r="C2349" s="86"/>
    </row>
    <row r="2350" spans="3:3">
      <c r="C2350" s="86"/>
    </row>
    <row r="2351" spans="3:3">
      <c r="C2351" s="86"/>
    </row>
    <row r="2352" spans="3:3">
      <c r="C2352" s="86"/>
    </row>
    <row r="2353" spans="3:3">
      <c r="C2353" s="86"/>
    </row>
    <row r="2354" spans="3:3">
      <c r="C2354" s="86"/>
    </row>
    <row r="2355" spans="3:3">
      <c r="C2355" s="86"/>
    </row>
    <row r="2356" spans="3:3">
      <c r="C2356" s="86"/>
    </row>
    <row r="2357" spans="3:3">
      <c r="C2357" s="86"/>
    </row>
    <row r="2358" spans="3:3">
      <c r="C2358" s="86"/>
    </row>
    <row r="2359" spans="3:3">
      <c r="C2359" s="86"/>
    </row>
    <row r="2360" spans="3:3">
      <c r="C2360" s="86"/>
    </row>
    <row r="2361" spans="3:3">
      <c r="C2361" s="86"/>
    </row>
    <row r="2362" spans="3:3">
      <c r="C2362" s="86"/>
    </row>
    <row r="2363" spans="3:3">
      <c r="C2363" s="86"/>
    </row>
    <row r="2364" spans="3:3">
      <c r="C2364" s="86"/>
    </row>
    <row r="2365" spans="3:3">
      <c r="C2365" s="86"/>
    </row>
    <row r="2366" spans="3:3">
      <c r="C2366" s="86"/>
    </row>
    <row r="2367" spans="3:3">
      <c r="C2367" s="86"/>
    </row>
    <row r="2368" spans="3:3">
      <c r="C2368" s="86"/>
    </row>
    <row r="2369" spans="3:3">
      <c r="C2369" s="86"/>
    </row>
    <row r="2370" spans="3:3">
      <c r="C2370" s="86"/>
    </row>
    <row r="2371" spans="3:3">
      <c r="C2371" s="86"/>
    </row>
    <row r="2372" spans="3:3">
      <c r="C2372" s="86"/>
    </row>
    <row r="2373" spans="3:3">
      <c r="C2373" s="86"/>
    </row>
    <row r="2374" spans="3:3">
      <c r="C2374" s="86"/>
    </row>
    <row r="2375" spans="3:3">
      <c r="C2375" s="86"/>
    </row>
    <row r="2376" spans="3:3">
      <c r="C2376" s="86"/>
    </row>
    <row r="2377" spans="3:3">
      <c r="C2377" s="86"/>
    </row>
    <row r="2378" spans="3:3">
      <c r="C2378" s="86"/>
    </row>
    <row r="2379" spans="3:3">
      <c r="C2379" s="86"/>
    </row>
    <row r="2380" spans="3:3">
      <c r="C2380" s="86"/>
    </row>
    <row r="2381" spans="3:3">
      <c r="C2381" s="86"/>
    </row>
    <row r="2382" spans="3:3">
      <c r="C2382" s="86"/>
    </row>
    <row r="2383" spans="3:3">
      <c r="C2383" s="86"/>
    </row>
    <row r="2384" spans="3:3">
      <c r="C2384" s="86"/>
    </row>
    <row r="2385" spans="3:3">
      <c r="C2385" s="86"/>
    </row>
    <row r="2386" spans="3:3">
      <c r="C2386" s="86"/>
    </row>
    <row r="2387" spans="3:3">
      <c r="C2387" s="86"/>
    </row>
    <row r="2388" spans="3:3">
      <c r="C2388" s="86"/>
    </row>
    <row r="2389" spans="3:3">
      <c r="C2389" s="86"/>
    </row>
    <row r="2390" spans="3:3">
      <c r="C2390" s="86"/>
    </row>
    <row r="2391" spans="3:3">
      <c r="C2391" s="86"/>
    </row>
    <row r="2392" spans="3:3">
      <c r="C2392" s="86"/>
    </row>
    <row r="2393" spans="3:3">
      <c r="C2393" s="86"/>
    </row>
    <row r="2394" spans="3:3">
      <c r="C2394" s="86"/>
    </row>
    <row r="2395" spans="3:3">
      <c r="C2395" s="86"/>
    </row>
    <row r="2396" spans="3:3">
      <c r="C2396" s="86"/>
    </row>
    <row r="2397" spans="3:3">
      <c r="C2397" s="86"/>
    </row>
    <row r="2398" spans="3:3">
      <c r="C2398" s="86"/>
    </row>
    <row r="2399" spans="3:3">
      <c r="C2399" s="86"/>
    </row>
    <row r="2400" spans="3:3">
      <c r="C2400" s="86"/>
    </row>
    <row r="2401" spans="3:3">
      <c r="C2401" s="86"/>
    </row>
    <row r="2402" spans="3:3">
      <c r="C2402" s="86"/>
    </row>
    <row r="2403" spans="3:3">
      <c r="C2403" s="86"/>
    </row>
    <row r="2404" spans="3:3">
      <c r="C2404" s="86"/>
    </row>
    <row r="2405" spans="3:3">
      <c r="C2405" s="86"/>
    </row>
    <row r="2406" spans="3:3">
      <c r="C2406" s="86"/>
    </row>
    <row r="2407" spans="3:3">
      <c r="C2407" s="86"/>
    </row>
    <row r="2408" spans="3:3">
      <c r="C2408" s="86"/>
    </row>
    <row r="2409" spans="3:3">
      <c r="C2409" s="86"/>
    </row>
    <row r="2410" spans="3:3">
      <c r="C2410" s="86"/>
    </row>
    <row r="2411" spans="3:3">
      <c r="C2411" s="86"/>
    </row>
    <row r="2412" spans="3:3">
      <c r="C2412" s="86"/>
    </row>
    <row r="2413" spans="3:3">
      <c r="C2413" s="86"/>
    </row>
    <row r="2414" spans="3:3">
      <c r="C2414" s="86"/>
    </row>
    <row r="2415" spans="3:3">
      <c r="C2415" s="86"/>
    </row>
    <row r="2416" spans="3:3">
      <c r="C2416" s="86"/>
    </row>
    <row r="2417" spans="3:3">
      <c r="C2417" s="86"/>
    </row>
    <row r="2418" spans="3:3">
      <c r="C2418" s="86"/>
    </row>
    <row r="2419" spans="3:3">
      <c r="C2419" s="86"/>
    </row>
    <row r="2420" spans="3:3">
      <c r="C2420" s="86"/>
    </row>
    <row r="2421" spans="3:3">
      <c r="C2421" s="86"/>
    </row>
    <row r="2422" spans="3:3">
      <c r="C2422" s="86"/>
    </row>
    <row r="2423" spans="3:3">
      <c r="C2423" s="86"/>
    </row>
    <row r="2424" spans="3:3">
      <c r="C2424" s="86"/>
    </row>
    <row r="2425" spans="3:3">
      <c r="C2425" s="86"/>
    </row>
    <row r="2426" spans="3:3">
      <c r="C2426" s="86"/>
    </row>
    <row r="2427" spans="3:3">
      <c r="C2427" s="86"/>
    </row>
    <row r="2428" spans="3:3">
      <c r="C2428" s="86"/>
    </row>
    <row r="2429" spans="3:3">
      <c r="C2429" s="86"/>
    </row>
    <row r="2430" spans="3:3">
      <c r="C2430" s="86"/>
    </row>
    <row r="2431" spans="3:3">
      <c r="C2431" s="86"/>
    </row>
    <row r="2432" spans="3:3">
      <c r="C2432" s="86"/>
    </row>
    <row r="2433" spans="3:3">
      <c r="C2433" s="86"/>
    </row>
    <row r="2434" spans="3:3">
      <c r="C2434" s="86"/>
    </row>
    <row r="2435" spans="3:3">
      <c r="C2435" s="86"/>
    </row>
    <row r="2436" spans="3:3">
      <c r="C2436" s="86"/>
    </row>
    <row r="2437" spans="3:3">
      <c r="C2437" s="86"/>
    </row>
    <row r="2438" spans="3:3">
      <c r="C2438" s="86"/>
    </row>
    <row r="2439" spans="3:3">
      <c r="C2439" s="86"/>
    </row>
    <row r="2440" spans="3:3">
      <c r="C2440" s="86"/>
    </row>
    <row r="2441" spans="3:3">
      <c r="C2441" s="86"/>
    </row>
    <row r="2442" spans="3:3">
      <c r="C2442" s="86"/>
    </row>
    <row r="2443" spans="3:3">
      <c r="C2443" s="86"/>
    </row>
    <row r="2444" spans="3:3">
      <c r="C2444" s="86"/>
    </row>
    <row r="2445" spans="3:3">
      <c r="C2445" s="86"/>
    </row>
    <row r="2446" spans="3:3">
      <c r="C2446" s="86"/>
    </row>
    <row r="2447" spans="3:3">
      <c r="C2447" s="86"/>
    </row>
    <row r="2448" spans="3:3">
      <c r="C2448" s="86"/>
    </row>
    <row r="2449" spans="3:3">
      <c r="C2449" s="86"/>
    </row>
    <row r="2450" spans="3:3">
      <c r="C2450" s="86"/>
    </row>
    <row r="2451" spans="3:3">
      <c r="C2451" s="86"/>
    </row>
    <row r="2452" spans="3:3">
      <c r="C2452" s="86"/>
    </row>
    <row r="2453" spans="3:3">
      <c r="C2453" s="86"/>
    </row>
    <row r="2454" spans="3:3">
      <c r="C2454" s="86"/>
    </row>
    <row r="2455" spans="3:3">
      <c r="C2455" s="86"/>
    </row>
    <row r="2456" spans="3:3">
      <c r="C2456" s="86"/>
    </row>
    <row r="2457" spans="3:3">
      <c r="C2457" s="86"/>
    </row>
    <row r="2458" spans="3:3">
      <c r="C2458" s="86"/>
    </row>
    <row r="2459" spans="3:3">
      <c r="C2459" s="86"/>
    </row>
    <row r="2460" spans="3:3">
      <c r="C2460" s="86"/>
    </row>
    <row r="2461" spans="3:3">
      <c r="C2461" s="86"/>
    </row>
    <row r="2462" spans="3:3">
      <c r="C2462" s="86"/>
    </row>
    <row r="2463" spans="3:3">
      <c r="C2463" s="86"/>
    </row>
    <row r="2464" spans="3:3">
      <c r="C2464" s="86"/>
    </row>
    <row r="2465" spans="3:3">
      <c r="C2465" s="86"/>
    </row>
    <row r="2466" spans="3:3">
      <c r="C2466" s="86"/>
    </row>
    <row r="2467" spans="3:3">
      <c r="C2467" s="86"/>
    </row>
    <row r="2468" spans="3:3">
      <c r="C2468" s="86"/>
    </row>
    <row r="2469" spans="3:3">
      <c r="C2469" s="86"/>
    </row>
    <row r="2470" spans="3:3">
      <c r="C2470" s="86"/>
    </row>
    <row r="2471" spans="3:3">
      <c r="C2471" s="86"/>
    </row>
    <row r="2472" spans="3:3">
      <c r="C2472" s="86"/>
    </row>
    <row r="2473" spans="3:3">
      <c r="C2473" s="86"/>
    </row>
    <row r="2474" spans="3:3">
      <c r="C2474" s="86"/>
    </row>
    <row r="2475" spans="3:3">
      <c r="C2475" s="86"/>
    </row>
    <row r="2476" spans="3:3">
      <c r="C2476" s="86"/>
    </row>
    <row r="2477" spans="3:3">
      <c r="C2477" s="86"/>
    </row>
    <row r="2478" spans="3:3">
      <c r="C2478" s="86"/>
    </row>
    <row r="2479" spans="3:3">
      <c r="C2479" s="86"/>
    </row>
    <row r="2480" spans="3:3">
      <c r="C2480" s="86"/>
    </row>
    <row r="2481" spans="3:3">
      <c r="C2481" s="86"/>
    </row>
    <row r="2482" spans="3:3">
      <c r="C2482" s="86"/>
    </row>
    <row r="2483" spans="3:3">
      <c r="C2483" s="86"/>
    </row>
    <row r="2484" spans="3:3">
      <c r="C2484" s="86"/>
    </row>
    <row r="2485" spans="3:3">
      <c r="C2485" s="86"/>
    </row>
    <row r="2486" spans="3:3">
      <c r="C2486" s="86"/>
    </row>
    <row r="2487" spans="3:3">
      <c r="C2487" s="86"/>
    </row>
    <row r="2488" spans="3:3">
      <c r="C2488" s="86"/>
    </row>
    <row r="2489" spans="3:3">
      <c r="C2489" s="86"/>
    </row>
    <row r="2490" spans="3:3">
      <c r="C2490" s="86"/>
    </row>
    <row r="2491" spans="3:3">
      <c r="C2491" s="86"/>
    </row>
    <row r="2492" spans="3:3">
      <c r="C2492" s="86"/>
    </row>
    <row r="2493" spans="3:3">
      <c r="C2493" s="86"/>
    </row>
    <row r="2494" spans="3:3">
      <c r="C2494" s="86"/>
    </row>
    <row r="2495" spans="3:3">
      <c r="C2495" s="86"/>
    </row>
    <row r="2496" spans="3:3">
      <c r="C2496" s="86"/>
    </row>
    <row r="2497" spans="3:3">
      <c r="C2497" s="86"/>
    </row>
    <row r="2498" spans="3:3">
      <c r="C2498" s="86"/>
    </row>
    <row r="2499" spans="3:3">
      <c r="C2499" s="86"/>
    </row>
    <row r="2500" spans="3:3">
      <c r="C2500" s="86"/>
    </row>
    <row r="2501" spans="3:3">
      <c r="C2501" s="86"/>
    </row>
    <row r="2502" spans="3:3">
      <c r="C2502" s="86"/>
    </row>
    <row r="2503" spans="3:3">
      <c r="C2503" s="86"/>
    </row>
    <row r="2504" spans="3:3">
      <c r="C2504" s="86"/>
    </row>
    <row r="2505" spans="3:3">
      <c r="C2505" s="86"/>
    </row>
    <row r="2506" spans="3:3">
      <c r="C2506" s="86"/>
    </row>
    <row r="2507" spans="3:3">
      <c r="C2507" s="86"/>
    </row>
    <row r="2508" spans="3:3">
      <c r="C2508" s="86"/>
    </row>
    <row r="2509" spans="3:3">
      <c r="C2509" s="86"/>
    </row>
    <row r="2510" spans="3:3">
      <c r="C2510" s="86"/>
    </row>
    <row r="2511" spans="3:3">
      <c r="C2511" s="86"/>
    </row>
    <row r="2512" spans="3:3">
      <c r="C2512" s="86"/>
    </row>
    <row r="2513" spans="3:3">
      <c r="C2513" s="86"/>
    </row>
    <row r="2514" spans="3:3">
      <c r="C2514" s="86"/>
    </row>
    <row r="2515" spans="3:3">
      <c r="C2515" s="86"/>
    </row>
    <row r="2516" spans="3:3">
      <c r="C2516" s="86"/>
    </row>
    <row r="2517" spans="3:3">
      <c r="C2517" s="86"/>
    </row>
    <row r="2518" spans="3:3">
      <c r="C2518" s="86"/>
    </row>
    <row r="2519" spans="3:3">
      <c r="C2519" s="86"/>
    </row>
    <row r="2520" spans="3:3">
      <c r="C2520" s="86"/>
    </row>
    <row r="2521" spans="3:3">
      <c r="C2521" s="86"/>
    </row>
    <row r="2522" spans="3:3">
      <c r="C2522" s="86"/>
    </row>
    <row r="2523" spans="3:3">
      <c r="C2523" s="86"/>
    </row>
    <row r="2524" spans="3:3">
      <c r="C2524" s="86"/>
    </row>
    <row r="2525" spans="3:3">
      <c r="C2525" s="86"/>
    </row>
    <row r="2526" spans="3:3">
      <c r="C2526" s="86"/>
    </row>
    <row r="2527" spans="3:3">
      <c r="C2527" s="86"/>
    </row>
    <row r="2528" spans="3:3">
      <c r="C2528" s="86"/>
    </row>
    <row r="2529" spans="3:3">
      <c r="C2529" s="86"/>
    </row>
    <row r="2530" spans="3:3">
      <c r="C2530" s="86"/>
    </row>
    <row r="2531" spans="3:3">
      <c r="C2531" s="86"/>
    </row>
    <row r="2532" spans="3:3">
      <c r="C2532" s="86"/>
    </row>
    <row r="2533" spans="3:3">
      <c r="C2533" s="86"/>
    </row>
    <row r="2534" spans="3:3">
      <c r="C2534" s="86"/>
    </row>
    <row r="2535" spans="3:3">
      <c r="C2535" s="86"/>
    </row>
    <row r="2536" spans="3:3">
      <c r="C2536" s="86"/>
    </row>
    <row r="2537" spans="3:3">
      <c r="C2537" s="86"/>
    </row>
    <row r="2538" spans="3:3">
      <c r="C2538" s="86"/>
    </row>
    <row r="2539" spans="3:3">
      <c r="C2539" s="86"/>
    </row>
    <row r="2540" spans="3:3">
      <c r="C2540" s="86"/>
    </row>
    <row r="2541" spans="3:3">
      <c r="C2541" s="86"/>
    </row>
    <row r="2542" spans="3:3">
      <c r="C2542" s="86"/>
    </row>
    <row r="2543" spans="3:3">
      <c r="C2543" s="86"/>
    </row>
    <row r="2544" spans="3:3">
      <c r="C2544" s="86"/>
    </row>
    <row r="2545" spans="3:3">
      <c r="C2545" s="86"/>
    </row>
    <row r="2546" spans="3:3">
      <c r="C2546" s="86"/>
    </row>
    <row r="2547" spans="3:3">
      <c r="C2547" s="86"/>
    </row>
    <row r="2548" spans="3:3">
      <c r="C2548" s="86"/>
    </row>
    <row r="2549" spans="3:3">
      <c r="C2549" s="86"/>
    </row>
    <row r="2550" spans="3:3">
      <c r="C2550" s="86"/>
    </row>
    <row r="2551" spans="3:3">
      <c r="C2551" s="86"/>
    </row>
    <row r="2552" spans="3:3">
      <c r="C2552" s="86"/>
    </row>
    <row r="2553" spans="3:3">
      <c r="C2553" s="86"/>
    </row>
    <row r="2554" spans="3:3">
      <c r="C2554" s="86"/>
    </row>
    <row r="2555" spans="3:3">
      <c r="C2555" s="86"/>
    </row>
    <row r="2556" spans="3:3">
      <c r="C2556" s="86"/>
    </row>
    <row r="2557" spans="3:3">
      <c r="C2557" s="86"/>
    </row>
    <row r="2558" spans="3:3">
      <c r="C2558" s="86"/>
    </row>
    <row r="2559" spans="3:3">
      <c r="C2559" s="86"/>
    </row>
    <row r="2560" spans="3:3">
      <c r="C2560" s="86"/>
    </row>
    <row r="2561" spans="3:3">
      <c r="C2561" s="86"/>
    </row>
    <row r="2562" spans="3:3">
      <c r="C2562" s="86"/>
    </row>
    <row r="2563" spans="3:3">
      <c r="C2563" s="86"/>
    </row>
    <row r="2564" spans="3:3">
      <c r="C2564" s="86"/>
    </row>
    <row r="2565" spans="3:3">
      <c r="C2565" s="86"/>
    </row>
    <row r="2566" spans="3:3">
      <c r="C2566" s="86"/>
    </row>
    <row r="2567" spans="3:3">
      <c r="C2567" s="86"/>
    </row>
    <row r="2568" spans="3:3">
      <c r="C2568" s="86"/>
    </row>
    <row r="2569" spans="3:3">
      <c r="C2569" s="86"/>
    </row>
    <row r="2570" spans="3:3">
      <c r="C2570" s="86"/>
    </row>
    <row r="2571" spans="3:3">
      <c r="C2571" s="86"/>
    </row>
    <row r="2572" spans="3:3">
      <c r="C2572" s="86"/>
    </row>
    <row r="2573" spans="3:3">
      <c r="C2573" s="86"/>
    </row>
    <row r="2574" spans="3:3">
      <c r="C2574" s="86"/>
    </row>
    <row r="2575" spans="3:3">
      <c r="C2575" s="86"/>
    </row>
    <row r="2576" spans="3:3">
      <c r="C2576" s="86"/>
    </row>
    <row r="2577" spans="3:3">
      <c r="C2577" s="86"/>
    </row>
    <row r="2578" spans="3:3">
      <c r="C2578" s="86"/>
    </row>
    <row r="2579" spans="3:3">
      <c r="C2579" s="86"/>
    </row>
    <row r="2580" spans="3:3">
      <c r="C2580" s="86"/>
    </row>
    <row r="2581" spans="3:3">
      <c r="C2581" s="86"/>
    </row>
    <row r="2582" spans="3:3">
      <c r="C2582" s="86"/>
    </row>
    <row r="2583" spans="3:3">
      <c r="C2583" s="86"/>
    </row>
    <row r="2584" spans="3:3">
      <c r="C2584" s="86"/>
    </row>
    <row r="2585" spans="3:3">
      <c r="C2585" s="86"/>
    </row>
    <row r="2586" spans="3:3">
      <c r="C2586" s="86"/>
    </row>
    <row r="2587" spans="3:3">
      <c r="C2587" s="86"/>
    </row>
    <row r="2588" spans="3:3">
      <c r="C2588" s="86"/>
    </row>
    <row r="2589" spans="3:3">
      <c r="C2589" s="86"/>
    </row>
    <row r="2590" spans="3:3">
      <c r="C2590" s="86"/>
    </row>
    <row r="2591" spans="3:3">
      <c r="C2591" s="86"/>
    </row>
    <row r="2592" spans="3:3">
      <c r="C2592" s="86"/>
    </row>
    <row r="2593" spans="3:3">
      <c r="C2593" s="86"/>
    </row>
    <row r="2594" spans="3:3">
      <c r="C2594" s="86"/>
    </row>
    <row r="2595" spans="3:3">
      <c r="C2595" s="86"/>
    </row>
    <row r="2596" spans="3:3">
      <c r="C2596" s="86"/>
    </row>
    <row r="2597" spans="3:3">
      <c r="C2597" s="86"/>
    </row>
    <row r="2598" spans="3:3">
      <c r="C2598" s="86"/>
    </row>
    <row r="2599" spans="3:3">
      <c r="C2599" s="86"/>
    </row>
    <row r="2600" spans="3:3">
      <c r="C2600" s="86"/>
    </row>
    <row r="2601" spans="3:3">
      <c r="C2601" s="86"/>
    </row>
    <row r="2602" spans="3:3">
      <c r="C2602" s="86"/>
    </row>
    <row r="2603" spans="3:3">
      <c r="C2603" s="86"/>
    </row>
    <row r="2604" spans="3:3">
      <c r="C2604" s="86"/>
    </row>
    <row r="2605" spans="3:3">
      <c r="C2605" s="86"/>
    </row>
    <row r="2606" spans="3:3">
      <c r="C2606" s="86"/>
    </row>
    <row r="2607" spans="3:3">
      <c r="C2607" s="86"/>
    </row>
    <row r="2608" spans="3:3">
      <c r="C2608" s="86"/>
    </row>
    <row r="2609" spans="3:3">
      <c r="C2609" s="86"/>
    </row>
    <row r="2610" spans="3:3">
      <c r="C2610" s="86"/>
    </row>
    <row r="2611" spans="3:3">
      <c r="C2611" s="86"/>
    </row>
    <row r="2612" spans="3:3">
      <c r="C2612" s="86"/>
    </row>
    <row r="2613" spans="3:3">
      <c r="C2613" s="86"/>
    </row>
    <row r="2614" spans="3:3">
      <c r="C2614" s="86"/>
    </row>
    <row r="2615" spans="3:3">
      <c r="C2615" s="86"/>
    </row>
    <row r="2616" spans="3:3">
      <c r="C2616" s="86"/>
    </row>
    <row r="2617" spans="3:3">
      <c r="C2617" s="86"/>
    </row>
    <row r="2618" spans="3:3">
      <c r="C2618" s="86"/>
    </row>
    <row r="2619" spans="3:3">
      <c r="C2619" s="86"/>
    </row>
    <row r="2620" spans="3:3">
      <c r="C2620" s="86"/>
    </row>
    <row r="2621" spans="3:3">
      <c r="C2621" s="86"/>
    </row>
    <row r="2622" spans="3:3">
      <c r="C2622" s="86"/>
    </row>
    <row r="2623" spans="3:3">
      <c r="C2623" s="86"/>
    </row>
    <row r="2624" spans="3:3">
      <c r="C2624" s="86"/>
    </row>
    <row r="2625" spans="3:3">
      <c r="C2625" s="86"/>
    </row>
    <row r="2626" spans="3:3">
      <c r="C2626" s="86"/>
    </row>
    <row r="2627" spans="3:3">
      <c r="C2627" s="86"/>
    </row>
    <row r="2628" spans="3:3">
      <c r="C2628" s="86"/>
    </row>
    <row r="2629" spans="3:3">
      <c r="C2629" s="86"/>
    </row>
    <row r="2630" spans="3:3">
      <c r="C2630" s="86"/>
    </row>
    <row r="2631" spans="3:3">
      <c r="C2631" s="86"/>
    </row>
    <row r="2632" spans="3:3">
      <c r="C2632" s="86"/>
    </row>
    <row r="2633" spans="3:3">
      <c r="C2633" s="86"/>
    </row>
    <row r="2634" spans="3:3">
      <c r="C2634" s="86"/>
    </row>
    <row r="2635" spans="3:3">
      <c r="C2635" s="86"/>
    </row>
    <row r="2636" spans="3:3">
      <c r="C2636" s="86"/>
    </row>
    <row r="2637" spans="3:3">
      <c r="C2637" s="86"/>
    </row>
    <row r="2638" spans="3:3">
      <c r="C2638" s="86"/>
    </row>
    <row r="2639" spans="3:3">
      <c r="C2639" s="86"/>
    </row>
    <row r="2640" spans="3:3">
      <c r="C2640" s="86"/>
    </row>
    <row r="2641" spans="3:3">
      <c r="C2641" s="86"/>
    </row>
    <row r="2642" spans="3:3">
      <c r="C2642" s="86"/>
    </row>
    <row r="2643" spans="3:3">
      <c r="C2643" s="86"/>
    </row>
    <row r="2644" spans="3:3">
      <c r="C2644" s="86"/>
    </row>
    <row r="2645" spans="3:3">
      <c r="C2645" s="86"/>
    </row>
    <row r="2646" spans="3:3">
      <c r="C2646" s="86"/>
    </row>
    <row r="2647" spans="3:3">
      <c r="C2647" s="86"/>
    </row>
    <row r="2648" spans="3:3">
      <c r="C2648" s="86"/>
    </row>
    <row r="2649" spans="3:3">
      <c r="C2649" s="86"/>
    </row>
    <row r="2650" spans="3:3">
      <c r="C2650" s="86"/>
    </row>
    <row r="2651" spans="3:3">
      <c r="C2651" s="86"/>
    </row>
    <row r="2652" spans="3:3">
      <c r="C2652" s="86"/>
    </row>
    <row r="2653" spans="3:3">
      <c r="C2653" s="86"/>
    </row>
    <row r="2654" spans="3:3">
      <c r="C2654" s="86"/>
    </row>
    <row r="2655" spans="3:3">
      <c r="C2655" s="86"/>
    </row>
    <row r="2656" spans="3:3">
      <c r="C2656" s="86"/>
    </row>
    <row r="2657" spans="3:3">
      <c r="C2657" s="86"/>
    </row>
    <row r="2658" spans="3:3">
      <c r="C2658" s="86"/>
    </row>
    <row r="2659" spans="3:3">
      <c r="C2659" s="86"/>
    </row>
    <row r="2660" spans="3:3">
      <c r="C2660" s="86"/>
    </row>
    <row r="2661" spans="3:3">
      <c r="C2661" s="86"/>
    </row>
    <row r="2662" spans="3:3">
      <c r="C2662" s="86"/>
    </row>
    <row r="2663" spans="3:3">
      <c r="C2663" s="86"/>
    </row>
    <row r="2664" spans="3:3">
      <c r="C2664" s="86"/>
    </row>
    <row r="2665" spans="3:3">
      <c r="C2665" s="86"/>
    </row>
    <row r="2666" spans="3:3">
      <c r="C2666" s="86"/>
    </row>
    <row r="2667" spans="3:3">
      <c r="C2667" s="86"/>
    </row>
    <row r="2668" spans="3:3">
      <c r="C2668" s="86"/>
    </row>
    <row r="2669" spans="3:3">
      <c r="C2669" s="86"/>
    </row>
    <row r="2670" spans="3:3">
      <c r="C2670" s="86"/>
    </row>
    <row r="2671" spans="3:3">
      <c r="C2671" s="86"/>
    </row>
    <row r="2672" spans="3:3">
      <c r="C2672" s="86"/>
    </row>
    <row r="2673" spans="3:3">
      <c r="C2673" s="86"/>
    </row>
    <row r="2674" spans="3:3">
      <c r="C2674" s="86"/>
    </row>
    <row r="2675" spans="3:3">
      <c r="C2675" s="86"/>
    </row>
    <row r="2676" spans="3:3">
      <c r="C2676" s="86"/>
    </row>
    <row r="2677" spans="3:3">
      <c r="C2677" s="86"/>
    </row>
    <row r="2678" spans="3:3">
      <c r="C2678" s="86"/>
    </row>
    <row r="2679" spans="3:3">
      <c r="C2679" s="86"/>
    </row>
    <row r="2680" spans="3:3">
      <c r="C2680" s="86"/>
    </row>
    <row r="2681" spans="3:3">
      <c r="C2681" s="86"/>
    </row>
    <row r="2682" spans="3:3">
      <c r="C2682" s="86"/>
    </row>
    <row r="2683" spans="3:3">
      <c r="C2683" s="86"/>
    </row>
    <row r="2684" spans="3:3">
      <c r="C2684" s="86"/>
    </row>
    <row r="2685" spans="3:3">
      <c r="C2685" s="86"/>
    </row>
    <row r="2686" spans="3:3">
      <c r="C2686" s="86"/>
    </row>
    <row r="2687" spans="3:3">
      <c r="C2687" s="86"/>
    </row>
    <row r="2688" spans="3:3">
      <c r="C2688" s="86"/>
    </row>
    <row r="2689" spans="3:3">
      <c r="C2689" s="86"/>
    </row>
    <row r="2690" spans="3:3">
      <c r="C2690" s="86"/>
    </row>
    <row r="2691" spans="3:3">
      <c r="C2691" s="86"/>
    </row>
    <row r="2692" spans="3:3">
      <c r="C2692" s="86"/>
    </row>
    <row r="2693" spans="3:3">
      <c r="C2693" s="86"/>
    </row>
    <row r="2694" spans="3:3">
      <c r="C2694" s="86"/>
    </row>
    <row r="2695" spans="3:3">
      <c r="C2695" s="86"/>
    </row>
    <row r="2696" spans="3:3">
      <c r="C2696" s="86"/>
    </row>
    <row r="2697" spans="3:3">
      <c r="C2697" s="86"/>
    </row>
    <row r="2698" spans="3:3">
      <c r="C2698" s="86"/>
    </row>
    <row r="2699" spans="3:3">
      <c r="C2699" s="86"/>
    </row>
    <row r="2700" spans="3:3">
      <c r="C2700" s="86"/>
    </row>
    <row r="2701" spans="3:3">
      <c r="C2701" s="86"/>
    </row>
    <row r="2702" spans="3:3">
      <c r="C2702" s="86"/>
    </row>
    <row r="2703" spans="3:3">
      <c r="C2703" s="86"/>
    </row>
    <row r="2704" spans="3:3">
      <c r="C2704" s="86"/>
    </row>
    <row r="2705" spans="3:3">
      <c r="C2705" s="86"/>
    </row>
    <row r="2706" spans="3:3">
      <c r="C2706" s="86"/>
    </row>
    <row r="2707" spans="3:3">
      <c r="C2707" s="86"/>
    </row>
    <row r="2708" spans="3:3">
      <c r="C2708" s="86"/>
    </row>
    <row r="2709" spans="3:3">
      <c r="C2709" s="86"/>
    </row>
    <row r="2710" spans="3:3">
      <c r="C2710" s="86"/>
    </row>
    <row r="2711" spans="3:3">
      <c r="C2711" s="86"/>
    </row>
    <row r="2712" spans="3:3">
      <c r="C2712" s="86"/>
    </row>
    <row r="2713" spans="3:3">
      <c r="C2713" s="86"/>
    </row>
    <row r="2714" spans="3:3">
      <c r="C2714" s="86"/>
    </row>
    <row r="2715" spans="3:3">
      <c r="C2715" s="86"/>
    </row>
    <row r="2716" spans="3:3">
      <c r="C2716" s="86"/>
    </row>
    <row r="2717" spans="3:3">
      <c r="C2717" s="86"/>
    </row>
    <row r="2718" spans="3:3">
      <c r="C2718" s="86"/>
    </row>
    <row r="2719" spans="3:3">
      <c r="C2719" s="86"/>
    </row>
    <row r="2720" spans="3:3">
      <c r="C2720" s="86"/>
    </row>
    <row r="2721" spans="3:3">
      <c r="C2721" s="86"/>
    </row>
    <row r="2722" spans="3:3">
      <c r="C2722" s="86"/>
    </row>
    <row r="2723" spans="3:3">
      <c r="C2723" s="86"/>
    </row>
    <row r="2724" spans="3:3">
      <c r="C2724" s="86"/>
    </row>
    <row r="2725" spans="3:3">
      <c r="C2725" s="86"/>
    </row>
    <row r="2726" spans="3:3">
      <c r="C2726" s="86"/>
    </row>
    <row r="2727" spans="3:3">
      <c r="C2727" s="86"/>
    </row>
    <row r="2728" spans="3:3">
      <c r="C2728" s="86"/>
    </row>
    <row r="2729" spans="3:3">
      <c r="C2729" s="86"/>
    </row>
    <row r="2730" spans="3:3">
      <c r="C2730" s="86"/>
    </row>
    <row r="2731" spans="3:3">
      <c r="C2731" s="86"/>
    </row>
    <row r="2732" spans="3:3">
      <c r="C2732" s="86"/>
    </row>
    <row r="2733" spans="3:3">
      <c r="C2733" s="86"/>
    </row>
    <row r="2734" spans="3:3">
      <c r="C2734" s="86"/>
    </row>
    <row r="2735" spans="3:3">
      <c r="C2735" s="86"/>
    </row>
    <row r="2736" spans="3:3">
      <c r="C2736" s="86"/>
    </row>
    <row r="2737" spans="3:3">
      <c r="C2737" s="86"/>
    </row>
    <row r="2738" spans="3:3">
      <c r="C2738" s="86"/>
    </row>
    <row r="2739" spans="3:3">
      <c r="C2739" s="86"/>
    </row>
    <row r="2740" spans="3:3">
      <c r="C2740" s="86"/>
    </row>
    <row r="2741" spans="3:3">
      <c r="C2741" s="86"/>
    </row>
    <row r="2742" spans="3:3">
      <c r="C2742" s="86"/>
    </row>
    <row r="2743" spans="3:3">
      <c r="C2743" s="86"/>
    </row>
    <row r="2744" spans="3:3">
      <c r="C2744" s="86"/>
    </row>
    <row r="2745" spans="3:3">
      <c r="C2745" s="86"/>
    </row>
    <row r="2746" spans="3:3">
      <c r="C2746" s="86"/>
    </row>
    <row r="2747" spans="3:3">
      <c r="C2747" s="86"/>
    </row>
    <row r="2748" spans="3:3">
      <c r="C2748" s="86"/>
    </row>
    <row r="2749" spans="3:3">
      <c r="C2749" s="86"/>
    </row>
    <row r="2750" spans="3:3">
      <c r="C2750" s="86"/>
    </row>
    <row r="2751" spans="3:3">
      <c r="C2751" s="86"/>
    </row>
    <row r="2752" spans="3:3">
      <c r="C2752" s="86"/>
    </row>
    <row r="2753" spans="3:3">
      <c r="C2753" s="86"/>
    </row>
    <row r="2754" spans="3:3">
      <c r="C2754" s="86"/>
    </row>
    <row r="2755" spans="3:3">
      <c r="C2755" s="86"/>
    </row>
    <row r="2756" spans="3:3">
      <c r="C2756" s="86"/>
    </row>
    <row r="2757" spans="3:3">
      <c r="C2757" s="86"/>
    </row>
    <row r="2758" spans="3:3">
      <c r="C2758" s="86"/>
    </row>
    <row r="2759" spans="3:3">
      <c r="C2759" s="86"/>
    </row>
    <row r="2760" spans="3:3">
      <c r="C2760" s="86"/>
    </row>
    <row r="2761" spans="3:3">
      <c r="C2761" s="86"/>
    </row>
    <row r="2762" spans="3:3">
      <c r="C2762" s="86"/>
    </row>
    <row r="2763" spans="3:3">
      <c r="C2763" s="86"/>
    </row>
    <row r="2764" spans="3:3">
      <c r="C2764" s="86"/>
    </row>
    <row r="2765" spans="3:3">
      <c r="C2765" s="86"/>
    </row>
    <row r="2766" spans="3:3">
      <c r="C2766" s="86"/>
    </row>
    <row r="2767" spans="3:3">
      <c r="C2767" s="86"/>
    </row>
    <row r="2768" spans="3:3">
      <c r="C2768" s="86"/>
    </row>
    <row r="2769" spans="3:3">
      <c r="C2769" s="86"/>
    </row>
    <row r="2770" spans="3:3">
      <c r="C2770" s="86"/>
    </row>
    <row r="2771" spans="3:3">
      <c r="C2771" s="86"/>
    </row>
    <row r="2772" spans="3:3">
      <c r="C2772" s="86"/>
    </row>
    <row r="2773" spans="3:3">
      <c r="C2773" s="86"/>
    </row>
    <row r="2774" spans="3:3">
      <c r="C2774" s="86"/>
    </row>
    <row r="2775" spans="3:3">
      <c r="C2775" s="86"/>
    </row>
    <row r="2776" spans="3:3">
      <c r="C2776" s="86"/>
    </row>
    <row r="2777" spans="3:3">
      <c r="C2777" s="86"/>
    </row>
    <row r="2778" spans="3:3">
      <c r="C2778" s="86"/>
    </row>
    <row r="2779" spans="3:3">
      <c r="C2779" s="86"/>
    </row>
    <row r="2780" spans="3:3">
      <c r="C2780" s="86"/>
    </row>
    <row r="2781" spans="3:3">
      <c r="C2781" s="86"/>
    </row>
    <row r="2782" spans="3:3">
      <c r="C2782" s="86"/>
    </row>
    <row r="2783" spans="3:3">
      <c r="C2783" s="86"/>
    </row>
    <row r="2784" spans="3:3">
      <c r="C2784" s="86"/>
    </row>
    <row r="2785" spans="3:3">
      <c r="C2785" s="86"/>
    </row>
    <row r="2786" spans="3:3">
      <c r="C2786" s="86"/>
    </row>
    <row r="2787" spans="3:3">
      <c r="C2787" s="86"/>
    </row>
    <row r="2788" spans="3:3">
      <c r="C2788" s="86"/>
    </row>
    <row r="2789" spans="3:3">
      <c r="C2789" s="86"/>
    </row>
    <row r="2790" spans="3:3">
      <c r="C2790" s="86"/>
    </row>
    <row r="2791" spans="3:3">
      <c r="C2791" s="86"/>
    </row>
    <row r="2792" spans="3:3">
      <c r="C2792" s="86"/>
    </row>
    <row r="2793" spans="3:3">
      <c r="C2793" s="86"/>
    </row>
    <row r="2794" spans="3:3">
      <c r="C2794" s="86"/>
    </row>
    <row r="2795" spans="3:3">
      <c r="C2795" s="86"/>
    </row>
    <row r="2796" spans="3:3">
      <c r="C2796" s="86"/>
    </row>
    <row r="2797" spans="3:3">
      <c r="C2797" s="86"/>
    </row>
    <row r="2798" spans="3:3">
      <c r="C2798" s="86"/>
    </row>
    <row r="2799" spans="3:3">
      <c r="C2799" s="86"/>
    </row>
    <row r="2800" spans="3:3">
      <c r="C2800" s="86"/>
    </row>
    <row r="2801" spans="3:3">
      <c r="C2801" s="86"/>
    </row>
    <row r="2802" spans="3:3">
      <c r="C2802" s="86"/>
    </row>
    <row r="2803" spans="3:3">
      <c r="C2803" s="86"/>
    </row>
    <row r="2804" spans="3:3">
      <c r="C2804" s="86"/>
    </row>
    <row r="2805" spans="3:3">
      <c r="C2805" s="86"/>
    </row>
    <row r="2806" spans="3:3">
      <c r="C2806" s="86"/>
    </row>
    <row r="2807" spans="3:3">
      <c r="C2807" s="86"/>
    </row>
    <row r="2808" spans="3:3">
      <c r="C2808" s="86"/>
    </row>
    <row r="2809" spans="3:3">
      <c r="C2809" s="86"/>
    </row>
    <row r="2810" spans="3:3">
      <c r="C2810" s="86"/>
    </row>
    <row r="2811" spans="3:3">
      <c r="C2811" s="86"/>
    </row>
    <row r="2812" spans="3:3">
      <c r="C2812" s="86"/>
    </row>
    <row r="2813" spans="3:3">
      <c r="C2813" s="86"/>
    </row>
    <row r="2814" spans="3:3">
      <c r="C2814" s="86"/>
    </row>
    <row r="2815" spans="3:3">
      <c r="C2815" s="86"/>
    </row>
    <row r="2816" spans="3:3">
      <c r="C2816" s="86"/>
    </row>
    <row r="2817" spans="3:3">
      <c r="C2817" s="86"/>
    </row>
    <row r="2818" spans="3:3">
      <c r="C2818" s="86"/>
    </row>
    <row r="2819" spans="3:3">
      <c r="C2819" s="86"/>
    </row>
    <row r="2820" spans="3:3">
      <c r="C2820" s="86"/>
    </row>
    <row r="2821" spans="3:3">
      <c r="C2821" s="86"/>
    </row>
    <row r="2822" spans="3:3">
      <c r="C2822" s="86"/>
    </row>
    <row r="2823" spans="3:3">
      <c r="C2823" s="86"/>
    </row>
    <row r="2824" spans="3:3">
      <c r="C2824" s="86"/>
    </row>
    <row r="2825" spans="3:3">
      <c r="C2825" s="86"/>
    </row>
    <row r="2826" spans="3:3">
      <c r="C2826" s="86"/>
    </row>
    <row r="2827" spans="3:3">
      <c r="C2827" s="86"/>
    </row>
    <row r="2828" spans="3:3">
      <c r="C2828" s="86"/>
    </row>
    <row r="2829" spans="3:3">
      <c r="C2829" s="86"/>
    </row>
    <row r="2830" spans="3:3">
      <c r="C2830" s="86"/>
    </row>
    <row r="2831" spans="3:3">
      <c r="C2831" s="86"/>
    </row>
    <row r="2832" spans="3:3">
      <c r="C2832" s="86"/>
    </row>
    <row r="2833" spans="3:3">
      <c r="C2833" s="86"/>
    </row>
    <row r="2834" spans="3:3">
      <c r="C2834" s="86"/>
    </row>
    <row r="2835" spans="3:3">
      <c r="C2835" s="86"/>
    </row>
    <row r="2836" spans="3:3">
      <c r="C2836" s="86"/>
    </row>
    <row r="2837" spans="3:3">
      <c r="C2837" s="86"/>
    </row>
    <row r="2838" spans="3:3">
      <c r="C2838" s="86"/>
    </row>
    <row r="2839" spans="3:3">
      <c r="C2839" s="86"/>
    </row>
    <row r="2840" spans="3:3">
      <c r="C2840" s="86"/>
    </row>
    <row r="2841" spans="3:3">
      <c r="C2841" s="86"/>
    </row>
    <row r="2842" spans="3:3">
      <c r="C2842" s="86"/>
    </row>
    <row r="2843" spans="3:3">
      <c r="C2843" s="86"/>
    </row>
    <row r="2844" spans="3:3">
      <c r="C2844" s="86"/>
    </row>
    <row r="2845" spans="3:3">
      <c r="C2845" s="86"/>
    </row>
    <row r="2846" spans="3:3">
      <c r="C2846" s="86"/>
    </row>
    <row r="2847" spans="3:3">
      <c r="C2847" s="86"/>
    </row>
    <row r="2848" spans="3:3">
      <c r="C2848" s="86"/>
    </row>
    <row r="2849" spans="3:3">
      <c r="C2849" s="86"/>
    </row>
    <row r="2850" spans="3:3">
      <c r="C2850" s="86"/>
    </row>
    <row r="2851" spans="3:3">
      <c r="C2851" s="86"/>
    </row>
    <row r="2852" spans="3:3">
      <c r="C2852" s="86"/>
    </row>
    <row r="2853" spans="3:3">
      <c r="C2853" s="86"/>
    </row>
    <row r="2854" spans="3:3">
      <c r="C2854" s="86"/>
    </row>
    <row r="2855" spans="3:3">
      <c r="C2855" s="86"/>
    </row>
    <row r="2856" spans="3:3">
      <c r="C2856" s="86"/>
    </row>
    <row r="2857" spans="3:3">
      <c r="C2857" s="86"/>
    </row>
    <row r="2858" spans="3:3">
      <c r="C2858" s="86"/>
    </row>
    <row r="2859" spans="3:3">
      <c r="C2859" s="86"/>
    </row>
    <row r="2860" spans="3:3">
      <c r="C2860" s="86"/>
    </row>
    <row r="2861" spans="3:3">
      <c r="C2861" s="86"/>
    </row>
    <row r="2862" spans="3:3">
      <c r="C2862" s="86"/>
    </row>
    <row r="2863" spans="3:3">
      <c r="C2863" s="86"/>
    </row>
    <row r="2864" spans="3:3">
      <c r="C2864" s="86"/>
    </row>
    <row r="2865" spans="3:3">
      <c r="C2865" s="86"/>
    </row>
    <row r="2866" spans="3:3">
      <c r="C2866" s="86"/>
    </row>
    <row r="2867" spans="3:3">
      <c r="C2867" s="86"/>
    </row>
    <row r="2868" spans="3:3">
      <c r="C2868" s="86"/>
    </row>
    <row r="2869" spans="3:3">
      <c r="C2869" s="86"/>
    </row>
    <row r="2870" spans="3:3">
      <c r="C2870" s="86"/>
    </row>
    <row r="2871" spans="3:3">
      <c r="C2871" s="86"/>
    </row>
    <row r="2872" spans="3:3">
      <c r="C2872" s="86"/>
    </row>
    <row r="2873" spans="3:3">
      <c r="C2873" s="86"/>
    </row>
    <row r="2874" spans="3:3">
      <c r="C2874" s="86"/>
    </row>
    <row r="2875" spans="3:3">
      <c r="C2875" s="86"/>
    </row>
    <row r="2876" spans="3:3">
      <c r="C2876" s="86"/>
    </row>
    <row r="2877" spans="3:3">
      <c r="C2877" s="86"/>
    </row>
    <row r="2878" spans="3:3">
      <c r="C2878" s="86"/>
    </row>
    <row r="2879" spans="3:3">
      <c r="C2879" s="86"/>
    </row>
    <row r="2880" spans="3:3">
      <c r="C2880" s="86"/>
    </row>
    <row r="2881" spans="3:3">
      <c r="C2881" s="86"/>
    </row>
    <row r="2882" spans="3:3">
      <c r="C2882" s="86"/>
    </row>
    <row r="2883" spans="3:3">
      <c r="C2883" s="86"/>
    </row>
    <row r="2884" spans="3:3">
      <c r="C2884" s="86"/>
    </row>
    <row r="2885" spans="3:3">
      <c r="C2885" s="86"/>
    </row>
    <row r="2886" spans="3:3">
      <c r="C2886" s="86"/>
    </row>
    <row r="2887" spans="3:3">
      <c r="C2887" s="86"/>
    </row>
    <row r="2888" spans="3:3">
      <c r="C2888" s="86"/>
    </row>
    <row r="2889" spans="3:3">
      <c r="C2889" s="86"/>
    </row>
    <row r="2890" spans="3:3">
      <c r="C2890" s="86"/>
    </row>
    <row r="2891" spans="3:3">
      <c r="C2891" s="86"/>
    </row>
    <row r="2892" spans="3:3">
      <c r="C2892" s="86"/>
    </row>
    <row r="2893" spans="3:3">
      <c r="C2893" s="86"/>
    </row>
    <row r="2894" spans="3:3">
      <c r="C2894" s="86"/>
    </row>
    <row r="2895" spans="3:3">
      <c r="C2895" s="86"/>
    </row>
    <row r="2896" spans="3:3">
      <c r="C2896" s="86"/>
    </row>
    <row r="2897" spans="3:3">
      <c r="C2897" s="86"/>
    </row>
    <row r="2898" spans="3:3">
      <c r="C2898" s="86"/>
    </row>
    <row r="2899" spans="3:3">
      <c r="C2899" s="86"/>
    </row>
    <row r="2900" spans="3:3">
      <c r="C2900" s="86"/>
    </row>
    <row r="2901" spans="3:3">
      <c r="C2901" s="86"/>
    </row>
    <row r="2902" spans="3:3">
      <c r="C2902" s="86"/>
    </row>
    <row r="2903" spans="3:3">
      <c r="C2903" s="86"/>
    </row>
    <row r="2904" spans="3:3">
      <c r="C2904" s="86"/>
    </row>
    <row r="2905" spans="3:3">
      <c r="C2905" s="86"/>
    </row>
    <row r="2906" spans="3:3">
      <c r="C2906" s="86"/>
    </row>
    <row r="2907" spans="3:3">
      <c r="C2907" s="86"/>
    </row>
    <row r="2908" spans="3:3">
      <c r="C2908" s="86"/>
    </row>
    <row r="2909" spans="3:3">
      <c r="C2909" s="86"/>
    </row>
    <row r="2910" spans="3:3">
      <c r="C2910" s="86"/>
    </row>
    <row r="2911" spans="3:3">
      <c r="C2911" s="86"/>
    </row>
    <row r="2912" spans="3:3">
      <c r="C2912" s="86"/>
    </row>
    <row r="2913" spans="3:3">
      <c r="C2913" s="86"/>
    </row>
    <row r="2914" spans="3:3">
      <c r="C2914" s="86"/>
    </row>
    <row r="2915" spans="3:3">
      <c r="C2915" s="86"/>
    </row>
    <row r="2916" spans="3:3">
      <c r="C2916" s="86"/>
    </row>
    <row r="2917" spans="3:3">
      <c r="C2917" s="86"/>
    </row>
    <row r="2918" spans="3:3">
      <c r="C2918" s="86"/>
    </row>
    <row r="2919" spans="3:3">
      <c r="C2919" s="86"/>
    </row>
    <row r="2920" spans="3:3">
      <c r="C2920" s="86"/>
    </row>
    <row r="2921" spans="3:3">
      <c r="C2921" s="86"/>
    </row>
    <row r="2922" spans="3:3">
      <c r="C2922" s="86"/>
    </row>
    <row r="2923" spans="3:3">
      <c r="C2923" s="86"/>
    </row>
    <row r="2924" spans="3:3">
      <c r="C2924" s="86"/>
    </row>
    <row r="2925" spans="3:3">
      <c r="C2925" s="86"/>
    </row>
    <row r="2926" spans="3:3">
      <c r="C2926" s="86"/>
    </row>
    <row r="2927" spans="3:3">
      <c r="C2927" s="86"/>
    </row>
    <row r="2928" spans="3:3">
      <c r="C2928" s="86"/>
    </row>
    <row r="2929" spans="3:3">
      <c r="C2929" s="86"/>
    </row>
    <row r="2930" spans="3:3">
      <c r="C2930" s="86"/>
    </row>
    <row r="2931" spans="3:3">
      <c r="C2931" s="86"/>
    </row>
    <row r="2932" spans="3:3">
      <c r="C2932" s="86"/>
    </row>
    <row r="2933" spans="3:3">
      <c r="C2933" s="86"/>
    </row>
    <row r="2934" spans="3:3">
      <c r="C2934" s="86"/>
    </row>
    <row r="2935" spans="3:3">
      <c r="C2935" s="86"/>
    </row>
    <row r="2936" spans="3:3">
      <c r="C2936" s="86"/>
    </row>
    <row r="2937" spans="3:3">
      <c r="C2937" s="86"/>
    </row>
    <row r="2938" spans="3:3">
      <c r="C2938" s="86"/>
    </row>
    <row r="2939" spans="3:3">
      <c r="C2939" s="86"/>
    </row>
    <row r="2940" spans="3:3">
      <c r="C2940" s="86"/>
    </row>
    <row r="2941" spans="3:3">
      <c r="C2941" s="86"/>
    </row>
    <row r="2942" spans="3:3">
      <c r="C2942" s="86"/>
    </row>
    <row r="2943" spans="3:3">
      <c r="C2943" s="86"/>
    </row>
    <row r="2944" spans="3:3">
      <c r="C2944" s="86"/>
    </row>
    <row r="2945" spans="3:3">
      <c r="C2945" s="86"/>
    </row>
    <row r="2946" spans="3:3">
      <c r="C2946" s="86"/>
    </row>
    <row r="2947" spans="3:3">
      <c r="C2947" s="86"/>
    </row>
    <row r="2948" spans="3:3">
      <c r="C2948" s="86"/>
    </row>
    <row r="2949" spans="3:3">
      <c r="C2949" s="86"/>
    </row>
    <row r="2950" spans="3:3">
      <c r="C2950" s="86"/>
    </row>
    <row r="2951" spans="3:3">
      <c r="C2951" s="86"/>
    </row>
    <row r="2952" spans="3:3">
      <c r="C2952" s="86"/>
    </row>
    <row r="2953" spans="3:3">
      <c r="C2953" s="86"/>
    </row>
    <row r="2954" spans="3:3">
      <c r="C2954" s="86"/>
    </row>
    <row r="2955" spans="3:3">
      <c r="C2955" s="86"/>
    </row>
    <row r="2956" spans="3:3">
      <c r="C2956" s="86"/>
    </row>
    <row r="2957" spans="3:3">
      <c r="C2957" s="86"/>
    </row>
    <row r="2958" spans="3:3">
      <c r="C2958" s="86"/>
    </row>
    <row r="2959" spans="3:3">
      <c r="C2959" s="86"/>
    </row>
    <row r="2960" spans="3:3">
      <c r="C2960" s="86"/>
    </row>
    <row r="2961" spans="3:3">
      <c r="C2961" s="86"/>
    </row>
    <row r="2962" spans="3:3">
      <c r="C2962" s="86"/>
    </row>
    <row r="2963" spans="3:3">
      <c r="C2963" s="86"/>
    </row>
    <row r="2964" spans="3:3">
      <c r="C2964" s="86"/>
    </row>
    <row r="2965" spans="3:3">
      <c r="C2965" s="86"/>
    </row>
    <row r="2966" spans="3:3">
      <c r="C2966" s="86"/>
    </row>
    <row r="2967" spans="3:3">
      <c r="C2967" s="86"/>
    </row>
    <row r="2968" spans="3:3">
      <c r="C2968" s="86"/>
    </row>
    <row r="2969" spans="3:3">
      <c r="C2969" s="86"/>
    </row>
    <row r="2970" spans="3:3">
      <c r="C2970" s="86"/>
    </row>
    <row r="2971" spans="3:3">
      <c r="C2971" s="86"/>
    </row>
    <row r="2972" spans="3:3">
      <c r="C2972" s="86"/>
    </row>
    <row r="2973" spans="3:3">
      <c r="C2973" s="86"/>
    </row>
    <row r="2974" spans="3:3">
      <c r="C2974" s="86"/>
    </row>
    <row r="2975" spans="3:3">
      <c r="C2975" s="86"/>
    </row>
    <row r="2976" spans="3:3">
      <c r="C2976" s="86"/>
    </row>
    <row r="2977" spans="3:3">
      <c r="C2977" s="86"/>
    </row>
    <row r="2978" spans="3:3">
      <c r="C2978" s="86"/>
    </row>
    <row r="2979" spans="3:3">
      <c r="C2979" s="86"/>
    </row>
    <row r="2980" spans="3:3">
      <c r="C2980" s="86"/>
    </row>
    <row r="2981" spans="3:3">
      <c r="C2981" s="86"/>
    </row>
    <row r="2982" spans="3:3">
      <c r="C2982" s="86"/>
    </row>
    <row r="2983" spans="3:3">
      <c r="C2983" s="86"/>
    </row>
    <row r="2984" spans="3:3">
      <c r="C2984" s="86"/>
    </row>
    <row r="2985" spans="3:3">
      <c r="C2985" s="86"/>
    </row>
    <row r="2986" spans="3:3">
      <c r="C2986" s="86"/>
    </row>
    <row r="2987" spans="3:3">
      <c r="C2987" s="86"/>
    </row>
    <row r="2988" spans="3:3">
      <c r="C2988" s="86"/>
    </row>
    <row r="2989" spans="3:3">
      <c r="C2989" s="86"/>
    </row>
    <row r="2990" spans="3:3">
      <c r="C2990" s="86"/>
    </row>
    <row r="2991" spans="3:3">
      <c r="C2991" s="86"/>
    </row>
    <row r="2992" spans="3:3">
      <c r="C2992" s="86"/>
    </row>
    <row r="2993" spans="3:3">
      <c r="C2993" s="86"/>
    </row>
    <row r="2994" spans="3:3">
      <c r="C2994" s="86"/>
    </row>
    <row r="2995" spans="3:3">
      <c r="C2995" s="86"/>
    </row>
    <row r="2996" spans="3:3">
      <c r="C2996" s="86"/>
    </row>
    <row r="2997" spans="3:3">
      <c r="C2997" s="86"/>
    </row>
    <row r="2998" spans="3:3">
      <c r="C2998" s="86"/>
    </row>
    <row r="2999" spans="3:3">
      <c r="C2999" s="86"/>
    </row>
    <row r="3000" spans="3:3">
      <c r="C3000" s="86"/>
    </row>
    <row r="3001" spans="3:3">
      <c r="C3001" s="86"/>
    </row>
    <row r="3002" spans="3:3">
      <c r="C3002" s="86"/>
    </row>
    <row r="3003" spans="3:3">
      <c r="C3003" s="86"/>
    </row>
    <row r="3004" spans="3:3">
      <c r="C3004" s="86"/>
    </row>
    <row r="3005" spans="3:3">
      <c r="C3005" s="86"/>
    </row>
    <row r="3006" spans="3:3">
      <c r="C3006" s="86"/>
    </row>
    <row r="3007" spans="3:3">
      <c r="C3007" s="86"/>
    </row>
    <row r="3008" spans="3:3">
      <c r="C3008" s="86"/>
    </row>
    <row r="3009" spans="3:3">
      <c r="C3009" s="86"/>
    </row>
    <row r="3010" spans="3:3">
      <c r="C3010" s="86"/>
    </row>
    <row r="3011" spans="3:3">
      <c r="C3011" s="86"/>
    </row>
    <row r="3012" spans="3:3">
      <c r="C3012" s="86"/>
    </row>
    <row r="3013" spans="3:3">
      <c r="C3013" s="86"/>
    </row>
    <row r="3014" spans="3:3">
      <c r="C3014" s="86"/>
    </row>
    <row r="3015" spans="3:3">
      <c r="C3015" s="86"/>
    </row>
    <row r="3016" spans="3:3">
      <c r="C3016" s="86"/>
    </row>
    <row r="3017" spans="3:3">
      <c r="C3017" s="86"/>
    </row>
    <row r="3018" spans="3:3">
      <c r="C3018" s="86"/>
    </row>
    <row r="3019" spans="3:3">
      <c r="C3019" s="86"/>
    </row>
    <row r="3020" spans="3:3">
      <c r="C3020" s="86"/>
    </row>
    <row r="3021" spans="3:3">
      <c r="C3021" s="86"/>
    </row>
    <row r="3022" spans="3:3">
      <c r="C3022" s="86"/>
    </row>
    <row r="3023" spans="3:3">
      <c r="C3023" s="86"/>
    </row>
    <row r="3024" spans="3:3">
      <c r="C3024" s="86"/>
    </row>
    <row r="3025" spans="3:3">
      <c r="C3025" s="86"/>
    </row>
    <row r="3026" spans="3:3">
      <c r="C3026" s="86"/>
    </row>
    <row r="3027" spans="3:3">
      <c r="C3027" s="86"/>
    </row>
    <row r="3028" spans="3:3">
      <c r="C3028" s="86"/>
    </row>
    <row r="3029" spans="3:3">
      <c r="C3029" s="86"/>
    </row>
    <row r="3030" spans="3:3">
      <c r="C3030" s="86"/>
    </row>
    <row r="3031" spans="3:3">
      <c r="C3031" s="86"/>
    </row>
    <row r="3032" spans="3:3">
      <c r="C3032" s="86"/>
    </row>
    <row r="3033" spans="3:3">
      <c r="C3033" s="86"/>
    </row>
    <row r="3034" spans="3:3">
      <c r="C3034" s="86"/>
    </row>
    <row r="3035" spans="3:3">
      <c r="C3035" s="86"/>
    </row>
    <row r="3036" spans="3:3">
      <c r="C3036" s="86"/>
    </row>
    <row r="3037" spans="3:3">
      <c r="C3037" s="86"/>
    </row>
    <row r="3038" spans="3:3">
      <c r="C3038" s="86"/>
    </row>
    <row r="3039" spans="3:3">
      <c r="C3039" s="86"/>
    </row>
    <row r="3040" spans="3:3">
      <c r="C3040" s="86"/>
    </row>
    <row r="3041" spans="3:3">
      <c r="C3041" s="86"/>
    </row>
    <row r="3042" spans="3:3">
      <c r="C3042" s="86"/>
    </row>
    <row r="3043" spans="3:3">
      <c r="C3043" s="86"/>
    </row>
    <row r="3044" spans="3:3">
      <c r="C3044" s="86"/>
    </row>
    <row r="3045" spans="3:3">
      <c r="C3045" s="86"/>
    </row>
    <row r="3046" spans="3:3">
      <c r="C3046" s="86"/>
    </row>
    <row r="3047" spans="3:3">
      <c r="C3047" s="86"/>
    </row>
    <row r="3048" spans="3:3">
      <c r="C3048" s="86"/>
    </row>
    <row r="3049" spans="3:3">
      <c r="C3049" s="86"/>
    </row>
    <row r="3050" spans="3:3">
      <c r="C3050" s="86"/>
    </row>
    <row r="3051" spans="3:3">
      <c r="C3051" s="86"/>
    </row>
    <row r="3052" spans="3:3">
      <c r="C3052" s="86"/>
    </row>
    <row r="3053" spans="3:3">
      <c r="C3053" s="86"/>
    </row>
    <row r="3054" spans="3:3">
      <c r="C3054" s="86"/>
    </row>
    <row r="3055" spans="3:3">
      <c r="C3055" s="86"/>
    </row>
    <row r="3056" spans="3:3">
      <c r="C3056" s="86"/>
    </row>
    <row r="3057" spans="3:3">
      <c r="C3057" s="86"/>
    </row>
    <row r="3058" spans="3:3">
      <c r="C3058" s="86"/>
    </row>
    <row r="3059" spans="3:3">
      <c r="C3059" s="86"/>
    </row>
    <row r="3060" spans="3:3">
      <c r="C3060" s="86"/>
    </row>
    <row r="3061" spans="3:3">
      <c r="C3061" s="86"/>
    </row>
    <row r="3062" spans="3:3">
      <c r="C3062" s="86"/>
    </row>
    <row r="3063" spans="3:3">
      <c r="C3063" s="86"/>
    </row>
    <row r="3064" spans="3:3">
      <c r="C3064" s="86"/>
    </row>
    <row r="3065" spans="3:3">
      <c r="C3065" s="86"/>
    </row>
    <row r="3066" spans="3:3">
      <c r="C3066" s="86"/>
    </row>
    <row r="3067" spans="3:3">
      <c r="C3067" s="86"/>
    </row>
    <row r="3068" spans="3:3">
      <c r="C3068" s="86"/>
    </row>
    <row r="3069" spans="3:3">
      <c r="C3069" s="86"/>
    </row>
    <row r="3070" spans="3:3">
      <c r="C3070" s="86"/>
    </row>
    <row r="3071" spans="3:3">
      <c r="C3071" s="86"/>
    </row>
    <row r="3072" spans="3:3">
      <c r="C3072" s="86"/>
    </row>
    <row r="3073" spans="3:3">
      <c r="C3073" s="86"/>
    </row>
    <row r="3074" spans="3:3">
      <c r="C3074" s="86"/>
    </row>
    <row r="3075" spans="3:3">
      <c r="C3075" s="86"/>
    </row>
    <row r="3076" spans="3:3">
      <c r="C3076" s="86"/>
    </row>
    <row r="3077" spans="3:3">
      <c r="C3077" s="86"/>
    </row>
    <row r="3078" spans="3:3">
      <c r="C3078" s="86"/>
    </row>
    <row r="3079" spans="3:3">
      <c r="C3079" s="86"/>
    </row>
    <row r="3080" spans="3:3">
      <c r="C3080" s="86"/>
    </row>
    <row r="3081" spans="3:3">
      <c r="C3081" s="86"/>
    </row>
    <row r="3082" spans="3:3">
      <c r="C3082" s="86"/>
    </row>
    <row r="3083" spans="3:3">
      <c r="C3083" s="86"/>
    </row>
    <row r="3084" spans="3:3">
      <c r="C3084" s="86"/>
    </row>
    <row r="3085" spans="3:3">
      <c r="C3085" s="86"/>
    </row>
    <row r="3086" spans="3:3">
      <c r="C3086" s="86"/>
    </row>
    <row r="3087" spans="3:3">
      <c r="C3087" s="86"/>
    </row>
    <row r="3088" spans="3:3">
      <c r="C3088" s="86"/>
    </row>
    <row r="3089" spans="3:3">
      <c r="C3089" s="86"/>
    </row>
    <row r="3090" spans="3:3">
      <c r="C3090" s="86"/>
    </row>
    <row r="3091" spans="3:3">
      <c r="C3091" s="86"/>
    </row>
    <row r="3092" spans="3:3">
      <c r="C3092" s="86"/>
    </row>
    <row r="3093" spans="3:3">
      <c r="C3093" s="86"/>
    </row>
    <row r="3094" spans="3:3">
      <c r="C3094" s="86"/>
    </row>
    <row r="3095" spans="3:3">
      <c r="C3095" s="86"/>
    </row>
    <row r="3096" spans="3:3">
      <c r="C3096" s="86"/>
    </row>
    <row r="3097" spans="3:3">
      <c r="C3097" s="86"/>
    </row>
    <row r="3098" spans="3:3">
      <c r="C3098" s="86"/>
    </row>
    <row r="3099" spans="3:3">
      <c r="C3099" s="86"/>
    </row>
    <row r="3100" spans="3:3">
      <c r="C3100" s="86"/>
    </row>
    <row r="3101" spans="3:3">
      <c r="C3101" s="86"/>
    </row>
    <row r="3102" spans="3:3">
      <c r="C3102" s="86"/>
    </row>
    <row r="3103" spans="3:3">
      <c r="C3103" s="86"/>
    </row>
    <row r="3104" spans="3:3">
      <c r="C3104" s="86"/>
    </row>
    <row r="3105" spans="3:3">
      <c r="C3105" s="86"/>
    </row>
    <row r="3106" spans="3:3">
      <c r="C3106" s="86"/>
    </row>
    <row r="3107" spans="3:3">
      <c r="C3107" s="86"/>
    </row>
    <row r="3108" spans="3:3">
      <c r="C3108" s="86"/>
    </row>
    <row r="3109" spans="3:3">
      <c r="C3109" s="86"/>
    </row>
    <row r="3110" spans="3:3">
      <c r="C3110" s="86"/>
    </row>
    <row r="3111" spans="3:3">
      <c r="C3111" s="86"/>
    </row>
    <row r="3112" spans="3:3">
      <c r="C3112" s="86"/>
    </row>
    <row r="3113" spans="3:3">
      <c r="C3113" s="86"/>
    </row>
    <row r="3114" spans="3:3">
      <c r="C3114" s="86"/>
    </row>
    <row r="3115" spans="3:3">
      <c r="C3115" s="86"/>
    </row>
    <row r="3116" spans="3:3">
      <c r="C3116" s="86"/>
    </row>
    <row r="3117" spans="3:3">
      <c r="C3117" s="86"/>
    </row>
    <row r="3118" spans="3:3">
      <c r="C3118" s="86"/>
    </row>
    <row r="3119" spans="3:3">
      <c r="C3119" s="86"/>
    </row>
    <row r="3120" spans="3:3">
      <c r="C3120" s="86"/>
    </row>
    <row r="3121" spans="3:3">
      <c r="C3121" s="86"/>
    </row>
    <row r="3122" spans="3:3">
      <c r="C3122" s="86"/>
    </row>
    <row r="3123" spans="3:3">
      <c r="C3123" s="86"/>
    </row>
    <row r="3124" spans="3:3">
      <c r="C3124" s="86"/>
    </row>
    <row r="3125" spans="3:3">
      <c r="C3125" s="86"/>
    </row>
    <row r="3126" spans="3:3">
      <c r="C3126" s="86"/>
    </row>
    <row r="3127" spans="3:3">
      <c r="C3127" s="86"/>
    </row>
    <row r="3128" spans="3:3">
      <c r="C3128" s="86"/>
    </row>
    <row r="3129" spans="3:3">
      <c r="C3129" s="86"/>
    </row>
    <row r="3130" spans="3:3">
      <c r="C3130" s="86"/>
    </row>
    <row r="3131" spans="3:3">
      <c r="C3131" s="86"/>
    </row>
    <row r="3132" spans="3:3">
      <c r="C3132" s="86"/>
    </row>
    <row r="3133" spans="3:3">
      <c r="C3133" s="86"/>
    </row>
    <row r="3134" spans="3:3">
      <c r="C3134" s="86"/>
    </row>
    <row r="3135" spans="3:3">
      <c r="C3135" s="86"/>
    </row>
    <row r="3136" spans="3:3">
      <c r="C3136" s="86"/>
    </row>
    <row r="3137" spans="3:3">
      <c r="C3137" s="86"/>
    </row>
    <row r="3138" spans="3:3">
      <c r="C3138" s="86"/>
    </row>
    <row r="3139" spans="3:3">
      <c r="C3139" s="86"/>
    </row>
    <row r="3140" spans="3:3">
      <c r="C3140" s="86"/>
    </row>
    <row r="3141" spans="3:3">
      <c r="C3141" s="86"/>
    </row>
    <row r="3142" spans="3:3">
      <c r="C3142" s="86"/>
    </row>
    <row r="3143" spans="3:3">
      <c r="C3143" s="86"/>
    </row>
    <row r="3144" spans="3:3">
      <c r="C3144" s="86"/>
    </row>
    <row r="3145" spans="3:3">
      <c r="C3145" s="86"/>
    </row>
    <row r="3146" spans="3:3">
      <c r="C3146" s="86"/>
    </row>
    <row r="3147" spans="3:3">
      <c r="C3147" s="86"/>
    </row>
    <row r="3148" spans="3:3">
      <c r="C3148" s="86"/>
    </row>
    <row r="3149" spans="3:3">
      <c r="C3149" s="86"/>
    </row>
    <row r="3150" spans="3:3">
      <c r="C3150" s="86"/>
    </row>
    <row r="3151" spans="3:3">
      <c r="C3151" s="86"/>
    </row>
    <row r="3152" spans="3:3">
      <c r="C3152" s="86"/>
    </row>
    <row r="3153" spans="3:3">
      <c r="C3153" s="86"/>
    </row>
    <row r="3154" spans="3:3">
      <c r="C3154" s="86"/>
    </row>
    <row r="3155" spans="3:3">
      <c r="C3155" s="86"/>
    </row>
    <row r="3156" spans="3:3">
      <c r="C3156" s="86"/>
    </row>
    <row r="3157" spans="3:3">
      <c r="C3157" s="86"/>
    </row>
    <row r="3158" spans="3:3">
      <c r="C3158" s="86"/>
    </row>
    <row r="3159" spans="3:3">
      <c r="C3159" s="86"/>
    </row>
    <row r="3160" spans="3:3">
      <c r="C3160" s="86"/>
    </row>
    <row r="3161" spans="3:3">
      <c r="C3161" s="86"/>
    </row>
    <row r="3162" spans="3:3">
      <c r="C3162" s="86"/>
    </row>
    <row r="3163" spans="3:3">
      <c r="C3163" s="86"/>
    </row>
    <row r="3164" spans="3:3">
      <c r="C3164" s="86"/>
    </row>
    <row r="3165" spans="3:3">
      <c r="C3165" s="86"/>
    </row>
    <row r="3166" spans="3:3">
      <c r="C3166" s="86"/>
    </row>
    <row r="3167" spans="3:3">
      <c r="C3167" s="86"/>
    </row>
    <row r="3168" spans="3:3">
      <c r="C3168" s="86"/>
    </row>
    <row r="3169" spans="3:3">
      <c r="C3169" s="86"/>
    </row>
    <row r="3170" spans="3:3">
      <c r="C3170" s="86"/>
    </row>
    <row r="3171" spans="3:3">
      <c r="C3171" s="86"/>
    </row>
    <row r="3172" spans="3:3">
      <c r="C3172" s="86"/>
    </row>
    <row r="3173" spans="3:3">
      <c r="C3173" s="86"/>
    </row>
    <row r="3174" spans="3:3">
      <c r="C3174" s="86"/>
    </row>
    <row r="3175" spans="3:3">
      <c r="C3175" s="86"/>
    </row>
    <row r="3176" spans="3:3">
      <c r="C3176" s="86"/>
    </row>
    <row r="3177" spans="3:3">
      <c r="C3177" s="86"/>
    </row>
    <row r="3178" spans="3:3">
      <c r="C3178" s="86"/>
    </row>
    <row r="3179" spans="3:3">
      <c r="C3179" s="86"/>
    </row>
    <row r="3180" spans="3:3">
      <c r="C3180" s="86"/>
    </row>
    <row r="3181" spans="3:3">
      <c r="C3181" s="86"/>
    </row>
    <row r="3182" spans="3:3">
      <c r="C3182" s="86"/>
    </row>
    <row r="3183" spans="3:3">
      <c r="C3183" s="86"/>
    </row>
    <row r="3184" spans="3:3">
      <c r="C3184" s="86"/>
    </row>
    <row r="3185" spans="3:3">
      <c r="C3185" s="86"/>
    </row>
    <row r="3186" spans="3:3">
      <c r="C3186" s="86"/>
    </row>
    <row r="3187" spans="3:3">
      <c r="C3187" s="86"/>
    </row>
    <row r="3188" spans="3:3">
      <c r="C3188" s="86"/>
    </row>
    <row r="3189" spans="3:3">
      <c r="C3189" s="86"/>
    </row>
    <row r="3190" spans="3:3">
      <c r="C3190" s="86"/>
    </row>
    <row r="3191" spans="3:3">
      <c r="C3191" s="86"/>
    </row>
    <row r="3192" spans="3:3">
      <c r="C3192" s="86"/>
    </row>
    <row r="3193" spans="3:3">
      <c r="C3193" s="86"/>
    </row>
    <row r="3194" spans="3:3">
      <c r="C3194" s="86"/>
    </row>
    <row r="3195" spans="3:3">
      <c r="C3195" s="86"/>
    </row>
    <row r="3196" spans="3:3">
      <c r="C3196" s="86"/>
    </row>
    <row r="3197" spans="3:3">
      <c r="C3197" s="86"/>
    </row>
    <row r="3198" spans="3:3">
      <c r="C3198" s="86"/>
    </row>
    <row r="3199" spans="3:3">
      <c r="C3199" s="86"/>
    </row>
    <row r="3200" spans="3:3">
      <c r="C3200" s="86"/>
    </row>
    <row r="3201" spans="3:3">
      <c r="C3201" s="86"/>
    </row>
    <row r="3202" spans="3:3">
      <c r="C3202" s="86"/>
    </row>
    <row r="3203" spans="3:3">
      <c r="C3203" s="86"/>
    </row>
    <row r="3204" spans="3:3">
      <c r="C3204" s="86"/>
    </row>
    <row r="3205" spans="3:3">
      <c r="C3205" s="86"/>
    </row>
    <row r="3206" spans="3:3">
      <c r="C3206" s="86"/>
    </row>
    <row r="3207" spans="3:3">
      <c r="C3207" s="86"/>
    </row>
    <row r="3208" spans="3:3">
      <c r="C3208" s="86"/>
    </row>
    <row r="3209" spans="3:3">
      <c r="C3209" s="86"/>
    </row>
    <row r="3210" spans="3:3">
      <c r="C3210" s="86"/>
    </row>
    <row r="3211" spans="3:3">
      <c r="C3211" s="86"/>
    </row>
    <row r="3212" spans="3:3">
      <c r="C3212" s="86"/>
    </row>
    <row r="3213" spans="3:3">
      <c r="C3213" s="86"/>
    </row>
    <row r="3214" spans="3:3">
      <c r="C3214" s="86"/>
    </row>
    <row r="3215" spans="3:3">
      <c r="C3215" s="86"/>
    </row>
    <row r="3216" spans="3:3">
      <c r="C3216" s="86"/>
    </row>
    <row r="3217" spans="3:3">
      <c r="C3217" s="86"/>
    </row>
    <row r="3218" spans="3:3">
      <c r="C3218" s="86"/>
    </row>
    <row r="3219" spans="3:3">
      <c r="C3219" s="86"/>
    </row>
    <row r="3220" spans="3:3">
      <c r="C3220" s="86"/>
    </row>
    <row r="3221" spans="3:3">
      <c r="C3221" s="86"/>
    </row>
    <row r="3222" spans="3:3">
      <c r="C3222" s="86"/>
    </row>
    <row r="3223" spans="3:3">
      <c r="C3223" s="86"/>
    </row>
    <row r="3224" spans="3:3">
      <c r="C3224" s="86"/>
    </row>
    <row r="3225" spans="3:3">
      <c r="C3225" s="86"/>
    </row>
    <row r="3226" spans="3:3">
      <c r="C3226" s="86"/>
    </row>
    <row r="3227" spans="3:3">
      <c r="C3227" s="86"/>
    </row>
    <row r="3228" spans="3:3">
      <c r="C3228" s="86"/>
    </row>
    <row r="3229" spans="3:3">
      <c r="C3229" s="86"/>
    </row>
    <row r="3230" spans="3:3">
      <c r="C3230" s="86"/>
    </row>
    <row r="3231" spans="3:3">
      <c r="C3231" s="86"/>
    </row>
    <row r="3232" spans="3:3">
      <c r="C3232" s="86"/>
    </row>
    <row r="3233" spans="3:3">
      <c r="C3233" s="86"/>
    </row>
    <row r="3234" spans="3:3">
      <c r="C3234" s="86"/>
    </row>
    <row r="3235" spans="3:3">
      <c r="C3235" s="86"/>
    </row>
    <row r="3236" spans="3:3">
      <c r="C3236" s="86"/>
    </row>
    <row r="3237" spans="3:3">
      <c r="C3237" s="86"/>
    </row>
    <row r="3238" spans="3:3">
      <c r="C3238" s="86"/>
    </row>
    <row r="3239" spans="3:3">
      <c r="C3239" s="86"/>
    </row>
    <row r="3240" spans="3:3">
      <c r="C3240" s="86"/>
    </row>
    <row r="3241" spans="3:3">
      <c r="C3241" s="86"/>
    </row>
    <row r="3242" spans="3:3">
      <c r="C3242" s="86"/>
    </row>
    <row r="3243" spans="3:3">
      <c r="C3243" s="86"/>
    </row>
    <row r="3244" spans="3:3">
      <c r="C3244" s="86"/>
    </row>
    <row r="3245" spans="3:3">
      <c r="C3245" s="86"/>
    </row>
    <row r="3246" spans="3:3">
      <c r="C3246" s="86"/>
    </row>
    <row r="3247" spans="3:3">
      <c r="C3247" s="86"/>
    </row>
    <row r="3248" spans="3:3">
      <c r="C3248" s="86"/>
    </row>
    <row r="3249" spans="3:3">
      <c r="C3249" s="86"/>
    </row>
    <row r="3250" spans="3:3">
      <c r="C3250" s="86"/>
    </row>
    <row r="3251" spans="3:3">
      <c r="C3251" s="86"/>
    </row>
    <row r="3252" spans="3:3">
      <c r="C3252" s="86"/>
    </row>
    <row r="3253" spans="3:3">
      <c r="C3253" s="86"/>
    </row>
    <row r="3254" spans="3:3">
      <c r="C3254" s="86"/>
    </row>
    <row r="3255" spans="3:3">
      <c r="C3255" s="86"/>
    </row>
    <row r="3256" spans="3:3">
      <c r="C3256" s="86"/>
    </row>
    <row r="3257" spans="3:3">
      <c r="C3257" s="86"/>
    </row>
    <row r="3258" spans="3:3">
      <c r="C3258" s="86"/>
    </row>
    <row r="3259" spans="3:3">
      <c r="C3259" s="86"/>
    </row>
    <row r="3260" spans="3:3">
      <c r="C3260" s="86"/>
    </row>
    <row r="3261" spans="3:3">
      <c r="C3261" s="86"/>
    </row>
    <row r="3262" spans="3:3">
      <c r="C3262" s="86"/>
    </row>
    <row r="3263" spans="3:3">
      <c r="C3263" s="86"/>
    </row>
    <row r="3264" spans="3:3">
      <c r="C3264" s="86"/>
    </row>
    <row r="3265" spans="3:3">
      <c r="C3265" s="86"/>
    </row>
    <row r="3266" spans="3:3">
      <c r="C3266" s="86"/>
    </row>
    <row r="3267" spans="3:3">
      <c r="C3267" s="86"/>
    </row>
    <row r="3268" spans="3:3">
      <c r="C3268" s="86"/>
    </row>
    <row r="3269" spans="3:3">
      <c r="C3269" s="86"/>
    </row>
    <row r="3270" spans="3:3">
      <c r="C3270" s="86"/>
    </row>
    <row r="3271" spans="3:3">
      <c r="C3271" s="86"/>
    </row>
    <row r="3272" spans="3:3">
      <c r="C3272" s="86"/>
    </row>
    <row r="3273" spans="3:3">
      <c r="C3273" s="86"/>
    </row>
    <row r="3274" spans="3:3">
      <c r="C3274" s="86"/>
    </row>
    <row r="3275" spans="3:3">
      <c r="C3275" s="86"/>
    </row>
    <row r="3276" spans="3:3">
      <c r="C3276" s="86"/>
    </row>
    <row r="3277" spans="3:3">
      <c r="C3277" s="86"/>
    </row>
    <row r="3278" spans="3:3">
      <c r="C3278" s="86"/>
    </row>
    <row r="3279" spans="3:3">
      <c r="C3279" s="86"/>
    </row>
    <row r="3280" spans="3:3">
      <c r="C3280" s="86"/>
    </row>
    <row r="3281" spans="3:3">
      <c r="C3281" s="86"/>
    </row>
    <row r="3282" spans="3:3">
      <c r="C3282" s="86"/>
    </row>
    <row r="3283" spans="3:3">
      <c r="C3283" s="86"/>
    </row>
    <row r="3284" spans="3:3">
      <c r="C3284" s="86"/>
    </row>
    <row r="3285" spans="3:3">
      <c r="C3285" s="86"/>
    </row>
    <row r="3286" spans="3:3">
      <c r="C3286" s="86"/>
    </row>
    <row r="3287" spans="3:3">
      <c r="C3287" s="86"/>
    </row>
    <row r="3288" spans="3:3">
      <c r="C3288" s="86"/>
    </row>
    <row r="3289" spans="3:3">
      <c r="C3289" s="86"/>
    </row>
    <row r="3290" spans="3:3">
      <c r="C3290" s="86"/>
    </row>
    <row r="3291" spans="3:3">
      <c r="C3291" s="86"/>
    </row>
    <row r="3292" spans="3:3">
      <c r="C3292" s="86"/>
    </row>
    <row r="3293" spans="3:3">
      <c r="C3293" s="86"/>
    </row>
    <row r="3294" spans="3:3">
      <c r="C3294" s="86"/>
    </row>
    <row r="3295" spans="3:3">
      <c r="C3295" s="86"/>
    </row>
    <row r="3296" spans="3:3">
      <c r="C3296" s="86"/>
    </row>
    <row r="3297" spans="3:3">
      <c r="C3297" s="86"/>
    </row>
    <row r="3298" spans="3:3">
      <c r="C3298" s="86"/>
    </row>
    <row r="3299" spans="3:3">
      <c r="C3299" s="86"/>
    </row>
    <row r="3300" spans="3:3">
      <c r="C3300" s="86"/>
    </row>
    <row r="3301" spans="3:3">
      <c r="C3301" s="86"/>
    </row>
    <row r="3302" spans="3:3">
      <c r="C3302" s="86"/>
    </row>
    <row r="3303" spans="3:3">
      <c r="C3303" s="86"/>
    </row>
    <row r="3304" spans="3:3">
      <c r="C3304" s="86"/>
    </row>
    <row r="3305" spans="3:3">
      <c r="C3305" s="86"/>
    </row>
    <row r="3306" spans="3:3">
      <c r="C3306" s="86"/>
    </row>
    <row r="3307" spans="3:3">
      <c r="C3307" s="86"/>
    </row>
    <row r="3308" spans="3:3">
      <c r="C3308" s="86"/>
    </row>
    <row r="3309" spans="3:3">
      <c r="C3309" s="86"/>
    </row>
    <row r="3310" spans="3:3">
      <c r="C3310" s="86"/>
    </row>
    <row r="3311" spans="3:3">
      <c r="C3311" s="86"/>
    </row>
    <row r="3312" spans="3:3">
      <c r="C3312" s="86"/>
    </row>
    <row r="3313" spans="3:3">
      <c r="C3313" s="86"/>
    </row>
    <row r="3314" spans="3:3">
      <c r="C3314" s="86"/>
    </row>
    <row r="3315" spans="3:3">
      <c r="C3315" s="86"/>
    </row>
    <row r="3316" spans="3:3">
      <c r="C3316" s="86"/>
    </row>
    <row r="3317" spans="3:3">
      <c r="C3317" s="86"/>
    </row>
    <row r="3318" spans="3:3">
      <c r="C3318" s="86"/>
    </row>
    <row r="3319" spans="3:3">
      <c r="C3319" s="86"/>
    </row>
    <row r="3320" spans="3:3">
      <c r="C3320" s="86"/>
    </row>
    <row r="3321" spans="3:3">
      <c r="C3321" s="86"/>
    </row>
    <row r="3322" spans="3:3">
      <c r="C3322" s="86"/>
    </row>
    <row r="3323" spans="3:3">
      <c r="C3323" s="86"/>
    </row>
    <row r="3324" spans="3:3">
      <c r="C3324" s="86"/>
    </row>
    <row r="3325" spans="3:3">
      <c r="C3325" s="86"/>
    </row>
    <row r="3326" spans="3:3">
      <c r="C3326" s="86"/>
    </row>
    <row r="3327" spans="3:3">
      <c r="C3327" s="86"/>
    </row>
    <row r="3328" spans="3:3">
      <c r="C3328" s="86"/>
    </row>
    <row r="3329" spans="3:3">
      <c r="C3329" s="86"/>
    </row>
    <row r="3330" spans="3:3">
      <c r="C3330" s="86"/>
    </row>
    <row r="3331" spans="3:3">
      <c r="C3331" s="86"/>
    </row>
    <row r="3332" spans="3:3">
      <c r="C3332" s="86"/>
    </row>
    <row r="3333" spans="3:3">
      <c r="C3333" s="86"/>
    </row>
    <row r="3334" spans="3:3">
      <c r="C3334" s="86"/>
    </row>
    <row r="3335" spans="3:3">
      <c r="C3335" s="86"/>
    </row>
    <row r="3336" spans="3:3">
      <c r="C3336" s="86"/>
    </row>
    <row r="3337" spans="3:3">
      <c r="C3337" s="86"/>
    </row>
    <row r="3338" spans="3:3">
      <c r="C3338" s="86"/>
    </row>
    <row r="3339" spans="3:3">
      <c r="C3339" s="86"/>
    </row>
    <row r="3340" spans="3:3">
      <c r="C3340" s="86"/>
    </row>
    <row r="3341" spans="3:3">
      <c r="C3341" s="86"/>
    </row>
    <row r="3342" spans="3:3">
      <c r="C3342" s="86"/>
    </row>
    <row r="3343" spans="3:3">
      <c r="C3343" s="86"/>
    </row>
    <row r="3344" spans="3:3">
      <c r="C3344" s="86"/>
    </row>
    <row r="3345" spans="3:3">
      <c r="C3345" s="86"/>
    </row>
    <row r="3346" spans="3:3">
      <c r="C3346" s="86"/>
    </row>
    <row r="3347" spans="3:3">
      <c r="C3347" s="86"/>
    </row>
    <row r="3348" spans="3:3">
      <c r="C3348" s="86"/>
    </row>
    <row r="3349" spans="3:3">
      <c r="C3349" s="86"/>
    </row>
    <row r="3350" spans="3:3">
      <c r="C3350" s="86"/>
    </row>
    <row r="3351" spans="3:3">
      <c r="C3351" s="86"/>
    </row>
    <row r="3352" spans="3:3">
      <c r="C3352" s="86"/>
    </row>
    <row r="3353" spans="3:3">
      <c r="C3353" s="86"/>
    </row>
    <row r="3354" spans="3:3">
      <c r="C3354" s="86"/>
    </row>
    <row r="3355" spans="3:3">
      <c r="C3355" s="86"/>
    </row>
    <row r="3356" spans="3:3">
      <c r="C3356" s="86"/>
    </row>
    <row r="3357" spans="3:3">
      <c r="C3357" s="86"/>
    </row>
    <row r="3358" spans="3:3">
      <c r="C3358" s="86"/>
    </row>
    <row r="3359" spans="3:3">
      <c r="C3359" s="86"/>
    </row>
    <row r="3360" spans="3:3">
      <c r="C3360" s="86"/>
    </row>
    <row r="3361" spans="3:3">
      <c r="C3361" s="86"/>
    </row>
    <row r="3362" spans="3:3">
      <c r="C3362" s="86"/>
    </row>
    <row r="3363" spans="3:3">
      <c r="C3363" s="86"/>
    </row>
    <row r="3364" spans="3:3">
      <c r="C3364" s="86"/>
    </row>
    <row r="3365" spans="3:3">
      <c r="C3365" s="86"/>
    </row>
    <row r="3366" spans="3:3">
      <c r="C3366" s="86"/>
    </row>
    <row r="3367" spans="3:3">
      <c r="C3367" s="86"/>
    </row>
    <row r="3368" spans="3:3">
      <c r="C3368" s="86"/>
    </row>
    <row r="3369" spans="3:3">
      <c r="C3369" s="86"/>
    </row>
    <row r="3370" spans="3:3">
      <c r="C3370" s="86"/>
    </row>
    <row r="3371" spans="3:3">
      <c r="C3371" s="86"/>
    </row>
    <row r="3372" spans="3:3">
      <c r="C3372" s="86"/>
    </row>
    <row r="3373" spans="3:3">
      <c r="C3373" s="86"/>
    </row>
    <row r="3374" spans="3:3">
      <c r="C3374" s="86"/>
    </row>
    <row r="3375" spans="3:3">
      <c r="C3375" s="86"/>
    </row>
    <row r="3376" spans="3:3">
      <c r="C3376" s="86"/>
    </row>
    <row r="3377" spans="3:3">
      <c r="C3377" s="86"/>
    </row>
    <row r="3378" spans="3:3">
      <c r="C3378" s="86"/>
    </row>
    <row r="3379" spans="3:3">
      <c r="C3379" s="86"/>
    </row>
    <row r="3380" spans="3:3">
      <c r="C3380" s="86"/>
    </row>
    <row r="3381" spans="3:3">
      <c r="C3381" s="86"/>
    </row>
    <row r="3382" spans="3:3">
      <c r="C3382" s="86"/>
    </row>
    <row r="3383" spans="3:3">
      <c r="C3383" s="86"/>
    </row>
    <row r="3384" spans="3:3">
      <c r="C3384" s="86"/>
    </row>
    <row r="3385" spans="3:3">
      <c r="C3385" s="86"/>
    </row>
    <row r="3386" spans="3:3">
      <c r="C3386" s="86"/>
    </row>
    <row r="3387" spans="3:3">
      <c r="C3387" s="86"/>
    </row>
    <row r="3388" spans="3:3">
      <c r="C3388" s="86"/>
    </row>
    <row r="3389" spans="3:3">
      <c r="C3389" s="86"/>
    </row>
    <row r="3390" spans="3:3">
      <c r="C3390" s="86"/>
    </row>
    <row r="3391" spans="3:3">
      <c r="C3391" s="86"/>
    </row>
    <row r="3392" spans="3:3">
      <c r="C3392" s="86"/>
    </row>
    <row r="3393" spans="3:3">
      <c r="C3393" s="86"/>
    </row>
    <row r="3394" spans="3:3">
      <c r="C3394" s="86"/>
    </row>
    <row r="3395" spans="3:3">
      <c r="C3395" s="86"/>
    </row>
    <row r="3396" spans="3:3">
      <c r="C3396" s="86"/>
    </row>
    <row r="3397" spans="3:3">
      <c r="C3397" s="86"/>
    </row>
    <row r="3398" spans="3:3">
      <c r="C3398" s="86"/>
    </row>
    <row r="3399" spans="3:3">
      <c r="C3399" s="86"/>
    </row>
    <row r="3400" spans="3:3">
      <c r="C3400" s="86"/>
    </row>
    <row r="3401" spans="3:3">
      <c r="C3401" s="86"/>
    </row>
    <row r="3402" spans="3:3">
      <c r="C3402" s="86"/>
    </row>
    <row r="3403" spans="3:3">
      <c r="C3403" s="86"/>
    </row>
    <row r="3404" spans="3:3">
      <c r="C3404" s="86"/>
    </row>
    <row r="3405" spans="3:3">
      <c r="C3405" s="86"/>
    </row>
    <row r="3406" spans="3:3">
      <c r="C3406" s="86"/>
    </row>
    <row r="3407" spans="3:3">
      <c r="C3407" s="86"/>
    </row>
    <row r="3408" spans="3:3">
      <c r="C3408" s="86"/>
    </row>
    <row r="3409" spans="3:3">
      <c r="C3409" s="86"/>
    </row>
    <row r="3410" spans="3:3">
      <c r="C3410" s="86"/>
    </row>
    <row r="3411" spans="3:3">
      <c r="C3411" s="86"/>
    </row>
    <row r="3412" spans="3:3">
      <c r="C3412" s="86"/>
    </row>
    <row r="3413" spans="3:3">
      <c r="C3413" s="86"/>
    </row>
    <row r="3414" spans="3:3">
      <c r="C3414" s="86"/>
    </row>
    <row r="3415" spans="3:3">
      <c r="C3415" s="86"/>
    </row>
    <row r="3416" spans="3:3">
      <c r="C3416" s="86"/>
    </row>
    <row r="3417" spans="3:3">
      <c r="C3417" s="86"/>
    </row>
    <row r="3418" spans="3:3">
      <c r="C3418" s="86"/>
    </row>
    <row r="3419" spans="3:3">
      <c r="C3419" s="86"/>
    </row>
    <row r="3420" spans="3:3">
      <c r="C3420" s="86"/>
    </row>
    <row r="3421" spans="3:3">
      <c r="C3421" s="86"/>
    </row>
    <row r="3422" spans="3:3">
      <c r="C3422" s="86"/>
    </row>
    <row r="3423" spans="3:3">
      <c r="C3423" s="86"/>
    </row>
    <row r="3424" spans="3:3">
      <c r="C3424" s="86"/>
    </row>
    <row r="3425" spans="3:3">
      <c r="C3425" s="86"/>
    </row>
    <row r="3426" spans="3:3">
      <c r="C3426" s="86"/>
    </row>
    <row r="3427" spans="3:3">
      <c r="C3427" s="86"/>
    </row>
    <row r="3428" spans="3:3">
      <c r="C3428" s="86"/>
    </row>
    <row r="3429" spans="3:3">
      <c r="C3429" s="86"/>
    </row>
    <row r="3430" spans="3:3">
      <c r="C3430" s="86"/>
    </row>
    <row r="3431" spans="3:3">
      <c r="C3431" s="86"/>
    </row>
    <row r="3432" spans="3:3">
      <c r="C3432" s="86"/>
    </row>
    <row r="3433" spans="3:3">
      <c r="C3433" s="86"/>
    </row>
    <row r="3434" spans="3:3">
      <c r="C3434" s="86"/>
    </row>
    <row r="3435" spans="3:3">
      <c r="C3435" s="86"/>
    </row>
    <row r="3436" spans="3:3">
      <c r="C3436" s="86"/>
    </row>
    <row r="3437" spans="3:3">
      <c r="C3437" s="86"/>
    </row>
    <row r="3438" spans="3:3">
      <c r="C3438" s="86"/>
    </row>
    <row r="3439" spans="3:3">
      <c r="C3439" s="86"/>
    </row>
    <row r="3440" spans="3:3">
      <c r="C3440" s="86"/>
    </row>
    <row r="3441" spans="3:3">
      <c r="C3441" s="86"/>
    </row>
    <row r="3442" spans="3:3">
      <c r="C3442" s="86"/>
    </row>
    <row r="3443" spans="3:3">
      <c r="C3443" s="86"/>
    </row>
    <row r="3444" spans="3:3">
      <c r="C3444" s="86"/>
    </row>
    <row r="3445" spans="3:3">
      <c r="C3445" s="86"/>
    </row>
    <row r="3446" spans="3:3">
      <c r="C3446" s="86"/>
    </row>
    <row r="3447" spans="3:3">
      <c r="C3447" s="86"/>
    </row>
    <row r="3448" spans="3:3">
      <c r="C3448" s="86"/>
    </row>
    <row r="3449" spans="3:3">
      <c r="C3449" s="86"/>
    </row>
    <row r="3450" spans="3:3">
      <c r="C3450" s="86"/>
    </row>
    <row r="3451" spans="3:3">
      <c r="C3451" s="86"/>
    </row>
    <row r="3452" spans="3:3">
      <c r="C3452" s="86"/>
    </row>
    <row r="3453" spans="3:3">
      <c r="C3453" s="86"/>
    </row>
    <row r="3454" spans="3:3">
      <c r="C3454" s="86"/>
    </row>
    <row r="3455" spans="3:3">
      <c r="C3455" s="86"/>
    </row>
    <row r="3456" spans="3:3">
      <c r="C3456" s="86"/>
    </row>
    <row r="3457" spans="3:3">
      <c r="C3457" s="86"/>
    </row>
    <row r="3458" spans="3:3">
      <c r="C3458" s="86"/>
    </row>
    <row r="3459" spans="3:3">
      <c r="C3459" s="86"/>
    </row>
    <row r="3460" spans="3:3">
      <c r="C3460" s="86"/>
    </row>
    <row r="3461" spans="3:3">
      <c r="C3461" s="86"/>
    </row>
    <row r="3462" spans="3:3">
      <c r="C3462" s="86"/>
    </row>
    <row r="3463" spans="3:3">
      <c r="C3463" s="86"/>
    </row>
    <row r="3464" spans="3:3">
      <c r="C3464" s="86"/>
    </row>
    <row r="3465" spans="3:3">
      <c r="C3465" s="86"/>
    </row>
    <row r="3466" spans="3:3">
      <c r="C3466" s="86"/>
    </row>
    <row r="3467" spans="3:3">
      <c r="C3467" s="86"/>
    </row>
    <row r="3468" spans="3:3">
      <c r="C3468" s="86"/>
    </row>
    <row r="3469" spans="3:3">
      <c r="C3469" s="86"/>
    </row>
    <row r="3470" spans="3:3">
      <c r="C3470" s="86"/>
    </row>
    <row r="3471" spans="3:3">
      <c r="C3471" s="86"/>
    </row>
    <row r="3472" spans="3:3">
      <c r="C3472" s="86"/>
    </row>
    <row r="3473" spans="3:3">
      <c r="C3473" s="86"/>
    </row>
    <row r="3474" spans="3:3">
      <c r="C3474" s="86"/>
    </row>
    <row r="3475" spans="3:3">
      <c r="C3475" s="86"/>
    </row>
    <row r="3476" spans="3:3">
      <c r="C3476" s="86"/>
    </row>
    <row r="3477" spans="3:3">
      <c r="C3477" s="86"/>
    </row>
    <row r="3478" spans="3:3">
      <c r="C3478" s="86"/>
    </row>
    <row r="3479" spans="3:3">
      <c r="C3479" s="86"/>
    </row>
    <row r="3480" spans="3:3">
      <c r="C3480" s="86"/>
    </row>
    <row r="3481" spans="3:3">
      <c r="C3481" s="86"/>
    </row>
    <row r="3482" spans="3:3">
      <c r="C3482" s="86"/>
    </row>
    <row r="3483" spans="3:3">
      <c r="C3483" s="86"/>
    </row>
    <row r="3484" spans="3:3">
      <c r="C3484" s="86"/>
    </row>
    <row r="3485" spans="3:3">
      <c r="C3485" s="86"/>
    </row>
    <row r="3486" spans="3:3">
      <c r="C3486" s="86"/>
    </row>
    <row r="3487" spans="3:3">
      <c r="C3487" s="86"/>
    </row>
    <row r="3488" spans="3:3">
      <c r="C3488" s="86"/>
    </row>
    <row r="3489" spans="3:3">
      <c r="C3489" s="86"/>
    </row>
    <row r="3490" spans="3:3">
      <c r="C3490" s="86"/>
    </row>
    <row r="3491" spans="3:3">
      <c r="C3491" s="86"/>
    </row>
    <row r="3492" spans="3:3">
      <c r="C3492" s="86"/>
    </row>
    <row r="3493" spans="3:3">
      <c r="C3493" s="86"/>
    </row>
    <row r="3494" spans="3:3">
      <c r="C3494" s="86"/>
    </row>
    <row r="3495" spans="3:3">
      <c r="C3495" s="86"/>
    </row>
    <row r="3496" spans="3:3">
      <c r="C3496" s="86"/>
    </row>
    <row r="3497" spans="3:3">
      <c r="C3497" s="86"/>
    </row>
    <row r="3498" spans="3:3">
      <c r="C3498" s="86"/>
    </row>
    <row r="3499" spans="3:3">
      <c r="C3499" s="86"/>
    </row>
    <row r="3500" spans="3:3">
      <c r="C3500" s="86"/>
    </row>
    <row r="3501" spans="3:3">
      <c r="C3501" s="86"/>
    </row>
    <row r="3502" spans="3:3">
      <c r="C3502" s="86"/>
    </row>
    <row r="3503" spans="3:3">
      <c r="C3503" s="86"/>
    </row>
    <row r="3504" spans="3:3">
      <c r="C3504" s="86"/>
    </row>
    <row r="3505" spans="3:3">
      <c r="C3505" s="86"/>
    </row>
    <row r="3506" spans="3:3">
      <c r="C3506" s="86"/>
    </row>
    <row r="3507" spans="3:3">
      <c r="C3507" s="86"/>
    </row>
    <row r="3508" spans="3:3">
      <c r="C3508" s="86"/>
    </row>
    <row r="3509" spans="3:3">
      <c r="C3509" s="86"/>
    </row>
    <row r="3510" spans="3:3">
      <c r="C3510" s="86"/>
    </row>
    <row r="3511" spans="3:3">
      <c r="C3511" s="86"/>
    </row>
    <row r="3512" spans="3:3">
      <c r="C3512" s="86"/>
    </row>
    <row r="3513" spans="3:3">
      <c r="C3513" s="86"/>
    </row>
    <row r="3514" spans="3:3">
      <c r="C3514" s="86"/>
    </row>
    <row r="3515" spans="3:3">
      <c r="C3515" s="86"/>
    </row>
    <row r="3516" spans="3:3">
      <c r="C3516" s="86"/>
    </row>
    <row r="3517" spans="3:3">
      <c r="C3517" s="86"/>
    </row>
    <row r="3518" spans="3:3">
      <c r="C3518" s="86"/>
    </row>
    <row r="3519" spans="3:3">
      <c r="C3519" s="86"/>
    </row>
    <row r="3520" spans="3:3">
      <c r="C3520" s="86"/>
    </row>
    <row r="3521" spans="3:3">
      <c r="C3521" s="86"/>
    </row>
    <row r="3522" spans="3:3">
      <c r="C3522" s="86"/>
    </row>
    <row r="3523" spans="3:3">
      <c r="C3523" s="86"/>
    </row>
    <row r="3524" spans="3:3">
      <c r="C3524" s="86"/>
    </row>
    <row r="3525" spans="3:3">
      <c r="C3525" s="86"/>
    </row>
    <row r="3526" spans="3:3">
      <c r="C3526" s="86"/>
    </row>
    <row r="3527" spans="3:3">
      <c r="C3527" s="86"/>
    </row>
    <row r="3528" spans="3:3">
      <c r="C3528" s="86"/>
    </row>
    <row r="3529" spans="3:3">
      <c r="C3529" s="86"/>
    </row>
    <row r="3530" spans="3:3">
      <c r="C3530" s="86"/>
    </row>
    <row r="3531" spans="3:3">
      <c r="C3531" s="86"/>
    </row>
    <row r="3532" spans="3:3">
      <c r="C3532" s="86"/>
    </row>
    <row r="3533" spans="3:3">
      <c r="C3533" s="86"/>
    </row>
    <row r="3534" spans="3:3">
      <c r="C3534" s="86"/>
    </row>
    <row r="3535" spans="3:3">
      <c r="C3535" s="86"/>
    </row>
    <row r="3536" spans="3:3">
      <c r="C3536" s="86"/>
    </row>
    <row r="3537" spans="3:3">
      <c r="C3537" s="86"/>
    </row>
    <row r="3538" spans="3:3">
      <c r="C3538" s="86"/>
    </row>
    <row r="3539" spans="3:3">
      <c r="C3539" s="86"/>
    </row>
    <row r="3540" spans="3:3">
      <c r="C3540" s="86"/>
    </row>
    <row r="3541" spans="3:3">
      <c r="C3541" s="86"/>
    </row>
    <row r="3542" spans="3:3">
      <c r="C3542" s="86"/>
    </row>
    <row r="3543" spans="3:3">
      <c r="C3543" s="86"/>
    </row>
    <row r="3544" spans="3:3">
      <c r="C3544" s="86"/>
    </row>
    <row r="3545" spans="3:3">
      <c r="C3545" s="86"/>
    </row>
    <row r="3546" spans="3:3">
      <c r="C3546" s="86"/>
    </row>
    <row r="3547" spans="3:3">
      <c r="C3547" s="86"/>
    </row>
    <row r="3548" spans="3:3">
      <c r="C3548" s="86"/>
    </row>
    <row r="3549" spans="3:3">
      <c r="C3549" s="86"/>
    </row>
    <row r="3550" spans="3:3">
      <c r="C3550" s="86"/>
    </row>
    <row r="3551" spans="3:3">
      <c r="C3551" s="86"/>
    </row>
    <row r="3552" spans="3:3">
      <c r="C3552" s="86"/>
    </row>
    <row r="3553" spans="3:3">
      <c r="C3553" s="86"/>
    </row>
    <row r="3554" spans="3:3">
      <c r="C3554" s="86"/>
    </row>
    <row r="3555" spans="3:3">
      <c r="C3555" s="86"/>
    </row>
    <row r="3556" spans="3:3">
      <c r="C3556" s="86"/>
    </row>
    <row r="3557" spans="3:3">
      <c r="C3557" s="86"/>
    </row>
    <row r="3558" spans="3:3">
      <c r="C3558" s="86"/>
    </row>
    <row r="3559" spans="3:3">
      <c r="C3559" s="86"/>
    </row>
    <row r="3560" spans="3:3">
      <c r="C3560" s="86"/>
    </row>
    <row r="3561" spans="3:3">
      <c r="C3561" s="86"/>
    </row>
    <row r="3562" spans="3:3">
      <c r="C3562" s="86"/>
    </row>
    <row r="3563" spans="3:3">
      <c r="C3563" s="86"/>
    </row>
    <row r="3564" spans="3:3">
      <c r="C3564" s="86"/>
    </row>
    <row r="3565" spans="3:3">
      <c r="C3565" s="86"/>
    </row>
    <row r="3566" spans="3:3">
      <c r="C3566" s="86"/>
    </row>
    <row r="3567" spans="3:3">
      <c r="C3567" s="86"/>
    </row>
    <row r="3568" spans="3:3">
      <c r="C3568" s="86"/>
    </row>
    <row r="3569" spans="3:3">
      <c r="C3569" s="86"/>
    </row>
    <row r="3570" spans="3:3">
      <c r="C3570" s="86"/>
    </row>
    <row r="3571" spans="3:3">
      <c r="C3571" s="86"/>
    </row>
    <row r="3572" spans="3:3">
      <c r="C3572" s="86"/>
    </row>
    <row r="3573" spans="3:3">
      <c r="C3573" s="86"/>
    </row>
    <row r="3574" spans="3:3">
      <c r="C3574" s="86"/>
    </row>
    <row r="3575" spans="3:3">
      <c r="C3575" s="86"/>
    </row>
    <row r="3576" spans="3:3">
      <c r="C3576" s="86"/>
    </row>
    <row r="3577" spans="3:3">
      <c r="C3577" s="86"/>
    </row>
    <row r="3578" spans="3:3">
      <c r="C3578" s="86"/>
    </row>
    <row r="3579" spans="3:3">
      <c r="C3579" s="86"/>
    </row>
    <row r="3580" spans="3:3">
      <c r="C3580" s="86"/>
    </row>
    <row r="3581" spans="3:3">
      <c r="C3581" s="86"/>
    </row>
    <row r="3582" spans="3:3">
      <c r="C3582" s="86"/>
    </row>
    <row r="3583" spans="3:3">
      <c r="C3583" s="86"/>
    </row>
  </sheetData>
  <sheetProtection sheet="1" formatCells="0" formatColumns="0" formatRows="0" insertColumns="0" insertRows="0" insertHyperlinks="0" sort="0" autoFilter="0" pivotTables="0"/>
  <conditionalFormatting sqref="B4:I1300 C4:C3583">
    <cfRule type="expression" dxfId="12" priority="2">
      <formula>IF(AND($C3&lt;&gt;"",MOD(ROW(),2)=1),1,0)</formula>
    </cfRule>
    <cfRule type="expression" dxfId="11" priority="3">
      <formula>IF(AND($C3&lt;&gt;"",MOD(ROW(),2)=0),1,0)</formula>
    </cfRule>
  </conditionalFormatting>
  <conditionalFormatting sqref="F4:F1300">
    <cfRule type="expression" dxfId="10" priority="1">
      <formula>$F4="تأكد من الكود"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241"/>
  <sheetViews>
    <sheetView rightToLeft="1" workbookViewId="0">
      <selection activeCell="D6" sqref="D6:E6"/>
    </sheetView>
  </sheetViews>
  <sheetFormatPr defaultColWidth="0" defaultRowHeight="0" customHeight="1" zeroHeight="1"/>
  <cols>
    <col min="1" max="3" width="9" style="40" customWidth="1"/>
    <col min="4" max="4" width="10.5703125" style="40" customWidth="1"/>
    <col min="5" max="5" width="10.7109375" style="40" customWidth="1"/>
    <col min="6" max="6" width="23.42578125" style="40" customWidth="1"/>
    <col min="7" max="7" width="19.85546875" style="40" bestFit="1" customWidth="1"/>
    <col min="8" max="8" width="31" style="40" bestFit="1" customWidth="1"/>
    <col min="9" max="9" width="14.85546875" style="40" customWidth="1"/>
    <col min="10" max="10" width="7" style="40" hidden="1" customWidth="1"/>
    <col min="11" max="11" width="9" style="40" hidden="1" customWidth="1"/>
    <col min="12" max="12" width="13.85546875" style="40" hidden="1" customWidth="1"/>
    <col min="13" max="23" width="9" style="40" hidden="1" customWidth="1"/>
    <col min="24" max="24" width="9.85546875" style="40" hidden="1" customWidth="1"/>
    <col min="25" max="16384" width="9" style="40" hidden="1"/>
  </cols>
  <sheetData>
    <row r="1" spans="2:26" ht="15"/>
    <row r="2" spans="2:26" ht="15">
      <c r="Y2" s="12" t="s">
        <v>41</v>
      </c>
    </row>
    <row r="3" spans="2:26" ht="15">
      <c r="N3" s="12"/>
      <c r="Y3" s="12" t="s">
        <v>43</v>
      </c>
    </row>
    <row r="4" spans="2:26" ht="15">
      <c r="J4" s="40" t="s">
        <v>42</v>
      </c>
      <c r="N4" s="12"/>
      <c r="W4" s="40" t="s">
        <v>33</v>
      </c>
      <c r="X4" s="17" t="str">
        <f>IF(AND(D6&lt;&gt;"",D7&lt;&gt;""),IF(D6=Y2,OUT!Z3,IF(D6=Y3,ADD!Z3,IF(D6=Y4,'RE-coustmer'!Z3,IF(D6=Y5,'RE-Supplier'!Z3,"")))),"")</f>
        <v>لاتوجد حركات</v>
      </c>
      <c r="Y4" s="12" t="s">
        <v>26</v>
      </c>
      <c r="Z4" s="17" t="str">
        <f>$D$6</f>
        <v>مرتجع عميل</v>
      </c>
    </row>
    <row r="5" spans="2:26" ht="15.75" thickBot="1">
      <c r="N5" s="12"/>
      <c r="W5" s="40" t="s">
        <v>34</v>
      </c>
      <c r="X5" s="61" t="str">
        <f>IF(AND(D6&lt;&gt;"",D7&lt;&gt;""),IF(D6=Y2,OUT!Z4,IF(D6=Y3,ADD!Z4,IF(D6=Y4,'RE-coustmer'!Z4,IF(D6=Y5,'RE-Supplier'!Z4,"")))),"")</f>
        <v/>
      </c>
      <c r="Y5" s="40" t="s">
        <v>40</v>
      </c>
    </row>
    <row r="6" spans="2:26" ht="17.25" thickTop="1" thickBot="1">
      <c r="B6" s="92" t="s">
        <v>44</v>
      </c>
      <c r="C6" s="93"/>
      <c r="D6" s="94" t="s">
        <v>26</v>
      </c>
      <c r="E6" s="95"/>
      <c r="F6" s="10"/>
      <c r="G6" s="60" t="s">
        <v>45</v>
      </c>
      <c r="H6" s="62" t="str">
        <f>IFERROR(X4,"")</f>
        <v>لاتوجد حركات</v>
      </c>
    </row>
    <row r="7" spans="2:26" ht="17.25" thickTop="1" thickBot="1">
      <c r="B7" s="92" t="s">
        <v>46</v>
      </c>
      <c r="C7" s="93"/>
      <c r="D7" s="94">
        <v>20</v>
      </c>
      <c r="E7" s="95"/>
      <c r="F7" s="10"/>
      <c r="G7" s="60" t="s">
        <v>48</v>
      </c>
      <c r="H7" s="63" t="str">
        <f>X5</f>
        <v/>
      </c>
    </row>
    <row r="8" spans="2:26" ht="17.25" thickTop="1" thickBot="1">
      <c r="B8" s="92" t="s">
        <v>47</v>
      </c>
      <c r="C8" s="93"/>
      <c r="D8" s="96">
        <f ca="1">TODAY()</f>
        <v>45138</v>
      </c>
      <c r="E8" s="97"/>
      <c r="F8" s="10"/>
      <c r="G8" s="10"/>
      <c r="H8" s="10"/>
      <c r="I8" s="10"/>
    </row>
    <row r="9" spans="2:26" ht="16.5" thickTop="1" thickBot="1">
      <c r="F9" s="10"/>
    </row>
    <row r="10" spans="2:26" ht="17.25" thickTop="1" thickBot="1">
      <c r="C10" s="41" t="s">
        <v>8</v>
      </c>
      <c r="D10" s="42" t="s">
        <v>10</v>
      </c>
      <c r="E10" s="43" t="s">
        <v>38</v>
      </c>
      <c r="F10" s="43" t="s">
        <v>12</v>
      </c>
      <c r="G10" s="43" t="s">
        <v>49</v>
      </c>
      <c r="H10" s="43" t="s">
        <v>0</v>
      </c>
    </row>
    <row r="11" spans="2:26" ht="15.75" thickTop="1">
      <c r="C11" s="17" t="str">
        <f>IF(AND(H6&gt;0,ISNUMBER($H$6)),1,"")</f>
        <v/>
      </c>
      <c r="D11" s="17" t="str">
        <f>IFERROR(IF(AND($C11&gt;0,$C11&lt;&gt;"",$H$6&gt;0,$D$6&lt;&gt;0,$D$7&lt;&gt;0,ISNUMBER($H$6)),IF($D$6=$Y$3,INDEX(ADD!$E$4:$E$1000,MATCH($C11,ADD!$Y$4:$Y$1000,0)),IF($D$6=$Y$2,INDEX(OUT!$E$4:$E$1000,MATCH($C11,OUT!$Y$4:$Y$1000,0)),IF($D$6=$Y$4,INDEX('RE-coustmer'!$E$4:$E$1000,MATCH($C11,'RE-coustmer'!$Y$4:$Y$1000,0)),IF($D$6=$Y$5,INDEX('RE-Supplier'!$E$4:$E$1000,MATCH($C11,'RE-Supplier'!$Y$4:$Y$1000,0)))))),""),"")</f>
        <v/>
      </c>
      <c r="E11" s="17" t="str">
        <f>IFERROR(IF(AND($C11&gt;0,$C11&lt;&gt;"",$H$6&gt;0,$D$6&lt;&gt;0,$D$7&lt;&gt;0,ISNUMBER($H$6)),IF($D$6=$Y$3,INDEX(ADD!$F$4:$F$1000,MATCH($C11,ADD!$Y$4:$Y$1000,0)),IF($D$6=$Y$2,INDEX(OUT!$F$4:$F$1000,MATCH($C11,OUT!$Y$4:$Y$1000,0)),IF($D$6=$Y$4,INDEX('RE-coustmer'!$F$4:$F$1000,MATCH($C11,'RE-coustmer'!$Y$4:$Y$1000,0)),IF($D$6=$Y$5,INDEX('RE-Supplier'!$F$4:$F$1000,MATCH($C11,'RE-Supplier'!$Y$4:$Y$1000,0)))))),""),"")</f>
        <v/>
      </c>
      <c r="F11" s="17" t="str">
        <f>IFERROR(IF(AND($C11&gt;0,$C11&lt;&gt;"",$H$6&gt;0,$D$6&lt;&gt;0,$D$7&lt;&gt;0,ISNUMBER($H$6)),IF($D$6=$Y$3,INDEX(ADD!$G$4:$G$1000,MATCH($C11,ADD!$Y$4:$Y$1000,0)),IF($D$6=$Y$2,INDEX(OUT!$G$4:$G$1000,MATCH($C11,OUT!$Y$4:$Y$1000,0)),IF($D$6=$Y$4,INDEX('RE-coustmer'!$G$4:$G$1000,MATCH($C11,'RE-coustmer'!$Y$4:$Y$1000,0)),IF($D$6=$Y$5,INDEX('RE-Supplier'!$G$4:$G$1000,MATCH($C11,'RE-Supplier'!$Y$4:$Y$1000,0)))))),""),"")</f>
        <v/>
      </c>
      <c r="G11" s="55" t="str">
        <f>IFERROR(IF(AND($C11&gt;0,$C11&lt;&gt;"",$H$6&gt;0,$D$6&lt;&gt;0,$D$7&lt;&gt;0,ISNUMBER($H$6)),IF($D$6=$Y$3,INDEX(ADD!$H$4:$H$1000,MATCH($C11,ADD!$Y$4:$Y$1000,0)),IF($D$6=$Y$2,INDEX(OUT!$H$4:$H$1000,MATCH($C11,OUT!$Y$4:$Y$1000,0)),IF($D$6=$Y$4,INDEX('RE-coustmer'!$H$4:$H$1000,MATCH($C11,'RE-coustmer'!$Y$4:$Y$1000,0)),IF($D$6=$Y$5,INDEX('RE-Supplier'!$H$4:$H$1000,MATCH($C11,'RE-Supplier'!$Y$4:$Y$1000,0)))))),""),"")</f>
        <v/>
      </c>
      <c r="H11" s="17" t="str">
        <f>IFERROR(IF(AND($C11&gt;0,$C11&lt;&gt;"",$H$6&gt;0,$D$6&lt;&gt;0,$D$7&lt;&gt;0,ISNUMBER($H$6)),IF($D$6=$Y$3,INDEX(ADD!$I$4:$I$1000,MATCH($C11,ADD!$Y$4:$Y$1000,0)),IF($D$6=$Y$2,INDEX(OUT!$I$4:$I$1000,MATCH($C11,OUT!$Y$4:$Y$1000,0)),IF($D$6=$Y$4,INDEX('RE-coustmer'!$I$4:$I$1000,MATCH($C11,'RE-coustmer'!$Y$4:$Y$1000,0)),IF($D$6=$Y$5,INDEX('RE-Supplier'!$I$4:$I$1000,MATCH($C11,'RE-Supplier'!$Y$4:$Y$1000,0)))))),""),"")</f>
        <v/>
      </c>
    </row>
    <row r="12" spans="2:26" ht="15">
      <c r="C12" s="17" t="str">
        <f>IF(AND(C11&lt;$H$6,ISNUMBER($H$6)),C11+1,"")</f>
        <v/>
      </c>
      <c r="D12" s="17" t="str">
        <f>IFERROR(IF(AND($C12&gt;0,$C12&lt;&gt;"",$H$6&gt;0,$D$6&lt;&gt;0,$D$7&lt;&gt;0,ISNUMBER($H$6)),IF($D$6=$Y$3,INDEX(ADD!$E$4:$E$1000,MATCH($C12,ADD!$Y$4:$Y$1000,0)),IF($D$6=$Y$2,INDEX(OUT!$E$4:$E$1000,MATCH($C12,OUT!$Y$4:$Y$1000,0)),IF($D$6=$Y$4,INDEX('RE-coustmer'!$E$4:$E$1000,MATCH($C12,'RE-coustmer'!$Y$4:$Y$1000,0)),IF($D$6=$Y$5,INDEX('RE-Supplier'!$E$4:$E$1000,MATCH($C12,'RE-Supplier'!$Y$4:$Y$1000,0)))))),""),"")</f>
        <v/>
      </c>
      <c r="E12" s="17" t="str">
        <f>IFERROR(IF(AND($C12&gt;0,$C12&lt;&gt;"",$H$6&gt;0,$D$6&lt;&gt;0,$D$7&lt;&gt;0,ISNUMBER($H$6)),IF($D$6=$Y$3,INDEX(ADD!$F$4:$F$1000,MATCH($C12,ADD!$Y$4:$Y$1000,0)),IF($D$6=$Y$2,INDEX(OUT!$F$4:$F$1000,MATCH($C12,OUT!$Y$4:$Y$1000,0)),IF($D$6=$Y$4,INDEX('RE-coustmer'!$F$4:$F$1000,MATCH($C12,'RE-coustmer'!$Y$4:$Y$1000,0)),IF($D$6=$Y$5,INDEX('RE-Supplier'!$F$4:$F$1000,MATCH($C12,'RE-Supplier'!$Y$4:$Y$1000,0)))))),""),"")</f>
        <v/>
      </c>
      <c r="F12" s="17" t="str">
        <f>IFERROR(IF(AND($C12&gt;0,$C12&lt;&gt;"",$H$6&gt;0,$D$6&lt;&gt;0,$D$7&lt;&gt;0,ISNUMBER($H$6)),IF($D$6=$Y$3,INDEX(ADD!$G$4:$G$1000,MATCH($C12,ADD!$Y$4:$Y$1000,0)),IF($D$6=$Y$2,INDEX(OUT!$G$4:$G$1000,MATCH($C12,OUT!$Y$4:$Y$1000,0)),IF($D$6=$Y$4,INDEX('RE-coustmer'!$G$4:$G$1000,MATCH($C12,'RE-coustmer'!$Y$4:$Y$1000,0)),IF($D$6=$Y$5,INDEX('RE-Supplier'!$G$4:$G$1000,MATCH($C12,'RE-Supplier'!$Y$4:$Y$1000,0)))))),""),"")</f>
        <v/>
      </c>
      <c r="G12" s="55" t="str">
        <f>IFERROR(IF(AND($C12&gt;0,$C12&lt;&gt;"",$H$6&gt;0,$D$6&lt;&gt;0,$D$7&lt;&gt;0,ISNUMBER($H$6)),IF($D$6=$Y$3,INDEX(ADD!$H$4:$H$1000,MATCH($C12,ADD!$Y$4:$Y$1000,0)),IF($D$6=$Y$2,INDEX(OUT!$H$4:$H$1000,MATCH($C12,OUT!$Y$4:$Y$1000,0)),IF($D$6=$Y$4,INDEX('RE-coustmer'!$H$4:$H$1000,MATCH($C12,'RE-coustmer'!$Y$4:$Y$1000,0)),IF($D$6=$Y$5,INDEX('RE-Supplier'!$H$4:$H$1000,MATCH($C12,'RE-Supplier'!$Y$4:$Y$1000,0)))))),""),"")</f>
        <v/>
      </c>
      <c r="H12" s="17" t="str">
        <f>IFERROR(IF(AND($C12&gt;0,$C12&lt;&gt;"",$H$6&gt;0,$D$6&lt;&gt;0,$D$7&lt;&gt;0,ISNUMBER($H$6)),IF($D$6=$Y$3,INDEX(ADD!$I$4:$I$1000,MATCH($C12,ADD!$Y$4:$Y$1000,0)),IF($D$6=$Y$2,INDEX(OUT!$I$4:$I$1000,MATCH($C12,OUT!$Y$4:$Y$1000,0)),IF($D$6=$Y$4,INDEX('RE-coustmer'!$I$4:$I$1000,MATCH($C12,'RE-coustmer'!$Y$4:$Y$1000,0)),IF($D$6=$Y$5,INDEX('RE-Supplier'!$I$4:$I$1000,MATCH($C12,'RE-Supplier'!$Y$4:$Y$1000,0)))))),""),"")</f>
        <v/>
      </c>
    </row>
    <row r="13" spans="2:26" ht="15">
      <c r="C13" s="17" t="str">
        <f t="shared" ref="C13:C33" si="0">IF(AND(C12&lt;$H$6,ISNUMBER($H$6)),C12+1,"")</f>
        <v/>
      </c>
      <c r="D13" s="17" t="str">
        <f>IFERROR(IF(AND($C13&gt;0,$C13&lt;&gt;"",$H$6&gt;0,$D$6&lt;&gt;0,$D$7&lt;&gt;0,ISNUMBER($H$6)),IF($D$6=$Y$3,INDEX(ADD!$E$4:$E$1000,MATCH($C13,ADD!$Y$4:$Y$1000,0)),IF($D$6=$Y$2,INDEX(OUT!$E$4:$E$1000,MATCH($C13,OUT!$Y$4:$Y$1000,0)),IF($D$6=$Y$4,INDEX('RE-coustmer'!$E$4:$E$1000,MATCH($C13,'RE-coustmer'!$Y$4:$Y$1000,0)),IF($D$6=$Y$5,INDEX('RE-Supplier'!$E$4:$E$1000,MATCH($C13,'RE-Supplier'!$Y$4:$Y$1000,0)))))),""),"")</f>
        <v/>
      </c>
      <c r="E13" s="17" t="str">
        <f>IFERROR(IF(AND($C13&gt;0,$C13&lt;&gt;"",$H$6&gt;0,$D$6&lt;&gt;0,$D$7&lt;&gt;0,ISNUMBER($H$6)),IF($D$6=$Y$3,INDEX(ADD!$F$4:$F$1000,MATCH($C13,ADD!$Y$4:$Y$1000,0)),IF($D$6=$Y$2,INDEX(OUT!$F$4:$F$1000,MATCH($C13,OUT!$Y$4:$Y$1000,0)),IF($D$6=$Y$4,INDEX('RE-coustmer'!$F$4:$F$1000,MATCH($C13,'RE-coustmer'!$Y$4:$Y$1000,0)),IF($D$6=$Y$5,INDEX('RE-Supplier'!$F$4:$F$1000,MATCH($C13,'RE-Supplier'!$Y$4:$Y$1000,0)))))),""),"")</f>
        <v/>
      </c>
      <c r="F13" s="17" t="str">
        <f>IFERROR(IF(AND($C13&gt;0,$C13&lt;&gt;"",$H$6&gt;0,$D$6&lt;&gt;0,$D$7&lt;&gt;0,ISNUMBER($H$6)),IF($D$6=$Y$3,INDEX(ADD!$G$4:$G$1000,MATCH($C13,ADD!$Y$4:$Y$1000,0)),IF($D$6=$Y$2,INDEX(OUT!$G$4:$G$1000,MATCH($C13,OUT!$Y$4:$Y$1000,0)),IF($D$6=$Y$4,INDEX('RE-coustmer'!$G$4:$G$1000,MATCH($C13,'RE-coustmer'!$Y$4:$Y$1000,0)),IF($D$6=$Y$5,INDEX('RE-Supplier'!$G$4:$G$1000,MATCH($C13,'RE-Supplier'!$Y$4:$Y$1000,0)))))),""),"")</f>
        <v/>
      </c>
      <c r="G13" s="55" t="str">
        <f>IFERROR(IF(AND($C13&gt;0,$C13&lt;&gt;"",$H$6&gt;0,$D$6&lt;&gt;0,$D$7&lt;&gt;0,ISNUMBER($H$6)),IF($D$6=$Y$3,INDEX(ADD!$H$4:$H$1000,MATCH($C13,ADD!$Y$4:$Y$1000,0)),IF($D$6=$Y$2,INDEX(OUT!$H$4:$H$1000,MATCH($C13,OUT!$Y$4:$Y$1000,0)),IF($D$6=$Y$4,INDEX('RE-coustmer'!$H$4:$H$1000,MATCH($C13,'RE-coustmer'!$Y$4:$Y$1000,0)),IF($D$6=$Y$5,INDEX('RE-Supplier'!$H$4:$H$1000,MATCH($C13,'RE-Supplier'!$Y$4:$Y$1000,0)))))),""),"")</f>
        <v/>
      </c>
      <c r="H13" s="17" t="str">
        <f>IFERROR(IF(AND($C13&gt;0,$C13&lt;&gt;"",$H$6&gt;0,$D$6&lt;&gt;0,$D$7&lt;&gt;0,ISNUMBER($H$6)),IF($D$6=$Y$3,INDEX(ADD!$I$4:$I$1000,MATCH($C13,ADD!$Y$4:$Y$1000,0)),IF($D$6=$Y$2,INDEX(OUT!$I$4:$I$1000,MATCH($C13,OUT!$Y$4:$Y$1000,0)),IF($D$6=$Y$4,INDEX('RE-coustmer'!$I$4:$I$1000,MATCH($C13,'RE-coustmer'!$Y$4:$Y$1000,0)),IF($D$6=$Y$5,INDEX('RE-Supplier'!$I$4:$I$1000,MATCH($C13,'RE-Supplier'!$Y$4:$Y$1000,0)))))),""),"")</f>
        <v/>
      </c>
    </row>
    <row r="14" spans="2:26" ht="15">
      <c r="C14" s="17" t="str">
        <f t="shared" si="0"/>
        <v/>
      </c>
      <c r="D14" s="17" t="str">
        <f>IFERROR(IF(AND($C14&gt;0,$C14&lt;&gt;"",$H$6&gt;0,$D$6&lt;&gt;0,$D$7&lt;&gt;0,ISNUMBER($H$6)),IF($D$6=$Y$3,INDEX(ADD!$E$4:$E$1000,MATCH($C14,ADD!$Y$4:$Y$1000,0)),IF($D$6=$Y$2,INDEX(OUT!$E$4:$E$1000,MATCH($C14,OUT!$Y$4:$Y$1000,0)),IF($D$6=$Y$4,INDEX('RE-coustmer'!$E$4:$E$1000,MATCH($C14,'RE-coustmer'!$Y$4:$Y$1000,0)),IF($D$6=$Y$5,INDEX('RE-Supplier'!$E$4:$E$1000,MATCH($C14,'RE-Supplier'!$Y$4:$Y$1000,0)))))),""),"")</f>
        <v/>
      </c>
      <c r="E14" s="17" t="str">
        <f>IFERROR(IF(AND($C14&gt;0,$C14&lt;&gt;"",$H$6&gt;0,$D$6&lt;&gt;0,$D$7&lt;&gt;0,ISNUMBER($H$6)),IF($D$6=$Y$3,INDEX(ADD!$F$4:$F$1000,MATCH($C14,ADD!$Y$4:$Y$1000,0)),IF($D$6=$Y$2,INDEX(OUT!$F$4:$F$1000,MATCH($C14,OUT!$Y$4:$Y$1000,0)),IF($D$6=$Y$4,INDEX('RE-coustmer'!$F$4:$F$1000,MATCH($C14,'RE-coustmer'!$Y$4:$Y$1000,0)),IF($D$6=$Y$5,INDEX('RE-Supplier'!$F$4:$F$1000,MATCH($C14,'RE-Supplier'!$Y$4:$Y$1000,0)))))),""),"")</f>
        <v/>
      </c>
      <c r="F14" s="17" t="str">
        <f>IFERROR(IF(AND($C14&gt;0,$C14&lt;&gt;"",$H$6&gt;0,$D$6&lt;&gt;0,$D$7&lt;&gt;0,ISNUMBER($H$6)),IF($D$6=$Y$3,INDEX(ADD!$G$4:$G$1000,MATCH($C14,ADD!$Y$4:$Y$1000,0)),IF($D$6=$Y$2,INDEX(OUT!$G$4:$G$1000,MATCH($C14,OUT!$Y$4:$Y$1000,0)),IF($D$6=$Y$4,INDEX('RE-coustmer'!$G$4:$G$1000,MATCH($C14,'RE-coustmer'!$Y$4:$Y$1000,0)),IF($D$6=$Y$5,INDEX('RE-Supplier'!$G$4:$G$1000,MATCH($C14,'RE-Supplier'!$Y$4:$Y$1000,0)))))),""),"")</f>
        <v/>
      </c>
      <c r="G14" s="55" t="str">
        <f>IFERROR(IF(AND($C14&gt;0,$C14&lt;&gt;"",$H$6&gt;0,$D$6&lt;&gt;0,$D$7&lt;&gt;0,ISNUMBER($H$6)),IF($D$6=$Y$3,INDEX(ADD!$H$4:$H$1000,MATCH($C14,ADD!$Y$4:$Y$1000,0)),IF($D$6=$Y$2,INDEX(OUT!$H$4:$H$1000,MATCH($C14,OUT!$Y$4:$Y$1000,0)),IF($D$6=$Y$4,INDEX('RE-coustmer'!$H$4:$H$1000,MATCH($C14,'RE-coustmer'!$Y$4:$Y$1000,0)),IF($D$6=$Y$5,INDEX('RE-Supplier'!$H$4:$H$1000,MATCH($C14,'RE-Supplier'!$Y$4:$Y$1000,0)))))),""),"")</f>
        <v/>
      </c>
      <c r="H14" s="17" t="str">
        <f>IFERROR(IF(AND($C14&gt;0,$C14&lt;&gt;"",$H$6&gt;0,$D$6&lt;&gt;0,$D$7&lt;&gt;0,ISNUMBER($H$6)),IF($D$6=$Y$3,INDEX(ADD!$I$4:$I$1000,MATCH($C14,ADD!$Y$4:$Y$1000,0)),IF($D$6=$Y$2,INDEX(OUT!$I$4:$I$1000,MATCH($C14,OUT!$Y$4:$Y$1000,0)),IF($D$6=$Y$4,INDEX('RE-coustmer'!$I$4:$I$1000,MATCH($C14,'RE-coustmer'!$Y$4:$Y$1000,0)),IF($D$6=$Y$5,INDEX('RE-Supplier'!$I$4:$I$1000,MATCH($C14,'RE-Supplier'!$Y$4:$Y$1000,0)))))),""),"")</f>
        <v/>
      </c>
    </row>
    <row r="15" spans="2:26" ht="15">
      <c r="C15" s="17" t="str">
        <f t="shared" si="0"/>
        <v/>
      </c>
      <c r="D15" s="17" t="str">
        <f>IFERROR(IF(AND($C15&gt;0,$C15&lt;&gt;"",$H$6&gt;0,$D$6&lt;&gt;0,$D$7&lt;&gt;0,ISNUMBER($H$6)),IF($D$6=$Y$3,INDEX(ADD!$E$4:$E$1000,MATCH($C15,ADD!$Y$4:$Y$1000,0)),IF($D$6=$Y$2,INDEX(OUT!$E$4:$E$1000,MATCH($C15,OUT!$Y$4:$Y$1000,0)),IF($D$6=$Y$4,INDEX('RE-coustmer'!$E$4:$E$1000,MATCH($C15,'RE-coustmer'!$Y$4:$Y$1000,0)),IF($D$6=$Y$5,INDEX('RE-Supplier'!$E$4:$E$1000,MATCH($C15,'RE-Supplier'!$Y$4:$Y$1000,0)))))),""),"")</f>
        <v/>
      </c>
      <c r="E15" s="17" t="str">
        <f>IFERROR(IF(AND($C15&gt;0,$C15&lt;&gt;"",$H$6&gt;0,$D$6&lt;&gt;0,$D$7&lt;&gt;0,ISNUMBER($H$6)),IF($D$6=$Y$3,INDEX(ADD!$F$4:$F$1000,MATCH($C15,ADD!$Y$4:$Y$1000,0)),IF($D$6=$Y$2,INDEX(OUT!$F$4:$F$1000,MATCH($C15,OUT!$Y$4:$Y$1000,0)),IF($D$6=$Y$4,INDEX('RE-coustmer'!$F$4:$F$1000,MATCH($C15,'RE-coustmer'!$Y$4:$Y$1000,0)),IF($D$6=$Y$5,INDEX('RE-Supplier'!$F$4:$F$1000,MATCH($C15,'RE-Supplier'!$Y$4:$Y$1000,0)))))),""),"")</f>
        <v/>
      </c>
      <c r="F15" s="17" t="str">
        <f>IFERROR(IF(AND($C15&gt;0,$C15&lt;&gt;"",$H$6&gt;0,$D$6&lt;&gt;0,$D$7&lt;&gt;0,ISNUMBER($H$6)),IF($D$6=$Y$3,INDEX(ADD!$G$4:$G$1000,MATCH($C15,ADD!$Y$4:$Y$1000,0)),IF($D$6=$Y$2,INDEX(OUT!$G$4:$G$1000,MATCH($C15,OUT!$Y$4:$Y$1000,0)),IF($D$6=$Y$4,INDEX('RE-coustmer'!$G$4:$G$1000,MATCH($C15,'RE-coustmer'!$Y$4:$Y$1000,0)),IF($D$6=$Y$5,INDEX('RE-Supplier'!$G$4:$G$1000,MATCH($C15,'RE-Supplier'!$Y$4:$Y$1000,0)))))),""),"")</f>
        <v/>
      </c>
      <c r="G15" s="55" t="str">
        <f>IFERROR(IF(AND($C15&gt;0,$C15&lt;&gt;"",$H$6&gt;0,$D$6&lt;&gt;0,$D$7&lt;&gt;0,ISNUMBER($H$6)),IF($D$6=$Y$3,INDEX(ADD!$H$4:$H$1000,MATCH($C15,ADD!$Y$4:$Y$1000,0)),IF($D$6=$Y$2,INDEX(OUT!$H$4:$H$1000,MATCH($C15,OUT!$Y$4:$Y$1000,0)),IF($D$6=$Y$4,INDEX('RE-coustmer'!$H$4:$H$1000,MATCH($C15,'RE-coustmer'!$Y$4:$Y$1000,0)),IF($D$6=$Y$5,INDEX('RE-Supplier'!$H$4:$H$1000,MATCH($C15,'RE-Supplier'!$Y$4:$Y$1000,0)))))),""),"")</f>
        <v/>
      </c>
      <c r="H15" s="17" t="str">
        <f>IFERROR(IF(AND($C15&gt;0,$C15&lt;&gt;"",$H$6&gt;0,$D$6&lt;&gt;0,$D$7&lt;&gt;0,ISNUMBER($H$6)),IF($D$6=$Y$3,INDEX(ADD!$I$4:$I$1000,MATCH($C15,ADD!$Y$4:$Y$1000,0)),IF($D$6=$Y$2,INDEX(OUT!$I$4:$I$1000,MATCH($C15,OUT!$Y$4:$Y$1000,0)),IF($D$6=$Y$4,INDEX('RE-coustmer'!$I$4:$I$1000,MATCH($C15,'RE-coustmer'!$Y$4:$Y$1000,0)),IF($D$6=$Y$5,INDEX('RE-Supplier'!$I$4:$I$1000,MATCH($C15,'RE-Supplier'!$Y$4:$Y$1000,0)))))),""),"")</f>
        <v/>
      </c>
    </row>
    <row r="16" spans="2:26" ht="15">
      <c r="C16" s="17" t="str">
        <f t="shared" si="0"/>
        <v/>
      </c>
      <c r="D16" s="17" t="str">
        <f>IFERROR(IF(AND($C16&gt;0,$C16&lt;&gt;"",$H$6&gt;0,$D$6&lt;&gt;0,$D$7&lt;&gt;0,ISNUMBER($H$6)),IF($D$6=$Y$3,INDEX(ADD!$E$4:$E$1000,MATCH($C16,ADD!$Y$4:$Y$1000,0)),IF($D$6=$Y$2,INDEX(OUT!$E$4:$E$1000,MATCH($C16,OUT!$Y$4:$Y$1000,0)),IF($D$6=$Y$4,INDEX('RE-coustmer'!$E$4:$E$1000,MATCH($C16,'RE-coustmer'!$Y$4:$Y$1000,0)),IF($D$6=$Y$5,INDEX('RE-Supplier'!$E$4:$E$1000,MATCH($C16,'RE-Supplier'!$Y$4:$Y$1000,0)))))),""),"")</f>
        <v/>
      </c>
      <c r="E16" s="17" t="str">
        <f>IFERROR(IF(AND($C16&gt;0,$C16&lt;&gt;"",$H$6&gt;0,$D$6&lt;&gt;0,$D$7&lt;&gt;0,ISNUMBER($H$6)),IF($D$6=$Y$3,INDEX(ADD!$F$4:$F$1000,MATCH($C16,ADD!$Y$4:$Y$1000,0)),IF($D$6=$Y$2,INDEX(OUT!$F$4:$F$1000,MATCH($C16,OUT!$Y$4:$Y$1000,0)),IF($D$6=$Y$4,INDEX('RE-coustmer'!$F$4:$F$1000,MATCH($C16,'RE-coustmer'!$Y$4:$Y$1000,0)),IF($D$6=$Y$5,INDEX('RE-Supplier'!$F$4:$F$1000,MATCH($C16,'RE-Supplier'!$Y$4:$Y$1000,0)))))),""),"")</f>
        <v/>
      </c>
      <c r="F16" s="17" t="str">
        <f>IFERROR(IF(AND($C16&gt;0,$C16&lt;&gt;"",$H$6&gt;0,$D$6&lt;&gt;0,$D$7&lt;&gt;0,ISNUMBER($H$6)),IF($D$6=$Y$3,INDEX(ADD!$G$4:$G$1000,MATCH($C16,ADD!$Y$4:$Y$1000,0)),IF($D$6=$Y$2,INDEX(OUT!$G$4:$G$1000,MATCH($C16,OUT!$Y$4:$Y$1000,0)),IF($D$6=$Y$4,INDEX('RE-coustmer'!$G$4:$G$1000,MATCH($C16,'RE-coustmer'!$Y$4:$Y$1000,0)),IF($D$6=$Y$5,INDEX('RE-Supplier'!$G$4:$G$1000,MATCH($C16,'RE-Supplier'!$Y$4:$Y$1000,0)))))),""),"")</f>
        <v/>
      </c>
      <c r="G16" s="55" t="str">
        <f>IFERROR(IF(AND($C16&gt;0,$C16&lt;&gt;"",$H$6&gt;0,$D$6&lt;&gt;0,$D$7&lt;&gt;0,ISNUMBER($H$6)),IF($D$6=$Y$3,INDEX(ADD!$H$4:$H$1000,MATCH($C16,ADD!$Y$4:$Y$1000,0)),IF($D$6=$Y$2,INDEX(OUT!$H$4:$H$1000,MATCH($C16,OUT!$Y$4:$Y$1000,0)),IF($D$6=$Y$4,INDEX('RE-coustmer'!$H$4:$H$1000,MATCH($C16,'RE-coustmer'!$Y$4:$Y$1000,0)),IF($D$6=$Y$5,INDEX('RE-Supplier'!$H$4:$H$1000,MATCH($C16,'RE-Supplier'!$Y$4:$Y$1000,0)))))),""),"")</f>
        <v/>
      </c>
      <c r="H16" s="17" t="str">
        <f>IFERROR(IF(AND($C16&gt;0,$C16&lt;&gt;"",$H$6&gt;0,$D$6&lt;&gt;0,$D$7&lt;&gt;0,ISNUMBER($H$6)),IF($D$6=$Y$3,INDEX(ADD!$I$4:$I$1000,MATCH($C16,ADD!$Y$4:$Y$1000,0)),IF($D$6=$Y$2,INDEX(OUT!$I$4:$I$1000,MATCH($C16,OUT!$Y$4:$Y$1000,0)),IF($D$6=$Y$4,INDEX('RE-coustmer'!$I$4:$I$1000,MATCH($C16,'RE-coustmer'!$Y$4:$Y$1000,0)),IF($D$6=$Y$5,INDEX('RE-Supplier'!$I$4:$I$1000,MATCH($C16,'RE-Supplier'!$Y$4:$Y$1000,0)))))),""),"")</f>
        <v/>
      </c>
    </row>
    <row r="17" spans="3:8" ht="15">
      <c r="C17" s="17" t="str">
        <f t="shared" si="0"/>
        <v/>
      </c>
      <c r="D17" s="17" t="str">
        <f>IFERROR(IF(AND($C17&gt;0,$C17&lt;&gt;"",$H$6&gt;0,$D$6&lt;&gt;0,$D$7&lt;&gt;0,ISNUMBER($H$6)),IF($D$6=$Y$3,INDEX(ADD!$E$4:$E$1000,MATCH($C17,ADD!$Y$4:$Y$1000,0)),IF($D$6=$Y$2,INDEX(OUT!$E$4:$E$1000,MATCH($C17,OUT!$Y$4:$Y$1000,0)),IF($D$6=$Y$4,INDEX('RE-coustmer'!$E$4:$E$1000,MATCH($C17,'RE-coustmer'!$Y$4:$Y$1000,0)),IF($D$6=$Y$5,INDEX('RE-Supplier'!$E$4:$E$1000,MATCH($C17,'RE-Supplier'!$Y$4:$Y$1000,0)))))),""),"")</f>
        <v/>
      </c>
      <c r="E17" s="17" t="str">
        <f>IFERROR(IF(AND($C17&gt;0,$C17&lt;&gt;"",$H$6&gt;0,$D$6&lt;&gt;0,$D$7&lt;&gt;0,ISNUMBER($H$6)),IF($D$6=$Y$3,INDEX(ADD!$F$4:$F$1000,MATCH($C17,ADD!$Y$4:$Y$1000,0)),IF($D$6=$Y$2,INDEX(OUT!$F$4:$F$1000,MATCH($C17,OUT!$Y$4:$Y$1000,0)),IF($D$6=$Y$4,INDEX('RE-coustmer'!$F$4:$F$1000,MATCH($C17,'RE-coustmer'!$Y$4:$Y$1000,0)),IF($D$6=$Y$5,INDEX('RE-Supplier'!$F$4:$F$1000,MATCH($C17,'RE-Supplier'!$Y$4:$Y$1000,0)))))),""),"")</f>
        <v/>
      </c>
      <c r="F17" s="17" t="str">
        <f>IFERROR(IF(AND($C17&gt;0,$C17&lt;&gt;"",$H$6&gt;0,$D$6&lt;&gt;0,$D$7&lt;&gt;0,ISNUMBER($H$6)),IF($D$6=$Y$3,INDEX(ADD!$G$4:$G$1000,MATCH($C17,ADD!$Y$4:$Y$1000,0)),IF($D$6=$Y$2,INDEX(OUT!$G$4:$G$1000,MATCH($C17,OUT!$Y$4:$Y$1000,0)),IF($D$6=$Y$4,INDEX('RE-coustmer'!$G$4:$G$1000,MATCH($C17,'RE-coustmer'!$Y$4:$Y$1000,0)),IF($D$6=$Y$5,INDEX('RE-Supplier'!$G$4:$G$1000,MATCH($C17,'RE-Supplier'!$Y$4:$Y$1000,0)))))),""),"")</f>
        <v/>
      </c>
      <c r="G17" s="55" t="str">
        <f>IFERROR(IF(AND($C17&gt;0,$C17&lt;&gt;"",$H$6&gt;0,$D$6&lt;&gt;0,$D$7&lt;&gt;0,ISNUMBER($H$6)),IF($D$6=$Y$3,INDEX(ADD!$H$4:$H$1000,MATCH($C17,ADD!$Y$4:$Y$1000,0)),IF($D$6=$Y$2,INDEX(OUT!$H$4:$H$1000,MATCH($C17,OUT!$Y$4:$Y$1000,0)),IF($D$6=$Y$4,INDEX('RE-coustmer'!$H$4:$H$1000,MATCH($C17,'RE-coustmer'!$Y$4:$Y$1000,0)),IF($D$6=$Y$5,INDEX('RE-Supplier'!$H$4:$H$1000,MATCH($C17,'RE-Supplier'!$Y$4:$Y$1000,0)))))),""),"")</f>
        <v/>
      </c>
      <c r="H17" s="17" t="str">
        <f>IFERROR(IF(AND($C17&gt;0,$C17&lt;&gt;"",$H$6&gt;0,$D$6&lt;&gt;0,$D$7&lt;&gt;0,ISNUMBER($H$6)),IF($D$6=$Y$3,INDEX(ADD!$I$4:$I$1000,MATCH($C17,ADD!$Y$4:$Y$1000,0)),IF($D$6=$Y$2,INDEX(OUT!$I$4:$I$1000,MATCH($C17,OUT!$Y$4:$Y$1000,0)),IF($D$6=$Y$4,INDEX('RE-coustmer'!$I$4:$I$1000,MATCH($C17,'RE-coustmer'!$Y$4:$Y$1000,0)),IF($D$6=$Y$5,INDEX('RE-Supplier'!$I$4:$I$1000,MATCH($C17,'RE-Supplier'!$Y$4:$Y$1000,0)))))),""),"")</f>
        <v/>
      </c>
    </row>
    <row r="18" spans="3:8" ht="15">
      <c r="C18" s="17" t="str">
        <f t="shared" si="0"/>
        <v/>
      </c>
      <c r="D18" s="17" t="str">
        <f>IFERROR(IF(AND($C18&gt;0,$C18&lt;&gt;"",$H$6&gt;0,$D$6&lt;&gt;0,$D$7&lt;&gt;0,ISNUMBER($H$6)),IF($D$6=$Y$3,INDEX(ADD!$E$4:$E$1000,MATCH($C18,ADD!$Y$4:$Y$1000,0)),IF($D$6=$Y$2,INDEX(OUT!$E$4:$E$1000,MATCH($C18,OUT!$Y$4:$Y$1000,0)),IF($D$6=$Y$4,INDEX('RE-coustmer'!$E$4:$E$1000,MATCH($C18,'RE-coustmer'!$Y$4:$Y$1000,0)),IF($D$6=$Y$5,INDEX('RE-Supplier'!$E$4:$E$1000,MATCH($C18,'RE-Supplier'!$Y$4:$Y$1000,0)))))),""),"")</f>
        <v/>
      </c>
      <c r="E18" s="17" t="str">
        <f>IFERROR(IF(AND($C18&gt;0,$C18&lt;&gt;"",$H$6&gt;0,$D$6&lt;&gt;0,$D$7&lt;&gt;0,ISNUMBER($H$6)),IF($D$6=$Y$3,INDEX(ADD!$F$4:$F$1000,MATCH($C18,ADD!$Y$4:$Y$1000,0)),IF($D$6=$Y$2,INDEX(OUT!$F$4:$F$1000,MATCH($C18,OUT!$Y$4:$Y$1000,0)),IF($D$6=$Y$4,INDEX('RE-coustmer'!$F$4:$F$1000,MATCH($C18,'RE-coustmer'!$Y$4:$Y$1000,0)),IF($D$6=$Y$5,INDEX('RE-Supplier'!$F$4:$F$1000,MATCH($C18,'RE-Supplier'!$Y$4:$Y$1000,0)))))),""),"")</f>
        <v/>
      </c>
      <c r="F18" s="17" t="str">
        <f>IFERROR(IF(AND($C18&gt;0,$C18&lt;&gt;"",$H$6&gt;0,$D$6&lt;&gt;0,$D$7&lt;&gt;0,ISNUMBER($H$6)),IF($D$6=$Y$3,INDEX(ADD!$G$4:$G$1000,MATCH($C18,ADD!$Y$4:$Y$1000,0)),IF($D$6=$Y$2,INDEX(OUT!$G$4:$G$1000,MATCH($C18,OUT!$Y$4:$Y$1000,0)),IF($D$6=$Y$4,INDEX('RE-coustmer'!$G$4:$G$1000,MATCH($C18,'RE-coustmer'!$Y$4:$Y$1000,0)),IF($D$6=$Y$5,INDEX('RE-Supplier'!$G$4:$G$1000,MATCH($C18,'RE-Supplier'!$Y$4:$Y$1000,0)))))),""),"")</f>
        <v/>
      </c>
      <c r="G18" s="55" t="str">
        <f>IFERROR(IF(AND($C18&gt;0,$C18&lt;&gt;"",$H$6&gt;0,$D$6&lt;&gt;0,$D$7&lt;&gt;0,ISNUMBER($H$6)),IF($D$6=$Y$3,INDEX(ADD!$H$4:$H$1000,MATCH($C18,ADD!$Y$4:$Y$1000,0)),IF($D$6=$Y$2,INDEX(OUT!$H$4:$H$1000,MATCH($C18,OUT!$Y$4:$Y$1000,0)),IF($D$6=$Y$4,INDEX('RE-coustmer'!$H$4:$H$1000,MATCH($C18,'RE-coustmer'!$Y$4:$Y$1000,0)),IF($D$6=$Y$5,INDEX('RE-Supplier'!$H$4:$H$1000,MATCH($C18,'RE-Supplier'!$Y$4:$Y$1000,0)))))),""),"")</f>
        <v/>
      </c>
      <c r="H18" s="17" t="str">
        <f>IFERROR(IF(AND($C18&gt;0,$C18&lt;&gt;"",$H$6&gt;0,$D$6&lt;&gt;0,$D$7&lt;&gt;0,ISNUMBER($H$6)),IF($D$6=$Y$3,INDEX(ADD!$I$4:$I$1000,MATCH($C18,ADD!$Y$4:$Y$1000,0)),IF($D$6=$Y$2,INDEX(OUT!$I$4:$I$1000,MATCH($C18,OUT!$Y$4:$Y$1000,0)),IF($D$6=$Y$4,INDEX('RE-coustmer'!$I$4:$I$1000,MATCH($C18,'RE-coustmer'!$Y$4:$Y$1000,0)),IF($D$6=$Y$5,INDEX('RE-Supplier'!$I$4:$I$1000,MATCH($C18,'RE-Supplier'!$Y$4:$Y$1000,0)))))),""),"")</f>
        <v/>
      </c>
    </row>
    <row r="19" spans="3:8" ht="15">
      <c r="C19" s="17" t="str">
        <f t="shared" si="0"/>
        <v/>
      </c>
      <c r="D19" s="17" t="str">
        <f>IFERROR(IF(AND($C19&gt;0,$C19&lt;&gt;"",$H$6&gt;0,$D$6&lt;&gt;0,$D$7&lt;&gt;0,ISNUMBER($H$6)),IF($D$6=$Y$3,INDEX(ADD!$E$4:$E$1000,MATCH($C19,ADD!$Y$4:$Y$1000,0)),IF($D$6=$Y$2,INDEX(OUT!$E$4:$E$1000,MATCH($C19,OUT!$Y$4:$Y$1000,0)),IF($D$6=$Y$4,INDEX('RE-coustmer'!$E$4:$E$1000,MATCH($C19,'RE-coustmer'!$Y$4:$Y$1000,0)),IF($D$6=$Y$5,INDEX('RE-Supplier'!$E$4:$E$1000,MATCH($C19,'RE-Supplier'!$Y$4:$Y$1000,0)))))),""),"")</f>
        <v/>
      </c>
      <c r="E19" s="17" t="str">
        <f>IFERROR(IF(AND($C19&gt;0,$C19&lt;&gt;"",$H$6&gt;0,$D$6&lt;&gt;0,$D$7&lt;&gt;0,ISNUMBER($H$6)),IF($D$6=$Y$3,INDEX(ADD!$F$4:$F$1000,MATCH($C19,ADD!$Y$4:$Y$1000,0)),IF($D$6=$Y$2,INDEX(OUT!$F$4:$F$1000,MATCH($C19,OUT!$Y$4:$Y$1000,0)),IF($D$6=$Y$4,INDEX('RE-coustmer'!$F$4:$F$1000,MATCH($C19,'RE-coustmer'!$Y$4:$Y$1000,0)),IF($D$6=$Y$5,INDEX('RE-Supplier'!$F$4:$F$1000,MATCH($C19,'RE-Supplier'!$Y$4:$Y$1000,0)))))),""),"")</f>
        <v/>
      </c>
      <c r="F19" s="17" t="str">
        <f>IFERROR(IF(AND($C19&gt;0,$C19&lt;&gt;"",$H$6&gt;0,$D$6&lt;&gt;0,$D$7&lt;&gt;0,ISNUMBER($H$6)),IF($D$6=$Y$3,INDEX(ADD!$G$4:$G$1000,MATCH($C19,ADD!$Y$4:$Y$1000,0)),IF($D$6=$Y$2,INDEX(OUT!$G$4:$G$1000,MATCH($C19,OUT!$Y$4:$Y$1000,0)),IF($D$6=$Y$4,INDEX('RE-coustmer'!$G$4:$G$1000,MATCH($C19,'RE-coustmer'!$Y$4:$Y$1000,0)),IF($D$6=$Y$5,INDEX('RE-Supplier'!$G$4:$G$1000,MATCH($C19,'RE-Supplier'!$Y$4:$Y$1000,0)))))),""),"")</f>
        <v/>
      </c>
      <c r="G19" s="55" t="str">
        <f>IFERROR(IF(AND($C19&gt;0,$C19&lt;&gt;"",$H$6&gt;0,$D$6&lt;&gt;0,$D$7&lt;&gt;0,ISNUMBER($H$6)),IF($D$6=$Y$3,INDEX(ADD!$H$4:$H$1000,MATCH($C19,ADD!$Y$4:$Y$1000,0)),IF($D$6=$Y$2,INDEX(OUT!$H$4:$H$1000,MATCH($C19,OUT!$Y$4:$Y$1000,0)),IF($D$6=$Y$4,INDEX('RE-coustmer'!$H$4:$H$1000,MATCH($C19,'RE-coustmer'!$Y$4:$Y$1000,0)),IF($D$6=$Y$5,INDEX('RE-Supplier'!$H$4:$H$1000,MATCH($C19,'RE-Supplier'!$Y$4:$Y$1000,0)))))),""),"")</f>
        <v/>
      </c>
      <c r="H19" s="17" t="str">
        <f>IFERROR(IF(AND($C19&gt;0,$C19&lt;&gt;"",$H$6&gt;0,$D$6&lt;&gt;0,$D$7&lt;&gt;0,ISNUMBER($H$6)),IF($D$6=$Y$3,INDEX(ADD!$I$4:$I$1000,MATCH($C19,ADD!$Y$4:$Y$1000,0)),IF($D$6=$Y$2,INDEX(OUT!$I$4:$I$1000,MATCH($C19,OUT!$Y$4:$Y$1000,0)),IF($D$6=$Y$4,INDEX('RE-coustmer'!$I$4:$I$1000,MATCH($C19,'RE-coustmer'!$Y$4:$Y$1000,0)),IF($D$6=$Y$5,INDEX('RE-Supplier'!$I$4:$I$1000,MATCH($C19,'RE-Supplier'!$Y$4:$Y$1000,0)))))),""),"")</f>
        <v/>
      </c>
    </row>
    <row r="20" spans="3:8" ht="15">
      <c r="C20" s="17" t="str">
        <f t="shared" si="0"/>
        <v/>
      </c>
      <c r="D20" s="17" t="str">
        <f>IFERROR(IF(AND($C20&gt;0,$C20&lt;&gt;"",$H$6&gt;0,$D$6&lt;&gt;0,$D$7&lt;&gt;0,ISNUMBER($H$6)),IF($D$6=$Y$3,INDEX(ADD!$E$4:$E$1000,MATCH($C20,ADD!$Y$4:$Y$1000,0)),IF($D$6=$Y$2,INDEX(OUT!$E$4:$E$1000,MATCH($C20,OUT!$Y$4:$Y$1000,0)),IF($D$6=$Y$4,INDEX('RE-coustmer'!$E$4:$E$1000,MATCH($C20,'RE-coustmer'!$Y$4:$Y$1000,0)),IF($D$6=$Y$5,INDEX('RE-Supplier'!$E$4:$E$1000,MATCH($C20,'RE-Supplier'!$Y$4:$Y$1000,0)))))),""),"")</f>
        <v/>
      </c>
      <c r="E20" s="17" t="str">
        <f>IFERROR(IF(AND($C20&gt;0,$C20&lt;&gt;"",$H$6&gt;0,$D$6&lt;&gt;0,$D$7&lt;&gt;0,ISNUMBER($H$6)),IF($D$6=$Y$3,INDEX(ADD!$F$4:$F$1000,MATCH($C20,ADD!$Y$4:$Y$1000,0)),IF($D$6=$Y$2,INDEX(OUT!$F$4:$F$1000,MATCH($C20,OUT!$Y$4:$Y$1000,0)),IF($D$6=$Y$4,INDEX('RE-coustmer'!$F$4:$F$1000,MATCH($C20,'RE-coustmer'!$Y$4:$Y$1000,0)),IF($D$6=$Y$5,INDEX('RE-Supplier'!$F$4:$F$1000,MATCH($C20,'RE-Supplier'!$Y$4:$Y$1000,0)))))),""),"")</f>
        <v/>
      </c>
      <c r="F20" s="17" t="str">
        <f>IFERROR(IF(AND($C20&gt;0,$C20&lt;&gt;"",$H$6&gt;0,$D$6&lt;&gt;0,$D$7&lt;&gt;0,ISNUMBER($H$6)),IF($D$6=$Y$3,INDEX(ADD!$G$4:$G$1000,MATCH($C20,ADD!$Y$4:$Y$1000,0)),IF($D$6=$Y$2,INDEX(OUT!$G$4:$G$1000,MATCH($C20,OUT!$Y$4:$Y$1000,0)),IF($D$6=$Y$4,INDEX('RE-coustmer'!$G$4:$G$1000,MATCH($C20,'RE-coustmer'!$Y$4:$Y$1000,0)),IF($D$6=$Y$5,INDEX('RE-Supplier'!$G$4:$G$1000,MATCH($C20,'RE-Supplier'!$Y$4:$Y$1000,0)))))),""),"")</f>
        <v/>
      </c>
      <c r="G20" s="55" t="str">
        <f>IFERROR(IF(AND($C20&gt;0,$C20&lt;&gt;"",$H$6&gt;0,$D$6&lt;&gt;0,$D$7&lt;&gt;0,ISNUMBER($H$6)),IF($D$6=$Y$3,INDEX(ADD!$H$4:$H$1000,MATCH($C20,ADD!$Y$4:$Y$1000,0)),IF($D$6=$Y$2,INDEX(OUT!$H$4:$H$1000,MATCH($C20,OUT!$Y$4:$Y$1000,0)),IF($D$6=$Y$4,INDEX('RE-coustmer'!$H$4:$H$1000,MATCH($C20,'RE-coustmer'!$Y$4:$Y$1000,0)),IF($D$6=$Y$5,INDEX('RE-Supplier'!$H$4:$H$1000,MATCH($C20,'RE-Supplier'!$Y$4:$Y$1000,0)))))),""),"")</f>
        <v/>
      </c>
      <c r="H20" s="17" t="str">
        <f>IFERROR(IF(AND($C20&gt;0,$C20&lt;&gt;"",$H$6&gt;0,$D$6&lt;&gt;0,$D$7&lt;&gt;0,ISNUMBER($H$6)),IF($D$6=$Y$3,INDEX(ADD!$I$4:$I$1000,MATCH($C20,ADD!$Y$4:$Y$1000,0)),IF($D$6=$Y$2,INDEX(OUT!$I$4:$I$1000,MATCH($C20,OUT!$Y$4:$Y$1000,0)),IF($D$6=$Y$4,INDEX('RE-coustmer'!$I$4:$I$1000,MATCH($C20,'RE-coustmer'!$Y$4:$Y$1000,0)),IF($D$6=$Y$5,INDEX('RE-Supplier'!$I$4:$I$1000,MATCH($C20,'RE-Supplier'!$Y$4:$Y$1000,0)))))),""),"")</f>
        <v/>
      </c>
    </row>
    <row r="21" spans="3:8" ht="15">
      <c r="C21" s="17" t="str">
        <f t="shared" si="0"/>
        <v/>
      </c>
      <c r="D21" s="17" t="str">
        <f>IFERROR(IF(AND($C21&gt;0,$C21&lt;&gt;"",$H$6&gt;0,$D$6&lt;&gt;0,$D$7&lt;&gt;0,ISNUMBER($H$6)),IF($D$6=$Y$3,INDEX(ADD!$E$4:$E$1000,MATCH($C21,ADD!$Y$4:$Y$1000,0)),IF($D$6=$Y$2,INDEX(OUT!$E$4:$E$1000,MATCH($C21,OUT!$Y$4:$Y$1000,0)),IF($D$6=$Y$4,INDEX('RE-coustmer'!$E$4:$E$1000,MATCH($C21,'RE-coustmer'!$Y$4:$Y$1000,0)),IF($D$6=$Y$5,INDEX('RE-Supplier'!$E$4:$E$1000,MATCH($C21,'RE-Supplier'!$Y$4:$Y$1000,0)))))),""),"")</f>
        <v/>
      </c>
      <c r="E21" s="17" t="str">
        <f>IFERROR(IF(AND($C21&gt;0,$C21&lt;&gt;"",$H$6&gt;0,$D$6&lt;&gt;0,$D$7&lt;&gt;0,ISNUMBER($H$6)),IF($D$6=$Y$3,INDEX(ADD!$F$4:$F$1000,MATCH($C21,ADD!$Y$4:$Y$1000,0)),IF($D$6=$Y$2,INDEX(OUT!$F$4:$F$1000,MATCH($C21,OUT!$Y$4:$Y$1000,0)),IF($D$6=$Y$4,INDEX('RE-coustmer'!$F$4:$F$1000,MATCH($C21,'RE-coustmer'!$Y$4:$Y$1000,0)),IF($D$6=$Y$5,INDEX('RE-Supplier'!$F$4:$F$1000,MATCH($C21,'RE-Supplier'!$Y$4:$Y$1000,0)))))),""),"")</f>
        <v/>
      </c>
      <c r="F21" s="17" t="str">
        <f>IFERROR(IF(AND($C21&gt;0,$C21&lt;&gt;"",$H$6&gt;0,$D$6&lt;&gt;0,$D$7&lt;&gt;0,ISNUMBER($H$6)),IF($D$6=$Y$3,INDEX(ADD!$G$4:$G$1000,MATCH($C21,ADD!$Y$4:$Y$1000,0)),IF($D$6=$Y$2,INDEX(OUT!$G$4:$G$1000,MATCH($C21,OUT!$Y$4:$Y$1000,0)),IF($D$6=$Y$4,INDEX('RE-coustmer'!$G$4:$G$1000,MATCH($C21,'RE-coustmer'!$Y$4:$Y$1000,0)),IF($D$6=$Y$5,INDEX('RE-Supplier'!$G$4:$G$1000,MATCH($C21,'RE-Supplier'!$Y$4:$Y$1000,0)))))),""),"")</f>
        <v/>
      </c>
      <c r="G21" s="55" t="str">
        <f>IFERROR(IF(AND($C21&gt;0,$C21&lt;&gt;"",$H$6&gt;0,$D$6&lt;&gt;0,$D$7&lt;&gt;0,ISNUMBER($H$6)),IF($D$6=$Y$3,INDEX(ADD!$H$4:$H$1000,MATCH($C21,ADD!$Y$4:$Y$1000,0)),IF($D$6=$Y$2,INDEX(OUT!$H$4:$H$1000,MATCH($C21,OUT!$Y$4:$Y$1000,0)),IF($D$6=$Y$4,INDEX('RE-coustmer'!$H$4:$H$1000,MATCH($C21,'RE-coustmer'!$Y$4:$Y$1000,0)),IF($D$6=$Y$5,INDEX('RE-Supplier'!$H$4:$H$1000,MATCH($C21,'RE-Supplier'!$Y$4:$Y$1000,0)))))),""),"")</f>
        <v/>
      </c>
      <c r="H21" s="17" t="str">
        <f>IFERROR(IF(AND($C21&gt;0,$C21&lt;&gt;"",$H$6&gt;0,$D$6&lt;&gt;0,$D$7&lt;&gt;0,ISNUMBER($H$6)),IF($D$6=$Y$3,INDEX(ADD!$I$4:$I$1000,MATCH($C21,ADD!$Y$4:$Y$1000,0)),IF($D$6=$Y$2,INDEX(OUT!$I$4:$I$1000,MATCH($C21,OUT!$Y$4:$Y$1000,0)),IF($D$6=$Y$4,INDEX('RE-coustmer'!$I$4:$I$1000,MATCH($C21,'RE-coustmer'!$Y$4:$Y$1000,0)),IF($D$6=$Y$5,INDEX('RE-Supplier'!$I$4:$I$1000,MATCH($C21,'RE-Supplier'!$Y$4:$Y$1000,0)))))),""),"")</f>
        <v/>
      </c>
    </row>
    <row r="22" spans="3:8" ht="15">
      <c r="C22" s="17" t="str">
        <f t="shared" si="0"/>
        <v/>
      </c>
      <c r="D22" s="17" t="str">
        <f>IFERROR(IF(AND($C22&gt;0,$C22&lt;&gt;"",$H$6&gt;0,$D$6&lt;&gt;0,$D$7&lt;&gt;0,ISNUMBER($H$6)),IF($D$6=$Y$3,INDEX(ADD!$E$4:$E$1000,MATCH($C22,ADD!$Y$4:$Y$1000,0)),IF($D$6=$Y$2,INDEX(OUT!$E$4:$E$1000,MATCH($C22,OUT!$Y$4:$Y$1000,0)),IF($D$6=$Y$4,INDEX('RE-coustmer'!$E$4:$E$1000,MATCH($C22,'RE-coustmer'!$Y$4:$Y$1000,0)),IF($D$6=$Y$5,INDEX('RE-Supplier'!$E$4:$E$1000,MATCH($C22,'RE-Supplier'!$Y$4:$Y$1000,0)))))),""),"")</f>
        <v/>
      </c>
      <c r="E22" s="17" t="str">
        <f>IFERROR(IF(AND($C22&gt;0,$C22&lt;&gt;"",$H$6&gt;0,$D$6&lt;&gt;0,$D$7&lt;&gt;0,ISNUMBER($H$6)),IF($D$6=$Y$3,INDEX(ADD!$F$4:$F$1000,MATCH($C22,ADD!$Y$4:$Y$1000,0)),IF($D$6=$Y$2,INDEX(OUT!$F$4:$F$1000,MATCH($C22,OUT!$Y$4:$Y$1000,0)),IF($D$6=$Y$4,INDEX('RE-coustmer'!$F$4:$F$1000,MATCH($C22,'RE-coustmer'!$Y$4:$Y$1000,0)),IF($D$6=$Y$5,INDEX('RE-Supplier'!$F$4:$F$1000,MATCH($C22,'RE-Supplier'!$Y$4:$Y$1000,0)))))),""),"")</f>
        <v/>
      </c>
      <c r="F22" s="17" t="str">
        <f>IFERROR(IF(AND($C22&gt;0,$C22&lt;&gt;"",$H$6&gt;0,$D$6&lt;&gt;0,$D$7&lt;&gt;0,ISNUMBER($H$6)),IF($D$6=$Y$3,INDEX(ADD!$G$4:$G$1000,MATCH($C22,ADD!$Y$4:$Y$1000,0)),IF($D$6=$Y$2,INDEX(OUT!$G$4:$G$1000,MATCH($C22,OUT!$Y$4:$Y$1000,0)),IF($D$6=$Y$4,INDEX('RE-coustmer'!$G$4:$G$1000,MATCH($C22,'RE-coustmer'!$Y$4:$Y$1000,0)),IF($D$6=$Y$5,INDEX('RE-Supplier'!$G$4:$G$1000,MATCH($C22,'RE-Supplier'!$Y$4:$Y$1000,0)))))),""),"")</f>
        <v/>
      </c>
      <c r="G22" s="55" t="str">
        <f>IFERROR(IF(AND($C22&gt;0,$C22&lt;&gt;"",$H$6&gt;0,$D$6&lt;&gt;0,$D$7&lt;&gt;0,ISNUMBER($H$6)),IF($D$6=$Y$3,INDEX(ADD!$H$4:$H$1000,MATCH($C22,ADD!$Y$4:$Y$1000,0)),IF($D$6=$Y$2,INDEX(OUT!$H$4:$H$1000,MATCH($C22,OUT!$Y$4:$Y$1000,0)),IF($D$6=$Y$4,INDEX('RE-coustmer'!$H$4:$H$1000,MATCH($C22,'RE-coustmer'!$Y$4:$Y$1000,0)),IF($D$6=$Y$5,INDEX('RE-Supplier'!$H$4:$H$1000,MATCH($C22,'RE-Supplier'!$Y$4:$Y$1000,0)))))),""),"")</f>
        <v/>
      </c>
      <c r="H22" s="17" t="str">
        <f>IFERROR(IF(AND($C22&gt;0,$C22&lt;&gt;"",$H$6&gt;0,$D$6&lt;&gt;0,$D$7&lt;&gt;0,ISNUMBER($H$6)),IF($D$6=$Y$3,INDEX(ADD!$I$4:$I$1000,MATCH($C22,ADD!$Y$4:$Y$1000,0)),IF($D$6=$Y$2,INDEX(OUT!$I$4:$I$1000,MATCH($C22,OUT!$Y$4:$Y$1000,0)),IF($D$6=$Y$4,INDEX('RE-coustmer'!$I$4:$I$1000,MATCH($C22,'RE-coustmer'!$Y$4:$Y$1000,0)),IF($D$6=$Y$5,INDEX('RE-Supplier'!$I$4:$I$1000,MATCH($C22,'RE-Supplier'!$Y$4:$Y$1000,0)))))),""),"")</f>
        <v/>
      </c>
    </row>
    <row r="23" spans="3:8" ht="15">
      <c r="C23" s="17" t="str">
        <f t="shared" si="0"/>
        <v/>
      </c>
      <c r="D23" s="17" t="str">
        <f>IFERROR(IF(AND($C23&gt;0,$C23&lt;&gt;"",$H$6&gt;0,$D$6&lt;&gt;0,$D$7&lt;&gt;0,ISNUMBER($H$6)),IF($D$6=$Y$3,INDEX(ADD!$E$4:$E$1000,MATCH($C23,ADD!$Y$4:$Y$1000,0)),IF($D$6=$Y$2,INDEX(OUT!$E$4:$E$1000,MATCH($C23,OUT!$Y$4:$Y$1000,0)),IF($D$6=$Y$4,INDEX('RE-coustmer'!$E$4:$E$1000,MATCH($C23,'RE-coustmer'!$Y$4:$Y$1000,0)),IF($D$6=$Y$5,INDEX('RE-Supplier'!$E$4:$E$1000,MATCH($C23,'RE-Supplier'!$Y$4:$Y$1000,0)))))),""),"")</f>
        <v/>
      </c>
      <c r="E23" s="17" t="str">
        <f>IFERROR(IF(AND($C23&gt;0,$C23&lt;&gt;"",$H$6&gt;0,$D$6&lt;&gt;0,$D$7&lt;&gt;0,ISNUMBER($H$6)),IF($D$6=$Y$3,INDEX(ADD!$F$4:$F$1000,MATCH($C23,ADD!$Y$4:$Y$1000,0)),IF($D$6=$Y$2,INDEX(OUT!$F$4:$F$1000,MATCH($C23,OUT!$Y$4:$Y$1000,0)),IF($D$6=$Y$4,INDEX('RE-coustmer'!$F$4:$F$1000,MATCH($C23,'RE-coustmer'!$Y$4:$Y$1000,0)),IF($D$6=$Y$5,INDEX('RE-Supplier'!$F$4:$F$1000,MATCH($C23,'RE-Supplier'!$Y$4:$Y$1000,0)))))),""),"")</f>
        <v/>
      </c>
      <c r="F23" s="17" t="str">
        <f>IFERROR(IF(AND($C23&gt;0,$C23&lt;&gt;"",$H$6&gt;0,$D$6&lt;&gt;0,$D$7&lt;&gt;0,ISNUMBER($H$6)),IF($D$6=$Y$3,INDEX(ADD!$G$4:$G$1000,MATCH($C23,ADD!$Y$4:$Y$1000,0)),IF($D$6=$Y$2,INDEX(OUT!$G$4:$G$1000,MATCH($C23,OUT!$Y$4:$Y$1000,0)),IF($D$6=$Y$4,INDEX('RE-coustmer'!$G$4:$G$1000,MATCH($C23,'RE-coustmer'!$Y$4:$Y$1000,0)),IF($D$6=$Y$5,INDEX('RE-Supplier'!$G$4:$G$1000,MATCH($C23,'RE-Supplier'!$Y$4:$Y$1000,0)))))),""),"")</f>
        <v/>
      </c>
      <c r="G23" s="55" t="str">
        <f>IFERROR(IF(AND($C23&gt;0,$C23&lt;&gt;"",$H$6&gt;0,$D$6&lt;&gt;0,$D$7&lt;&gt;0,ISNUMBER($H$6)),IF($D$6=$Y$3,INDEX(ADD!$H$4:$H$1000,MATCH($C23,ADD!$Y$4:$Y$1000,0)),IF($D$6=$Y$2,INDEX(OUT!$H$4:$H$1000,MATCH($C23,OUT!$Y$4:$Y$1000,0)),IF($D$6=$Y$4,INDEX('RE-coustmer'!$H$4:$H$1000,MATCH($C23,'RE-coustmer'!$Y$4:$Y$1000,0)),IF($D$6=$Y$5,INDEX('RE-Supplier'!$H$4:$H$1000,MATCH($C23,'RE-Supplier'!$Y$4:$Y$1000,0)))))),""),"")</f>
        <v/>
      </c>
      <c r="H23" s="17" t="str">
        <f>IFERROR(IF(AND($C23&gt;0,$C23&lt;&gt;"",$H$6&gt;0,$D$6&lt;&gt;0,$D$7&lt;&gt;0,ISNUMBER($H$6)),IF($D$6=$Y$3,INDEX(ADD!$I$4:$I$1000,MATCH($C23,ADD!$Y$4:$Y$1000,0)),IF($D$6=$Y$2,INDEX(OUT!$I$4:$I$1000,MATCH($C23,OUT!$Y$4:$Y$1000,0)),IF($D$6=$Y$4,INDEX('RE-coustmer'!$I$4:$I$1000,MATCH($C23,'RE-coustmer'!$Y$4:$Y$1000,0)),IF($D$6=$Y$5,INDEX('RE-Supplier'!$I$4:$I$1000,MATCH($C23,'RE-Supplier'!$Y$4:$Y$1000,0)))))),""),"")</f>
        <v/>
      </c>
    </row>
    <row r="24" spans="3:8" ht="15">
      <c r="C24" s="17" t="str">
        <f t="shared" si="0"/>
        <v/>
      </c>
      <c r="D24" s="17" t="str">
        <f>IFERROR(IF(AND($C24&gt;0,$C24&lt;&gt;"",$H$6&gt;0,$D$6&lt;&gt;0,$D$7&lt;&gt;0,ISNUMBER($H$6)),IF($D$6=$Y$3,INDEX(ADD!$E$4:$E$1000,MATCH($C24,ADD!$Y$4:$Y$1000,0)),IF($D$6=$Y$2,INDEX(OUT!$E$4:$E$1000,MATCH($C24,OUT!$Y$4:$Y$1000,0)),IF($D$6=$Y$4,INDEX('RE-coustmer'!$E$4:$E$1000,MATCH($C24,'RE-coustmer'!$Y$4:$Y$1000,0)),IF($D$6=$Y$5,INDEX('RE-Supplier'!$E$4:$E$1000,MATCH($C24,'RE-Supplier'!$Y$4:$Y$1000,0)))))),""),"")</f>
        <v/>
      </c>
      <c r="E24" s="17" t="str">
        <f>IFERROR(IF(AND($C24&gt;0,$C24&lt;&gt;"",$H$6&gt;0,$D$6&lt;&gt;0,$D$7&lt;&gt;0,ISNUMBER($H$6)),IF($D$6=$Y$3,INDEX(ADD!$F$4:$F$1000,MATCH($C24,ADD!$Y$4:$Y$1000,0)),IF($D$6=$Y$2,INDEX(OUT!$F$4:$F$1000,MATCH($C24,OUT!$Y$4:$Y$1000,0)),IF($D$6=$Y$4,INDEX('RE-coustmer'!$F$4:$F$1000,MATCH($C24,'RE-coustmer'!$Y$4:$Y$1000,0)),IF($D$6=$Y$5,INDEX('RE-Supplier'!$F$4:$F$1000,MATCH($C24,'RE-Supplier'!$Y$4:$Y$1000,0)))))),""),"")</f>
        <v/>
      </c>
      <c r="F24" s="17" t="str">
        <f>IFERROR(IF(AND($C24&gt;0,$C24&lt;&gt;"",$H$6&gt;0,$D$6&lt;&gt;0,$D$7&lt;&gt;0,ISNUMBER($H$6)),IF($D$6=$Y$3,INDEX(ADD!$G$4:$G$1000,MATCH($C24,ADD!$Y$4:$Y$1000,0)),IF($D$6=$Y$2,INDEX(OUT!$G$4:$G$1000,MATCH($C24,OUT!$Y$4:$Y$1000,0)),IF($D$6=$Y$4,INDEX('RE-coustmer'!$G$4:$G$1000,MATCH($C24,'RE-coustmer'!$Y$4:$Y$1000,0)),IF($D$6=$Y$5,INDEX('RE-Supplier'!$G$4:$G$1000,MATCH($C24,'RE-Supplier'!$Y$4:$Y$1000,0)))))),""),"")</f>
        <v/>
      </c>
      <c r="G24" s="55" t="str">
        <f>IFERROR(IF(AND($C24&gt;0,$C24&lt;&gt;"",$H$6&gt;0,$D$6&lt;&gt;0,$D$7&lt;&gt;0,ISNUMBER($H$6)),IF($D$6=$Y$3,INDEX(ADD!$H$4:$H$1000,MATCH($C24,ADD!$Y$4:$Y$1000,0)),IF($D$6=$Y$2,INDEX(OUT!$H$4:$H$1000,MATCH($C24,OUT!$Y$4:$Y$1000,0)),IF($D$6=$Y$4,INDEX('RE-coustmer'!$H$4:$H$1000,MATCH($C24,'RE-coustmer'!$Y$4:$Y$1000,0)),IF($D$6=$Y$5,INDEX('RE-Supplier'!$H$4:$H$1000,MATCH($C24,'RE-Supplier'!$Y$4:$Y$1000,0)))))),""),"")</f>
        <v/>
      </c>
      <c r="H24" s="17" t="str">
        <f>IFERROR(IF(AND($C24&gt;0,$C24&lt;&gt;"",$H$6&gt;0,$D$6&lt;&gt;0,$D$7&lt;&gt;0,ISNUMBER($H$6)),IF($D$6=$Y$3,INDEX(ADD!$I$4:$I$1000,MATCH($C24,ADD!$Y$4:$Y$1000,0)),IF($D$6=$Y$2,INDEX(OUT!$I$4:$I$1000,MATCH($C24,OUT!$Y$4:$Y$1000,0)),IF($D$6=$Y$4,INDEX('RE-coustmer'!$I$4:$I$1000,MATCH($C24,'RE-coustmer'!$Y$4:$Y$1000,0)),IF($D$6=$Y$5,INDEX('RE-Supplier'!$I$4:$I$1000,MATCH($C24,'RE-Supplier'!$Y$4:$Y$1000,0)))))),""),"")</f>
        <v/>
      </c>
    </row>
    <row r="25" spans="3:8" ht="15">
      <c r="C25" s="17" t="str">
        <f t="shared" si="0"/>
        <v/>
      </c>
      <c r="D25" s="17" t="str">
        <f>IFERROR(IF(AND($C25&gt;0,$C25&lt;&gt;"",$H$6&gt;0,$D$6&lt;&gt;0,$D$7&lt;&gt;0,ISNUMBER($H$6)),IF($D$6=$Y$3,INDEX(ADD!$E$4:$E$1000,MATCH($C25,ADD!$Y$4:$Y$1000,0)),IF($D$6=$Y$2,INDEX(OUT!$E$4:$E$1000,MATCH($C25,OUT!$Y$4:$Y$1000,0)),IF($D$6=$Y$4,INDEX('RE-coustmer'!$E$4:$E$1000,MATCH($C25,'RE-coustmer'!$Y$4:$Y$1000,0)),IF($D$6=$Y$5,INDEX('RE-Supplier'!$E$4:$E$1000,MATCH($C25,'RE-Supplier'!$Y$4:$Y$1000,0)))))),""),"")</f>
        <v/>
      </c>
      <c r="E25" s="17" t="str">
        <f>IFERROR(IF(AND($C25&gt;0,$C25&lt;&gt;"",$H$6&gt;0,$D$6&lt;&gt;0,$D$7&lt;&gt;0,ISNUMBER($H$6)),IF($D$6=$Y$3,INDEX(ADD!$F$4:$F$1000,MATCH($C25,ADD!$Y$4:$Y$1000,0)),IF($D$6=$Y$2,INDEX(OUT!$F$4:$F$1000,MATCH($C25,OUT!$Y$4:$Y$1000,0)),IF($D$6=$Y$4,INDEX('RE-coustmer'!$F$4:$F$1000,MATCH($C25,'RE-coustmer'!$Y$4:$Y$1000,0)),IF($D$6=$Y$5,INDEX('RE-Supplier'!$F$4:$F$1000,MATCH($C25,'RE-Supplier'!$Y$4:$Y$1000,0)))))),""),"")</f>
        <v/>
      </c>
      <c r="F25" s="17" t="str">
        <f>IFERROR(IF(AND($C25&gt;0,$C25&lt;&gt;"",$H$6&gt;0,$D$6&lt;&gt;0,$D$7&lt;&gt;0,ISNUMBER($H$6)),IF($D$6=$Y$3,INDEX(ADD!$G$4:$G$1000,MATCH($C25,ADD!$Y$4:$Y$1000,0)),IF($D$6=$Y$2,INDEX(OUT!$G$4:$G$1000,MATCH($C25,OUT!$Y$4:$Y$1000,0)),IF($D$6=$Y$4,INDEX('RE-coustmer'!$G$4:$G$1000,MATCH($C25,'RE-coustmer'!$Y$4:$Y$1000,0)),IF($D$6=$Y$5,INDEX('RE-Supplier'!$G$4:$G$1000,MATCH($C25,'RE-Supplier'!$Y$4:$Y$1000,0)))))),""),"")</f>
        <v/>
      </c>
      <c r="G25" s="55" t="str">
        <f>IFERROR(IF(AND($C25&gt;0,$C25&lt;&gt;"",$H$6&gt;0,$D$6&lt;&gt;0,$D$7&lt;&gt;0,ISNUMBER($H$6)),IF($D$6=$Y$3,INDEX(ADD!$H$4:$H$1000,MATCH($C25,ADD!$Y$4:$Y$1000,0)),IF($D$6=$Y$2,INDEX(OUT!$H$4:$H$1000,MATCH($C25,OUT!$Y$4:$Y$1000,0)),IF($D$6=$Y$4,INDEX('RE-coustmer'!$H$4:$H$1000,MATCH($C25,'RE-coustmer'!$Y$4:$Y$1000,0)),IF($D$6=$Y$5,INDEX('RE-Supplier'!$H$4:$H$1000,MATCH($C25,'RE-Supplier'!$Y$4:$Y$1000,0)))))),""),"")</f>
        <v/>
      </c>
      <c r="H25" s="17" t="str">
        <f>IFERROR(IF(AND($C25&gt;0,$C25&lt;&gt;"",$H$6&gt;0,$D$6&lt;&gt;0,$D$7&lt;&gt;0,ISNUMBER($H$6)),IF($D$6=$Y$3,INDEX(ADD!$I$4:$I$1000,MATCH($C25,ADD!$Y$4:$Y$1000,0)),IF($D$6=$Y$2,INDEX(OUT!$I$4:$I$1000,MATCH($C25,OUT!$Y$4:$Y$1000,0)),IF($D$6=$Y$4,INDEX('RE-coustmer'!$I$4:$I$1000,MATCH($C25,'RE-coustmer'!$Y$4:$Y$1000,0)),IF($D$6=$Y$5,INDEX('RE-Supplier'!$I$4:$I$1000,MATCH($C25,'RE-Supplier'!$Y$4:$Y$1000,0)))))),""),"")</f>
        <v/>
      </c>
    </row>
    <row r="26" spans="3:8" ht="15">
      <c r="C26" s="17" t="str">
        <f t="shared" si="0"/>
        <v/>
      </c>
      <c r="D26" s="17" t="str">
        <f>IFERROR(IF(AND($C26&gt;0,$C26&lt;&gt;"",$H$6&gt;0,$D$6&lt;&gt;0,$D$7&lt;&gt;0,ISNUMBER($H$6)),IF($D$6=$Y$3,INDEX(ADD!$E$4:$E$1000,MATCH($C26,ADD!$Y$4:$Y$1000,0)),IF($D$6=$Y$2,INDEX(OUT!$E$4:$E$1000,MATCH($C26,OUT!$Y$4:$Y$1000,0)),IF($D$6=$Y$4,INDEX('RE-coustmer'!$E$4:$E$1000,MATCH($C26,'RE-coustmer'!$Y$4:$Y$1000,0)),IF($D$6=$Y$5,INDEX('RE-Supplier'!$E$4:$E$1000,MATCH($C26,'RE-Supplier'!$Y$4:$Y$1000,0)))))),""),"")</f>
        <v/>
      </c>
      <c r="E26" s="17" t="str">
        <f>IFERROR(IF(AND($C26&gt;0,$C26&lt;&gt;"",$H$6&gt;0,$D$6&lt;&gt;0,$D$7&lt;&gt;0,ISNUMBER($H$6)),IF($D$6=$Y$3,INDEX(ADD!$F$4:$F$1000,MATCH($C26,ADD!$Y$4:$Y$1000,0)),IF($D$6=$Y$2,INDEX(OUT!$F$4:$F$1000,MATCH($C26,OUT!$Y$4:$Y$1000,0)),IF($D$6=$Y$4,INDEX('RE-coustmer'!$F$4:$F$1000,MATCH($C26,'RE-coustmer'!$Y$4:$Y$1000,0)),IF($D$6=$Y$5,INDEX('RE-Supplier'!$F$4:$F$1000,MATCH($C26,'RE-Supplier'!$Y$4:$Y$1000,0)))))),""),"")</f>
        <v/>
      </c>
      <c r="F26" s="17" t="str">
        <f>IFERROR(IF(AND($C26&gt;0,$C26&lt;&gt;"",$H$6&gt;0,$D$6&lt;&gt;0,$D$7&lt;&gt;0,ISNUMBER($H$6)),IF($D$6=$Y$3,INDEX(ADD!$G$4:$G$1000,MATCH($C26,ADD!$Y$4:$Y$1000,0)),IF($D$6=$Y$2,INDEX(OUT!$G$4:$G$1000,MATCH($C26,OUT!$Y$4:$Y$1000,0)),IF($D$6=$Y$4,INDEX('RE-coustmer'!$G$4:$G$1000,MATCH($C26,'RE-coustmer'!$Y$4:$Y$1000,0)),IF($D$6=$Y$5,INDEX('RE-Supplier'!$G$4:$G$1000,MATCH($C26,'RE-Supplier'!$Y$4:$Y$1000,0)))))),""),"")</f>
        <v/>
      </c>
      <c r="G26" s="55" t="str">
        <f>IFERROR(IF(AND($C26&gt;0,$C26&lt;&gt;"",$H$6&gt;0,$D$6&lt;&gt;0,$D$7&lt;&gt;0,ISNUMBER($H$6)),IF($D$6=$Y$3,INDEX(ADD!$H$4:$H$1000,MATCH($C26,ADD!$Y$4:$Y$1000,0)),IF($D$6=$Y$2,INDEX(OUT!$H$4:$H$1000,MATCH($C26,OUT!$Y$4:$Y$1000,0)),IF($D$6=$Y$4,INDEX('RE-coustmer'!$H$4:$H$1000,MATCH($C26,'RE-coustmer'!$Y$4:$Y$1000,0)),IF($D$6=$Y$5,INDEX('RE-Supplier'!$H$4:$H$1000,MATCH($C26,'RE-Supplier'!$Y$4:$Y$1000,0)))))),""),"")</f>
        <v/>
      </c>
      <c r="H26" s="17" t="str">
        <f>IFERROR(IF(AND($C26&gt;0,$C26&lt;&gt;"",$H$6&gt;0,$D$6&lt;&gt;0,$D$7&lt;&gt;0,ISNUMBER($H$6)),IF($D$6=$Y$3,INDEX(ADD!$I$4:$I$1000,MATCH($C26,ADD!$Y$4:$Y$1000,0)),IF($D$6=$Y$2,INDEX(OUT!$I$4:$I$1000,MATCH($C26,OUT!$Y$4:$Y$1000,0)),IF($D$6=$Y$4,INDEX('RE-coustmer'!$I$4:$I$1000,MATCH($C26,'RE-coustmer'!$Y$4:$Y$1000,0)),IF($D$6=$Y$5,INDEX('RE-Supplier'!$I$4:$I$1000,MATCH($C26,'RE-Supplier'!$Y$4:$Y$1000,0)))))),""),"")</f>
        <v/>
      </c>
    </row>
    <row r="27" spans="3:8" ht="15">
      <c r="C27" s="17" t="str">
        <f t="shared" si="0"/>
        <v/>
      </c>
      <c r="D27" s="17" t="str">
        <f>IFERROR(IF(AND($C27&gt;0,$C27&lt;&gt;"",$H$6&gt;0,$D$6&lt;&gt;0,$D$7&lt;&gt;0,ISNUMBER($H$6)),IF($D$6=$Y$3,INDEX(ADD!$E$4:$E$1000,MATCH($C27,ADD!$Y$4:$Y$1000,0)),IF($D$6=$Y$2,INDEX(OUT!$E$4:$E$1000,MATCH($C27,OUT!$Y$4:$Y$1000,0)),IF($D$6=$Y$4,INDEX('RE-coustmer'!$E$4:$E$1000,MATCH($C27,'RE-coustmer'!$Y$4:$Y$1000,0)),IF($D$6=$Y$5,INDEX('RE-Supplier'!$E$4:$E$1000,MATCH($C27,'RE-Supplier'!$Y$4:$Y$1000,0)))))),""),"")</f>
        <v/>
      </c>
      <c r="E27" s="17" t="str">
        <f>IFERROR(IF(AND($C27&gt;0,$C27&lt;&gt;"",$H$6&gt;0,$D$6&lt;&gt;0,$D$7&lt;&gt;0,ISNUMBER($H$6)),IF($D$6=$Y$3,INDEX(ADD!$F$4:$F$1000,MATCH($C27,ADD!$Y$4:$Y$1000,0)),IF($D$6=$Y$2,INDEX(OUT!$F$4:$F$1000,MATCH($C27,OUT!$Y$4:$Y$1000,0)),IF($D$6=$Y$4,INDEX('RE-coustmer'!$F$4:$F$1000,MATCH($C27,'RE-coustmer'!$Y$4:$Y$1000,0)),IF($D$6=$Y$5,INDEX('RE-Supplier'!$F$4:$F$1000,MATCH($C27,'RE-Supplier'!$Y$4:$Y$1000,0)))))),""),"")</f>
        <v/>
      </c>
      <c r="F27" s="17" t="str">
        <f>IFERROR(IF(AND($C27&gt;0,$C27&lt;&gt;"",$H$6&gt;0,$D$6&lt;&gt;0,$D$7&lt;&gt;0,ISNUMBER($H$6)),IF($D$6=$Y$3,INDEX(ADD!$G$4:$G$1000,MATCH($C27,ADD!$Y$4:$Y$1000,0)),IF($D$6=$Y$2,INDEX(OUT!$G$4:$G$1000,MATCH($C27,OUT!$Y$4:$Y$1000,0)),IF($D$6=$Y$4,INDEX('RE-coustmer'!$G$4:$G$1000,MATCH($C27,'RE-coustmer'!$Y$4:$Y$1000,0)),IF($D$6=$Y$5,INDEX('RE-Supplier'!$G$4:$G$1000,MATCH($C27,'RE-Supplier'!$Y$4:$Y$1000,0)))))),""),"")</f>
        <v/>
      </c>
      <c r="G27" s="55" t="str">
        <f>IFERROR(IF(AND($C27&gt;0,$C27&lt;&gt;"",$H$6&gt;0,$D$6&lt;&gt;0,$D$7&lt;&gt;0,ISNUMBER($H$6)),IF($D$6=$Y$3,INDEX(ADD!$H$4:$H$1000,MATCH($C27,ADD!$Y$4:$Y$1000,0)),IF($D$6=$Y$2,INDEX(OUT!$H$4:$H$1000,MATCH($C27,OUT!$Y$4:$Y$1000,0)),IF($D$6=$Y$4,INDEX('RE-coustmer'!$H$4:$H$1000,MATCH($C27,'RE-coustmer'!$Y$4:$Y$1000,0)),IF($D$6=$Y$5,INDEX('RE-Supplier'!$H$4:$H$1000,MATCH($C27,'RE-Supplier'!$Y$4:$Y$1000,0)))))),""),"")</f>
        <v/>
      </c>
      <c r="H27" s="17" t="str">
        <f>IFERROR(IF(AND($C27&gt;0,$C27&lt;&gt;"",$H$6&gt;0,$D$6&lt;&gt;0,$D$7&lt;&gt;0,ISNUMBER($H$6)),IF($D$6=$Y$3,INDEX(ADD!$I$4:$I$1000,MATCH($C27,ADD!$Y$4:$Y$1000,0)),IF($D$6=$Y$2,INDEX(OUT!$I$4:$I$1000,MATCH($C27,OUT!$Y$4:$Y$1000,0)),IF($D$6=$Y$4,INDEX('RE-coustmer'!$I$4:$I$1000,MATCH($C27,'RE-coustmer'!$Y$4:$Y$1000,0)),IF($D$6=$Y$5,INDEX('RE-Supplier'!$I$4:$I$1000,MATCH($C27,'RE-Supplier'!$Y$4:$Y$1000,0)))))),""),"")</f>
        <v/>
      </c>
    </row>
    <row r="28" spans="3:8" ht="15">
      <c r="C28" s="17" t="str">
        <f t="shared" si="0"/>
        <v/>
      </c>
      <c r="D28" s="17" t="str">
        <f>IFERROR(IF(AND($C28&gt;0,$C28&lt;&gt;"",$H$6&gt;0,$D$6&lt;&gt;0,$D$7&lt;&gt;0,ISNUMBER($H$6)),IF($D$6=$Y$3,INDEX(ADD!$E$4:$E$1000,MATCH($C28,ADD!$Y$4:$Y$1000,0)),IF($D$6=$Y$2,INDEX(OUT!$E$4:$E$1000,MATCH($C28,OUT!$Y$4:$Y$1000,0)),IF($D$6=$Y$4,INDEX('RE-coustmer'!$E$4:$E$1000,MATCH($C28,'RE-coustmer'!$Y$4:$Y$1000,0)),IF($D$6=$Y$5,INDEX('RE-Supplier'!$E$4:$E$1000,MATCH($C28,'RE-Supplier'!$Y$4:$Y$1000,0)))))),""),"")</f>
        <v/>
      </c>
      <c r="E28" s="17" t="str">
        <f>IFERROR(IF(AND($C28&gt;0,$C28&lt;&gt;"",$H$6&gt;0,$D$6&lt;&gt;0,$D$7&lt;&gt;0,ISNUMBER($H$6)),IF($D$6=$Y$3,INDEX(ADD!$F$4:$F$1000,MATCH($C28,ADD!$Y$4:$Y$1000,0)),IF($D$6=$Y$2,INDEX(OUT!$F$4:$F$1000,MATCH($C28,OUT!$Y$4:$Y$1000,0)),IF($D$6=$Y$4,INDEX('RE-coustmer'!$F$4:$F$1000,MATCH($C28,'RE-coustmer'!$Y$4:$Y$1000,0)),IF($D$6=$Y$5,INDEX('RE-Supplier'!$F$4:$F$1000,MATCH($C28,'RE-Supplier'!$Y$4:$Y$1000,0)))))),""),"")</f>
        <v/>
      </c>
      <c r="F28" s="17" t="str">
        <f>IFERROR(IF(AND($C28&gt;0,$C28&lt;&gt;"",$H$6&gt;0,$D$6&lt;&gt;0,$D$7&lt;&gt;0,ISNUMBER($H$6)),IF($D$6=$Y$3,INDEX(ADD!$G$4:$G$1000,MATCH($C28,ADD!$Y$4:$Y$1000,0)),IF($D$6=$Y$2,INDEX(OUT!$G$4:$G$1000,MATCH($C28,OUT!$Y$4:$Y$1000,0)),IF($D$6=$Y$4,INDEX('RE-coustmer'!$G$4:$G$1000,MATCH($C28,'RE-coustmer'!$Y$4:$Y$1000,0)),IF($D$6=$Y$5,INDEX('RE-Supplier'!$G$4:$G$1000,MATCH($C28,'RE-Supplier'!$Y$4:$Y$1000,0)))))),""),"")</f>
        <v/>
      </c>
      <c r="G28" s="55" t="str">
        <f>IFERROR(IF(AND($C28&gt;0,$C28&lt;&gt;"",$H$6&gt;0,$D$6&lt;&gt;0,$D$7&lt;&gt;0,ISNUMBER($H$6)),IF($D$6=$Y$3,INDEX(ADD!$H$4:$H$1000,MATCH($C28,ADD!$Y$4:$Y$1000,0)),IF($D$6=$Y$2,INDEX(OUT!$H$4:$H$1000,MATCH($C28,OUT!$Y$4:$Y$1000,0)),IF($D$6=$Y$4,INDEX('RE-coustmer'!$H$4:$H$1000,MATCH($C28,'RE-coustmer'!$Y$4:$Y$1000,0)),IF($D$6=$Y$5,INDEX('RE-Supplier'!$H$4:$H$1000,MATCH($C28,'RE-Supplier'!$Y$4:$Y$1000,0)))))),""),"")</f>
        <v/>
      </c>
      <c r="H28" s="17" t="str">
        <f>IFERROR(IF(AND($C28&gt;0,$C28&lt;&gt;"",$H$6&gt;0,$D$6&lt;&gt;0,$D$7&lt;&gt;0,ISNUMBER($H$6)),IF($D$6=$Y$3,INDEX(ADD!$I$4:$I$1000,MATCH($C28,ADD!$Y$4:$Y$1000,0)),IF($D$6=$Y$2,INDEX(OUT!$I$4:$I$1000,MATCH($C28,OUT!$Y$4:$Y$1000,0)),IF($D$6=$Y$4,INDEX('RE-coustmer'!$I$4:$I$1000,MATCH($C28,'RE-coustmer'!$Y$4:$Y$1000,0)),IF($D$6=$Y$5,INDEX('RE-Supplier'!$I$4:$I$1000,MATCH($C28,'RE-Supplier'!$Y$4:$Y$1000,0)))))),""),"")</f>
        <v/>
      </c>
    </row>
    <row r="29" spans="3:8" ht="15">
      <c r="C29" s="17" t="str">
        <f t="shared" si="0"/>
        <v/>
      </c>
      <c r="D29" s="17" t="str">
        <f>IFERROR(IF(AND($C29&gt;0,$C29&lt;&gt;"",$H$6&gt;0,$D$6&lt;&gt;0,$D$7&lt;&gt;0,ISNUMBER($H$6)),IF($D$6=$Y$3,INDEX(ADD!$E$4:$E$1000,MATCH($C29,ADD!$Y$4:$Y$1000,0)),IF($D$6=$Y$2,INDEX(OUT!$E$4:$E$1000,MATCH($C29,OUT!$Y$4:$Y$1000,0)),IF($D$6=$Y$4,INDEX('RE-coustmer'!$E$4:$E$1000,MATCH($C29,'RE-coustmer'!$Y$4:$Y$1000,0)),IF($D$6=$Y$5,INDEX('RE-Supplier'!$E$4:$E$1000,MATCH($C29,'RE-Supplier'!$Y$4:$Y$1000,0)))))),""),"")</f>
        <v/>
      </c>
      <c r="E29" s="17" t="str">
        <f>IFERROR(IF(AND($C29&gt;0,$C29&lt;&gt;"",$H$6&gt;0,$D$6&lt;&gt;0,$D$7&lt;&gt;0,ISNUMBER($H$6)),IF($D$6=$Y$3,INDEX(ADD!$F$4:$F$1000,MATCH($C29,ADD!$Y$4:$Y$1000,0)),IF($D$6=$Y$2,INDEX(OUT!$F$4:$F$1000,MATCH($C29,OUT!$Y$4:$Y$1000,0)),IF($D$6=$Y$4,INDEX('RE-coustmer'!$F$4:$F$1000,MATCH($C29,'RE-coustmer'!$Y$4:$Y$1000,0)),IF($D$6=$Y$5,INDEX('RE-Supplier'!$F$4:$F$1000,MATCH($C29,'RE-Supplier'!$Y$4:$Y$1000,0)))))),""),"")</f>
        <v/>
      </c>
      <c r="F29" s="17" t="str">
        <f>IFERROR(IF(AND($C29&gt;0,$C29&lt;&gt;"",$H$6&gt;0,$D$6&lt;&gt;0,$D$7&lt;&gt;0,ISNUMBER($H$6)),IF($D$6=$Y$3,INDEX(ADD!$G$4:$G$1000,MATCH($C29,ADD!$Y$4:$Y$1000,0)),IF($D$6=$Y$2,INDEX(OUT!$G$4:$G$1000,MATCH($C29,OUT!$Y$4:$Y$1000,0)),IF($D$6=$Y$4,INDEX('RE-coustmer'!$G$4:$G$1000,MATCH($C29,'RE-coustmer'!$Y$4:$Y$1000,0)),IF($D$6=$Y$5,INDEX('RE-Supplier'!$G$4:$G$1000,MATCH($C29,'RE-Supplier'!$Y$4:$Y$1000,0)))))),""),"")</f>
        <v/>
      </c>
      <c r="G29" s="55" t="str">
        <f>IFERROR(IF(AND($C29&gt;0,$C29&lt;&gt;"",$H$6&gt;0,$D$6&lt;&gt;0,$D$7&lt;&gt;0,ISNUMBER($H$6)),IF($D$6=$Y$3,INDEX(ADD!$H$4:$H$1000,MATCH($C29,ADD!$Y$4:$Y$1000,0)),IF($D$6=$Y$2,INDEX(OUT!$H$4:$H$1000,MATCH($C29,OUT!$Y$4:$Y$1000,0)),IF($D$6=$Y$4,INDEX('RE-coustmer'!$H$4:$H$1000,MATCH($C29,'RE-coustmer'!$Y$4:$Y$1000,0)),IF($D$6=$Y$5,INDEX('RE-Supplier'!$H$4:$H$1000,MATCH($C29,'RE-Supplier'!$Y$4:$Y$1000,0)))))),""),"")</f>
        <v/>
      </c>
      <c r="H29" s="17" t="str">
        <f>IFERROR(IF(AND($C29&gt;0,$C29&lt;&gt;"",$H$6&gt;0,$D$6&lt;&gt;0,$D$7&lt;&gt;0,ISNUMBER($H$6)),IF($D$6=$Y$3,INDEX(ADD!$I$4:$I$1000,MATCH($C29,ADD!$Y$4:$Y$1000,0)),IF($D$6=$Y$2,INDEX(OUT!$I$4:$I$1000,MATCH($C29,OUT!$Y$4:$Y$1000,0)),IF($D$6=$Y$4,INDEX('RE-coustmer'!$I$4:$I$1000,MATCH($C29,'RE-coustmer'!$Y$4:$Y$1000,0)),IF($D$6=$Y$5,INDEX('RE-Supplier'!$I$4:$I$1000,MATCH($C29,'RE-Supplier'!$Y$4:$Y$1000,0)))))),""),"")</f>
        <v/>
      </c>
    </row>
    <row r="30" spans="3:8" ht="15">
      <c r="C30" s="17" t="str">
        <f t="shared" si="0"/>
        <v/>
      </c>
      <c r="D30" s="17" t="str">
        <f>IFERROR(IF(AND($C30&gt;0,$C30&lt;&gt;"",$H$6&gt;0,$D$6&lt;&gt;0,$D$7&lt;&gt;0,ISNUMBER($H$6)),IF($D$6=$Y$3,INDEX(ADD!$E$4:$E$1000,MATCH($C30,ADD!$Y$4:$Y$1000,0)),IF($D$6=$Y$2,INDEX(OUT!$E$4:$E$1000,MATCH($C30,OUT!$Y$4:$Y$1000,0)),IF($D$6=$Y$4,INDEX('RE-coustmer'!$E$4:$E$1000,MATCH($C30,'RE-coustmer'!$Y$4:$Y$1000,0)),IF($D$6=$Y$5,INDEX('RE-Supplier'!$E$4:$E$1000,MATCH($C30,'RE-Supplier'!$Y$4:$Y$1000,0)))))),""),"")</f>
        <v/>
      </c>
      <c r="E30" s="17" t="str">
        <f>IFERROR(IF(AND($C30&gt;0,$C30&lt;&gt;"",$H$6&gt;0,$D$6&lt;&gt;0,$D$7&lt;&gt;0,ISNUMBER($H$6)),IF($D$6=$Y$3,INDEX(ADD!$F$4:$F$1000,MATCH($C30,ADD!$Y$4:$Y$1000,0)),IF($D$6=$Y$2,INDEX(OUT!$F$4:$F$1000,MATCH($C30,OUT!$Y$4:$Y$1000,0)),IF($D$6=$Y$4,INDEX('RE-coustmer'!$F$4:$F$1000,MATCH($C30,'RE-coustmer'!$Y$4:$Y$1000,0)),IF($D$6=$Y$5,INDEX('RE-Supplier'!$F$4:$F$1000,MATCH($C30,'RE-Supplier'!$Y$4:$Y$1000,0)))))),""),"")</f>
        <v/>
      </c>
      <c r="F30" s="17" t="str">
        <f>IFERROR(IF(AND($C30&gt;0,$C30&lt;&gt;"",$H$6&gt;0,$D$6&lt;&gt;0,$D$7&lt;&gt;0,ISNUMBER($H$6)),IF($D$6=$Y$3,INDEX(ADD!$G$4:$G$1000,MATCH($C30,ADD!$Y$4:$Y$1000,0)),IF($D$6=$Y$2,INDEX(OUT!$G$4:$G$1000,MATCH($C30,OUT!$Y$4:$Y$1000,0)),IF($D$6=$Y$4,INDEX('RE-coustmer'!$G$4:$G$1000,MATCH($C30,'RE-coustmer'!$Y$4:$Y$1000,0)),IF($D$6=$Y$5,INDEX('RE-Supplier'!$G$4:$G$1000,MATCH($C30,'RE-Supplier'!$Y$4:$Y$1000,0)))))),""),"")</f>
        <v/>
      </c>
      <c r="G30" s="55" t="str">
        <f>IFERROR(IF(AND($C30&gt;0,$C30&lt;&gt;"",$H$6&gt;0,$D$6&lt;&gt;0,$D$7&lt;&gt;0,ISNUMBER($H$6)),IF($D$6=$Y$3,INDEX(ADD!$H$4:$H$1000,MATCH($C30,ADD!$Y$4:$Y$1000,0)),IF($D$6=$Y$2,INDEX(OUT!$H$4:$H$1000,MATCH($C30,OUT!$Y$4:$Y$1000,0)),IF($D$6=$Y$4,INDEX('RE-coustmer'!$H$4:$H$1000,MATCH($C30,'RE-coustmer'!$Y$4:$Y$1000,0)),IF($D$6=$Y$5,INDEX('RE-Supplier'!$H$4:$H$1000,MATCH($C30,'RE-Supplier'!$Y$4:$Y$1000,0)))))),""),"")</f>
        <v/>
      </c>
      <c r="H30" s="17" t="str">
        <f>IFERROR(IF(AND($C30&gt;0,$C30&lt;&gt;"",$H$6&gt;0,$D$6&lt;&gt;0,$D$7&lt;&gt;0,ISNUMBER($H$6)),IF($D$6=$Y$3,INDEX(ADD!$I$4:$I$1000,MATCH($C30,ADD!$Y$4:$Y$1000,0)),IF($D$6=$Y$2,INDEX(OUT!$I$4:$I$1000,MATCH($C30,OUT!$Y$4:$Y$1000,0)),IF($D$6=$Y$4,INDEX('RE-coustmer'!$I$4:$I$1000,MATCH($C30,'RE-coustmer'!$Y$4:$Y$1000,0)),IF($D$6=$Y$5,INDEX('RE-Supplier'!$I$4:$I$1000,MATCH($C30,'RE-Supplier'!$Y$4:$Y$1000,0)))))),""),"")</f>
        <v/>
      </c>
    </row>
    <row r="31" spans="3:8" ht="15">
      <c r="C31" s="17" t="str">
        <f t="shared" si="0"/>
        <v/>
      </c>
      <c r="D31" s="17" t="str">
        <f>IFERROR(IF(AND($C31&gt;0,$C31&lt;&gt;"",$H$6&gt;0,$D$6&lt;&gt;0,$D$7&lt;&gt;0,ISNUMBER($H$6)),IF($D$6=$Y$3,INDEX(ADD!$E$4:$E$1000,MATCH($C31,ADD!$Y$4:$Y$1000,0)),IF($D$6=$Y$2,INDEX(OUT!$E$4:$E$1000,MATCH($C31,OUT!$Y$4:$Y$1000,0)),IF($D$6=$Y$4,INDEX('RE-coustmer'!$E$4:$E$1000,MATCH($C31,'RE-coustmer'!$Y$4:$Y$1000,0)),IF($D$6=$Y$5,INDEX('RE-Supplier'!$E$4:$E$1000,MATCH($C31,'RE-Supplier'!$Y$4:$Y$1000,0)))))),""),"")</f>
        <v/>
      </c>
      <c r="E31" s="17" t="str">
        <f>IFERROR(IF(AND($C31&gt;0,$C31&lt;&gt;"",$H$6&gt;0,$D$6&lt;&gt;0,$D$7&lt;&gt;0,ISNUMBER($H$6)),IF($D$6=$Y$3,INDEX(ADD!$F$4:$F$1000,MATCH($C31,ADD!$Y$4:$Y$1000,0)),IF($D$6=$Y$2,INDEX(OUT!$F$4:$F$1000,MATCH($C31,OUT!$Y$4:$Y$1000,0)),IF($D$6=$Y$4,INDEX('RE-coustmer'!$F$4:$F$1000,MATCH($C31,'RE-coustmer'!$Y$4:$Y$1000,0)),IF($D$6=$Y$5,INDEX('RE-Supplier'!$F$4:$F$1000,MATCH($C31,'RE-Supplier'!$Y$4:$Y$1000,0)))))),""),"")</f>
        <v/>
      </c>
      <c r="F31" s="17" t="str">
        <f>IFERROR(IF(AND($C31&gt;0,$C31&lt;&gt;"",$H$6&gt;0,$D$6&lt;&gt;0,$D$7&lt;&gt;0,ISNUMBER($H$6)),IF($D$6=$Y$3,INDEX(ADD!$G$4:$G$1000,MATCH($C31,ADD!$Y$4:$Y$1000,0)),IF($D$6=$Y$2,INDEX(OUT!$G$4:$G$1000,MATCH($C31,OUT!$Y$4:$Y$1000,0)),IF($D$6=$Y$4,INDEX('RE-coustmer'!$G$4:$G$1000,MATCH($C31,'RE-coustmer'!$Y$4:$Y$1000,0)),IF($D$6=$Y$5,INDEX('RE-Supplier'!$G$4:$G$1000,MATCH($C31,'RE-Supplier'!$Y$4:$Y$1000,0)))))),""),"")</f>
        <v/>
      </c>
      <c r="G31" s="55" t="str">
        <f>IFERROR(IF(AND($C31&gt;0,$C31&lt;&gt;"",$H$6&gt;0,$D$6&lt;&gt;0,$D$7&lt;&gt;0,ISNUMBER($H$6)),IF($D$6=$Y$3,INDEX(ADD!$H$4:$H$1000,MATCH($C31,ADD!$Y$4:$Y$1000,0)),IF($D$6=$Y$2,INDEX(OUT!$H$4:$H$1000,MATCH($C31,OUT!$Y$4:$Y$1000,0)),IF($D$6=$Y$4,INDEX('RE-coustmer'!$H$4:$H$1000,MATCH($C31,'RE-coustmer'!$Y$4:$Y$1000,0)),IF($D$6=$Y$5,INDEX('RE-Supplier'!$H$4:$H$1000,MATCH($C31,'RE-Supplier'!$Y$4:$Y$1000,0)))))),""),"")</f>
        <v/>
      </c>
      <c r="H31" s="17" t="str">
        <f>IFERROR(IF(AND($C31&gt;0,$C31&lt;&gt;"",$H$6&gt;0,$D$6&lt;&gt;0,$D$7&lt;&gt;0,ISNUMBER($H$6)),IF($D$6=$Y$3,INDEX(ADD!$I$4:$I$1000,MATCH($C31,ADD!$Y$4:$Y$1000,0)),IF($D$6=$Y$2,INDEX(OUT!$I$4:$I$1000,MATCH($C31,OUT!$Y$4:$Y$1000,0)),IF($D$6=$Y$4,INDEX('RE-coustmer'!$I$4:$I$1000,MATCH($C31,'RE-coustmer'!$Y$4:$Y$1000,0)),IF($D$6=$Y$5,INDEX('RE-Supplier'!$I$4:$I$1000,MATCH($C31,'RE-Supplier'!$Y$4:$Y$1000,0)))))),""),"")</f>
        <v/>
      </c>
    </row>
    <row r="32" spans="3:8" ht="15">
      <c r="C32" s="17" t="str">
        <f t="shared" si="0"/>
        <v/>
      </c>
      <c r="D32" s="17" t="str">
        <f>IFERROR(IF(AND($C32&gt;0,$C32&lt;&gt;"",$H$6&gt;0,$D$6&lt;&gt;0,$D$7&lt;&gt;0,ISNUMBER($H$6)),IF($D$6=$Y$3,INDEX(ADD!$E$4:$E$1000,MATCH($C32,ADD!$Y$4:$Y$1000,0)),IF($D$6=$Y$2,INDEX(OUT!$E$4:$E$1000,MATCH($C32,OUT!$Y$4:$Y$1000,0)),IF($D$6=$Y$4,INDEX('RE-coustmer'!$E$4:$E$1000,MATCH($C32,'RE-coustmer'!$Y$4:$Y$1000,0)),IF($D$6=$Y$5,INDEX('RE-Supplier'!$E$4:$E$1000,MATCH($C32,'RE-Supplier'!$Y$4:$Y$1000,0)))))),""),"")</f>
        <v/>
      </c>
      <c r="E32" s="17" t="str">
        <f>IFERROR(IF(AND($C32&gt;0,$C32&lt;&gt;"",$H$6&gt;0,$D$6&lt;&gt;0,$D$7&lt;&gt;0,ISNUMBER($H$6)),IF($D$6=$Y$3,INDEX(ADD!$F$4:$F$1000,MATCH($C32,ADD!$Y$4:$Y$1000,0)),IF($D$6=$Y$2,INDEX(OUT!$F$4:$F$1000,MATCH($C32,OUT!$Y$4:$Y$1000,0)),IF($D$6=$Y$4,INDEX('RE-coustmer'!$F$4:$F$1000,MATCH($C32,'RE-coustmer'!$Y$4:$Y$1000,0)),IF($D$6=$Y$5,INDEX('RE-Supplier'!$F$4:$F$1000,MATCH($C32,'RE-Supplier'!$Y$4:$Y$1000,0)))))),""),"")</f>
        <v/>
      </c>
      <c r="F32" s="17" t="str">
        <f>IFERROR(IF(AND($C32&gt;0,$C32&lt;&gt;"",$H$6&gt;0,$D$6&lt;&gt;0,$D$7&lt;&gt;0,ISNUMBER($H$6)),IF($D$6=$Y$3,INDEX(ADD!$G$4:$G$1000,MATCH($C32,ADD!$Y$4:$Y$1000,0)),IF($D$6=$Y$2,INDEX(OUT!$G$4:$G$1000,MATCH($C32,OUT!$Y$4:$Y$1000,0)),IF($D$6=$Y$4,INDEX('RE-coustmer'!$G$4:$G$1000,MATCH($C32,'RE-coustmer'!$Y$4:$Y$1000,0)),IF($D$6=$Y$5,INDEX('RE-Supplier'!$G$4:$G$1000,MATCH($C32,'RE-Supplier'!$Y$4:$Y$1000,0)))))),""),"")</f>
        <v/>
      </c>
      <c r="G32" s="55" t="str">
        <f>IFERROR(IF(AND($C32&gt;0,$C32&lt;&gt;"",$H$6&gt;0,$D$6&lt;&gt;0,$D$7&lt;&gt;0,ISNUMBER($H$6)),IF($D$6=$Y$3,INDEX(ADD!$H$4:$H$1000,MATCH($C32,ADD!$Y$4:$Y$1000,0)),IF($D$6=$Y$2,INDEX(OUT!$H$4:$H$1000,MATCH($C32,OUT!$Y$4:$Y$1000,0)),IF($D$6=$Y$4,INDEX('RE-coustmer'!$H$4:$H$1000,MATCH($C32,'RE-coustmer'!$Y$4:$Y$1000,0)),IF($D$6=$Y$5,INDEX('RE-Supplier'!$H$4:$H$1000,MATCH($C32,'RE-Supplier'!$Y$4:$Y$1000,0)))))),""),"")</f>
        <v/>
      </c>
      <c r="H32" s="17" t="str">
        <f>IFERROR(IF(AND($C32&gt;0,$C32&lt;&gt;"",$H$6&gt;0,$D$6&lt;&gt;0,$D$7&lt;&gt;0,ISNUMBER($H$6)),IF($D$6=$Y$3,INDEX(ADD!$I$4:$I$1000,MATCH($C32,ADD!$Y$4:$Y$1000,0)),IF($D$6=$Y$2,INDEX(OUT!$I$4:$I$1000,MATCH($C32,OUT!$Y$4:$Y$1000,0)),IF($D$6=$Y$4,INDEX('RE-coustmer'!$I$4:$I$1000,MATCH($C32,'RE-coustmer'!$Y$4:$Y$1000,0)),IF($D$6=$Y$5,INDEX('RE-Supplier'!$I$4:$I$1000,MATCH($C32,'RE-Supplier'!$Y$4:$Y$1000,0)))))),""),"")</f>
        <v/>
      </c>
    </row>
    <row r="33" spans="3:8" ht="15">
      <c r="C33" s="17" t="str">
        <f t="shared" si="0"/>
        <v/>
      </c>
      <c r="D33" s="17" t="str">
        <f>IFERROR(IF(AND($C33&gt;0,$C33&lt;&gt;"",$H$6&gt;0,$D$6&lt;&gt;0,$D$7&lt;&gt;0,ISNUMBER($H$6)),IF($D$6=$Y$3,INDEX(ADD!$E$4:$E$1000,MATCH($C33,ADD!$Y$4:$Y$1000,0)),IF($D$6=$Y$2,INDEX(OUT!$E$4:$E$1000,MATCH($C33,OUT!$Y$4:$Y$1000,0)),IF($D$6=$Y$4,INDEX('RE-coustmer'!$E$4:$E$1000,MATCH($C33,'RE-coustmer'!$Y$4:$Y$1000,0)),IF($D$6=$Y$5,INDEX('RE-Supplier'!$E$4:$E$1000,MATCH($C33,'RE-Supplier'!$Y$4:$Y$1000,0)))))),""),"")</f>
        <v/>
      </c>
      <c r="E33" s="17" t="str">
        <f>IFERROR(IF(AND($C33&gt;0,$C33&lt;&gt;"",$H$6&gt;0,$D$6&lt;&gt;0,$D$7&lt;&gt;0,ISNUMBER($H$6)),IF($D$6=$Y$3,INDEX(ADD!$F$4:$F$1000,MATCH($C33,ADD!$Y$4:$Y$1000,0)),IF($D$6=$Y$2,INDEX(OUT!$F$4:$F$1000,MATCH($C33,OUT!$Y$4:$Y$1000,0)),IF($D$6=$Y$4,INDEX('RE-coustmer'!$F$4:$F$1000,MATCH($C33,'RE-coustmer'!$Y$4:$Y$1000,0)),IF($D$6=$Y$5,INDEX('RE-Supplier'!$F$4:$F$1000,MATCH($C33,'RE-Supplier'!$Y$4:$Y$1000,0)))))),""),"")</f>
        <v/>
      </c>
      <c r="F33" s="17" t="str">
        <f>IFERROR(IF(AND($C33&gt;0,$C33&lt;&gt;"",$H$6&gt;0,$D$6&lt;&gt;0,$D$7&lt;&gt;0,ISNUMBER($H$6)),IF($D$6=$Y$3,INDEX(ADD!$G$4:$G$1000,MATCH($C33,ADD!$Y$4:$Y$1000,0)),IF($D$6=$Y$2,INDEX(OUT!$G$4:$G$1000,MATCH($C33,OUT!$Y$4:$Y$1000,0)),IF($D$6=$Y$4,INDEX('RE-coustmer'!$G$4:$G$1000,MATCH($C33,'RE-coustmer'!$Y$4:$Y$1000,0)),IF($D$6=$Y$5,INDEX('RE-Supplier'!$G$4:$G$1000,MATCH($C33,'RE-Supplier'!$Y$4:$Y$1000,0)))))),""),"")</f>
        <v/>
      </c>
      <c r="G33" s="55" t="str">
        <f>IFERROR(IF(AND($C33&gt;0,$C33&lt;&gt;"",$H$6&gt;0,$D$6&lt;&gt;0,$D$7&lt;&gt;0,ISNUMBER($H$6)),IF($D$6=$Y$3,INDEX(ADD!$H$4:$H$1000,MATCH($C33,ADD!$Y$4:$Y$1000,0)),IF($D$6=$Y$2,INDEX(OUT!$H$4:$H$1000,MATCH($C33,OUT!$Y$4:$Y$1000,0)),IF($D$6=$Y$4,INDEX('RE-coustmer'!$H$4:$H$1000,MATCH($C33,'RE-coustmer'!$Y$4:$Y$1000,0)),IF($D$6=$Y$5,INDEX('RE-Supplier'!$H$4:$H$1000,MATCH($C33,'RE-Supplier'!$Y$4:$Y$1000,0)))))),""),"")</f>
        <v/>
      </c>
      <c r="H33" s="17" t="str">
        <f>IFERROR(IF(AND($C33&gt;0,$C33&lt;&gt;"",$H$6&gt;0,$D$6&lt;&gt;0,$D$7&lt;&gt;0,ISNUMBER($H$6)),IF($D$6=$Y$3,INDEX(ADD!$I$4:$I$1000,MATCH($C33,ADD!$Y$4:$Y$1000,0)),IF($D$6=$Y$2,INDEX(OUT!$I$4:$I$1000,MATCH($C33,OUT!$Y$4:$Y$1000,0)),IF($D$6=$Y$4,INDEX('RE-coustmer'!$I$4:$I$1000,MATCH($C33,'RE-coustmer'!$Y$4:$Y$1000,0)),IF($D$6=$Y$5,INDEX('RE-Supplier'!$I$4:$I$1000,MATCH($C33,'RE-Supplier'!$Y$4:$Y$1000,0)))))),""),"")</f>
        <v/>
      </c>
    </row>
    <row r="34" spans="3:8" ht="15" hidden="1">
      <c r="G34" s="44"/>
      <c r="H34" s="44"/>
    </row>
    <row r="35" spans="3:8" ht="15" hidden="1">
      <c r="H35" s="44"/>
    </row>
    <row r="36" spans="3:8" ht="15" hidden="1">
      <c r="H36" s="44"/>
    </row>
    <row r="37" spans="3:8" ht="15" hidden="1">
      <c r="H37" s="44"/>
    </row>
    <row r="38" spans="3:8" ht="15" hidden="1">
      <c r="H38" s="44"/>
    </row>
    <row r="39" spans="3:8" ht="15" hidden="1">
      <c r="H39" s="44"/>
    </row>
    <row r="40" spans="3:8" ht="15" hidden="1">
      <c r="H40" s="44"/>
    </row>
    <row r="41" spans="3:8" ht="15" hidden="1">
      <c r="H41" s="44"/>
    </row>
    <row r="42" spans="3:8" ht="15" hidden="1">
      <c r="H42" s="44"/>
    </row>
    <row r="43" spans="3:8" ht="15" hidden="1">
      <c r="H43" s="44"/>
    </row>
    <row r="44" spans="3:8" ht="15" hidden="1">
      <c r="H44" s="44"/>
    </row>
    <row r="45" spans="3:8" ht="15" hidden="1">
      <c r="H45" s="44"/>
    </row>
    <row r="46" spans="3:8" ht="15" hidden="1">
      <c r="H46" s="44"/>
    </row>
    <row r="47" spans="3:8" ht="15" hidden="1">
      <c r="H47" s="44"/>
    </row>
    <row r="48" spans="3:8" ht="15" hidden="1">
      <c r="H48" s="44"/>
    </row>
    <row r="49" spans="8:8" ht="15" hidden="1">
      <c r="H49" s="44"/>
    </row>
    <row r="50" spans="8:8" ht="15" hidden="1">
      <c r="H50" s="44"/>
    </row>
    <row r="51" spans="8:8" ht="15" hidden="1">
      <c r="H51" s="44"/>
    </row>
    <row r="52" spans="8:8" ht="15" hidden="1">
      <c r="H52" s="44"/>
    </row>
    <row r="53" spans="8:8" ht="15" hidden="1">
      <c r="H53" s="44"/>
    </row>
    <row r="54" spans="8:8" ht="15" hidden="1">
      <c r="H54" s="44"/>
    </row>
    <row r="55" spans="8:8" ht="15" hidden="1">
      <c r="H55" s="44"/>
    </row>
    <row r="56" spans="8:8" ht="15" hidden="1">
      <c r="H56" s="44"/>
    </row>
    <row r="57" spans="8:8" ht="15" hidden="1">
      <c r="H57" s="44"/>
    </row>
    <row r="58" spans="8:8" ht="15" hidden="1">
      <c r="H58" s="44"/>
    </row>
    <row r="59" spans="8:8" ht="15" hidden="1">
      <c r="H59" s="44"/>
    </row>
    <row r="60" spans="8:8" ht="15" hidden="1">
      <c r="H60" s="44"/>
    </row>
    <row r="61" spans="8:8" ht="15" hidden="1">
      <c r="H61" s="44"/>
    </row>
    <row r="62" spans="8:8" ht="15" hidden="1">
      <c r="H62" s="44"/>
    </row>
    <row r="63" spans="8:8" ht="15" hidden="1">
      <c r="H63" s="44"/>
    </row>
    <row r="64" spans="8:8" ht="15" hidden="1">
      <c r="H64" s="44"/>
    </row>
    <row r="65" spans="8:8" ht="15" hidden="1">
      <c r="H65" s="44"/>
    </row>
    <row r="66" spans="8:8" ht="15" hidden="1">
      <c r="H66" s="44"/>
    </row>
    <row r="67" spans="8:8" ht="15" hidden="1">
      <c r="H67" s="44"/>
    </row>
    <row r="68" spans="8:8" ht="15" hidden="1">
      <c r="H68" s="44"/>
    </row>
    <row r="69" spans="8:8" ht="15" hidden="1">
      <c r="H69" s="44"/>
    </row>
    <row r="70" spans="8:8" ht="15" hidden="1">
      <c r="H70" s="44"/>
    </row>
    <row r="71" spans="8:8" ht="15" hidden="1">
      <c r="H71" s="44"/>
    </row>
    <row r="72" spans="8:8" ht="15" hidden="1">
      <c r="H72" s="44"/>
    </row>
    <row r="73" spans="8:8" ht="15" hidden="1">
      <c r="H73" s="44"/>
    </row>
    <row r="74" spans="8:8" ht="15" hidden="1">
      <c r="H74" s="44"/>
    </row>
    <row r="75" spans="8:8" ht="15" hidden="1">
      <c r="H75" s="44"/>
    </row>
    <row r="76" spans="8:8" ht="15" hidden="1">
      <c r="H76" s="44"/>
    </row>
    <row r="77" spans="8:8" ht="15" hidden="1">
      <c r="H77" s="44"/>
    </row>
    <row r="78" spans="8:8" ht="15" hidden="1">
      <c r="H78" s="44"/>
    </row>
    <row r="79" spans="8:8" ht="15" hidden="1">
      <c r="H79" s="44"/>
    </row>
    <row r="80" spans="8:8" ht="15" hidden="1">
      <c r="H80" s="44"/>
    </row>
    <row r="81" spans="8:8" ht="15" hidden="1">
      <c r="H81" s="44"/>
    </row>
    <row r="82" spans="8:8" ht="15" hidden="1">
      <c r="H82" s="44"/>
    </row>
    <row r="83" spans="8:8" ht="15" hidden="1">
      <c r="H83" s="44"/>
    </row>
    <row r="84" spans="8:8" ht="15" hidden="1">
      <c r="H84" s="44"/>
    </row>
    <row r="85" spans="8:8" ht="15" hidden="1">
      <c r="H85" s="44"/>
    </row>
    <row r="86" spans="8:8" ht="15" hidden="1">
      <c r="H86" s="44"/>
    </row>
    <row r="87" spans="8:8" ht="15" hidden="1">
      <c r="H87" s="44"/>
    </row>
    <row r="88" spans="8:8" ht="15" hidden="1">
      <c r="H88" s="44"/>
    </row>
    <row r="89" spans="8:8" ht="15" hidden="1">
      <c r="H89" s="44"/>
    </row>
    <row r="90" spans="8:8" ht="15" hidden="1">
      <c r="H90" s="44"/>
    </row>
    <row r="91" spans="8:8" ht="15" hidden="1">
      <c r="H91" s="44"/>
    </row>
    <row r="92" spans="8:8" ht="15" hidden="1">
      <c r="H92" s="44"/>
    </row>
    <row r="93" spans="8:8" ht="15" hidden="1">
      <c r="H93" s="44"/>
    </row>
    <row r="94" spans="8:8" ht="15" hidden="1">
      <c r="H94" s="44"/>
    </row>
    <row r="95" spans="8:8" ht="15" hidden="1">
      <c r="H95" s="44"/>
    </row>
    <row r="96" spans="8:8" ht="15" hidden="1">
      <c r="H96" s="44"/>
    </row>
    <row r="97" spans="8:8" ht="15" hidden="1">
      <c r="H97" s="44"/>
    </row>
    <row r="98" spans="8:8" ht="15" hidden="1">
      <c r="H98" s="44"/>
    </row>
    <row r="99" spans="8:8" ht="15" hidden="1">
      <c r="H99" s="44"/>
    </row>
    <row r="100" spans="8:8" ht="15" hidden="1">
      <c r="H100" s="44"/>
    </row>
    <row r="101" spans="8:8" ht="15" hidden="1">
      <c r="H101" s="44"/>
    </row>
    <row r="102" spans="8:8" ht="15" hidden="1">
      <c r="H102" s="44"/>
    </row>
    <row r="103" spans="8:8" ht="15" hidden="1">
      <c r="H103" s="44"/>
    </row>
    <row r="104" spans="8:8" ht="15" hidden="1">
      <c r="H104" s="44"/>
    </row>
    <row r="105" spans="8:8" ht="15" hidden="1">
      <c r="H105" s="44"/>
    </row>
    <row r="106" spans="8:8" ht="15" hidden="1">
      <c r="H106" s="44"/>
    </row>
    <row r="107" spans="8:8" ht="15" hidden="1">
      <c r="H107" s="44"/>
    </row>
    <row r="108" spans="8:8" ht="15" hidden="1">
      <c r="H108" s="44"/>
    </row>
    <row r="109" spans="8:8" ht="15" hidden="1">
      <c r="H109" s="44"/>
    </row>
    <row r="110" spans="8:8" ht="15" hidden="1">
      <c r="H110" s="44"/>
    </row>
    <row r="111" spans="8:8" ht="15" hidden="1">
      <c r="H111" s="44"/>
    </row>
    <row r="112" spans="8:8" ht="15" hidden="1">
      <c r="H112" s="44"/>
    </row>
    <row r="113" spans="8:8" ht="15" hidden="1">
      <c r="H113" s="44"/>
    </row>
    <row r="114" spans="8:8" ht="15" hidden="1">
      <c r="H114" s="44"/>
    </row>
    <row r="115" spans="8:8" ht="15" hidden="1">
      <c r="H115" s="44"/>
    </row>
    <row r="116" spans="8:8" ht="15" hidden="1">
      <c r="H116" s="44"/>
    </row>
    <row r="117" spans="8:8" ht="15" hidden="1">
      <c r="H117" s="44"/>
    </row>
    <row r="118" spans="8:8" ht="15" hidden="1">
      <c r="H118" s="44"/>
    </row>
    <row r="119" spans="8:8" ht="15" hidden="1">
      <c r="H119" s="44"/>
    </row>
    <row r="120" spans="8:8" ht="15" hidden="1">
      <c r="H120" s="44"/>
    </row>
    <row r="121" spans="8:8" ht="15" hidden="1">
      <c r="H121" s="44"/>
    </row>
    <row r="122" spans="8:8" ht="15" hidden="1">
      <c r="H122" s="44"/>
    </row>
    <row r="123" spans="8:8" ht="15" hidden="1">
      <c r="H123" s="44"/>
    </row>
    <row r="124" spans="8:8" ht="15" hidden="1">
      <c r="H124" s="44"/>
    </row>
    <row r="125" spans="8:8" ht="15" hidden="1">
      <c r="H125" s="44"/>
    </row>
    <row r="126" spans="8:8" ht="15" hidden="1">
      <c r="H126" s="44"/>
    </row>
    <row r="127" spans="8:8" ht="15" hidden="1">
      <c r="H127" s="44"/>
    </row>
    <row r="128" spans="8:8" ht="15" hidden="1">
      <c r="H128" s="44"/>
    </row>
    <row r="129" spans="8:8" ht="15" hidden="1">
      <c r="H129" s="44"/>
    </row>
    <row r="130" spans="8:8" ht="15" hidden="1">
      <c r="H130" s="44"/>
    </row>
    <row r="131" spans="8:8" ht="15" hidden="1">
      <c r="H131" s="44"/>
    </row>
    <row r="132" spans="8:8" ht="15" hidden="1">
      <c r="H132" s="44"/>
    </row>
    <row r="133" spans="8:8" ht="15" hidden="1">
      <c r="H133" s="44"/>
    </row>
    <row r="134" spans="8:8" ht="15" hidden="1">
      <c r="H134" s="44"/>
    </row>
    <row r="135" spans="8:8" ht="15" hidden="1">
      <c r="H135" s="44"/>
    </row>
    <row r="136" spans="8:8" ht="15" hidden="1">
      <c r="H136" s="44"/>
    </row>
    <row r="137" spans="8:8" ht="15" hidden="1">
      <c r="H137" s="44"/>
    </row>
    <row r="138" spans="8:8" ht="15" hidden="1">
      <c r="H138" s="44"/>
    </row>
    <row r="139" spans="8:8" ht="15" hidden="1">
      <c r="H139" s="44"/>
    </row>
    <row r="140" spans="8:8" ht="15" hidden="1">
      <c r="H140" s="44"/>
    </row>
    <row r="141" spans="8:8" ht="15" hidden="1">
      <c r="H141" s="44"/>
    </row>
    <row r="142" spans="8:8" ht="15" hidden="1">
      <c r="H142" s="44"/>
    </row>
    <row r="143" spans="8:8" ht="15" hidden="1">
      <c r="H143" s="44"/>
    </row>
    <row r="144" spans="8:8" ht="15" hidden="1">
      <c r="H144" s="44"/>
    </row>
    <row r="145" spans="8:8" ht="15" hidden="1">
      <c r="H145" s="44"/>
    </row>
    <row r="146" spans="8:8" ht="15" hidden="1">
      <c r="H146" s="44"/>
    </row>
    <row r="147" spans="8:8" ht="15" hidden="1">
      <c r="H147" s="44"/>
    </row>
    <row r="148" spans="8:8" ht="15" hidden="1">
      <c r="H148" s="44"/>
    </row>
    <row r="149" spans="8:8" ht="15" hidden="1">
      <c r="H149" s="44"/>
    </row>
    <row r="150" spans="8:8" ht="15" hidden="1">
      <c r="H150" s="44"/>
    </row>
    <row r="151" spans="8:8" ht="15" hidden="1">
      <c r="H151" s="44"/>
    </row>
    <row r="152" spans="8:8" ht="15" hidden="1">
      <c r="H152" s="44"/>
    </row>
    <row r="153" spans="8:8" ht="15" hidden="1">
      <c r="H153" s="44"/>
    </row>
    <row r="154" spans="8:8" ht="15" hidden="1">
      <c r="H154" s="44"/>
    </row>
    <row r="155" spans="8:8" ht="15" hidden="1">
      <c r="H155" s="44"/>
    </row>
    <row r="156" spans="8:8" ht="15" hidden="1">
      <c r="H156" s="44"/>
    </row>
    <row r="157" spans="8:8" ht="15" hidden="1">
      <c r="H157" s="44"/>
    </row>
    <row r="158" spans="8:8" ht="15" hidden="1">
      <c r="H158" s="44"/>
    </row>
    <row r="159" spans="8:8" ht="15" hidden="1">
      <c r="H159" s="44"/>
    </row>
    <row r="160" spans="8:8" ht="15" hidden="1">
      <c r="H160" s="44"/>
    </row>
    <row r="161" spans="8:8" ht="15" hidden="1">
      <c r="H161" s="44"/>
    </row>
    <row r="162" spans="8:8" ht="15" hidden="1">
      <c r="H162" s="44"/>
    </row>
    <row r="163" spans="8:8" ht="15" hidden="1">
      <c r="H163" s="44"/>
    </row>
    <row r="164" spans="8:8" ht="15" hidden="1">
      <c r="H164" s="44"/>
    </row>
    <row r="165" spans="8:8" ht="15" hidden="1">
      <c r="H165" s="44"/>
    </row>
    <row r="166" spans="8:8" ht="15" hidden="1">
      <c r="H166" s="44"/>
    </row>
    <row r="167" spans="8:8" ht="15" hidden="1">
      <c r="H167" s="44"/>
    </row>
    <row r="168" spans="8:8" ht="15" hidden="1">
      <c r="H168" s="44"/>
    </row>
    <row r="169" spans="8:8" ht="15" hidden="1">
      <c r="H169" s="44"/>
    </row>
    <row r="170" spans="8:8" ht="15" hidden="1">
      <c r="H170" s="44"/>
    </row>
    <row r="171" spans="8:8" ht="15" hidden="1">
      <c r="H171" s="44"/>
    </row>
    <row r="172" spans="8:8" ht="15" hidden="1">
      <c r="H172" s="44"/>
    </row>
    <row r="173" spans="8:8" ht="15" hidden="1">
      <c r="H173" s="44"/>
    </row>
    <row r="174" spans="8:8" ht="15" hidden="1">
      <c r="H174" s="44"/>
    </row>
    <row r="175" spans="8:8" ht="15" hidden="1">
      <c r="H175" s="44"/>
    </row>
    <row r="176" spans="8:8" ht="15" hidden="1">
      <c r="H176" s="44"/>
    </row>
    <row r="177" spans="8:8" ht="15" hidden="1">
      <c r="H177" s="44"/>
    </row>
    <row r="178" spans="8:8" ht="15" hidden="1">
      <c r="H178" s="44"/>
    </row>
    <row r="179" spans="8:8" ht="15" hidden="1">
      <c r="H179" s="44"/>
    </row>
    <row r="180" spans="8:8" ht="15" hidden="1">
      <c r="H180" s="44"/>
    </row>
    <row r="181" spans="8:8" ht="15" hidden="1">
      <c r="H181" s="44"/>
    </row>
    <row r="182" spans="8:8" ht="15" hidden="1">
      <c r="H182" s="44"/>
    </row>
    <row r="183" spans="8:8" ht="15" hidden="1">
      <c r="H183" s="44"/>
    </row>
    <row r="184" spans="8:8" ht="15" hidden="1">
      <c r="H184" s="44"/>
    </row>
    <row r="185" spans="8:8" ht="15" hidden="1">
      <c r="H185" s="44"/>
    </row>
    <row r="186" spans="8:8" ht="15" hidden="1">
      <c r="H186" s="44"/>
    </row>
    <row r="187" spans="8:8" ht="15" hidden="1">
      <c r="H187" s="44"/>
    </row>
    <row r="188" spans="8:8" ht="15" hidden="1">
      <c r="H188" s="44"/>
    </row>
    <row r="189" spans="8:8" ht="15" hidden="1">
      <c r="H189" s="44"/>
    </row>
    <row r="190" spans="8:8" ht="15" hidden="1">
      <c r="H190" s="44"/>
    </row>
    <row r="191" spans="8:8" ht="15" hidden="1">
      <c r="H191" s="44"/>
    </row>
    <row r="192" spans="8:8" ht="15" hidden="1">
      <c r="H192" s="44"/>
    </row>
    <row r="193" spans="8:8" ht="15" hidden="1">
      <c r="H193" s="44"/>
    </row>
    <row r="194" spans="8:8" ht="15" hidden="1">
      <c r="H194" s="44"/>
    </row>
    <row r="195" spans="8:8" ht="15" hidden="1">
      <c r="H195" s="44"/>
    </row>
    <row r="196" spans="8:8" ht="15" hidden="1">
      <c r="H196" s="44"/>
    </row>
    <row r="197" spans="8:8" ht="15" hidden="1">
      <c r="H197" s="44"/>
    </row>
    <row r="198" spans="8:8" ht="15" hidden="1">
      <c r="H198" s="44"/>
    </row>
    <row r="199" spans="8:8" ht="15" hidden="1">
      <c r="H199" s="44"/>
    </row>
    <row r="200" spans="8:8" ht="15" hidden="1">
      <c r="H200" s="44"/>
    </row>
    <row r="201" spans="8:8" ht="15" hidden="1">
      <c r="H201" s="44"/>
    </row>
    <row r="202" spans="8:8" ht="15" hidden="1">
      <c r="H202" s="44"/>
    </row>
    <row r="203" spans="8:8" ht="15" hidden="1">
      <c r="H203" s="44"/>
    </row>
    <row r="204" spans="8:8" ht="15" hidden="1">
      <c r="H204" s="44"/>
    </row>
    <row r="205" spans="8:8" ht="15" hidden="1">
      <c r="H205" s="44"/>
    </row>
    <row r="206" spans="8:8" ht="15" hidden="1">
      <c r="H206" s="44"/>
    </row>
    <row r="207" spans="8:8" ht="15" hidden="1">
      <c r="H207" s="44"/>
    </row>
    <row r="208" spans="8:8" ht="15" hidden="1">
      <c r="H208" s="44"/>
    </row>
    <row r="209" spans="8:8" ht="15" hidden="1">
      <c r="H209" s="44"/>
    </row>
    <row r="210" spans="8:8" ht="15" hidden="1">
      <c r="H210" s="44"/>
    </row>
    <row r="211" spans="8:8" ht="15" hidden="1">
      <c r="H211" s="44"/>
    </row>
    <row r="212" spans="8:8" ht="15" hidden="1">
      <c r="H212" s="44"/>
    </row>
    <row r="213" spans="8:8" ht="15" hidden="1">
      <c r="H213" s="44"/>
    </row>
    <row r="214" spans="8:8" ht="15" hidden="1">
      <c r="H214" s="44"/>
    </row>
    <row r="215" spans="8:8" ht="15" hidden="1">
      <c r="H215" s="44"/>
    </row>
    <row r="216" spans="8:8" ht="15" hidden="1">
      <c r="H216" s="44"/>
    </row>
    <row r="217" spans="8:8" ht="15" hidden="1">
      <c r="H217" s="44"/>
    </row>
    <row r="218" spans="8:8" ht="15" hidden="1">
      <c r="H218" s="44"/>
    </row>
    <row r="219" spans="8:8" ht="15" hidden="1">
      <c r="H219" s="44"/>
    </row>
    <row r="220" spans="8:8" ht="15" hidden="1">
      <c r="H220" s="44"/>
    </row>
    <row r="221" spans="8:8" ht="15" hidden="1">
      <c r="H221" s="44"/>
    </row>
    <row r="222" spans="8:8" ht="15" hidden="1">
      <c r="H222" s="44"/>
    </row>
    <row r="223" spans="8:8" ht="15" hidden="1">
      <c r="H223" s="44"/>
    </row>
    <row r="224" spans="8:8" ht="15" hidden="1">
      <c r="H224" s="44"/>
    </row>
    <row r="225" spans="8:8" ht="15" hidden="1">
      <c r="H225" s="44"/>
    </row>
    <row r="226" spans="8:8" ht="15" hidden="1">
      <c r="H226" s="44"/>
    </row>
    <row r="227" spans="8:8" ht="15" hidden="1">
      <c r="H227" s="44"/>
    </row>
    <row r="228" spans="8:8" ht="15" hidden="1">
      <c r="H228" s="44"/>
    </row>
    <row r="229" spans="8:8" ht="15" hidden="1">
      <c r="H229" s="44"/>
    </row>
    <row r="230" spans="8:8" ht="15" hidden="1">
      <c r="H230" s="44"/>
    </row>
    <row r="231" spans="8:8" ht="15" hidden="1">
      <c r="H231" s="44"/>
    </row>
    <row r="232" spans="8:8" ht="15" hidden="1">
      <c r="H232" s="44"/>
    </row>
    <row r="233" spans="8:8" ht="15" hidden="1">
      <c r="H233" s="44"/>
    </row>
    <row r="234" spans="8:8" ht="15" hidden="1">
      <c r="H234" s="44"/>
    </row>
    <row r="235" spans="8:8" ht="15" hidden="1">
      <c r="H235" s="44"/>
    </row>
    <row r="236" spans="8:8" ht="15" hidden="1">
      <c r="H236" s="44"/>
    </row>
    <row r="237" spans="8:8" ht="15" hidden="1">
      <c r="H237" s="44"/>
    </row>
    <row r="238" spans="8:8" ht="15" hidden="1">
      <c r="H238" s="44"/>
    </row>
    <row r="239" spans="8:8" ht="15" hidden="1">
      <c r="H239" s="44"/>
    </row>
    <row r="240" spans="8:8" ht="15" hidden="1"/>
    <row r="241" ht="15" hidden="1"/>
  </sheetData>
  <sheetProtection sheet="1" formatCells="0" formatColumns="0" formatRows="0" insertColumns="0" insertRows="0" insertHyperlinks="0" sort="0" autoFilter="0" pivotTables="0"/>
  <mergeCells count="6">
    <mergeCell ref="B6:C6"/>
    <mergeCell ref="D6:E6"/>
    <mergeCell ref="B7:C7"/>
    <mergeCell ref="D7:E7"/>
    <mergeCell ref="B8:C8"/>
    <mergeCell ref="D8:E8"/>
  </mergeCells>
  <conditionalFormatting sqref="C11:H33 C34:G34">
    <cfRule type="expression" dxfId="9" priority="4">
      <formula>IF($C11&lt;&gt;"",1,0)</formula>
    </cfRule>
  </conditionalFormatting>
  <conditionalFormatting sqref="D35:G40">
    <cfRule type="expression" dxfId="8" priority="5">
      <formula>IF($D35&lt;&gt;"",1,0)</formula>
    </cfRule>
  </conditionalFormatting>
  <conditionalFormatting sqref="H6">
    <cfRule type="expression" dxfId="7" priority="1">
      <formula>$H$6="لاتوجد حركات"</formula>
    </cfRule>
  </conditionalFormatting>
  <conditionalFormatting sqref="H34:H239">
    <cfRule type="expression" dxfId="6" priority="3">
      <formula>IF($D35&lt;&gt;"",1,0)</formula>
    </cfRule>
  </conditionalFormatting>
  <conditionalFormatting sqref="I34:I38">
    <cfRule type="expression" dxfId="5" priority="2">
      <formula>IF($E35&lt;&gt;"",1,0)</formula>
    </cfRule>
  </conditionalFormatting>
  <dataValidations count="1">
    <dataValidation type="list" allowBlank="1" showInputMessage="1" showErrorMessage="1" errorTitle="System Analyst / Mahmoud Hamouda" error="يرجي الإلتزام بأحد الإذون المعرفة .، أو يمكنك الإختيار من القائمة المنسدلة" sqref="D6:E6" xr:uid="{00000000-0002-0000-0600-000000000000}">
      <formula1>$Y$2:$Y$5</formula1>
    </dataValidation>
  </dataValidation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01"/>
  <sheetViews>
    <sheetView showGridLines="0" rightToLeft="1" zoomScale="85" zoomScaleNormal="85" workbookViewId="0">
      <selection activeCell="D3" sqref="D3"/>
    </sheetView>
  </sheetViews>
  <sheetFormatPr defaultColWidth="0" defaultRowHeight="15"/>
  <cols>
    <col min="1" max="1" width="9" style="10" customWidth="1"/>
    <col min="2" max="2" width="5.7109375" style="10" bestFit="1" customWidth="1"/>
    <col min="3" max="3" width="14.85546875" style="10" bestFit="1" customWidth="1"/>
    <col min="4" max="4" width="12.5703125" style="10" bestFit="1" customWidth="1"/>
    <col min="5" max="5" width="16.28515625" style="10" bestFit="1" customWidth="1"/>
    <col min="6" max="6" width="32.5703125" style="10" customWidth="1"/>
    <col min="7" max="7" width="10.140625" style="10" customWidth="1"/>
    <col min="8" max="8" width="10.5703125" style="10" customWidth="1"/>
    <col min="9" max="9" width="12" style="10" customWidth="1"/>
    <col min="10" max="10" width="19.5703125" style="10" bestFit="1" customWidth="1"/>
    <col min="11" max="11" width="9" style="10" customWidth="1"/>
    <col min="12" max="16384" width="9" style="10" hidden="1"/>
  </cols>
  <sheetData>
    <row r="2" spans="1:10">
      <c r="H2" s="98" t="str">
        <f>IF(SUMIF(STORE!C6:C500,D3,STORE!J6:J500)&gt;=0,"","أحذر! - الرصيد بالسالب")</f>
        <v/>
      </c>
      <c r="I2" s="98"/>
      <c r="J2" s="98"/>
    </row>
    <row r="3" spans="1:10" ht="18.75" customHeight="1" thickBot="1">
      <c r="C3" s="48" t="s">
        <v>10</v>
      </c>
      <c r="D3" s="59"/>
      <c r="E3" s="48" t="s">
        <v>38</v>
      </c>
      <c r="F3" s="54" t="str">
        <f>IF(D3&lt;&gt;"",IFERROR(VLOOKUP(D3,Table1[[كود]:[اسم الصنف ]],2,FALSE),"تأكد من الكود")," ")</f>
        <v xml:space="preserve"> </v>
      </c>
      <c r="G3" s="12"/>
      <c r="H3" s="98"/>
      <c r="I3" s="98"/>
      <c r="J3" s="98"/>
    </row>
    <row r="4" spans="1:10" ht="18.75" customHeight="1" thickTop="1">
      <c r="C4" s="85" t="s">
        <v>7</v>
      </c>
      <c r="D4" s="99">
        <f>IFERROR(IF(AND(D3&lt;&gt;""),INDEX(Table1[الرصيد],MATCH(D3,Table1[كود],0)),0),0)</f>
        <v>0</v>
      </c>
      <c r="E4" s="99"/>
      <c r="F4"/>
      <c r="G4" s="12"/>
      <c r="H4" s="84"/>
      <c r="I4" s="84"/>
      <c r="J4" s="84"/>
    </row>
    <row r="6" spans="1:10" ht="23.25" customHeight="1">
      <c r="A6" s="49"/>
      <c r="B6" s="50" t="s">
        <v>8</v>
      </c>
      <c r="C6" s="50" t="s">
        <v>20</v>
      </c>
      <c r="D6" s="50" t="s">
        <v>21</v>
      </c>
      <c r="E6" s="50" t="s">
        <v>32</v>
      </c>
      <c r="F6" s="50" t="s">
        <v>39</v>
      </c>
      <c r="G6" s="50" t="s">
        <v>35</v>
      </c>
      <c r="H6" s="50" t="s">
        <v>36</v>
      </c>
      <c r="I6" s="50" t="s">
        <v>37</v>
      </c>
      <c r="J6" s="50" t="s">
        <v>0</v>
      </c>
    </row>
    <row r="7" spans="1:10" ht="14.25" customHeight="1">
      <c r="B7" s="55" t="str">
        <f>IF( $D3&lt;&gt;"","--"," ")</f>
        <v xml:space="preserve"> </v>
      </c>
      <c r="C7" s="55" t="str">
        <f t="shared" ref="C7:E7" si="0">IF( $D3&lt;&gt;"","--"," ")</f>
        <v xml:space="preserve"> </v>
      </c>
      <c r="D7" s="56" t="str">
        <f t="shared" si="0"/>
        <v xml:space="preserve"> </v>
      </c>
      <c r="E7" s="56" t="str">
        <f t="shared" si="0"/>
        <v xml:space="preserve"> </v>
      </c>
      <c r="F7" s="56" t="str">
        <f>IF( $D3&lt;&gt;"","رصيد أول المدة"," ")</f>
        <v xml:space="preserve"> </v>
      </c>
      <c r="G7" s="51"/>
      <c r="H7" s="51"/>
      <c r="I7" s="55">
        <f>IFERROR(IF(AND(D3&lt;&gt;""),INDEX(Table1[[ رصيد أول المدة]],MATCH(D3,Table1[كود],0)),0),0)</f>
        <v>0</v>
      </c>
      <c r="J7" s="52"/>
    </row>
    <row r="8" spans="1:10" ht="14.25" customHeight="1">
      <c r="B8" s="55" t="str">
        <f>IF( E8&lt;&gt;"",COUNT($B$7:B7)+1,"")</f>
        <v/>
      </c>
      <c r="C8" s="57" t="str">
        <f>IFERROR(IF($D$3&lt;&gt;"",SMALL('HELP ACC-ITEMS'!$C$4:$C$1000,ROW(A1))," "),"    ")</f>
        <v xml:space="preserve"> </v>
      </c>
      <c r="D8" s="56" t="str">
        <f t="array" ref="D8">IFERROR(INDEX('HELP ACC-ITEMS'!$D$4:$D$1000,SMALL(IF(C8='HELP ACC-ITEMS'!$C$4:$C$1000,ROW('HELP ACC-ITEMS'!$C$4:$C$1000)-3),COUNTIF($C$8:C8,C8))),"")</f>
        <v xml:space="preserve"> </v>
      </c>
      <c r="E8" s="56" t="str">
        <f t="array" ref="E8">IFERROR(INDEX('HELP ACC-ITEMS'!$E$4:$E$1000,SMALL(IF(C8='HELP ACC-ITEMS'!$C$4:$C$1000,ROW('HELP ACC-ITEMS'!$C$4:$C$1000)-3),COUNTIF($C$8:C8,C8))),"")</f>
        <v/>
      </c>
      <c r="F8" s="56" t="str">
        <f t="array" ref="F8">IFERROR(INDEX('HELP ACC-ITEMS'!$F$4:$F$1000,SMALL(IF(C8='HELP ACC-ITEMS'!$C$4:$C$1000,ROW('HELP ACC-ITEMS'!$C$4:$C$1000)-3),COUNTIF($C$8:C8,C8))),"")</f>
        <v xml:space="preserve"> </v>
      </c>
      <c r="G8" s="55">
        <f t="array" ref="G8">IF(OR(MID($E8,1,4)="وارد",MID($E8,1,10)="مرتجع عميل"),IF($D$3&lt;&gt;"",INDEX('HELP ACC-ITEMS'!$G$4:$G$1000,SMALL(IF(C8='HELP ACC-ITEMS'!$C$4:$C$1000,ROW('HELP ACC-ITEMS'!$C$4:$C$1000)-3),COUNTIF($C$8:C8,C8)))),0)</f>
        <v>0</v>
      </c>
      <c r="H8" s="55">
        <f t="array" ref="H8">IF(OR(MID($E8,1,5)="منصرف",MID($E8,1,10)="مرتجع مورد"),IF($D$3&lt;&gt;"",INDEX('HELP ACC-ITEMS'!$G$4:$G$1000,SMALL(IF(C8='HELP ACC-ITEMS'!$C$4:$C$1000,ROW('HELP ACC-ITEMS'!$C$4:$C$1000)-3),COUNTIF($C$8:C8,C8)))),0)</f>
        <v>0</v>
      </c>
      <c r="I8" s="55">
        <f>I7+G8-H8</f>
        <v>0</v>
      </c>
      <c r="J8" s="58" t="str">
        <f t="array" ref="J8">IFERROR(INDEX('HELP ACC-ITEMS'!$H$4:$H$1000,SMALL(IF(C8='HELP ACC-ITEMS'!$C$4:$C$1000,ROW('HELP ACC-ITEMS'!$C$4:$C$1000)-3),COUNTIF($C$8:C8,C8))),"")</f>
        <v xml:space="preserve"> </v>
      </c>
    </row>
    <row r="9" spans="1:10" ht="14.25" customHeight="1">
      <c r="B9" s="55" t="str">
        <f>IF( E9&lt;&gt;"",COUNT($B$7:B8)+1,"")</f>
        <v/>
      </c>
      <c r="C9" s="57" t="str">
        <f>IFERROR(IF($D$3&lt;&gt;"",SMALL('HELP ACC-ITEMS'!$C$4:$C$1000,ROW(A2))," "),"    ")</f>
        <v xml:space="preserve"> </v>
      </c>
      <c r="D9" s="56" t="str">
        <f t="array" ref="D9">IFERROR(INDEX('HELP ACC-ITEMS'!$D$4:$D$1000,SMALL(IF(C9='HELP ACC-ITEMS'!$C$4:$C$1000,ROW('HELP ACC-ITEMS'!$C$4:$C$1000)-3),COUNTIF($C$8:C9,C9))),"")</f>
        <v xml:space="preserve"> </v>
      </c>
      <c r="E9" s="56" t="str">
        <f t="array" ref="E9">IFERROR(INDEX('HELP ACC-ITEMS'!$E$4:$E$1000,SMALL(IF(C9='HELP ACC-ITEMS'!$C$4:$C$1000,ROW('HELP ACC-ITEMS'!$C$4:$C$1000)-3),COUNTIF($C$8:C9,C9))),"")</f>
        <v/>
      </c>
      <c r="F9" s="56" t="str">
        <f t="array" ref="F9">IFERROR(INDEX('HELP ACC-ITEMS'!$F$4:$F$1000,SMALL(IF(C9='HELP ACC-ITEMS'!$C$4:$C$1000,ROW('HELP ACC-ITEMS'!$C$4:$C$1000)-3),COUNTIF($C$8:C9,C9))),"")</f>
        <v xml:space="preserve"> </v>
      </c>
      <c r="G9" s="55">
        <f t="array" ref="G9">IF(OR(MID($E9,1,4)="وارد",MID($E9,1,10)="مرتجع عميل"),IF($D$3&lt;&gt;"",INDEX('HELP ACC-ITEMS'!$G$4:$G$1000,SMALL(IF(C9='HELP ACC-ITEMS'!$C$4:$C$1000,ROW('HELP ACC-ITEMS'!$C$4:$C$1000)-3),COUNTIF($C$8:C9,C9)))),0)</f>
        <v>0</v>
      </c>
      <c r="H9" s="55">
        <f t="array" ref="H9">IF(OR(MID($E9,1,5)="منصرف",MID($E9,1,10)="مرتجع مورد"),IF($D$3&lt;&gt;"",INDEX('HELP ACC-ITEMS'!$G$4:$G$1000,SMALL(IF(C9='HELP ACC-ITEMS'!$C$4:$C$1000,ROW('HELP ACC-ITEMS'!$C$4:$C$1000)-3),COUNTIF($C$8:C9,C9)))),0)</f>
        <v>0</v>
      </c>
      <c r="I9" s="55">
        <f t="shared" ref="I9" si="1">I8+G9-H9</f>
        <v>0</v>
      </c>
      <c r="J9" s="58" t="str">
        <f t="array" ref="J9">IFERROR(INDEX('HELP ACC-ITEMS'!$H$4:$H$1000,SMALL(IF(C9='HELP ACC-ITEMS'!$C$4:$C$1000,ROW('HELP ACC-ITEMS'!$C$4:$C$1000)-3),COUNTIF($C$8:C9,C9))),"")</f>
        <v xml:space="preserve"> </v>
      </c>
    </row>
    <row r="10" spans="1:10" ht="14.25" customHeight="1">
      <c r="B10" s="55" t="str">
        <f>IF( E10&lt;&gt;"",COUNT($B$7:B9)+1,"")</f>
        <v/>
      </c>
      <c r="C10" s="57" t="str">
        <f>IFERROR(IF($D$3&lt;&gt;"",SMALL('HELP ACC-ITEMS'!$C$4:$C$1000,ROW(A3))," "),"    ")</f>
        <v xml:space="preserve"> </v>
      </c>
      <c r="D10" s="56" t="str">
        <f t="array" ref="D10">IFERROR(INDEX('HELP ACC-ITEMS'!$D$4:$D$1000,SMALL(IF(C10='HELP ACC-ITEMS'!$C$4:$C$1000,ROW('HELP ACC-ITEMS'!$C$4:$C$1000)-3),COUNTIF($C$8:C10,C10))),"")</f>
        <v xml:space="preserve"> </v>
      </c>
      <c r="E10" s="56" t="str">
        <f t="array" ref="E10">IFERROR(INDEX('HELP ACC-ITEMS'!$E$4:$E$1000,SMALL(IF(C10='HELP ACC-ITEMS'!$C$4:$C$1000,ROW('HELP ACC-ITEMS'!$C$4:$C$1000)-3),COUNTIF($C$8:C10,C10))),"")</f>
        <v/>
      </c>
      <c r="F10" s="56" t="str">
        <f t="array" ref="F10">IFERROR(INDEX('HELP ACC-ITEMS'!$F$4:$F$1000,SMALL(IF(C10='HELP ACC-ITEMS'!$C$4:$C$1000,ROW('HELP ACC-ITEMS'!$C$4:$C$1000)-3),COUNTIF($C$8:C10,C10))),"")</f>
        <v xml:space="preserve"> </v>
      </c>
      <c r="G10" s="55">
        <f t="array" ref="G10">IF(OR(MID($E10,1,4)="وارد",MID($E10,1,10)="مرتجع عميل"),IF($D$3&lt;&gt;"",INDEX('HELP ACC-ITEMS'!$G$4:$G$1000,SMALL(IF(C10='HELP ACC-ITEMS'!$C$4:$C$1000,ROW('HELP ACC-ITEMS'!$C$4:$C$1000)-3),COUNTIF($C$8:C10,C10)))),0)</f>
        <v>0</v>
      </c>
      <c r="H10" s="55">
        <f t="array" ref="H10">IF(OR(MID($E10,1,5)="منصرف",MID($E10,1,10)="مرتجع مورد"),IF($D$3&lt;&gt;"",INDEX('HELP ACC-ITEMS'!$G$4:$G$1000,SMALL(IF(C10='HELP ACC-ITEMS'!$C$4:$C$1000,ROW('HELP ACC-ITEMS'!$C$4:$C$1000)-3),COUNTIF($C$8:C10,C10)))),0)</f>
        <v>0</v>
      </c>
      <c r="I10" s="55">
        <f t="shared" ref="I10:I13" si="2">I9+G10-H10</f>
        <v>0</v>
      </c>
      <c r="J10" s="58" t="str">
        <f t="array" ref="J10">IFERROR(INDEX('HELP ACC-ITEMS'!$H$4:$H$1000,SMALL(IF(C10='HELP ACC-ITEMS'!$C$4:$C$1000,ROW('HELP ACC-ITEMS'!$C$4:$C$1000)-3),COUNTIF($C$8:C10,C10))),"")</f>
        <v xml:space="preserve"> </v>
      </c>
    </row>
    <row r="11" spans="1:10" ht="14.25" customHeight="1">
      <c r="B11" s="55" t="str">
        <f>IF( E11&lt;&gt;"",COUNT($B$7:B10)+1,"")</f>
        <v/>
      </c>
      <c r="C11" s="57" t="str">
        <f>IFERROR(IF($D$3&lt;&gt;"",SMALL('HELP ACC-ITEMS'!$C$4:$C$1000,ROW(A5))," "),"    ")</f>
        <v xml:space="preserve"> </v>
      </c>
      <c r="D11" s="56" t="str">
        <f t="array" ref="D11">IFERROR(INDEX('HELP ACC-ITEMS'!$D$4:$D$1000,SMALL(IF(C11='HELP ACC-ITEMS'!$C$4:$C$1000,ROW('HELP ACC-ITEMS'!$C$4:$C$1000)-3),COUNTIF($C$8:C11,C11))),"")</f>
        <v xml:space="preserve"> </v>
      </c>
      <c r="E11" s="56" t="str">
        <f t="array" ref="E11">IFERROR(INDEX('HELP ACC-ITEMS'!$E$4:$E$1000,SMALL(IF(C11='HELP ACC-ITEMS'!$C$4:$C$1000,ROW('HELP ACC-ITEMS'!$C$4:$C$1000)-3),COUNTIF($C$8:C11,C11))),"")</f>
        <v/>
      </c>
      <c r="F11" s="56" t="str">
        <f t="array" ref="F11">IFERROR(INDEX('HELP ACC-ITEMS'!$F$4:$F$1000,SMALL(IF(C11='HELP ACC-ITEMS'!$C$4:$C$1000,ROW('HELP ACC-ITEMS'!$C$4:$C$1000)-3),COUNTIF($C$8:C11,C11))),"")</f>
        <v xml:space="preserve"> </v>
      </c>
      <c r="G11" s="55">
        <f t="array" ref="G11">IF(OR(MID($E11,1,4)="وارد",MID($E11,1,10)="مرتجع عميل"),IF($D$3&lt;&gt;"",INDEX('HELP ACC-ITEMS'!$G$4:$G$1000,SMALL(IF(C11='HELP ACC-ITEMS'!$C$4:$C$1000,ROW('HELP ACC-ITEMS'!$C$4:$C$1000)-3),COUNTIF($C$8:C11,C11)))),0)</f>
        <v>0</v>
      </c>
      <c r="H11" s="55">
        <f t="array" ref="H11">IF(OR(MID($E11,1,5)="منصرف",MID($E11,1,10)="مرتجع مورد"),IF($D$3&lt;&gt;"",INDEX('HELP ACC-ITEMS'!$G$4:$G$1000,SMALL(IF(C11='HELP ACC-ITEMS'!$C$4:$C$1000,ROW('HELP ACC-ITEMS'!$C$4:$C$1000)-3),COUNTIF($C$8:C11,C11)))),0)</f>
        <v>0</v>
      </c>
      <c r="I11" s="55">
        <f t="shared" si="2"/>
        <v>0</v>
      </c>
      <c r="J11" s="58" t="str">
        <f t="array" ref="J11">IFERROR(INDEX('HELP ACC-ITEMS'!$H$4:$H$1000,SMALL(IF(C11='HELP ACC-ITEMS'!$C$4:$C$1000,ROW('HELP ACC-ITEMS'!$C$4:$C$1000)-3),COUNTIF($C$8:C11,C11))),"")</f>
        <v xml:space="preserve"> </v>
      </c>
    </row>
    <row r="12" spans="1:10" ht="14.25" customHeight="1">
      <c r="B12" s="55" t="str">
        <f>IF( E12&lt;&gt;"",COUNT($B$7:B11)+1,"")</f>
        <v/>
      </c>
      <c r="C12" s="57" t="str">
        <f>IFERROR(IF($D$3&lt;&gt;"",SMALL('HELP ACC-ITEMS'!$C$4:$C$1000,ROW(A6))," "),"    ")</f>
        <v xml:space="preserve"> </v>
      </c>
      <c r="D12" s="56" t="str">
        <f t="array" ref="D12">IFERROR(INDEX('HELP ACC-ITEMS'!$D$4:$D$1000,SMALL(IF(C12='HELP ACC-ITEMS'!$C$4:$C$1000,ROW('HELP ACC-ITEMS'!$C$4:$C$1000)-3),COUNTIF($C$8:C12,C12))),"")</f>
        <v xml:space="preserve"> </v>
      </c>
      <c r="E12" s="56" t="str">
        <f t="array" ref="E12">IFERROR(INDEX('HELP ACC-ITEMS'!$E$4:$E$1000,SMALL(IF(C12='HELP ACC-ITEMS'!$C$4:$C$1000,ROW('HELP ACC-ITEMS'!$C$4:$C$1000)-3),COUNTIF($C$8:C12,C12))),"")</f>
        <v/>
      </c>
      <c r="F12" s="56" t="str">
        <f t="array" ref="F12">IFERROR(INDEX('HELP ACC-ITEMS'!$F$4:$F$1000,SMALL(IF(C12='HELP ACC-ITEMS'!$C$4:$C$1000,ROW('HELP ACC-ITEMS'!$C$4:$C$1000)-3),COUNTIF($C$8:C12,C12))),"")</f>
        <v xml:space="preserve"> </v>
      </c>
      <c r="G12" s="55">
        <f t="array" ref="G12">IF(OR(MID($E12,1,4)="وارد",MID($E12,1,10)="مرتجع عميل"),IF($D$3&lt;&gt;"",INDEX('HELP ACC-ITEMS'!$G$4:$G$1000,SMALL(IF(C12='HELP ACC-ITEMS'!$C$4:$C$1000,ROW('HELP ACC-ITEMS'!$C$4:$C$1000)-3),COUNTIF($C$8:C12,C12)))),0)</f>
        <v>0</v>
      </c>
      <c r="H12" s="55">
        <f t="array" ref="H12">IF(OR(MID($E12,1,5)="منصرف",MID($E12,1,10)="مرتجع مورد"),IF($D$3&lt;&gt;"",INDEX('HELP ACC-ITEMS'!$G$4:$G$1000,SMALL(IF(C12='HELP ACC-ITEMS'!$C$4:$C$1000,ROW('HELP ACC-ITEMS'!$C$4:$C$1000)-3),COUNTIF($C$8:C12,C12)))),0)</f>
        <v>0</v>
      </c>
      <c r="I12" s="55">
        <f t="shared" si="2"/>
        <v>0</v>
      </c>
      <c r="J12" s="58" t="str">
        <f t="array" ref="J12">IFERROR(INDEX('HELP ACC-ITEMS'!$H$4:$H$1000,SMALL(IF(C12='HELP ACC-ITEMS'!$C$4:$C$1000,ROW('HELP ACC-ITEMS'!$C$4:$C$1000)-3),COUNTIF($C$8:C12,C12))),"")</f>
        <v xml:space="preserve"> </v>
      </c>
    </row>
    <row r="13" spans="1:10" ht="14.25" customHeight="1">
      <c r="B13" s="55" t="str">
        <f>IF( E13&lt;&gt;"",COUNT($B$7:B12)+1,"")</f>
        <v/>
      </c>
      <c r="C13" s="57" t="str">
        <f>IFERROR(IF($D$3&lt;&gt;"",SMALL('HELP ACC-ITEMS'!$C$4:$C$1000,ROW(A7))," "),"    ")</f>
        <v xml:space="preserve"> </v>
      </c>
      <c r="D13" s="56" t="str">
        <f t="array" ref="D13">IFERROR(INDEX('HELP ACC-ITEMS'!$D$4:$D$1000,SMALL(IF(C13='HELP ACC-ITEMS'!$C$4:$C$1000,ROW('HELP ACC-ITEMS'!$C$4:$C$1000)-3),COUNTIF($C$8:C13,C13))),"")</f>
        <v xml:space="preserve"> </v>
      </c>
      <c r="E13" s="56" t="str">
        <f t="array" ref="E13">IFERROR(INDEX('HELP ACC-ITEMS'!$E$4:$E$1000,SMALL(IF(C13='HELP ACC-ITEMS'!$C$4:$C$1000,ROW('HELP ACC-ITEMS'!$C$4:$C$1000)-3),COUNTIF($C$8:C13,C13))),"")</f>
        <v/>
      </c>
      <c r="F13" s="56" t="str">
        <f t="array" ref="F13">IFERROR(INDEX('HELP ACC-ITEMS'!$F$4:$F$1000,SMALL(IF(C13='HELP ACC-ITEMS'!$C$4:$C$1000,ROW('HELP ACC-ITEMS'!$C$4:$C$1000)-3),COUNTIF($C$8:C13,C13))),"")</f>
        <v xml:space="preserve"> </v>
      </c>
      <c r="G13" s="55">
        <f t="array" ref="G13">IF(OR(MID($E13,1,4)="وارد",MID($E13,1,10)="مرتجع عميل"),IF($D$3&lt;&gt;"",INDEX('HELP ACC-ITEMS'!$G$4:$G$1000,SMALL(IF(C13='HELP ACC-ITEMS'!$C$4:$C$1000,ROW('HELP ACC-ITEMS'!$C$4:$C$1000)-3),COUNTIF($C$8:C13,C13)))),0)</f>
        <v>0</v>
      </c>
      <c r="H13" s="55">
        <f t="array" ref="H13">IF(OR(MID($E13,1,5)="منصرف",MID($E13,1,10)="مرتجع مورد"),IF($D$3&lt;&gt;"",INDEX('HELP ACC-ITEMS'!$G$4:$G$1000,SMALL(IF(C13='HELP ACC-ITEMS'!$C$4:$C$1000,ROW('HELP ACC-ITEMS'!$C$4:$C$1000)-3),COUNTIF($C$8:C13,C13)))),0)</f>
        <v>0</v>
      </c>
      <c r="I13" s="55">
        <f t="shared" si="2"/>
        <v>0</v>
      </c>
      <c r="J13" s="58" t="str">
        <f t="array" ref="J13">IFERROR(INDEX('HELP ACC-ITEMS'!$H$4:$H$1000,SMALL(IF(C13='HELP ACC-ITEMS'!$C$4:$C$1000,ROW('HELP ACC-ITEMS'!$C$4:$C$1000)-3),COUNTIF($C$8:C13,C13))),"")</f>
        <v xml:space="preserve"> </v>
      </c>
    </row>
    <row r="14" spans="1:10" ht="14.25" customHeight="1">
      <c r="B14" s="55" t="str">
        <f>IF( E14&lt;&gt;"",COUNT($B$7:B13)+1,"")</f>
        <v/>
      </c>
      <c r="C14" s="57" t="str">
        <f>IFERROR(IF($D$3&lt;&gt;"",SMALL('HELP ACC-ITEMS'!$C$4:$C$1000,ROW(A8))," "),"    ")</f>
        <v xml:space="preserve"> </v>
      </c>
      <c r="D14" s="56" t="str">
        <f t="array" ref="D14">IFERROR(INDEX('HELP ACC-ITEMS'!$D$4:$D$1000,SMALL(IF(C14='HELP ACC-ITEMS'!$C$4:$C$1000,ROW('HELP ACC-ITEMS'!$C$4:$C$1000)-3),COUNTIF($C$8:C14,C14))),"")</f>
        <v xml:space="preserve"> </v>
      </c>
      <c r="E14" s="56" t="str">
        <f t="array" ref="E14">IFERROR(INDEX('HELP ACC-ITEMS'!$E$4:$E$1000,SMALL(IF(C14='HELP ACC-ITEMS'!$C$4:$C$1000,ROW('HELP ACC-ITEMS'!$C$4:$C$1000)-3),COUNTIF($C$8:C14,C14))),"")</f>
        <v/>
      </c>
      <c r="F14" s="56" t="str">
        <f t="array" ref="F14">IFERROR(INDEX('HELP ACC-ITEMS'!$F$4:$F$1000,SMALL(IF(C14='HELP ACC-ITEMS'!$C$4:$C$1000,ROW('HELP ACC-ITEMS'!$C$4:$C$1000)-3),COUNTIF($C$8:C14,C14))),"")</f>
        <v xml:space="preserve"> </v>
      </c>
      <c r="G14" s="55">
        <f t="array" ref="G14">IF(OR(MID($E14,1,4)="وارد",MID($E14,1,10)="مرتجع عميل"),IF($D$3&lt;&gt;"",INDEX('HELP ACC-ITEMS'!$G$4:$G$1000,SMALL(IF(C14='HELP ACC-ITEMS'!$C$4:$C$1000,ROW('HELP ACC-ITEMS'!$C$4:$C$1000)-3),COUNTIF($C$8:C14,C14)))),0)</f>
        <v>0</v>
      </c>
      <c r="H14" s="55">
        <f t="array" ref="H14">IF(OR(MID($E14,1,5)="منصرف",MID($E14,1,10)="مرتجع مورد"),IF($D$3&lt;&gt;"",INDEX('HELP ACC-ITEMS'!$G$4:$G$1000,SMALL(IF(C14='HELP ACC-ITEMS'!$C$4:$C$1000,ROW('HELP ACC-ITEMS'!$C$4:$C$1000)-3),COUNTIF($C$8:C14,C14)))),0)</f>
        <v>0</v>
      </c>
      <c r="I14" s="55">
        <f t="shared" ref="I14:I77" si="3">I13+G14-H14</f>
        <v>0</v>
      </c>
      <c r="J14" s="55" t="str">
        <f t="array" ref="J14">IFERROR(INDEX('HELP ACC-ITEMS'!$H$4:$H$1000,SMALL(IF(C14='HELP ACC-ITEMS'!$C$4:$C$1000,ROW('HELP ACC-ITEMS'!$C$4:$C$1000)-3),COUNTIF($C$8:C14,C14))),"")</f>
        <v xml:space="preserve"> </v>
      </c>
    </row>
    <row r="15" spans="1:10" ht="14.25" customHeight="1">
      <c r="B15" s="55" t="str">
        <f>IF( E15&lt;&gt;"",COUNT($B$7:B14)+1,"")</f>
        <v/>
      </c>
      <c r="C15" s="57" t="str">
        <f>IFERROR(IF($D$3&lt;&gt;"",SMALL('HELP ACC-ITEMS'!$C$4:$C$1000,ROW(A9))," "),"    ")</f>
        <v xml:space="preserve"> </v>
      </c>
      <c r="D15" s="56" t="str">
        <f t="array" ref="D15">IFERROR(INDEX('HELP ACC-ITEMS'!$D$4:$D$1000,SMALL(IF(C15='HELP ACC-ITEMS'!$C$4:$C$1000,ROW('HELP ACC-ITEMS'!$C$4:$C$1000)-3),COUNTIF($C$8:C15,C15))),"")</f>
        <v xml:space="preserve"> </v>
      </c>
      <c r="E15" s="56" t="str">
        <f t="array" ref="E15">IFERROR(INDEX('HELP ACC-ITEMS'!$E$4:$E$1000,SMALL(IF(C15='HELP ACC-ITEMS'!$C$4:$C$1000,ROW('HELP ACC-ITEMS'!$C$4:$C$1000)-3),COUNTIF($C$8:C15,C15))),"")</f>
        <v/>
      </c>
      <c r="F15" s="56" t="str">
        <f t="array" ref="F15">IFERROR(INDEX('HELP ACC-ITEMS'!$F$4:$F$1000,SMALL(IF(C15='HELP ACC-ITEMS'!$C$4:$C$1000,ROW('HELP ACC-ITEMS'!$C$4:$C$1000)-3),COUNTIF($C$8:C15,C15))),"")</f>
        <v xml:space="preserve"> </v>
      </c>
      <c r="G15" s="55">
        <f t="array" ref="G15">IF(OR(MID($E15,1,4)="وارد",MID($E15,1,10)="مرتجع عميل"),IF($D$3&lt;&gt;"",INDEX('HELP ACC-ITEMS'!$G$4:$G$1000,SMALL(IF(C15='HELP ACC-ITEMS'!$C$4:$C$1000,ROW('HELP ACC-ITEMS'!$C$4:$C$1000)-3),COUNTIF($C$8:C15,C15)))),0)</f>
        <v>0</v>
      </c>
      <c r="H15" s="55">
        <f t="array" ref="H15">IF(OR(MID($E15,1,5)="منصرف",MID($E15,1,10)="مرتجع مورد"),IF($D$3&lt;&gt;"",INDEX('HELP ACC-ITEMS'!$G$4:$G$1000,SMALL(IF(C15='HELP ACC-ITEMS'!$C$4:$C$1000,ROW('HELP ACC-ITEMS'!$C$4:$C$1000)-3),COUNTIF($C$8:C15,C15)))),0)</f>
        <v>0</v>
      </c>
      <c r="I15" s="55">
        <f t="shared" si="3"/>
        <v>0</v>
      </c>
      <c r="J15" s="55" t="str">
        <f t="array" ref="J15">IFERROR(INDEX('HELP ACC-ITEMS'!$H$4:$H$1000,SMALL(IF(C15='HELP ACC-ITEMS'!$C$4:$C$1000,ROW('HELP ACC-ITEMS'!$C$4:$C$1000)-3),COUNTIF($C$8:C15,C15))),"")</f>
        <v xml:space="preserve"> </v>
      </c>
    </row>
    <row r="16" spans="1:10" ht="14.25" customHeight="1">
      <c r="B16" s="55" t="str">
        <f>IF( E16&lt;&gt;"",COUNT($B$7:B15)+1,"")</f>
        <v/>
      </c>
      <c r="C16" s="57" t="str">
        <f>IFERROR(IF($D$3&lt;&gt;"",SMALL('HELP ACC-ITEMS'!$C$4:$C$1000,ROW(A10))," "),"    ")</f>
        <v xml:space="preserve"> </v>
      </c>
      <c r="D16" s="56" t="str">
        <f t="array" ref="D16">IFERROR(INDEX('HELP ACC-ITEMS'!$D$4:$D$1000,SMALL(IF(C16='HELP ACC-ITEMS'!$C$4:$C$1000,ROW('HELP ACC-ITEMS'!$C$4:$C$1000)-3),COUNTIF($C$8:C16,C16))),"")</f>
        <v xml:space="preserve"> </v>
      </c>
      <c r="E16" s="56" t="str">
        <f t="array" ref="E16">IFERROR(INDEX('HELP ACC-ITEMS'!$E$4:$E$1000,SMALL(IF(C16='HELP ACC-ITEMS'!$C$4:$C$1000,ROW('HELP ACC-ITEMS'!$C$4:$C$1000)-3),COUNTIF($C$8:C16,C16))),"")</f>
        <v/>
      </c>
      <c r="F16" s="56" t="str">
        <f t="array" ref="F16">IFERROR(INDEX('HELP ACC-ITEMS'!$F$4:$F$1000,SMALL(IF(C16='HELP ACC-ITEMS'!$C$4:$C$1000,ROW('HELP ACC-ITEMS'!$C$4:$C$1000)-3),COUNTIF($C$8:C16,C16))),"")</f>
        <v xml:space="preserve"> </v>
      </c>
      <c r="G16" s="55">
        <f t="array" ref="G16">IF(OR(MID($E16,1,4)="وارد",MID($E16,1,10)="مرتجع عميل"),IF($D$3&lt;&gt;"",INDEX('HELP ACC-ITEMS'!$G$4:$G$1000,SMALL(IF(C16='HELP ACC-ITEMS'!$C$4:$C$1000,ROW('HELP ACC-ITEMS'!$C$4:$C$1000)-3),COUNTIF($C$8:C16,C16)))),0)</f>
        <v>0</v>
      </c>
      <c r="H16" s="55">
        <f t="array" ref="H16">IF(OR(MID($E16,1,5)="منصرف",MID($E16,1,10)="مرتجع مورد"),IF($D$3&lt;&gt;"",INDEX('HELP ACC-ITEMS'!$G$4:$G$1000,SMALL(IF(C16='HELP ACC-ITEMS'!$C$4:$C$1000,ROW('HELP ACC-ITEMS'!$C$4:$C$1000)-3),COUNTIF($C$8:C16,C16)))),0)</f>
        <v>0</v>
      </c>
      <c r="I16" s="55">
        <f t="shared" si="3"/>
        <v>0</v>
      </c>
      <c r="J16" s="55" t="str">
        <f t="array" ref="J16">IFERROR(INDEX('HELP ACC-ITEMS'!$H$4:$H$1000,SMALL(IF(C16='HELP ACC-ITEMS'!$C$4:$C$1000,ROW('HELP ACC-ITEMS'!$C$4:$C$1000)-3),COUNTIF($C$8:C16,C16))),"")</f>
        <v xml:space="preserve"> </v>
      </c>
    </row>
    <row r="17" spans="2:10" ht="14.25" customHeight="1">
      <c r="B17" s="55" t="str">
        <f>IF( E17&lt;&gt;"",COUNT($B$7:B16)+1,"")</f>
        <v/>
      </c>
      <c r="C17" s="57" t="str">
        <f>IFERROR(IF($D$3&lt;&gt;"",SMALL('HELP ACC-ITEMS'!$C$4:$C$1000,ROW(A11))," "),"    ")</f>
        <v xml:space="preserve"> </v>
      </c>
      <c r="D17" s="56" t="str">
        <f t="array" ref="D17">IFERROR(INDEX('HELP ACC-ITEMS'!$D$4:$D$1000,SMALL(IF(C17='HELP ACC-ITEMS'!$C$4:$C$1000,ROW('HELP ACC-ITEMS'!$C$4:$C$1000)-3),COUNTIF($C$8:C17,C17))),"")</f>
        <v xml:space="preserve"> </v>
      </c>
      <c r="E17" s="56" t="str">
        <f t="array" ref="E17">IFERROR(INDEX('HELP ACC-ITEMS'!$E$4:$E$1000,SMALL(IF(C17='HELP ACC-ITEMS'!$C$4:$C$1000,ROW('HELP ACC-ITEMS'!$C$4:$C$1000)-3),COUNTIF($C$8:C17,C17))),"")</f>
        <v/>
      </c>
      <c r="F17" s="56" t="str">
        <f t="array" ref="F17">IFERROR(INDEX('HELP ACC-ITEMS'!$F$4:$F$1000,SMALL(IF(C17='HELP ACC-ITEMS'!$C$4:$C$1000,ROW('HELP ACC-ITEMS'!$C$4:$C$1000)-3),COUNTIF($C$8:C17,C17))),"")</f>
        <v xml:space="preserve"> </v>
      </c>
      <c r="G17" s="55">
        <f t="array" ref="G17">IF(OR(MID($E17,1,4)="وارد",MID($E17,1,10)="مرتجع عميل"),IF($D$3&lt;&gt;"",INDEX('HELP ACC-ITEMS'!$G$4:$G$1000,SMALL(IF(C17='HELP ACC-ITEMS'!$C$4:$C$1000,ROW('HELP ACC-ITEMS'!$C$4:$C$1000)-3),COUNTIF($C$8:C17,C17)))),0)</f>
        <v>0</v>
      </c>
      <c r="H17" s="55">
        <f t="array" ref="H17">IF(OR(MID($E17,1,5)="منصرف",MID($E17,1,10)="مرتجع مورد"),IF($D$3&lt;&gt;"",INDEX('HELP ACC-ITEMS'!$G$4:$G$1000,SMALL(IF(C17='HELP ACC-ITEMS'!$C$4:$C$1000,ROW('HELP ACC-ITEMS'!$C$4:$C$1000)-3),COUNTIF($C$8:C17,C17)))),0)</f>
        <v>0</v>
      </c>
      <c r="I17" s="55">
        <f t="shared" si="3"/>
        <v>0</v>
      </c>
      <c r="J17" s="55" t="str">
        <f t="array" ref="J17">IFERROR(INDEX('HELP ACC-ITEMS'!$H$4:$H$1000,SMALL(IF(C17='HELP ACC-ITEMS'!$C$4:$C$1000,ROW('HELP ACC-ITEMS'!$C$4:$C$1000)-3),COUNTIF($C$8:C17,C17))),"")</f>
        <v xml:space="preserve"> </v>
      </c>
    </row>
    <row r="18" spans="2:10" ht="14.25" customHeight="1">
      <c r="B18" s="55" t="str">
        <f>IF( E18&lt;&gt;"",COUNT($B$7:B17)+1,"")</f>
        <v/>
      </c>
      <c r="C18" s="57" t="str">
        <f>IFERROR(IF($D$3&lt;&gt;"",SMALL('HELP ACC-ITEMS'!$C$4:$C$1000,ROW(A12))," "),"    ")</f>
        <v xml:space="preserve"> </v>
      </c>
      <c r="D18" s="56" t="str">
        <f t="array" ref="D18">IFERROR(INDEX('HELP ACC-ITEMS'!$D$4:$D$1000,SMALL(IF(C18='HELP ACC-ITEMS'!$C$4:$C$1000,ROW('HELP ACC-ITEMS'!$C$4:$C$1000)-3),COUNTIF($C$8:C18,C18))),"")</f>
        <v xml:space="preserve"> </v>
      </c>
      <c r="E18" s="56" t="str">
        <f t="array" ref="E18">IFERROR(INDEX('HELP ACC-ITEMS'!$E$4:$E$1000,SMALL(IF(C18='HELP ACC-ITEMS'!$C$4:$C$1000,ROW('HELP ACC-ITEMS'!$C$4:$C$1000)-3),COUNTIF($C$8:C18,C18))),"")</f>
        <v/>
      </c>
      <c r="F18" s="56" t="str">
        <f t="array" ref="F18">IFERROR(INDEX('HELP ACC-ITEMS'!$F$4:$F$1000,SMALL(IF(C18='HELP ACC-ITEMS'!$C$4:$C$1000,ROW('HELP ACC-ITEMS'!$C$4:$C$1000)-3),COUNTIF($C$8:C18,C18))),"")</f>
        <v xml:space="preserve"> </v>
      </c>
      <c r="G18" s="55">
        <f t="array" ref="G18">IF(OR(MID($E18,1,4)="وارد",MID($E18,1,10)="مرتجع عميل"),IF($D$3&lt;&gt;"",INDEX('HELP ACC-ITEMS'!$G$4:$G$1000,SMALL(IF(C18='HELP ACC-ITEMS'!$C$4:$C$1000,ROW('HELP ACC-ITEMS'!$C$4:$C$1000)-3),COUNTIF($C$8:C18,C18)))),0)</f>
        <v>0</v>
      </c>
      <c r="H18" s="55">
        <f t="array" ref="H18">IF(OR(MID($E18,1,5)="منصرف",MID($E18,1,10)="مرتجع مورد"),IF($D$3&lt;&gt;"",INDEX('HELP ACC-ITEMS'!$G$4:$G$1000,SMALL(IF(C18='HELP ACC-ITEMS'!$C$4:$C$1000,ROW('HELP ACC-ITEMS'!$C$4:$C$1000)-3),COUNTIF($C$8:C18,C18)))),0)</f>
        <v>0</v>
      </c>
      <c r="I18" s="55">
        <f t="shared" si="3"/>
        <v>0</v>
      </c>
      <c r="J18" s="55" t="str">
        <f t="array" ref="J18">IFERROR(INDEX('HELP ACC-ITEMS'!$H$4:$H$1000,SMALL(IF(C18='HELP ACC-ITEMS'!$C$4:$C$1000,ROW('HELP ACC-ITEMS'!$C$4:$C$1000)-3),COUNTIF($C$8:C18,C18))),"")</f>
        <v xml:space="preserve"> </v>
      </c>
    </row>
    <row r="19" spans="2:10" ht="14.25" customHeight="1">
      <c r="B19" s="55" t="str">
        <f>IF( E19&lt;&gt;"",COUNT($B$7:B18)+1,"")</f>
        <v/>
      </c>
      <c r="C19" s="57" t="str">
        <f>IFERROR(IF($D$3&lt;&gt;"",SMALL('HELP ACC-ITEMS'!$C$4:$C$1000,ROW(A13))," "),"    ")</f>
        <v xml:space="preserve"> </v>
      </c>
      <c r="D19" s="56" t="str">
        <f t="array" ref="D19">IFERROR(INDEX('HELP ACC-ITEMS'!$D$4:$D$1000,SMALL(IF(C19='HELP ACC-ITEMS'!$C$4:$C$1000,ROW('HELP ACC-ITEMS'!$C$4:$C$1000)-3),COUNTIF($C$8:C19,C19))),"")</f>
        <v xml:space="preserve"> </v>
      </c>
      <c r="E19" s="56" t="str">
        <f t="array" ref="E19">IFERROR(INDEX('HELP ACC-ITEMS'!$E$4:$E$1000,SMALL(IF(C19='HELP ACC-ITEMS'!$C$4:$C$1000,ROW('HELP ACC-ITEMS'!$C$4:$C$1000)-3),COUNTIF($C$8:C19,C19))),"")</f>
        <v/>
      </c>
      <c r="F19" s="56" t="str">
        <f t="array" ref="F19">IFERROR(INDEX('HELP ACC-ITEMS'!$F$4:$F$1000,SMALL(IF(C19='HELP ACC-ITEMS'!$C$4:$C$1000,ROW('HELP ACC-ITEMS'!$C$4:$C$1000)-3),COUNTIF($C$8:C19,C19))),"")</f>
        <v xml:space="preserve"> </v>
      </c>
      <c r="G19" s="55">
        <f t="array" ref="G19">IF(OR(MID($E19,1,4)="وارد",MID($E19,1,10)="مرتجع عميل"),IF($D$3&lt;&gt;"",INDEX('HELP ACC-ITEMS'!$G$4:$G$1000,SMALL(IF(C19='HELP ACC-ITEMS'!$C$4:$C$1000,ROW('HELP ACC-ITEMS'!$C$4:$C$1000)-3),COUNTIF($C$8:C19,C19)))),0)</f>
        <v>0</v>
      </c>
      <c r="H19" s="55">
        <f t="array" ref="H19">IF(OR(MID($E19,1,5)="منصرف",MID($E19,1,10)="مرتجع مورد"),IF($D$3&lt;&gt;"",INDEX('HELP ACC-ITEMS'!$G$4:$G$1000,SMALL(IF(C19='HELP ACC-ITEMS'!$C$4:$C$1000,ROW('HELP ACC-ITEMS'!$C$4:$C$1000)-3),COUNTIF($C$8:C19,C19)))),0)</f>
        <v>0</v>
      </c>
      <c r="I19" s="55">
        <f t="shared" si="3"/>
        <v>0</v>
      </c>
      <c r="J19" s="55" t="str">
        <f t="array" ref="J19">IFERROR(INDEX('HELP ACC-ITEMS'!$H$4:$H$1000,SMALL(IF(C19='HELP ACC-ITEMS'!$C$4:$C$1000,ROW('HELP ACC-ITEMS'!$C$4:$C$1000)-3),COUNTIF($C$8:C19,C19))),"")</f>
        <v xml:space="preserve"> </v>
      </c>
    </row>
    <row r="20" spans="2:10" ht="14.25" customHeight="1">
      <c r="B20" s="55" t="str">
        <f>IF( E20&lt;&gt;"",COUNT($B$7:B19)+1,"")</f>
        <v/>
      </c>
      <c r="C20" s="57" t="str">
        <f>IFERROR(IF($D$3&lt;&gt;"",SMALL('HELP ACC-ITEMS'!$C$4:$C$1000,ROW(A14))," "),"    ")</f>
        <v xml:space="preserve"> </v>
      </c>
      <c r="D20" s="56" t="str">
        <f t="array" ref="D20">IFERROR(INDEX('HELP ACC-ITEMS'!$D$4:$D$1000,SMALL(IF(C20='HELP ACC-ITEMS'!$C$4:$C$1000,ROW('HELP ACC-ITEMS'!$C$4:$C$1000)-3),COUNTIF($C$8:C20,C20))),"")</f>
        <v xml:space="preserve"> </v>
      </c>
      <c r="E20" s="56" t="str">
        <f t="array" ref="E20">IFERROR(INDEX('HELP ACC-ITEMS'!$E$4:$E$1000,SMALL(IF(C20='HELP ACC-ITEMS'!$C$4:$C$1000,ROW('HELP ACC-ITEMS'!$C$4:$C$1000)-3),COUNTIF($C$8:C20,C20))),"")</f>
        <v/>
      </c>
      <c r="F20" s="56" t="str">
        <f t="array" ref="F20">IFERROR(INDEX('HELP ACC-ITEMS'!$F$4:$F$1000,SMALL(IF(C20='HELP ACC-ITEMS'!$C$4:$C$1000,ROW('HELP ACC-ITEMS'!$C$4:$C$1000)-3),COUNTIF($C$8:C20,C20))),"")</f>
        <v xml:space="preserve"> </v>
      </c>
      <c r="G20" s="55">
        <f t="array" ref="G20">IF(OR(MID($E20,1,4)="وارد",MID($E20,1,10)="مرتجع عميل"),IF($D$3&lt;&gt;"",INDEX('HELP ACC-ITEMS'!$G$4:$G$1000,SMALL(IF(C20='HELP ACC-ITEMS'!$C$4:$C$1000,ROW('HELP ACC-ITEMS'!$C$4:$C$1000)-3),COUNTIF($C$8:C20,C20)))),0)</f>
        <v>0</v>
      </c>
      <c r="H20" s="55">
        <f t="array" ref="H20">IF(OR(MID($E20,1,5)="منصرف",MID($E20,1,10)="مرتجع مورد"),IF($D$3&lt;&gt;"",INDEX('HELP ACC-ITEMS'!$G$4:$G$1000,SMALL(IF(C20='HELP ACC-ITEMS'!$C$4:$C$1000,ROW('HELP ACC-ITEMS'!$C$4:$C$1000)-3),COUNTIF($C$8:C20,C20)))),0)</f>
        <v>0</v>
      </c>
      <c r="I20" s="55">
        <f t="shared" si="3"/>
        <v>0</v>
      </c>
      <c r="J20" s="55" t="str">
        <f t="array" ref="J20">IFERROR(INDEX('HELP ACC-ITEMS'!$H$4:$H$1000,SMALL(IF(C20='HELP ACC-ITEMS'!$C$4:$C$1000,ROW('HELP ACC-ITEMS'!$C$4:$C$1000)-3),COUNTIF($C$8:C20,C20))),"")</f>
        <v xml:space="preserve"> </v>
      </c>
    </row>
    <row r="21" spans="2:10" ht="14.25" customHeight="1">
      <c r="B21" s="55" t="str">
        <f>IF( E21&lt;&gt;"",COUNT($B$7:B20)+1,"")</f>
        <v/>
      </c>
      <c r="C21" s="57" t="str">
        <f>IFERROR(IF($D$3&lt;&gt;"",SMALL('HELP ACC-ITEMS'!$C$4:$C$1000,ROW(A15))," "),"    ")</f>
        <v xml:space="preserve"> </v>
      </c>
      <c r="D21" s="56" t="str">
        <f t="array" ref="D21">IFERROR(INDEX('HELP ACC-ITEMS'!$D$4:$D$1000,SMALL(IF(C21='HELP ACC-ITEMS'!$C$4:$C$1000,ROW('HELP ACC-ITEMS'!$C$4:$C$1000)-3),COUNTIF($C$8:C21,C21))),"")</f>
        <v xml:space="preserve"> </v>
      </c>
      <c r="E21" s="56" t="str">
        <f t="array" ref="E21">IFERROR(INDEX('HELP ACC-ITEMS'!$E$4:$E$1000,SMALL(IF(C21='HELP ACC-ITEMS'!$C$4:$C$1000,ROW('HELP ACC-ITEMS'!$C$4:$C$1000)-3),COUNTIF($C$8:C21,C21))),"")</f>
        <v/>
      </c>
      <c r="F21" s="56" t="str">
        <f t="array" ref="F21">IFERROR(INDEX('HELP ACC-ITEMS'!$F$4:$F$1000,SMALL(IF(C21='HELP ACC-ITEMS'!$C$4:$C$1000,ROW('HELP ACC-ITEMS'!$C$4:$C$1000)-3),COUNTIF($C$8:C21,C21))),"")</f>
        <v xml:space="preserve"> </v>
      </c>
      <c r="G21" s="55">
        <f t="array" ref="G21">IF(OR(MID($E21,1,4)="وارد",MID($E21,1,10)="مرتجع عميل"),IF($D$3&lt;&gt;"",INDEX('HELP ACC-ITEMS'!$G$4:$G$1000,SMALL(IF(C21='HELP ACC-ITEMS'!$C$4:$C$1000,ROW('HELP ACC-ITEMS'!$C$4:$C$1000)-3),COUNTIF($C$8:C21,C21)))),0)</f>
        <v>0</v>
      </c>
      <c r="H21" s="55">
        <f t="array" ref="H21">IF(OR(MID($E21,1,5)="منصرف",MID($E21,1,10)="مرتجع مورد"),IF($D$3&lt;&gt;"",INDEX('HELP ACC-ITEMS'!$G$4:$G$1000,SMALL(IF(C21='HELP ACC-ITEMS'!$C$4:$C$1000,ROW('HELP ACC-ITEMS'!$C$4:$C$1000)-3),COUNTIF($C$8:C21,C21)))),0)</f>
        <v>0</v>
      </c>
      <c r="I21" s="55">
        <f t="shared" si="3"/>
        <v>0</v>
      </c>
      <c r="J21" s="55" t="str">
        <f t="array" ref="J21">IFERROR(INDEX('HELP ACC-ITEMS'!$H$4:$H$1000,SMALL(IF(C21='HELP ACC-ITEMS'!$C$4:$C$1000,ROW('HELP ACC-ITEMS'!$C$4:$C$1000)-3),COUNTIF($C$8:C21,C21))),"")</f>
        <v xml:space="preserve"> </v>
      </c>
    </row>
    <row r="22" spans="2:10" ht="14.25" customHeight="1">
      <c r="B22" s="55" t="str">
        <f>IF( E22&lt;&gt;"",COUNT($B$7:B21)+1,"")</f>
        <v/>
      </c>
      <c r="C22" s="57" t="str">
        <f>IFERROR(IF($D$3&lt;&gt;"",SMALL('HELP ACC-ITEMS'!$C$4:$C$1000,ROW(A16))," "),"    ")</f>
        <v xml:space="preserve"> </v>
      </c>
      <c r="D22" s="56" t="str">
        <f t="array" ref="D22">IFERROR(INDEX('HELP ACC-ITEMS'!$D$4:$D$1000,SMALL(IF(C22='HELP ACC-ITEMS'!$C$4:$C$1000,ROW('HELP ACC-ITEMS'!$C$4:$C$1000)-3),COUNTIF($C$8:C22,C22))),"")</f>
        <v xml:space="preserve"> </v>
      </c>
      <c r="E22" s="56" t="str">
        <f t="array" ref="E22">IFERROR(INDEX('HELP ACC-ITEMS'!$E$4:$E$1000,SMALL(IF(C22='HELP ACC-ITEMS'!$C$4:$C$1000,ROW('HELP ACC-ITEMS'!$C$4:$C$1000)-3),COUNTIF($C$8:C22,C22))),"")</f>
        <v/>
      </c>
      <c r="F22" s="56" t="str">
        <f t="array" ref="F22">IFERROR(INDEX('HELP ACC-ITEMS'!$F$4:$F$1000,SMALL(IF(C22='HELP ACC-ITEMS'!$C$4:$C$1000,ROW('HELP ACC-ITEMS'!$C$4:$C$1000)-3),COUNTIF($C$8:C22,C22))),"")</f>
        <v xml:space="preserve"> </v>
      </c>
      <c r="G22" s="55">
        <f t="array" ref="G22">IF(OR(MID($E22,1,4)="وارد",MID($E22,1,10)="مرتجع عميل"),IF($D$3&lt;&gt;"",INDEX('HELP ACC-ITEMS'!$G$4:$G$1000,SMALL(IF(C22='HELP ACC-ITEMS'!$C$4:$C$1000,ROW('HELP ACC-ITEMS'!$C$4:$C$1000)-3),COUNTIF($C$8:C22,C22)))),0)</f>
        <v>0</v>
      </c>
      <c r="H22" s="55">
        <f t="array" ref="H22">IF(OR(MID($E22,1,5)="منصرف",MID($E22,1,10)="مرتجع مورد"),IF($D$3&lt;&gt;"",INDEX('HELP ACC-ITEMS'!$G$4:$G$1000,SMALL(IF(C22='HELP ACC-ITEMS'!$C$4:$C$1000,ROW('HELP ACC-ITEMS'!$C$4:$C$1000)-3),COUNTIF($C$8:C22,C22)))),0)</f>
        <v>0</v>
      </c>
      <c r="I22" s="55">
        <f t="shared" si="3"/>
        <v>0</v>
      </c>
      <c r="J22" s="55" t="str">
        <f t="array" ref="J22">IFERROR(INDEX('HELP ACC-ITEMS'!$H$4:$H$1000,SMALL(IF(C22='HELP ACC-ITEMS'!$C$4:$C$1000,ROW('HELP ACC-ITEMS'!$C$4:$C$1000)-3),COUNTIF($C$8:C22,C22))),"")</f>
        <v xml:space="preserve"> </v>
      </c>
    </row>
    <row r="23" spans="2:10" ht="14.25" customHeight="1">
      <c r="B23" s="55" t="str">
        <f>IF( E23&lt;&gt;"",COUNT($B$7:B22)+1,"")</f>
        <v/>
      </c>
      <c r="C23" s="57" t="str">
        <f>IFERROR(IF($D$3&lt;&gt;"",SMALL('HELP ACC-ITEMS'!$C$4:$C$1000,ROW(A17))," "),"    ")</f>
        <v xml:space="preserve"> </v>
      </c>
      <c r="D23" s="56" t="str">
        <f t="array" ref="D23">IFERROR(INDEX('HELP ACC-ITEMS'!$D$4:$D$1000,SMALL(IF(C23='HELP ACC-ITEMS'!$C$4:$C$1000,ROW('HELP ACC-ITEMS'!$C$4:$C$1000)-3),COUNTIF($C$8:C23,C23))),"")</f>
        <v xml:space="preserve"> </v>
      </c>
      <c r="E23" s="56" t="str">
        <f t="array" ref="E23">IFERROR(INDEX('HELP ACC-ITEMS'!$E$4:$E$1000,SMALL(IF(C23='HELP ACC-ITEMS'!$C$4:$C$1000,ROW('HELP ACC-ITEMS'!$C$4:$C$1000)-3),COUNTIF($C$8:C23,C23))),"")</f>
        <v/>
      </c>
      <c r="F23" s="56" t="str">
        <f t="array" ref="F23">IFERROR(INDEX('HELP ACC-ITEMS'!$F$4:$F$1000,SMALL(IF(C23='HELP ACC-ITEMS'!$C$4:$C$1000,ROW('HELP ACC-ITEMS'!$C$4:$C$1000)-3),COUNTIF($C$8:C23,C23))),"")</f>
        <v xml:space="preserve"> </v>
      </c>
      <c r="G23" s="55">
        <f t="array" ref="G23">IF(OR(MID($E23,1,4)="وارد",MID($E23,1,10)="مرتجع عميل"),IF($D$3&lt;&gt;"",INDEX('HELP ACC-ITEMS'!$G$4:$G$1000,SMALL(IF(C23='HELP ACC-ITEMS'!$C$4:$C$1000,ROW('HELP ACC-ITEMS'!$C$4:$C$1000)-3),COUNTIF($C$8:C23,C23)))),0)</f>
        <v>0</v>
      </c>
      <c r="H23" s="55">
        <f t="array" ref="H23">IF(OR(MID($E23,1,5)="منصرف",MID($E23,1,10)="مرتجع مورد"),IF($D$3&lt;&gt;"",INDEX('HELP ACC-ITEMS'!$G$4:$G$1000,SMALL(IF(C23='HELP ACC-ITEMS'!$C$4:$C$1000,ROW('HELP ACC-ITEMS'!$C$4:$C$1000)-3),COUNTIF($C$8:C23,C23)))),0)</f>
        <v>0</v>
      </c>
      <c r="I23" s="55">
        <f t="shared" si="3"/>
        <v>0</v>
      </c>
      <c r="J23" s="55" t="str">
        <f t="array" ref="J23">IFERROR(INDEX('HELP ACC-ITEMS'!$H$4:$H$1000,SMALL(IF(C23='HELP ACC-ITEMS'!$C$4:$C$1000,ROW('HELP ACC-ITEMS'!$C$4:$C$1000)-3),COUNTIF($C$8:C23,C23))),"")</f>
        <v xml:space="preserve"> </v>
      </c>
    </row>
    <row r="24" spans="2:10">
      <c r="B24" s="55" t="str">
        <f>IF( E24&lt;&gt;"",COUNT($B$7:B23)+1,"")</f>
        <v/>
      </c>
      <c r="C24" s="57" t="str">
        <f>IFERROR(IF($D$3&lt;&gt;"",SMALL('HELP ACC-ITEMS'!$C$4:$C$1000,ROW(A18))," "),"    ")</f>
        <v xml:space="preserve"> </v>
      </c>
      <c r="D24" s="56" t="str">
        <f t="array" ref="D24">IFERROR(INDEX('HELP ACC-ITEMS'!$D$4:$D$1000,SMALL(IF(C24='HELP ACC-ITEMS'!$C$4:$C$1000,ROW('HELP ACC-ITEMS'!$C$4:$C$1000)-3),COUNTIF($C$8:C24,C24))),"")</f>
        <v xml:space="preserve"> </v>
      </c>
      <c r="E24" s="56" t="str">
        <f t="array" ref="E24">IFERROR(INDEX('HELP ACC-ITEMS'!$E$4:$E$1000,SMALL(IF(C24='HELP ACC-ITEMS'!$C$4:$C$1000,ROW('HELP ACC-ITEMS'!$C$4:$C$1000)-3),COUNTIF($C$8:C24,C24))),"")</f>
        <v/>
      </c>
      <c r="F24" s="56" t="str">
        <f t="array" ref="F24">IFERROR(INDEX('HELP ACC-ITEMS'!$F$4:$F$1000,SMALL(IF(C24='HELP ACC-ITEMS'!$C$4:$C$1000,ROW('HELP ACC-ITEMS'!$C$4:$C$1000)-3),COUNTIF($C$8:C24,C24))),"")</f>
        <v xml:space="preserve"> </v>
      </c>
      <c r="G24" s="55">
        <f t="array" ref="G24">IF(OR(MID($E24,1,4)="وارد",MID($E24,1,10)="مرتجع عميل"),IF($D$3&lt;&gt;"",INDEX('HELP ACC-ITEMS'!$G$4:$G$1000,SMALL(IF(C24='HELP ACC-ITEMS'!$C$4:$C$1000,ROW('HELP ACC-ITEMS'!$C$4:$C$1000)-3),COUNTIF($C$8:C24,C24)))),0)</f>
        <v>0</v>
      </c>
      <c r="H24" s="55">
        <f t="array" ref="H24">IF(OR(MID($E24,1,5)="منصرف",MID($E24,1,10)="مرتجع مورد"),IF($D$3&lt;&gt;"",INDEX('HELP ACC-ITEMS'!$G$4:$G$1000,SMALL(IF(C24='HELP ACC-ITEMS'!$C$4:$C$1000,ROW('HELP ACC-ITEMS'!$C$4:$C$1000)-3),COUNTIF($C$8:C24,C24)))),0)</f>
        <v>0</v>
      </c>
      <c r="I24" s="55">
        <f t="shared" si="3"/>
        <v>0</v>
      </c>
      <c r="J24" s="55" t="str">
        <f t="array" ref="J24">IFERROR(INDEX('HELP ACC-ITEMS'!$H$4:$H$1000,SMALL(IF(C24='HELP ACC-ITEMS'!$C$4:$C$1000,ROW('HELP ACC-ITEMS'!$C$4:$C$1000)-3),COUNTIF($C$8:C24,C24))),"")</f>
        <v xml:space="preserve"> </v>
      </c>
    </row>
    <row r="25" spans="2:10">
      <c r="B25" s="55" t="str">
        <f>IF( E25&lt;&gt;"",COUNT($B$7:B24)+1,"")</f>
        <v/>
      </c>
      <c r="C25" s="57" t="str">
        <f>IFERROR(IF($D$3&lt;&gt;"",SMALL('HELP ACC-ITEMS'!$C$4:$C$1000,ROW(A19))," "),"    ")</f>
        <v xml:space="preserve"> </v>
      </c>
      <c r="D25" s="56" t="str">
        <f t="array" ref="D25">IFERROR(INDEX('HELP ACC-ITEMS'!$D$4:$D$1000,SMALL(IF(C25='HELP ACC-ITEMS'!$C$4:$C$1000,ROW('HELP ACC-ITEMS'!$C$4:$C$1000)-3),COUNTIF($C$8:C25,C25))),"")</f>
        <v xml:space="preserve"> </v>
      </c>
      <c r="E25" s="56" t="str">
        <f t="array" ref="E25">IFERROR(INDEX('HELP ACC-ITEMS'!$E$4:$E$1000,SMALL(IF(C25='HELP ACC-ITEMS'!$C$4:$C$1000,ROW('HELP ACC-ITEMS'!$C$4:$C$1000)-3),COUNTIF($C$8:C25,C25))),"")</f>
        <v/>
      </c>
      <c r="F25" s="56" t="str">
        <f t="array" ref="F25">IFERROR(INDEX('HELP ACC-ITEMS'!$F$4:$F$1000,SMALL(IF(C25='HELP ACC-ITEMS'!$C$4:$C$1000,ROW('HELP ACC-ITEMS'!$C$4:$C$1000)-3),COUNTIF($C$8:C25,C25))),"")</f>
        <v xml:space="preserve"> </v>
      </c>
      <c r="G25" s="55">
        <f t="array" ref="G25">IF(OR(MID($E25,1,4)="وارد",MID($E25,1,10)="مرتجع عميل"),IF($D$3&lt;&gt;"",INDEX('HELP ACC-ITEMS'!$G$4:$G$1000,SMALL(IF(C25='HELP ACC-ITEMS'!$C$4:$C$1000,ROW('HELP ACC-ITEMS'!$C$4:$C$1000)-3),COUNTIF($C$8:C25,C25)))),0)</f>
        <v>0</v>
      </c>
      <c r="H25" s="55">
        <f t="array" ref="H25">IF(OR(MID($E25,1,5)="منصرف",MID($E25,1,10)="مرتجع مورد"),IF($D$3&lt;&gt;"",INDEX('HELP ACC-ITEMS'!$G$4:$G$1000,SMALL(IF(C25='HELP ACC-ITEMS'!$C$4:$C$1000,ROW('HELP ACC-ITEMS'!$C$4:$C$1000)-3),COUNTIF($C$8:C25,C25)))),0)</f>
        <v>0</v>
      </c>
      <c r="I25" s="55">
        <f t="shared" si="3"/>
        <v>0</v>
      </c>
      <c r="J25" s="55" t="str">
        <f t="array" ref="J25">IFERROR(INDEX('HELP ACC-ITEMS'!$H$4:$H$1000,SMALL(IF(C25='HELP ACC-ITEMS'!$C$4:$C$1000,ROW('HELP ACC-ITEMS'!$C$4:$C$1000)-3),COUNTIF($C$8:C25,C25))),"")</f>
        <v xml:space="preserve"> </v>
      </c>
    </row>
    <row r="26" spans="2:10">
      <c r="B26" s="55" t="str">
        <f>IF( E26&lt;&gt;"",COUNT($B$7:B25)+1,"")</f>
        <v/>
      </c>
      <c r="C26" s="57" t="str">
        <f>IFERROR(IF($D$3&lt;&gt;"",SMALL('HELP ACC-ITEMS'!$C$4:$C$1000,ROW(A20))," "),"    ")</f>
        <v xml:space="preserve"> </v>
      </c>
      <c r="D26" s="56" t="str">
        <f t="array" ref="D26">IFERROR(INDEX('HELP ACC-ITEMS'!$D$4:$D$1000,SMALL(IF(C26='HELP ACC-ITEMS'!$C$4:$C$1000,ROW('HELP ACC-ITEMS'!$C$4:$C$1000)-3),COUNTIF($C$8:C26,C26))),"")</f>
        <v xml:space="preserve"> </v>
      </c>
      <c r="E26" s="56" t="str">
        <f t="array" ref="E26">IFERROR(INDEX('HELP ACC-ITEMS'!$E$4:$E$1000,SMALL(IF(C26='HELP ACC-ITEMS'!$C$4:$C$1000,ROW('HELP ACC-ITEMS'!$C$4:$C$1000)-3),COUNTIF($C$8:C26,C26))),"")</f>
        <v/>
      </c>
      <c r="F26" s="56" t="str">
        <f t="array" ref="F26">IFERROR(INDEX('HELP ACC-ITEMS'!$F$4:$F$1000,SMALL(IF(C26='HELP ACC-ITEMS'!$C$4:$C$1000,ROW('HELP ACC-ITEMS'!$C$4:$C$1000)-3),COUNTIF($C$8:C26,C26))),"")</f>
        <v xml:space="preserve"> </v>
      </c>
      <c r="G26" s="55">
        <f t="array" ref="G26">IF(OR(MID($E26,1,4)="وارد",MID($E26,1,10)="مرتجع عميل"),IF($D$3&lt;&gt;"",INDEX('HELP ACC-ITEMS'!$G$4:$G$1000,SMALL(IF(C26='HELP ACC-ITEMS'!$C$4:$C$1000,ROW('HELP ACC-ITEMS'!$C$4:$C$1000)-3),COUNTIF($C$8:C26,C26)))),0)</f>
        <v>0</v>
      </c>
      <c r="H26" s="55">
        <f t="array" ref="H26">IF(OR(MID($E26,1,5)="منصرف",MID($E26,1,10)="مرتجع مورد"),IF($D$3&lt;&gt;"",INDEX('HELP ACC-ITEMS'!$G$4:$G$1000,SMALL(IF(C26='HELP ACC-ITEMS'!$C$4:$C$1000,ROW('HELP ACC-ITEMS'!$C$4:$C$1000)-3),COUNTIF($C$8:C26,C26)))),0)</f>
        <v>0</v>
      </c>
      <c r="I26" s="55">
        <f t="shared" si="3"/>
        <v>0</v>
      </c>
      <c r="J26" s="55" t="str">
        <f t="array" ref="J26">IFERROR(INDEX('HELP ACC-ITEMS'!$H$4:$H$1000,SMALL(IF(C26='HELP ACC-ITEMS'!$C$4:$C$1000,ROW('HELP ACC-ITEMS'!$C$4:$C$1000)-3),COUNTIF($C$8:C26,C26))),"")</f>
        <v xml:space="preserve"> </v>
      </c>
    </row>
    <row r="27" spans="2:10">
      <c r="B27" s="55" t="str">
        <f>IF( E27&lt;&gt;"",COUNT($B$7:B26)+1,"")</f>
        <v/>
      </c>
      <c r="C27" s="57" t="str">
        <f>IFERROR(IF($D$3&lt;&gt;"",SMALL('HELP ACC-ITEMS'!$C$4:$C$1000,ROW(A21))," "),"    ")</f>
        <v xml:space="preserve"> </v>
      </c>
      <c r="D27" s="56" t="str">
        <f t="array" ref="D27">IFERROR(INDEX('HELP ACC-ITEMS'!$D$4:$D$1000,SMALL(IF(C27='HELP ACC-ITEMS'!$C$4:$C$1000,ROW('HELP ACC-ITEMS'!$C$4:$C$1000)-3),COUNTIF($C$8:C27,C27))),"")</f>
        <v xml:space="preserve"> </v>
      </c>
      <c r="E27" s="56" t="str">
        <f t="array" ref="E27">IFERROR(INDEX('HELP ACC-ITEMS'!$E$4:$E$1000,SMALL(IF(C27='HELP ACC-ITEMS'!$C$4:$C$1000,ROW('HELP ACC-ITEMS'!$C$4:$C$1000)-3),COUNTIF($C$8:C27,C27))),"")</f>
        <v/>
      </c>
      <c r="F27" s="56" t="str">
        <f t="array" ref="F27">IFERROR(INDEX('HELP ACC-ITEMS'!$F$4:$F$1000,SMALL(IF(C27='HELP ACC-ITEMS'!$C$4:$C$1000,ROW('HELP ACC-ITEMS'!$C$4:$C$1000)-3),COUNTIF($C$8:C27,C27))),"")</f>
        <v xml:space="preserve"> </v>
      </c>
      <c r="G27" s="55">
        <f t="array" ref="G27">IF(OR(MID($E27,1,4)="وارد",MID($E27,1,10)="مرتجع عميل"),IF($D$3&lt;&gt;"",INDEX('HELP ACC-ITEMS'!$G$4:$G$1000,SMALL(IF(C27='HELP ACC-ITEMS'!$C$4:$C$1000,ROW('HELP ACC-ITEMS'!$C$4:$C$1000)-3),COUNTIF($C$8:C27,C27)))),0)</f>
        <v>0</v>
      </c>
      <c r="H27" s="55">
        <f t="array" ref="H27">IF(OR(MID($E27,1,5)="منصرف",MID($E27,1,10)="مرتجع مورد"),IF($D$3&lt;&gt;"",INDEX('HELP ACC-ITEMS'!$G$4:$G$1000,SMALL(IF(C27='HELP ACC-ITEMS'!$C$4:$C$1000,ROW('HELP ACC-ITEMS'!$C$4:$C$1000)-3),COUNTIF($C$8:C27,C27)))),0)</f>
        <v>0</v>
      </c>
      <c r="I27" s="55">
        <f t="shared" si="3"/>
        <v>0</v>
      </c>
      <c r="J27" s="55" t="str">
        <f t="array" ref="J27">IFERROR(INDEX('HELP ACC-ITEMS'!$H$4:$H$1000,SMALL(IF(C27='HELP ACC-ITEMS'!$C$4:$C$1000,ROW('HELP ACC-ITEMS'!$C$4:$C$1000)-3),COUNTIF($C$8:C27,C27))),"")</f>
        <v xml:space="preserve"> </v>
      </c>
    </row>
    <row r="28" spans="2:10">
      <c r="B28" s="55" t="str">
        <f>IF( E28&lt;&gt;"",COUNT($B$7:B27)+1,"")</f>
        <v/>
      </c>
      <c r="C28" s="57" t="str">
        <f>IFERROR(IF($D$3&lt;&gt;"",SMALL('HELP ACC-ITEMS'!$C$4:$C$1000,ROW(A22))," "),"    ")</f>
        <v xml:space="preserve"> </v>
      </c>
      <c r="D28" s="56" t="str">
        <f t="array" ref="D28">IFERROR(INDEX('HELP ACC-ITEMS'!$D$4:$D$1000,SMALL(IF(C28='HELP ACC-ITEMS'!$C$4:$C$1000,ROW('HELP ACC-ITEMS'!$C$4:$C$1000)-3),COUNTIF($C$8:C28,C28))),"")</f>
        <v xml:space="preserve"> </v>
      </c>
      <c r="E28" s="56" t="str">
        <f t="array" ref="E28">IFERROR(INDEX('HELP ACC-ITEMS'!$E$4:$E$1000,SMALL(IF(C28='HELP ACC-ITEMS'!$C$4:$C$1000,ROW('HELP ACC-ITEMS'!$C$4:$C$1000)-3),COUNTIF($C$8:C28,C28))),"")</f>
        <v/>
      </c>
      <c r="F28" s="56" t="str">
        <f t="array" ref="F28">IFERROR(INDEX('HELP ACC-ITEMS'!$F$4:$F$1000,SMALL(IF(C28='HELP ACC-ITEMS'!$C$4:$C$1000,ROW('HELP ACC-ITEMS'!$C$4:$C$1000)-3),COUNTIF($C$8:C28,C28))),"")</f>
        <v xml:space="preserve"> </v>
      </c>
      <c r="G28" s="55">
        <f t="array" ref="G28">IF(OR(MID($E28,1,4)="وارد",MID($E28,1,10)="مرتجع عميل"),IF($D$3&lt;&gt;"",INDEX('HELP ACC-ITEMS'!$G$4:$G$1000,SMALL(IF(C28='HELP ACC-ITEMS'!$C$4:$C$1000,ROW('HELP ACC-ITEMS'!$C$4:$C$1000)-3),COUNTIF($C$8:C28,C28)))),0)</f>
        <v>0</v>
      </c>
      <c r="H28" s="55">
        <f t="array" ref="H28">IF(OR(MID($E28,1,5)="منصرف",MID($E28,1,10)="مرتجع مورد"),IF($D$3&lt;&gt;"",INDEX('HELP ACC-ITEMS'!$G$4:$G$1000,SMALL(IF(C28='HELP ACC-ITEMS'!$C$4:$C$1000,ROW('HELP ACC-ITEMS'!$C$4:$C$1000)-3),COUNTIF($C$8:C28,C28)))),0)</f>
        <v>0</v>
      </c>
      <c r="I28" s="55">
        <f t="shared" si="3"/>
        <v>0</v>
      </c>
      <c r="J28" s="55" t="str">
        <f t="array" ref="J28">IFERROR(INDEX('HELP ACC-ITEMS'!$H$4:$H$1000,SMALL(IF(C28='HELP ACC-ITEMS'!$C$4:$C$1000,ROW('HELP ACC-ITEMS'!$C$4:$C$1000)-3),COUNTIF($C$8:C28,C28))),"")</f>
        <v xml:space="preserve"> </v>
      </c>
    </row>
    <row r="29" spans="2:10">
      <c r="B29" s="55" t="str">
        <f>IF( E29&lt;&gt;"",COUNT($B$7:B28)+1,"")</f>
        <v/>
      </c>
      <c r="C29" s="57" t="str">
        <f>IFERROR(IF($D$3&lt;&gt;"",SMALL('HELP ACC-ITEMS'!$C$4:$C$1000,ROW(A23))," "),"    ")</f>
        <v xml:space="preserve"> </v>
      </c>
      <c r="D29" s="56" t="str">
        <f t="array" ref="D29">IFERROR(INDEX('HELP ACC-ITEMS'!$D$4:$D$1000,SMALL(IF(C29='HELP ACC-ITEMS'!$C$4:$C$1000,ROW('HELP ACC-ITEMS'!$C$4:$C$1000)-3),COUNTIF($C$8:C29,C29))),"")</f>
        <v xml:space="preserve"> </v>
      </c>
      <c r="E29" s="56" t="str">
        <f t="array" ref="E29">IFERROR(INDEX('HELP ACC-ITEMS'!$E$4:$E$1000,SMALL(IF(C29='HELP ACC-ITEMS'!$C$4:$C$1000,ROW('HELP ACC-ITEMS'!$C$4:$C$1000)-3),COUNTIF($C$8:C29,C29))),"")</f>
        <v/>
      </c>
      <c r="F29" s="56" t="str">
        <f t="array" ref="F29">IFERROR(INDEX('HELP ACC-ITEMS'!$F$4:$F$1000,SMALL(IF(C29='HELP ACC-ITEMS'!$C$4:$C$1000,ROW('HELP ACC-ITEMS'!$C$4:$C$1000)-3),COUNTIF($C$8:C29,C29))),"")</f>
        <v xml:space="preserve"> </v>
      </c>
      <c r="G29" s="55">
        <f t="array" ref="G29">IF(OR(MID($E29,1,4)="وارد",MID($E29,1,10)="مرتجع عميل"),IF($D$3&lt;&gt;"",INDEX('HELP ACC-ITEMS'!$G$4:$G$1000,SMALL(IF(C29='HELP ACC-ITEMS'!$C$4:$C$1000,ROW('HELP ACC-ITEMS'!$C$4:$C$1000)-3),COUNTIF($C$8:C29,C29)))),0)</f>
        <v>0</v>
      </c>
      <c r="H29" s="55">
        <f t="array" ref="H29">IF(OR(MID($E29,1,5)="منصرف",MID($E29,1,10)="مرتجع مورد"),IF($D$3&lt;&gt;"",INDEX('HELP ACC-ITEMS'!$G$4:$G$1000,SMALL(IF(C29='HELP ACC-ITEMS'!$C$4:$C$1000,ROW('HELP ACC-ITEMS'!$C$4:$C$1000)-3),COUNTIF($C$8:C29,C29)))),0)</f>
        <v>0</v>
      </c>
      <c r="I29" s="55">
        <f t="shared" si="3"/>
        <v>0</v>
      </c>
      <c r="J29" s="55" t="str">
        <f t="array" ref="J29">IFERROR(INDEX('HELP ACC-ITEMS'!$H$4:$H$1000,SMALL(IF(C29='HELP ACC-ITEMS'!$C$4:$C$1000,ROW('HELP ACC-ITEMS'!$C$4:$C$1000)-3),COUNTIF($C$8:C29,C29))),"")</f>
        <v xml:space="preserve"> </v>
      </c>
    </row>
    <row r="30" spans="2:10">
      <c r="B30" s="55" t="str">
        <f>IF( E30&lt;&gt;"",COUNT($B$7:B29)+1,"")</f>
        <v/>
      </c>
      <c r="C30" s="57" t="str">
        <f>IFERROR(IF($D$3&lt;&gt;"",SMALL('HELP ACC-ITEMS'!$C$4:$C$1000,ROW(A24))," "),"    ")</f>
        <v xml:space="preserve"> </v>
      </c>
      <c r="D30" s="56" t="str">
        <f t="array" ref="D30">IFERROR(INDEX('HELP ACC-ITEMS'!$D$4:$D$1000,SMALL(IF(C30='HELP ACC-ITEMS'!$C$4:$C$1000,ROW('HELP ACC-ITEMS'!$C$4:$C$1000)-3),COUNTIF($C$8:C30,C30))),"")</f>
        <v xml:space="preserve"> </v>
      </c>
      <c r="E30" s="56" t="str">
        <f t="array" ref="E30">IFERROR(INDEX('HELP ACC-ITEMS'!$E$4:$E$1000,SMALL(IF(C30='HELP ACC-ITEMS'!$C$4:$C$1000,ROW('HELP ACC-ITEMS'!$C$4:$C$1000)-3),COUNTIF($C$8:C30,C30))),"")</f>
        <v/>
      </c>
      <c r="F30" s="56" t="str">
        <f t="array" ref="F30">IFERROR(INDEX('HELP ACC-ITEMS'!$F$4:$F$1000,SMALL(IF(C30='HELP ACC-ITEMS'!$C$4:$C$1000,ROW('HELP ACC-ITEMS'!$C$4:$C$1000)-3),COUNTIF($C$8:C30,C30))),"")</f>
        <v xml:space="preserve"> </v>
      </c>
      <c r="G30" s="55">
        <f t="array" ref="G30">IF(OR(MID($E30,1,4)="وارد",MID($E30,1,10)="مرتجع عميل"),IF($D$3&lt;&gt;"",INDEX('HELP ACC-ITEMS'!$G$4:$G$1000,SMALL(IF(C30='HELP ACC-ITEMS'!$C$4:$C$1000,ROW('HELP ACC-ITEMS'!$C$4:$C$1000)-3),COUNTIF($C$8:C30,C30)))),0)</f>
        <v>0</v>
      </c>
      <c r="H30" s="55">
        <f t="array" ref="H30">IF(OR(MID($E30,1,5)="منصرف",MID($E30,1,10)="مرتجع مورد"),IF($D$3&lt;&gt;"",INDEX('HELP ACC-ITEMS'!$G$4:$G$1000,SMALL(IF(C30='HELP ACC-ITEMS'!$C$4:$C$1000,ROW('HELP ACC-ITEMS'!$C$4:$C$1000)-3),COUNTIF($C$8:C30,C30)))),0)</f>
        <v>0</v>
      </c>
      <c r="I30" s="55">
        <f t="shared" si="3"/>
        <v>0</v>
      </c>
      <c r="J30" s="55" t="str">
        <f t="array" ref="J30">IFERROR(INDEX('HELP ACC-ITEMS'!$H$4:$H$1000,SMALL(IF(C30='HELP ACC-ITEMS'!$C$4:$C$1000,ROW('HELP ACC-ITEMS'!$C$4:$C$1000)-3),COUNTIF($C$8:C30,C30))),"")</f>
        <v xml:space="preserve"> </v>
      </c>
    </row>
    <row r="31" spans="2:10">
      <c r="B31" s="55" t="str">
        <f>IF( E31&lt;&gt;"",COUNT($B$7:B30)+1,"")</f>
        <v/>
      </c>
      <c r="C31" s="57" t="str">
        <f>IFERROR(IF($D$3&lt;&gt;"",SMALL('HELP ACC-ITEMS'!$C$4:$C$1000,ROW(A25))," "),"    ")</f>
        <v xml:space="preserve"> </v>
      </c>
      <c r="D31" s="56" t="str">
        <f t="array" ref="D31">IFERROR(INDEX('HELP ACC-ITEMS'!$D$4:$D$1000,SMALL(IF(C31='HELP ACC-ITEMS'!$C$4:$C$1000,ROW('HELP ACC-ITEMS'!$C$4:$C$1000)-3),COUNTIF($C$8:C31,C31))),"")</f>
        <v xml:space="preserve"> </v>
      </c>
      <c r="E31" s="56" t="str">
        <f t="array" ref="E31">IFERROR(INDEX('HELP ACC-ITEMS'!$E$4:$E$1000,SMALL(IF(C31='HELP ACC-ITEMS'!$C$4:$C$1000,ROW('HELP ACC-ITEMS'!$C$4:$C$1000)-3),COUNTIF($C$8:C31,C31))),"")</f>
        <v/>
      </c>
      <c r="F31" s="56" t="str">
        <f t="array" ref="F31">IFERROR(INDEX('HELP ACC-ITEMS'!$F$4:$F$1000,SMALL(IF(C31='HELP ACC-ITEMS'!$C$4:$C$1000,ROW('HELP ACC-ITEMS'!$C$4:$C$1000)-3),COUNTIF($C$8:C31,C31))),"")</f>
        <v xml:space="preserve"> </v>
      </c>
      <c r="G31" s="55">
        <f t="array" ref="G31">IF(OR(MID($E31,1,4)="وارد",MID($E31,1,10)="مرتجع عميل"),IF($D$3&lt;&gt;"",INDEX('HELP ACC-ITEMS'!$G$4:$G$1000,SMALL(IF(C31='HELP ACC-ITEMS'!$C$4:$C$1000,ROW('HELP ACC-ITEMS'!$C$4:$C$1000)-3),COUNTIF($C$8:C31,C31)))),0)</f>
        <v>0</v>
      </c>
      <c r="H31" s="55">
        <f t="array" ref="H31">IF(OR(MID($E31,1,5)="منصرف",MID($E31,1,10)="مرتجع مورد"),IF($D$3&lt;&gt;"",INDEX('HELP ACC-ITEMS'!$G$4:$G$1000,SMALL(IF(C31='HELP ACC-ITEMS'!$C$4:$C$1000,ROW('HELP ACC-ITEMS'!$C$4:$C$1000)-3),COUNTIF($C$8:C31,C31)))),0)</f>
        <v>0</v>
      </c>
      <c r="I31" s="55">
        <f t="shared" si="3"/>
        <v>0</v>
      </c>
      <c r="J31" s="55" t="str">
        <f t="array" ref="J31">IFERROR(INDEX('HELP ACC-ITEMS'!$H$4:$H$1000,SMALL(IF(C31='HELP ACC-ITEMS'!$C$4:$C$1000,ROW('HELP ACC-ITEMS'!$C$4:$C$1000)-3),COUNTIF($C$8:C31,C31))),"")</f>
        <v xml:space="preserve"> </v>
      </c>
    </row>
    <row r="32" spans="2:10">
      <c r="B32" s="55" t="str">
        <f>IF( E32&lt;&gt;"",COUNT($B$7:B31)+1,"")</f>
        <v/>
      </c>
      <c r="C32" s="57" t="str">
        <f>IFERROR(IF($D$3&lt;&gt;"",SMALL('HELP ACC-ITEMS'!$C$4:$C$1000,ROW(A26))," "),"    ")</f>
        <v xml:space="preserve"> </v>
      </c>
      <c r="D32" s="56" t="str">
        <f t="array" ref="D32">IFERROR(INDEX('HELP ACC-ITEMS'!$D$4:$D$1000,SMALL(IF(C32='HELP ACC-ITEMS'!$C$4:$C$1000,ROW('HELP ACC-ITEMS'!$C$4:$C$1000)-3),COUNTIF($C$8:C32,C32))),"")</f>
        <v xml:space="preserve"> </v>
      </c>
      <c r="E32" s="56" t="str">
        <f t="array" ref="E32">IFERROR(INDEX('HELP ACC-ITEMS'!$E$4:$E$1000,SMALL(IF(C32='HELP ACC-ITEMS'!$C$4:$C$1000,ROW('HELP ACC-ITEMS'!$C$4:$C$1000)-3),COUNTIF($C$8:C32,C32))),"")</f>
        <v/>
      </c>
      <c r="F32" s="56" t="str">
        <f t="array" ref="F32">IFERROR(INDEX('HELP ACC-ITEMS'!$F$4:$F$1000,SMALL(IF(C32='HELP ACC-ITEMS'!$C$4:$C$1000,ROW('HELP ACC-ITEMS'!$C$4:$C$1000)-3),COUNTIF($C$8:C32,C32))),"")</f>
        <v xml:space="preserve"> </v>
      </c>
      <c r="G32" s="55">
        <f t="array" ref="G32">IF(OR(MID($E32,1,4)="وارد",MID($E32,1,10)="مرتجع عميل"),IF($D$3&lt;&gt;"",INDEX('HELP ACC-ITEMS'!$G$4:$G$1000,SMALL(IF(C32='HELP ACC-ITEMS'!$C$4:$C$1000,ROW('HELP ACC-ITEMS'!$C$4:$C$1000)-3),COUNTIF($C$8:C32,C32)))),0)</f>
        <v>0</v>
      </c>
      <c r="H32" s="55">
        <f t="array" ref="H32">IF(OR(MID($E32,1,5)="منصرف",MID($E32,1,10)="مرتجع مورد"),IF($D$3&lt;&gt;"",INDEX('HELP ACC-ITEMS'!$G$4:$G$1000,SMALL(IF(C32='HELP ACC-ITEMS'!$C$4:$C$1000,ROW('HELP ACC-ITEMS'!$C$4:$C$1000)-3),COUNTIF($C$8:C32,C32)))),0)</f>
        <v>0</v>
      </c>
      <c r="I32" s="55">
        <f t="shared" si="3"/>
        <v>0</v>
      </c>
      <c r="J32" s="55" t="str">
        <f t="array" ref="J32">IFERROR(INDEX('HELP ACC-ITEMS'!$H$4:$H$1000,SMALL(IF(C32='HELP ACC-ITEMS'!$C$4:$C$1000,ROW('HELP ACC-ITEMS'!$C$4:$C$1000)-3),COUNTIF($C$8:C32,C32))),"")</f>
        <v xml:space="preserve"> </v>
      </c>
    </row>
    <row r="33" spans="2:10">
      <c r="B33" s="55" t="str">
        <f>IF( E33&lt;&gt;"",COUNT($B$7:B32)+1,"")</f>
        <v/>
      </c>
      <c r="C33" s="57" t="str">
        <f>IFERROR(IF($D$3&lt;&gt;"",SMALL('HELP ACC-ITEMS'!$C$4:$C$1000,ROW(A27))," "),"    ")</f>
        <v xml:space="preserve"> </v>
      </c>
      <c r="D33" s="56" t="str">
        <f t="array" ref="D33">IFERROR(INDEX('HELP ACC-ITEMS'!$D$4:$D$1000,SMALL(IF(C33='HELP ACC-ITEMS'!$C$4:$C$1000,ROW('HELP ACC-ITEMS'!$C$4:$C$1000)-3),COUNTIF($C$8:C33,C33))),"")</f>
        <v xml:space="preserve"> </v>
      </c>
      <c r="E33" s="56" t="str">
        <f t="array" ref="E33">IFERROR(INDEX('HELP ACC-ITEMS'!$E$4:$E$1000,SMALL(IF(C33='HELP ACC-ITEMS'!$C$4:$C$1000,ROW('HELP ACC-ITEMS'!$C$4:$C$1000)-3),COUNTIF($C$8:C33,C33))),"")</f>
        <v/>
      </c>
      <c r="F33" s="56" t="str">
        <f t="array" ref="F33">IFERROR(INDEX('HELP ACC-ITEMS'!$F$4:$F$1000,SMALL(IF(C33='HELP ACC-ITEMS'!$C$4:$C$1000,ROW('HELP ACC-ITEMS'!$C$4:$C$1000)-3),COUNTIF($C$8:C33,C33))),"")</f>
        <v xml:space="preserve"> </v>
      </c>
      <c r="G33" s="55">
        <f t="array" ref="G33">IF(OR(MID($E33,1,4)="وارد",MID($E33,1,10)="مرتجع عميل"),IF($D$3&lt;&gt;"",INDEX('HELP ACC-ITEMS'!$G$4:$G$1000,SMALL(IF(C33='HELP ACC-ITEMS'!$C$4:$C$1000,ROW('HELP ACC-ITEMS'!$C$4:$C$1000)-3),COUNTIF($C$8:C33,C33)))),0)</f>
        <v>0</v>
      </c>
      <c r="H33" s="55">
        <f t="array" ref="H33">IF(OR(MID($E33,1,5)="منصرف",MID($E33,1,10)="مرتجع مورد"),IF($D$3&lt;&gt;"",INDEX('HELP ACC-ITEMS'!$G$4:$G$1000,SMALL(IF(C33='HELP ACC-ITEMS'!$C$4:$C$1000,ROW('HELP ACC-ITEMS'!$C$4:$C$1000)-3),COUNTIF($C$8:C33,C33)))),0)</f>
        <v>0</v>
      </c>
      <c r="I33" s="55">
        <f t="shared" si="3"/>
        <v>0</v>
      </c>
      <c r="J33" s="55" t="str">
        <f t="array" ref="J33">IFERROR(INDEX('HELP ACC-ITEMS'!$H$4:$H$1000,SMALL(IF(C33='HELP ACC-ITEMS'!$C$4:$C$1000,ROW('HELP ACC-ITEMS'!$C$4:$C$1000)-3),COUNTIF($C$8:C33,C33))),"")</f>
        <v xml:space="preserve"> </v>
      </c>
    </row>
    <row r="34" spans="2:10">
      <c r="B34" s="55" t="str">
        <f>IF( E34&lt;&gt;"",COUNT($B$7:B33)+1,"")</f>
        <v/>
      </c>
      <c r="C34" s="57" t="str">
        <f>IFERROR(IF($D$3&lt;&gt;"",SMALL('HELP ACC-ITEMS'!$C$4:$C$1000,ROW(A28))," "),"    ")</f>
        <v xml:space="preserve"> </v>
      </c>
      <c r="D34" s="56" t="str">
        <f t="array" ref="D34">IFERROR(INDEX('HELP ACC-ITEMS'!$D$4:$D$1000,SMALL(IF(C34='HELP ACC-ITEMS'!$C$4:$C$1000,ROW('HELP ACC-ITEMS'!$C$4:$C$1000)-3),COUNTIF($C$8:C34,C34))),"")</f>
        <v xml:space="preserve"> </v>
      </c>
      <c r="E34" s="56" t="str">
        <f t="array" ref="E34">IFERROR(INDEX('HELP ACC-ITEMS'!$E$4:$E$1000,SMALL(IF(C34='HELP ACC-ITEMS'!$C$4:$C$1000,ROW('HELP ACC-ITEMS'!$C$4:$C$1000)-3),COUNTIF($C$8:C34,C34))),"")</f>
        <v/>
      </c>
      <c r="F34" s="56" t="str">
        <f t="array" ref="F34">IFERROR(INDEX('HELP ACC-ITEMS'!$F$4:$F$1000,SMALL(IF(C34='HELP ACC-ITEMS'!$C$4:$C$1000,ROW('HELP ACC-ITEMS'!$C$4:$C$1000)-3),COUNTIF($C$8:C34,C34))),"")</f>
        <v xml:space="preserve"> </v>
      </c>
      <c r="G34" s="55">
        <f t="array" ref="G34">IF(OR(MID($E34,1,4)="وارد",MID($E34,1,10)="مرتجع عميل"),IF($D$3&lt;&gt;"",INDEX('HELP ACC-ITEMS'!$G$4:$G$1000,SMALL(IF(C34='HELP ACC-ITEMS'!$C$4:$C$1000,ROW('HELP ACC-ITEMS'!$C$4:$C$1000)-3),COUNTIF($C$8:C34,C34)))),0)</f>
        <v>0</v>
      </c>
      <c r="H34" s="55">
        <f t="array" ref="H34">IF(OR(MID($E34,1,5)="منصرف",MID($E34,1,10)="مرتجع مورد"),IF($D$3&lt;&gt;"",INDEX('HELP ACC-ITEMS'!$G$4:$G$1000,SMALL(IF(C34='HELP ACC-ITEMS'!$C$4:$C$1000,ROW('HELP ACC-ITEMS'!$C$4:$C$1000)-3),COUNTIF($C$8:C34,C34)))),0)</f>
        <v>0</v>
      </c>
      <c r="I34" s="55">
        <f t="shared" si="3"/>
        <v>0</v>
      </c>
      <c r="J34" s="55" t="str">
        <f t="array" ref="J34">IFERROR(INDEX('HELP ACC-ITEMS'!$H$4:$H$1000,SMALL(IF(C34='HELP ACC-ITEMS'!$C$4:$C$1000,ROW('HELP ACC-ITEMS'!$C$4:$C$1000)-3),COUNTIF($C$8:C34,C34))),"")</f>
        <v xml:space="preserve"> </v>
      </c>
    </row>
    <row r="35" spans="2:10">
      <c r="B35" s="55" t="str">
        <f>IF( E35&lt;&gt;"",COUNT($B$7:B34)+1,"")</f>
        <v/>
      </c>
      <c r="C35" s="57" t="str">
        <f>IFERROR(IF($D$3&lt;&gt;"",SMALL('HELP ACC-ITEMS'!$C$4:$C$1000,ROW(A29))," "),"    ")</f>
        <v xml:space="preserve"> </v>
      </c>
      <c r="D35" s="56" t="str">
        <f t="array" ref="D35">IFERROR(INDEX('HELP ACC-ITEMS'!$D$4:$D$1000,SMALL(IF(C35='HELP ACC-ITEMS'!$C$4:$C$1000,ROW('HELP ACC-ITEMS'!$C$4:$C$1000)-3),COUNTIF($C$8:C35,C35))),"")</f>
        <v xml:space="preserve"> </v>
      </c>
      <c r="E35" s="56" t="str">
        <f t="array" ref="E35">IFERROR(INDEX('HELP ACC-ITEMS'!$E$4:$E$1000,SMALL(IF(C35='HELP ACC-ITEMS'!$C$4:$C$1000,ROW('HELP ACC-ITEMS'!$C$4:$C$1000)-3),COUNTIF($C$8:C35,C35))),"")</f>
        <v/>
      </c>
      <c r="F35" s="56" t="str">
        <f t="array" ref="F35">IFERROR(INDEX('HELP ACC-ITEMS'!$F$4:$F$1000,SMALL(IF(C35='HELP ACC-ITEMS'!$C$4:$C$1000,ROW('HELP ACC-ITEMS'!$C$4:$C$1000)-3),COUNTIF($C$8:C35,C35))),"")</f>
        <v xml:space="preserve"> </v>
      </c>
      <c r="G35" s="55">
        <f t="array" ref="G35">IF(OR(MID($E35,1,4)="وارد",MID($E35,1,10)="مرتجع عميل"),IF($D$3&lt;&gt;"",INDEX('HELP ACC-ITEMS'!$G$4:$G$1000,SMALL(IF(C35='HELP ACC-ITEMS'!$C$4:$C$1000,ROW('HELP ACC-ITEMS'!$C$4:$C$1000)-3),COUNTIF($C$8:C35,C35)))),0)</f>
        <v>0</v>
      </c>
      <c r="H35" s="55">
        <f t="array" ref="H35">IF(OR(MID($E35,1,5)="منصرف",MID($E35,1,10)="مرتجع مورد"),IF($D$3&lt;&gt;"",INDEX('HELP ACC-ITEMS'!$G$4:$G$1000,SMALL(IF(C35='HELP ACC-ITEMS'!$C$4:$C$1000,ROW('HELP ACC-ITEMS'!$C$4:$C$1000)-3),COUNTIF($C$8:C35,C35)))),0)</f>
        <v>0</v>
      </c>
      <c r="I35" s="55">
        <f t="shared" si="3"/>
        <v>0</v>
      </c>
      <c r="J35" s="55" t="str">
        <f t="array" ref="J35">IFERROR(INDEX('HELP ACC-ITEMS'!$H$4:$H$1000,SMALL(IF(C35='HELP ACC-ITEMS'!$C$4:$C$1000,ROW('HELP ACC-ITEMS'!$C$4:$C$1000)-3),COUNTIF($C$8:C35,C35))),"")</f>
        <v xml:space="preserve"> </v>
      </c>
    </row>
    <row r="36" spans="2:10">
      <c r="B36" s="55" t="str">
        <f>IF( E36&lt;&gt;"",COUNT($B$7:B35)+1,"")</f>
        <v/>
      </c>
      <c r="C36" s="57" t="str">
        <f>IFERROR(IF($D$3&lt;&gt;"",SMALL('HELP ACC-ITEMS'!$C$4:$C$1000,ROW(A30))," "),"    ")</f>
        <v xml:space="preserve"> </v>
      </c>
      <c r="D36" s="56" t="str">
        <f t="array" ref="D36">IFERROR(INDEX('HELP ACC-ITEMS'!$D$4:$D$1000,SMALL(IF(C36='HELP ACC-ITEMS'!$C$4:$C$1000,ROW('HELP ACC-ITEMS'!$C$4:$C$1000)-3),COUNTIF($C$8:C36,C36))),"")</f>
        <v xml:space="preserve"> </v>
      </c>
      <c r="E36" s="56" t="str">
        <f t="array" ref="E36">IFERROR(INDEX('HELP ACC-ITEMS'!$E$4:$E$1000,SMALL(IF(C36='HELP ACC-ITEMS'!$C$4:$C$1000,ROW('HELP ACC-ITEMS'!$C$4:$C$1000)-3),COUNTIF($C$8:C36,C36))),"")</f>
        <v/>
      </c>
      <c r="F36" s="56" t="str">
        <f t="array" ref="F36">IFERROR(INDEX('HELP ACC-ITEMS'!$F$4:$F$1000,SMALL(IF(C36='HELP ACC-ITEMS'!$C$4:$C$1000,ROW('HELP ACC-ITEMS'!$C$4:$C$1000)-3),COUNTIF($C$8:C36,C36))),"")</f>
        <v xml:space="preserve"> </v>
      </c>
      <c r="G36" s="55">
        <f t="array" ref="G36">IF(OR(MID($E36,1,4)="وارد",MID($E36,1,10)="مرتجع عميل"),IF($D$3&lt;&gt;"",INDEX('HELP ACC-ITEMS'!$G$4:$G$1000,SMALL(IF(C36='HELP ACC-ITEMS'!$C$4:$C$1000,ROW('HELP ACC-ITEMS'!$C$4:$C$1000)-3),COUNTIF($C$8:C36,C36)))),0)</f>
        <v>0</v>
      </c>
      <c r="H36" s="55">
        <f t="array" ref="H36">IF(OR(MID($E36,1,5)="منصرف",MID($E36,1,10)="مرتجع مورد"),IF($D$3&lt;&gt;"",INDEX('HELP ACC-ITEMS'!$G$4:$G$1000,SMALL(IF(C36='HELP ACC-ITEMS'!$C$4:$C$1000,ROW('HELP ACC-ITEMS'!$C$4:$C$1000)-3),COUNTIF($C$8:C36,C36)))),0)</f>
        <v>0</v>
      </c>
      <c r="I36" s="55">
        <f t="shared" si="3"/>
        <v>0</v>
      </c>
      <c r="J36" s="55" t="str">
        <f t="array" ref="J36">IFERROR(INDEX('HELP ACC-ITEMS'!$H$4:$H$1000,SMALL(IF(C36='HELP ACC-ITEMS'!$C$4:$C$1000,ROW('HELP ACC-ITEMS'!$C$4:$C$1000)-3),COUNTIF($C$8:C36,C36))),"")</f>
        <v xml:space="preserve"> </v>
      </c>
    </row>
    <row r="37" spans="2:10">
      <c r="B37" s="55" t="str">
        <f>IF( E37&lt;&gt;"",COUNT($B$7:B36)+1,"")</f>
        <v/>
      </c>
      <c r="C37" s="57" t="str">
        <f>IFERROR(IF($D$3&lt;&gt;"",SMALL('HELP ACC-ITEMS'!$C$4:$C$1000,ROW(A31))," "),"    ")</f>
        <v xml:space="preserve"> </v>
      </c>
      <c r="D37" s="56" t="str">
        <f t="array" ref="D37">IFERROR(INDEX('HELP ACC-ITEMS'!$D$4:$D$1000,SMALL(IF(C37='HELP ACC-ITEMS'!$C$4:$C$1000,ROW('HELP ACC-ITEMS'!$C$4:$C$1000)-3),COUNTIF($C$8:C37,C37))),"")</f>
        <v xml:space="preserve"> </v>
      </c>
      <c r="E37" s="56" t="str">
        <f t="array" ref="E37">IFERROR(INDEX('HELP ACC-ITEMS'!$E$4:$E$1000,SMALL(IF(C37='HELP ACC-ITEMS'!$C$4:$C$1000,ROW('HELP ACC-ITEMS'!$C$4:$C$1000)-3),COUNTIF($C$8:C37,C37))),"")</f>
        <v/>
      </c>
      <c r="F37" s="56" t="str">
        <f t="array" ref="F37">IFERROR(INDEX('HELP ACC-ITEMS'!$F$4:$F$1000,SMALL(IF(C37='HELP ACC-ITEMS'!$C$4:$C$1000,ROW('HELP ACC-ITEMS'!$C$4:$C$1000)-3),COUNTIF($C$8:C37,C37))),"")</f>
        <v xml:space="preserve"> </v>
      </c>
      <c r="G37" s="55">
        <f t="array" ref="G37">IF(OR(MID($E37,1,4)="وارد",MID($E37,1,10)="مرتجع عميل"),IF($D$3&lt;&gt;"",INDEX('HELP ACC-ITEMS'!$G$4:$G$1000,SMALL(IF(C37='HELP ACC-ITEMS'!$C$4:$C$1000,ROW('HELP ACC-ITEMS'!$C$4:$C$1000)-3),COUNTIF($C$8:C37,C37)))),0)</f>
        <v>0</v>
      </c>
      <c r="H37" s="55">
        <f t="array" ref="H37">IF(OR(MID($E37,1,5)="منصرف",MID($E37,1,10)="مرتجع مورد"),IF($D$3&lt;&gt;"",INDEX('HELP ACC-ITEMS'!$G$4:$G$1000,SMALL(IF(C37='HELP ACC-ITEMS'!$C$4:$C$1000,ROW('HELP ACC-ITEMS'!$C$4:$C$1000)-3),COUNTIF($C$8:C37,C37)))),0)</f>
        <v>0</v>
      </c>
      <c r="I37" s="55">
        <f t="shared" si="3"/>
        <v>0</v>
      </c>
      <c r="J37" s="55" t="str">
        <f t="array" ref="J37">IFERROR(INDEX('HELP ACC-ITEMS'!$H$4:$H$1000,SMALL(IF(C37='HELP ACC-ITEMS'!$C$4:$C$1000,ROW('HELP ACC-ITEMS'!$C$4:$C$1000)-3),COUNTIF($C$8:C37,C37))),"")</f>
        <v xml:space="preserve"> </v>
      </c>
    </row>
    <row r="38" spans="2:10">
      <c r="B38" s="55" t="str">
        <f>IF( E38&lt;&gt;"",COUNT($B$7:B37)+1,"")</f>
        <v/>
      </c>
      <c r="C38" s="57" t="str">
        <f>IFERROR(IF($D$3&lt;&gt;"",SMALL('HELP ACC-ITEMS'!$C$4:$C$1000,ROW(A32))," "),"    ")</f>
        <v xml:space="preserve"> </v>
      </c>
      <c r="D38" s="56" t="str">
        <f t="array" ref="D38">IFERROR(INDEX('HELP ACC-ITEMS'!$D$4:$D$1000,SMALL(IF(C38='HELP ACC-ITEMS'!$C$4:$C$1000,ROW('HELP ACC-ITEMS'!$C$4:$C$1000)-3),COUNTIF($C$8:C38,C38))),"")</f>
        <v xml:space="preserve"> </v>
      </c>
      <c r="E38" s="56" t="str">
        <f t="array" ref="E38">IFERROR(INDEX('HELP ACC-ITEMS'!$E$4:$E$1000,SMALL(IF(C38='HELP ACC-ITEMS'!$C$4:$C$1000,ROW('HELP ACC-ITEMS'!$C$4:$C$1000)-3),COUNTIF($C$8:C38,C38))),"")</f>
        <v/>
      </c>
      <c r="F38" s="56" t="str">
        <f t="array" ref="F38">IFERROR(INDEX('HELP ACC-ITEMS'!$F$4:$F$1000,SMALL(IF(C38='HELP ACC-ITEMS'!$C$4:$C$1000,ROW('HELP ACC-ITEMS'!$C$4:$C$1000)-3),COUNTIF($C$8:C38,C38))),"")</f>
        <v xml:space="preserve"> </v>
      </c>
      <c r="G38" s="55">
        <f t="array" ref="G38">IF(OR(MID($E38,1,4)="وارد",MID($E38,1,10)="مرتجع عميل"),IF($D$3&lt;&gt;"",INDEX('HELP ACC-ITEMS'!$G$4:$G$1000,SMALL(IF(C38='HELP ACC-ITEMS'!$C$4:$C$1000,ROW('HELP ACC-ITEMS'!$C$4:$C$1000)-3),COUNTIF($C$8:C38,C38)))),0)</f>
        <v>0</v>
      </c>
      <c r="H38" s="55">
        <f t="array" ref="H38">IF(OR(MID($E38,1,5)="منصرف",MID($E38,1,10)="مرتجع مورد"),IF($D$3&lt;&gt;"",INDEX('HELP ACC-ITEMS'!$G$4:$G$1000,SMALL(IF(C38='HELP ACC-ITEMS'!$C$4:$C$1000,ROW('HELP ACC-ITEMS'!$C$4:$C$1000)-3),COUNTIF($C$8:C38,C38)))),0)</f>
        <v>0</v>
      </c>
      <c r="I38" s="55">
        <f t="shared" si="3"/>
        <v>0</v>
      </c>
      <c r="J38" s="55" t="str">
        <f t="array" ref="J38">IFERROR(INDEX('HELP ACC-ITEMS'!$H$4:$H$1000,SMALL(IF(C38='HELP ACC-ITEMS'!$C$4:$C$1000,ROW('HELP ACC-ITEMS'!$C$4:$C$1000)-3),COUNTIF($C$8:C38,C38))),"")</f>
        <v xml:space="preserve"> </v>
      </c>
    </row>
    <row r="39" spans="2:10">
      <c r="B39" s="55" t="str">
        <f>IF( E39&lt;&gt;"",COUNT($B$7:B38)+1,"")</f>
        <v/>
      </c>
      <c r="C39" s="57" t="str">
        <f>IFERROR(IF($D$3&lt;&gt;"",SMALL('HELP ACC-ITEMS'!$C$4:$C$1000,ROW(A33))," "),"    ")</f>
        <v xml:space="preserve"> </v>
      </c>
      <c r="D39" s="56" t="str">
        <f t="array" ref="D39">IFERROR(INDEX('HELP ACC-ITEMS'!$D$4:$D$1000,SMALL(IF(C39='HELP ACC-ITEMS'!$C$4:$C$1000,ROW('HELP ACC-ITEMS'!$C$4:$C$1000)-3),COUNTIF($C$8:C39,C39))),"")</f>
        <v xml:space="preserve"> </v>
      </c>
      <c r="E39" s="56" t="str">
        <f t="array" ref="E39">IFERROR(INDEX('HELP ACC-ITEMS'!$E$4:$E$1000,SMALL(IF(C39='HELP ACC-ITEMS'!$C$4:$C$1000,ROW('HELP ACC-ITEMS'!$C$4:$C$1000)-3),COUNTIF($C$8:C39,C39))),"")</f>
        <v/>
      </c>
      <c r="F39" s="56" t="str">
        <f t="array" ref="F39">IFERROR(INDEX('HELP ACC-ITEMS'!$F$4:$F$1000,SMALL(IF(C39='HELP ACC-ITEMS'!$C$4:$C$1000,ROW('HELP ACC-ITEMS'!$C$4:$C$1000)-3),COUNTIF($C$8:C39,C39))),"")</f>
        <v xml:space="preserve"> </v>
      </c>
      <c r="G39" s="55">
        <f t="array" ref="G39">IF(OR(MID($E39,1,4)="وارد",MID($E39,1,10)="مرتجع عميل"),IF($D$3&lt;&gt;"",INDEX('HELP ACC-ITEMS'!$G$4:$G$1000,SMALL(IF(C39='HELP ACC-ITEMS'!$C$4:$C$1000,ROW('HELP ACC-ITEMS'!$C$4:$C$1000)-3),COUNTIF($C$8:C39,C39)))),0)</f>
        <v>0</v>
      </c>
      <c r="H39" s="55">
        <f t="array" ref="H39">IF(OR(MID($E39,1,5)="منصرف",MID($E39,1,10)="مرتجع مورد"),IF($D$3&lt;&gt;"",INDEX('HELP ACC-ITEMS'!$G$4:$G$1000,SMALL(IF(C39='HELP ACC-ITEMS'!$C$4:$C$1000,ROW('HELP ACC-ITEMS'!$C$4:$C$1000)-3),COUNTIF($C$8:C39,C39)))),0)</f>
        <v>0</v>
      </c>
      <c r="I39" s="55">
        <f t="shared" si="3"/>
        <v>0</v>
      </c>
      <c r="J39" s="55" t="str">
        <f t="array" ref="J39">IFERROR(INDEX('HELP ACC-ITEMS'!$H$4:$H$1000,SMALL(IF(C39='HELP ACC-ITEMS'!$C$4:$C$1000,ROW('HELP ACC-ITEMS'!$C$4:$C$1000)-3),COUNTIF($C$8:C39,C39))),"")</f>
        <v xml:space="preserve"> </v>
      </c>
    </row>
    <row r="40" spans="2:10">
      <c r="B40" s="55" t="str">
        <f>IF( E40&lt;&gt;"",COUNT($B$7:B39)+1,"")</f>
        <v/>
      </c>
      <c r="C40" s="57" t="str">
        <f>IFERROR(IF($D$3&lt;&gt;"",SMALL('HELP ACC-ITEMS'!$C$4:$C$1000,ROW(A34))," "),"    ")</f>
        <v xml:space="preserve"> </v>
      </c>
      <c r="D40" s="56" t="str">
        <f t="array" ref="D40">IFERROR(INDEX('HELP ACC-ITEMS'!$D$4:$D$1000,SMALL(IF(C40='HELP ACC-ITEMS'!$C$4:$C$1000,ROW('HELP ACC-ITEMS'!$C$4:$C$1000)-3),COUNTIF($C$8:C40,C40))),"")</f>
        <v xml:space="preserve"> </v>
      </c>
      <c r="E40" s="56" t="str">
        <f t="array" ref="E40">IFERROR(INDEX('HELP ACC-ITEMS'!$E$4:$E$1000,SMALL(IF(C40='HELP ACC-ITEMS'!$C$4:$C$1000,ROW('HELP ACC-ITEMS'!$C$4:$C$1000)-3),COUNTIF($C$8:C40,C40))),"")</f>
        <v/>
      </c>
      <c r="F40" s="56" t="str">
        <f t="array" ref="F40">IFERROR(INDEX('HELP ACC-ITEMS'!$F$4:$F$1000,SMALL(IF(C40='HELP ACC-ITEMS'!$C$4:$C$1000,ROW('HELP ACC-ITEMS'!$C$4:$C$1000)-3),COUNTIF($C$8:C40,C40))),"")</f>
        <v xml:space="preserve"> </v>
      </c>
      <c r="G40" s="55">
        <f t="array" ref="G40">IF(OR(MID($E40,1,4)="وارد",MID($E40,1,10)="مرتجع عميل"),IF($D$3&lt;&gt;"",INDEX('HELP ACC-ITEMS'!$G$4:$G$1000,SMALL(IF(C40='HELP ACC-ITEMS'!$C$4:$C$1000,ROW('HELP ACC-ITEMS'!$C$4:$C$1000)-3),COUNTIF($C$8:C40,C40)))),0)</f>
        <v>0</v>
      </c>
      <c r="H40" s="55">
        <f t="array" ref="H40">IF(OR(MID($E40,1,5)="منصرف",MID($E40,1,10)="مرتجع مورد"),IF($D$3&lt;&gt;"",INDEX('HELP ACC-ITEMS'!$G$4:$G$1000,SMALL(IF(C40='HELP ACC-ITEMS'!$C$4:$C$1000,ROW('HELP ACC-ITEMS'!$C$4:$C$1000)-3),COUNTIF($C$8:C40,C40)))),0)</f>
        <v>0</v>
      </c>
      <c r="I40" s="55">
        <f t="shared" si="3"/>
        <v>0</v>
      </c>
      <c r="J40" s="55" t="str">
        <f t="array" ref="J40">IFERROR(INDEX('HELP ACC-ITEMS'!$H$4:$H$1000,SMALL(IF(C40='HELP ACC-ITEMS'!$C$4:$C$1000,ROW('HELP ACC-ITEMS'!$C$4:$C$1000)-3),COUNTIF($C$8:C40,C40))),"")</f>
        <v xml:space="preserve"> </v>
      </c>
    </row>
    <row r="41" spans="2:10">
      <c r="B41" s="55" t="str">
        <f>IF( E41&lt;&gt;"",COUNT($B$7:B40)+1,"")</f>
        <v/>
      </c>
      <c r="C41" s="57" t="str">
        <f>IFERROR(IF($D$3&lt;&gt;"",SMALL('HELP ACC-ITEMS'!$C$4:$C$1000,ROW(A35))," "),"    ")</f>
        <v xml:space="preserve"> </v>
      </c>
      <c r="D41" s="56" t="str">
        <f t="array" ref="D41">IFERROR(INDEX('HELP ACC-ITEMS'!$D$4:$D$1000,SMALL(IF(C41='HELP ACC-ITEMS'!$C$4:$C$1000,ROW('HELP ACC-ITEMS'!$C$4:$C$1000)-3),COUNTIF($C$8:C41,C41))),"")</f>
        <v xml:space="preserve"> </v>
      </c>
      <c r="E41" s="56" t="str">
        <f t="array" ref="E41">IFERROR(INDEX('HELP ACC-ITEMS'!$E$4:$E$1000,SMALL(IF(C41='HELP ACC-ITEMS'!$C$4:$C$1000,ROW('HELP ACC-ITEMS'!$C$4:$C$1000)-3),COUNTIF($C$8:C41,C41))),"")</f>
        <v/>
      </c>
      <c r="F41" s="56" t="str">
        <f t="array" ref="F41">IFERROR(INDEX('HELP ACC-ITEMS'!$F$4:$F$1000,SMALL(IF(C41='HELP ACC-ITEMS'!$C$4:$C$1000,ROW('HELP ACC-ITEMS'!$C$4:$C$1000)-3),COUNTIF($C$8:C41,C41))),"")</f>
        <v xml:space="preserve"> </v>
      </c>
      <c r="G41" s="55">
        <f t="array" ref="G41">IF(OR(MID($E41,1,4)="وارد",MID($E41,1,10)="مرتجع عميل"),IF($D$3&lt;&gt;"",INDEX('HELP ACC-ITEMS'!$G$4:$G$1000,SMALL(IF(C41='HELP ACC-ITEMS'!$C$4:$C$1000,ROW('HELP ACC-ITEMS'!$C$4:$C$1000)-3),COUNTIF($C$8:C41,C41)))),0)</f>
        <v>0</v>
      </c>
      <c r="H41" s="55">
        <f t="array" ref="H41">IF(OR(MID($E41,1,5)="منصرف",MID($E41,1,10)="مرتجع مورد"),IF($D$3&lt;&gt;"",INDEX('HELP ACC-ITEMS'!$G$4:$G$1000,SMALL(IF(C41='HELP ACC-ITEMS'!$C$4:$C$1000,ROW('HELP ACC-ITEMS'!$C$4:$C$1000)-3),COUNTIF($C$8:C41,C41)))),0)</f>
        <v>0</v>
      </c>
      <c r="I41" s="55">
        <f t="shared" si="3"/>
        <v>0</v>
      </c>
      <c r="J41" s="55" t="str">
        <f t="array" ref="J41">IFERROR(INDEX('HELP ACC-ITEMS'!$H$4:$H$1000,SMALL(IF(C41='HELP ACC-ITEMS'!$C$4:$C$1000,ROW('HELP ACC-ITEMS'!$C$4:$C$1000)-3),COUNTIF($C$8:C41,C41))),"")</f>
        <v xml:space="preserve"> </v>
      </c>
    </row>
    <row r="42" spans="2:10">
      <c r="B42" s="55" t="str">
        <f>IF( E42&lt;&gt;"",COUNT($B$7:B41)+1,"")</f>
        <v/>
      </c>
      <c r="C42" s="57" t="str">
        <f>IFERROR(IF($D$3&lt;&gt;"",SMALL('HELP ACC-ITEMS'!$C$4:$C$1000,ROW(A36))," "),"    ")</f>
        <v xml:space="preserve"> </v>
      </c>
      <c r="D42" s="56" t="str">
        <f t="array" ref="D42">IFERROR(INDEX('HELP ACC-ITEMS'!$D$4:$D$1000,SMALL(IF(C42='HELP ACC-ITEMS'!$C$4:$C$1000,ROW('HELP ACC-ITEMS'!$C$4:$C$1000)-3),COUNTIF($C$8:C42,C42))),"")</f>
        <v xml:space="preserve"> </v>
      </c>
      <c r="E42" s="56" t="str">
        <f t="array" ref="E42">IFERROR(INDEX('HELP ACC-ITEMS'!$E$4:$E$1000,SMALL(IF(C42='HELP ACC-ITEMS'!$C$4:$C$1000,ROW('HELP ACC-ITEMS'!$C$4:$C$1000)-3),COUNTIF($C$8:C42,C42))),"")</f>
        <v/>
      </c>
      <c r="F42" s="56" t="str">
        <f t="array" ref="F42">IFERROR(INDEX('HELP ACC-ITEMS'!$F$4:$F$1000,SMALL(IF(C42='HELP ACC-ITEMS'!$C$4:$C$1000,ROW('HELP ACC-ITEMS'!$C$4:$C$1000)-3),COUNTIF($C$8:C42,C42))),"")</f>
        <v xml:space="preserve"> </v>
      </c>
      <c r="G42" s="55">
        <f t="array" ref="G42">IF(OR(MID($E42,1,4)="وارد",MID($E42,1,10)="مرتجع عميل"),IF($D$3&lt;&gt;"",INDEX('HELP ACC-ITEMS'!$G$4:$G$1000,SMALL(IF(C42='HELP ACC-ITEMS'!$C$4:$C$1000,ROW('HELP ACC-ITEMS'!$C$4:$C$1000)-3),COUNTIF($C$8:C42,C42)))),0)</f>
        <v>0</v>
      </c>
      <c r="H42" s="55">
        <f t="array" ref="H42">IF(OR(MID($E42,1,5)="منصرف",MID($E42,1,10)="مرتجع مورد"),IF($D$3&lt;&gt;"",INDEX('HELP ACC-ITEMS'!$G$4:$G$1000,SMALL(IF(C42='HELP ACC-ITEMS'!$C$4:$C$1000,ROW('HELP ACC-ITEMS'!$C$4:$C$1000)-3),COUNTIF($C$8:C42,C42)))),0)</f>
        <v>0</v>
      </c>
      <c r="I42" s="55">
        <f t="shared" si="3"/>
        <v>0</v>
      </c>
      <c r="J42" s="55" t="str">
        <f t="array" ref="J42">IFERROR(INDEX('HELP ACC-ITEMS'!$H$4:$H$1000,SMALL(IF(C42='HELP ACC-ITEMS'!$C$4:$C$1000,ROW('HELP ACC-ITEMS'!$C$4:$C$1000)-3),COUNTIF($C$8:C42,C42))),"")</f>
        <v xml:space="preserve"> </v>
      </c>
    </row>
    <row r="43" spans="2:10">
      <c r="B43" s="55" t="str">
        <f>IF( E43&lt;&gt;"",COUNT($B$7:B42)+1,"")</f>
        <v/>
      </c>
      <c r="C43" s="57" t="str">
        <f>IFERROR(IF($D$3&lt;&gt;"",SMALL('HELP ACC-ITEMS'!$C$4:$C$1000,ROW(A37))," "),"    ")</f>
        <v xml:space="preserve"> </v>
      </c>
      <c r="D43" s="56" t="str">
        <f t="array" ref="D43">IFERROR(INDEX('HELP ACC-ITEMS'!$D$4:$D$1000,SMALL(IF(C43='HELP ACC-ITEMS'!$C$4:$C$1000,ROW('HELP ACC-ITEMS'!$C$4:$C$1000)-3),COUNTIF($C$8:C43,C43))),"")</f>
        <v xml:space="preserve"> </v>
      </c>
      <c r="E43" s="56" t="str">
        <f t="array" ref="E43">IFERROR(INDEX('HELP ACC-ITEMS'!$E$4:$E$1000,SMALL(IF(C43='HELP ACC-ITEMS'!$C$4:$C$1000,ROW('HELP ACC-ITEMS'!$C$4:$C$1000)-3),COUNTIF($C$8:C43,C43))),"")</f>
        <v/>
      </c>
      <c r="F43" s="56" t="str">
        <f t="array" ref="F43">IFERROR(INDEX('HELP ACC-ITEMS'!$F$4:$F$1000,SMALL(IF(C43='HELP ACC-ITEMS'!$C$4:$C$1000,ROW('HELP ACC-ITEMS'!$C$4:$C$1000)-3),COUNTIF($C$8:C43,C43))),"")</f>
        <v xml:space="preserve"> </v>
      </c>
      <c r="G43" s="55">
        <f t="array" ref="G43">IF(OR(MID($E43,1,4)="وارد",MID($E43,1,10)="مرتجع عميل"),IF($D$3&lt;&gt;"",INDEX('HELP ACC-ITEMS'!$G$4:$G$1000,SMALL(IF(C43='HELP ACC-ITEMS'!$C$4:$C$1000,ROW('HELP ACC-ITEMS'!$C$4:$C$1000)-3),COUNTIF($C$8:C43,C43)))),0)</f>
        <v>0</v>
      </c>
      <c r="H43" s="55">
        <f t="array" ref="H43">IF(OR(MID($E43,1,5)="منصرف",MID($E43,1,10)="مرتجع مورد"),IF($D$3&lt;&gt;"",INDEX('HELP ACC-ITEMS'!$G$4:$G$1000,SMALL(IF(C43='HELP ACC-ITEMS'!$C$4:$C$1000,ROW('HELP ACC-ITEMS'!$C$4:$C$1000)-3),COUNTIF($C$8:C43,C43)))),0)</f>
        <v>0</v>
      </c>
      <c r="I43" s="55">
        <f t="shared" si="3"/>
        <v>0</v>
      </c>
      <c r="J43" s="55" t="str">
        <f t="array" ref="J43">IFERROR(INDEX('HELP ACC-ITEMS'!$H$4:$H$1000,SMALL(IF(C43='HELP ACC-ITEMS'!$C$4:$C$1000,ROW('HELP ACC-ITEMS'!$C$4:$C$1000)-3),COUNTIF($C$8:C43,C43))),"")</f>
        <v xml:space="preserve"> </v>
      </c>
    </row>
    <row r="44" spans="2:10">
      <c r="B44" s="55" t="str">
        <f>IF( E44&lt;&gt;"",COUNT($B$7:B43)+1,"")</f>
        <v/>
      </c>
      <c r="C44" s="57" t="str">
        <f>IFERROR(IF($D$3&lt;&gt;"",SMALL('HELP ACC-ITEMS'!$C$4:$C$1000,ROW(A38))," "),"    ")</f>
        <v xml:space="preserve"> </v>
      </c>
      <c r="D44" s="56" t="str">
        <f t="array" ref="D44">IFERROR(INDEX('HELP ACC-ITEMS'!$D$4:$D$1000,SMALL(IF(C44='HELP ACC-ITEMS'!$C$4:$C$1000,ROW('HELP ACC-ITEMS'!$C$4:$C$1000)-3),COUNTIF($C$8:C44,C44))),"")</f>
        <v xml:space="preserve"> </v>
      </c>
      <c r="E44" s="56" t="str">
        <f t="array" ref="E44">IFERROR(INDEX('HELP ACC-ITEMS'!$E$4:$E$1000,SMALL(IF(C44='HELP ACC-ITEMS'!$C$4:$C$1000,ROW('HELP ACC-ITEMS'!$C$4:$C$1000)-3),COUNTIF($C$8:C44,C44))),"")</f>
        <v/>
      </c>
      <c r="F44" s="56" t="str">
        <f t="array" ref="F44">IFERROR(INDEX('HELP ACC-ITEMS'!$F$4:$F$1000,SMALL(IF(C44='HELP ACC-ITEMS'!$C$4:$C$1000,ROW('HELP ACC-ITEMS'!$C$4:$C$1000)-3),COUNTIF($C$8:C44,C44))),"")</f>
        <v xml:space="preserve"> </v>
      </c>
      <c r="G44" s="55">
        <f t="array" ref="G44">IF(OR(MID($E44,1,4)="وارد",MID($E44,1,10)="مرتجع عميل"),IF($D$3&lt;&gt;"",INDEX('HELP ACC-ITEMS'!$G$4:$G$1000,SMALL(IF(C44='HELP ACC-ITEMS'!$C$4:$C$1000,ROW('HELP ACC-ITEMS'!$C$4:$C$1000)-3),COUNTIF($C$8:C44,C44)))),0)</f>
        <v>0</v>
      </c>
      <c r="H44" s="55">
        <f t="array" ref="H44">IF(OR(MID($E44,1,5)="منصرف",MID($E44,1,10)="مرتجع مورد"),IF($D$3&lt;&gt;"",INDEX('HELP ACC-ITEMS'!$G$4:$G$1000,SMALL(IF(C44='HELP ACC-ITEMS'!$C$4:$C$1000,ROW('HELP ACC-ITEMS'!$C$4:$C$1000)-3),COUNTIF($C$8:C44,C44)))),0)</f>
        <v>0</v>
      </c>
      <c r="I44" s="55">
        <f t="shared" si="3"/>
        <v>0</v>
      </c>
      <c r="J44" s="55" t="str">
        <f t="array" ref="J44">IFERROR(INDEX('HELP ACC-ITEMS'!$H$4:$H$1000,SMALL(IF(C44='HELP ACC-ITEMS'!$C$4:$C$1000,ROW('HELP ACC-ITEMS'!$C$4:$C$1000)-3),COUNTIF($C$8:C44,C44))),"")</f>
        <v xml:space="preserve"> </v>
      </c>
    </row>
    <row r="45" spans="2:10">
      <c r="B45" s="55" t="str">
        <f>IF( E45&lt;&gt;"",COUNT($B$7:B44)+1,"")</f>
        <v/>
      </c>
      <c r="C45" s="57" t="str">
        <f>IFERROR(IF($D$3&lt;&gt;"",SMALL('HELP ACC-ITEMS'!$C$4:$C$1000,ROW(A39))," "),"    ")</f>
        <v xml:space="preserve"> </v>
      </c>
      <c r="D45" s="56" t="str">
        <f t="array" ref="D45">IFERROR(INDEX('HELP ACC-ITEMS'!$D$4:$D$1000,SMALL(IF(C45='HELP ACC-ITEMS'!$C$4:$C$1000,ROW('HELP ACC-ITEMS'!$C$4:$C$1000)-3),COUNTIF($C$8:C45,C45))),"")</f>
        <v xml:space="preserve"> </v>
      </c>
      <c r="E45" s="56" t="str">
        <f t="array" ref="E45">IFERROR(INDEX('HELP ACC-ITEMS'!$E$4:$E$1000,SMALL(IF(C45='HELP ACC-ITEMS'!$C$4:$C$1000,ROW('HELP ACC-ITEMS'!$C$4:$C$1000)-3),COUNTIF($C$8:C45,C45))),"")</f>
        <v/>
      </c>
      <c r="F45" s="56" t="str">
        <f t="array" ref="F45">IFERROR(INDEX('HELP ACC-ITEMS'!$F$4:$F$1000,SMALL(IF(C45='HELP ACC-ITEMS'!$C$4:$C$1000,ROW('HELP ACC-ITEMS'!$C$4:$C$1000)-3),COUNTIF($C$8:C45,C45))),"")</f>
        <v xml:space="preserve"> </v>
      </c>
      <c r="G45" s="55">
        <f t="array" ref="G45">IF(OR(MID($E45,1,4)="وارد",MID($E45,1,10)="مرتجع عميل"),IF($D$3&lt;&gt;"",INDEX('HELP ACC-ITEMS'!$G$4:$G$1000,SMALL(IF(C45='HELP ACC-ITEMS'!$C$4:$C$1000,ROW('HELP ACC-ITEMS'!$C$4:$C$1000)-3),COUNTIF($C$8:C45,C45)))),0)</f>
        <v>0</v>
      </c>
      <c r="H45" s="55">
        <f t="array" ref="H45">IF(OR(MID($E45,1,5)="منصرف",MID($E45,1,10)="مرتجع مورد"),IF($D$3&lt;&gt;"",INDEX('HELP ACC-ITEMS'!$G$4:$G$1000,SMALL(IF(C45='HELP ACC-ITEMS'!$C$4:$C$1000,ROW('HELP ACC-ITEMS'!$C$4:$C$1000)-3),COUNTIF($C$8:C45,C45)))),0)</f>
        <v>0</v>
      </c>
      <c r="I45" s="55">
        <f t="shared" si="3"/>
        <v>0</v>
      </c>
      <c r="J45" s="55" t="str">
        <f t="array" ref="J45">IFERROR(INDEX('HELP ACC-ITEMS'!$H$4:$H$1000,SMALL(IF(C45='HELP ACC-ITEMS'!$C$4:$C$1000,ROW('HELP ACC-ITEMS'!$C$4:$C$1000)-3),COUNTIF($C$8:C45,C45))),"")</f>
        <v xml:space="preserve"> </v>
      </c>
    </row>
    <row r="46" spans="2:10">
      <c r="B46" s="55" t="str">
        <f>IF( E46&lt;&gt;"",COUNT($B$7:B45)+1,"")</f>
        <v/>
      </c>
      <c r="C46" s="57" t="str">
        <f>IFERROR(IF($D$3&lt;&gt;"",SMALL('HELP ACC-ITEMS'!$C$4:$C$1000,ROW(A40))," "),"    ")</f>
        <v xml:space="preserve"> </v>
      </c>
      <c r="D46" s="56" t="str">
        <f t="array" ref="D46">IFERROR(INDEX('HELP ACC-ITEMS'!$D$4:$D$1000,SMALL(IF(C46='HELP ACC-ITEMS'!$C$4:$C$1000,ROW('HELP ACC-ITEMS'!$C$4:$C$1000)-3),COUNTIF($C$8:C46,C46))),"")</f>
        <v xml:space="preserve"> </v>
      </c>
      <c r="E46" s="56" t="str">
        <f t="array" ref="E46">IFERROR(INDEX('HELP ACC-ITEMS'!$E$4:$E$1000,SMALL(IF(C46='HELP ACC-ITEMS'!$C$4:$C$1000,ROW('HELP ACC-ITEMS'!$C$4:$C$1000)-3),COUNTIF($C$8:C46,C46))),"")</f>
        <v/>
      </c>
      <c r="F46" s="56" t="str">
        <f t="array" ref="F46">IFERROR(INDEX('HELP ACC-ITEMS'!$F$4:$F$1000,SMALL(IF(C46='HELP ACC-ITEMS'!$C$4:$C$1000,ROW('HELP ACC-ITEMS'!$C$4:$C$1000)-3),COUNTIF($C$8:C46,C46))),"")</f>
        <v xml:space="preserve"> </v>
      </c>
      <c r="G46" s="55">
        <f t="array" ref="G46">IF(OR(MID($E46,1,4)="وارد",MID($E46,1,10)="مرتجع عميل"),IF($D$3&lt;&gt;"",INDEX('HELP ACC-ITEMS'!$G$4:$G$1000,SMALL(IF(C46='HELP ACC-ITEMS'!$C$4:$C$1000,ROW('HELP ACC-ITEMS'!$C$4:$C$1000)-3),COUNTIF($C$8:C46,C46)))),0)</f>
        <v>0</v>
      </c>
      <c r="H46" s="55">
        <f t="array" ref="H46">IF(OR(MID($E46,1,5)="منصرف",MID($E46,1,10)="مرتجع مورد"),IF($D$3&lt;&gt;"",INDEX('HELP ACC-ITEMS'!$G$4:$G$1000,SMALL(IF(C46='HELP ACC-ITEMS'!$C$4:$C$1000,ROW('HELP ACC-ITEMS'!$C$4:$C$1000)-3),COUNTIF($C$8:C46,C46)))),0)</f>
        <v>0</v>
      </c>
      <c r="I46" s="55">
        <f t="shared" si="3"/>
        <v>0</v>
      </c>
      <c r="J46" s="55" t="str">
        <f t="array" ref="J46">IFERROR(INDEX('HELP ACC-ITEMS'!$H$4:$H$1000,SMALL(IF(C46='HELP ACC-ITEMS'!$C$4:$C$1000,ROW('HELP ACC-ITEMS'!$C$4:$C$1000)-3),COUNTIF($C$8:C46,C46))),"")</f>
        <v xml:space="preserve"> </v>
      </c>
    </row>
    <row r="47" spans="2:10">
      <c r="B47" s="55" t="str">
        <f>IF( E47&lt;&gt;"",COUNT($B$7:B46)+1,"")</f>
        <v/>
      </c>
      <c r="C47" s="57" t="str">
        <f>IFERROR(IF($D$3&lt;&gt;"",SMALL('HELP ACC-ITEMS'!$C$4:$C$1000,ROW(A41))," "),"    ")</f>
        <v xml:space="preserve"> </v>
      </c>
      <c r="D47" s="56" t="str">
        <f t="array" ref="D47">IFERROR(INDEX('HELP ACC-ITEMS'!$D$4:$D$1000,SMALL(IF(C47='HELP ACC-ITEMS'!$C$4:$C$1000,ROW('HELP ACC-ITEMS'!$C$4:$C$1000)-3),COUNTIF($C$8:C47,C47))),"")</f>
        <v xml:space="preserve"> </v>
      </c>
      <c r="E47" s="56" t="str">
        <f t="array" ref="E47">IFERROR(INDEX('HELP ACC-ITEMS'!$E$4:$E$1000,SMALL(IF(C47='HELP ACC-ITEMS'!$C$4:$C$1000,ROW('HELP ACC-ITEMS'!$C$4:$C$1000)-3),COUNTIF($C$8:C47,C47))),"")</f>
        <v/>
      </c>
      <c r="F47" s="56" t="str">
        <f t="array" ref="F47">IFERROR(INDEX('HELP ACC-ITEMS'!$F$4:$F$1000,SMALL(IF(C47='HELP ACC-ITEMS'!$C$4:$C$1000,ROW('HELP ACC-ITEMS'!$C$4:$C$1000)-3),COUNTIF($C$8:C47,C47))),"")</f>
        <v xml:space="preserve"> </v>
      </c>
      <c r="G47" s="55">
        <f t="array" ref="G47">IF(OR(MID($E47,1,4)="وارد",MID($E47,1,10)="مرتجع عميل"),IF($D$3&lt;&gt;"",INDEX('HELP ACC-ITEMS'!$G$4:$G$1000,SMALL(IF(C47='HELP ACC-ITEMS'!$C$4:$C$1000,ROW('HELP ACC-ITEMS'!$C$4:$C$1000)-3),COUNTIF($C$8:C47,C47)))),0)</f>
        <v>0</v>
      </c>
      <c r="H47" s="55">
        <f t="array" ref="H47">IF(OR(MID($E47,1,5)="منصرف",MID($E47,1,10)="مرتجع مورد"),IF($D$3&lt;&gt;"",INDEX('HELP ACC-ITEMS'!$G$4:$G$1000,SMALL(IF(C47='HELP ACC-ITEMS'!$C$4:$C$1000,ROW('HELP ACC-ITEMS'!$C$4:$C$1000)-3),COUNTIF($C$8:C47,C47)))),0)</f>
        <v>0</v>
      </c>
      <c r="I47" s="55">
        <f t="shared" si="3"/>
        <v>0</v>
      </c>
      <c r="J47" s="55" t="str">
        <f t="array" ref="J47">IFERROR(INDEX('HELP ACC-ITEMS'!$H$4:$H$1000,SMALL(IF(C47='HELP ACC-ITEMS'!$C$4:$C$1000,ROW('HELP ACC-ITEMS'!$C$4:$C$1000)-3),COUNTIF($C$8:C47,C47))),"")</f>
        <v xml:space="preserve"> </v>
      </c>
    </row>
    <row r="48" spans="2:10">
      <c r="B48" s="55" t="str">
        <f>IF( E48&lt;&gt;"",COUNT($B$7:B47)+1,"")</f>
        <v/>
      </c>
      <c r="C48" s="57" t="str">
        <f>IFERROR(IF($D$3&lt;&gt;"",SMALL('HELP ACC-ITEMS'!$C$4:$C$1000,ROW(A42))," "),"    ")</f>
        <v xml:space="preserve"> </v>
      </c>
      <c r="D48" s="56" t="str">
        <f t="array" ref="D48">IFERROR(INDEX('HELP ACC-ITEMS'!$D$4:$D$1000,SMALL(IF(C48='HELP ACC-ITEMS'!$C$4:$C$1000,ROW('HELP ACC-ITEMS'!$C$4:$C$1000)-3),COUNTIF($C$8:C48,C48))),"")</f>
        <v xml:space="preserve"> </v>
      </c>
      <c r="E48" s="56" t="str">
        <f t="array" ref="E48">IFERROR(INDEX('HELP ACC-ITEMS'!$E$4:$E$1000,SMALL(IF(C48='HELP ACC-ITEMS'!$C$4:$C$1000,ROW('HELP ACC-ITEMS'!$C$4:$C$1000)-3),COUNTIF($C$8:C48,C48))),"")</f>
        <v/>
      </c>
      <c r="F48" s="56" t="str">
        <f t="array" ref="F48">IFERROR(INDEX('HELP ACC-ITEMS'!$F$4:$F$1000,SMALL(IF(C48='HELP ACC-ITEMS'!$C$4:$C$1000,ROW('HELP ACC-ITEMS'!$C$4:$C$1000)-3),COUNTIF($C$8:C48,C48))),"")</f>
        <v xml:space="preserve"> </v>
      </c>
      <c r="G48" s="55">
        <f t="array" ref="G48">IF(OR(MID($E48,1,4)="وارد",MID($E48,1,10)="مرتجع عميل"),IF($D$3&lt;&gt;"",INDEX('HELP ACC-ITEMS'!$G$4:$G$1000,SMALL(IF(C48='HELP ACC-ITEMS'!$C$4:$C$1000,ROW('HELP ACC-ITEMS'!$C$4:$C$1000)-3),COUNTIF($C$8:C48,C48)))),0)</f>
        <v>0</v>
      </c>
      <c r="H48" s="55">
        <f t="array" ref="H48">IF(OR(MID($E48,1,5)="منصرف",MID($E48,1,10)="مرتجع مورد"),IF($D$3&lt;&gt;"",INDEX('HELP ACC-ITEMS'!$G$4:$G$1000,SMALL(IF(C48='HELP ACC-ITEMS'!$C$4:$C$1000,ROW('HELP ACC-ITEMS'!$C$4:$C$1000)-3),COUNTIF($C$8:C48,C48)))),0)</f>
        <v>0</v>
      </c>
      <c r="I48" s="55">
        <f t="shared" si="3"/>
        <v>0</v>
      </c>
      <c r="J48" s="55" t="str">
        <f t="array" ref="J48">IFERROR(INDEX('HELP ACC-ITEMS'!$H$4:$H$1000,SMALL(IF(C48='HELP ACC-ITEMS'!$C$4:$C$1000,ROW('HELP ACC-ITEMS'!$C$4:$C$1000)-3),COUNTIF($C$8:C48,C48))),"")</f>
        <v xml:space="preserve"> </v>
      </c>
    </row>
    <row r="49" spans="2:10">
      <c r="B49" s="55" t="str">
        <f>IF( E49&lt;&gt;"",COUNT($B$7:B48)+1,"")</f>
        <v/>
      </c>
      <c r="C49" s="57" t="str">
        <f>IFERROR(IF($D$3&lt;&gt;"",SMALL('HELP ACC-ITEMS'!$C$4:$C$1000,ROW(A43))," "),"    ")</f>
        <v xml:space="preserve"> </v>
      </c>
      <c r="D49" s="56" t="str">
        <f t="array" ref="D49">IFERROR(INDEX('HELP ACC-ITEMS'!$D$4:$D$1000,SMALL(IF(C49='HELP ACC-ITEMS'!$C$4:$C$1000,ROW('HELP ACC-ITEMS'!$C$4:$C$1000)-3),COUNTIF($C$8:C49,C49))),"")</f>
        <v xml:space="preserve"> </v>
      </c>
      <c r="E49" s="56" t="str">
        <f t="array" ref="E49">IFERROR(INDEX('HELP ACC-ITEMS'!$E$4:$E$1000,SMALL(IF(C49='HELP ACC-ITEMS'!$C$4:$C$1000,ROW('HELP ACC-ITEMS'!$C$4:$C$1000)-3),COUNTIF($C$8:C49,C49))),"")</f>
        <v/>
      </c>
      <c r="F49" s="56" t="str">
        <f t="array" ref="F49">IFERROR(INDEX('HELP ACC-ITEMS'!$F$4:$F$1000,SMALL(IF(C49='HELP ACC-ITEMS'!$C$4:$C$1000,ROW('HELP ACC-ITEMS'!$C$4:$C$1000)-3),COUNTIF($C$8:C49,C49))),"")</f>
        <v xml:space="preserve"> </v>
      </c>
      <c r="G49" s="55">
        <f t="array" ref="G49">IF(OR(MID($E49,1,4)="وارد",MID($E49,1,10)="مرتجع عميل"),IF($D$3&lt;&gt;"",INDEX('HELP ACC-ITEMS'!$G$4:$G$1000,SMALL(IF(C49='HELP ACC-ITEMS'!$C$4:$C$1000,ROW('HELP ACC-ITEMS'!$C$4:$C$1000)-3),COUNTIF($C$8:C49,C49)))),0)</f>
        <v>0</v>
      </c>
      <c r="H49" s="55">
        <f t="array" ref="H49">IF(OR(MID($E49,1,5)="منصرف",MID($E49,1,10)="مرتجع مورد"),IF($D$3&lt;&gt;"",INDEX('HELP ACC-ITEMS'!$G$4:$G$1000,SMALL(IF(C49='HELP ACC-ITEMS'!$C$4:$C$1000,ROW('HELP ACC-ITEMS'!$C$4:$C$1000)-3),COUNTIF($C$8:C49,C49)))),0)</f>
        <v>0</v>
      </c>
      <c r="I49" s="55">
        <f t="shared" si="3"/>
        <v>0</v>
      </c>
      <c r="J49" s="55" t="str">
        <f t="array" ref="J49">IFERROR(INDEX('HELP ACC-ITEMS'!$H$4:$H$1000,SMALL(IF(C49='HELP ACC-ITEMS'!$C$4:$C$1000,ROW('HELP ACC-ITEMS'!$C$4:$C$1000)-3),COUNTIF($C$8:C49,C49))),"")</f>
        <v xml:space="preserve"> </v>
      </c>
    </row>
    <row r="50" spans="2:10">
      <c r="B50" s="55" t="str">
        <f>IF( E50&lt;&gt;"",COUNT($B$7:B49)+1,"")</f>
        <v/>
      </c>
      <c r="C50" s="57" t="str">
        <f>IFERROR(IF($D$3&lt;&gt;"",SMALL('HELP ACC-ITEMS'!$C$4:$C$1000,ROW(A44))," "),"    ")</f>
        <v xml:space="preserve"> </v>
      </c>
      <c r="D50" s="56" t="str">
        <f t="array" ref="D50">IFERROR(INDEX('HELP ACC-ITEMS'!$D$4:$D$1000,SMALL(IF(C50='HELP ACC-ITEMS'!$C$4:$C$1000,ROW('HELP ACC-ITEMS'!$C$4:$C$1000)-3),COUNTIF($C$8:C50,C50))),"")</f>
        <v xml:space="preserve"> </v>
      </c>
      <c r="E50" s="56" t="str">
        <f t="array" ref="E50">IFERROR(INDEX('HELP ACC-ITEMS'!$E$4:$E$1000,SMALL(IF(C50='HELP ACC-ITEMS'!$C$4:$C$1000,ROW('HELP ACC-ITEMS'!$C$4:$C$1000)-3),COUNTIF($C$8:C50,C50))),"")</f>
        <v/>
      </c>
      <c r="F50" s="56" t="str">
        <f t="array" ref="F50">IFERROR(INDEX('HELP ACC-ITEMS'!$F$4:$F$1000,SMALL(IF(C50='HELP ACC-ITEMS'!$C$4:$C$1000,ROW('HELP ACC-ITEMS'!$C$4:$C$1000)-3),COUNTIF($C$8:C50,C50))),"")</f>
        <v xml:space="preserve"> </v>
      </c>
      <c r="G50" s="55">
        <f t="array" ref="G50">IF(OR(MID($E50,1,4)="وارد",MID($E50,1,10)="مرتجع عميل"),IF($D$3&lt;&gt;"",INDEX('HELP ACC-ITEMS'!$G$4:$G$1000,SMALL(IF(C50='HELP ACC-ITEMS'!$C$4:$C$1000,ROW('HELP ACC-ITEMS'!$C$4:$C$1000)-3),COUNTIF($C$8:C50,C50)))),0)</f>
        <v>0</v>
      </c>
      <c r="H50" s="55">
        <f t="array" ref="H50">IF(OR(MID($E50,1,5)="منصرف",MID($E50,1,10)="مرتجع مورد"),IF($D$3&lt;&gt;"",INDEX('HELP ACC-ITEMS'!$G$4:$G$1000,SMALL(IF(C50='HELP ACC-ITEMS'!$C$4:$C$1000,ROW('HELP ACC-ITEMS'!$C$4:$C$1000)-3),COUNTIF($C$8:C50,C50)))),0)</f>
        <v>0</v>
      </c>
      <c r="I50" s="55">
        <f t="shared" si="3"/>
        <v>0</v>
      </c>
      <c r="J50" s="55" t="str">
        <f t="array" ref="J50">IFERROR(INDEX('HELP ACC-ITEMS'!$H$4:$H$1000,SMALL(IF(C50='HELP ACC-ITEMS'!$C$4:$C$1000,ROW('HELP ACC-ITEMS'!$C$4:$C$1000)-3),COUNTIF($C$8:C50,C50))),"")</f>
        <v xml:space="preserve"> </v>
      </c>
    </row>
    <row r="51" spans="2:10">
      <c r="B51" s="55" t="str">
        <f>IF( E51&lt;&gt;"",COUNT($B$7:B50)+1,"")</f>
        <v/>
      </c>
      <c r="C51" s="57" t="str">
        <f>IFERROR(IF($D$3&lt;&gt;"",SMALL('HELP ACC-ITEMS'!$C$4:$C$1000,ROW(A45))," "),"    ")</f>
        <v xml:space="preserve"> </v>
      </c>
      <c r="D51" s="56" t="str">
        <f t="array" ref="D51">IFERROR(INDEX('HELP ACC-ITEMS'!$D$4:$D$1000,SMALL(IF(C51='HELP ACC-ITEMS'!$C$4:$C$1000,ROW('HELP ACC-ITEMS'!$C$4:$C$1000)-3),COUNTIF($C$8:C51,C51))),"")</f>
        <v xml:space="preserve"> </v>
      </c>
      <c r="E51" s="56" t="str">
        <f t="array" ref="E51">IFERROR(INDEX('HELP ACC-ITEMS'!$E$4:$E$1000,SMALL(IF(C51='HELP ACC-ITEMS'!$C$4:$C$1000,ROW('HELP ACC-ITEMS'!$C$4:$C$1000)-3),COUNTIF($C$8:C51,C51))),"")</f>
        <v/>
      </c>
      <c r="F51" s="56" t="str">
        <f t="array" ref="F51">IFERROR(INDEX('HELP ACC-ITEMS'!$F$4:$F$1000,SMALL(IF(C51='HELP ACC-ITEMS'!$C$4:$C$1000,ROW('HELP ACC-ITEMS'!$C$4:$C$1000)-3),COUNTIF($C$8:C51,C51))),"")</f>
        <v xml:space="preserve"> </v>
      </c>
      <c r="G51" s="55">
        <f t="array" ref="G51">IF(OR(MID($E51,1,4)="وارد",MID($E51,1,10)="مرتجع عميل"),IF($D$3&lt;&gt;"",INDEX('HELP ACC-ITEMS'!$G$4:$G$1000,SMALL(IF(C51='HELP ACC-ITEMS'!$C$4:$C$1000,ROW('HELP ACC-ITEMS'!$C$4:$C$1000)-3),COUNTIF($C$8:C51,C51)))),0)</f>
        <v>0</v>
      </c>
      <c r="H51" s="55">
        <f t="array" ref="H51">IF(OR(MID($E51,1,5)="منصرف",MID($E51,1,10)="مرتجع مورد"),IF($D$3&lt;&gt;"",INDEX('HELP ACC-ITEMS'!$G$4:$G$1000,SMALL(IF(C51='HELP ACC-ITEMS'!$C$4:$C$1000,ROW('HELP ACC-ITEMS'!$C$4:$C$1000)-3),COUNTIF($C$8:C51,C51)))),0)</f>
        <v>0</v>
      </c>
      <c r="I51" s="55">
        <f t="shared" si="3"/>
        <v>0</v>
      </c>
      <c r="J51" s="55" t="str">
        <f t="array" ref="J51">IFERROR(INDEX('HELP ACC-ITEMS'!$H$4:$H$1000,SMALL(IF(C51='HELP ACC-ITEMS'!$C$4:$C$1000,ROW('HELP ACC-ITEMS'!$C$4:$C$1000)-3),COUNTIF($C$8:C51,C51))),"")</f>
        <v xml:space="preserve"> </v>
      </c>
    </row>
    <row r="52" spans="2:10">
      <c r="B52" s="55" t="str">
        <f>IF( E52&lt;&gt;"",COUNT($B$7:B51)+1,"")</f>
        <v/>
      </c>
      <c r="C52" s="57" t="str">
        <f>IFERROR(IF($D$3&lt;&gt;"",SMALL('HELP ACC-ITEMS'!$C$4:$C$1000,ROW(A46))," "),"    ")</f>
        <v xml:space="preserve"> </v>
      </c>
      <c r="D52" s="56" t="str">
        <f t="array" ref="D52">IFERROR(INDEX('HELP ACC-ITEMS'!$D$4:$D$1000,SMALL(IF(C52='HELP ACC-ITEMS'!$C$4:$C$1000,ROW('HELP ACC-ITEMS'!$C$4:$C$1000)-3),COUNTIF($C$8:C52,C52))),"")</f>
        <v xml:space="preserve"> </v>
      </c>
      <c r="E52" s="56" t="str">
        <f t="array" ref="E52">IFERROR(INDEX('HELP ACC-ITEMS'!$E$4:$E$1000,SMALL(IF(C52='HELP ACC-ITEMS'!$C$4:$C$1000,ROW('HELP ACC-ITEMS'!$C$4:$C$1000)-3),COUNTIF($C$8:C52,C52))),"")</f>
        <v/>
      </c>
      <c r="F52" s="56" t="str">
        <f t="array" ref="F52">IFERROR(INDEX('HELP ACC-ITEMS'!$F$4:$F$1000,SMALL(IF(C52='HELP ACC-ITEMS'!$C$4:$C$1000,ROW('HELP ACC-ITEMS'!$C$4:$C$1000)-3),COUNTIF($C$8:C52,C52))),"")</f>
        <v xml:space="preserve"> </v>
      </c>
      <c r="G52" s="55">
        <f t="array" ref="G52">IF(OR(MID($E52,1,4)="وارد",MID($E52,1,10)="مرتجع عميل"),IF($D$3&lt;&gt;"",INDEX('HELP ACC-ITEMS'!$G$4:$G$1000,SMALL(IF(C52='HELP ACC-ITEMS'!$C$4:$C$1000,ROW('HELP ACC-ITEMS'!$C$4:$C$1000)-3),COUNTIF($C$8:C52,C52)))),0)</f>
        <v>0</v>
      </c>
      <c r="H52" s="55">
        <f t="array" ref="H52">IF(OR(MID($E52,1,5)="منصرف",MID($E52,1,10)="مرتجع مورد"),IF($D$3&lt;&gt;"",INDEX('HELP ACC-ITEMS'!$G$4:$G$1000,SMALL(IF(C52='HELP ACC-ITEMS'!$C$4:$C$1000,ROW('HELP ACC-ITEMS'!$C$4:$C$1000)-3),COUNTIF($C$8:C52,C52)))),0)</f>
        <v>0</v>
      </c>
      <c r="I52" s="55">
        <f t="shared" si="3"/>
        <v>0</v>
      </c>
      <c r="J52" s="55" t="str">
        <f t="array" ref="J52">IFERROR(INDEX('HELP ACC-ITEMS'!$H$4:$H$1000,SMALL(IF(C52='HELP ACC-ITEMS'!$C$4:$C$1000,ROW('HELP ACC-ITEMS'!$C$4:$C$1000)-3),COUNTIF($C$8:C52,C52))),"")</f>
        <v xml:space="preserve"> </v>
      </c>
    </row>
    <row r="53" spans="2:10">
      <c r="B53" s="55" t="str">
        <f>IF( E53&lt;&gt;"",COUNT($B$7:B52)+1,"")</f>
        <v/>
      </c>
      <c r="C53" s="57" t="str">
        <f>IFERROR(IF($D$3&lt;&gt;"",SMALL('HELP ACC-ITEMS'!$C$4:$C$1000,ROW(A47))," "),"    ")</f>
        <v xml:space="preserve"> </v>
      </c>
      <c r="D53" s="56" t="str">
        <f t="array" ref="D53">IFERROR(INDEX('HELP ACC-ITEMS'!$D$4:$D$1000,SMALL(IF(C53='HELP ACC-ITEMS'!$C$4:$C$1000,ROW('HELP ACC-ITEMS'!$C$4:$C$1000)-3),COUNTIF($C$8:C53,C53))),"")</f>
        <v xml:space="preserve"> </v>
      </c>
      <c r="E53" s="56" t="str">
        <f t="array" ref="E53">IFERROR(INDEX('HELP ACC-ITEMS'!$E$4:$E$1000,SMALL(IF(C53='HELP ACC-ITEMS'!$C$4:$C$1000,ROW('HELP ACC-ITEMS'!$C$4:$C$1000)-3),COUNTIF($C$8:C53,C53))),"")</f>
        <v/>
      </c>
      <c r="F53" s="56" t="str">
        <f t="array" ref="F53">IFERROR(INDEX('HELP ACC-ITEMS'!$F$4:$F$1000,SMALL(IF(C53='HELP ACC-ITEMS'!$C$4:$C$1000,ROW('HELP ACC-ITEMS'!$C$4:$C$1000)-3),COUNTIF($C$8:C53,C53))),"")</f>
        <v xml:space="preserve"> </v>
      </c>
      <c r="G53" s="55">
        <f t="array" ref="G53">IF(OR(MID($E53,1,4)="وارد",MID($E53,1,10)="مرتجع عميل"),IF($D$3&lt;&gt;"",INDEX('HELP ACC-ITEMS'!$G$4:$G$1000,SMALL(IF(C53='HELP ACC-ITEMS'!$C$4:$C$1000,ROW('HELP ACC-ITEMS'!$C$4:$C$1000)-3),COUNTIF($C$8:C53,C53)))),0)</f>
        <v>0</v>
      </c>
      <c r="H53" s="55">
        <f t="array" ref="H53">IF(OR(MID($E53,1,5)="منصرف",MID($E53,1,10)="مرتجع مورد"),IF($D$3&lt;&gt;"",INDEX('HELP ACC-ITEMS'!$G$4:$G$1000,SMALL(IF(C53='HELP ACC-ITEMS'!$C$4:$C$1000,ROW('HELP ACC-ITEMS'!$C$4:$C$1000)-3),COUNTIF($C$8:C53,C53)))),0)</f>
        <v>0</v>
      </c>
      <c r="I53" s="55">
        <f t="shared" si="3"/>
        <v>0</v>
      </c>
      <c r="J53" s="55" t="str">
        <f t="array" ref="J53">IFERROR(INDEX('HELP ACC-ITEMS'!$H$4:$H$1000,SMALL(IF(C53='HELP ACC-ITEMS'!$C$4:$C$1000,ROW('HELP ACC-ITEMS'!$C$4:$C$1000)-3),COUNTIF($C$8:C53,C53))),"")</f>
        <v xml:space="preserve"> </v>
      </c>
    </row>
    <row r="54" spans="2:10">
      <c r="B54" s="55" t="str">
        <f>IF( E54&lt;&gt;"",COUNT($B$7:B53)+1,"")</f>
        <v/>
      </c>
      <c r="C54" s="57" t="str">
        <f>IFERROR(IF($D$3&lt;&gt;"",SMALL('HELP ACC-ITEMS'!$C$4:$C$1000,ROW(A48))," "),"    ")</f>
        <v xml:space="preserve"> </v>
      </c>
      <c r="D54" s="56" t="str">
        <f t="array" ref="D54">IFERROR(INDEX('HELP ACC-ITEMS'!$D$4:$D$1000,SMALL(IF(C54='HELP ACC-ITEMS'!$C$4:$C$1000,ROW('HELP ACC-ITEMS'!$C$4:$C$1000)-3),COUNTIF($C$8:C54,C54))),"")</f>
        <v xml:space="preserve"> </v>
      </c>
      <c r="E54" s="56" t="str">
        <f t="array" ref="E54">IFERROR(INDEX('HELP ACC-ITEMS'!$E$4:$E$1000,SMALL(IF(C54='HELP ACC-ITEMS'!$C$4:$C$1000,ROW('HELP ACC-ITEMS'!$C$4:$C$1000)-3),COUNTIF($C$8:C54,C54))),"")</f>
        <v/>
      </c>
      <c r="F54" s="56" t="str">
        <f t="array" ref="F54">IFERROR(INDEX('HELP ACC-ITEMS'!$F$4:$F$1000,SMALL(IF(C54='HELP ACC-ITEMS'!$C$4:$C$1000,ROW('HELP ACC-ITEMS'!$C$4:$C$1000)-3),COUNTIF($C$8:C54,C54))),"")</f>
        <v xml:space="preserve"> </v>
      </c>
      <c r="G54" s="55">
        <f t="array" ref="G54">IF(OR(MID($E54,1,4)="وارد",MID($E54,1,10)="مرتجع عميل"),IF($D$3&lt;&gt;"",INDEX('HELP ACC-ITEMS'!$G$4:$G$1000,SMALL(IF(C54='HELP ACC-ITEMS'!$C$4:$C$1000,ROW('HELP ACC-ITEMS'!$C$4:$C$1000)-3),COUNTIF($C$8:C54,C54)))),0)</f>
        <v>0</v>
      </c>
      <c r="H54" s="55">
        <f t="array" ref="H54">IF(OR(MID($E54,1,5)="منصرف",MID($E54,1,10)="مرتجع مورد"),IF($D$3&lt;&gt;"",INDEX('HELP ACC-ITEMS'!$G$4:$G$1000,SMALL(IF(C54='HELP ACC-ITEMS'!$C$4:$C$1000,ROW('HELP ACC-ITEMS'!$C$4:$C$1000)-3),COUNTIF($C$8:C54,C54)))),0)</f>
        <v>0</v>
      </c>
      <c r="I54" s="55">
        <f t="shared" si="3"/>
        <v>0</v>
      </c>
      <c r="J54" s="55" t="str">
        <f t="array" ref="J54">IFERROR(INDEX('HELP ACC-ITEMS'!$H$4:$H$1000,SMALL(IF(C54='HELP ACC-ITEMS'!$C$4:$C$1000,ROW('HELP ACC-ITEMS'!$C$4:$C$1000)-3),COUNTIF($C$8:C54,C54))),"")</f>
        <v xml:space="preserve"> </v>
      </c>
    </row>
    <row r="55" spans="2:10">
      <c r="B55" s="55" t="str">
        <f>IF( E55&lt;&gt;"",COUNT($B$7:B54)+1,"")</f>
        <v/>
      </c>
      <c r="C55" s="57" t="str">
        <f>IFERROR(IF($D$3&lt;&gt;"",SMALL('HELP ACC-ITEMS'!$C$4:$C$1000,ROW(A49))," "),"    ")</f>
        <v xml:space="preserve"> </v>
      </c>
      <c r="D55" s="56" t="str">
        <f t="array" ref="D55">IFERROR(INDEX('HELP ACC-ITEMS'!$D$4:$D$1000,SMALL(IF(C55='HELP ACC-ITEMS'!$C$4:$C$1000,ROW('HELP ACC-ITEMS'!$C$4:$C$1000)-3),COUNTIF($C$8:C55,C55))),"")</f>
        <v xml:space="preserve"> </v>
      </c>
      <c r="E55" s="56" t="str">
        <f t="array" ref="E55">IFERROR(INDEX('HELP ACC-ITEMS'!$E$4:$E$1000,SMALL(IF(C55='HELP ACC-ITEMS'!$C$4:$C$1000,ROW('HELP ACC-ITEMS'!$C$4:$C$1000)-3),COUNTIF($C$8:C55,C55))),"")</f>
        <v/>
      </c>
      <c r="F55" s="56" t="str">
        <f t="array" ref="F55">IFERROR(INDEX('HELP ACC-ITEMS'!$F$4:$F$1000,SMALL(IF(C55='HELP ACC-ITEMS'!$C$4:$C$1000,ROW('HELP ACC-ITEMS'!$C$4:$C$1000)-3),COUNTIF($C$8:C55,C55))),"")</f>
        <v xml:space="preserve"> </v>
      </c>
      <c r="G55" s="55">
        <f t="array" ref="G55">IF(OR(MID($E55,1,4)="وارد",MID($E55,1,10)="مرتجع عميل"),IF($D$3&lt;&gt;"",INDEX('HELP ACC-ITEMS'!$G$4:$G$1000,SMALL(IF(C55='HELP ACC-ITEMS'!$C$4:$C$1000,ROW('HELP ACC-ITEMS'!$C$4:$C$1000)-3),COUNTIF($C$8:C55,C55)))),0)</f>
        <v>0</v>
      </c>
      <c r="H55" s="55">
        <f t="array" ref="H55">IF(OR(MID($E55,1,5)="منصرف",MID($E55,1,10)="مرتجع مورد"),IF($D$3&lt;&gt;"",INDEX('HELP ACC-ITEMS'!$G$4:$G$1000,SMALL(IF(C55='HELP ACC-ITEMS'!$C$4:$C$1000,ROW('HELP ACC-ITEMS'!$C$4:$C$1000)-3),COUNTIF($C$8:C55,C55)))),0)</f>
        <v>0</v>
      </c>
      <c r="I55" s="55">
        <f t="shared" si="3"/>
        <v>0</v>
      </c>
      <c r="J55" s="55" t="str">
        <f t="array" ref="J55">IFERROR(INDEX('HELP ACC-ITEMS'!$H$4:$H$1000,SMALL(IF(C55='HELP ACC-ITEMS'!$C$4:$C$1000,ROW('HELP ACC-ITEMS'!$C$4:$C$1000)-3),COUNTIF($C$8:C55,C55))),"")</f>
        <v xml:space="preserve"> </v>
      </c>
    </row>
    <row r="56" spans="2:10">
      <c r="B56" s="55" t="str">
        <f>IF( E56&lt;&gt;"",COUNT($B$7:B55)+1,"")</f>
        <v/>
      </c>
      <c r="C56" s="57" t="str">
        <f>IFERROR(IF($D$3&lt;&gt;"",SMALL('HELP ACC-ITEMS'!$C$4:$C$1000,ROW(A50))," "),"    ")</f>
        <v xml:space="preserve"> </v>
      </c>
      <c r="D56" s="56" t="str">
        <f t="array" ref="D56">IFERROR(INDEX('HELP ACC-ITEMS'!$D$4:$D$1000,SMALL(IF(C56='HELP ACC-ITEMS'!$C$4:$C$1000,ROW('HELP ACC-ITEMS'!$C$4:$C$1000)-3),COUNTIF($C$8:C56,C56))),"")</f>
        <v xml:space="preserve"> </v>
      </c>
      <c r="E56" s="56" t="str">
        <f t="array" ref="E56">IFERROR(INDEX('HELP ACC-ITEMS'!$E$4:$E$1000,SMALL(IF(C56='HELP ACC-ITEMS'!$C$4:$C$1000,ROW('HELP ACC-ITEMS'!$C$4:$C$1000)-3),COUNTIF($C$8:C56,C56))),"")</f>
        <v/>
      </c>
      <c r="F56" s="56" t="str">
        <f t="array" ref="F56">IFERROR(INDEX('HELP ACC-ITEMS'!$F$4:$F$1000,SMALL(IF(C56='HELP ACC-ITEMS'!$C$4:$C$1000,ROW('HELP ACC-ITEMS'!$C$4:$C$1000)-3),COUNTIF($C$8:C56,C56))),"")</f>
        <v xml:space="preserve"> </v>
      </c>
      <c r="G56" s="55">
        <f t="array" ref="G56">IF(OR(MID($E56,1,4)="وارد",MID($E56,1,10)="مرتجع عميل"),IF($D$3&lt;&gt;"",INDEX('HELP ACC-ITEMS'!$G$4:$G$1000,SMALL(IF(C56='HELP ACC-ITEMS'!$C$4:$C$1000,ROW('HELP ACC-ITEMS'!$C$4:$C$1000)-3),COUNTIF($C$8:C56,C56)))),0)</f>
        <v>0</v>
      </c>
      <c r="H56" s="55">
        <f t="array" ref="H56">IF(OR(MID($E56,1,5)="منصرف",MID($E56,1,10)="مرتجع مورد"),IF($D$3&lt;&gt;"",INDEX('HELP ACC-ITEMS'!$G$4:$G$1000,SMALL(IF(C56='HELP ACC-ITEMS'!$C$4:$C$1000,ROW('HELP ACC-ITEMS'!$C$4:$C$1000)-3),COUNTIF($C$8:C56,C56)))),0)</f>
        <v>0</v>
      </c>
      <c r="I56" s="55">
        <f t="shared" si="3"/>
        <v>0</v>
      </c>
      <c r="J56" s="55" t="str">
        <f t="array" ref="J56">IFERROR(INDEX('HELP ACC-ITEMS'!$H$4:$H$1000,SMALL(IF(C56='HELP ACC-ITEMS'!$C$4:$C$1000,ROW('HELP ACC-ITEMS'!$C$4:$C$1000)-3),COUNTIF($C$8:C56,C56))),"")</f>
        <v xml:space="preserve"> </v>
      </c>
    </row>
    <row r="57" spans="2:10">
      <c r="B57" s="55" t="str">
        <f>IF( E57&lt;&gt;"",COUNT($B$7:B56)+1,"")</f>
        <v/>
      </c>
      <c r="C57" s="57" t="str">
        <f>IFERROR(IF($D$3&lt;&gt;"",SMALL('HELP ACC-ITEMS'!$C$4:$C$1000,ROW(A51))," "),"    ")</f>
        <v xml:space="preserve"> </v>
      </c>
      <c r="D57" s="56" t="str">
        <f t="array" ref="D57">IFERROR(INDEX('HELP ACC-ITEMS'!$D$4:$D$1000,SMALL(IF(C57='HELP ACC-ITEMS'!$C$4:$C$1000,ROW('HELP ACC-ITEMS'!$C$4:$C$1000)-3),COUNTIF($C$8:C57,C57))),"")</f>
        <v xml:space="preserve"> </v>
      </c>
      <c r="E57" s="56" t="str">
        <f t="array" ref="E57">IFERROR(INDEX('HELP ACC-ITEMS'!$E$4:$E$1000,SMALL(IF(C57='HELP ACC-ITEMS'!$C$4:$C$1000,ROW('HELP ACC-ITEMS'!$C$4:$C$1000)-3),COUNTIF($C$8:C57,C57))),"")</f>
        <v/>
      </c>
      <c r="F57" s="56" t="str">
        <f t="array" ref="F57">IFERROR(INDEX('HELP ACC-ITEMS'!$F$4:$F$1000,SMALL(IF(C57='HELP ACC-ITEMS'!$C$4:$C$1000,ROW('HELP ACC-ITEMS'!$C$4:$C$1000)-3),COUNTIF($C$8:C57,C57))),"")</f>
        <v xml:space="preserve"> </v>
      </c>
      <c r="G57" s="55">
        <f t="array" ref="G57">IF(OR(MID($E57,1,4)="وارد",MID($E57,1,10)="مرتجع عميل"),IF($D$3&lt;&gt;"",INDEX('HELP ACC-ITEMS'!$G$4:$G$1000,SMALL(IF(C57='HELP ACC-ITEMS'!$C$4:$C$1000,ROW('HELP ACC-ITEMS'!$C$4:$C$1000)-3),COUNTIF($C$8:C57,C57)))),0)</f>
        <v>0</v>
      </c>
      <c r="H57" s="55">
        <f t="array" ref="H57">IF(OR(MID($E57,1,5)="منصرف",MID($E57,1,10)="مرتجع مورد"),IF($D$3&lt;&gt;"",INDEX('HELP ACC-ITEMS'!$G$4:$G$1000,SMALL(IF(C57='HELP ACC-ITEMS'!$C$4:$C$1000,ROW('HELP ACC-ITEMS'!$C$4:$C$1000)-3),COUNTIF($C$8:C57,C57)))),0)</f>
        <v>0</v>
      </c>
      <c r="I57" s="55">
        <f t="shared" si="3"/>
        <v>0</v>
      </c>
      <c r="J57" s="55" t="str">
        <f t="array" ref="J57">IFERROR(INDEX('HELP ACC-ITEMS'!$H$4:$H$1000,SMALL(IF(C57='HELP ACC-ITEMS'!$C$4:$C$1000,ROW('HELP ACC-ITEMS'!$C$4:$C$1000)-3),COUNTIF($C$8:C57,C57))),"")</f>
        <v xml:space="preserve"> </v>
      </c>
    </row>
    <row r="58" spans="2:10">
      <c r="B58" s="55" t="str">
        <f>IF( E58&lt;&gt;"",COUNT($B$7:B57)+1,"")</f>
        <v/>
      </c>
      <c r="C58" s="57" t="str">
        <f>IFERROR(IF($D$3&lt;&gt;"",SMALL('HELP ACC-ITEMS'!$C$4:$C$1000,ROW(A52))," "),"    ")</f>
        <v xml:space="preserve"> </v>
      </c>
      <c r="D58" s="56" t="str">
        <f t="array" ref="D58">IFERROR(INDEX('HELP ACC-ITEMS'!$D$4:$D$1000,SMALL(IF(C58='HELP ACC-ITEMS'!$C$4:$C$1000,ROW('HELP ACC-ITEMS'!$C$4:$C$1000)-3),COUNTIF($C$8:C58,C58))),"")</f>
        <v xml:space="preserve"> </v>
      </c>
      <c r="E58" s="56" t="str">
        <f t="array" ref="E58">IFERROR(INDEX('HELP ACC-ITEMS'!$E$4:$E$1000,SMALL(IF(C58='HELP ACC-ITEMS'!$C$4:$C$1000,ROW('HELP ACC-ITEMS'!$C$4:$C$1000)-3),COUNTIF($C$8:C58,C58))),"")</f>
        <v/>
      </c>
      <c r="F58" s="56" t="str">
        <f t="array" ref="F58">IFERROR(INDEX('HELP ACC-ITEMS'!$F$4:$F$1000,SMALL(IF(C58='HELP ACC-ITEMS'!$C$4:$C$1000,ROW('HELP ACC-ITEMS'!$C$4:$C$1000)-3),COUNTIF($C$8:C58,C58))),"")</f>
        <v xml:space="preserve"> </v>
      </c>
      <c r="G58" s="55">
        <f t="array" ref="G58">IF(OR(MID($E58,1,4)="وارد",MID($E58,1,10)="مرتجع عميل"),IF($D$3&lt;&gt;"",INDEX('HELP ACC-ITEMS'!$G$4:$G$1000,SMALL(IF(C58='HELP ACC-ITEMS'!$C$4:$C$1000,ROW('HELP ACC-ITEMS'!$C$4:$C$1000)-3),COUNTIF($C$8:C58,C58)))),0)</f>
        <v>0</v>
      </c>
      <c r="H58" s="55">
        <f t="array" ref="H58">IF(OR(MID($E58,1,5)="منصرف",MID($E58,1,10)="مرتجع مورد"),IF($D$3&lt;&gt;"",INDEX('HELP ACC-ITEMS'!$G$4:$G$1000,SMALL(IF(C58='HELP ACC-ITEMS'!$C$4:$C$1000,ROW('HELP ACC-ITEMS'!$C$4:$C$1000)-3),COUNTIF($C$8:C58,C58)))),0)</f>
        <v>0</v>
      </c>
      <c r="I58" s="55">
        <f t="shared" si="3"/>
        <v>0</v>
      </c>
      <c r="J58" s="55" t="str">
        <f t="array" ref="J58">IFERROR(INDEX('HELP ACC-ITEMS'!$H$4:$H$1000,SMALL(IF(C58='HELP ACC-ITEMS'!$C$4:$C$1000,ROW('HELP ACC-ITEMS'!$C$4:$C$1000)-3),COUNTIF($C$8:C58,C58))),"")</f>
        <v xml:space="preserve"> </v>
      </c>
    </row>
    <row r="59" spans="2:10">
      <c r="B59" s="55" t="str">
        <f>IF( E59&lt;&gt;"",COUNT($B$7:B58)+1,"")</f>
        <v/>
      </c>
      <c r="C59" s="57" t="str">
        <f>IFERROR(IF($D$3&lt;&gt;"",SMALL('HELP ACC-ITEMS'!$C$4:$C$1000,ROW(A53))," "),"    ")</f>
        <v xml:space="preserve"> </v>
      </c>
      <c r="D59" s="56" t="str">
        <f t="array" ref="D59">IFERROR(INDEX('HELP ACC-ITEMS'!$D$4:$D$1000,SMALL(IF(C59='HELP ACC-ITEMS'!$C$4:$C$1000,ROW('HELP ACC-ITEMS'!$C$4:$C$1000)-3),COUNTIF($C$8:C59,C59))),"")</f>
        <v xml:space="preserve"> </v>
      </c>
      <c r="E59" s="56" t="str">
        <f t="array" ref="E59">IFERROR(INDEX('HELP ACC-ITEMS'!$E$4:$E$1000,SMALL(IF(C59='HELP ACC-ITEMS'!$C$4:$C$1000,ROW('HELP ACC-ITEMS'!$C$4:$C$1000)-3),COUNTIF($C$8:C59,C59))),"")</f>
        <v/>
      </c>
      <c r="F59" s="56" t="str">
        <f t="array" ref="F59">IFERROR(INDEX('HELP ACC-ITEMS'!$F$4:$F$1000,SMALL(IF(C59='HELP ACC-ITEMS'!$C$4:$C$1000,ROW('HELP ACC-ITEMS'!$C$4:$C$1000)-3),COUNTIF($C$8:C59,C59))),"")</f>
        <v xml:space="preserve"> </v>
      </c>
      <c r="G59" s="55">
        <f t="array" ref="G59">IF(OR(MID($E59,1,4)="وارد",MID($E59,1,10)="مرتجع عميل"),IF($D$3&lt;&gt;"",INDEX('HELP ACC-ITEMS'!$G$4:$G$1000,SMALL(IF(C59='HELP ACC-ITEMS'!$C$4:$C$1000,ROW('HELP ACC-ITEMS'!$C$4:$C$1000)-3),COUNTIF($C$8:C59,C59)))),0)</f>
        <v>0</v>
      </c>
      <c r="H59" s="55">
        <f t="array" ref="H59">IF(OR(MID($E59,1,5)="منصرف",MID($E59,1,10)="مرتجع مورد"),IF($D$3&lt;&gt;"",INDEX('HELP ACC-ITEMS'!$G$4:$G$1000,SMALL(IF(C59='HELP ACC-ITEMS'!$C$4:$C$1000,ROW('HELP ACC-ITEMS'!$C$4:$C$1000)-3),COUNTIF($C$8:C59,C59)))),0)</f>
        <v>0</v>
      </c>
      <c r="I59" s="55">
        <f t="shared" si="3"/>
        <v>0</v>
      </c>
      <c r="J59" s="55" t="str">
        <f t="array" ref="J59">IFERROR(INDEX('HELP ACC-ITEMS'!$H$4:$H$1000,SMALL(IF(C59='HELP ACC-ITEMS'!$C$4:$C$1000,ROW('HELP ACC-ITEMS'!$C$4:$C$1000)-3),COUNTIF($C$8:C59,C59))),"")</f>
        <v xml:space="preserve"> </v>
      </c>
    </row>
    <row r="60" spans="2:10">
      <c r="B60" s="55" t="str">
        <f>IF( E60&lt;&gt;"",COUNT($B$7:B59)+1,"")</f>
        <v/>
      </c>
      <c r="C60" s="57" t="str">
        <f>IFERROR(IF($D$3&lt;&gt;"",SMALL('HELP ACC-ITEMS'!$C$4:$C$1000,ROW(A54))," "),"    ")</f>
        <v xml:space="preserve"> </v>
      </c>
      <c r="D60" s="56" t="str">
        <f t="array" ref="D60">IFERROR(INDEX('HELP ACC-ITEMS'!$D$4:$D$1000,SMALL(IF(C60='HELP ACC-ITEMS'!$C$4:$C$1000,ROW('HELP ACC-ITEMS'!$C$4:$C$1000)-3),COUNTIF($C$8:C60,C60))),"")</f>
        <v xml:space="preserve"> </v>
      </c>
      <c r="E60" s="56" t="str">
        <f t="array" ref="E60">IFERROR(INDEX('HELP ACC-ITEMS'!$E$4:$E$1000,SMALL(IF(C60='HELP ACC-ITEMS'!$C$4:$C$1000,ROW('HELP ACC-ITEMS'!$C$4:$C$1000)-3),COUNTIF($C$8:C60,C60))),"")</f>
        <v/>
      </c>
      <c r="F60" s="56" t="str">
        <f t="array" ref="F60">IFERROR(INDEX('HELP ACC-ITEMS'!$F$4:$F$1000,SMALL(IF(C60='HELP ACC-ITEMS'!$C$4:$C$1000,ROW('HELP ACC-ITEMS'!$C$4:$C$1000)-3),COUNTIF($C$8:C60,C60))),"")</f>
        <v xml:space="preserve"> </v>
      </c>
      <c r="G60" s="55">
        <f t="array" ref="G60">IF(OR(MID($E60,1,4)="وارد",MID($E60,1,10)="مرتجع عميل"),IF($D$3&lt;&gt;"",INDEX('HELP ACC-ITEMS'!$G$4:$G$1000,SMALL(IF(C60='HELP ACC-ITEMS'!$C$4:$C$1000,ROW('HELP ACC-ITEMS'!$C$4:$C$1000)-3),COUNTIF($C$8:C60,C60)))),0)</f>
        <v>0</v>
      </c>
      <c r="H60" s="55">
        <f t="array" ref="H60">IF(OR(MID($E60,1,5)="منصرف",MID($E60,1,10)="مرتجع مورد"),IF($D$3&lt;&gt;"",INDEX('HELP ACC-ITEMS'!$G$4:$G$1000,SMALL(IF(C60='HELP ACC-ITEMS'!$C$4:$C$1000,ROW('HELP ACC-ITEMS'!$C$4:$C$1000)-3),COUNTIF($C$8:C60,C60)))),0)</f>
        <v>0</v>
      </c>
      <c r="I60" s="55">
        <f t="shared" si="3"/>
        <v>0</v>
      </c>
      <c r="J60" s="55" t="str">
        <f t="array" ref="J60">IFERROR(INDEX('HELP ACC-ITEMS'!$H$4:$H$1000,SMALL(IF(C60='HELP ACC-ITEMS'!$C$4:$C$1000,ROW('HELP ACC-ITEMS'!$C$4:$C$1000)-3),COUNTIF($C$8:C60,C60))),"")</f>
        <v xml:space="preserve"> </v>
      </c>
    </row>
    <row r="61" spans="2:10">
      <c r="B61" s="55" t="str">
        <f>IF( E61&lt;&gt;"",COUNT($B$7:B60)+1,"")</f>
        <v/>
      </c>
      <c r="C61" s="57" t="str">
        <f>IFERROR(IF($D$3&lt;&gt;"",SMALL('HELP ACC-ITEMS'!$C$4:$C$1000,ROW(A55))," "),"    ")</f>
        <v xml:space="preserve"> </v>
      </c>
      <c r="D61" s="56" t="str">
        <f t="array" ref="D61">IFERROR(INDEX('HELP ACC-ITEMS'!$D$4:$D$1000,SMALL(IF(C61='HELP ACC-ITEMS'!$C$4:$C$1000,ROW('HELP ACC-ITEMS'!$C$4:$C$1000)-3),COUNTIF($C$8:C61,C61))),"")</f>
        <v xml:space="preserve"> </v>
      </c>
      <c r="E61" s="56" t="str">
        <f t="array" ref="E61">IFERROR(INDEX('HELP ACC-ITEMS'!$E$4:$E$1000,SMALL(IF(C61='HELP ACC-ITEMS'!$C$4:$C$1000,ROW('HELP ACC-ITEMS'!$C$4:$C$1000)-3),COUNTIF($C$8:C61,C61))),"")</f>
        <v/>
      </c>
      <c r="F61" s="56" t="str">
        <f t="array" ref="F61">IFERROR(INDEX('HELP ACC-ITEMS'!$F$4:$F$1000,SMALL(IF(C61='HELP ACC-ITEMS'!$C$4:$C$1000,ROW('HELP ACC-ITEMS'!$C$4:$C$1000)-3),COUNTIF($C$8:C61,C61))),"")</f>
        <v xml:space="preserve"> </v>
      </c>
      <c r="G61" s="55">
        <f t="array" ref="G61">IF(OR(MID($E61,1,4)="وارد",MID($E61,1,10)="مرتجع عميل"),IF($D$3&lt;&gt;"",INDEX('HELP ACC-ITEMS'!$G$4:$G$1000,SMALL(IF(C61='HELP ACC-ITEMS'!$C$4:$C$1000,ROW('HELP ACC-ITEMS'!$C$4:$C$1000)-3),COUNTIF($C$8:C61,C61)))),0)</f>
        <v>0</v>
      </c>
      <c r="H61" s="55">
        <f t="array" ref="H61">IF(OR(MID($E61,1,5)="منصرف",MID($E61,1,10)="مرتجع مورد"),IF($D$3&lt;&gt;"",INDEX('HELP ACC-ITEMS'!$G$4:$G$1000,SMALL(IF(C61='HELP ACC-ITEMS'!$C$4:$C$1000,ROW('HELP ACC-ITEMS'!$C$4:$C$1000)-3),COUNTIF($C$8:C61,C61)))),0)</f>
        <v>0</v>
      </c>
      <c r="I61" s="55">
        <f t="shared" si="3"/>
        <v>0</v>
      </c>
      <c r="J61" s="55" t="str">
        <f t="array" ref="J61">IFERROR(INDEX('HELP ACC-ITEMS'!$H$4:$H$1000,SMALL(IF(C61='HELP ACC-ITEMS'!$C$4:$C$1000,ROW('HELP ACC-ITEMS'!$C$4:$C$1000)-3),COUNTIF($C$8:C61,C61))),"")</f>
        <v xml:space="preserve"> </v>
      </c>
    </row>
    <row r="62" spans="2:10">
      <c r="B62" s="55" t="str">
        <f>IF( E62&lt;&gt;"",COUNT($B$7:B61)+1,"")</f>
        <v/>
      </c>
      <c r="C62" s="57" t="str">
        <f>IFERROR(IF($D$3&lt;&gt;"",SMALL('HELP ACC-ITEMS'!$C$4:$C$1000,ROW(A56))," "),"    ")</f>
        <v xml:space="preserve"> </v>
      </c>
      <c r="D62" s="56" t="str">
        <f t="array" ref="D62">IFERROR(INDEX('HELP ACC-ITEMS'!$D$4:$D$1000,SMALL(IF(C62='HELP ACC-ITEMS'!$C$4:$C$1000,ROW('HELP ACC-ITEMS'!$C$4:$C$1000)-3),COUNTIF($C$8:C62,C62))),"")</f>
        <v xml:space="preserve"> </v>
      </c>
      <c r="E62" s="56" t="str">
        <f t="array" ref="E62">IFERROR(INDEX('HELP ACC-ITEMS'!$E$4:$E$1000,SMALL(IF(C62='HELP ACC-ITEMS'!$C$4:$C$1000,ROW('HELP ACC-ITEMS'!$C$4:$C$1000)-3),COUNTIF($C$8:C62,C62))),"")</f>
        <v/>
      </c>
      <c r="F62" s="56" t="str">
        <f t="array" ref="F62">IFERROR(INDEX('HELP ACC-ITEMS'!$F$4:$F$1000,SMALL(IF(C62='HELP ACC-ITEMS'!$C$4:$C$1000,ROW('HELP ACC-ITEMS'!$C$4:$C$1000)-3),COUNTIF($C$8:C62,C62))),"")</f>
        <v xml:space="preserve"> </v>
      </c>
      <c r="G62" s="55">
        <f t="array" ref="G62">IF(OR(MID($E62,1,4)="وارد",MID($E62,1,10)="مرتجع عميل"),IF($D$3&lt;&gt;"",INDEX('HELP ACC-ITEMS'!$G$4:$G$1000,SMALL(IF(C62='HELP ACC-ITEMS'!$C$4:$C$1000,ROW('HELP ACC-ITEMS'!$C$4:$C$1000)-3),COUNTIF($C$8:C62,C62)))),0)</f>
        <v>0</v>
      </c>
      <c r="H62" s="55">
        <f t="array" ref="H62">IF(OR(MID($E62,1,5)="منصرف",MID($E62,1,10)="مرتجع مورد"),IF($D$3&lt;&gt;"",INDEX('HELP ACC-ITEMS'!$G$4:$G$1000,SMALL(IF(C62='HELP ACC-ITEMS'!$C$4:$C$1000,ROW('HELP ACC-ITEMS'!$C$4:$C$1000)-3),COUNTIF($C$8:C62,C62)))),0)</f>
        <v>0</v>
      </c>
      <c r="I62" s="55">
        <f t="shared" si="3"/>
        <v>0</v>
      </c>
      <c r="J62" s="55" t="str">
        <f t="array" ref="J62">IFERROR(INDEX('HELP ACC-ITEMS'!$H$4:$H$1000,SMALL(IF(C62='HELP ACC-ITEMS'!$C$4:$C$1000,ROW('HELP ACC-ITEMS'!$C$4:$C$1000)-3),COUNTIF($C$8:C62,C62))),"")</f>
        <v xml:space="preserve"> </v>
      </c>
    </row>
    <row r="63" spans="2:10">
      <c r="B63" s="55" t="str">
        <f>IF( E63&lt;&gt;"",COUNT($B$7:B62)+1,"")</f>
        <v/>
      </c>
      <c r="C63" s="57" t="str">
        <f>IFERROR(IF($D$3&lt;&gt;"",SMALL('HELP ACC-ITEMS'!$C$4:$C$1000,ROW(A57))," "),"    ")</f>
        <v xml:space="preserve"> </v>
      </c>
      <c r="D63" s="56" t="str">
        <f t="array" ref="D63">IFERROR(INDEX('HELP ACC-ITEMS'!$D$4:$D$1000,SMALL(IF(C63='HELP ACC-ITEMS'!$C$4:$C$1000,ROW('HELP ACC-ITEMS'!$C$4:$C$1000)-3),COUNTIF($C$8:C63,C63))),"")</f>
        <v xml:space="preserve"> </v>
      </c>
      <c r="E63" s="56" t="str">
        <f t="array" ref="E63">IFERROR(INDEX('HELP ACC-ITEMS'!$E$4:$E$1000,SMALL(IF(C63='HELP ACC-ITEMS'!$C$4:$C$1000,ROW('HELP ACC-ITEMS'!$C$4:$C$1000)-3),COUNTIF($C$8:C63,C63))),"")</f>
        <v/>
      </c>
      <c r="F63" s="56" t="str">
        <f t="array" ref="F63">IFERROR(INDEX('HELP ACC-ITEMS'!$F$4:$F$1000,SMALL(IF(C63='HELP ACC-ITEMS'!$C$4:$C$1000,ROW('HELP ACC-ITEMS'!$C$4:$C$1000)-3),COUNTIF($C$8:C63,C63))),"")</f>
        <v xml:space="preserve"> </v>
      </c>
      <c r="G63" s="55">
        <f t="array" ref="G63">IF(OR(MID($E63,1,4)="وارد",MID($E63,1,10)="مرتجع عميل"),IF($D$3&lt;&gt;"",INDEX('HELP ACC-ITEMS'!$G$4:$G$1000,SMALL(IF(C63='HELP ACC-ITEMS'!$C$4:$C$1000,ROW('HELP ACC-ITEMS'!$C$4:$C$1000)-3),COUNTIF($C$8:C63,C63)))),0)</f>
        <v>0</v>
      </c>
      <c r="H63" s="55">
        <f t="array" ref="H63">IF(OR(MID($E63,1,5)="منصرف",MID($E63,1,10)="مرتجع مورد"),IF($D$3&lt;&gt;"",INDEX('HELP ACC-ITEMS'!$G$4:$G$1000,SMALL(IF(C63='HELP ACC-ITEMS'!$C$4:$C$1000,ROW('HELP ACC-ITEMS'!$C$4:$C$1000)-3),COUNTIF($C$8:C63,C63)))),0)</f>
        <v>0</v>
      </c>
      <c r="I63" s="55">
        <f t="shared" si="3"/>
        <v>0</v>
      </c>
      <c r="J63" s="55" t="str">
        <f t="array" ref="J63">IFERROR(INDEX('HELP ACC-ITEMS'!$H$4:$H$1000,SMALL(IF(C63='HELP ACC-ITEMS'!$C$4:$C$1000,ROW('HELP ACC-ITEMS'!$C$4:$C$1000)-3),COUNTIF($C$8:C63,C63))),"")</f>
        <v xml:space="preserve"> </v>
      </c>
    </row>
    <row r="64" spans="2:10">
      <c r="B64" s="55" t="str">
        <f>IF( E64&lt;&gt;"",COUNT($B$7:B63)+1,"")</f>
        <v/>
      </c>
      <c r="C64" s="57" t="str">
        <f>IFERROR(IF($D$3&lt;&gt;"",SMALL('HELP ACC-ITEMS'!$C$4:$C$1000,ROW(A58))," "),"    ")</f>
        <v xml:space="preserve"> </v>
      </c>
      <c r="D64" s="56" t="str">
        <f t="array" ref="D64">IFERROR(INDEX('HELP ACC-ITEMS'!$D$4:$D$1000,SMALL(IF(C64='HELP ACC-ITEMS'!$C$4:$C$1000,ROW('HELP ACC-ITEMS'!$C$4:$C$1000)-3),COUNTIF($C$8:C64,C64))),"")</f>
        <v xml:space="preserve"> </v>
      </c>
      <c r="E64" s="56" t="str">
        <f t="array" ref="E64">IFERROR(INDEX('HELP ACC-ITEMS'!$E$4:$E$1000,SMALL(IF(C64='HELP ACC-ITEMS'!$C$4:$C$1000,ROW('HELP ACC-ITEMS'!$C$4:$C$1000)-3),COUNTIF($C$8:C64,C64))),"")</f>
        <v/>
      </c>
      <c r="F64" s="56" t="str">
        <f t="array" ref="F64">IFERROR(INDEX('HELP ACC-ITEMS'!$F$4:$F$1000,SMALL(IF(C64='HELP ACC-ITEMS'!$C$4:$C$1000,ROW('HELP ACC-ITEMS'!$C$4:$C$1000)-3),COUNTIF($C$8:C64,C64))),"")</f>
        <v xml:space="preserve"> </v>
      </c>
      <c r="G64" s="55">
        <f t="array" ref="G64">IF(OR(MID($E64,1,4)="وارد",MID($E64,1,10)="مرتجع عميل"),IF($D$3&lt;&gt;"",INDEX('HELP ACC-ITEMS'!$G$4:$G$1000,SMALL(IF(C64='HELP ACC-ITEMS'!$C$4:$C$1000,ROW('HELP ACC-ITEMS'!$C$4:$C$1000)-3),COUNTIF($C$8:C64,C64)))),0)</f>
        <v>0</v>
      </c>
      <c r="H64" s="55">
        <f t="array" ref="H64">IF(OR(MID($E64,1,5)="منصرف",MID($E64,1,10)="مرتجع مورد"),IF($D$3&lt;&gt;"",INDEX('HELP ACC-ITEMS'!$G$4:$G$1000,SMALL(IF(C64='HELP ACC-ITEMS'!$C$4:$C$1000,ROW('HELP ACC-ITEMS'!$C$4:$C$1000)-3),COUNTIF($C$8:C64,C64)))),0)</f>
        <v>0</v>
      </c>
      <c r="I64" s="55">
        <f t="shared" si="3"/>
        <v>0</v>
      </c>
      <c r="J64" s="55" t="str">
        <f t="array" ref="J64">IFERROR(INDEX('HELP ACC-ITEMS'!$H$4:$H$1000,SMALL(IF(C64='HELP ACC-ITEMS'!$C$4:$C$1000,ROW('HELP ACC-ITEMS'!$C$4:$C$1000)-3),COUNTIF($C$8:C64,C64))),"")</f>
        <v xml:space="preserve"> </v>
      </c>
    </row>
    <row r="65" spans="2:10">
      <c r="B65" s="55" t="str">
        <f>IF( E65&lt;&gt;"",COUNT($B$7:B64)+1,"")</f>
        <v/>
      </c>
      <c r="C65" s="57" t="str">
        <f>IFERROR(IF($D$3&lt;&gt;"",SMALL('HELP ACC-ITEMS'!$C$4:$C$1000,ROW(A59))," "),"    ")</f>
        <v xml:space="preserve"> </v>
      </c>
      <c r="D65" s="56" t="str">
        <f t="array" ref="D65">IFERROR(INDEX('HELP ACC-ITEMS'!$D$4:$D$1000,SMALL(IF(C65='HELP ACC-ITEMS'!$C$4:$C$1000,ROW('HELP ACC-ITEMS'!$C$4:$C$1000)-3),COUNTIF($C$8:C65,C65))),"")</f>
        <v xml:space="preserve"> </v>
      </c>
      <c r="E65" s="56" t="str">
        <f t="array" ref="E65">IFERROR(INDEX('HELP ACC-ITEMS'!$E$4:$E$1000,SMALL(IF(C65='HELP ACC-ITEMS'!$C$4:$C$1000,ROW('HELP ACC-ITEMS'!$C$4:$C$1000)-3),COUNTIF($C$8:C65,C65))),"")</f>
        <v/>
      </c>
      <c r="F65" s="56" t="str">
        <f t="array" ref="F65">IFERROR(INDEX('HELP ACC-ITEMS'!$F$4:$F$1000,SMALL(IF(C65='HELP ACC-ITEMS'!$C$4:$C$1000,ROW('HELP ACC-ITEMS'!$C$4:$C$1000)-3),COUNTIF($C$8:C65,C65))),"")</f>
        <v xml:space="preserve"> </v>
      </c>
      <c r="G65" s="55">
        <f t="array" ref="G65">IF(OR(MID($E65,1,4)="وارد",MID($E65,1,10)="مرتجع عميل"),IF($D$3&lt;&gt;"",INDEX('HELP ACC-ITEMS'!$G$4:$G$1000,SMALL(IF(C65='HELP ACC-ITEMS'!$C$4:$C$1000,ROW('HELP ACC-ITEMS'!$C$4:$C$1000)-3),COUNTIF($C$8:C65,C65)))),0)</f>
        <v>0</v>
      </c>
      <c r="H65" s="55">
        <f t="array" ref="H65">IF(OR(MID($E65,1,5)="منصرف",MID($E65,1,10)="مرتجع مورد"),IF($D$3&lt;&gt;"",INDEX('HELP ACC-ITEMS'!$G$4:$G$1000,SMALL(IF(C65='HELP ACC-ITEMS'!$C$4:$C$1000,ROW('HELP ACC-ITEMS'!$C$4:$C$1000)-3),COUNTIF($C$8:C65,C65)))),0)</f>
        <v>0</v>
      </c>
      <c r="I65" s="55">
        <f t="shared" si="3"/>
        <v>0</v>
      </c>
      <c r="J65" s="55" t="str">
        <f t="array" ref="J65">IFERROR(INDEX('HELP ACC-ITEMS'!$H$4:$H$1000,SMALL(IF(C65='HELP ACC-ITEMS'!$C$4:$C$1000,ROW('HELP ACC-ITEMS'!$C$4:$C$1000)-3),COUNTIF($C$8:C65,C65))),"")</f>
        <v xml:space="preserve"> </v>
      </c>
    </row>
    <row r="66" spans="2:10">
      <c r="B66" s="55" t="str">
        <f>IF( E66&lt;&gt;"",COUNT($B$7:B65)+1,"")</f>
        <v/>
      </c>
      <c r="C66" s="57" t="str">
        <f>IFERROR(IF($D$3&lt;&gt;"",SMALL('HELP ACC-ITEMS'!$C$4:$C$1000,ROW(A60))," "),"    ")</f>
        <v xml:space="preserve"> </v>
      </c>
      <c r="D66" s="56" t="str">
        <f t="array" ref="D66">IFERROR(INDEX('HELP ACC-ITEMS'!$D$4:$D$1000,SMALL(IF(C66='HELP ACC-ITEMS'!$C$4:$C$1000,ROW('HELP ACC-ITEMS'!$C$4:$C$1000)-3),COUNTIF($C$8:C66,C66))),"")</f>
        <v xml:space="preserve"> </v>
      </c>
      <c r="E66" s="56" t="str">
        <f t="array" ref="E66">IFERROR(INDEX('HELP ACC-ITEMS'!$E$4:$E$1000,SMALL(IF(C66='HELP ACC-ITEMS'!$C$4:$C$1000,ROW('HELP ACC-ITEMS'!$C$4:$C$1000)-3),COUNTIF($C$8:C66,C66))),"")</f>
        <v/>
      </c>
      <c r="F66" s="56" t="str">
        <f t="array" ref="F66">IFERROR(INDEX('HELP ACC-ITEMS'!$F$4:$F$1000,SMALL(IF(C66='HELP ACC-ITEMS'!$C$4:$C$1000,ROW('HELP ACC-ITEMS'!$C$4:$C$1000)-3),COUNTIF($C$8:C66,C66))),"")</f>
        <v xml:space="preserve"> </v>
      </c>
      <c r="G66" s="55">
        <f t="array" ref="G66">IF(OR(MID($E66,1,4)="وارد",MID($E66,1,10)="مرتجع عميل"),IF($D$3&lt;&gt;"",INDEX('HELP ACC-ITEMS'!$G$4:$G$1000,SMALL(IF(C66='HELP ACC-ITEMS'!$C$4:$C$1000,ROW('HELP ACC-ITEMS'!$C$4:$C$1000)-3),COUNTIF($C$8:C66,C66)))),0)</f>
        <v>0</v>
      </c>
      <c r="H66" s="55">
        <f t="array" ref="H66">IF(OR(MID($E66,1,5)="منصرف",MID($E66,1,10)="مرتجع مورد"),IF($D$3&lt;&gt;"",INDEX('HELP ACC-ITEMS'!$G$4:$G$1000,SMALL(IF(C66='HELP ACC-ITEMS'!$C$4:$C$1000,ROW('HELP ACC-ITEMS'!$C$4:$C$1000)-3),COUNTIF($C$8:C66,C66)))),0)</f>
        <v>0</v>
      </c>
      <c r="I66" s="55">
        <f t="shared" si="3"/>
        <v>0</v>
      </c>
      <c r="J66" s="55" t="str">
        <f t="array" ref="J66">IFERROR(INDEX('HELP ACC-ITEMS'!$H$4:$H$1000,SMALL(IF(C66='HELP ACC-ITEMS'!$C$4:$C$1000,ROW('HELP ACC-ITEMS'!$C$4:$C$1000)-3),COUNTIF($C$8:C66,C66))),"")</f>
        <v xml:space="preserve"> </v>
      </c>
    </row>
    <row r="67" spans="2:10">
      <c r="B67" s="55" t="str">
        <f>IF( E67&lt;&gt;"",COUNT($B$7:B66)+1,"")</f>
        <v/>
      </c>
      <c r="C67" s="57" t="str">
        <f>IFERROR(IF($D$3&lt;&gt;"",SMALL('HELP ACC-ITEMS'!$C$4:$C$1000,ROW(A61))," "),"    ")</f>
        <v xml:space="preserve"> </v>
      </c>
      <c r="D67" s="56" t="str">
        <f t="array" ref="D67">IFERROR(INDEX('HELP ACC-ITEMS'!$D$4:$D$1000,SMALL(IF(C67='HELP ACC-ITEMS'!$C$4:$C$1000,ROW('HELP ACC-ITEMS'!$C$4:$C$1000)-3),COUNTIF($C$8:C67,C67))),"")</f>
        <v xml:space="preserve"> </v>
      </c>
      <c r="E67" s="56" t="str">
        <f t="array" ref="E67">IFERROR(INDEX('HELP ACC-ITEMS'!$E$4:$E$1000,SMALL(IF(C67='HELP ACC-ITEMS'!$C$4:$C$1000,ROW('HELP ACC-ITEMS'!$C$4:$C$1000)-3),COUNTIF($C$8:C67,C67))),"")</f>
        <v/>
      </c>
      <c r="F67" s="56" t="str">
        <f t="array" ref="F67">IFERROR(INDEX('HELP ACC-ITEMS'!$F$4:$F$1000,SMALL(IF(C67='HELP ACC-ITEMS'!$C$4:$C$1000,ROW('HELP ACC-ITEMS'!$C$4:$C$1000)-3),COUNTIF($C$8:C67,C67))),"")</f>
        <v xml:space="preserve"> </v>
      </c>
      <c r="G67" s="55">
        <f t="array" ref="G67">IF(OR(MID($E67,1,4)="وارد",MID($E67,1,10)="مرتجع عميل"),IF($D$3&lt;&gt;"",INDEX('HELP ACC-ITEMS'!$G$4:$G$1000,SMALL(IF(C67='HELP ACC-ITEMS'!$C$4:$C$1000,ROW('HELP ACC-ITEMS'!$C$4:$C$1000)-3),COUNTIF($C$8:C67,C67)))),0)</f>
        <v>0</v>
      </c>
      <c r="H67" s="55">
        <f t="array" ref="H67">IF(OR(MID($E67,1,5)="منصرف",MID($E67,1,10)="مرتجع مورد"),IF($D$3&lt;&gt;"",INDEX('HELP ACC-ITEMS'!$G$4:$G$1000,SMALL(IF(C67='HELP ACC-ITEMS'!$C$4:$C$1000,ROW('HELP ACC-ITEMS'!$C$4:$C$1000)-3),COUNTIF($C$8:C67,C67)))),0)</f>
        <v>0</v>
      </c>
      <c r="I67" s="55">
        <f t="shared" si="3"/>
        <v>0</v>
      </c>
      <c r="J67" s="55" t="str">
        <f t="array" ref="J67">IFERROR(INDEX('HELP ACC-ITEMS'!$H$4:$H$1000,SMALL(IF(C67='HELP ACC-ITEMS'!$C$4:$C$1000,ROW('HELP ACC-ITEMS'!$C$4:$C$1000)-3),COUNTIF($C$8:C67,C67))),"")</f>
        <v xml:space="preserve"> </v>
      </c>
    </row>
    <row r="68" spans="2:10">
      <c r="B68" s="55" t="str">
        <f>IF( E68&lt;&gt;"",COUNT($B$7:B67)+1,"")</f>
        <v/>
      </c>
      <c r="C68" s="57" t="str">
        <f>IFERROR(IF($D$3&lt;&gt;"",SMALL('HELP ACC-ITEMS'!$C$4:$C$1000,ROW(A62))," "),"    ")</f>
        <v xml:space="preserve"> </v>
      </c>
      <c r="D68" s="56" t="str">
        <f t="array" ref="D68">IFERROR(INDEX('HELP ACC-ITEMS'!$D$4:$D$1000,SMALL(IF(C68='HELP ACC-ITEMS'!$C$4:$C$1000,ROW('HELP ACC-ITEMS'!$C$4:$C$1000)-3),COUNTIF($C$8:C68,C68))),"")</f>
        <v xml:space="preserve"> </v>
      </c>
      <c r="E68" s="56" t="str">
        <f t="array" ref="E68">IFERROR(INDEX('HELP ACC-ITEMS'!$E$4:$E$1000,SMALL(IF(C68='HELP ACC-ITEMS'!$C$4:$C$1000,ROW('HELP ACC-ITEMS'!$C$4:$C$1000)-3),COUNTIF($C$8:C68,C68))),"")</f>
        <v/>
      </c>
      <c r="F68" s="56" t="str">
        <f t="array" ref="F68">IFERROR(INDEX('HELP ACC-ITEMS'!$F$4:$F$1000,SMALL(IF(C68='HELP ACC-ITEMS'!$C$4:$C$1000,ROW('HELP ACC-ITEMS'!$C$4:$C$1000)-3),COUNTIF($C$8:C68,C68))),"")</f>
        <v xml:space="preserve"> </v>
      </c>
      <c r="G68" s="55">
        <f t="array" ref="G68">IF(OR(MID($E68,1,4)="وارد",MID($E68,1,10)="مرتجع عميل"),IF($D$3&lt;&gt;"",INDEX('HELP ACC-ITEMS'!$G$4:$G$1000,SMALL(IF(C68='HELP ACC-ITEMS'!$C$4:$C$1000,ROW('HELP ACC-ITEMS'!$C$4:$C$1000)-3),COUNTIF($C$8:C68,C68)))),0)</f>
        <v>0</v>
      </c>
      <c r="H68" s="55">
        <f t="array" ref="H68">IF(OR(MID($E68,1,5)="منصرف",MID($E68,1,10)="مرتجع مورد"),IF($D$3&lt;&gt;"",INDEX('HELP ACC-ITEMS'!$G$4:$G$1000,SMALL(IF(C68='HELP ACC-ITEMS'!$C$4:$C$1000,ROW('HELP ACC-ITEMS'!$C$4:$C$1000)-3),COUNTIF($C$8:C68,C68)))),0)</f>
        <v>0</v>
      </c>
      <c r="I68" s="55">
        <f t="shared" si="3"/>
        <v>0</v>
      </c>
      <c r="J68" s="55" t="str">
        <f t="array" ref="J68">IFERROR(INDEX('HELP ACC-ITEMS'!$H$4:$H$1000,SMALL(IF(C68='HELP ACC-ITEMS'!$C$4:$C$1000,ROW('HELP ACC-ITEMS'!$C$4:$C$1000)-3),COUNTIF($C$8:C68,C68))),"")</f>
        <v xml:space="preserve"> </v>
      </c>
    </row>
    <row r="69" spans="2:10">
      <c r="B69" s="55" t="str">
        <f>IF( E69&lt;&gt;"",COUNT($B$7:B68)+1,"")</f>
        <v/>
      </c>
      <c r="C69" s="57" t="str">
        <f>IFERROR(IF($D$3&lt;&gt;"",SMALL('HELP ACC-ITEMS'!$C$4:$C$1000,ROW(A63))," "),"    ")</f>
        <v xml:space="preserve"> </v>
      </c>
      <c r="D69" s="56" t="str">
        <f t="array" ref="D69">IFERROR(INDEX('HELP ACC-ITEMS'!$D$4:$D$1000,SMALL(IF(C69='HELP ACC-ITEMS'!$C$4:$C$1000,ROW('HELP ACC-ITEMS'!$C$4:$C$1000)-3),COUNTIF($C$8:C69,C69))),"")</f>
        <v xml:space="preserve"> </v>
      </c>
      <c r="E69" s="56" t="str">
        <f t="array" ref="E69">IFERROR(INDEX('HELP ACC-ITEMS'!$E$4:$E$1000,SMALL(IF(C69='HELP ACC-ITEMS'!$C$4:$C$1000,ROW('HELP ACC-ITEMS'!$C$4:$C$1000)-3),COUNTIF($C$8:C69,C69))),"")</f>
        <v/>
      </c>
      <c r="F69" s="56" t="str">
        <f t="array" ref="F69">IFERROR(INDEX('HELP ACC-ITEMS'!$F$4:$F$1000,SMALL(IF(C69='HELP ACC-ITEMS'!$C$4:$C$1000,ROW('HELP ACC-ITEMS'!$C$4:$C$1000)-3),COUNTIF($C$8:C69,C69))),"")</f>
        <v xml:space="preserve"> </v>
      </c>
      <c r="G69" s="55">
        <f t="array" ref="G69">IF(OR(MID($E69,1,4)="وارد",MID($E69,1,10)="مرتجع عميل"),IF($D$3&lt;&gt;"",INDEX('HELP ACC-ITEMS'!$G$4:$G$1000,SMALL(IF(C69='HELP ACC-ITEMS'!$C$4:$C$1000,ROW('HELP ACC-ITEMS'!$C$4:$C$1000)-3),COUNTIF($C$8:C69,C69)))),0)</f>
        <v>0</v>
      </c>
      <c r="H69" s="55">
        <f t="array" ref="H69">IF(OR(MID($E69,1,5)="منصرف",MID($E69,1,10)="مرتجع مورد"),IF($D$3&lt;&gt;"",INDEX('HELP ACC-ITEMS'!$G$4:$G$1000,SMALL(IF(C69='HELP ACC-ITEMS'!$C$4:$C$1000,ROW('HELP ACC-ITEMS'!$C$4:$C$1000)-3),COUNTIF($C$8:C69,C69)))),0)</f>
        <v>0</v>
      </c>
      <c r="I69" s="55">
        <f t="shared" si="3"/>
        <v>0</v>
      </c>
      <c r="J69" s="55" t="str">
        <f t="array" ref="J69">IFERROR(INDEX('HELP ACC-ITEMS'!$H$4:$H$1000,SMALL(IF(C69='HELP ACC-ITEMS'!$C$4:$C$1000,ROW('HELP ACC-ITEMS'!$C$4:$C$1000)-3),COUNTIF($C$8:C69,C69))),"")</f>
        <v xml:space="preserve"> </v>
      </c>
    </row>
    <row r="70" spans="2:10">
      <c r="B70" s="55" t="str">
        <f>IF( E70&lt;&gt;"",COUNT($B$7:B69)+1,"")</f>
        <v/>
      </c>
      <c r="C70" s="57" t="str">
        <f>IFERROR(IF($D$3&lt;&gt;"",SMALL('HELP ACC-ITEMS'!$C$4:$C$1000,ROW(A64))," "),"    ")</f>
        <v xml:space="preserve"> </v>
      </c>
      <c r="D70" s="56" t="str">
        <f t="array" ref="D70">IFERROR(INDEX('HELP ACC-ITEMS'!$D$4:$D$1000,SMALL(IF(C70='HELP ACC-ITEMS'!$C$4:$C$1000,ROW('HELP ACC-ITEMS'!$C$4:$C$1000)-3),COUNTIF($C$8:C70,C70))),"")</f>
        <v xml:space="preserve"> </v>
      </c>
      <c r="E70" s="56" t="str">
        <f t="array" ref="E70">IFERROR(INDEX('HELP ACC-ITEMS'!$E$4:$E$1000,SMALL(IF(C70='HELP ACC-ITEMS'!$C$4:$C$1000,ROW('HELP ACC-ITEMS'!$C$4:$C$1000)-3),COUNTIF($C$8:C70,C70))),"")</f>
        <v/>
      </c>
      <c r="F70" s="56" t="str">
        <f t="array" ref="F70">IFERROR(INDEX('HELP ACC-ITEMS'!$F$4:$F$1000,SMALL(IF(C70='HELP ACC-ITEMS'!$C$4:$C$1000,ROW('HELP ACC-ITEMS'!$C$4:$C$1000)-3),COUNTIF($C$8:C70,C70))),"")</f>
        <v xml:space="preserve"> </v>
      </c>
      <c r="G70" s="55">
        <f t="array" ref="G70">IF(OR(MID($E70,1,4)="وارد",MID($E70,1,10)="مرتجع عميل"),IF($D$3&lt;&gt;"",INDEX('HELP ACC-ITEMS'!$G$4:$G$1000,SMALL(IF(C70='HELP ACC-ITEMS'!$C$4:$C$1000,ROW('HELP ACC-ITEMS'!$C$4:$C$1000)-3),COUNTIF($C$8:C70,C70)))),0)</f>
        <v>0</v>
      </c>
      <c r="H70" s="55">
        <f t="array" ref="H70">IF(OR(MID($E70,1,5)="منصرف",MID($E70,1,10)="مرتجع مورد"),IF($D$3&lt;&gt;"",INDEX('HELP ACC-ITEMS'!$G$4:$G$1000,SMALL(IF(C70='HELP ACC-ITEMS'!$C$4:$C$1000,ROW('HELP ACC-ITEMS'!$C$4:$C$1000)-3),COUNTIF($C$8:C70,C70)))),0)</f>
        <v>0</v>
      </c>
      <c r="I70" s="55">
        <f t="shared" si="3"/>
        <v>0</v>
      </c>
      <c r="J70" s="55" t="str">
        <f t="array" ref="J70">IFERROR(INDEX('HELP ACC-ITEMS'!$H$4:$H$1000,SMALL(IF(C70='HELP ACC-ITEMS'!$C$4:$C$1000,ROW('HELP ACC-ITEMS'!$C$4:$C$1000)-3),COUNTIF($C$8:C70,C70))),"")</f>
        <v xml:space="preserve"> </v>
      </c>
    </row>
    <row r="71" spans="2:10">
      <c r="B71" s="55" t="str">
        <f>IF( E71&lt;&gt;"",COUNT($B$7:B70)+1,"")</f>
        <v/>
      </c>
      <c r="C71" s="57" t="str">
        <f>IFERROR(IF($D$3&lt;&gt;"",SMALL('HELP ACC-ITEMS'!$C$4:$C$1000,ROW(A65))," "),"    ")</f>
        <v xml:space="preserve"> </v>
      </c>
      <c r="D71" s="56" t="str">
        <f t="array" ref="D71">IFERROR(INDEX('HELP ACC-ITEMS'!$D$4:$D$1000,SMALL(IF(C71='HELP ACC-ITEMS'!$C$4:$C$1000,ROW('HELP ACC-ITEMS'!$C$4:$C$1000)-3),COUNTIF($C$8:C71,C71))),"")</f>
        <v xml:space="preserve"> </v>
      </c>
      <c r="E71" s="56" t="str">
        <f t="array" ref="E71">IFERROR(INDEX('HELP ACC-ITEMS'!$E$4:$E$1000,SMALL(IF(C71='HELP ACC-ITEMS'!$C$4:$C$1000,ROW('HELP ACC-ITEMS'!$C$4:$C$1000)-3),COUNTIF($C$8:C71,C71))),"")</f>
        <v/>
      </c>
      <c r="F71" s="56" t="str">
        <f t="array" ref="F71">IFERROR(INDEX('HELP ACC-ITEMS'!$F$4:$F$1000,SMALL(IF(C71='HELP ACC-ITEMS'!$C$4:$C$1000,ROW('HELP ACC-ITEMS'!$C$4:$C$1000)-3),COUNTIF($C$8:C71,C71))),"")</f>
        <v xml:space="preserve"> </v>
      </c>
      <c r="G71" s="55">
        <f t="array" ref="G71">IF(OR(MID($E71,1,4)="وارد",MID($E71,1,10)="مرتجع عميل"),IF($D$3&lt;&gt;"",INDEX('HELP ACC-ITEMS'!$G$4:$G$1000,SMALL(IF(C71='HELP ACC-ITEMS'!$C$4:$C$1000,ROW('HELP ACC-ITEMS'!$C$4:$C$1000)-3),COUNTIF($C$8:C71,C71)))),0)</f>
        <v>0</v>
      </c>
      <c r="H71" s="55">
        <f t="array" ref="H71">IF(OR(MID($E71,1,5)="منصرف",MID($E71,1,10)="مرتجع مورد"),IF($D$3&lt;&gt;"",INDEX('HELP ACC-ITEMS'!$G$4:$G$1000,SMALL(IF(C71='HELP ACC-ITEMS'!$C$4:$C$1000,ROW('HELP ACC-ITEMS'!$C$4:$C$1000)-3),COUNTIF($C$8:C71,C71)))),0)</f>
        <v>0</v>
      </c>
      <c r="I71" s="55">
        <f t="shared" si="3"/>
        <v>0</v>
      </c>
      <c r="J71" s="55" t="str">
        <f t="array" ref="J71">IFERROR(INDEX('HELP ACC-ITEMS'!$H$4:$H$1000,SMALL(IF(C71='HELP ACC-ITEMS'!$C$4:$C$1000,ROW('HELP ACC-ITEMS'!$C$4:$C$1000)-3),COUNTIF($C$8:C71,C71))),"")</f>
        <v xml:space="preserve"> </v>
      </c>
    </row>
    <row r="72" spans="2:10">
      <c r="B72" s="55" t="str">
        <f>IF( E72&lt;&gt;"",COUNT($B$7:B71)+1,"")</f>
        <v/>
      </c>
      <c r="C72" s="57" t="str">
        <f>IFERROR(IF($D$3&lt;&gt;"",SMALL('HELP ACC-ITEMS'!$C$4:$C$1000,ROW(A66))," "),"    ")</f>
        <v xml:space="preserve"> </v>
      </c>
      <c r="D72" s="56" t="str">
        <f t="array" ref="D72">IFERROR(INDEX('HELP ACC-ITEMS'!$D$4:$D$1000,SMALL(IF(C72='HELP ACC-ITEMS'!$C$4:$C$1000,ROW('HELP ACC-ITEMS'!$C$4:$C$1000)-3),COUNTIF($C$8:C72,C72))),"")</f>
        <v xml:space="preserve"> </v>
      </c>
      <c r="E72" s="56" t="str">
        <f t="array" ref="E72">IFERROR(INDEX('HELP ACC-ITEMS'!$E$4:$E$1000,SMALL(IF(C72='HELP ACC-ITEMS'!$C$4:$C$1000,ROW('HELP ACC-ITEMS'!$C$4:$C$1000)-3),COUNTIF($C$8:C72,C72))),"")</f>
        <v/>
      </c>
      <c r="F72" s="56" t="str">
        <f t="array" ref="F72">IFERROR(INDEX('HELP ACC-ITEMS'!$F$4:$F$1000,SMALL(IF(C72='HELP ACC-ITEMS'!$C$4:$C$1000,ROW('HELP ACC-ITEMS'!$C$4:$C$1000)-3),COUNTIF($C$8:C72,C72))),"")</f>
        <v xml:space="preserve"> </v>
      </c>
      <c r="G72" s="55">
        <f t="array" ref="G72">IF(OR(MID($E72,1,4)="وارد",MID($E72,1,10)="مرتجع عميل"),IF($D$3&lt;&gt;"",INDEX('HELP ACC-ITEMS'!$G$4:$G$1000,SMALL(IF(C72='HELP ACC-ITEMS'!$C$4:$C$1000,ROW('HELP ACC-ITEMS'!$C$4:$C$1000)-3),COUNTIF($C$8:C72,C72)))),0)</f>
        <v>0</v>
      </c>
      <c r="H72" s="55">
        <f t="array" ref="H72">IF(OR(MID($E72,1,5)="منصرف",MID($E72,1,10)="مرتجع مورد"),IF($D$3&lt;&gt;"",INDEX('HELP ACC-ITEMS'!$G$4:$G$1000,SMALL(IF(C72='HELP ACC-ITEMS'!$C$4:$C$1000,ROW('HELP ACC-ITEMS'!$C$4:$C$1000)-3),COUNTIF($C$8:C72,C72)))),0)</f>
        <v>0</v>
      </c>
      <c r="I72" s="55">
        <f t="shared" si="3"/>
        <v>0</v>
      </c>
      <c r="J72" s="55" t="str">
        <f t="array" ref="J72">IFERROR(INDEX('HELP ACC-ITEMS'!$H$4:$H$1000,SMALL(IF(C72='HELP ACC-ITEMS'!$C$4:$C$1000,ROW('HELP ACC-ITEMS'!$C$4:$C$1000)-3),COUNTIF($C$8:C72,C72))),"")</f>
        <v xml:space="preserve"> </v>
      </c>
    </row>
    <row r="73" spans="2:10">
      <c r="B73" s="55" t="str">
        <f>IF( E73&lt;&gt;"",COUNT($B$7:B72)+1,"")</f>
        <v/>
      </c>
      <c r="C73" s="57" t="str">
        <f>IFERROR(IF($D$3&lt;&gt;"",SMALL('HELP ACC-ITEMS'!$C$4:$C$1000,ROW(A67))," "),"    ")</f>
        <v xml:space="preserve"> </v>
      </c>
      <c r="D73" s="56" t="str">
        <f t="array" ref="D73">IFERROR(INDEX('HELP ACC-ITEMS'!$D$4:$D$1000,SMALL(IF(C73='HELP ACC-ITEMS'!$C$4:$C$1000,ROW('HELP ACC-ITEMS'!$C$4:$C$1000)-3),COUNTIF($C$8:C73,C73))),"")</f>
        <v xml:space="preserve"> </v>
      </c>
      <c r="E73" s="56" t="str">
        <f t="array" ref="E73">IFERROR(INDEX('HELP ACC-ITEMS'!$E$4:$E$1000,SMALL(IF(C73='HELP ACC-ITEMS'!$C$4:$C$1000,ROW('HELP ACC-ITEMS'!$C$4:$C$1000)-3),COUNTIF($C$8:C73,C73))),"")</f>
        <v/>
      </c>
      <c r="F73" s="56" t="str">
        <f t="array" ref="F73">IFERROR(INDEX('HELP ACC-ITEMS'!$F$4:$F$1000,SMALL(IF(C73='HELP ACC-ITEMS'!$C$4:$C$1000,ROW('HELP ACC-ITEMS'!$C$4:$C$1000)-3),COUNTIF($C$8:C73,C73))),"")</f>
        <v xml:space="preserve"> </v>
      </c>
      <c r="G73" s="55">
        <f t="array" ref="G73">IF(OR(MID($E73,1,4)="وارد",MID($E73,1,10)="مرتجع عميل"),IF($D$3&lt;&gt;"",INDEX('HELP ACC-ITEMS'!$G$4:$G$1000,SMALL(IF(C73='HELP ACC-ITEMS'!$C$4:$C$1000,ROW('HELP ACC-ITEMS'!$C$4:$C$1000)-3),COUNTIF($C$8:C73,C73)))),0)</f>
        <v>0</v>
      </c>
      <c r="H73" s="55">
        <f t="array" ref="H73">IF(OR(MID($E73,1,5)="منصرف",MID($E73,1,10)="مرتجع مورد"),IF($D$3&lt;&gt;"",INDEX('HELP ACC-ITEMS'!$G$4:$G$1000,SMALL(IF(C73='HELP ACC-ITEMS'!$C$4:$C$1000,ROW('HELP ACC-ITEMS'!$C$4:$C$1000)-3),COUNTIF($C$8:C73,C73)))),0)</f>
        <v>0</v>
      </c>
      <c r="I73" s="55">
        <f t="shared" si="3"/>
        <v>0</v>
      </c>
      <c r="J73" s="55" t="str">
        <f t="array" ref="J73">IFERROR(INDEX('HELP ACC-ITEMS'!$H$4:$H$1000,SMALL(IF(C73='HELP ACC-ITEMS'!$C$4:$C$1000,ROW('HELP ACC-ITEMS'!$C$4:$C$1000)-3),COUNTIF($C$8:C73,C73))),"")</f>
        <v xml:space="preserve"> </v>
      </c>
    </row>
    <row r="74" spans="2:10">
      <c r="B74" s="55" t="str">
        <f>IF( E74&lt;&gt;"",COUNT($B$7:B73)+1,"")</f>
        <v/>
      </c>
      <c r="C74" s="57" t="str">
        <f>IFERROR(IF($D$3&lt;&gt;"",SMALL('HELP ACC-ITEMS'!$C$4:$C$1000,ROW(A68))," "),"    ")</f>
        <v xml:space="preserve"> </v>
      </c>
      <c r="D74" s="56" t="str">
        <f t="array" ref="D74">IFERROR(INDEX('HELP ACC-ITEMS'!$D$4:$D$1000,SMALL(IF(C74='HELP ACC-ITEMS'!$C$4:$C$1000,ROW('HELP ACC-ITEMS'!$C$4:$C$1000)-3),COUNTIF($C$8:C74,C74))),"")</f>
        <v xml:space="preserve"> </v>
      </c>
      <c r="E74" s="56" t="str">
        <f t="array" ref="E74">IFERROR(INDEX('HELP ACC-ITEMS'!$E$4:$E$1000,SMALL(IF(C74='HELP ACC-ITEMS'!$C$4:$C$1000,ROW('HELP ACC-ITEMS'!$C$4:$C$1000)-3),COUNTIF($C$8:C74,C74))),"")</f>
        <v/>
      </c>
      <c r="F74" s="56" t="str">
        <f t="array" ref="F74">IFERROR(INDEX('HELP ACC-ITEMS'!$F$4:$F$1000,SMALL(IF(C74='HELP ACC-ITEMS'!$C$4:$C$1000,ROW('HELP ACC-ITEMS'!$C$4:$C$1000)-3),COUNTIF($C$8:C74,C74))),"")</f>
        <v xml:space="preserve"> </v>
      </c>
      <c r="G74" s="55">
        <f t="array" ref="G74">IF(OR(MID($E74,1,4)="وارد",MID($E74,1,10)="مرتجع عميل"),IF($D$3&lt;&gt;"",INDEX('HELP ACC-ITEMS'!$G$4:$G$1000,SMALL(IF(C74='HELP ACC-ITEMS'!$C$4:$C$1000,ROW('HELP ACC-ITEMS'!$C$4:$C$1000)-3),COUNTIF($C$8:C74,C74)))),0)</f>
        <v>0</v>
      </c>
      <c r="H74" s="55">
        <f t="array" ref="H74">IF(OR(MID($E74,1,5)="منصرف",MID($E74,1,10)="مرتجع مورد"),IF($D$3&lt;&gt;"",INDEX('HELP ACC-ITEMS'!$G$4:$G$1000,SMALL(IF(C74='HELP ACC-ITEMS'!$C$4:$C$1000,ROW('HELP ACC-ITEMS'!$C$4:$C$1000)-3),COUNTIF($C$8:C74,C74)))),0)</f>
        <v>0</v>
      </c>
      <c r="I74" s="55">
        <f t="shared" si="3"/>
        <v>0</v>
      </c>
      <c r="J74" s="55" t="str">
        <f t="array" ref="J74">IFERROR(INDEX('HELP ACC-ITEMS'!$H$4:$H$1000,SMALL(IF(C74='HELP ACC-ITEMS'!$C$4:$C$1000,ROW('HELP ACC-ITEMS'!$C$4:$C$1000)-3),COUNTIF($C$8:C74,C74))),"")</f>
        <v xml:space="preserve"> </v>
      </c>
    </row>
    <row r="75" spans="2:10">
      <c r="B75" s="55" t="str">
        <f>IF( E75&lt;&gt;"",COUNT($B$7:B74)+1,"")</f>
        <v/>
      </c>
      <c r="C75" s="57" t="str">
        <f>IFERROR(IF($D$3&lt;&gt;"",SMALL('HELP ACC-ITEMS'!$C$4:$C$1000,ROW(A69))," "),"    ")</f>
        <v xml:space="preserve"> </v>
      </c>
      <c r="D75" s="56" t="str">
        <f t="array" ref="D75">IFERROR(INDEX('HELP ACC-ITEMS'!$D$4:$D$1000,SMALL(IF(C75='HELP ACC-ITEMS'!$C$4:$C$1000,ROW('HELP ACC-ITEMS'!$C$4:$C$1000)-3),COUNTIF($C$8:C75,C75))),"")</f>
        <v xml:space="preserve"> </v>
      </c>
      <c r="E75" s="56" t="str">
        <f t="array" ref="E75">IFERROR(INDEX('HELP ACC-ITEMS'!$E$4:$E$1000,SMALL(IF(C75='HELP ACC-ITEMS'!$C$4:$C$1000,ROW('HELP ACC-ITEMS'!$C$4:$C$1000)-3),COUNTIF($C$8:C75,C75))),"")</f>
        <v/>
      </c>
      <c r="F75" s="56" t="str">
        <f t="array" ref="F75">IFERROR(INDEX('HELP ACC-ITEMS'!$F$4:$F$1000,SMALL(IF(C75='HELP ACC-ITEMS'!$C$4:$C$1000,ROW('HELP ACC-ITEMS'!$C$4:$C$1000)-3),COUNTIF($C$8:C75,C75))),"")</f>
        <v xml:space="preserve"> </v>
      </c>
      <c r="G75" s="55">
        <f t="array" ref="G75">IF(OR(MID($E75,1,4)="وارد",MID($E75,1,10)="مرتجع عميل"),IF($D$3&lt;&gt;"",INDEX('HELP ACC-ITEMS'!$G$4:$G$1000,SMALL(IF(C75='HELP ACC-ITEMS'!$C$4:$C$1000,ROW('HELP ACC-ITEMS'!$C$4:$C$1000)-3),COUNTIF($C$8:C75,C75)))),0)</f>
        <v>0</v>
      </c>
      <c r="H75" s="55">
        <f t="array" ref="H75">IF(OR(MID($E75,1,5)="منصرف",MID($E75,1,10)="مرتجع مورد"),IF($D$3&lt;&gt;"",INDEX('HELP ACC-ITEMS'!$G$4:$G$1000,SMALL(IF(C75='HELP ACC-ITEMS'!$C$4:$C$1000,ROW('HELP ACC-ITEMS'!$C$4:$C$1000)-3),COUNTIF($C$8:C75,C75)))),0)</f>
        <v>0</v>
      </c>
      <c r="I75" s="55">
        <f t="shared" si="3"/>
        <v>0</v>
      </c>
      <c r="J75" s="55" t="str">
        <f t="array" ref="J75">IFERROR(INDEX('HELP ACC-ITEMS'!$H$4:$H$1000,SMALL(IF(C75='HELP ACC-ITEMS'!$C$4:$C$1000,ROW('HELP ACC-ITEMS'!$C$4:$C$1000)-3),COUNTIF($C$8:C75,C75))),"")</f>
        <v xml:space="preserve"> </v>
      </c>
    </row>
    <row r="76" spans="2:10">
      <c r="B76" s="55" t="str">
        <f>IF( E76&lt;&gt;"",COUNT($B$7:B75)+1,"")</f>
        <v/>
      </c>
      <c r="C76" s="57" t="str">
        <f>IFERROR(IF($D$3&lt;&gt;"",SMALL('HELP ACC-ITEMS'!$C$4:$C$1000,ROW(A70))," "),"    ")</f>
        <v xml:space="preserve"> </v>
      </c>
      <c r="D76" s="56" t="str">
        <f t="array" ref="D76">IFERROR(INDEX('HELP ACC-ITEMS'!$D$4:$D$1000,SMALL(IF(C76='HELP ACC-ITEMS'!$C$4:$C$1000,ROW('HELP ACC-ITEMS'!$C$4:$C$1000)-3),COUNTIF($C$8:C76,C76))),"")</f>
        <v xml:space="preserve"> </v>
      </c>
      <c r="E76" s="56" t="str">
        <f t="array" ref="E76">IFERROR(INDEX('HELP ACC-ITEMS'!$E$4:$E$1000,SMALL(IF(C76='HELP ACC-ITEMS'!$C$4:$C$1000,ROW('HELP ACC-ITEMS'!$C$4:$C$1000)-3),COUNTIF($C$8:C76,C76))),"")</f>
        <v/>
      </c>
      <c r="F76" s="56" t="str">
        <f t="array" ref="F76">IFERROR(INDEX('HELP ACC-ITEMS'!$F$4:$F$1000,SMALL(IF(C76='HELP ACC-ITEMS'!$C$4:$C$1000,ROW('HELP ACC-ITEMS'!$C$4:$C$1000)-3),COUNTIF($C$8:C76,C76))),"")</f>
        <v xml:space="preserve"> </v>
      </c>
      <c r="G76" s="55">
        <f t="array" ref="G76">IF(OR(MID($E76,1,4)="وارد",MID($E76,1,10)="مرتجع عميل"),IF($D$3&lt;&gt;"",INDEX('HELP ACC-ITEMS'!$G$4:$G$1000,SMALL(IF(C76='HELP ACC-ITEMS'!$C$4:$C$1000,ROW('HELP ACC-ITEMS'!$C$4:$C$1000)-3),COUNTIF($C$8:C76,C76)))),0)</f>
        <v>0</v>
      </c>
      <c r="H76" s="55">
        <f t="array" ref="H76">IF(OR(MID($E76,1,5)="منصرف",MID($E76,1,10)="مرتجع مورد"),IF($D$3&lt;&gt;"",INDEX('HELP ACC-ITEMS'!$G$4:$G$1000,SMALL(IF(C76='HELP ACC-ITEMS'!$C$4:$C$1000,ROW('HELP ACC-ITEMS'!$C$4:$C$1000)-3),COUNTIF($C$8:C76,C76)))),0)</f>
        <v>0</v>
      </c>
      <c r="I76" s="55">
        <f t="shared" si="3"/>
        <v>0</v>
      </c>
      <c r="J76" s="55" t="str">
        <f t="array" ref="J76">IFERROR(INDEX('HELP ACC-ITEMS'!$H$4:$H$1000,SMALL(IF(C76='HELP ACC-ITEMS'!$C$4:$C$1000,ROW('HELP ACC-ITEMS'!$C$4:$C$1000)-3),COUNTIF($C$8:C76,C76))),"")</f>
        <v xml:space="preserve"> </v>
      </c>
    </row>
    <row r="77" spans="2:10">
      <c r="B77" s="55" t="str">
        <f>IF( E77&lt;&gt;"",COUNT($B$7:B76)+1,"")</f>
        <v/>
      </c>
      <c r="C77" s="57" t="str">
        <f>IFERROR(IF($D$3&lt;&gt;"",SMALL('HELP ACC-ITEMS'!$C$4:$C$1000,ROW(A71))," "),"    ")</f>
        <v xml:space="preserve"> </v>
      </c>
      <c r="D77" s="56" t="str">
        <f t="array" ref="D77">IFERROR(INDEX('HELP ACC-ITEMS'!$D$4:$D$1000,SMALL(IF(C77='HELP ACC-ITEMS'!$C$4:$C$1000,ROW('HELP ACC-ITEMS'!$C$4:$C$1000)-3),COUNTIF($C$8:C77,C77))),"")</f>
        <v xml:space="preserve"> </v>
      </c>
      <c r="E77" s="56" t="str">
        <f t="array" ref="E77">IFERROR(INDEX('HELP ACC-ITEMS'!$E$4:$E$1000,SMALL(IF(C77='HELP ACC-ITEMS'!$C$4:$C$1000,ROW('HELP ACC-ITEMS'!$C$4:$C$1000)-3),COUNTIF($C$8:C77,C77))),"")</f>
        <v/>
      </c>
      <c r="F77" s="56" t="str">
        <f t="array" ref="F77">IFERROR(INDEX('HELP ACC-ITEMS'!$F$4:$F$1000,SMALL(IF(C77='HELP ACC-ITEMS'!$C$4:$C$1000,ROW('HELP ACC-ITEMS'!$C$4:$C$1000)-3),COUNTIF($C$8:C77,C77))),"")</f>
        <v xml:space="preserve"> </v>
      </c>
      <c r="G77" s="55">
        <f t="array" ref="G77">IF(OR(MID($E77,1,4)="وارد",MID($E77,1,10)="مرتجع عميل"),IF($D$3&lt;&gt;"",INDEX('HELP ACC-ITEMS'!$G$4:$G$1000,SMALL(IF(C77='HELP ACC-ITEMS'!$C$4:$C$1000,ROW('HELP ACC-ITEMS'!$C$4:$C$1000)-3),COUNTIF($C$8:C77,C77)))),0)</f>
        <v>0</v>
      </c>
      <c r="H77" s="55">
        <f t="array" ref="H77">IF(OR(MID($E77,1,5)="منصرف",MID($E77,1,10)="مرتجع مورد"),IF($D$3&lt;&gt;"",INDEX('HELP ACC-ITEMS'!$G$4:$G$1000,SMALL(IF(C77='HELP ACC-ITEMS'!$C$4:$C$1000,ROW('HELP ACC-ITEMS'!$C$4:$C$1000)-3),COUNTIF($C$8:C77,C77)))),0)</f>
        <v>0</v>
      </c>
      <c r="I77" s="55">
        <f t="shared" si="3"/>
        <v>0</v>
      </c>
      <c r="J77" s="55" t="str">
        <f t="array" ref="J77">IFERROR(INDEX('HELP ACC-ITEMS'!$H$4:$H$1000,SMALL(IF(C77='HELP ACC-ITEMS'!$C$4:$C$1000,ROW('HELP ACC-ITEMS'!$C$4:$C$1000)-3),COUNTIF($C$8:C77,C77))),"")</f>
        <v xml:space="preserve"> </v>
      </c>
    </row>
    <row r="78" spans="2:10">
      <c r="B78" s="55" t="str">
        <f>IF( E78&lt;&gt;"",COUNT($B$7:B77)+1,"")</f>
        <v/>
      </c>
      <c r="C78" s="57" t="str">
        <f>IFERROR(IF($D$3&lt;&gt;"",SMALL('HELP ACC-ITEMS'!$C$4:$C$1000,ROW(A72))," "),"    ")</f>
        <v xml:space="preserve"> </v>
      </c>
      <c r="D78" s="56" t="str">
        <f t="array" ref="D78">IFERROR(INDEX('HELP ACC-ITEMS'!$D$4:$D$1000,SMALL(IF(C78='HELP ACC-ITEMS'!$C$4:$C$1000,ROW('HELP ACC-ITEMS'!$C$4:$C$1000)-3),COUNTIF($C$8:C78,C78))),"")</f>
        <v xml:space="preserve"> </v>
      </c>
      <c r="E78" s="56" t="str">
        <f t="array" ref="E78">IFERROR(INDEX('HELP ACC-ITEMS'!$E$4:$E$1000,SMALL(IF(C78='HELP ACC-ITEMS'!$C$4:$C$1000,ROW('HELP ACC-ITEMS'!$C$4:$C$1000)-3),COUNTIF($C$8:C78,C78))),"")</f>
        <v/>
      </c>
      <c r="F78" s="56" t="str">
        <f t="array" ref="F78">IFERROR(INDEX('HELP ACC-ITEMS'!$F$4:$F$1000,SMALL(IF(C78='HELP ACC-ITEMS'!$C$4:$C$1000,ROW('HELP ACC-ITEMS'!$C$4:$C$1000)-3),COUNTIF($C$8:C78,C78))),"")</f>
        <v xml:space="preserve"> </v>
      </c>
      <c r="G78" s="55">
        <f t="array" ref="G78">IF(OR(MID($E78,1,4)="وارد",MID($E78,1,10)="مرتجع عميل"),IF($D$3&lt;&gt;"",INDEX('HELP ACC-ITEMS'!$G$4:$G$1000,SMALL(IF(C78='HELP ACC-ITEMS'!$C$4:$C$1000,ROW('HELP ACC-ITEMS'!$C$4:$C$1000)-3),COUNTIF($C$8:C78,C78)))),0)</f>
        <v>0</v>
      </c>
      <c r="H78" s="55">
        <f t="array" ref="H78">IF(OR(MID($E78,1,5)="منصرف",MID($E78,1,10)="مرتجع مورد"),IF($D$3&lt;&gt;"",INDEX('HELP ACC-ITEMS'!$G$4:$G$1000,SMALL(IF(C78='HELP ACC-ITEMS'!$C$4:$C$1000,ROW('HELP ACC-ITEMS'!$C$4:$C$1000)-3),COUNTIF($C$8:C78,C78)))),0)</f>
        <v>0</v>
      </c>
      <c r="I78" s="55">
        <f t="shared" ref="I78:I141" si="4">I77+G78-H78</f>
        <v>0</v>
      </c>
      <c r="J78" s="55" t="str">
        <f t="array" ref="J78">IFERROR(INDEX('HELP ACC-ITEMS'!$H$4:$H$1000,SMALL(IF(C78='HELP ACC-ITEMS'!$C$4:$C$1000,ROW('HELP ACC-ITEMS'!$C$4:$C$1000)-3),COUNTIF($C$8:C78,C78))),"")</f>
        <v xml:space="preserve"> </v>
      </c>
    </row>
    <row r="79" spans="2:10">
      <c r="B79" s="55" t="str">
        <f>IF( E79&lt;&gt;"",COUNT($B$7:B78)+1,"")</f>
        <v/>
      </c>
      <c r="C79" s="57" t="str">
        <f>IFERROR(IF($D$3&lt;&gt;"",SMALL('HELP ACC-ITEMS'!$C$4:$C$1000,ROW(A73))," "),"    ")</f>
        <v xml:space="preserve"> </v>
      </c>
      <c r="D79" s="56" t="str">
        <f t="array" ref="D79">IFERROR(INDEX('HELP ACC-ITEMS'!$D$4:$D$1000,SMALL(IF(C79='HELP ACC-ITEMS'!$C$4:$C$1000,ROW('HELP ACC-ITEMS'!$C$4:$C$1000)-3),COUNTIF($C$8:C79,C79))),"")</f>
        <v xml:space="preserve"> </v>
      </c>
      <c r="E79" s="56" t="str">
        <f t="array" ref="E79">IFERROR(INDEX('HELP ACC-ITEMS'!$E$4:$E$1000,SMALL(IF(C79='HELP ACC-ITEMS'!$C$4:$C$1000,ROW('HELP ACC-ITEMS'!$C$4:$C$1000)-3),COUNTIF($C$8:C79,C79))),"")</f>
        <v/>
      </c>
      <c r="F79" s="56" t="str">
        <f t="array" ref="F79">IFERROR(INDEX('HELP ACC-ITEMS'!$F$4:$F$1000,SMALL(IF(C79='HELP ACC-ITEMS'!$C$4:$C$1000,ROW('HELP ACC-ITEMS'!$C$4:$C$1000)-3),COUNTIF($C$8:C79,C79))),"")</f>
        <v xml:space="preserve"> </v>
      </c>
      <c r="G79" s="55">
        <f t="array" ref="G79">IF(OR(MID($E79,1,4)="وارد",MID($E79,1,10)="مرتجع عميل"),IF($D$3&lt;&gt;"",INDEX('HELP ACC-ITEMS'!$G$4:$G$1000,SMALL(IF(C79='HELP ACC-ITEMS'!$C$4:$C$1000,ROW('HELP ACC-ITEMS'!$C$4:$C$1000)-3),COUNTIF($C$8:C79,C79)))),0)</f>
        <v>0</v>
      </c>
      <c r="H79" s="55">
        <f t="array" ref="H79">IF(OR(MID($E79,1,5)="منصرف",MID($E79,1,10)="مرتجع مورد"),IF($D$3&lt;&gt;"",INDEX('HELP ACC-ITEMS'!$G$4:$G$1000,SMALL(IF(C79='HELP ACC-ITEMS'!$C$4:$C$1000,ROW('HELP ACC-ITEMS'!$C$4:$C$1000)-3),COUNTIF($C$8:C79,C79)))),0)</f>
        <v>0</v>
      </c>
      <c r="I79" s="55">
        <f t="shared" si="4"/>
        <v>0</v>
      </c>
      <c r="J79" s="55" t="str">
        <f t="array" ref="J79">IFERROR(INDEX('HELP ACC-ITEMS'!$H$4:$H$1000,SMALL(IF(C79='HELP ACC-ITEMS'!$C$4:$C$1000,ROW('HELP ACC-ITEMS'!$C$4:$C$1000)-3),COUNTIF($C$8:C79,C79))),"")</f>
        <v xml:space="preserve"> </v>
      </c>
    </row>
    <row r="80" spans="2:10">
      <c r="B80" s="55" t="str">
        <f>IF( E80&lt;&gt;"",COUNT($B$7:B79)+1,"")</f>
        <v/>
      </c>
      <c r="C80" s="57" t="str">
        <f>IFERROR(IF($D$3&lt;&gt;"",SMALL('HELP ACC-ITEMS'!$C$4:$C$1000,ROW(A74))," "),"    ")</f>
        <v xml:space="preserve"> </v>
      </c>
      <c r="D80" s="56" t="str">
        <f t="array" ref="D80">IFERROR(INDEX('HELP ACC-ITEMS'!$D$4:$D$1000,SMALL(IF(C80='HELP ACC-ITEMS'!$C$4:$C$1000,ROW('HELP ACC-ITEMS'!$C$4:$C$1000)-3),COUNTIF($C$8:C80,C80))),"")</f>
        <v xml:space="preserve"> </v>
      </c>
      <c r="E80" s="56" t="str">
        <f t="array" ref="E80">IFERROR(INDEX('HELP ACC-ITEMS'!$E$4:$E$1000,SMALL(IF(C80='HELP ACC-ITEMS'!$C$4:$C$1000,ROW('HELP ACC-ITEMS'!$C$4:$C$1000)-3),COUNTIF($C$8:C80,C80))),"")</f>
        <v/>
      </c>
      <c r="F80" s="56" t="str">
        <f t="array" ref="F80">IFERROR(INDEX('HELP ACC-ITEMS'!$F$4:$F$1000,SMALL(IF(C80='HELP ACC-ITEMS'!$C$4:$C$1000,ROW('HELP ACC-ITEMS'!$C$4:$C$1000)-3),COUNTIF($C$8:C80,C80))),"")</f>
        <v xml:space="preserve"> </v>
      </c>
      <c r="G80" s="55">
        <f t="array" ref="G80">IF(OR(MID($E80,1,4)="وارد",MID($E80,1,10)="مرتجع عميل"),IF($D$3&lt;&gt;"",INDEX('HELP ACC-ITEMS'!$G$4:$G$1000,SMALL(IF(C80='HELP ACC-ITEMS'!$C$4:$C$1000,ROW('HELP ACC-ITEMS'!$C$4:$C$1000)-3),COUNTIF($C$8:C80,C80)))),0)</f>
        <v>0</v>
      </c>
      <c r="H80" s="55">
        <f t="array" ref="H80">IF(OR(MID($E80,1,5)="منصرف",MID($E80,1,10)="مرتجع مورد"),IF($D$3&lt;&gt;"",INDEX('HELP ACC-ITEMS'!$G$4:$G$1000,SMALL(IF(C80='HELP ACC-ITEMS'!$C$4:$C$1000,ROW('HELP ACC-ITEMS'!$C$4:$C$1000)-3),COUNTIF($C$8:C80,C80)))),0)</f>
        <v>0</v>
      </c>
      <c r="I80" s="55">
        <f t="shared" si="4"/>
        <v>0</v>
      </c>
      <c r="J80" s="55" t="str">
        <f t="array" ref="J80">IFERROR(INDEX('HELP ACC-ITEMS'!$H$4:$H$1000,SMALL(IF(C80='HELP ACC-ITEMS'!$C$4:$C$1000,ROW('HELP ACC-ITEMS'!$C$4:$C$1000)-3),COUNTIF($C$8:C80,C80))),"")</f>
        <v xml:space="preserve"> </v>
      </c>
    </row>
    <row r="81" spans="2:10">
      <c r="B81" s="55" t="str">
        <f>IF( E81&lt;&gt;"",COUNT($B$7:B80)+1,"")</f>
        <v/>
      </c>
      <c r="C81" s="57" t="str">
        <f>IFERROR(IF($D$3&lt;&gt;"",SMALL('HELP ACC-ITEMS'!$C$4:$C$1000,ROW(A75))," "),"    ")</f>
        <v xml:space="preserve"> </v>
      </c>
      <c r="D81" s="56" t="str">
        <f t="array" ref="D81">IFERROR(INDEX('HELP ACC-ITEMS'!$D$4:$D$1000,SMALL(IF(C81='HELP ACC-ITEMS'!$C$4:$C$1000,ROW('HELP ACC-ITEMS'!$C$4:$C$1000)-3),COUNTIF($C$8:C81,C81))),"")</f>
        <v xml:space="preserve"> </v>
      </c>
      <c r="E81" s="56" t="str">
        <f t="array" ref="E81">IFERROR(INDEX('HELP ACC-ITEMS'!$E$4:$E$1000,SMALL(IF(C81='HELP ACC-ITEMS'!$C$4:$C$1000,ROW('HELP ACC-ITEMS'!$C$4:$C$1000)-3),COUNTIF($C$8:C81,C81))),"")</f>
        <v/>
      </c>
      <c r="F81" s="56" t="str">
        <f t="array" ref="F81">IFERROR(INDEX('HELP ACC-ITEMS'!$F$4:$F$1000,SMALL(IF(C81='HELP ACC-ITEMS'!$C$4:$C$1000,ROW('HELP ACC-ITEMS'!$C$4:$C$1000)-3),COUNTIF($C$8:C81,C81))),"")</f>
        <v xml:space="preserve"> </v>
      </c>
      <c r="G81" s="55">
        <f t="array" ref="G81">IF(OR(MID($E81,1,4)="وارد",MID($E81,1,10)="مرتجع عميل"),IF($D$3&lt;&gt;"",INDEX('HELP ACC-ITEMS'!$G$4:$G$1000,SMALL(IF(C81='HELP ACC-ITEMS'!$C$4:$C$1000,ROW('HELP ACC-ITEMS'!$C$4:$C$1000)-3),COUNTIF($C$8:C81,C81)))),0)</f>
        <v>0</v>
      </c>
      <c r="H81" s="55">
        <f t="array" ref="H81">IF(OR(MID($E81,1,5)="منصرف",MID($E81,1,10)="مرتجع مورد"),IF($D$3&lt;&gt;"",INDEX('HELP ACC-ITEMS'!$G$4:$G$1000,SMALL(IF(C81='HELP ACC-ITEMS'!$C$4:$C$1000,ROW('HELP ACC-ITEMS'!$C$4:$C$1000)-3),COUNTIF($C$8:C81,C81)))),0)</f>
        <v>0</v>
      </c>
      <c r="I81" s="55">
        <f t="shared" si="4"/>
        <v>0</v>
      </c>
      <c r="J81" s="55" t="str">
        <f t="array" ref="J81">IFERROR(INDEX('HELP ACC-ITEMS'!$H$4:$H$1000,SMALL(IF(C81='HELP ACC-ITEMS'!$C$4:$C$1000,ROW('HELP ACC-ITEMS'!$C$4:$C$1000)-3),COUNTIF($C$8:C81,C81))),"")</f>
        <v xml:space="preserve"> </v>
      </c>
    </row>
    <row r="82" spans="2:10">
      <c r="B82" s="55" t="str">
        <f>IF( E82&lt;&gt;"",COUNT($B$7:B81)+1,"")</f>
        <v/>
      </c>
      <c r="C82" s="57" t="str">
        <f>IFERROR(IF($D$3&lt;&gt;"",SMALL('HELP ACC-ITEMS'!$C$4:$C$1000,ROW(A76))," "),"    ")</f>
        <v xml:space="preserve"> </v>
      </c>
      <c r="D82" s="56" t="str">
        <f t="array" ref="D82">IFERROR(INDEX('HELP ACC-ITEMS'!$D$4:$D$1000,SMALL(IF(C82='HELP ACC-ITEMS'!$C$4:$C$1000,ROW('HELP ACC-ITEMS'!$C$4:$C$1000)-3),COUNTIF($C$8:C82,C82))),"")</f>
        <v xml:space="preserve"> </v>
      </c>
      <c r="E82" s="56" t="str">
        <f t="array" ref="E82">IFERROR(INDEX('HELP ACC-ITEMS'!$E$4:$E$1000,SMALL(IF(C82='HELP ACC-ITEMS'!$C$4:$C$1000,ROW('HELP ACC-ITEMS'!$C$4:$C$1000)-3),COUNTIF($C$8:C82,C82))),"")</f>
        <v/>
      </c>
      <c r="F82" s="56" t="str">
        <f t="array" ref="F82">IFERROR(INDEX('HELP ACC-ITEMS'!$F$4:$F$1000,SMALL(IF(C82='HELP ACC-ITEMS'!$C$4:$C$1000,ROW('HELP ACC-ITEMS'!$C$4:$C$1000)-3),COUNTIF($C$8:C82,C82))),"")</f>
        <v xml:space="preserve"> </v>
      </c>
      <c r="G82" s="55">
        <f t="array" ref="G82">IF(OR(MID($E82,1,4)="وارد",MID($E82,1,10)="مرتجع عميل"),IF($D$3&lt;&gt;"",INDEX('HELP ACC-ITEMS'!$G$4:$G$1000,SMALL(IF(C82='HELP ACC-ITEMS'!$C$4:$C$1000,ROW('HELP ACC-ITEMS'!$C$4:$C$1000)-3),COUNTIF($C$8:C82,C82)))),0)</f>
        <v>0</v>
      </c>
      <c r="H82" s="55">
        <f t="array" ref="H82">IF(OR(MID($E82,1,5)="منصرف",MID($E82,1,10)="مرتجع مورد"),IF($D$3&lt;&gt;"",INDEX('HELP ACC-ITEMS'!$G$4:$G$1000,SMALL(IF(C82='HELP ACC-ITEMS'!$C$4:$C$1000,ROW('HELP ACC-ITEMS'!$C$4:$C$1000)-3),COUNTIF($C$8:C82,C82)))),0)</f>
        <v>0</v>
      </c>
      <c r="I82" s="55">
        <f t="shared" si="4"/>
        <v>0</v>
      </c>
      <c r="J82" s="55" t="str">
        <f t="array" ref="J82">IFERROR(INDEX('HELP ACC-ITEMS'!$H$4:$H$1000,SMALL(IF(C82='HELP ACC-ITEMS'!$C$4:$C$1000,ROW('HELP ACC-ITEMS'!$C$4:$C$1000)-3),COUNTIF($C$8:C82,C82))),"")</f>
        <v xml:space="preserve"> </v>
      </c>
    </row>
    <row r="83" spans="2:10">
      <c r="B83" s="55" t="str">
        <f>IF( E83&lt;&gt;"",COUNT($B$7:B82)+1,"")</f>
        <v/>
      </c>
      <c r="C83" s="57" t="str">
        <f>IFERROR(IF($D$3&lt;&gt;"",SMALL('HELP ACC-ITEMS'!$C$4:$C$1000,ROW(A77))," "),"    ")</f>
        <v xml:space="preserve"> </v>
      </c>
      <c r="D83" s="56" t="str">
        <f t="array" ref="D83">IFERROR(INDEX('HELP ACC-ITEMS'!$D$4:$D$1000,SMALL(IF(C83='HELP ACC-ITEMS'!$C$4:$C$1000,ROW('HELP ACC-ITEMS'!$C$4:$C$1000)-3),COUNTIF($C$8:C83,C83))),"")</f>
        <v xml:space="preserve"> </v>
      </c>
      <c r="E83" s="56" t="str">
        <f t="array" ref="E83">IFERROR(INDEX('HELP ACC-ITEMS'!$E$4:$E$1000,SMALL(IF(C83='HELP ACC-ITEMS'!$C$4:$C$1000,ROW('HELP ACC-ITEMS'!$C$4:$C$1000)-3),COUNTIF($C$8:C83,C83))),"")</f>
        <v/>
      </c>
      <c r="F83" s="56" t="str">
        <f t="array" ref="F83">IFERROR(INDEX('HELP ACC-ITEMS'!$F$4:$F$1000,SMALL(IF(C83='HELP ACC-ITEMS'!$C$4:$C$1000,ROW('HELP ACC-ITEMS'!$C$4:$C$1000)-3),COUNTIF($C$8:C83,C83))),"")</f>
        <v xml:space="preserve"> </v>
      </c>
      <c r="G83" s="55">
        <f t="array" ref="G83">IF(OR(MID($E83,1,4)="وارد",MID($E83,1,10)="مرتجع عميل"),IF($D$3&lt;&gt;"",INDEX('HELP ACC-ITEMS'!$G$4:$G$1000,SMALL(IF(C83='HELP ACC-ITEMS'!$C$4:$C$1000,ROW('HELP ACC-ITEMS'!$C$4:$C$1000)-3),COUNTIF($C$8:C83,C83)))),0)</f>
        <v>0</v>
      </c>
      <c r="H83" s="55">
        <f t="array" ref="H83">IF(OR(MID($E83,1,5)="منصرف",MID($E83,1,10)="مرتجع مورد"),IF($D$3&lt;&gt;"",INDEX('HELP ACC-ITEMS'!$G$4:$G$1000,SMALL(IF(C83='HELP ACC-ITEMS'!$C$4:$C$1000,ROW('HELP ACC-ITEMS'!$C$4:$C$1000)-3),COUNTIF($C$8:C83,C83)))),0)</f>
        <v>0</v>
      </c>
      <c r="I83" s="55">
        <f t="shared" si="4"/>
        <v>0</v>
      </c>
      <c r="J83" s="55" t="str">
        <f t="array" ref="J83">IFERROR(INDEX('HELP ACC-ITEMS'!$H$4:$H$1000,SMALL(IF(C83='HELP ACC-ITEMS'!$C$4:$C$1000,ROW('HELP ACC-ITEMS'!$C$4:$C$1000)-3),COUNTIF($C$8:C83,C83))),"")</f>
        <v xml:space="preserve"> </v>
      </c>
    </row>
    <row r="84" spans="2:10">
      <c r="B84" s="55" t="str">
        <f>IF( E84&lt;&gt;"",COUNT($B$7:B83)+1,"")</f>
        <v/>
      </c>
      <c r="C84" s="57" t="str">
        <f>IFERROR(IF($D$3&lt;&gt;"",SMALL('HELP ACC-ITEMS'!$C$4:$C$1000,ROW(A78))," "),"    ")</f>
        <v xml:space="preserve"> </v>
      </c>
      <c r="D84" s="56" t="str">
        <f t="array" ref="D84">IFERROR(INDEX('HELP ACC-ITEMS'!$D$4:$D$1000,SMALL(IF(C84='HELP ACC-ITEMS'!$C$4:$C$1000,ROW('HELP ACC-ITEMS'!$C$4:$C$1000)-3),COUNTIF($C$8:C84,C84))),"")</f>
        <v xml:space="preserve"> </v>
      </c>
      <c r="E84" s="56" t="str">
        <f t="array" ref="E84">IFERROR(INDEX('HELP ACC-ITEMS'!$E$4:$E$1000,SMALL(IF(C84='HELP ACC-ITEMS'!$C$4:$C$1000,ROW('HELP ACC-ITEMS'!$C$4:$C$1000)-3),COUNTIF($C$8:C84,C84))),"")</f>
        <v/>
      </c>
      <c r="F84" s="56" t="str">
        <f t="array" ref="F84">IFERROR(INDEX('HELP ACC-ITEMS'!$F$4:$F$1000,SMALL(IF(C84='HELP ACC-ITEMS'!$C$4:$C$1000,ROW('HELP ACC-ITEMS'!$C$4:$C$1000)-3),COUNTIF($C$8:C84,C84))),"")</f>
        <v xml:space="preserve"> </v>
      </c>
      <c r="G84" s="55">
        <f t="array" ref="G84">IF(OR(MID($E84,1,4)="وارد",MID($E84,1,10)="مرتجع عميل"),IF($D$3&lt;&gt;"",INDEX('HELP ACC-ITEMS'!$G$4:$G$1000,SMALL(IF(C84='HELP ACC-ITEMS'!$C$4:$C$1000,ROW('HELP ACC-ITEMS'!$C$4:$C$1000)-3),COUNTIF($C$8:C84,C84)))),0)</f>
        <v>0</v>
      </c>
      <c r="H84" s="55">
        <f t="array" ref="H84">IF(OR(MID($E84,1,5)="منصرف",MID($E84,1,10)="مرتجع مورد"),IF($D$3&lt;&gt;"",INDEX('HELP ACC-ITEMS'!$G$4:$G$1000,SMALL(IF(C84='HELP ACC-ITEMS'!$C$4:$C$1000,ROW('HELP ACC-ITEMS'!$C$4:$C$1000)-3),COUNTIF($C$8:C84,C84)))),0)</f>
        <v>0</v>
      </c>
      <c r="I84" s="55">
        <f t="shared" si="4"/>
        <v>0</v>
      </c>
      <c r="J84" s="55" t="str">
        <f t="array" ref="J84">IFERROR(INDEX('HELP ACC-ITEMS'!$H$4:$H$1000,SMALL(IF(C84='HELP ACC-ITEMS'!$C$4:$C$1000,ROW('HELP ACC-ITEMS'!$C$4:$C$1000)-3),COUNTIF($C$8:C84,C84))),"")</f>
        <v xml:space="preserve"> </v>
      </c>
    </row>
    <row r="85" spans="2:10">
      <c r="B85" s="55" t="str">
        <f>IF( E85&lt;&gt;"",COUNT($B$7:B84)+1,"")</f>
        <v/>
      </c>
      <c r="C85" s="57" t="str">
        <f>IFERROR(IF($D$3&lt;&gt;"",SMALL('HELP ACC-ITEMS'!$C$4:$C$1000,ROW(A79))," "),"    ")</f>
        <v xml:space="preserve"> </v>
      </c>
      <c r="D85" s="56" t="str">
        <f t="array" ref="D85">IFERROR(INDEX('HELP ACC-ITEMS'!$D$4:$D$1000,SMALL(IF(C85='HELP ACC-ITEMS'!$C$4:$C$1000,ROW('HELP ACC-ITEMS'!$C$4:$C$1000)-3),COUNTIF($C$8:C85,C85))),"")</f>
        <v xml:space="preserve"> </v>
      </c>
      <c r="E85" s="56" t="str">
        <f t="array" ref="E85">IFERROR(INDEX('HELP ACC-ITEMS'!$E$4:$E$1000,SMALL(IF(C85='HELP ACC-ITEMS'!$C$4:$C$1000,ROW('HELP ACC-ITEMS'!$C$4:$C$1000)-3),COUNTIF($C$8:C85,C85))),"")</f>
        <v/>
      </c>
      <c r="F85" s="56" t="str">
        <f t="array" ref="F85">IFERROR(INDEX('HELP ACC-ITEMS'!$F$4:$F$1000,SMALL(IF(C85='HELP ACC-ITEMS'!$C$4:$C$1000,ROW('HELP ACC-ITEMS'!$C$4:$C$1000)-3),COUNTIF($C$8:C85,C85))),"")</f>
        <v xml:space="preserve"> </v>
      </c>
      <c r="G85" s="55">
        <f t="array" ref="G85">IF(OR(MID($E85,1,4)="وارد",MID($E85,1,10)="مرتجع عميل"),IF($D$3&lt;&gt;"",INDEX('HELP ACC-ITEMS'!$G$4:$G$1000,SMALL(IF(C85='HELP ACC-ITEMS'!$C$4:$C$1000,ROW('HELP ACC-ITEMS'!$C$4:$C$1000)-3),COUNTIF($C$8:C85,C85)))),0)</f>
        <v>0</v>
      </c>
      <c r="H85" s="55">
        <f t="array" ref="H85">IF(OR(MID($E85,1,5)="منصرف",MID($E85,1,10)="مرتجع مورد"),IF($D$3&lt;&gt;"",INDEX('HELP ACC-ITEMS'!$G$4:$G$1000,SMALL(IF(C85='HELP ACC-ITEMS'!$C$4:$C$1000,ROW('HELP ACC-ITEMS'!$C$4:$C$1000)-3),COUNTIF($C$8:C85,C85)))),0)</f>
        <v>0</v>
      </c>
      <c r="I85" s="55">
        <f t="shared" si="4"/>
        <v>0</v>
      </c>
      <c r="J85" s="55" t="str">
        <f t="array" ref="J85">IFERROR(INDEX('HELP ACC-ITEMS'!$H$4:$H$1000,SMALL(IF(C85='HELP ACC-ITEMS'!$C$4:$C$1000,ROW('HELP ACC-ITEMS'!$C$4:$C$1000)-3),COUNTIF($C$8:C85,C85))),"")</f>
        <v xml:space="preserve"> </v>
      </c>
    </row>
    <row r="86" spans="2:10">
      <c r="B86" s="55" t="str">
        <f>IF( E86&lt;&gt;"",COUNT($B$7:B85)+1,"")</f>
        <v/>
      </c>
      <c r="C86" s="57" t="str">
        <f>IFERROR(IF($D$3&lt;&gt;"",SMALL('HELP ACC-ITEMS'!$C$4:$C$1000,ROW(A80))," "),"    ")</f>
        <v xml:space="preserve"> </v>
      </c>
      <c r="D86" s="56" t="str">
        <f t="array" ref="D86">IFERROR(INDEX('HELP ACC-ITEMS'!$D$4:$D$1000,SMALL(IF(C86='HELP ACC-ITEMS'!$C$4:$C$1000,ROW('HELP ACC-ITEMS'!$C$4:$C$1000)-3),COUNTIF($C$8:C86,C86))),"")</f>
        <v xml:space="preserve"> </v>
      </c>
      <c r="E86" s="56" t="str">
        <f t="array" ref="E86">IFERROR(INDEX('HELP ACC-ITEMS'!$E$4:$E$1000,SMALL(IF(C86='HELP ACC-ITEMS'!$C$4:$C$1000,ROW('HELP ACC-ITEMS'!$C$4:$C$1000)-3),COUNTIF($C$8:C86,C86))),"")</f>
        <v/>
      </c>
      <c r="F86" s="56" t="str">
        <f t="array" ref="F86">IFERROR(INDEX('HELP ACC-ITEMS'!$F$4:$F$1000,SMALL(IF(C86='HELP ACC-ITEMS'!$C$4:$C$1000,ROW('HELP ACC-ITEMS'!$C$4:$C$1000)-3),COUNTIF($C$8:C86,C86))),"")</f>
        <v xml:space="preserve"> </v>
      </c>
      <c r="G86" s="55">
        <f t="array" ref="G86">IF(OR(MID($E86,1,4)="وارد",MID($E86,1,10)="مرتجع عميل"),IF($D$3&lt;&gt;"",INDEX('HELP ACC-ITEMS'!$G$4:$G$1000,SMALL(IF(C86='HELP ACC-ITEMS'!$C$4:$C$1000,ROW('HELP ACC-ITEMS'!$C$4:$C$1000)-3),COUNTIF($C$8:C86,C86)))),0)</f>
        <v>0</v>
      </c>
      <c r="H86" s="55">
        <f t="array" ref="H86">IF(OR(MID($E86,1,5)="منصرف",MID($E86,1,10)="مرتجع مورد"),IF($D$3&lt;&gt;"",INDEX('HELP ACC-ITEMS'!$G$4:$G$1000,SMALL(IF(C86='HELP ACC-ITEMS'!$C$4:$C$1000,ROW('HELP ACC-ITEMS'!$C$4:$C$1000)-3),COUNTIF($C$8:C86,C86)))),0)</f>
        <v>0</v>
      </c>
      <c r="I86" s="55">
        <f t="shared" si="4"/>
        <v>0</v>
      </c>
      <c r="J86" s="55" t="str">
        <f t="array" ref="J86">IFERROR(INDEX('HELP ACC-ITEMS'!$H$4:$H$1000,SMALL(IF(C86='HELP ACC-ITEMS'!$C$4:$C$1000,ROW('HELP ACC-ITEMS'!$C$4:$C$1000)-3),COUNTIF($C$8:C86,C86))),"")</f>
        <v xml:space="preserve"> </v>
      </c>
    </row>
    <row r="87" spans="2:10">
      <c r="B87" s="55" t="str">
        <f>IF( E87&lt;&gt;"",COUNT($B$7:B86)+1,"")</f>
        <v/>
      </c>
      <c r="C87" s="57" t="str">
        <f>IFERROR(IF($D$3&lt;&gt;"",SMALL('HELP ACC-ITEMS'!$C$4:$C$1000,ROW(A81))," "),"    ")</f>
        <v xml:space="preserve"> </v>
      </c>
      <c r="D87" s="56" t="str">
        <f t="array" ref="D87">IFERROR(INDEX('HELP ACC-ITEMS'!$D$4:$D$1000,SMALL(IF(C87='HELP ACC-ITEMS'!$C$4:$C$1000,ROW('HELP ACC-ITEMS'!$C$4:$C$1000)-3),COUNTIF($C$8:C87,C87))),"")</f>
        <v xml:space="preserve"> </v>
      </c>
      <c r="E87" s="56" t="str">
        <f t="array" ref="E87">IFERROR(INDEX('HELP ACC-ITEMS'!$E$4:$E$1000,SMALL(IF(C87='HELP ACC-ITEMS'!$C$4:$C$1000,ROW('HELP ACC-ITEMS'!$C$4:$C$1000)-3),COUNTIF($C$8:C87,C87))),"")</f>
        <v/>
      </c>
      <c r="F87" s="56" t="str">
        <f t="array" ref="F87">IFERROR(INDEX('HELP ACC-ITEMS'!$F$4:$F$1000,SMALL(IF(C87='HELP ACC-ITEMS'!$C$4:$C$1000,ROW('HELP ACC-ITEMS'!$C$4:$C$1000)-3),COUNTIF($C$8:C87,C87))),"")</f>
        <v xml:space="preserve"> </v>
      </c>
      <c r="G87" s="55">
        <f t="array" ref="G87">IF(OR(MID($E87,1,4)="وارد",MID($E87,1,10)="مرتجع عميل"),IF($D$3&lt;&gt;"",INDEX('HELP ACC-ITEMS'!$G$4:$G$1000,SMALL(IF(C87='HELP ACC-ITEMS'!$C$4:$C$1000,ROW('HELP ACC-ITEMS'!$C$4:$C$1000)-3),COUNTIF($C$8:C87,C87)))),0)</f>
        <v>0</v>
      </c>
      <c r="H87" s="55">
        <f t="array" ref="H87">IF(OR(MID($E87,1,5)="منصرف",MID($E87,1,10)="مرتجع مورد"),IF($D$3&lt;&gt;"",INDEX('HELP ACC-ITEMS'!$G$4:$G$1000,SMALL(IF(C87='HELP ACC-ITEMS'!$C$4:$C$1000,ROW('HELP ACC-ITEMS'!$C$4:$C$1000)-3),COUNTIF($C$8:C87,C87)))),0)</f>
        <v>0</v>
      </c>
      <c r="I87" s="55">
        <f t="shared" si="4"/>
        <v>0</v>
      </c>
      <c r="J87" s="55" t="str">
        <f t="array" ref="J87">IFERROR(INDEX('HELP ACC-ITEMS'!$H$4:$H$1000,SMALL(IF(C87='HELP ACC-ITEMS'!$C$4:$C$1000,ROW('HELP ACC-ITEMS'!$C$4:$C$1000)-3),COUNTIF($C$8:C87,C87))),"")</f>
        <v xml:space="preserve"> </v>
      </c>
    </row>
    <row r="88" spans="2:10">
      <c r="B88" s="55" t="str">
        <f>IF( E88&lt;&gt;"",COUNT($B$7:B87)+1,"")</f>
        <v/>
      </c>
      <c r="C88" s="57" t="str">
        <f>IFERROR(IF($D$3&lt;&gt;"",SMALL('HELP ACC-ITEMS'!$C$4:$C$1000,ROW(A82))," "),"    ")</f>
        <v xml:space="preserve"> </v>
      </c>
      <c r="D88" s="56" t="str">
        <f t="array" ref="D88">IFERROR(INDEX('HELP ACC-ITEMS'!$D$4:$D$1000,SMALL(IF(C88='HELP ACC-ITEMS'!$C$4:$C$1000,ROW('HELP ACC-ITEMS'!$C$4:$C$1000)-3),COUNTIF($C$8:C88,C88))),"")</f>
        <v xml:space="preserve"> </v>
      </c>
      <c r="E88" s="56" t="str">
        <f t="array" ref="E88">IFERROR(INDEX('HELP ACC-ITEMS'!$E$4:$E$1000,SMALL(IF(C88='HELP ACC-ITEMS'!$C$4:$C$1000,ROW('HELP ACC-ITEMS'!$C$4:$C$1000)-3),COUNTIF($C$8:C88,C88))),"")</f>
        <v/>
      </c>
      <c r="F88" s="56" t="str">
        <f t="array" ref="F88">IFERROR(INDEX('HELP ACC-ITEMS'!$F$4:$F$1000,SMALL(IF(C88='HELP ACC-ITEMS'!$C$4:$C$1000,ROW('HELP ACC-ITEMS'!$C$4:$C$1000)-3),COUNTIF($C$8:C88,C88))),"")</f>
        <v xml:space="preserve"> </v>
      </c>
      <c r="G88" s="55">
        <f t="array" ref="G88">IF(OR(MID($E88,1,4)="وارد",MID($E88,1,10)="مرتجع عميل"),IF($D$3&lt;&gt;"",INDEX('HELP ACC-ITEMS'!$G$4:$G$1000,SMALL(IF(C88='HELP ACC-ITEMS'!$C$4:$C$1000,ROW('HELP ACC-ITEMS'!$C$4:$C$1000)-3),COUNTIF($C$8:C88,C88)))),0)</f>
        <v>0</v>
      </c>
      <c r="H88" s="55">
        <f t="array" ref="H88">IF(OR(MID($E88,1,5)="منصرف",MID($E88,1,10)="مرتجع مورد"),IF($D$3&lt;&gt;"",INDEX('HELP ACC-ITEMS'!$G$4:$G$1000,SMALL(IF(C88='HELP ACC-ITEMS'!$C$4:$C$1000,ROW('HELP ACC-ITEMS'!$C$4:$C$1000)-3),COUNTIF($C$8:C88,C88)))),0)</f>
        <v>0</v>
      </c>
      <c r="I88" s="55">
        <f t="shared" si="4"/>
        <v>0</v>
      </c>
      <c r="J88" s="55" t="str">
        <f t="array" ref="J88">IFERROR(INDEX('HELP ACC-ITEMS'!$H$4:$H$1000,SMALL(IF(C88='HELP ACC-ITEMS'!$C$4:$C$1000,ROW('HELP ACC-ITEMS'!$C$4:$C$1000)-3),COUNTIF($C$8:C88,C88))),"")</f>
        <v xml:space="preserve"> </v>
      </c>
    </row>
    <row r="89" spans="2:10">
      <c r="B89" s="55" t="str">
        <f>IF( E89&lt;&gt;"",COUNT($B$7:B88)+1,"")</f>
        <v/>
      </c>
      <c r="C89" s="57" t="str">
        <f>IFERROR(IF($D$3&lt;&gt;"",SMALL('HELP ACC-ITEMS'!$C$4:$C$1000,ROW(A83))," "),"    ")</f>
        <v xml:space="preserve"> </v>
      </c>
      <c r="D89" s="56" t="str">
        <f t="array" ref="D89">IFERROR(INDEX('HELP ACC-ITEMS'!$D$4:$D$1000,SMALL(IF(C89='HELP ACC-ITEMS'!$C$4:$C$1000,ROW('HELP ACC-ITEMS'!$C$4:$C$1000)-3),COUNTIF($C$8:C89,C89))),"")</f>
        <v xml:space="preserve"> </v>
      </c>
      <c r="E89" s="56" t="str">
        <f t="array" ref="E89">IFERROR(INDEX('HELP ACC-ITEMS'!$E$4:$E$1000,SMALL(IF(C89='HELP ACC-ITEMS'!$C$4:$C$1000,ROW('HELP ACC-ITEMS'!$C$4:$C$1000)-3),COUNTIF($C$8:C89,C89))),"")</f>
        <v/>
      </c>
      <c r="F89" s="56" t="str">
        <f t="array" ref="F89">IFERROR(INDEX('HELP ACC-ITEMS'!$F$4:$F$1000,SMALL(IF(C89='HELP ACC-ITEMS'!$C$4:$C$1000,ROW('HELP ACC-ITEMS'!$C$4:$C$1000)-3),COUNTIF($C$8:C89,C89))),"")</f>
        <v xml:space="preserve"> </v>
      </c>
      <c r="G89" s="55">
        <f t="array" ref="G89">IF(OR(MID($E89,1,4)="وارد",MID($E89,1,10)="مرتجع عميل"),IF($D$3&lt;&gt;"",INDEX('HELP ACC-ITEMS'!$G$4:$G$1000,SMALL(IF(C89='HELP ACC-ITEMS'!$C$4:$C$1000,ROW('HELP ACC-ITEMS'!$C$4:$C$1000)-3),COUNTIF($C$8:C89,C89)))),0)</f>
        <v>0</v>
      </c>
      <c r="H89" s="55">
        <f t="array" ref="H89">IF(OR(MID($E89,1,5)="منصرف",MID($E89,1,10)="مرتجع مورد"),IF($D$3&lt;&gt;"",INDEX('HELP ACC-ITEMS'!$G$4:$G$1000,SMALL(IF(C89='HELP ACC-ITEMS'!$C$4:$C$1000,ROW('HELP ACC-ITEMS'!$C$4:$C$1000)-3),COUNTIF($C$8:C89,C89)))),0)</f>
        <v>0</v>
      </c>
      <c r="I89" s="55">
        <f t="shared" si="4"/>
        <v>0</v>
      </c>
      <c r="J89" s="55" t="str">
        <f t="array" ref="J89">IFERROR(INDEX('HELP ACC-ITEMS'!$H$4:$H$1000,SMALL(IF(C89='HELP ACC-ITEMS'!$C$4:$C$1000,ROW('HELP ACC-ITEMS'!$C$4:$C$1000)-3),COUNTIF($C$8:C89,C89))),"")</f>
        <v xml:space="preserve"> </v>
      </c>
    </row>
    <row r="90" spans="2:10">
      <c r="B90" s="55" t="str">
        <f>IF( E90&lt;&gt;"",COUNT($B$7:B89)+1,"")</f>
        <v/>
      </c>
      <c r="C90" s="57" t="str">
        <f>IFERROR(IF($D$3&lt;&gt;"",SMALL('HELP ACC-ITEMS'!$C$4:$C$1000,ROW(A84))," "),"    ")</f>
        <v xml:space="preserve"> </v>
      </c>
      <c r="D90" s="56" t="str">
        <f t="array" ref="D90">IFERROR(INDEX('HELP ACC-ITEMS'!$D$4:$D$1000,SMALL(IF(C90='HELP ACC-ITEMS'!$C$4:$C$1000,ROW('HELP ACC-ITEMS'!$C$4:$C$1000)-3),COUNTIF($C$8:C90,C90))),"")</f>
        <v xml:space="preserve"> </v>
      </c>
      <c r="E90" s="56" t="str">
        <f t="array" ref="E90">IFERROR(INDEX('HELP ACC-ITEMS'!$E$4:$E$1000,SMALL(IF(C90='HELP ACC-ITEMS'!$C$4:$C$1000,ROW('HELP ACC-ITEMS'!$C$4:$C$1000)-3),COUNTIF($C$8:C90,C90))),"")</f>
        <v/>
      </c>
      <c r="F90" s="56" t="str">
        <f t="array" ref="F90">IFERROR(INDEX('HELP ACC-ITEMS'!$F$4:$F$1000,SMALL(IF(C90='HELP ACC-ITEMS'!$C$4:$C$1000,ROW('HELP ACC-ITEMS'!$C$4:$C$1000)-3),COUNTIF($C$8:C90,C90))),"")</f>
        <v xml:space="preserve"> </v>
      </c>
      <c r="G90" s="55">
        <f t="array" ref="G90">IF(OR(MID($E90,1,4)="وارد",MID($E90,1,10)="مرتجع عميل"),IF($D$3&lt;&gt;"",INDEX('HELP ACC-ITEMS'!$G$4:$G$1000,SMALL(IF(C90='HELP ACC-ITEMS'!$C$4:$C$1000,ROW('HELP ACC-ITEMS'!$C$4:$C$1000)-3),COUNTIF($C$8:C90,C90)))),0)</f>
        <v>0</v>
      </c>
      <c r="H90" s="55">
        <f t="array" ref="H90">IF(OR(MID($E90,1,5)="منصرف",MID($E90,1,10)="مرتجع مورد"),IF($D$3&lt;&gt;"",INDEX('HELP ACC-ITEMS'!$G$4:$G$1000,SMALL(IF(C90='HELP ACC-ITEMS'!$C$4:$C$1000,ROW('HELP ACC-ITEMS'!$C$4:$C$1000)-3),COUNTIF($C$8:C90,C90)))),0)</f>
        <v>0</v>
      </c>
      <c r="I90" s="55">
        <f t="shared" si="4"/>
        <v>0</v>
      </c>
      <c r="J90" s="55" t="str">
        <f t="array" ref="J90">IFERROR(INDEX('HELP ACC-ITEMS'!$H$4:$H$1000,SMALL(IF(C90='HELP ACC-ITEMS'!$C$4:$C$1000,ROW('HELP ACC-ITEMS'!$C$4:$C$1000)-3),COUNTIF($C$8:C90,C90))),"")</f>
        <v xml:space="preserve"> </v>
      </c>
    </row>
    <row r="91" spans="2:10">
      <c r="B91" s="55" t="str">
        <f>IF( E91&lt;&gt;"",COUNT($B$7:B90)+1,"")</f>
        <v/>
      </c>
      <c r="C91" s="57" t="str">
        <f>IFERROR(IF($D$3&lt;&gt;"",SMALL('HELP ACC-ITEMS'!$C$4:$C$1000,ROW(A85))," "),"    ")</f>
        <v xml:space="preserve"> </v>
      </c>
      <c r="D91" s="56" t="str">
        <f t="array" ref="D91">IFERROR(INDEX('HELP ACC-ITEMS'!$D$4:$D$1000,SMALL(IF(C91='HELP ACC-ITEMS'!$C$4:$C$1000,ROW('HELP ACC-ITEMS'!$C$4:$C$1000)-3),COUNTIF($C$8:C91,C91))),"")</f>
        <v xml:space="preserve"> </v>
      </c>
      <c r="E91" s="56" t="str">
        <f t="array" ref="E91">IFERROR(INDEX('HELP ACC-ITEMS'!$E$4:$E$1000,SMALL(IF(C91='HELP ACC-ITEMS'!$C$4:$C$1000,ROW('HELP ACC-ITEMS'!$C$4:$C$1000)-3),COUNTIF($C$8:C91,C91))),"")</f>
        <v/>
      </c>
      <c r="F91" s="56" t="str">
        <f t="array" ref="F91">IFERROR(INDEX('HELP ACC-ITEMS'!$F$4:$F$1000,SMALL(IF(C91='HELP ACC-ITEMS'!$C$4:$C$1000,ROW('HELP ACC-ITEMS'!$C$4:$C$1000)-3),COUNTIF($C$8:C91,C91))),"")</f>
        <v xml:space="preserve"> </v>
      </c>
      <c r="G91" s="55">
        <f t="array" ref="G91">IF(OR(MID($E91,1,4)="وارد",MID($E91,1,10)="مرتجع عميل"),IF($D$3&lt;&gt;"",INDEX('HELP ACC-ITEMS'!$G$4:$G$1000,SMALL(IF(C91='HELP ACC-ITEMS'!$C$4:$C$1000,ROW('HELP ACC-ITEMS'!$C$4:$C$1000)-3),COUNTIF($C$8:C91,C91)))),0)</f>
        <v>0</v>
      </c>
      <c r="H91" s="55">
        <f t="array" ref="H91">IF(OR(MID($E91,1,5)="منصرف",MID($E91,1,10)="مرتجع مورد"),IF($D$3&lt;&gt;"",INDEX('HELP ACC-ITEMS'!$G$4:$G$1000,SMALL(IF(C91='HELP ACC-ITEMS'!$C$4:$C$1000,ROW('HELP ACC-ITEMS'!$C$4:$C$1000)-3),COUNTIF($C$8:C91,C91)))),0)</f>
        <v>0</v>
      </c>
      <c r="I91" s="55">
        <f t="shared" si="4"/>
        <v>0</v>
      </c>
      <c r="J91" s="55" t="str">
        <f t="array" ref="J91">IFERROR(INDEX('HELP ACC-ITEMS'!$H$4:$H$1000,SMALL(IF(C91='HELP ACC-ITEMS'!$C$4:$C$1000,ROW('HELP ACC-ITEMS'!$C$4:$C$1000)-3),COUNTIF($C$8:C91,C91))),"")</f>
        <v xml:space="preserve"> </v>
      </c>
    </row>
    <row r="92" spans="2:10">
      <c r="B92" s="55" t="str">
        <f>IF( E92&lt;&gt;"",COUNT($B$7:B91)+1,"")</f>
        <v/>
      </c>
      <c r="C92" s="57" t="str">
        <f>IFERROR(IF($D$3&lt;&gt;"",SMALL('HELP ACC-ITEMS'!$C$4:$C$1000,ROW(A86))," "),"    ")</f>
        <v xml:space="preserve"> </v>
      </c>
      <c r="D92" s="56" t="str">
        <f t="array" ref="D92">IFERROR(INDEX('HELP ACC-ITEMS'!$D$4:$D$1000,SMALL(IF(C92='HELP ACC-ITEMS'!$C$4:$C$1000,ROW('HELP ACC-ITEMS'!$C$4:$C$1000)-3),COUNTIF($C$8:C92,C92))),"")</f>
        <v xml:space="preserve"> </v>
      </c>
      <c r="E92" s="56" t="str">
        <f t="array" ref="E92">IFERROR(INDEX('HELP ACC-ITEMS'!$E$4:$E$1000,SMALL(IF(C92='HELP ACC-ITEMS'!$C$4:$C$1000,ROW('HELP ACC-ITEMS'!$C$4:$C$1000)-3),COUNTIF($C$8:C92,C92))),"")</f>
        <v/>
      </c>
      <c r="F92" s="56" t="str">
        <f t="array" ref="F92">IFERROR(INDEX('HELP ACC-ITEMS'!$F$4:$F$1000,SMALL(IF(C92='HELP ACC-ITEMS'!$C$4:$C$1000,ROW('HELP ACC-ITEMS'!$C$4:$C$1000)-3),COUNTIF($C$8:C92,C92))),"")</f>
        <v xml:space="preserve"> </v>
      </c>
      <c r="G92" s="55">
        <f t="array" ref="G92">IF(OR(MID($E92,1,4)="وارد",MID($E92,1,10)="مرتجع عميل"),IF($D$3&lt;&gt;"",INDEX('HELP ACC-ITEMS'!$G$4:$G$1000,SMALL(IF(C92='HELP ACC-ITEMS'!$C$4:$C$1000,ROW('HELP ACC-ITEMS'!$C$4:$C$1000)-3),COUNTIF($C$8:C92,C92)))),0)</f>
        <v>0</v>
      </c>
      <c r="H92" s="55">
        <f t="array" ref="H92">IF(OR(MID($E92,1,5)="منصرف",MID($E92,1,10)="مرتجع مورد"),IF($D$3&lt;&gt;"",INDEX('HELP ACC-ITEMS'!$G$4:$G$1000,SMALL(IF(C92='HELP ACC-ITEMS'!$C$4:$C$1000,ROW('HELP ACC-ITEMS'!$C$4:$C$1000)-3),COUNTIF($C$8:C92,C92)))),0)</f>
        <v>0</v>
      </c>
      <c r="I92" s="55">
        <f t="shared" si="4"/>
        <v>0</v>
      </c>
      <c r="J92" s="55" t="str">
        <f t="array" ref="J92">IFERROR(INDEX('HELP ACC-ITEMS'!$H$4:$H$1000,SMALL(IF(C92='HELP ACC-ITEMS'!$C$4:$C$1000,ROW('HELP ACC-ITEMS'!$C$4:$C$1000)-3),COUNTIF($C$8:C92,C92))),"")</f>
        <v xml:space="preserve"> </v>
      </c>
    </row>
    <row r="93" spans="2:10">
      <c r="B93" s="55" t="str">
        <f>IF( E93&lt;&gt;"",COUNT($B$7:B92)+1,"")</f>
        <v/>
      </c>
      <c r="C93" s="57" t="str">
        <f>IFERROR(IF($D$3&lt;&gt;"",SMALL('HELP ACC-ITEMS'!$C$4:$C$1000,ROW(A87))," "),"    ")</f>
        <v xml:space="preserve"> </v>
      </c>
      <c r="D93" s="56" t="str">
        <f t="array" ref="D93">IFERROR(INDEX('HELP ACC-ITEMS'!$D$4:$D$1000,SMALL(IF(C93='HELP ACC-ITEMS'!$C$4:$C$1000,ROW('HELP ACC-ITEMS'!$C$4:$C$1000)-3),COUNTIF($C$8:C93,C93))),"")</f>
        <v xml:space="preserve"> </v>
      </c>
      <c r="E93" s="56" t="str">
        <f t="array" ref="E93">IFERROR(INDEX('HELP ACC-ITEMS'!$E$4:$E$1000,SMALL(IF(C93='HELP ACC-ITEMS'!$C$4:$C$1000,ROW('HELP ACC-ITEMS'!$C$4:$C$1000)-3),COUNTIF($C$8:C93,C93))),"")</f>
        <v/>
      </c>
      <c r="F93" s="56" t="str">
        <f t="array" ref="F93">IFERROR(INDEX('HELP ACC-ITEMS'!$F$4:$F$1000,SMALL(IF(C93='HELP ACC-ITEMS'!$C$4:$C$1000,ROW('HELP ACC-ITEMS'!$C$4:$C$1000)-3),COUNTIF($C$8:C93,C93))),"")</f>
        <v xml:space="preserve"> </v>
      </c>
      <c r="G93" s="55">
        <f t="array" ref="G93">IF(OR(MID($E93,1,4)="وارد",MID($E93,1,10)="مرتجع عميل"),IF($D$3&lt;&gt;"",INDEX('HELP ACC-ITEMS'!$G$4:$G$1000,SMALL(IF(C93='HELP ACC-ITEMS'!$C$4:$C$1000,ROW('HELP ACC-ITEMS'!$C$4:$C$1000)-3),COUNTIF($C$8:C93,C93)))),0)</f>
        <v>0</v>
      </c>
      <c r="H93" s="55">
        <f t="array" ref="H93">IF(OR(MID($E93,1,5)="منصرف",MID($E93,1,10)="مرتجع مورد"),IF($D$3&lt;&gt;"",INDEX('HELP ACC-ITEMS'!$G$4:$G$1000,SMALL(IF(C93='HELP ACC-ITEMS'!$C$4:$C$1000,ROW('HELP ACC-ITEMS'!$C$4:$C$1000)-3),COUNTIF($C$8:C93,C93)))),0)</f>
        <v>0</v>
      </c>
      <c r="I93" s="55">
        <f t="shared" si="4"/>
        <v>0</v>
      </c>
      <c r="J93" s="55" t="str">
        <f t="array" ref="J93">IFERROR(INDEX('HELP ACC-ITEMS'!$H$4:$H$1000,SMALL(IF(C93='HELP ACC-ITEMS'!$C$4:$C$1000,ROW('HELP ACC-ITEMS'!$C$4:$C$1000)-3),COUNTIF($C$8:C93,C93))),"")</f>
        <v xml:space="preserve"> </v>
      </c>
    </row>
    <row r="94" spans="2:10">
      <c r="B94" s="55" t="str">
        <f>IF( E94&lt;&gt;"",COUNT($B$7:B93)+1,"")</f>
        <v/>
      </c>
      <c r="C94" s="57" t="str">
        <f>IFERROR(IF($D$3&lt;&gt;"",SMALL('HELP ACC-ITEMS'!$C$4:$C$1000,ROW(A88))," "),"    ")</f>
        <v xml:space="preserve"> </v>
      </c>
      <c r="D94" s="56" t="str">
        <f t="array" ref="D94">IFERROR(INDEX('HELP ACC-ITEMS'!$D$4:$D$1000,SMALL(IF(C94='HELP ACC-ITEMS'!$C$4:$C$1000,ROW('HELP ACC-ITEMS'!$C$4:$C$1000)-3),COUNTIF($C$8:C94,C94))),"")</f>
        <v xml:space="preserve"> </v>
      </c>
      <c r="E94" s="56" t="str">
        <f t="array" ref="E94">IFERROR(INDEX('HELP ACC-ITEMS'!$E$4:$E$1000,SMALL(IF(C94='HELP ACC-ITEMS'!$C$4:$C$1000,ROW('HELP ACC-ITEMS'!$C$4:$C$1000)-3),COUNTIF($C$8:C94,C94))),"")</f>
        <v/>
      </c>
      <c r="F94" s="56" t="str">
        <f t="array" ref="F94">IFERROR(INDEX('HELP ACC-ITEMS'!$F$4:$F$1000,SMALL(IF(C94='HELP ACC-ITEMS'!$C$4:$C$1000,ROW('HELP ACC-ITEMS'!$C$4:$C$1000)-3),COUNTIF($C$8:C94,C94))),"")</f>
        <v xml:space="preserve"> </v>
      </c>
      <c r="G94" s="55">
        <f t="array" ref="G94">IF(OR(MID($E94,1,4)="وارد",MID($E94,1,10)="مرتجع عميل"),IF($D$3&lt;&gt;"",INDEX('HELP ACC-ITEMS'!$G$4:$G$1000,SMALL(IF(C94='HELP ACC-ITEMS'!$C$4:$C$1000,ROW('HELP ACC-ITEMS'!$C$4:$C$1000)-3),COUNTIF($C$8:C94,C94)))),0)</f>
        <v>0</v>
      </c>
      <c r="H94" s="55">
        <f t="array" ref="H94">IF(OR(MID($E94,1,5)="منصرف",MID($E94,1,10)="مرتجع مورد"),IF($D$3&lt;&gt;"",INDEX('HELP ACC-ITEMS'!$G$4:$G$1000,SMALL(IF(C94='HELP ACC-ITEMS'!$C$4:$C$1000,ROW('HELP ACC-ITEMS'!$C$4:$C$1000)-3),COUNTIF($C$8:C94,C94)))),0)</f>
        <v>0</v>
      </c>
      <c r="I94" s="55">
        <f t="shared" si="4"/>
        <v>0</v>
      </c>
      <c r="J94" s="55" t="str">
        <f t="array" ref="J94">IFERROR(INDEX('HELP ACC-ITEMS'!$H$4:$H$1000,SMALL(IF(C94='HELP ACC-ITEMS'!$C$4:$C$1000,ROW('HELP ACC-ITEMS'!$C$4:$C$1000)-3),COUNTIF($C$8:C94,C94))),"")</f>
        <v xml:space="preserve"> </v>
      </c>
    </row>
    <row r="95" spans="2:10">
      <c r="B95" s="55" t="str">
        <f>IF( E95&lt;&gt;"",COUNT($B$7:B94)+1,"")</f>
        <v/>
      </c>
      <c r="C95" s="57" t="str">
        <f>IFERROR(IF($D$3&lt;&gt;"",SMALL('HELP ACC-ITEMS'!$C$4:$C$1000,ROW(A89))," "),"    ")</f>
        <v xml:space="preserve"> </v>
      </c>
      <c r="D95" s="56" t="str">
        <f t="array" ref="D95">IFERROR(INDEX('HELP ACC-ITEMS'!$D$4:$D$1000,SMALL(IF(C95='HELP ACC-ITEMS'!$C$4:$C$1000,ROW('HELP ACC-ITEMS'!$C$4:$C$1000)-3),COUNTIF($C$8:C95,C95))),"")</f>
        <v xml:space="preserve"> </v>
      </c>
      <c r="E95" s="56" t="str">
        <f t="array" ref="E95">IFERROR(INDEX('HELP ACC-ITEMS'!$E$4:$E$1000,SMALL(IF(C95='HELP ACC-ITEMS'!$C$4:$C$1000,ROW('HELP ACC-ITEMS'!$C$4:$C$1000)-3),COUNTIF($C$8:C95,C95))),"")</f>
        <v/>
      </c>
      <c r="F95" s="56" t="str">
        <f t="array" ref="F95">IFERROR(INDEX('HELP ACC-ITEMS'!$F$4:$F$1000,SMALL(IF(C95='HELP ACC-ITEMS'!$C$4:$C$1000,ROW('HELP ACC-ITEMS'!$C$4:$C$1000)-3),COUNTIF($C$8:C95,C95))),"")</f>
        <v xml:space="preserve"> </v>
      </c>
      <c r="G95" s="55">
        <f t="array" ref="G95">IF(OR(MID($E95,1,4)="وارد",MID($E95,1,10)="مرتجع عميل"),IF($D$3&lt;&gt;"",INDEX('HELP ACC-ITEMS'!$G$4:$G$1000,SMALL(IF(C95='HELP ACC-ITEMS'!$C$4:$C$1000,ROW('HELP ACC-ITEMS'!$C$4:$C$1000)-3),COUNTIF($C$8:C95,C95)))),0)</f>
        <v>0</v>
      </c>
      <c r="H95" s="55">
        <f t="array" ref="H95">IF(OR(MID($E95,1,5)="منصرف",MID($E95,1,10)="مرتجع مورد"),IF($D$3&lt;&gt;"",INDEX('HELP ACC-ITEMS'!$G$4:$G$1000,SMALL(IF(C95='HELP ACC-ITEMS'!$C$4:$C$1000,ROW('HELP ACC-ITEMS'!$C$4:$C$1000)-3),COUNTIF($C$8:C95,C95)))),0)</f>
        <v>0</v>
      </c>
      <c r="I95" s="55">
        <f t="shared" si="4"/>
        <v>0</v>
      </c>
      <c r="J95" s="55" t="str">
        <f t="array" ref="J95">IFERROR(INDEX('HELP ACC-ITEMS'!$H$4:$H$1000,SMALL(IF(C95='HELP ACC-ITEMS'!$C$4:$C$1000,ROW('HELP ACC-ITEMS'!$C$4:$C$1000)-3),COUNTIF($C$8:C95,C95))),"")</f>
        <v xml:space="preserve"> </v>
      </c>
    </row>
    <row r="96" spans="2:10">
      <c r="B96" s="55" t="str">
        <f>IF( E96&lt;&gt;"",COUNT($B$7:B95)+1,"")</f>
        <v/>
      </c>
      <c r="C96" s="57" t="str">
        <f>IFERROR(IF($D$3&lt;&gt;"",SMALL('HELP ACC-ITEMS'!$C$4:$C$1000,ROW(A90))," "),"    ")</f>
        <v xml:space="preserve"> </v>
      </c>
      <c r="D96" s="56" t="str">
        <f t="array" ref="D96">IFERROR(INDEX('HELP ACC-ITEMS'!$D$4:$D$1000,SMALL(IF(C96='HELP ACC-ITEMS'!$C$4:$C$1000,ROW('HELP ACC-ITEMS'!$C$4:$C$1000)-3),COUNTIF($C$8:C96,C96))),"")</f>
        <v xml:space="preserve"> </v>
      </c>
      <c r="E96" s="56" t="str">
        <f t="array" ref="E96">IFERROR(INDEX('HELP ACC-ITEMS'!$E$4:$E$1000,SMALL(IF(C96='HELP ACC-ITEMS'!$C$4:$C$1000,ROW('HELP ACC-ITEMS'!$C$4:$C$1000)-3),COUNTIF($C$8:C96,C96))),"")</f>
        <v/>
      </c>
      <c r="F96" s="56" t="str">
        <f t="array" ref="F96">IFERROR(INDEX('HELP ACC-ITEMS'!$F$4:$F$1000,SMALL(IF(C96='HELP ACC-ITEMS'!$C$4:$C$1000,ROW('HELP ACC-ITEMS'!$C$4:$C$1000)-3),COUNTIF($C$8:C96,C96))),"")</f>
        <v xml:space="preserve"> </v>
      </c>
      <c r="G96" s="55">
        <f t="array" ref="G96">IF(OR(MID($E96,1,4)="وارد",MID($E96,1,10)="مرتجع عميل"),IF($D$3&lt;&gt;"",INDEX('HELP ACC-ITEMS'!$G$4:$G$1000,SMALL(IF(C96='HELP ACC-ITEMS'!$C$4:$C$1000,ROW('HELP ACC-ITEMS'!$C$4:$C$1000)-3),COUNTIF($C$8:C96,C96)))),0)</f>
        <v>0</v>
      </c>
      <c r="H96" s="55">
        <f t="array" ref="H96">IF(OR(MID($E96,1,5)="منصرف",MID($E96,1,10)="مرتجع مورد"),IF($D$3&lt;&gt;"",INDEX('HELP ACC-ITEMS'!$G$4:$G$1000,SMALL(IF(C96='HELP ACC-ITEMS'!$C$4:$C$1000,ROW('HELP ACC-ITEMS'!$C$4:$C$1000)-3),COUNTIF($C$8:C96,C96)))),0)</f>
        <v>0</v>
      </c>
      <c r="I96" s="55">
        <f t="shared" si="4"/>
        <v>0</v>
      </c>
      <c r="J96" s="55" t="str">
        <f t="array" ref="J96">IFERROR(INDEX('HELP ACC-ITEMS'!$H$4:$H$1000,SMALL(IF(C96='HELP ACC-ITEMS'!$C$4:$C$1000,ROW('HELP ACC-ITEMS'!$C$4:$C$1000)-3),COUNTIF($C$8:C96,C96))),"")</f>
        <v xml:space="preserve"> </v>
      </c>
    </row>
    <row r="97" spans="2:10">
      <c r="B97" s="55" t="str">
        <f>IF( E97&lt;&gt;"",COUNT($B$7:B96)+1,"")</f>
        <v/>
      </c>
      <c r="C97" s="57" t="str">
        <f>IFERROR(IF($D$3&lt;&gt;"",SMALL('HELP ACC-ITEMS'!$C$4:$C$1000,ROW(A91))," "),"    ")</f>
        <v xml:space="preserve"> </v>
      </c>
      <c r="D97" s="56" t="str">
        <f t="array" ref="D97">IFERROR(INDEX('HELP ACC-ITEMS'!$D$4:$D$1000,SMALL(IF(C97='HELP ACC-ITEMS'!$C$4:$C$1000,ROW('HELP ACC-ITEMS'!$C$4:$C$1000)-3),COUNTIF($C$8:C97,C97))),"")</f>
        <v xml:space="preserve"> </v>
      </c>
      <c r="E97" s="56" t="str">
        <f t="array" ref="E97">IFERROR(INDEX('HELP ACC-ITEMS'!$E$4:$E$1000,SMALL(IF(C97='HELP ACC-ITEMS'!$C$4:$C$1000,ROW('HELP ACC-ITEMS'!$C$4:$C$1000)-3),COUNTIF($C$8:C97,C97))),"")</f>
        <v/>
      </c>
      <c r="F97" s="56" t="str">
        <f t="array" ref="F97">IFERROR(INDEX('HELP ACC-ITEMS'!$F$4:$F$1000,SMALL(IF(C97='HELP ACC-ITEMS'!$C$4:$C$1000,ROW('HELP ACC-ITEMS'!$C$4:$C$1000)-3),COUNTIF($C$8:C97,C97))),"")</f>
        <v xml:space="preserve"> </v>
      </c>
      <c r="G97" s="55">
        <f t="array" ref="G97">IF(OR(MID($E97,1,4)="وارد",MID($E97,1,10)="مرتجع عميل"),IF($D$3&lt;&gt;"",INDEX('HELP ACC-ITEMS'!$G$4:$G$1000,SMALL(IF(C97='HELP ACC-ITEMS'!$C$4:$C$1000,ROW('HELP ACC-ITEMS'!$C$4:$C$1000)-3),COUNTIF($C$8:C97,C97)))),0)</f>
        <v>0</v>
      </c>
      <c r="H97" s="55">
        <f t="array" ref="H97">IF(OR(MID($E97,1,5)="منصرف",MID($E97,1,10)="مرتجع مورد"),IF($D$3&lt;&gt;"",INDEX('HELP ACC-ITEMS'!$G$4:$G$1000,SMALL(IF(C97='HELP ACC-ITEMS'!$C$4:$C$1000,ROW('HELP ACC-ITEMS'!$C$4:$C$1000)-3),COUNTIF($C$8:C97,C97)))),0)</f>
        <v>0</v>
      </c>
      <c r="I97" s="55">
        <f t="shared" si="4"/>
        <v>0</v>
      </c>
      <c r="J97" s="55" t="str">
        <f t="array" ref="J97">IFERROR(INDEX('HELP ACC-ITEMS'!$H$4:$H$1000,SMALL(IF(C97='HELP ACC-ITEMS'!$C$4:$C$1000,ROW('HELP ACC-ITEMS'!$C$4:$C$1000)-3),COUNTIF($C$8:C97,C97))),"")</f>
        <v xml:space="preserve"> </v>
      </c>
    </row>
    <row r="98" spans="2:10">
      <c r="B98" s="55" t="str">
        <f>IF( E98&lt;&gt;"",COUNT($B$7:B97)+1,"")</f>
        <v/>
      </c>
      <c r="C98" s="57" t="str">
        <f>IFERROR(IF($D$3&lt;&gt;"",SMALL('HELP ACC-ITEMS'!$C$4:$C$1000,ROW(A92))," "),"    ")</f>
        <v xml:space="preserve"> </v>
      </c>
      <c r="D98" s="56" t="str">
        <f t="array" ref="D98">IFERROR(INDEX('HELP ACC-ITEMS'!$D$4:$D$1000,SMALL(IF(C98='HELP ACC-ITEMS'!$C$4:$C$1000,ROW('HELP ACC-ITEMS'!$C$4:$C$1000)-3),COUNTIF($C$8:C98,C98))),"")</f>
        <v xml:space="preserve"> </v>
      </c>
      <c r="E98" s="56" t="str">
        <f t="array" ref="E98">IFERROR(INDEX('HELP ACC-ITEMS'!$E$4:$E$1000,SMALL(IF(C98='HELP ACC-ITEMS'!$C$4:$C$1000,ROW('HELP ACC-ITEMS'!$C$4:$C$1000)-3),COUNTIF($C$8:C98,C98))),"")</f>
        <v/>
      </c>
      <c r="F98" s="56" t="str">
        <f t="array" ref="F98">IFERROR(INDEX('HELP ACC-ITEMS'!$F$4:$F$1000,SMALL(IF(C98='HELP ACC-ITEMS'!$C$4:$C$1000,ROW('HELP ACC-ITEMS'!$C$4:$C$1000)-3),COUNTIF($C$8:C98,C98))),"")</f>
        <v xml:space="preserve"> </v>
      </c>
      <c r="G98" s="55">
        <f t="array" ref="G98">IF(OR(MID($E98,1,4)="وارد",MID($E98,1,10)="مرتجع عميل"),IF($D$3&lt;&gt;"",INDEX('HELP ACC-ITEMS'!$G$4:$G$1000,SMALL(IF(C98='HELP ACC-ITEMS'!$C$4:$C$1000,ROW('HELP ACC-ITEMS'!$C$4:$C$1000)-3),COUNTIF($C$8:C98,C98)))),0)</f>
        <v>0</v>
      </c>
      <c r="H98" s="55">
        <f t="array" ref="H98">IF(OR(MID($E98,1,5)="منصرف",MID($E98,1,10)="مرتجع مورد"),IF($D$3&lt;&gt;"",INDEX('HELP ACC-ITEMS'!$G$4:$G$1000,SMALL(IF(C98='HELP ACC-ITEMS'!$C$4:$C$1000,ROW('HELP ACC-ITEMS'!$C$4:$C$1000)-3),COUNTIF($C$8:C98,C98)))),0)</f>
        <v>0</v>
      </c>
      <c r="I98" s="55">
        <f t="shared" si="4"/>
        <v>0</v>
      </c>
      <c r="J98" s="55" t="str">
        <f t="array" ref="J98">IFERROR(INDEX('HELP ACC-ITEMS'!$H$4:$H$1000,SMALL(IF(C98='HELP ACC-ITEMS'!$C$4:$C$1000,ROW('HELP ACC-ITEMS'!$C$4:$C$1000)-3),COUNTIF($C$8:C98,C98))),"")</f>
        <v xml:space="preserve"> </v>
      </c>
    </row>
    <row r="99" spans="2:10">
      <c r="B99" s="55" t="str">
        <f>IF( E99&lt;&gt;"",COUNT($B$7:B98)+1,"")</f>
        <v/>
      </c>
      <c r="C99" s="57" t="str">
        <f>IFERROR(IF($D$3&lt;&gt;"",SMALL('HELP ACC-ITEMS'!$C$4:$C$1000,ROW(A93))," "),"    ")</f>
        <v xml:space="preserve"> </v>
      </c>
      <c r="D99" s="56" t="str">
        <f t="array" ref="D99">IFERROR(INDEX('HELP ACC-ITEMS'!$D$4:$D$1000,SMALL(IF(C99='HELP ACC-ITEMS'!$C$4:$C$1000,ROW('HELP ACC-ITEMS'!$C$4:$C$1000)-3),COUNTIF($C$8:C99,C99))),"")</f>
        <v xml:space="preserve"> </v>
      </c>
      <c r="E99" s="56" t="str">
        <f t="array" ref="E99">IFERROR(INDEX('HELP ACC-ITEMS'!$E$4:$E$1000,SMALL(IF(C99='HELP ACC-ITEMS'!$C$4:$C$1000,ROW('HELP ACC-ITEMS'!$C$4:$C$1000)-3),COUNTIF($C$8:C99,C99))),"")</f>
        <v/>
      </c>
      <c r="F99" s="56" t="str">
        <f t="array" ref="F99">IFERROR(INDEX('HELP ACC-ITEMS'!$F$4:$F$1000,SMALL(IF(C99='HELP ACC-ITEMS'!$C$4:$C$1000,ROW('HELP ACC-ITEMS'!$C$4:$C$1000)-3),COUNTIF($C$8:C99,C99))),"")</f>
        <v xml:space="preserve"> </v>
      </c>
      <c r="G99" s="55">
        <f t="array" ref="G99">IF(OR(MID($E99,1,4)="وارد",MID($E99,1,10)="مرتجع عميل"),IF($D$3&lt;&gt;"",INDEX('HELP ACC-ITEMS'!$G$4:$G$1000,SMALL(IF(C99='HELP ACC-ITEMS'!$C$4:$C$1000,ROW('HELP ACC-ITEMS'!$C$4:$C$1000)-3),COUNTIF($C$8:C99,C99)))),0)</f>
        <v>0</v>
      </c>
      <c r="H99" s="55">
        <f t="array" ref="H99">IF(OR(MID($E99,1,5)="منصرف",MID($E99,1,10)="مرتجع مورد"),IF($D$3&lt;&gt;"",INDEX('HELP ACC-ITEMS'!$G$4:$G$1000,SMALL(IF(C99='HELP ACC-ITEMS'!$C$4:$C$1000,ROW('HELP ACC-ITEMS'!$C$4:$C$1000)-3),COUNTIF($C$8:C99,C99)))),0)</f>
        <v>0</v>
      </c>
      <c r="I99" s="55">
        <f t="shared" si="4"/>
        <v>0</v>
      </c>
      <c r="J99" s="55" t="str">
        <f t="array" ref="J99">IFERROR(INDEX('HELP ACC-ITEMS'!$H$4:$H$1000,SMALL(IF(C99='HELP ACC-ITEMS'!$C$4:$C$1000,ROW('HELP ACC-ITEMS'!$C$4:$C$1000)-3),COUNTIF($C$8:C99,C99))),"")</f>
        <v xml:space="preserve"> </v>
      </c>
    </row>
    <row r="100" spans="2:10">
      <c r="B100" s="55" t="str">
        <f>IF( E100&lt;&gt;"",COUNT($B$7:B99)+1,"")</f>
        <v/>
      </c>
      <c r="C100" s="57" t="str">
        <f>IFERROR(IF($D$3&lt;&gt;"",SMALL('HELP ACC-ITEMS'!$C$4:$C$1000,ROW(A94))," "),"    ")</f>
        <v xml:space="preserve"> </v>
      </c>
      <c r="D100" s="56" t="str">
        <f t="array" ref="D100">IFERROR(INDEX('HELP ACC-ITEMS'!$D$4:$D$1000,SMALL(IF(C100='HELP ACC-ITEMS'!$C$4:$C$1000,ROW('HELP ACC-ITEMS'!$C$4:$C$1000)-3),COUNTIF($C$8:C100,C100))),"")</f>
        <v xml:space="preserve"> </v>
      </c>
      <c r="E100" s="56" t="str">
        <f t="array" ref="E100">IFERROR(INDEX('HELP ACC-ITEMS'!$E$4:$E$1000,SMALL(IF(C100='HELP ACC-ITEMS'!$C$4:$C$1000,ROW('HELP ACC-ITEMS'!$C$4:$C$1000)-3),COUNTIF($C$8:C100,C100))),"")</f>
        <v/>
      </c>
      <c r="F100" s="56" t="str">
        <f t="array" ref="F100">IFERROR(INDEX('HELP ACC-ITEMS'!$F$4:$F$1000,SMALL(IF(C100='HELP ACC-ITEMS'!$C$4:$C$1000,ROW('HELP ACC-ITEMS'!$C$4:$C$1000)-3),COUNTIF($C$8:C100,C100))),"")</f>
        <v xml:space="preserve"> </v>
      </c>
      <c r="G100" s="55">
        <f t="array" ref="G100">IF(OR(MID($E100,1,4)="وارد",MID($E100,1,10)="مرتجع عميل"),IF($D$3&lt;&gt;"",INDEX('HELP ACC-ITEMS'!$G$4:$G$1000,SMALL(IF(C100='HELP ACC-ITEMS'!$C$4:$C$1000,ROW('HELP ACC-ITEMS'!$C$4:$C$1000)-3),COUNTIF($C$8:C100,C100)))),0)</f>
        <v>0</v>
      </c>
      <c r="H100" s="55">
        <f t="array" ref="H100">IF(OR(MID($E100,1,5)="منصرف",MID($E100,1,10)="مرتجع مورد"),IF($D$3&lt;&gt;"",INDEX('HELP ACC-ITEMS'!$G$4:$G$1000,SMALL(IF(C100='HELP ACC-ITEMS'!$C$4:$C$1000,ROW('HELP ACC-ITEMS'!$C$4:$C$1000)-3),COUNTIF($C$8:C100,C100)))),0)</f>
        <v>0</v>
      </c>
      <c r="I100" s="55">
        <f t="shared" si="4"/>
        <v>0</v>
      </c>
      <c r="J100" s="55" t="str">
        <f t="array" ref="J100">IFERROR(INDEX('HELP ACC-ITEMS'!$H$4:$H$1000,SMALL(IF(C100='HELP ACC-ITEMS'!$C$4:$C$1000,ROW('HELP ACC-ITEMS'!$C$4:$C$1000)-3),COUNTIF($C$8:C100,C100))),"")</f>
        <v xml:space="preserve"> </v>
      </c>
    </row>
    <row r="101" spans="2:10">
      <c r="B101" s="55" t="str">
        <f>IF( E101&lt;&gt;"",COUNT($B$7:B100)+1,"")</f>
        <v/>
      </c>
      <c r="C101" s="57" t="str">
        <f>IFERROR(IF($D$3&lt;&gt;"",SMALL('HELP ACC-ITEMS'!$C$4:$C$1000,ROW(A95))," "),"    ")</f>
        <v xml:space="preserve"> </v>
      </c>
      <c r="D101" s="56" t="str">
        <f t="array" ref="D101">IFERROR(INDEX('HELP ACC-ITEMS'!$D$4:$D$1000,SMALL(IF(C101='HELP ACC-ITEMS'!$C$4:$C$1000,ROW('HELP ACC-ITEMS'!$C$4:$C$1000)-3),COUNTIF($C$8:C101,C101))),"")</f>
        <v xml:space="preserve"> </v>
      </c>
      <c r="E101" s="56" t="str">
        <f t="array" ref="E101">IFERROR(INDEX('HELP ACC-ITEMS'!$E$4:$E$1000,SMALL(IF(C101='HELP ACC-ITEMS'!$C$4:$C$1000,ROW('HELP ACC-ITEMS'!$C$4:$C$1000)-3),COUNTIF($C$8:C101,C101))),"")</f>
        <v/>
      </c>
      <c r="F101" s="56" t="str">
        <f t="array" ref="F101">IFERROR(INDEX('HELP ACC-ITEMS'!$F$4:$F$1000,SMALL(IF(C101='HELP ACC-ITEMS'!$C$4:$C$1000,ROW('HELP ACC-ITEMS'!$C$4:$C$1000)-3),COUNTIF($C$8:C101,C101))),"")</f>
        <v xml:space="preserve"> </v>
      </c>
      <c r="G101" s="55">
        <f t="array" ref="G101">IF(OR(MID($E101,1,4)="وارد",MID($E101,1,10)="مرتجع عميل"),IF($D$3&lt;&gt;"",INDEX('HELP ACC-ITEMS'!$G$4:$G$1000,SMALL(IF(C101='HELP ACC-ITEMS'!$C$4:$C$1000,ROW('HELP ACC-ITEMS'!$C$4:$C$1000)-3),COUNTIF($C$8:C101,C101)))),0)</f>
        <v>0</v>
      </c>
      <c r="H101" s="55">
        <f t="array" ref="H101">IF(OR(MID($E101,1,5)="منصرف",MID($E101,1,10)="مرتجع مورد"),IF($D$3&lt;&gt;"",INDEX('HELP ACC-ITEMS'!$G$4:$G$1000,SMALL(IF(C101='HELP ACC-ITEMS'!$C$4:$C$1000,ROW('HELP ACC-ITEMS'!$C$4:$C$1000)-3),COUNTIF($C$8:C101,C101)))),0)</f>
        <v>0</v>
      </c>
      <c r="I101" s="55">
        <f t="shared" si="4"/>
        <v>0</v>
      </c>
      <c r="J101" s="55" t="str">
        <f t="array" ref="J101">IFERROR(INDEX('HELP ACC-ITEMS'!$H$4:$H$1000,SMALL(IF(C101='HELP ACC-ITEMS'!$C$4:$C$1000,ROW('HELP ACC-ITEMS'!$C$4:$C$1000)-3),COUNTIF($C$8:C101,C101))),"")</f>
        <v xml:space="preserve"> </v>
      </c>
    </row>
    <row r="102" spans="2:10">
      <c r="B102" s="55" t="str">
        <f>IF( E102&lt;&gt;"",COUNT($B$7:B101)+1,"")</f>
        <v/>
      </c>
      <c r="C102" s="57" t="str">
        <f>IFERROR(IF($D$3&lt;&gt;"",SMALL('HELP ACC-ITEMS'!$C$4:$C$1000,ROW(A96))," "),"    ")</f>
        <v xml:space="preserve"> </v>
      </c>
      <c r="D102" s="56" t="str">
        <f t="array" ref="D102">IFERROR(INDEX('HELP ACC-ITEMS'!$D$4:$D$1000,SMALL(IF(C102='HELP ACC-ITEMS'!$C$4:$C$1000,ROW('HELP ACC-ITEMS'!$C$4:$C$1000)-3),COUNTIF($C$8:C102,C102))),"")</f>
        <v xml:space="preserve"> </v>
      </c>
      <c r="E102" s="56" t="str">
        <f t="array" ref="E102">IFERROR(INDEX('HELP ACC-ITEMS'!$E$4:$E$1000,SMALL(IF(C102='HELP ACC-ITEMS'!$C$4:$C$1000,ROW('HELP ACC-ITEMS'!$C$4:$C$1000)-3),COUNTIF($C$8:C102,C102))),"")</f>
        <v/>
      </c>
      <c r="F102" s="56" t="str">
        <f t="array" ref="F102">IFERROR(INDEX('HELP ACC-ITEMS'!$F$4:$F$1000,SMALL(IF(C102='HELP ACC-ITEMS'!$C$4:$C$1000,ROW('HELP ACC-ITEMS'!$C$4:$C$1000)-3),COUNTIF($C$8:C102,C102))),"")</f>
        <v xml:space="preserve"> </v>
      </c>
      <c r="G102" s="55">
        <f t="array" ref="G102">IF(OR(MID($E102,1,4)="وارد",MID($E102,1,10)="مرتجع عميل"),IF($D$3&lt;&gt;"",INDEX('HELP ACC-ITEMS'!$G$4:$G$1000,SMALL(IF(C102='HELP ACC-ITEMS'!$C$4:$C$1000,ROW('HELP ACC-ITEMS'!$C$4:$C$1000)-3),COUNTIF($C$8:C102,C102)))),0)</f>
        <v>0</v>
      </c>
      <c r="H102" s="55">
        <f t="array" ref="H102">IF(OR(MID($E102,1,5)="منصرف",MID($E102,1,10)="مرتجع مورد"),IF($D$3&lt;&gt;"",INDEX('HELP ACC-ITEMS'!$G$4:$G$1000,SMALL(IF(C102='HELP ACC-ITEMS'!$C$4:$C$1000,ROW('HELP ACC-ITEMS'!$C$4:$C$1000)-3),COUNTIF($C$8:C102,C102)))),0)</f>
        <v>0</v>
      </c>
      <c r="I102" s="55">
        <f t="shared" si="4"/>
        <v>0</v>
      </c>
      <c r="J102" s="55" t="str">
        <f t="array" ref="J102">IFERROR(INDEX('HELP ACC-ITEMS'!$H$4:$H$1000,SMALL(IF(C102='HELP ACC-ITEMS'!$C$4:$C$1000,ROW('HELP ACC-ITEMS'!$C$4:$C$1000)-3),COUNTIF($C$8:C102,C102))),"")</f>
        <v xml:space="preserve"> </v>
      </c>
    </row>
    <row r="103" spans="2:10">
      <c r="B103" s="55" t="str">
        <f>IF( E103&lt;&gt;"",COUNT($B$7:B102)+1,"")</f>
        <v/>
      </c>
      <c r="C103" s="57" t="str">
        <f>IFERROR(IF($D$3&lt;&gt;"",SMALL('HELP ACC-ITEMS'!$C$4:$C$1000,ROW(A97))," "),"    ")</f>
        <v xml:space="preserve"> </v>
      </c>
      <c r="D103" s="56" t="str">
        <f t="array" ref="D103">IFERROR(INDEX('HELP ACC-ITEMS'!$D$4:$D$1000,SMALL(IF(C103='HELP ACC-ITEMS'!$C$4:$C$1000,ROW('HELP ACC-ITEMS'!$C$4:$C$1000)-3),COUNTIF($C$8:C103,C103))),"")</f>
        <v xml:space="preserve"> </v>
      </c>
      <c r="E103" s="56" t="str">
        <f t="array" ref="E103">IFERROR(INDEX('HELP ACC-ITEMS'!$E$4:$E$1000,SMALL(IF(C103='HELP ACC-ITEMS'!$C$4:$C$1000,ROW('HELP ACC-ITEMS'!$C$4:$C$1000)-3),COUNTIF($C$8:C103,C103))),"")</f>
        <v/>
      </c>
      <c r="F103" s="56" t="str">
        <f t="array" ref="F103">IFERROR(INDEX('HELP ACC-ITEMS'!$F$4:$F$1000,SMALL(IF(C103='HELP ACC-ITEMS'!$C$4:$C$1000,ROW('HELP ACC-ITEMS'!$C$4:$C$1000)-3),COUNTIF($C$8:C103,C103))),"")</f>
        <v xml:space="preserve"> </v>
      </c>
      <c r="G103" s="55">
        <f t="array" ref="G103">IF(OR(MID($E103,1,4)="وارد",MID($E103,1,10)="مرتجع عميل"),IF($D$3&lt;&gt;"",INDEX('HELP ACC-ITEMS'!$G$4:$G$1000,SMALL(IF(C103='HELP ACC-ITEMS'!$C$4:$C$1000,ROW('HELP ACC-ITEMS'!$C$4:$C$1000)-3),COUNTIF($C$8:C103,C103)))),0)</f>
        <v>0</v>
      </c>
      <c r="H103" s="55">
        <f t="array" ref="H103">IF(OR(MID($E103,1,5)="منصرف",MID($E103,1,10)="مرتجع مورد"),IF($D$3&lt;&gt;"",INDEX('HELP ACC-ITEMS'!$G$4:$G$1000,SMALL(IF(C103='HELP ACC-ITEMS'!$C$4:$C$1000,ROW('HELP ACC-ITEMS'!$C$4:$C$1000)-3),COUNTIF($C$8:C103,C103)))),0)</f>
        <v>0</v>
      </c>
      <c r="I103" s="55">
        <f t="shared" si="4"/>
        <v>0</v>
      </c>
      <c r="J103" s="55" t="str">
        <f t="array" ref="J103">IFERROR(INDEX('HELP ACC-ITEMS'!$H$4:$H$1000,SMALL(IF(C103='HELP ACC-ITEMS'!$C$4:$C$1000,ROW('HELP ACC-ITEMS'!$C$4:$C$1000)-3),COUNTIF($C$8:C103,C103))),"")</f>
        <v xml:space="preserve"> </v>
      </c>
    </row>
    <row r="104" spans="2:10">
      <c r="B104" s="55" t="str">
        <f>IF( E104&lt;&gt;"",COUNT($B$7:B103)+1,"")</f>
        <v/>
      </c>
      <c r="C104" s="57" t="str">
        <f>IFERROR(IF($D$3&lt;&gt;"",SMALL('HELP ACC-ITEMS'!$C$4:$C$1000,ROW(A98))," "),"    ")</f>
        <v xml:space="preserve"> </v>
      </c>
      <c r="D104" s="56" t="str">
        <f t="array" ref="D104">IFERROR(INDEX('HELP ACC-ITEMS'!$D$4:$D$1000,SMALL(IF(C104='HELP ACC-ITEMS'!$C$4:$C$1000,ROW('HELP ACC-ITEMS'!$C$4:$C$1000)-3),COUNTIF($C$8:C104,C104))),"")</f>
        <v xml:space="preserve"> </v>
      </c>
      <c r="E104" s="56" t="str">
        <f t="array" ref="E104">IFERROR(INDEX('HELP ACC-ITEMS'!$E$4:$E$1000,SMALL(IF(C104='HELP ACC-ITEMS'!$C$4:$C$1000,ROW('HELP ACC-ITEMS'!$C$4:$C$1000)-3),COUNTIF($C$8:C104,C104))),"")</f>
        <v/>
      </c>
      <c r="F104" s="56" t="str">
        <f t="array" ref="F104">IFERROR(INDEX('HELP ACC-ITEMS'!$F$4:$F$1000,SMALL(IF(C104='HELP ACC-ITEMS'!$C$4:$C$1000,ROW('HELP ACC-ITEMS'!$C$4:$C$1000)-3),COUNTIF($C$8:C104,C104))),"")</f>
        <v xml:space="preserve"> </v>
      </c>
      <c r="G104" s="55">
        <f t="array" ref="G104">IF(OR(MID($E104,1,4)="وارد",MID($E104,1,10)="مرتجع عميل"),IF($D$3&lt;&gt;"",INDEX('HELP ACC-ITEMS'!$G$4:$G$1000,SMALL(IF(C104='HELP ACC-ITEMS'!$C$4:$C$1000,ROW('HELP ACC-ITEMS'!$C$4:$C$1000)-3),COUNTIF($C$8:C104,C104)))),0)</f>
        <v>0</v>
      </c>
      <c r="H104" s="55">
        <f t="array" ref="H104">IF(OR(MID($E104,1,5)="منصرف",MID($E104,1,10)="مرتجع مورد"),IF($D$3&lt;&gt;"",INDEX('HELP ACC-ITEMS'!$G$4:$G$1000,SMALL(IF(C104='HELP ACC-ITEMS'!$C$4:$C$1000,ROW('HELP ACC-ITEMS'!$C$4:$C$1000)-3),COUNTIF($C$8:C104,C104)))),0)</f>
        <v>0</v>
      </c>
      <c r="I104" s="55">
        <f t="shared" si="4"/>
        <v>0</v>
      </c>
      <c r="J104" s="55" t="str">
        <f t="array" ref="J104">IFERROR(INDEX('HELP ACC-ITEMS'!$H$4:$H$1000,SMALL(IF(C104='HELP ACC-ITEMS'!$C$4:$C$1000,ROW('HELP ACC-ITEMS'!$C$4:$C$1000)-3),COUNTIF($C$8:C104,C104))),"")</f>
        <v xml:space="preserve"> </v>
      </c>
    </row>
    <row r="105" spans="2:10">
      <c r="B105" s="55" t="str">
        <f>IF( E105&lt;&gt;"",COUNT($B$7:B104)+1,"")</f>
        <v/>
      </c>
      <c r="C105" s="57" t="str">
        <f>IFERROR(IF($D$3&lt;&gt;"",SMALL('HELP ACC-ITEMS'!$C$4:$C$1000,ROW(A99))," "),"    ")</f>
        <v xml:space="preserve"> </v>
      </c>
      <c r="D105" s="56" t="str">
        <f t="array" ref="D105">IFERROR(INDEX('HELP ACC-ITEMS'!$D$4:$D$1000,SMALL(IF(C105='HELP ACC-ITEMS'!$C$4:$C$1000,ROW('HELP ACC-ITEMS'!$C$4:$C$1000)-3),COUNTIF($C$8:C105,C105))),"")</f>
        <v xml:space="preserve"> </v>
      </c>
      <c r="E105" s="56" t="str">
        <f t="array" ref="E105">IFERROR(INDEX('HELP ACC-ITEMS'!$E$4:$E$1000,SMALL(IF(C105='HELP ACC-ITEMS'!$C$4:$C$1000,ROW('HELP ACC-ITEMS'!$C$4:$C$1000)-3),COUNTIF($C$8:C105,C105))),"")</f>
        <v/>
      </c>
      <c r="F105" s="56" t="str">
        <f t="array" ref="F105">IFERROR(INDEX('HELP ACC-ITEMS'!$F$4:$F$1000,SMALL(IF(C105='HELP ACC-ITEMS'!$C$4:$C$1000,ROW('HELP ACC-ITEMS'!$C$4:$C$1000)-3),COUNTIF($C$8:C105,C105))),"")</f>
        <v xml:space="preserve"> </v>
      </c>
      <c r="G105" s="55">
        <f t="array" ref="G105">IF(OR(MID($E105,1,4)="وارد",MID($E105,1,10)="مرتجع عميل"),IF($D$3&lt;&gt;"",INDEX('HELP ACC-ITEMS'!$G$4:$G$1000,SMALL(IF(C105='HELP ACC-ITEMS'!$C$4:$C$1000,ROW('HELP ACC-ITEMS'!$C$4:$C$1000)-3),COUNTIF($C$8:C105,C105)))),0)</f>
        <v>0</v>
      </c>
      <c r="H105" s="55">
        <f t="array" ref="H105">IF(OR(MID($E105,1,5)="منصرف",MID($E105,1,10)="مرتجع مورد"),IF($D$3&lt;&gt;"",INDEX('HELP ACC-ITEMS'!$G$4:$G$1000,SMALL(IF(C105='HELP ACC-ITEMS'!$C$4:$C$1000,ROW('HELP ACC-ITEMS'!$C$4:$C$1000)-3),COUNTIF($C$8:C105,C105)))),0)</f>
        <v>0</v>
      </c>
      <c r="I105" s="55">
        <f t="shared" si="4"/>
        <v>0</v>
      </c>
      <c r="J105" s="55" t="str">
        <f t="array" ref="J105">IFERROR(INDEX('HELP ACC-ITEMS'!$H$4:$H$1000,SMALL(IF(C105='HELP ACC-ITEMS'!$C$4:$C$1000,ROW('HELP ACC-ITEMS'!$C$4:$C$1000)-3),COUNTIF($C$8:C105,C105))),"")</f>
        <v xml:space="preserve"> </v>
      </c>
    </row>
    <row r="106" spans="2:10">
      <c r="B106" s="55" t="str">
        <f>IF( E106&lt;&gt;"",COUNT($B$7:B105)+1,"")</f>
        <v/>
      </c>
      <c r="C106" s="57" t="str">
        <f>IFERROR(IF($D$3&lt;&gt;"",SMALL('HELP ACC-ITEMS'!$C$4:$C$1000,ROW(A100))," "),"    ")</f>
        <v xml:space="preserve"> </v>
      </c>
      <c r="D106" s="56" t="str">
        <f t="array" ref="D106">IFERROR(INDEX('HELP ACC-ITEMS'!$D$4:$D$1000,SMALL(IF(C106='HELP ACC-ITEMS'!$C$4:$C$1000,ROW('HELP ACC-ITEMS'!$C$4:$C$1000)-3),COUNTIF($C$8:C106,C106))),"")</f>
        <v xml:space="preserve"> </v>
      </c>
      <c r="E106" s="56" t="str">
        <f t="array" ref="E106">IFERROR(INDEX('HELP ACC-ITEMS'!$E$4:$E$1000,SMALL(IF(C106='HELP ACC-ITEMS'!$C$4:$C$1000,ROW('HELP ACC-ITEMS'!$C$4:$C$1000)-3),COUNTIF($C$8:C106,C106))),"")</f>
        <v/>
      </c>
      <c r="F106" s="56" t="str">
        <f t="array" ref="F106">IFERROR(INDEX('HELP ACC-ITEMS'!$F$4:$F$1000,SMALL(IF(C106='HELP ACC-ITEMS'!$C$4:$C$1000,ROW('HELP ACC-ITEMS'!$C$4:$C$1000)-3),COUNTIF($C$8:C106,C106))),"")</f>
        <v xml:space="preserve"> </v>
      </c>
      <c r="G106" s="55">
        <f t="array" ref="G106">IF(OR(MID($E106,1,4)="وارد",MID($E106,1,10)="مرتجع عميل"),IF($D$3&lt;&gt;"",INDEX('HELP ACC-ITEMS'!$G$4:$G$1000,SMALL(IF(C106='HELP ACC-ITEMS'!$C$4:$C$1000,ROW('HELP ACC-ITEMS'!$C$4:$C$1000)-3),COUNTIF($C$8:C106,C106)))),0)</f>
        <v>0</v>
      </c>
      <c r="H106" s="55">
        <f t="array" ref="H106">IF(OR(MID($E106,1,5)="منصرف",MID($E106,1,10)="مرتجع مورد"),IF($D$3&lt;&gt;"",INDEX('HELP ACC-ITEMS'!$G$4:$G$1000,SMALL(IF(C106='HELP ACC-ITEMS'!$C$4:$C$1000,ROW('HELP ACC-ITEMS'!$C$4:$C$1000)-3),COUNTIF($C$8:C106,C106)))),0)</f>
        <v>0</v>
      </c>
      <c r="I106" s="55">
        <f t="shared" si="4"/>
        <v>0</v>
      </c>
      <c r="J106" s="55" t="str">
        <f t="array" ref="J106">IFERROR(INDEX('HELP ACC-ITEMS'!$H$4:$H$1000,SMALL(IF(C106='HELP ACC-ITEMS'!$C$4:$C$1000,ROW('HELP ACC-ITEMS'!$C$4:$C$1000)-3),COUNTIF($C$8:C106,C106))),"")</f>
        <v xml:space="preserve"> </v>
      </c>
    </row>
    <row r="107" spans="2:10">
      <c r="B107" s="55" t="str">
        <f>IF( E107&lt;&gt;"",COUNT($B$7:B106)+1,"")</f>
        <v/>
      </c>
      <c r="C107" s="57" t="str">
        <f>IFERROR(IF($D$3&lt;&gt;"",SMALL('HELP ACC-ITEMS'!$C$4:$C$1000,ROW(A101))," "),"    ")</f>
        <v xml:space="preserve"> </v>
      </c>
      <c r="D107" s="56" t="str">
        <f t="array" ref="D107">IFERROR(INDEX('HELP ACC-ITEMS'!$D$4:$D$1000,SMALL(IF(C107='HELP ACC-ITEMS'!$C$4:$C$1000,ROW('HELP ACC-ITEMS'!$C$4:$C$1000)-3),COUNTIF($C$8:C107,C107))),"")</f>
        <v xml:space="preserve"> </v>
      </c>
      <c r="E107" s="56" t="str">
        <f t="array" ref="E107">IFERROR(INDEX('HELP ACC-ITEMS'!$E$4:$E$1000,SMALL(IF(C107='HELP ACC-ITEMS'!$C$4:$C$1000,ROW('HELP ACC-ITEMS'!$C$4:$C$1000)-3),COUNTIF($C$8:C107,C107))),"")</f>
        <v/>
      </c>
      <c r="F107" s="56" t="str">
        <f t="array" ref="F107">IFERROR(INDEX('HELP ACC-ITEMS'!$F$4:$F$1000,SMALL(IF(C107='HELP ACC-ITEMS'!$C$4:$C$1000,ROW('HELP ACC-ITEMS'!$C$4:$C$1000)-3),COUNTIF($C$8:C107,C107))),"")</f>
        <v xml:space="preserve"> </v>
      </c>
      <c r="G107" s="55">
        <f t="array" ref="G107">IF(OR(MID($E107,1,4)="وارد",MID($E107,1,10)="مرتجع عميل"),IF($D$3&lt;&gt;"",INDEX('HELP ACC-ITEMS'!$G$4:$G$1000,SMALL(IF(C107='HELP ACC-ITEMS'!$C$4:$C$1000,ROW('HELP ACC-ITEMS'!$C$4:$C$1000)-3),COUNTIF($C$8:C107,C107)))),0)</f>
        <v>0</v>
      </c>
      <c r="H107" s="55">
        <f t="array" ref="H107">IF(OR(MID($E107,1,5)="منصرف",MID($E107,1,10)="مرتجع مورد"),IF($D$3&lt;&gt;"",INDEX('HELP ACC-ITEMS'!$G$4:$G$1000,SMALL(IF(C107='HELP ACC-ITEMS'!$C$4:$C$1000,ROW('HELP ACC-ITEMS'!$C$4:$C$1000)-3),COUNTIF($C$8:C107,C107)))),0)</f>
        <v>0</v>
      </c>
      <c r="I107" s="55">
        <f t="shared" si="4"/>
        <v>0</v>
      </c>
      <c r="J107" s="55" t="str">
        <f t="array" ref="J107">IFERROR(INDEX('HELP ACC-ITEMS'!$H$4:$H$1000,SMALL(IF(C107='HELP ACC-ITEMS'!$C$4:$C$1000,ROW('HELP ACC-ITEMS'!$C$4:$C$1000)-3),COUNTIF($C$8:C107,C107))),"")</f>
        <v xml:space="preserve"> </v>
      </c>
    </row>
    <row r="108" spans="2:10">
      <c r="B108" s="55" t="str">
        <f>IF( E108&lt;&gt;"",COUNT($B$7:B107)+1,"")</f>
        <v/>
      </c>
      <c r="C108" s="57" t="str">
        <f>IFERROR(IF($D$3&lt;&gt;"",SMALL('HELP ACC-ITEMS'!$C$4:$C$1000,ROW(A102))," "),"    ")</f>
        <v xml:space="preserve"> </v>
      </c>
      <c r="D108" s="56" t="str">
        <f t="array" ref="D108">IFERROR(INDEX('HELP ACC-ITEMS'!$D$4:$D$1000,SMALL(IF(C108='HELP ACC-ITEMS'!$C$4:$C$1000,ROW('HELP ACC-ITEMS'!$C$4:$C$1000)-3),COUNTIF($C$8:C108,C108))),"")</f>
        <v xml:space="preserve"> </v>
      </c>
      <c r="E108" s="56" t="str">
        <f t="array" ref="E108">IFERROR(INDEX('HELP ACC-ITEMS'!$E$4:$E$1000,SMALL(IF(C108='HELP ACC-ITEMS'!$C$4:$C$1000,ROW('HELP ACC-ITEMS'!$C$4:$C$1000)-3),COUNTIF($C$8:C108,C108))),"")</f>
        <v/>
      </c>
      <c r="F108" s="56" t="str">
        <f t="array" ref="F108">IFERROR(INDEX('HELP ACC-ITEMS'!$F$4:$F$1000,SMALL(IF(C108='HELP ACC-ITEMS'!$C$4:$C$1000,ROW('HELP ACC-ITEMS'!$C$4:$C$1000)-3),COUNTIF($C$8:C108,C108))),"")</f>
        <v xml:space="preserve"> </v>
      </c>
      <c r="G108" s="55">
        <f t="array" ref="G108">IF(OR(MID($E108,1,4)="وارد",MID($E108,1,10)="مرتجع عميل"),IF($D$3&lt;&gt;"",INDEX('HELP ACC-ITEMS'!$G$4:$G$1000,SMALL(IF(C108='HELP ACC-ITEMS'!$C$4:$C$1000,ROW('HELP ACC-ITEMS'!$C$4:$C$1000)-3),COUNTIF($C$8:C108,C108)))),0)</f>
        <v>0</v>
      </c>
      <c r="H108" s="55">
        <f t="array" ref="H108">IF(OR(MID($E108,1,5)="منصرف",MID($E108,1,10)="مرتجع مورد"),IF($D$3&lt;&gt;"",INDEX('HELP ACC-ITEMS'!$G$4:$G$1000,SMALL(IF(C108='HELP ACC-ITEMS'!$C$4:$C$1000,ROW('HELP ACC-ITEMS'!$C$4:$C$1000)-3),COUNTIF($C$8:C108,C108)))),0)</f>
        <v>0</v>
      </c>
      <c r="I108" s="55">
        <f t="shared" si="4"/>
        <v>0</v>
      </c>
      <c r="J108" s="55" t="str">
        <f t="array" ref="J108">IFERROR(INDEX('HELP ACC-ITEMS'!$H$4:$H$1000,SMALL(IF(C108='HELP ACC-ITEMS'!$C$4:$C$1000,ROW('HELP ACC-ITEMS'!$C$4:$C$1000)-3),COUNTIF($C$8:C108,C108))),"")</f>
        <v xml:space="preserve"> </v>
      </c>
    </row>
    <row r="109" spans="2:10">
      <c r="B109" s="55" t="str">
        <f>IF( E109&lt;&gt;"",COUNT($B$7:B108)+1,"")</f>
        <v/>
      </c>
      <c r="C109" s="57" t="str">
        <f>IFERROR(IF($D$3&lt;&gt;"",SMALL('HELP ACC-ITEMS'!$C$4:$C$1000,ROW(A103))," "),"    ")</f>
        <v xml:space="preserve"> </v>
      </c>
      <c r="D109" s="56" t="str">
        <f t="array" ref="D109">IFERROR(INDEX('HELP ACC-ITEMS'!$D$4:$D$1000,SMALL(IF(C109='HELP ACC-ITEMS'!$C$4:$C$1000,ROW('HELP ACC-ITEMS'!$C$4:$C$1000)-3),COUNTIF($C$8:C109,C109))),"")</f>
        <v xml:space="preserve"> </v>
      </c>
      <c r="E109" s="56" t="str">
        <f t="array" ref="E109">IFERROR(INDEX('HELP ACC-ITEMS'!$E$4:$E$1000,SMALL(IF(C109='HELP ACC-ITEMS'!$C$4:$C$1000,ROW('HELP ACC-ITEMS'!$C$4:$C$1000)-3),COUNTIF($C$8:C109,C109))),"")</f>
        <v/>
      </c>
      <c r="F109" s="56" t="str">
        <f t="array" ref="F109">IFERROR(INDEX('HELP ACC-ITEMS'!$F$4:$F$1000,SMALL(IF(C109='HELP ACC-ITEMS'!$C$4:$C$1000,ROW('HELP ACC-ITEMS'!$C$4:$C$1000)-3),COUNTIF($C$8:C109,C109))),"")</f>
        <v xml:space="preserve"> </v>
      </c>
      <c r="G109" s="55">
        <f t="array" ref="G109">IF(OR(MID($E109,1,4)="وارد",MID($E109,1,10)="مرتجع عميل"),IF($D$3&lt;&gt;"",INDEX('HELP ACC-ITEMS'!$G$4:$G$1000,SMALL(IF(C109='HELP ACC-ITEMS'!$C$4:$C$1000,ROW('HELP ACC-ITEMS'!$C$4:$C$1000)-3),COUNTIF($C$8:C109,C109)))),0)</f>
        <v>0</v>
      </c>
      <c r="H109" s="55">
        <f t="array" ref="H109">IF(OR(MID($E109,1,5)="منصرف",MID($E109,1,10)="مرتجع مورد"),IF($D$3&lt;&gt;"",INDEX('HELP ACC-ITEMS'!$G$4:$G$1000,SMALL(IF(C109='HELP ACC-ITEMS'!$C$4:$C$1000,ROW('HELP ACC-ITEMS'!$C$4:$C$1000)-3),COUNTIF($C$8:C109,C109)))),0)</f>
        <v>0</v>
      </c>
      <c r="I109" s="55">
        <f t="shared" si="4"/>
        <v>0</v>
      </c>
      <c r="J109" s="55" t="str">
        <f t="array" ref="J109">IFERROR(INDEX('HELP ACC-ITEMS'!$H$4:$H$1000,SMALL(IF(C109='HELP ACC-ITEMS'!$C$4:$C$1000,ROW('HELP ACC-ITEMS'!$C$4:$C$1000)-3),COUNTIF($C$8:C109,C109))),"")</f>
        <v xml:space="preserve"> </v>
      </c>
    </row>
    <row r="110" spans="2:10">
      <c r="B110" s="55" t="str">
        <f>IF( E110&lt;&gt;"",COUNT($B$7:B109)+1,"")</f>
        <v/>
      </c>
      <c r="C110" s="57" t="str">
        <f>IFERROR(IF($D$3&lt;&gt;"",SMALL('HELP ACC-ITEMS'!$C$4:$C$1000,ROW(A104))," "),"    ")</f>
        <v xml:space="preserve"> </v>
      </c>
      <c r="D110" s="56" t="str">
        <f t="array" ref="D110">IFERROR(INDEX('HELP ACC-ITEMS'!$D$4:$D$1000,SMALL(IF(C110='HELP ACC-ITEMS'!$C$4:$C$1000,ROW('HELP ACC-ITEMS'!$C$4:$C$1000)-3),COUNTIF($C$8:C110,C110))),"")</f>
        <v xml:space="preserve"> </v>
      </c>
      <c r="E110" s="56" t="str">
        <f t="array" ref="E110">IFERROR(INDEX('HELP ACC-ITEMS'!$E$4:$E$1000,SMALL(IF(C110='HELP ACC-ITEMS'!$C$4:$C$1000,ROW('HELP ACC-ITEMS'!$C$4:$C$1000)-3),COUNTIF($C$8:C110,C110))),"")</f>
        <v/>
      </c>
      <c r="F110" s="56" t="str">
        <f t="array" ref="F110">IFERROR(INDEX('HELP ACC-ITEMS'!$F$4:$F$1000,SMALL(IF(C110='HELP ACC-ITEMS'!$C$4:$C$1000,ROW('HELP ACC-ITEMS'!$C$4:$C$1000)-3),COUNTIF($C$8:C110,C110))),"")</f>
        <v xml:space="preserve"> </v>
      </c>
      <c r="G110" s="55">
        <f t="array" ref="G110">IF(OR(MID($E110,1,4)="وارد",MID($E110,1,10)="مرتجع عميل"),IF($D$3&lt;&gt;"",INDEX('HELP ACC-ITEMS'!$G$4:$G$1000,SMALL(IF(C110='HELP ACC-ITEMS'!$C$4:$C$1000,ROW('HELP ACC-ITEMS'!$C$4:$C$1000)-3),COUNTIF($C$8:C110,C110)))),0)</f>
        <v>0</v>
      </c>
      <c r="H110" s="55">
        <f t="array" ref="H110">IF(OR(MID($E110,1,5)="منصرف",MID($E110,1,10)="مرتجع مورد"),IF($D$3&lt;&gt;"",INDEX('HELP ACC-ITEMS'!$G$4:$G$1000,SMALL(IF(C110='HELP ACC-ITEMS'!$C$4:$C$1000,ROW('HELP ACC-ITEMS'!$C$4:$C$1000)-3),COUNTIF($C$8:C110,C110)))),0)</f>
        <v>0</v>
      </c>
      <c r="I110" s="55">
        <f t="shared" si="4"/>
        <v>0</v>
      </c>
      <c r="J110" s="55" t="str">
        <f t="array" ref="J110">IFERROR(INDEX('HELP ACC-ITEMS'!$H$4:$H$1000,SMALL(IF(C110='HELP ACC-ITEMS'!$C$4:$C$1000,ROW('HELP ACC-ITEMS'!$C$4:$C$1000)-3),COUNTIF($C$8:C110,C110))),"")</f>
        <v xml:space="preserve"> </v>
      </c>
    </row>
    <row r="111" spans="2:10">
      <c r="B111" s="55" t="str">
        <f>IF( E111&lt;&gt;"",COUNT($B$7:B110)+1,"")</f>
        <v/>
      </c>
      <c r="C111" s="57" t="str">
        <f>IFERROR(IF($D$3&lt;&gt;"",SMALL('HELP ACC-ITEMS'!$C$4:$C$1000,ROW(A105))," "),"    ")</f>
        <v xml:space="preserve"> </v>
      </c>
      <c r="D111" s="56" t="str">
        <f t="array" ref="D111">IFERROR(INDEX('HELP ACC-ITEMS'!$D$4:$D$1000,SMALL(IF(C111='HELP ACC-ITEMS'!$C$4:$C$1000,ROW('HELP ACC-ITEMS'!$C$4:$C$1000)-3),COUNTIF($C$8:C111,C111))),"")</f>
        <v xml:space="preserve"> </v>
      </c>
      <c r="E111" s="56" t="str">
        <f t="array" ref="E111">IFERROR(INDEX('HELP ACC-ITEMS'!$E$4:$E$1000,SMALL(IF(C111='HELP ACC-ITEMS'!$C$4:$C$1000,ROW('HELP ACC-ITEMS'!$C$4:$C$1000)-3),COUNTIF($C$8:C111,C111))),"")</f>
        <v/>
      </c>
      <c r="F111" s="56" t="str">
        <f t="array" ref="F111">IFERROR(INDEX('HELP ACC-ITEMS'!$F$4:$F$1000,SMALL(IF(C111='HELP ACC-ITEMS'!$C$4:$C$1000,ROW('HELP ACC-ITEMS'!$C$4:$C$1000)-3),COUNTIF($C$8:C111,C111))),"")</f>
        <v xml:space="preserve"> </v>
      </c>
      <c r="G111" s="55">
        <f t="array" ref="G111">IF(OR(MID($E111,1,4)="وارد",MID($E111,1,10)="مرتجع عميل"),IF($D$3&lt;&gt;"",INDEX('HELP ACC-ITEMS'!$G$4:$G$1000,SMALL(IF(C111='HELP ACC-ITEMS'!$C$4:$C$1000,ROW('HELP ACC-ITEMS'!$C$4:$C$1000)-3),COUNTIF($C$8:C111,C111)))),0)</f>
        <v>0</v>
      </c>
      <c r="H111" s="55">
        <f t="array" ref="H111">IF(OR(MID($E111,1,5)="منصرف",MID($E111,1,10)="مرتجع مورد"),IF($D$3&lt;&gt;"",INDEX('HELP ACC-ITEMS'!$G$4:$G$1000,SMALL(IF(C111='HELP ACC-ITEMS'!$C$4:$C$1000,ROW('HELP ACC-ITEMS'!$C$4:$C$1000)-3),COUNTIF($C$8:C111,C111)))),0)</f>
        <v>0</v>
      </c>
      <c r="I111" s="55">
        <f t="shared" si="4"/>
        <v>0</v>
      </c>
      <c r="J111" s="55" t="str">
        <f t="array" ref="J111">IFERROR(INDEX('HELP ACC-ITEMS'!$H$4:$H$1000,SMALL(IF(C111='HELP ACC-ITEMS'!$C$4:$C$1000,ROW('HELP ACC-ITEMS'!$C$4:$C$1000)-3),COUNTIF($C$8:C111,C111))),"")</f>
        <v xml:space="preserve"> </v>
      </c>
    </row>
    <row r="112" spans="2:10">
      <c r="B112" s="55" t="str">
        <f>IF( E112&lt;&gt;"",COUNT($B$7:B111)+1,"")</f>
        <v/>
      </c>
      <c r="C112" s="57" t="str">
        <f>IFERROR(IF($D$3&lt;&gt;"",SMALL('HELP ACC-ITEMS'!$C$4:$C$1000,ROW(A106))," "),"    ")</f>
        <v xml:space="preserve"> </v>
      </c>
      <c r="D112" s="56" t="str">
        <f t="array" ref="D112">IFERROR(INDEX('HELP ACC-ITEMS'!$D$4:$D$1000,SMALL(IF(C112='HELP ACC-ITEMS'!$C$4:$C$1000,ROW('HELP ACC-ITEMS'!$C$4:$C$1000)-3),COUNTIF($C$8:C112,C112))),"")</f>
        <v xml:space="preserve"> </v>
      </c>
      <c r="E112" s="56" t="str">
        <f t="array" ref="E112">IFERROR(INDEX('HELP ACC-ITEMS'!$E$4:$E$1000,SMALL(IF(C112='HELP ACC-ITEMS'!$C$4:$C$1000,ROW('HELP ACC-ITEMS'!$C$4:$C$1000)-3),COUNTIF($C$8:C112,C112))),"")</f>
        <v/>
      </c>
      <c r="F112" s="56" t="str">
        <f t="array" ref="F112">IFERROR(INDEX('HELP ACC-ITEMS'!$F$4:$F$1000,SMALL(IF(C112='HELP ACC-ITEMS'!$C$4:$C$1000,ROW('HELP ACC-ITEMS'!$C$4:$C$1000)-3),COUNTIF($C$8:C112,C112))),"")</f>
        <v xml:space="preserve"> </v>
      </c>
      <c r="G112" s="55">
        <f t="array" ref="G112">IF(OR(MID($E112,1,4)="وارد",MID($E112,1,10)="مرتجع عميل"),IF($D$3&lt;&gt;"",INDEX('HELP ACC-ITEMS'!$G$4:$G$1000,SMALL(IF(C112='HELP ACC-ITEMS'!$C$4:$C$1000,ROW('HELP ACC-ITEMS'!$C$4:$C$1000)-3),COUNTIF($C$8:C112,C112)))),0)</f>
        <v>0</v>
      </c>
      <c r="H112" s="55">
        <f t="array" ref="H112">IF(OR(MID($E112,1,5)="منصرف",MID($E112,1,10)="مرتجع مورد"),IF($D$3&lt;&gt;"",INDEX('HELP ACC-ITEMS'!$G$4:$G$1000,SMALL(IF(C112='HELP ACC-ITEMS'!$C$4:$C$1000,ROW('HELP ACC-ITEMS'!$C$4:$C$1000)-3),COUNTIF($C$8:C112,C112)))),0)</f>
        <v>0</v>
      </c>
      <c r="I112" s="55">
        <f t="shared" si="4"/>
        <v>0</v>
      </c>
      <c r="J112" s="55" t="str">
        <f t="array" ref="J112">IFERROR(INDEX('HELP ACC-ITEMS'!$H$4:$H$1000,SMALL(IF(C112='HELP ACC-ITEMS'!$C$4:$C$1000,ROW('HELP ACC-ITEMS'!$C$4:$C$1000)-3),COUNTIF($C$8:C112,C112))),"")</f>
        <v xml:space="preserve"> </v>
      </c>
    </row>
    <row r="113" spans="2:10">
      <c r="B113" s="55" t="str">
        <f>IF( E113&lt;&gt;"",COUNT($B$7:B112)+1,"")</f>
        <v/>
      </c>
      <c r="C113" s="57" t="str">
        <f>IFERROR(IF($D$3&lt;&gt;"",SMALL('HELP ACC-ITEMS'!$C$4:$C$1000,ROW(A107))," "),"    ")</f>
        <v xml:space="preserve"> </v>
      </c>
      <c r="D113" s="56" t="str">
        <f t="array" ref="D113">IFERROR(INDEX('HELP ACC-ITEMS'!$D$4:$D$1000,SMALL(IF(C113='HELP ACC-ITEMS'!$C$4:$C$1000,ROW('HELP ACC-ITEMS'!$C$4:$C$1000)-3),COUNTIF($C$8:C113,C113))),"")</f>
        <v xml:space="preserve"> </v>
      </c>
      <c r="E113" s="56" t="str">
        <f t="array" ref="E113">IFERROR(INDEX('HELP ACC-ITEMS'!$E$4:$E$1000,SMALL(IF(C113='HELP ACC-ITEMS'!$C$4:$C$1000,ROW('HELP ACC-ITEMS'!$C$4:$C$1000)-3),COUNTIF($C$8:C113,C113))),"")</f>
        <v/>
      </c>
      <c r="F113" s="56" t="str">
        <f t="array" ref="F113">IFERROR(INDEX('HELP ACC-ITEMS'!$F$4:$F$1000,SMALL(IF(C113='HELP ACC-ITEMS'!$C$4:$C$1000,ROW('HELP ACC-ITEMS'!$C$4:$C$1000)-3),COUNTIF($C$8:C113,C113))),"")</f>
        <v xml:space="preserve"> </v>
      </c>
      <c r="G113" s="55">
        <f t="array" ref="G113">IF(OR(MID($E113,1,4)="وارد",MID($E113,1,10)="مرتجع عميل"),IF($D$3&lt;&gt;"",INDEX('HELP ACC-ITEMS'!$G$4:$G$1000,SMALL(IF(C113='HELP ACC-ITEMS'!$C$4:$C$1000,ROW('HELP ACC-ITEMS'!$C$4:$C$1000)-3),COUNTIF($C$8:C113,C113)))),0)</f>
        <v>0</v>
      </c>
      <c r="H113" s="55">
        <f t="array" ref="H113">IF(OR(MID($E113,1,5)="منصرف",MID($E113,1,10)="مرتجع مورد"),IF($D$3&lt;&gt;"",INDEX('HELP ACC-ITEMS'!$G$4:$G$1000,SMALL(IF(C113='HELP ACC-ITEMS'!$C$4:$C$1000,ROW('HELP ACC-ITEMS'!$C$4:$C$1000)-3),COUNTIF($C$8:C113,C113)))),0)</f>
        <v>0</v>
      </c>
      <c r="I113" s="55">
        <f t="shared" si="4"/>
        <v>0</v>
      </c>
      <c r="J113" s="55" t="str">
        <f t="array" ref="J113">IFERROR(INDEX('HELP ACC-ITEMS'!$H$4:$H$1000,SMALL(IF(C113='HELP ACC-ITEMS'!$C$4:$C$1000,ROW('HELP ACC-ITEMS'!$C$4:$C$1000)-3),COUNTIF($C$8:C113,C113))),"")</f>
        <v xml:space="preserve"> </v>
      </c>
    </row>
    <row r="114" spans="2:10">
      <c r="B114" s="55" t="str">
        <f>IF( E114&lt;&gt;"",COUNT($B$7:B113)+1,"")</f>
        <v/>
      </c>
      <c r="C114" s="57" t="str">
        <f>IFERROR(IF($D$3&lt;&gt;"",SMALL('HELP ACC-ITEMS'!$C$4:$C$1000,ROW(A108))," "),"    ")</f>
        <v xml:space="preserve"> </v>
      </c>
      <c r="D114" s="56" t="str">
        <f t="array" ref="D114">IFERROR(INDEX('HELP ACC-ITEMS'!$D$4:$D$1000,SMALL(IF(C114='HELP ACC-ITEMS'!$C$4:$C$1000,ROW('HELP ACC-ITEMS'!$C$4:$C$1000)-3),COUNTIF($C$8:C114,C114))),"")</f>
        <v xml:space="preserve"> </v>
      </c>
      <c r="E114" s="56" t="str">
        <f t="array" ref="E114">IFERROR(INDEX('HELP ACC-ITEMS'!$E$4:$E$1000,SMALL(IF(C114='HELP ACC-ITEMS'!$C$4:$C$1000,ROW('HELP ACC-ITEMS'!$C$4:$C$1000)-3),COUNTIF($C$8:C114,C114))),"")</f>
        <v/>
      </c>
      <c r="F114" s="56" t="str">
        <f t="array" ref="F114">IFERROR(INDEX('HELP ACC-ITEMS'!$F$4:$F$1000,SMALL(IF(C114='HELP ACC-ITEMS'!$C$4:$C$1000,ROW('HELP ACC-ITEMS'!$C$4:$C$1000)-3),COUNTIF($C$8:C114,C114))),"")</f>
        <v xml:space="preserve"> </v>
      </c>
      <c r="G114" s="55">
        <f t="array" ref="G114">IF(OR(MID($E114,1,4)="وارد",MID($E114,1,10)="مرتجع عميل"),IF($D$3&lt;&gt;"",INDEX('HELP ACC-ITEMS'!$G$4:$G$1000,SMALL(IF(C114='HELP ACC-ITEMS'!$C$4:$C$1000,ROW('HELP ACC-ITEMS'!$C$4:$C$1000)-3),COUNTIF($C$8:C114,C114)))),0)</f>
        <v>0</v>
      </c>
      <c r="H114" s="55">
        <f t="array" ref="H114">IF(OR(MID($E114,1,5)="منصرف",MID($E114,1,10)="مرتجع مورد"),IF($D$3&lt;&gt;"",INDEX('HELP ACC-ITEMS'!$G$4:$G$1000,SMALL(IF(C114='HELP ACC-ITEMS'!$C$4:$C$1000,ROW('HELP ACC-ITEMS'!$C$4:$C$1000)-3),COUNTIF($C$8:C114,C114)))),0)</f>
        <v>0</v>
      </c>
      <c r="I114" s="55">
        <f t="shared" si="4"/>
        <v>0</v>
      </c>
      <c r="J114" s="55" t="str">
        <f t="array" ref="J114">IFERROR(INDEX('HELP ACC-ITEMS'!$H$4:$H$1000,SMALL(IF(C114='HELP ACC-ITEMS'!$C$4:$C$1000,ROW('HELP ACC-ITEMS'!$C$4:$C$1000)-3),COUNTIF($C$8:C114,C114))),"")</f>
        <v xml:space="preserve"> </v>
      </c>
    </row>
    <row r="115" spans="2:10">
      <c r="B115" s="55" t="str">
        <f>IF( E115&lt;&gt;"",COUNT($B$7:B114)+1,"")</f>
        <v/>
      </c>
      <c r="C115" s="57" t="str">
        <f>IFERROR(IF($D$3&lt;&gt;"",SMALL('HELP ACC-ITEMS'!$C$4:$C$1000,ROW(A109))," "),"    ")</f>
        <v xml:space="preserve"> </v>
      </c>
      <c r="D115" s="56" t="str">
        <f t="array" ref="D115">IFERROR(INDEX('HELP ACC-ITEMS'!$D$4:$D$1000,SMALL(IF(C115='HELP ACC-ITEMS'!$C$4:$C$1000,ROW('HELP ACC-ITEMS'!$C$4:$C$1000)-3),COUNTIF($C$8:C115,C115))),"")</f>
        <v xml:space="preserve"> </v>
      </c>
      <c r="E115" s="56" t="str">
        <f t="array" ref="E115">IFERROR(INDEX('HELP ACC-ITEMS'!$E$4:$E$1000,SMALL(IF(C115='HELP ACC-ITEMS'!$C$4:$C$1000,ROW('HELP ACC-ITEMS'!$C$4:$C$1000)-3),COUNTIF($C$8:C115,C115))),"")</f>
        <v/>
      </c>
      <c r="F115" s="56" t="str">
        <f t="array" ref="F115">IFERROR(INDEX('HELP ACC-ITEMS'!$F$4:$F$1000,SMALL(IF(C115='HELP ACC-ITEMS'!$C$4:$C$1000,ROW('HELP ACC-ITEMS'!$C$4:$C$1000)-3),COUNTIF($C$8:C115,C115))),"")</f>
        <v xml:space="preserve"> </v>
      </c>
      <c r="G115" s="55">
        <f t="array" ref="G115">IF(OR(MID($E115,1,4)="وارد",MID($E115,1,10)="مرتجع عميل"),IF($D$3&lt;&gt;"",INDEX('HELP ACC-ITEMS'!$G$4:$G$1000,SMALL(IF(C115='HELP ACC-ITEMS'!$C$4:$C$1000,ROW('HELP ACC-ITEMS'!$C$4:$C$1000)-3),COUNTIF($C$8:C115,C115)))),0)</f>
        <v>0</v>
      </c>
      <c r="H115" s="55">
        <f t="array" ref="H115">IF(OR(MID($E115,1,5)="منصرف",MID($E115,1,10)="مرتجع مورد"),IF($D$3&lt;&gt;"",INDEX('HELP ACC-ITEMS'!$G$4:$G$1000,SMALL(IF(C115='HELP ACC-ITEMS'!$C$4:$C$1000,ROW('HELP ACC-ITEMS'!$C$4:$C$1000)-3),COUNTIF($C$8:C115,C115)))),0)</f>
        <v>0</v>
      </c>
      <c r="I115" s="55">
        <f t="shared" si="4"/>
        <v>0</v>
      </c>
      <c r="J115" s="55" t="str">
        <f t="array" ref="J115">IFERROR(INDEX('HELP ACC-ITEMS'!$H$4:$H$1000,SMALL(IF(C115='HELP ACC-ITEMS'!$C$4:$C$1000,ROW('HELP ACC-ITEMS'!$C$4:$C$1000)-3),COUNTIF($C$8:C115,C115))),"")</f>
        <v xml:space="preserve"> </v>
      </c>
    </row>
    <row r="116" spans="2:10">
      <c r="B116" s="55" t="str">
        <f>IF( E116&lt;&gt;"",COUNT($B$7:B115)+1,"")</f>
        <v/>
      </c>
      <c r="C116" s="57" t="str">
        <f>IFERROR(IF($D$3&lt;&gt;"",SMALL('HELP ACC-ITEMS'!$C$4:$C$1000,ROW(A110))," "),"    ")</f>
        <v xml:space="preserve"> </v>
      </c>
      <c r="D116" s="56" t="str">
        <f t="array" ref="D116">IFERROR(INDEX('HELP ACC-ITEMS'!$D$4:$D$1000,SMALL(IF(C116='HELP ACC-ITEMS'!$C$4:$C$1000,ROW('HELP ACC-ITEMS'!$C$4:$C$1000)-3),COUNTIF($C$8:C116,C116))),"")</f>
        <v xml:space="preserve"> </v>
      </c>
      <c r="E116" s="56" t="str">
        <f t="array" ref="E116">IFERROR(INDEX('HELP ACC-ITEMS'!$E$4:$E$1000,SMALL(IF(C116='HELP ACC-ITEMS'!$C$4:$C$1000,ROW('HELP ACC-ITEMS'!$C$4:$C$1000)-3),COUNTIF($C$8:C116,C116))),"")</f>
        <v/>
      </c>
      <c r="F116" s="56" t="str">
        <f t="array" ref="F116">IFERROR(INDEX('HELP ACC-ITEMS'!$F$4:$F$1000,SMALL(IF(C116='HELP ACC-ITEMS'!$C$4:$C$1000,ROW('HELP ACC-ITEMS'!$C$4:$C$1000)-3),COUNTIF($C$8:C116,C116))),"")</f>
        <v xml:space="preserve"> </v>
      </c>
      <c r="G116" s="55">
        <f t="array" ref="G116">IF(OR(MID($E116,1,4)="وارد",MID($E116,1,10)="مرتجع عميل"),IF($D$3&lt;&gt;"",INDEX('HELP ACC-ITEMS'!$G$4:$G$1000,SMALL(IF(C116='HELP ACC-ITEMS'!$C$4:$C$1000,ROW('HELP ACC-ITEMS'!$C$4:$C$1000)-3),COUNTIF($C$8:C116,C116)))),0)</f>
        <v>0</v>
      </c>
      <c r="H116" s="55">
        <f t="array" ref="H116">IF(OR(MID($E116,1,5)="منصرف",MID($E116,1,10)="مرتجع مورد"),IF($D$3&lt;&gt;"",INDEX('HELP ACC-ITEMS'!$G$4:$G$1000,SMALL(IF(C116='HELP ACC-ITEMS'!$C$4:$C$1000,ROW('HELP ACC-ITEMS'!$C$4:$C$1000)-3),COUNTIF($C$8:C116,C116)))),0)</f>
        <v>0</v>
      </c>
      <c r="I116" s="55">
        <f t="shared" si="4"/>
        <v>0</v>
      </c>
      <c r="J116" s="55" t="str">
        <f t="array" ref="J116">IFERROR(INDEX('HELP ACC-ITEMS'!$H$4:$H$1000,SMALL(IF(C116='HELP ACC-ITEMS'!$C$4:$C$1000,ROW('HELP ACC-ITEMS'!$C$4:$C$1000)-3),COUNTIF($C$8:C116,C116))),"")</f>
        <v xml:space="preserve"> </v>
      </c>
    </row>
    <row r="117" spans="2:10">
      <c r="B117" s="55" t="str">
        <f>IF( E117&lt;&gt;"",COUNT($B$7:B116)+1,"")</f>
        <v/>
      </c>
      <c r="C117" s="57" t="str">
        <f>IFERROR(IF($D$3&lt;&gt;"",SMALL('HELP ACC-ITEMS'!$C$4:$C$1000,ROW(A111))," "),"    ")</f>
        <v xml:space="preserve"> </v>
      </c>
      <c r="D117" s="56" t="str">
        <f t="array" ref="D117">IFERROR(INDEX('HELP ACC-ITEMS'!$D$4:$D$1000,SMALL(IF(C117='HELP ACC-ITEMS'!$C$4:$C$1000,ROW('HELP ACC-ITEMS'!$C$4:$C$1000)-3),COUNTIF($C$8:C117,C117))),"")</f>
        <v xml:space="preserve"> </v>
      </c>
      <c r="E117" s="56" t="str">
        <f t="array" ref="E117">IFERROR(INDEX('HELP ACC-ITEMS'!$E$4:$E$1000,SMALL(IF(C117='HELP ACC-ITEMS'!$C$4:$C$1000,ROW('HELP ACC-ITEMS'!$C$4:$C$1000)-3),COUNTIF($C$8:C117,C117))),"")</f>
        <v/>
      </c>
      <c r="F117" s="56" t="str">
        <f t="array" ref="F117">IFERROR(INDEX('HELP ACC-ITEMS'!$F$4:$F$1000,SMALL(IF(C117='HELP ACC-ITEMS'!$C$4:$C$1000,ROW('HELP ACC-ITEMS'!$C$4:$C$1000)-3),COUNTIF($C$8:C117,C117))),"")</f>
        <v xml:space="preserve"> </v>
      </c>
      <c r="G117" s="55">
        <f t="array" ref="G117">IF(OR(MID($E117,1,4)="وارد",MID($E117,1,10)="مرتجع عميل"),IF($D$3&lt;&gt;"",INDEX('HELP ACC-ITEMS'!$G$4:$G$1000,SMALL(IF(C117='HELP ACC-ITEMS'!$C$4:$C$1000,ROW('HELP ACC-ITEMS'!$C$4:$C$1000)-3),COUNTIF($C$8:C117,C117)))),0)</f>
        <v>0</v>
      </c>
      <c r="H117" s="55">
        <f t="array" ref="H117">IF(OR(MID($E117,1,5)="منصرف",MID($E117,1,10)="مرتجع مورد"),IF($D$3&lt;&gt;"",INDEX('HELP ACC-ITEMS'!$G$4:$G$1000,SMALL(IF(C117='HELP ACC-ITEMS'!$C$4:$C$1000,ROW('HELP ACC-ITEMS'!$C$4:$C$1000)-3),COUNTIF($C$8:C117,C117)))),0)</f>
        <v>0</v>
      </c>
      <c r="I117" s="55">
        <f t="shared" si="4"/>
        <v>0</v>
      </c>
      <c r="J117" s="55" t="str">
        <f t="array" ref="J117">IFERROR(INDEX('HELP ACC-ITEMS'!$H$4:$H$1000,SMALL(IF(C117='HELP ACC-ITEMS'!$C$4:$C$1000,ROW('HELP ACC-ITEMS'!$C$4:$C$1000)-3),COUNTIF($C$8:C117,C117))),"")</f>
        <v xml:space="preserve"> </v>
      </c>
    </row>
    <row r="118" spans="2:10">
      <c r="B118" s="55" t="str">
        <f>IF( E118&lt;&gt;"",COUNT($B$7:B117)+1,"")</f>
        <v/>
      </c>
      <c r="C118" s="57" t="str">
        <f>IFERROR(IF($D$3&lt;&gt;"",SMALL('HELP ACC-ITEMS'!$C$4:$C$1000,ROW(A112))," "),"    ")</f>
        <v xml:space="preserve"> </v>
      </c>
      <c r="D118" s="56" t="str">
        <f t="array" ref="D118">IFERROR(INDEX('HELP ACC-ITEMS'!$D$4:$D$1000,SMALL(IF(C118='HELP ACC-ITEMS'!$C$4:$C$1000,ROW('HELP ACC-ITEMS'!$C$4:$C$1000)-3),COUNTIF($C$8:C118,C118))),"")</f>
        <v xml:space="preserve"> </v>
      </c>
      <c r="E118" s="56" t="str">
        <f t="array" ref="E118">IFERROR(INDEX('HELP ACC-ITEMS'!$E$4:$E$1000,SMALL(IF(C118='HELP ACC-ITEMS'!$C$4:$C$1000,ROW('HELP ACC-ITEMS'!$C$4:$C$1000)-3),COUNTIF($C$8:C118,C118))),"")</f>
        <v/>
      </c>
      <c r="F118" s="56" t="str">
        <f t="array" ref="F118">IFERROR(INDEX('HELP ACC-ITEMS'!$F$4:$F$1000,SMALL(IF(C118='HELP ACC-ITEMS'!$C$4:$C$1000,ROW('HELP ACC-ITEMS'!$C$4:$C$1000)-3),COUNTIF($C$8:C118,C118))),"")</f>
        <v xml:space="preserve"> </v>
      </c>
      <c r="G118" s="55">
        <f t="array" ref="G118">IF(OR(MID($E118,1,4)="وارد",MID($E118,1,10)="مرتجع عميل"),IF($D$3&lt;&gt;"",INDEX('HELP ACC-ITEMS'!$G$4:$G$1000,SMALL(IF(C118='HELP ACC-ITEMS'!$C$4:$C$1000,ROW('HELP ACC-ITEMS'!$C$4:$C$1000)-3),COUNTIF($C$8:C118,C118)))),0)</f>
        <v>0</v>
      </c>
      <c r="H118" s="55">
        <f t="array" ref="H118">IF(OR(MID($E118,1,5)="منصرف",MID($E118,1,10)="مرتجع مورد"),IF($D$3&lt;&gt;"",INDEX('HELP ACC-ITEMS'!$G$4:$G$1000,SMALL(IF(C118='HELP ACC-ITEMS'!$C$4:$C$1000,ROW('HELP ACC-ITEMS'!$C$4:$C$1000)-3),COUNTIF($C$8:C118,C118)))),0)</f>
        <v>0</v>
      </c>
      <c r="I118" s="55">
        <f t="shared" si="4"/>
        <v>0</v>
      </c>
      <c r="J118" s="55" t="str">
        <f t="array" ref="J118">IFERROR(INDEX('HELP ACC-ITEMS'!$H$4:$H$1000,SMALL(IF(C118='HELP ACC-ITEMS'!$C$4:$C$1000,ROW('HELP ACC-ITEMS'!$C$4:$C$1000)-3),COUNTIF($C$8:C118,C118))),"")</f>
        <v xml:space="preserve"> </v>
      </c>
    </row>
    <row r="119" spans="2:10">
      <c r="B119" s="55" t="str">
        <f>IF( E119&lt;&gt;"",COUNT($B$7:B118)+1,"")</f>
        <v/>
      </c>
      <c r="C119" s="57" t="str">
        <f>IFERROR(IF($D$3&lt;&gt;"",SMALL('HELP ACC-ITEMS'!$C$4:$C$1000,ROW(A113))," "),"    ")</f>
        <v xml:space="preserve"> </v>
      </c>
      <c r="D119" s="56" t="str">
        <f t="array" ref="D119">IFERROR(INDEX('HELP ACC-ITEMS'!$D$4:$D$1000,SMALL(IF(C119='HELP ACC-ITEMS'!$C$4:$C$1000,ROW('HELP ACC-ITEMS'!$C$4:$C$1000)-3),COUNTIF($C$8:C119,C119))),"")</f>
        <v xml:space="preserve"> </v>
      </c>
      <c r="E119" s="56" t="str">
        <f t="array" ref="E119">IFERROR(INDEX('HELP ACC-ITEMS'!$E$4:$E$1000,SMALL(IF(C119='HELP ACC-ITEMS'!$C$4:$C$1000,ROW('HELP ACC-ITEMS'!$C$4:$C$1000)-3),COUNTIF($C$8:C119,C119))),"")</f>
        <v/>
      </c>
      <c r="F119" s="56" t="str">
        <f t="array" ref="F119">IFERROR(INDEX('HELP ACC-ITEMS'!$F$4:$F$1000,SMALL(IF(C119='HELP ACC-ITEMS'!$C$4:$C$1000,ROW('HELP ACC-ITEMS'!$C$4:$C$1000)-3),COUNTIF($C$8:C119,C119))),"")</f>
        <v xml:space="preserve"> </v>
      </c>
      <c r="G119" s="55">
        <f t="array" ref="G119">IF(OR(MID($E119,1,4)="وارد",MID($E119,1,10)="مرتجع عميل"),IF($D$3&lt;&gt;"",INDEX('HELP ACC-ITEMS'!$G$4:$G$1000,SMALL(IF(C119='HELP ACC-ITEMS'!$C$4:$C$1000,ROW('HELP ACC-ITEMS'!$C$4:$C$1000)-3),COUNTIF($C$8:C119,C119)))),0)</f>
        <v>0</v>
      </c>
      <c r="H119" s="55">
        <f t="array" ref="H119">IF(OR(MID($E119,1,5)="منصرف",MID($E119,1,10)="مرتجع مورد"),IF($D$3&lt;&gt;"",INDEX('HELP ACC-ITEMS'!$G$4:$G$1000,SMALL(IF(C119='HELP ACC-ITEMS'!$C$4:$C$1000,ROW('HELP ACC-ITEMS'!$C$4:$C$1000)-3),COUNTIF($C$8:C119,C119)))),0)</f>
        <v>0</v>
      </c>
      <c r="I119" s="55">
        <f t="shared" si="4"/>
        <v>0</v>
      </c>
      <c r="J119" s="55" t="str">
        <f t="array" ref="J119">IFERROR(INDEX('HELP ACC-ITEMS'!$H$4:$H$1000,SMALL(IF(C119='HELP ACC-ITEMS'!$C$4:$C$1000,ROW('HELP ACC-ITEMS'!$C$4:$C$1000)-3),COUNTIF($C$8:C119,C119))),"")</f>
        <v xml:space="preserve"> </v>
      </c>
    </row>
    <row r="120" spans="2:10">
      <c r="B120" s="55" t="str">
        <f>IF( E120&lt;&gt;"",COUNT($B$7:B119)+1,"")</f>
        <v/>
      </c>
      <c r="C120" s="57" t="str">
        <f>IFERROR(IF($D$3&lt;&gt;"",SMALL('HELP ACC-ITEMS'!$C$4:$C$1000,ROW(A114))," "),"    ")</f>
        <v xml:space="preserve"> </v>
      </c>
      <c r="D120" s="56" t="str">
        <f t="array" ref="D120">IFERROR(INDEX('HELP ACC-ITEMS'!$D$4:$D$1000,SMALL(IF(C120='HELP ACC-ITEMS'!$C$4:$C$1000,ROW('HELP ACC-ITEMS'!$C$4:$C$1000)-3),COUNTIF($C$8:C120,C120))),"")</f>
        <v xml:space="preserve"> </v>
      </c>
      <c r="E120" s="56" t="str">
        <f t="array" ref="E120">IFERROR(INDEX('HELP ACC-ITEMS'!$E$4:$E$1000,SMALL(IF(C120='HELP ACC-ITEMS'!$C$4:$C$1000,ROW('HELP ACC-ITEMS'!$C$4:$C$1000)-3),COUNTIF($C$8:C120,C120))),"")</f>
        <v/>
      </c>
      <c r="F120" s="56" t="str">
        <f t="array" ref="F120">IFERROR(INDEX('HELP ACC-ITEMS'!$F$4:$F$1000,SMALL(IF(C120='HELP ACC-ITEMS'!$C$4:$C$1000,ROW('HELP ACC-ITEMS'!$C$4:$C$1000)-3),COUNTIF($C$8:C120,C120))),"")</f>
        <v xml:space="preserve"> </v>
      </c>
      <c r="G120" s="55">
        <f t="array" ref="G120">IF(OR(MID($E120,1,4)="وارد",MID($E120,1,10)="مرتجع عميل"),IF($D$3&lt;&gt;"",INDEX('HELP ACC-ITEMS'!$G$4:$G$1000,SMALL(IF(C120='HELP ACC-ITEMS'!$C$4:$C$1000,ROW('HELP ACC-ITEMS'!$C$4:$C$1000)-3),COUNTIF($C$8:C120,C120)))),0)</f>
        <v>0</v>
      </c>
      <c r="H120" s="55">
        <f t="array" ref="H120">IF(OR(MID($E120,1,5)="منصرف",MID($E120,1,10)="مرتجع مورد"),IF($D$3&lt;&gt;"",INDEX('HELP ACC-ITEMS'!$G$4:$G$1000,SMALL(IF(C120='HELP ACC-ITEMS'!$C$4:$C$1000,ROW('HELP ACC-ITEMS'!$C$4:$C$1000)-3),COUNTIF($C$8:C120,C120)))),0)</f>
        <v>0</v>
      </c>
      <c r="I120" s="55">
        <f t="shared" si="4"/>
        <v>0</v>
      </c>
      <c r="J120" s="55" t="str">
        <f t="array" ref="J120">IFERROR(INDEX('HELP ACC-ITEMS'!$H$4:$H$1000,SMALL(IF(C120='HELP ACC-ITEMS'!$C$4:$C$1000,ROW('HELP ACC-ITEMS'!$C$4:$C$1000)-3),COUNTIF($C$8:C120,C120))),"")</f>
        <v xml:space="preserve"> </v>
      </c>
    </row>
    <row r="121" spans="2:10">
      <c r="B121" s="55" t="str">
        <f>IF( E121&lt;&gt;"",COUNT($B$7:B120)+1,"")</f>
        <v/>
      </c>
      <c r="C121" s="57" t="str">
        <f>IFERROR(IF($D$3&lt;&gt;"",SMALL('HELP ACC-ITEMS'!$C$4:$C$1000,ROW(A115))," "),"    ")</f>
        <v xml:space="preserve"> </v>
      </c>
      <c r="D121" s="56" t="str">
        <f t="array" ref="D121">IFERROR(INDEX('HELP ACC-ITEMS'!$D$4:$D$1000,SMALL(IF(C121='HELP ACC-ITEMS'!$C$4:$C$1000,ROW('HELP ACC-ITEMS'!$C$4:$C$1000)-3),COUNTIF($C$8:C121,C121))),"")</f>
        <v xml:space="preserve"> </v>
      </c>
      <c r="E121" s="56" t="str">
        <f t="array" ref="E121">IFERROR(INDEX('HELP ACC-ITEMS'!$E$4:$E$1000,SMALL(IF(C121='HELP ACC-ITEMS'!$C$4:$C$1000,ROW('HELP ACC-ITEMS'!$C$4:$C$1000)-3),COUNTIF($C$8:C121,C121))),"")</f>
        <v/>
      </c>
      <c r="F121" s="56" t="str">
        <f t="array" ref="F121">IFERROR(INDEX('HELP ACC-ITEMS'!$F$4:$F$1000,SMALL(IF(C121='HELP ACC-ITEMS'!$C$4:$C$1000,ROW('HELP ACC-ITEMS'!$C$4:$C$1000)-3),COUNTIF($C$8:C121,C121))),"")</f>
        <v xml:space="preserve"> </v>
      </c>
      <c r="G121" s="55">
        <f t="array" ref="G121">IF(OR(MID($E121,1,4)="وارد",MID($E121,1,10)="مرتجع عميل"),IF($D$3&lt;&gt;"",INDEX('HELP ACC-ITEMS'!$G$4:$G$1000,SMALL(IF(C121='HELP ACC-ITEMS'!$C$4:$C$1000,ROW('HELP ACC-ITEMS'!$C$4:$C$1000)-3),COUNTIF($C$8:C121,C121)))),0)</f>
        <v>0</v>
      </c>
      <c r="H121" s="55">
        <f t="array" ref="H121">IF(OR(MID($E121,1,5)="منصرف",MID($E121,1,10)="مرتجع مورد"),IF($D$3&lt;&gt;"",INDEX('HELP ACC-ITEMS'!$G$4:$G$1000,SMALL(IF(C121='HELP ACC-ITEMS'!$C$4:$C$1000,ROW('HELP ACC-ITEMS'!$C$4:$C$1000)-3),COUNTIF($C$8:C121,C121)))),0)</f>
        <v>0</v>
      </c>
      <c r="I121" s="55">
        <f t="shared" si="4"/>
        <v>0</v>
      </c>
      <c r="J121" s="55" t="str">
        <f t="array" ref="J121">IFERROR(INDEX('HELP ACC-ITEMS'!$H$4:$H$1000,SMALL(IF(C121='HELP ACC-ITEMS'!$C$4:$C$1000,ROW('HELP ACC-ITEMS'!$C$4:$C$1000)-3),COUNTIF($C$8:C121,C121))),"")</f>
        <v xml:space="preserve"> </v>
      </c>
    </row>
    <row r="122" spans="2:10">
      <c r="B122" s="55" t="str">
        <f>IF( E122&lt;&gt;"",COUNT($B$7:B121)+1,"")</f>
        <v/>
      </c>
      <c r="C122" s="57" t="str">
        <f>IFERROR(IF($D$3&lt;&gt;"",SMALL('HELP ACC-ITEMS'!$C$4:$C$1000,ROW(A116))," "),"    ")</f>
        <v xml:space="preserve"> </v>
      </c>
      <c r="D122" s="56" t="str">
        <f t="array" ref="D122">IFERROR(INDEX('HELP ACC-ITEMS'!$D$4:$D$1000,SMALL(IF(C122='HELP ACC-ITEMS'!$C$4:$C$1000,ROW('HELP ACC-ITEMS'!$C$4:$C$1000)-3),COUNTIF($C$8:C122,C122))),"")</f>
        <v xml:space="preserve"> </v>
      </c>
      <c r="E122" s="56" t="str">
        <f t="array" ref="E122">IFERROR(INDEX('HELP ACC-ITEMS'!$E$4:$E$1000,SMALL(IF(C122='HELP ACC-ITEMS'!$C$4:$C$1000,ROW('HELP ACC-ITEMS'!$C$4:$C$1000)-3),COUNTIF($C$8:C122,C122))),"")</f>
        <v/>
      </c>
      <c r="F122" s="56" t="str">
        <f t="array" ref="F122">IFERROR(INDEX('HELP ACC-ITEMS'!$F$4:$F$1000,SMALL(IF(C122='HELP ACC-ITEMS'!$C$4:$C$1000,ROW('HELP ACC-ITEMS'!$C$4:$C$1000)-3),COUNTIF($C$8:C122,C122))),"")</f>
        <v xml:space="preserve"> </v>
      </c>
      <c r="G122" s="55">
        <f t="array" ref="G122">IF(OR(MID($E122,1,4)="وارد",MID($E122,1,10)="مرتجع عميل"),IF($D$3&lt;&gt;"",INDEX('HELP ACC-ITEMS'!$G$4:$G$1000,SMALL(IF(C122='HELP ACC-ITEMS'!$C$4:$C$1000,ROW('HELP ACC-ITEMS'!$C$4:$C$1000)-3),COUNTIF($C$8:C122,C122)))),0)</f>
        <v>0</v>
      </c>
      <c r="H122" s="55">
        <f t="array" ref="H122">IF(OR(MID($E122,1,5)="منصرف",MID($E122,1,10)="مرتجع مورد"),IF($D$3&lt;&gt;"",INDEX('HELP ACC-ITEMS'!$G$4:$G$1000,SMALL(IF(C122='HELP ACC-ITEMS'!$C$4:$C$1000,ROW('HELP ACC-ITEMS'!$C$4:$C$1000)-3),COUNTIF($C$8:C122,C122)))),0)</f>
        <v>0</v>
      </c>
      <c r="I122" s="55">
        <f t="shared" si="4"/>
        <v>0</v>
      </c>
      <c r="J122" s="55" t="str">
        <f t="array" ref="J122">IFERROR(INDEX('HELP ACC-ITEMS'!$H$4:$H$1000,SMALL(IF(C122='HELP ACC-ITEMS'!$C$4:$C$1000,ROW('HELP ACC-ITEMS'!$C$4:$C$1000)-3),COUNTIF($C$8:C122,C122))),"")</f>
        <v xml:space="preserve"> </v>
      </c>
    </row>
    <row r="123" spans="2:10">
      <c r="B123" s="55" t="str">
        <f>IF( E123&lt;&gt;"",COUNT($B$7:B122)+1,"")</f>
        <v/>
      </c>
      <c r="C123" s="57" t="str">
        <f>IFERROR(IF($D$3&lt;&gt;"",SMALL('HELP ACC-ITEMS'!$C$4:$C$1000,ROW(A117))," "),"    ")</f>
        <v xml:space="preserve"> </v>
      </c>
      <c r="D123" s="56" t="str">
        <f t="array" ref="D123">IFERROR(INDEX('HELP ACC-ITEMS'!$D$4:$D$1000,SMALL(IF(C123='HELP ACC-ITEMS'!$C$4:$C$1000,ROW('HELP ACC-ITEMS'!$C$4:$C$1000)-3),COUNTIF($C$8:C123,C123))),"")</f>
        <v xml:space="preserve"> </v>
      </c>
      <c r="E123" s="56" t="str">
        <f t="array" ref="E123">IFERROR(INDEX('HELP ACC-ITEMS'!$E$4:$E$1000,SMALL(IF(C123='HELP ACC-ITEMS'!$C$4:$C$1000,ROW('HELP ACC-ITEMS'!$C$4:$C$1000)-3),COUNTIF($C$8:C123,C123))),"")</f>
        <v/>
      </c>
      <c r="F123" s="56" t="str">
        <f t="array" ref="F123">IFERROR(INDEX('HELP ACC-ITEMS'!$F$4:$F$1000,SMALL(IF(C123='HELP ACC-ITEMS'!$C$4:$C$1000,ROW('HELP ACC-ITEMS'!$C$4:$C$1000)-3),COUNTIF($C$8:C123,C123))),"")</f>
        <v xml:space="preserve"> </v>
      </c>
      <c r="G123" s="55">
        <f t="array" ref="G123">IF(OR(MID($E123,1,4)="وارد",MID($E123,1,10)="مرتجع عميل"),IF($D$3&lt;&gt;"",INDEX('HELP ACC-ITEMS'!$G$4:$G$1000,SMALL(IF(C123='HELP ACC-ITEMS'!$C$4:$C$1000,ROW('HELP ACC-ITEMS'!$C$4:$C$1000)-3),COUNTIF($C$8:C123,C123)))),0)</f>
        <v>0</v>
      </c>
      <c r="H123" s="55">
        <f t="array" ref="H123">IF(OR(MID($E123,1,5)="منصرف",MID($E123,1,10)="مرتجع مورد"),IF($D$3&lt;&gt;"",INDEX('HELP ACC-ITEMS'!$G$4:$G$1000,SMALL(IF(C123='HELP ACC-ITEMS'!$C$4:$C$1000,ROW('HELP ACC-ITEMS'!$C$4:$C$1000)-3),COUNTIF($C$8:C123,C123)))),0)</f>
        <v>0</v>
      </c>
      <c r="I123" s="55">
        <f t="shared" si="4"/>
        <v>0</v>
      </c>
      <c r="J123" s="55" t="str">
        <f t="array" ref="J123">IFERROR(INDEX('HELP ACC-ITEMS'!$H$4:$H$1000,SMALL(IF(C123='HELP ACC-ITEMS'!$C$4:$C$1000,ROW('HELP ACC-ITEMS'!$C$4:$C$1000)-3),COUNTIF($C$8:C123,C123))),"")</f>
        <v xml:space="preserve"> </v>
      </c>
    </row>
    <row r="124" spans="2:10">
      <c r="B124" s="55" t="str">
        <f>IF( E124&lt;&gt;"",COUNT($B$7:B123)+1,"")</f>
        <v/>
      </c>
      <c r="C124" s="57" t="str">
        <f>IFERROR(IF($D$3&lt;&gt;"",SMALL('HELP ACC-ITEMS'!$C$4:$C$1000,ROW(A118))," "),"    ")</f>
        <v xml:space="preserve"> </v>
      </c>
      <c r="D124" s="56" t="str">
        <f t="array" ref="D124">IFERROR(INDEX('HELP ACC-ITEMS'!$D$4:$D$1000,SMALL(IF(C124='HELP ACC-ITEMS'!$C$4:$C$1000,ROW('HELP ACC-ITEMS'!$C$4:$C$1000)-3),COUNTIF($C$8:C124,C124))),"")</f>
        <v xml:space="preserve"> </v>
      </c>
      <c r="E124" s="56" t="str">
        <f t="array" ref="E124">IFERROR(INDEX('HELP ACC-ITEMS'!$E$4:$E$1000,SMALL(IF(C124='HELP ACC-ITEMS'!$C$4:$C$1000,ROW('HELP ACC-ITEMS'!$C$4:$C$1000)-3),COUNTIF($C$8:C124,C124))),"")</f>
        <v/>
      </c>
      <c r="F124" s="56" t="str">
        <f t="array" ref="F124">IFERROR(INDEX('HELP ACC-ITEMS'!$F$4:$F$1000,SMALL(IF(C124='HELP ACC-ITEMS'!$C$4:$C$1000,ROW('HELP ACC-ITEMS'!$C$4:$C$1000)-3),COUNTIF($C$8:C124,C124))),"")</f>
        <v xml:space="preserve"> </v>
      </c>
      <c r="G124" s="55">
        <f t="array" ref="G124">IF(OR(MID($E124,1,4)="وارد",MID($E124,1,10)="مرتجع عميل"),IF($D$3&lt;&gt;"",INDEX('HELP ACC-ITEMS'!$G$4:$G$1000,SMALL(IF(C124='HELP ACC-ITEMS'!$C$4:$C$1000,ROW('HELP ACC-ITEMS'!$C$4:$C$1000)-3),COUNTIF($C$8:C124,C124)))),0)</f>
        <v>0</v>
      </c>
      <c r="H124" s="55">
        <f t="array" ref="H124">IF(OR(MID($E124,1,5)="منصرف",MID($E124,1,10)="مرتجع مورد"),IF($D$3&lt;&gt;"",INDEX('HELP ACC-ITEMS'!$G$4:$G$1000,SMALL(IF(C124='HELP ACC-ITEMS'!$C$4:$C$1000,ROW('HELP ACC-ITEMS'!$C$4:$C$1000)-3),COUNTIF($C$8:C124,C124)))),0)</f>
        <v>0</v>
      </c>
      <c r="I124" s="55">
        <f t="shared" si="4"/>
        <v>0</v>
      </c>
      <c r="J124" s="55" t="str">
        <f t="array" ref="J124">IFERROR(INDEX('HELP ACC-ITEMS'!$H$4:$H$1000,SMALL(IF(C124='HELP ACC-ITEMS'!$C$4:$C$1000,ROW('HELP ACC-ITEMS'!$C$4:$C$1000)-3),COUNTIF($C$8:C124,C124))),"")</f>
        <v xml:space="preserve"> </v>
      </c>
    </row>
    <row r="125" spans="2:10">
      <c r="B125" s="55" t="str">
        <f>IF( E125&lt;&gt;"",COUNT($B$7:B124)+1,"")</f>
        <v/>
      </c>
      <c r="C125" s="57" t="str">
        <f>IFERROR(IF($D$3&lt;&gt;"",SMALL('HELP ACC-ITEMS'!$C$4:$C$1000,ROW(A119))," "),"    ")</f>
        <v xml:space="preserve"> </v>
      </c>
      <c r="D125" s="56" t="str">
        <f t="array" ref="D125">IFERROR(INDEX('HELP ACC-ITEMS'!$D$4:$D$1000,SMALL(IF(C125='HELP ACC-ITEMS'!$C$4:$C$1000,ROW('HELP ACC-ITEMS'!$C$4:$C$1000)-3),COUNTIF($C$8:C125,C125))),"")</f>
        <v xml:space="preserve"> </v>
      </c>
      <c r="E125" s="56" t="str">
        <f t="array" ref="E125">IFERROR(INDEX('HELP ACC-ITEMS'!$E$4:$E$1000,SMALL(IF(C125='HELP ACC-ITEMS'!$C$4:$C$1000,ROW('HELP ACC-ITEMS'!$C$4:$C$1000)-3),COUNTIF($C$8:C125,C125))),"")</f>
        <v/>
      </c>
      <c r="F125" s="56" t="str">
        <f t="array" ref="F125">IFERROR(INDEX('HELP ACC-ITEMS'!$F$4:$F$1000,SMALL(IF(C125='HELP ACC-ITEMS'!$C$4:$C$1000,ROW('HELP ACC-ITEMS'!$C$4:$C$1000)-3),COUNTIF($C$8:C125,C125))),"")</f>
        <v xml:space="preserve"> </v>
      </c>
      <c r="G125" s="55">
        <f t="array" ref="G125">IF(OR(MID($E125,1,4)="وارد",MID($E125,1,10)="مرتجع عميل"),IF($D$3&lt;&gt;"",INDEX('HELP ACC-ITEMS'!$G$4:$G$1000,SMALL(IF(C125='HELP ACC-ITEMS'!$C$4:$C$1000,ROW('HELP ACC-ITEMS'!$C$4:$C$1000)-3),COUNTIF($C$8:C125,C125)))),0)</f>
        <v>0</v>
      </c>
      <c r="H125" s="55">
        <f t="array" ref="H125">IF(OR(MID($E125,1,5)="منصرف",MID($E125,1,10)="مرتجع مورد"),IF($D$3&lt;&gt;"",INDEX('HELP ACC-ITEMS'!$G$4:$G$1000,SMALL(IF(C125='HELP ACC-ITEMS'!$C$4:$C$1000,ROW('HELP ACC-ITEMS'!$C$4:$C$1000)-3),COUNTIF($C$8:C125,C125)))),0)</f>
        <v>0</v>
      </c>
      <c r="I125" s="55">
        <f t="shared" si="4"/>
        <v>0</v>
      </c>
      <c r="J125" s="55" t="str">
        <f t="array" ref="J125">IFERROR(INDEX('HELP ACC-ITEMS'!$H$4:$H$1000,SMALL(IF(C125='HELP ACC-ITEMS'!$C$4:$C$1000,ROW('HELP ACC-ITEMS'!$C$4:$C$1000)-3),COUNTIF($C$8:C125,C125))),"")</f>
        <v xml:space="preserve"> </v>
      </c>
    </row>
    <row r="126" spans="2:10">
      <c r="B126" s="55" t="str">
        <f>IF( E126&lt;&gt;"",COUNT($B$7:B125)+1,"")</f>
        <v/>
      </c>
      <c r="C126" s="57" t="str">
        <f>IFERROR(IF($D$3&lt;&gt;"",SMALL('HELP ACC-ITEMS'!$C$4:$C$1000,ROW(A120))," "),"    ")</f>
        <v xml:space="preserve"> </v>
      </c>
      <c r="D126" s="56" t="str">
        <f t="array" ref="D126">IFERROR(INDEX('HELP ACC-ITEMS'!$D$4:$D$1000,SMALL(IF(C126='HELP ACC-ITEMS'!$C$4:$C$1000,ROW('HELP ACC-ITEMS'!$C$4:$C$1000)-3),COUNTIF($C$8:C126,C126))),"")</f>
        <v xml:space="preserve"> </v>
      </c>
      <c r="E126" s="56" t="str">
        <f t="array" ref="E126">IFERROR(INDEX('HELP ACC-ITEMS'!$E$4:$E$1000,SMALL(IF(C126='HELP ACC-ITEMS'!$C$4:$C$1000,ROW('HELP ACC-ITEMS'!$C$4:$C$1000)-3),COUNTIF($C$8:C126,C126))),"")</f>
        <v/>
      </c>
      <c r="F126" s="56" t="str">
        <f t="array" ref="F126">IFERROR(INDEX('HELP ACC-ITEMS'!$F$4:$F$1000,SMALL(IF(C126='HELP ACC-ITEMS'!$C$4:$C$1000,ROW('HELP ACC-ITEMS'!$C$4:$C$1000)-3),COUNTIF($C$8:C126,C126))),"")</f>
        <v xml:space="preserve"> </v>
      </c>
      <c r="G126" s="55">
        <f t="array" ref="G126">IF(OR(MID($E126,1,4)="وارد",MID($E126,1,10)="مرتجع عميل"),IF($D$3&lt;&gt;"",INDEX('HELP ACC-ITEMS'!$G$4:$G$1000,SMALL(IF(C126='HELP ACC-ITEMS'!$C$4:$C$1000,ROW('HELP ACC-ITEMS'!$C$4:$C$1000)-3),COUNTIF($C$8:C126,C126)))),0)</f>
        <v>0</v>
      </c>
      <c r="H126" s="55">
        <f t="array" ref="H126">IF(OR(MID($E126,1,5)="منصرف",MID($E126,1,10)="مرتجع مورد"),IF($D$3&lt;&gt;"",INDEX('HELP ACC-ITEMS'!$G$4:$G$1000,SMALL(IF(C126='HELP ACC-ITEMS'!$C$4:$C$1000,ROW('HELP ACC-ITEMS'!$C$4:$C$1000)-3),COUNTIF($C$8:C126,C126)))),0)</f>
        <v>0</v>
      </c>
      <c r="I126" s="55">
        <f t="shared" si="4"/>
        <v>0</v>
      </c>
      <c r="J126" s="55" t="str">
        <f t="array" ref="J126">IFERROR(INDEX('HELP ACC-ITEMS'!$H$4:$H$1000,SMALL(IF(C126='HELP ACC-ITEMS'!$C$4:$C$1000,ROW('HELP ACC-ITEMS'!$C$4:$C$1000)-3),COUNTIF($C$8:C126,C126))),"")</f>
        <v xml:space="preserve"> </v>
      </c>
    </row>
    <row r="127" spans="2:10">
      <c r="B127" s="55" t="str">
        <f>IF( E127&lt;&gt;"",COUNT($B$7:B126)+1,"")</f>
        <v/>
      </c>
      <c r="C127" s="57" t="str">
        <f>IFERROR(IF($D$3&lt;&gt;"",SMALL('HELP ACC-ITEMS'!$C$4:$C$1000,ROW(A121))," "),"    ")</f>
        <v xml:space="preserve"> </v>
      </c>
      <c r="D127" s="56" t="str">
        <f t="array" ref="D127">IFERROR(INDEX('HELP ACC-ITEMS'!$D$4:$D$1000,SMALL(IF(C127='HELP ACC-ITEMS'!$C$4:$C$1000,ROW('HELP ACC-ITEMS'!$C$4:$C$1000)-3),COUNTIF($C$8:C127,C127))),"")</f>
        <v xml:space="preserve"> </v>
      </c>
      <c r="E127" s="56" t="str">
        <f t="array" ref="E127">IFERROR(INDEX('HELP ACC-ITEMS'!$E$4:$E$1000,SMALL(IF(C127='HELP ACC-ITEMS'!$C$4:$C$1000,ROW('HELP ACC-ITEMS'!$C$4:$C$1000)-3),COUNTIF($C$8:C127,C127))),"")</f>
        <v/>
      </c>
      <c r="F127" s="56" t="str">
        <f t="array" ref="F127">IFERROR(INDEX('HELP ACC-ITEMS'!$F$4:$F$1000,SMALL(IF(C127='HELP ACC-ITEMS'!$C$4:$C$1000,ROW('HELP ACC-ITEMS'!$C$4:$C$1000)-3),COUNTIF($C$8:C127,C127))),"")</f>
        <v xml:space="preserve"> </v>
      </c>
      <c r="G127" s="55">
        <f t="array" ref="G127">IF(OR(MID($E127,1,4)="وارد",MID($E127,1,10)="مرتجع عميل"),IF($D$3&lt;&gt;"",INDEX('HELP ACC-ITEMS'!$G$4:$G$1000,SMALL(IF(C127='HELP ACC-ITEMS'!$C$4:$C$1000,ROW('HELP ACC-ITEMS'!$C$4:$C$1000)-3),COUNTIF($C$8:C127,C127)))),0)</f>
        <v>0</v>
      </c>
      <c r="H127" s="55">
        <f t="array" ref="H127">IF(OR(MID($E127,1,5)="منصرف",MID($E127,1,10)="مرتجع مورد"),IF($D$3&lt;&gt;"",INDEX('HELP ACC-ITEMS'!$G$4:$G$1000,SMALL(IF(C127='HELP ACC-ITEMS'!$C$4:$C$1000,ROW('HELP ACC-ITEMS'!$C$4:$C$1000)-3),COUNTIF($C$8:C127,C127)))),0)</f>
        <v>0</v>
      </c>
      <c r="I127" s="55">
        <f t="shared" si="4"/>
        <v>0</v>
      </c>
      <c r="J127" s="55" t="str">
        <f t="array" ref="J127">IFERROR(INDEX('HELP ACC-ITEMS'!$H$4:$H$1000,SMALL(IF(C127='HELP ACC-ITEMS'!$C$4:$C$1000,ROW('HELP ACC-ITEMS'!$C$4:$C$1000)-3),COUNTIF($C$8:C127,C127))),"")</f>
        <v xml:space="preserve"> </v>
      </c>
    </row>
    <row r="128" spans="2:10">
      <c r="B128" s="55" t="str">
        <f>IF( E128&lt;&gt;"",COUNT($B$7:B127)+1,"")</f>
        <v/>
      </c>
      <c r="C128" s="57" t="str">
        <f>IFERROR(IF($D$3&lt;&gt;"",SMALL('HELP ACC-ITEMS'!$C$4:$C$1000,ROW(A122))," "),"    ")</f>
        <v xml:space="preserve"> </v>
      </c>
      <c r="D128" s="56" t="str">
        <f t="array" ref="D128">IFERROR(INDEX('HELP ACC-ITEMS'!$D$4:$D$1000,SMALL(IF(C128='HELP ACC-ITEMS'!$C$4:$C$1000,ROW('HELP ACC-ITEMS'!$C$4:$C$1000)-3),COUNTIF($C$8:C128,C128))),"")</f>
        <v xml:space="preserve"> </v>
      </c>
      <c r="E128" s="56" t="str">
        <f t="array" ref="E128">IFERROR(INDEX('HELP ACC-ITEMS'!$E$4:$E$1000,SMALL(IF(C128='HELP ACC-ITEMS'!$C$4:$C$1000,ROW('HELP ACC-ITEMS'!$C$4:$C$1000)-3),COUNTIF($C$8:C128,C128))),"")</f>
        <v/>
      </c>
      <c r="F128" s="56" t="str">
        <f t="array" ref="F128">IFERROR(INDEX('HELP ACC-ITEMS'!$F$4:$F$1000,SMALL(IF(C128='HELP ACC-ITEMS'!$C$4:$C$1000,ROW('HELP ACC-ITEMS'!$C$4:$C$1000)-3),COUNTIF($C$8:C128,C128))),"")</f>
        <v xml:space="preserve"> </v>
      </c>
      <c r="G128" s="55">
        <f t="array" ref="G128">IF(OR(MID($E128,1,4)="وارد",MID($E128,1,10)="مرتجع عميل"),IF($D$3&lt;&gt;"",INDEX('HELP ACC-ITEMS'!$G$4:$G$1000,SMALL(IF(C128='HELP ACC-ITEMS'!$C$4:$C$1000,ROW('HELP ACC-ITEMS'!$C$4:$C$1000)-3),COUNTIF($C$8:C128,C128)))),0)</f>
        <v>0</v>
      </c>
      <c r="H128" s="55">
        <f t="array" ref="H128">IF(OR(MID($E128,1,5)="منصرف",MID($E128,1,10)="مرتجع مورد"),IF($D$3&lt;&gt;"",INDEX('HELP ACC-ITEMS'!$G$4:$G$1000,SMALL(IF(C128='HELP ACC-ITEMS'!$C$4:$C$1000,ROW('HELP ACC-ITEMS'!$C$4:$C$1000)-3),COUNTIF($C$8:C128,C128)))),0)</f>
        <v>0</v>
      </c>
      <c r="I128" s="55">
        <f t="shared" si="4"/>
        <v>0</v>
      </c>
      <c r="J128" s="55" t="str">
        <f t="array" ref="J128">IFERROR(INDEX('HELP ACC-ITEMS'!$H$4:$H$1000,SMALL(IF(C128='HELP ACC-ITEMS'!$C$4:$C$1000,ROW('HELP ACC-ITEMS'!$C$4:$C$1000)-3),COUNTIF($C$8:C128,C128))),"")</f>
        <v xml:space="preserve"> </v>
      </c>
    </row>
    <row r="129" spans="2:10">
      <c r="B129" s="55" t="str">
        <f>IF( E129&lt;&gt;"",COUNT($B$7:B128)+1,"")</f>
        <v/>
      </c>
      <c r="C129" s="57" t="str">
        <f>IFERROR(IF($D$3&lt;&gt;"",SMALL('HELP ACC-ITEMS'!$C$4:$C$1000,ROW(A123))," "),"    ")</f>
        <v xml:space="preserve"> </v>
      </c>
      <c r="D129" s="56" t="str">
        <f t="array" ref="D129">IFERROR(INDEX('HELP ACC-ITEMS'!$D$4:$D$1000,SMALL(IF(C129='HELP ACC-ITEMS'!$C$4:$C$1000,ROW('HELP ACC-ITEMS'!$C$4:$C$1000)-3),COUNTIF($C$8:C129,C129))),"")</f>
        <v xml:space="preserve"> </v>
      </c>
      <c r="E129" s="56" t="str">
        <f t="array" ref="E129">IFERROR(INDEX('HELP ACC-ITEMS'!$E$4:$E$1000,SMALL(IF(C129='HELP ACC-ITEMS'!$C$4:$C$1000,ROW('HELP ACC-ITEMS'!$C$4:$C$1000)-3),COUNTIF($C$8:C129,C129))),"")</f>
        <v/>
      </c>
      <c r="F129" s="56" t="str">
        <f t="array" ref="F129">IFERROR(INDEX('HELP ACC-ITEMS'!$F$4:$F$1000,SMALL(IF(C129='HELP ACC-ITEMS'!$C$4:$C$1000,ROW('HELP ACC-ITEMS'!$C$4:$C$1000)-3),COUNTIF($C$8:C129,C129))),"")</f>
        <v xml:space="preserve"> </v>
      </c>
      <c r="G129" s="55">
        <f t="array" ref="G129">IF(OR(MID($E129,1,4)="وارد",MID($E129,1,10)="مرتجع عميل"),IF($D$3&lt;&gt;"",INDEX('HELP ACC-ITEMS'!$G$4:$G$1000,SMALL(IF(C129='HELP ACC-ITEMS'!$C$4:$C$1000,ROW('HELP ACC-ITEMS'!$C$4:$C$1000)-3),COUNTIF($C$8:C129,C129)))),0)</f>
        <v>0</v>
      </c>
      <c r="H129" s="55">
        <f t="array" ref="H129">IF(OR(MID($E129,1,5)="منصرف",MID($E129,1,10)="مرتجع مورد"),IF($D$3&lt;&gt;"",INDEX('HELP ACC-ITEMS'!$G$4:$G$1000,SMALL(IF(C129='HELP ACC-ITEMS'!$C$4:$C$1000,ROW('HELP ACC-ITEMS'!$C$4:$C$1000)-3),COUNTIF($C$8:C129,C129)))),0)</f>
        <v>0</v>
      </c>
      <c r="I129" s="55">
        <f t="shared" si="4"/>
        <v>0</v>
      </c>
      <c r="J129" s="55" t="str">
        <f t="array" ref="J129">IFERROR(INDEX('HELP ACC-ITEMS'!$H$4:$H$1000,SMALL(IF(C129='HELP ACC-ITEMS'!$C$4:$C$1000,ROW('HELP ACC-ITEMS'!$C$4:$C$1000)-3),COUNTIF($C$8:C129,C129))),"")</f>
        <v xml:space="preserve"> </v>
      </c>
    </row>
    <row r="130" spans="2:10">
      <c r="B130" s="55" t="str">
        <f>IF( E130&lt;&gt;"",COUNT($B$7:B129)+1,"")</f>
        <v/>
      </c>
      <c r="C130" s="57" t="str">
        <f>IFERROR(IF($D$3&lt;&gt;"",SMALL('HELP ACC-ITEMS'!$C$4:$C$1000,ROW(A124))," "),"    ")</f>
        <v xml:space="preserve"> </v>
      </c>
      <c r="D130" s="56" t="str">
        <f t="array" ref="D130">IFERROR(INDEX('HELP ACC-ITEMS'!$D$4:$D$1000,SMALL(IF(C130='HELP ACC-ITEMS'!$C$4:$C$1000,ROW('HELP ACC-ITEMS'!$C$4:$C$1000)-3),COUNTIF($C$8:C130,C130))),"")</f>
        <v xml:space="preserve"> </v>
      </c>
      <c r="E130" s="56" t="str">
        <f t="array" ref="E130">IFERROR(INDEX('HELP ACC-ITEMS'!$E$4:$E$1000,SMALL(IF(C130='HELP ACC-ITEMS'!$C$4:$C$1000,ROW('HELP ACC-ITEMS'!$C$4:$C$1000)-3),COUNTIF($C$8:C130,C130))),"")</f>
        <v/>
      </c>
      <c r="F130" s="56" t="str">
        <f t="array" ref="F130">IFERROR(INDEX('HELP ACC-ITEMS'!$F$4:$F$1000,SMALL(IF(C130='HELP ACC-ITEMS'!$C$4:$C$1000,ROW('HELP ACC-ITEMS'!$C$4:$C$1000)-3),COUNTIF($C$8:C130,C130))),"")</f>
        <v xml:space="preserve"> </v>
      </c>
      <c r="G130" s="55">
        <f t="array" ref="G130">IF(OR(MID($E130,1,4)="وارد",MID($E130,1,10)="مرتجع عميل"),IF($D$3&lt;&gt;"",INDEX('HELP ACC-ITEMS'!$G$4:$G$1000,SMALL(IF(C130='HELP ACC-ITEMS'!$C$4:$C$1000,ROW('HELP ACC-ITEMS'!$C$4:$C$1000)-3),COUNTIF($C$8:C130,C130)))),0)</f>
        <v>0</v>
      </c>
      <c r="H130" s="55">
        <f t="array" ref="H130">IF(OR(MID($E130,1,5)="منصرف",MID($E130,1,10)="مرتجع مورد"),IF($D$3&lt;&gt;"",INDEX('HELP ACC-ITEMS'!$G$4:$G$1000,SMALL(IF(C130='HELP ACC-ITEMS'!$C$4:$C$1000,ROW('HELP ACC-ITEMS'!$C$4:$C$1000)-3),COUNTIF($C$8:C130,C130)))),0)</f>
        <v>0</v>
      </c>
      <c r="I130" s="55">
        <f t="shared" si="4"/>
        <v>0</v>
      </c>
      <c r="J130" s="55" t="str">
        <f t="array" ref="J130">IFERROR(INDEX('HELP ACC-ITEMS'!$H$4:$H$1000,SMALL(IF(C130='HELP ACC-ITEMS'!$C$4:$C$1000,ROW('HELP ACC-ITEMS'!$C$4:$C$1000)-3),COUNTIF($C$8:C130,C130))),"")</f>
        <v xml:space="preserve"> </v>
      </c>
    </row>
    <row r="131" spans="2:10">
      <c r="B131" s="55" t="str">
        <f>IF( E131&lt;&gt;"",COUNT($B$7:B130)+1,"")</f>
        <v/>
      </c>
      <c r="C131" s="57" t="str">
        <f>IFERROR(IF($D$3&lt;&gt;"",SMALL('HELP ACC-ITEMS'!$C$4:$C$1000,ROW(A125))," "),"    ")</f>
        <v xml:space="preserve"> </v>
      </c>
      <c r="D131" s="56" t="str">
        <f t="array" ref="D131">IFERROR(INDEX('HELP ACC-ITEMS'!$D$4:$D$1000,SMALL(IF(C131='HELP ACC-ITEMS'!$C$4:$C$1000,ROW('HELP ACC-ITEMS'!$C$4:$C$1000)-3),COUNTIF($C$8:C131,C131))),"")</f>
        <v xml:space="preserve"> </v>
      </c>
      <c r="E131" s="56" t="str">
        <f t="array" ref="E131">IFERROR(INDEX('HELP ACC-ITEMS'!$E$4:$E$1000,SMALL(IF(C131='HELP ACC-ITEMS'!$C$4:$C$1000,ROW('HELP ACC-ITEMS'!$C$4:$C$1000)-3),COUNTIF($C$8:C131,C131))),"")</f>
        <v/>
      </c>
      <c r="F131" s="56" t="str">
        <f t="array" ref="F131">IFERROR(INDEX('HELP ACC-ITEMS'!$F$4:$F$1000,SMALL(IF(C131='HELP ACC-ITEMS'!$C$4:$C$1000,ROW('HELP ACC-ITEMS'!$C$4:$C$1000)-3),COUNTIF($C$8:C131,C131))),"")</f>
        <v xml:space="preserve"> </v>
      </c>
      <c r="G131" s="55">
        <f t="array" ref="G131">IF(OR(MID($E131,1,4)="وارد",MID($E131,1,10)="مرتجع عميل"),IF($D$3&lt;&gt;"",INDEX('HELP ACC-ITEMS'!$G$4:$G$1000,SMALL(IF(C131='HELP ACC-ITEMS'!$C$4:$C$1000,ROW('HELP ACC-ITEMS'!$C$4:$C$1000)-3),COUNTIF($C$8:C131,C131)))),0)</f>
        <v>0</v>
      </c>
      <c r="H131" s="55">
        <f t="array" ref="H131">IF(OR(MID($E131,1,5)="منصرف",MID($E131,1,10)="مرتجع مورد"),IF($D$3&lt;&gt;"",INDEX('HELP ACC-ITEMS'!$G$4:$G$1000,SMALL(IF(C131='HELP ACC-ITEMS'!$C$4:$C$1000,ROW('HELP ACC-ITEMS'!$C$4:$C$1000)-3),COUNTIF($C$8:C131,C131)))),0)</f>
        <v>0</v>
      </c>
      <c r="I131" s="55">
        <f t="shared" si="4"/>
        <v>0</v>
      </c>
      <c r="J131" s="55" t="str">
        <f t="array" ref="J131">IFERROR(INDEX('HELP ACC-ITEMS'!$H$4:$H$1000,SMALL(IF(C131='HELP ACC-ITEMS'!$C$4:$C$1000,ROW('HELP ACC-ITEMS'!$C$4:$C$1000)-3),COUNTIF($C$8:C131,C131))),"")</f>
        <v xml:space="preserve"> </v>
      </c>
    </row>
    <row r="132" spans="2:10">
      <c r="B132" s="55" t="str">
        <f>IF( E132&lt;&gt;"",COUNT($B$7:B131)+1,"")</f>
        <v/>
      </c>
      <c r="C132" s="57" t="str">
        <f>IFERROR(IF($D$3&lt;&gt;"",SMALL('HELP ACC-ITEMS'!$C$4:$C$1000,ROW(A126))," "),"    ")</f>
        <v xml:space="preserve"> </v>
      </c>
      <c r="D132" s="56" t="str">
        <f t="array" ref="D132">IFERROR(INDEX('HELP ACC-ITEMS'!$D$4:$D$1000,SMALL(IF(C132='HELP ACC-ITEMS'!$C$4:$C$1000,ROW('HELP ACC-ITEMS'!$C$4:$C$1000)-3),COUNTIF($C$8:C132,C132))),"")</f>
        <v xml:space="preserve"> </v>
      </c>
      <c r="E132" s="56" t="str">
        <f t="array" ref="E132">IFERROR(INDEX('HELP ACC-ITEMS'!$E$4:$E$1000,SMALL(IF(C132='HELP ACC-ITEMS'!$C$4:$C$1000,ROW('HELP ACC-ITEMS'!$C$4:$C$1000)-3),COUNTIF($C$8:C132,C132))),"")</f>
        <v/>
      </c>
      <c r="F132" s="56" t="str">
        <f t="array" ref="F132">IFERROR(INDEX('HELP ACC-ITEMS'!$F$4:$F$1000,SMALL(IF(C132='HELP ACC-ITEMS'!$C$4:$C$1000,ROW('HELP ACC-ITEMS'!$C$4:$C$1000)-3),COUNTIF($C$8:C132,C132))),"")</f>
        <v xml:space="preserve"> </v>
      </c>
      <c r="G132" s="55">
        <f t="array" ref="G132">IF(OR(MID($E132,1,4)="وارد",MID($E132,1,10)="مرتجع عميل"),IF($D$3&lt;&gt;"",INDEX('HELP ACC-ITEMS'!$G$4:$G$1000,SMALL(IF(C132='HELP ACC-ITEMS'!$C$4:$C$1000,ROW('HELP ACC-ITEMS'!$C$4:$C$1000)-3),COUNTIF($C$8:C132,C132)))),0)</f>
        <v>0</v>
      </c>
      <c r="H132" s="55">
        <f t="array" ref="H132">IF(OR(MID($E132,1,5)="منصرف",MID($E132,1,10)="مرتجع مورد"),IF($D$3&lt;&gt;"",INDEX('HELP ACC-ITEMS'!$G$4:$G$1000,SMALL(IF(C132='HELP ACC-ITEMS'!$C$4:$C$1000,ROW('HELP ACC-ITEMS'!$C$4:$C$1000)-3),COUNTIF($C$8:C132,C132)))),0)</f>
        <v>0</v>
      </c>
      <c r="I132" s="55">
        <f t="shared" si="4"/>
        <v>0</v>
      </c>
      <c r="J132" s="55" t="str">
        <f t="array" ref="J132">IFERROR(INDEX('HELP ACC-ITEMS'!$H$4:$H$1000,SMALL(IF(C132='HELP ACC-ITEMS'!$C$4:$C$1000,ROW('HELP ACC-ITEMS'!$C$4:$C$1000)-3),COUNTIF($C$8:C132,C132))),"")</f>
        <v xml:space="preserve"> </v>
      </c>
    </row>
    <row r="133" spans="2:10">
      <c r="B133" s="55" t="str">
        <f>IF( E133&lt;&gt;"",COUNT($B$7:B132)+1,"")</f>
        <v/>
      </c>
      <c r="C133" s="57" t="str">
        <f>IFERROR(IF($D$3&lt;&gt;"",SMALL('HELP ACC-ITEMS'!$C$4:$C$1000,ROW(A127))," "),"    ")</f>
        <v xml:space="preserve"> </v>
      </c>
      <c r="D133" s="56" t="str">
        <f t="array" ref="D133">IFERROR(INDEX('HELP ACC-ITEMS'!$D$4:$D$1000,SMALL(IF(C133='HELP ACC-ITEMS'!$C$4:$C$1000,ROW('HELP ACC-ITEMS'!$C$4:$C$1000)-3),COUNTIF($C$8:C133,C133))),"")</f>
        <v xml:space="preserve"> </v>
      </c>
      <c r="E133" s="56" t="str">
        <f t="array" ref="E133">IFERROR(INDEX('HELP ACC-ITEMS'!$E$4:$E$1000,SMALL(IF(C133='HELP ACC-ITEMS'!$C$4:$C$1000,ROW('HELP ACC-ITEMS'!$C$4:$C$1000)-3),COUNTIF($C$8:C133,C133))),"")</f>
        <v/>
      </c>
      <c r="F133" s="56" t="str">
        <f t="array" ref="F133">IFERROR(INDEX('HELP ACC-ITEMS'!$F$4:$F$1000,SMALL(IF(C133='HELP ACC-ITEMS'!$C$4:$C$1000,ROW('HELP ACC-ITEMS'!$C$4:$C$1000)-3),COUNTIF($C$8:C133,C133))),"")</f>
        <v xml:space="preserve"> </v>
      </c>
      <c r="G133" s="55">
        <f t="array" ref="G133">IF(OR(MID($E133,1,4)="وارد",MID($E133,1,10)="مرتجع عميل"),IF($D$3&lt;&gt;"",INDEX('HELP ACC-ITEMS'!$G$4:$G$1000,SMALL(IF(C133='HELP ACC-ITEMS'!$C$4:$C$1000,ROW('HELP ACC-ITEMS'!$C$4:$C$1000)-3),COUNTIF($C$8:C133,C133)))),0)</f>
        <v>0</v>
      </c>
      <c r="H133" s="55">
        <f t="array" ref="H133">IF(OR(MID($E133,1,5)="منصرف",MID($E133,1,10)="مرتجع مورد"),IF($D$3&lt;&gt;"",INDEX('HELP ACC-ITEMS'!$G$4:$G$1000,SMALL(IF(C133='HELP ACC-ITEMS'!$C$4:$C$1000,ROW('HELP ACC-ITEMS'!$C$4:$C$1000)-3),COUNTIF($C$8:C133,C133)))),0)</f>
        <v>0</v>
      </c>
      <c r="I133" s="55">
        <f t="shared" si="4"/>
        <v>0</v>
      </c>
      <c r="J133" s="55" t="str">
        <f t="array" ref="J133">IFERROR(INDEX('HELP ACC-ITEMS'!$H$4:$H$1000,SMALL(IF(C133='HELP ACC-ITEMS'!$C$4:$C$1000,ROW('HELP ACC-ITEMS'!$C$4:$C$1000)-3),COUNTIF($C$8:C133,C133))),"")</f>
        <v xml:space="preserve"> </v>
      </c>
    </row>
    <row r="134" spans="2:10">
      <c r="B134" s="55" t="str">
        <f>IF( E134&lt;&gt;"",COUNT($B$7:B133)+1,"")</f>
        <v/>
      </c>
      <c r="C134" s="57" t="str">
        <f>IFERROR(IF($D$3&lt;&gt;"",SMALL('HELP ACC-ITEMS'!$C$4:$C$1000,ROW(A128))," "),"    ")</f>
        <v xml:space="preserve"> </v>
      </c>
      <c r="D134" s="56" t="str">
        <f t="array" ref="D134">IFERROR(INDEX('HELP ACC-ITEMS'!$D$4:$D$1000,SMALL(IF(C134='HELP ACC-ITEMS'!$C$4:$C$1000,ROW('HELP ACC-ITEMS'!$C$4:$C$1000)-3),COUNTIF($C$8:C134,C134))),"")</f>
        <v xml:space="preserve"> </v>
      </c>
      <c r="E134" s="56" t="str">
        <f t="array" ref="E134">IFERROR(INDEX('HELP ACC-ITEMS'!$E$4:$E$1000,SMALL(IF(C134='HELP ACC-ITEMS'!$C$4:$C$1000,ROW('HELP ACC-ITEMS'!$C$4:$C$1000)-3),COUNTIF($C$8:C134,C134))),"")</f>
        <v/>
      </c>
      <c r="F134" s="56" t="str">
        <f t="array" ref="F134">IFERROR(INDEX('HELP ACC-ITEMS'!$F$4:$F$1000,SMALL(IF(C134='HELP ACC-ITEMS'!$C$4:$C$1000,ROW('HELP ACC-ITEMS'!$C$4:$C$1000)-3),COUNTIF($C$8:C134,C134))),"")</f>
        <v xml:space="preserve"> </v>
      </c>
      <c r="G134" s="55">
        <f t="array" ref="G134">IF(OR(MID($E134,1,4)="وارد",MID($E134,1,10)="مرتجع عميل"),IF($D$3&lt;&gt;"",INDEX('HELP ACC-ITEMS'!$G$4:$G$1000,SMALL(IF(C134='HELP ACC-ITEMS'!$C$4:$C$1000,ROW('HELP ACC-ITEMS'!$C$4:$C$1000)-3),COUNTIF($C$8:C134,C134)))),0)</f>
        <v>0</v>
      </c>
      <c r="H134" s="55">
        <f t="array" ref="H134">IF(OR(MID($E134,1,5)="منصرف",MID($E134,1,10)="مرتجع مورد"),IF($D$3&lt;&gt;"",INDEX('HELP ACC-ITEMS'!$G$4:$G$1000,SMALL(IF(C134='HELP ACC-ITEMS'!$C$4:$C$1000,ROW('HELP ACC-ITEMS'!$C$4:$C$1000)-3),COUNTIF($C$8:C134,C134)))),0)</f>
        <v>0</v>
      </c>
      <c r="I134" s="55">
        <f t="shared" si="4"/>
        <v>0</v>
      </c>
      <c r="J134" s="55" t="str">
        <f t="array" ref="J134">IFERROR(INDEX('HELP ACC-ITEMS'!$H$4:$H$1000,SMALL(IF(C134='HELP ACC-ITEMS'!$C$4:$C$1000,ROW('HELP ACC-ITEMS'!$C$4:$C$1000)-3),COUNTIF($C$8:C134,C134))),"")</f>
        <v xml:space="preserve"> </v>
      </c>
    </row>
    <row r="135" spans="2:10">
      <c r="B135" s="55" t="str">
        <f>IF( E135&lt;&gt;"",COUNT($B$7:B134)+1,"")</f>
        <v/>
      </c>
      <c r="C135" s="57" t="str">
        <f>IFERROR(IF($D$3&lt;&gt;"",SMALL('HELP ACC-ITEMS'!$C$4:$C$1000,ROW(A129))," "),"    ")</f>
        <v xml:space="preserve"> </v>
      </c>
      <c r="D135" s="56" t="str">
        <f t="array" ref="D135">IFERROR(INDEX('HELP ACC-ITEMS'!$D$4:$D$1000,SMALL(IF(C135='HELP ACC-ITEMS'!$C$4:$C$1000,ROW('HELP ACC-ITEMS'!$C$4:$C$1000)-3),COUNTIF($C$8:C135,C135))),"")</f>
        <v xml:space="preserve"> </v>
      </c>
      <c r="E135" s="56" t="str">
        <f t="array" ref="E135">IFERROR(INDEX('HELP ACC-ITEMS'!$E$4:$E$1000,SMALL(IF(C135='HELP ACC-ITEMS'!$C$4:$C$1000,ROW('HELP ACC-ITEMS'!$C$4:$C$1000)-3),COUNTIF($C$8:C135,C135))),"")</f>
        <v/>
      </c>
      <c r="F135" s="56" t="str">
        <f t="array" ref="F135">IFERROR(INDEX('HELP ACC-ITEMS'!$F$4:$F$1000,SMALL(IF(C135='HELP ACC-ITEMS'!$C$4:$C$1000,ROW('HELP ACC-ITEMS'!$C$4:$C$1000)-3),COUNTIF($C$8:C135,C135))),"")</f>
        <v xml:space="preserve"> </v>
      </c>
      <c r="G135" s="55">
        <f t="array" ref="G135">IF(OR(MID($E135,1,4)="وارد",MID($E135,1,10)="مرتجع عميل"),IF($D$3&lt;&gt;"",INDEX('HELP ACC-ITEMS'!$G$4:$G$1000,SMALL(IF(C135='HELP ACC-ITEMS'!$C$4:$C$1000,ROW('HELP ACC-ITEMS'!$C$4:$C$1000)-3),COUNTIF($C$8:C135,C135)))),0)</f>
        <v>0</v>
      </c>
      <c r="H135" s="55">
        <f t="array" ref="H135">IF(OR(MID($E135,1,5)="منصرف",MID($E135,1,10)="مرتجع مورد"),IF($D$3&lt;&gt;"",INDEX('HELP ACC-ITEMS'!$G$4:$G$1000,SMALL(IF(C135='HELP ACC-ITEMS'!$C$4:$C$1000,ROW('HELP ACC-ITEMS'!$C$4:$C$1000)-3),COUNTIF($C$8:C135,C135)))),0)</f>
        <v>0</v>
      </c>
      <c r="I135" s="55">
        <f t="shared" si="4"/>
        <v>0</v>
      </c>
      <c r="J135" s="55" t="str">
        <f t="array" ref="J135">IFERROR(INDEX('HELP ACC-ITEMS'!$H$4:$H$1000,SMALL(IF(C135='HELP ACC-ITEMS'!$C$4:$C$1000,ROW('HELP ACC-ITEMS'!$C$4:$C$1000)-3),COUNTIF($C$8:C135,C135))),"")</f>
        <v xml:space="preserve"> </v>
      </c>
    </row>
    <row r="136" spans="2:10">
      <c r="B136" s="55" t="str">
        <f>IF( E136&lt;&gt;"",COUNT($B$7:B135)+1,"")</f>
        <v/>
      </c>
      <c r="C136" s="57" t="str">
        <f>IFERROR(IF($D$3&lt;&gt;"",SMALL('HELP ACC-ITEMS'!$C$4:$C$1000,ROW(A130))," "),"    ")</f>
        <v xml:space="preserve"> </v>
      </c>
      <c r="D136" s="56" t="str">
        <f t="array" ref="D136">IFERROR(INDEX('HELP ACC-ITEMS'!$D$4:$D$1000,SMALL(IF(C136='HELP ACC-ITEMS'!$C$4:$C$1000,ROW('HELP ACC-ITEMS'!$C$4:$C$1000)-3),COUNTIF($C$8:C136,C136))),"")</f>
        <v xml:space="preserve"> </v>
      </c>
      <c r="E136" s="56" t="str">
        <f t="array" ref="E136">IFERROR(INDEX('HELP ACC-ITEMS'!$E$4:$E$1000,SMALL(IF(C136='HELP ACC-ITEMS'!$C$4:$C$1000,ROW('HELP ACC-ITEMS'!$C$4:$C$1000)-3),COUNTIF($C$8:C136,C136))),"")</f>
        <v/>
      </c>
      <c r="F136" s="56" t="str">
        <f t="array" ref="F136">IFERROR(INDEX('HELP ACC-ITEMS'!$F$4:$F$1000,SMALL(IF(C136='HELP ACC-ITEMS'!$C$4:$C$1000,ROW('HELP ACC-ITEMS'!$C$4:$C$1000)-3),COUNTIF($C$8:C136,C136))),"")</f>
        <v xml:space="preserve"> </v>
      </c>
      <c r="G136" s="55">
        <f t="array" ref="G136">IF(OR(MID($E136,1,4)="وارد",MID($E136,1,10)="مرتجع عميل"),IF($D$3&lt;&gt;"",INDEX('HELP ACC-ITEMS'!$G$4:$G$1000,SMALL(IF(C136='HELP ACC-ITEMS'!$C$4:$C$1000,ROW('HELP ACC-ITEMS'!$C$4:$C$1000)-3),COUNTIF($C$8:C136,C136)))),0)</f>
        <v>0</v>
      </c>
      <c r="H136" s="55">
        <f t="array" ref="H136">IF(OR(MID($E136,1,5)="منصرف",MID($E136,1,10)="مرتجع مورد"),IF($D$3&lt;&gt;"",INDEX('HELP ACC-ITEMS'!$G$4:$G$1000,SMALL(IF(C136='HELP ACC-ITEMS'!$C$4:$C$1000,ROW('HELP ACC-ITEMS'!$C$4:$C$1000)-3),COUNTIF($C$8:C136,C136)))),0)</f>
        <v>0</v>
      </c>
      <c r="I136" s="55">
        <f t="shared" si="4"/>
        <v>0</v>
      </c>
      <c r="J136" s="55" t="str">
        <f t="array" ref="J136">IFERROR(INDEX('HELP ACC-ITEMS'!$H$4:$H$1000,SMALL(IF(C136='HELP ACC-ITEMS'!$C$4:$C$1000,ROW('HELP ACC-ITEMS'!$C$4:$C$1000)-3),COUNTIF($C$8:C136,C136))),"")</f>
        <v xml:space="preserve"> </v>
      </c>
    </row>
    <row r="137" spans="2:10">
      <c r="B137" s="55" t="str">
        <f>IF( E137&lt;&gt;"",COUNT($B$7:B136)+1,"")</f>
        <v/>
      </c>
      <c r="C137" s="57" t="str">
        <f>IFERROR(IF($D$3&lt;&gt;"",SMALL('HELP ACC-ITEMS'!$C$4:$C$1000,ROW(A131))," "),"    ")</f>
        <v xml:space="preserve"> </v>
      </c>
      <c r="D137" s="56" t="str">
        <f t="array" ref="D137">IFERROR(INDEX('HELP ACC-ITEMS'!$D$4:$D$1000,SMALL(IF(C137='HELP ACC-ITEMS'!$C$4:$C$1000,ROW('HELP ACC-ITEMS'!$C$4:$C$1000)-3),COUNTIF($C$8:C137,C137))),"")</f>
        <v xml:space="preserve"> </v>
      </c>
      <c r="E137" s="56" t="str">
        <f t="array" ref="E137">IFERROR(INDEX('HELP ACC-ITEMS'!$E$4:$E$1000,SMALL(IF(C137='HELP ACC-ITEMS'!$C$4:$C$1000,ROW('HELP ACC-ITEMS'!$C$4:$C$1000)-3),COUNTIF($C$8:C137,C137))),"")</f>
        <v/>
      </c>
      <c r="F137" s="56" t="str">
        <f t="array" ref="F137">IFERROR(INDEX('HELP ACC-ITEMS'!$F$4:$F$1000,SMALL(IF(C137='HELP ACC-ITEMS'!$C$4:$C$1000,ROW('HELP ACC-ITEMS'!$C$4:$C$1000)-3),COUNTIF($C$8:C137,C137))),"")</f>
        <v xml:space="preserve"> </v>
      </c>
      <c r="G137" s="55">
        <f t="array" ref="G137">IF(OR(MID($E137,1,4)="وارد",MID($E137,1,10)="مرتجع عميل"),IF($D$3&lt;&gt;"",INDEX('HELP ACC-ITEMS'!$G$4:$G$1000,SMALL(IF(C137='HELP ACC-ITEMS'!$C$4:$C$1000,ROW('HELP ACC-ITEMS'!$C$4:$C$1000)-3),COUNTIF($C$8:C137,C137)))),0)</f>
        <v>0</v>
      </c>
      <c r="H137" s="55">
        <f t="array" ref="H137">IF(OR(MID($E137,1,5)="منصرف",MID($E137,1,10)="مرتجع مورد"),IF($D$3&lt;&gt;"",INDEX('HELP ACC-ITEMS'!$G$4:$G$1000,SMALL(IF(C137='HELP ACC-ITEMS'!$C$4:$C$1000,ROW('HELP ACC-ITEMS'!$C$4:$C$1000)-3),COUNTIF($C$8:C137,C137)))),0)</f>
        <v>0</v>
      </c>
      <c r="I137" s="55">
        <f t="shared" si="4"/>
        <v>0</v>
      </c>
      <c r="J137" s="55" t="str">
        <f t="array" ref="J137">IFERROR(INDEX('HELP ACC-ITEMS'!$H$4:$H$1000,SMALL(IF(C137='HELP ACC-ITEMS'!$C$4:$C$1000,ROW('HELP ACC-ITEMS'!$C$4:$C$1000)-3),COUNTIF($C$8:C137,C137))),"")</f>
        <v xml:space="preserve"> </v>
      </c>
    </row>
    <row r="138" spans="2:10">
      <c r="B138" s="55" t="str">
        <f>IF( E138&lt;&gt;"",COUNT($B$7:B137)+1,"")</f>
        <v/>
      </c>
      <c r="C138" s="57" t="str">
        <f>IFERROR(IF($D$3&lt;&gt;"",SMALL('HELP ACC-ITEMS'!$C$4:$C$1000,ROW(A132))," "),"    ")</f>
        <v xml:space="preserve"> </v>
      </c>
      <c r="D138" s="56" t="str">
        <f t="array" ref="D138">IFERROR(INDEX('HELP ACC-ITEMS'!$D$4:$D$1000,SMALL(IF(C138='HELP ACC-ITEMS'!$C$4:$C$1000,ROW('HELP ACC-ITEMS'!$C$4:$C$1000)-3),COUNTIF($C$8:C138,C138))),"")</f>
        <v xml:space="preserve"> </v>
      </c>
      <c r="E138" s="56" t="str">
        <f t="array" ref="E138">IFERROR(INDEX('HELP ACC-ITEMS'!$E$4:$E$1000,SMALL(IF(C138='HELP ACC-ITEMS'!$C$4:$C$1000,ROW('HELP ACC-ITEMS'!$C$4:$C$1000)-3),COUNTIF($C$8:C138,C138))),"")</f>
        <v/>
      </c>
      <c r="F138" s="56" t="str">
        <f t="array" ref="F138">IFERROR(INDEX('HELP ACC-ITEMS'!$F$4:$F$1000,SMALL(IF(C138='HELP ACC-ITEMS'!$C$4:$C$1000,ROW('HELP ACC-ITEMS'!$C$4:$C$1000)-3),COUNTIF($C$8:C138,C138))),"")</f>
        <v xml:space="preserve"> </v>
      </c>
      <c r="G138" s="55">
        <f t="array" ref="G138">IF(OR(MID($E138,1,4)="وارد",MID($E138,1,10)="مرتجع عميل"),IF($D$3&lt;&gt;"",INDEX('HELP ACC-ITEMS'!$G$4:$G$1000,SMALL(IF(C138='HELP ACC-ITEMS'!$C$4:$C$1000,ROW('HELP ACC-ITEMS'!$C$4:$C$1000)-3),COUNTIF($C$8:C138,C138)))),0)</f>
        <v>0</v>
      </c>
      <c r="H138" s="55">
        <f t="array" ref="H138">IF(OR(MID($E138,1,5)="منصرف",MID($E138,1,10)="مرتجع مورد"),IF($D$3&lt;&gt;"",INDEX('HELP ACC-ITEMS'!$G$4:$G$1000,SMALL(IF(C138='HELP ACC-ITEMS'!$C$4:$C$1000,ROW('HELP ACC-ITEMS'!$C$4:$C$1000)-3),COUNTIF($C$8:C138,C138)))),0)</f>
        <v>0</v>
      </c>
      <c r="I138" s="55">
        <f t="shared" si="4"/>
        <v>0</v>
      </c>
      <c r="J138" s="55" t="str">
        <f t="array" ref="J138">IFERROR(INDEX('HELP ACC-ITEMS'!$H$4:$H$1000,SMALL(IF(C138='HELP ACC-ITEMS'!$C$4:$C$1000,ROW('HELP ACC-ITEMS'!$C$4:$C$1000)-3),COUNTIF($C$8:C138,C138))),"")</f>
        <v xml:space="preserve"> </v>
      </c>
    </row>
    <row r="139" spans="2:10">
      <c r="B139" s="55" t="str">
        <f>IF( E139&lt;&gt;"",COUNT($B$7:B138)+1,"")</f>
        <v/>
      </c>
      <c r="C139" s="57" t="str">
        <f>IFERROR(IF($D$3&lt;&gt;"",SMALL('HELP ACC-ITEMS'!$C$4:$C$1000,ROW(A133))," "),"    ")</f>
        <v xml:space="preserve"> </v>
      </c>
      <c r="D139" s="56" t="str">
        <f t="array" ref="D139">IFERROR(INDEX('HELP ACC-ITEMS'!$D$4:$D$1000,SMALL(IF(C139='HELP ACC-ITEMS'!$C$4:$C$1000,ROW('HELP ACC-ITEMS'!$C$4:$C$1000)-3),COUNTIF($C$8:C139,C139))),"")</f>
        <v xml:space="preserve"> </v>
      </c>
      <c r="E139" s="56" t="str">
        <f t="array" ref="E139">IFERROR(INDEX('HELP ACC-ITEMS'!$E$4:$E$1000,SMALL(IF(C139='HELP ACC-ITEMS'!$C$4:$C$1000,ROW('HELP ACC-ITEMS'!$C$4:$C$1000)-3),COUNTIF($C$8:C139,C139))),"")</f>
        <v/>
      </c>
      <c r="F139" s="56" t="str">
        <f t="array" ref="F139">IFERROR(INDEX('HELP ACC-ITEMS'!$F$4:$F$1000,SMALL(IF(C139='HELP ACC-ITEMS'!$C$4:$C$1000,ROW('HELP ACC-ITEMS'!$C$4:$C$1000)-3),COUNTIF($C$8:C139,C139))),"")</f>
        <v xml:space="preserve"> </v>
      </c>
      <c r="G139" s="55">
        <f t="array" ref="G139">IF(OR(MID($E139,1,4)="وارد",MID($E139,1,10)="مرتجع عميل"),IF($D$3&lt;&gt;"",INDEX('HELP ACC-ITEMS'!$G$4:$G$1000,SMALL(IF(C139='HELP ACC-ITEMS'!$C$4:$C$1000,ROW('HELP ACC-ITEMS'!$C$4:$C$1000)-3),COUNTIF($C$8:C139,C139)))),0)</f>
        <v>0</v>
      </c>
      <c r="H139" s="55">
        <f t="array" ref="H139">IF(OR(MID($E139,1,5)="منصرف",MID($E139,1,10)="مرتجع مورد"),IF($D$3&lt;&gt;"",INDEX('HELP ACC-ITEMS'!$G$4:$G$1000,SMALL(IF(C139='HELP ACC-ITEMS'!$C$4:$C$1000,ROW('HELP ACC-ITEMS'!$C$4:$C$1000)-3),COUNTIF($C$8:C139,C139)))),0)</f>
        <v>0</v>
      </c>
      <c r="I139" s="55">
        <f t="shared" si="4"/>
        <v>0</v>
      </c>
      <c r="J139" s="55" t="str">
        <f t="array" ref="J139">IFERROR(INDEX('HELP ACC-ITEMS'!$H$4:$H$1000,SMALL(IF(C139='HELP ACC-ITEMS'!$C$4:$C$1000,ROW('HELP ACC-ITEMS'!$C$4:$C$1000)-3),COUNTIF($C$8:C139,C139))),"")</f>
        <v xml:space="preserve"> </v>
      </c>
    </row>
    <row r="140" spans="2:10">
      <c r="B140" s="55" t="str">
        <f>IF( E140&lt;&gt;"",COUNT($B$7:B139)+1,"")</f>
        <v/>
      </c>
      <c r="C140" s="57" t="str">
        <f>IFERROR(IF($D$3&lt;&gt;"",SMALL('HELP ACC-ITEMS'!$C$4:$C$1000,ROW(A134))," "),"    ")</f>
        <v xml:space="preserve"> </v>
      </c>
      <c r="D140" s="56" t="str">
        <f t="array" ref="D140">IFERROR(INDEX('HELP ACC-ITEMS'!$D$4:$D$1000,SMALL(IF(C140='HELP ACC-ITEMS'!$C$4:$C$1000,ROW('HELP ACC-ITEMS'!$C$4:$C$1000)-3),COUNTIF($C$8:C140,C140))),"")</f>
        <v xml:space="preserve"> </v>
      </c>
      <c r="E140" s="56" t="str">
        <f t="array" ref="E140">IFERROR(INDEX('HELP ACC-ITEMS'!$E$4:$E$1000,SMALL(IF(C140='HELP ACC-ITEMS'!$C$4:$C$1000,ROW('HELP ACC-ITEMS'!$C$4:$C$1000)-3),COUNTIF($C$8:C140,C140))),"")</f>
        <v/>
      </c>
      <c r="F140" s="56" t="str">
        <f t="array" ref="F140">IFERROR(INDEX('HELP ACC-ITEMS'!$F$4:$F$1000,SMALL(IF(C140='HELP ACC-ITEMS'!$C$4:$C$1000,ROW('HELP ACC-ITEMS'!$C$4:$C$1000)-3),COUNTIF($C$8:C140,C140))),"")</f>
        <v xml:space="preserve"> </v>
      </c>
      <c r="G140" s="55">
        <f t="array" ref="G140">IF(OR(MID($E140,1,4)="وارد",MID($E140,1,10)="مرتجع عميل"),IF($D$3&lt;&gt;"",INDEX('HELP ACC-ITEMS'!$G$4:$G$1000,SMALL(IF(C140='HELP ACC-ITEMS'!$C$4:$C$1000,ROW('HELP ACC-ITEMS'!$C$4:$C$1000)-3),COUNTIF($C$8:C140,C140)))),0)</f>
        <v>0</v>
      </c>
      <c r="H140" s="55">
        <f t="array" ref="H140">IF(OR(MID($E140,1,5)="منصرف",MID($E140,1,10)="مرتجع مورد"),IF($D$3&lt;&gt;"",INDEX('HELP ACC-ITEMS'!$G$4:$G$1000,SMALL(IF(C140='HELP ACC-ITEMS'!$C$4:$C$1000,ROW('HELP ACC-ITEMS'!$C$4:$C$1000)-3),COUNTIF($C$8:C140,C140)))),0)</f>
        <v>0</v>
      </c>
      <c r="I140" s="55">
        <f t="shared" si="4"/>
        <v>0</v>
      </c>
      <c r="J140" s="55" t="str">
        <f t="array" ref="J140">IFERROR(INDEX('HELP ACC-ITEMS'!$H$4:$H$1000,SMALL(IF(C140='HELP ACC-ITEMS'!$C$4:$C$1000,ROW('HELP ACC-ITEMS'!$C$4:$C$1000)-3),COUNTIF($C$8:C140,C140))),"")</f>
        <v xml:space="preserve"> </v>
      </c>
    </row>
    <row r="141" spans="2:10">
      <c r="B141" s="55" t="str">
        <f>IF( E141&lt;&gt;"",COUNT($B$7:B140)+1,"")</f>
        <v/>
      </c>
      <c r="C141" s="57" t="str">
        <f>IFERROR(IF($D$3&lt;&gt;"",SMALL('HELP ACC-ITEMS'!$C$4:$C$1000,ROW(A135))," "),"    ")</f>
        <v xml:space="preserve"> </v>
      </c>
      <c r="D141" s="56" t="str">
        <f t="array" ref="D141">IFERROR(INDEX('HELP ACC-ITEMS'!$D$4:$D$1000,SMALL(IF(C141='HELP ACC-ITEMS'!$C$4:$C$1000,ROW('HELP ACC-ITEMS'!$C$4:$C$1000)-3),COUNTIF($C$8:C141,C141))),"")</f>
        <v xml:space="preserve"> </v>
      </c>
      <c r="E141" s="56" t="str">
        <f t="array" ref="E141">IFERROR(INDEX('HELP ACC-ITEMS'!$E$4:$E$1000,SMALL(IF(C141='HELP ACC-ITEMS'!$C$4:$C$1000,ROW('HELP ACC-ITEMS'!$C$4:$C$1000)-3),COUNTIF($C$8:C141,C141))),"")</f>
        <v/>
      </c>
      <c r="F141" s="56" t="str">
        <f t="array" ref="F141">IFERROR(INDEX('HELP ACC-ITEMS'!$F$4:$F$1000,SMALL(IF(C141='HELP ACC-ITEMS'!$C$4:$C$1000,ROW('HELP ACC-ITEMS'!$C$4:$C$1000)-3),COUNTIF($C$8:C141,C141))),"")</f>
        <v xml:space="preserve"> </v>
      </c>
      <c r="G141" s="55">
        <f t="array" ref="G141">IF(OR(MID($E141,1,4)="وارد",MID($E141,1,10)="مرتجع عميل"),IF($D$3&lt;&gt;"",INDEX('HELP ACC-ITEMS'!$G$4:$G$1000,SMALL(IF(C141='HELP ACC-ITEMS'!$C$4:$C$1000,ROW('HELP ACC-ITEMS'!$C$4:$C$1000)-3),COUNTIF($C$8:C141,C141)))),0)</f>
        <v>0</v>
      </c>
      <c r="H141" s="55">
        <f t="array" ref="H141">IF(OR(MID($E141,1,5)="منصرف",MID($E141,1,10)="مرتجع مورد"),IF($D$3&lt;&gt;"",INDEX('HELP ACC-ITEMS'!$G$4:$G$1000,SMALL(IF(C141='HELP ACC-ITEMS'!$C$4:$C$1000,ROW('HELP ACC-ITEMS'!$C$4:$C$1000)-3),COUNTIF($C$8:C141,C141)))),0)</f>
        <v>0</v>
      </c>
      <c r="I141" s="55">
        <f t="shared" si="4"/>
        <v>0</v>
      </c>
      <c r="J141" s="55" t="str">
        <f t="array" ref="J141">IFERROR(INDEX('HELP ACC-ITEMS'!$H$4:$H$1000,SMALL(IF(C141='HELP ACC-ITEMS'!$C$4:$C$1000,ROW('HELP ACC-ITEMS'!$C$4:$C$1000)-3),COUNTIF($C$8:C141,C141))),"")</f>
        <v xml:space="preserve"> </v>
      </c>
    </row>
    <row r="142" spans="2:10">
      <c r="B142" s="55" t="str">
        <f>IF( E142&lt;&gt;"",COUNT($B$7:B141)+1,"")</f>
        <v/>
      </c>
      <c r="C142" s="57" t="str">
        <f>IFERROR(IF($D$3&lt;&gt;"",SMALL('HELP ACC-ITEMS'!$C$4:$C$1000,ROW(A136))," "),"    ")</f>
        <v xml:space="preserve"> </v>
      </c>
      <c r="D142" s="56" t="str">
        <f t="array" ref="D142">IFERROR(INDEX('HELP ACC-ITEMS'!$D$4:$D$1000,SMALL(IF(C142='HELP ACC-ITEMS'!$C$4:$C$1000,ROW('HELP ACC-ITEMS'!$C$4:$C$1000)-3),COUNTIF($C$8:C142,C142))),"")</f>
        <v xml:space="preserve"> </v>
      </c>
      <c r="E142" s="56" t="str">
        <f t="array" ref="E142">IFERROR(INDEX('HELP ACC-ITEMS'!$E$4:$E$1000,SMALL(IF(C142='HELP ACC-ITEMS'!$C$4:$C$1000,ROW('HELP ACC-ITEMS'!$C$4:$C$1000)-3),COUNTIF($C$8:C142,C142))),"")</f>
        <v/>
      </c>
      <c r="F142" s="56" t="str">
        <f t="array" ref="F142">IFERROR(INDEX('HELP ACC-ITEMS'!$F$4:$F$1000,SMALL(IF(C142='HELP ACC-ITEMS'!$C$4:$C$1000,ROW('HELP ACC-ITEMS'!$C$4:$C$1000)-3),COUNTIF($C$8:C142,C142))),"")</f>
        <v xml:space="preserve"> </v>
      </c>
      <c r="G142" s="55">
        <f t="array" ref="G142">IF(OR(MID($E142,1,4)="وارد",MID($E142,1,10)="مرتجع عميل"),IF($D$3&lt;&gt;"",INDEX('HELP ACC-ITEMS'!$G$4:$G$1000,SMALL(IF(C142='HELP ACC-ITEMS'!$C$4:$C$1000,ROW('HELP ACC-ITEMS'!$C$4:$C$1000)-3),COUNTIF($C$8:C142,C142)))),0)</f>
        <v>0</v>
      </c>
      <c r="H142" s="55">
        <f t="array" ref="H142">IF(OR(MID($E142,1,5)="منصرف",MID($E142,1,10)="مرتجع مورد"),IF($D$3&lt;&gt;"",INDEX('HELP ACC-ITEMS'!$G$4:$G$1000,SMALL(IF(C142='HELP ACC-ITEMS'!$C$4:$C$1000,ROW('HELP ACC-ITEMS'!$C$4:$C$1000)-3),COUNTIF($C$8:C142,C142)))),0)</f>
        <v>0</v>
      </c>
      <c r="I142" s="55">
        <f t="shared" ref="I142:I205" si="5">I141+G142-H142</f>
        <v>0</v>
      </c>
      <c r="J142" s="55" t="str">
        <f t="array" ref="J142">IFERROR(INDEX('HELP ACC-ITEMS'!$H$4:$H$1000,SMALL(IF(C142='HELP ACC-ITEMS'!$C$4:$C$1000,ROW('HELP ACC-ITEMS'!$C$4:$C$1000)-3),COUNTIF($C$8:C142,C142))),"")</f>
        <v xml:space="preserve"> </v>
      </c>
    </row>
    <row r="143" spans="2:10">
      <c r="B143" s="55" t="str">
        <f>IF( E143&lt;&gt;"",COUNT($B$7:B142)+1,"")</f>
        <v/>
      </c>
      <c r="C143" s="57" t="str">
        <f>IFERROR(IF($D$3&lt;&gt;"",SMALL('HELP ACC-ITEMS'!$C$4:$C$1000,ROW(A137))," "),"    ")</f>
        <v xml:space="preserve"> </v>
      </c>
      <c r="D143" s="56" t="str">
        <f t="array" ref="D143">IFERROR(INDEX('HELP ACC-ITEMS'!$D$4:$D$1000,SMALL(IF(C143='HELP ACC-ITEMS'!$C$4:$C$1000,ROW('HELP ACC-ITEMS'!$C$4:$C$1000)-3),COUNTIF($C$8:C143,C143))),"")</f>
        <v xml:space="preserve"> </v>
      </c>
      <c r="E143" s="56" t="str">
        <f t="array" ref="E143">IFERROR(INDEX('HELP ACC-ITEMS'!$E$4:$E$1000,SMALL(IF(C143='HELP ACC-ITEMS'!$C$4:$C$1000,ROW('HELP ACC-ITEMS'!$C$4:$C$1000)-3),COUNTIF($C$8:C143,C143))),"")</f>
        <v/>
      </c>
      <c r="F143" s="56" t="str">
        <f t="array" ref="F143">IFERROR(INDEX('HELP ACC-ITEMS'!$F$4:$F$1000,SMALL(IF(C143='HELP ACC-ITEMS'!$C$4:$C$1000,ROW('HELP ACC-ITEMS'!$C$4:$C$1000)-3),COUNTIF($C$8:C143,C143))),"")</f>
        <v xml:space="preserve"> </v>
      </c>
      <c r="G143" s="55">
        <f t="array" ref="G143">IF(OR(MID($E143,1,4)="وارد",MID($E143,1,10)="مرتجع عميل"),IF($D$3&lt;&gt;"",INDEX('HELP ACC-ITEMS'!$G$4:$G$1000,SMALL(IF(C143='HELP ACC-ITEMS'!$C$4:$C$1000,ROW('HELP ACC-ITEMS'!$C$4:$C$1000)-3),COUNTIF($C$8:C143,C143)))),0)</f>
        <v>0</v>
      </c>
      <c r="H143" s="55">
        <f t="array" ref="H143">IF(OR(MID($E143,1,5)="منصرف",MID($E143,1,10)="مرتجع مورد"),IF($D$3&lt;&gt;"",INDEX('HELP ACC-ITEMS'!$G$4:$G$1000,SMALL(IF(C143='HELP ACC-ITEMS'!$C$4:$C$1000,ROW('HELP ACC-ITEMS'!$C$4:$C$1000)-3),COUNTIF($C$8:C143,C143)))),0)</f>
        <v>0</v>
      </c>
      <c r="I143" s="55">
        <f t="shared" si="5"/>
        <v>0</v>
      </c>
      <c r="J143" s="55" t="str">
        <f t="array" ref="J143">IFERROR(INDEX('HELP ACC-ITEMS'!$H$4:$H$1000,SMALL(IF(C143='HELP ACC-ITEMS'!$C$4:$C$1000,ROW('HELP ACC-ITEMS'!$C$4:$C$1000)-3),COUNTIF($C$8:C143,C143))),"")</f>
        <v xml:space="preserve"> </v>
      </c>
    </row>
    <row r="144" spans="2:10">
      <c r="B144" s="55" t="str">
        <f>IF( E144&lt;&gt;"",COUNT($B$7:B143)+1,"")</f>
        <v/>
      </c>
      <c r="C144" s="57" t="str">
        <f>IFERROR(IF($D$3&lt;&gt;"",SMALL('HELP ACC-ITEMS'!$C$4:$C$1000,ROW(A138))," "),"    ")</f>
        <v xml:space="preserve"> </v>
      </c>
      <c r="D144" s="56" t="str">
        <f t="array" ref="D144">IFERROR(INDEX('HELP ACC-ITEMS'!$D$4:$D$1000,SMALL(IF(C144='HELP ACC-ITEMS'!$C$4:$C$1000,ROW('HELP ACC-ITEMS'!$C$4:$C$1000)-3),COUNTIF($C$8:C144,C144))),"")</f>
        <v xml:space="preserve"> </v>
      </c>
      <c r="E144" s="56" t="str">
        <f t="array" ref="E144">IFERROR(INDEX('HELP ACC-ITEMS'!$E$4:$E$1000,SMALL(IF(C144='HELP ACC-ITEMS'!$C$4:$C$1000,ROW('HELP ACC-ITEMS'!$C$4:$C$1000)-3),COUNTIF($C$8:C144,C144))),"")</f>
        <v/>
      </c>
      <c r="F144" s="56" t="str">
        <f t="array" ref="F144">IFERROR(INDEX('HELP ACC-ITEMS'!$F$4:$F$1000,SMALL(IF(C144='HELP ACC-ITEMS'!$C$4:$C$1000,ROW('HELP ACC-ITEMS'!$C$4:$C$1000)-3),COUNTIF($C$8:C144,C144))),"")</f>
        <v xml:space="preserve"> </v>
      </c>
      <c r="G144" s="55">
        <f t="array" ref="G144">IF(OR(MID($E144,1,4)="وارد",MID($E144,1,10)="مرتجع عميل"),IF($D$3&lt;&gt;"",INDEX('HELP ACC-ITEMS'!$G$4:$G$1000,SMALL(IF(C144='HELP ACC-ITEMS'!$C$4:$C$1000,ROW('HELP ACC-ITEMS'!$C$4:$C$1000)-3),COUNTIF($C$8:C144,C144)))),0)</f>
        <v>0</v>
      </c>
      <c r="H144" s="55">
        <f t="array" ref="H144">IF(OR(MID($E144,1,5)="منصرف",MID($E144,1,10)="مرتجع مورد"),IF($D$3&lt;&gt;"",INDEX('HELP ACC-ITEMS'!$G$4:$G$1000,SMALL(IF(C144='HELP ACC-ITEMS'!$C$4:$C$1000,ROW('HELP ACC-ITEMS'!$C$4:$C$1000)-3),COUNTIF($C$8:C144,C144)))),0)</f>
        <v>0</v>
      </c>
      <c r="I144" s="55">
        <f t="shared" si="5"/>
        <v>0</v>
      </c>
      <c r="J144" s="55" t="str">
        <f t="array" ref="J144">IFERROR(INDEX('HELP ACC-ITEMS'!$H$4:$H$1000,SMALL(IF(C144='HELP ACC-ITEMS'!$C$4:$C$1000,ROW('HELP ACC-ITEMS'!$C$4:$C$1000)-3),COUNTIF($C$8:C144,C144))),"")</f>
        <v xml:space="preserve"> </v>
      </c>
    </row>
    <row r="145" spans="2:10">
      <c r="B145" s="55" t="str">
        <f>IF( E145&lt;&gt;"",COUNT($B$7:B144)+1,"")</f>
        <v/>
      </c>
      <c r="C145" s="57" t="str">
        <f>IFERROR(IF($D$3&lt;&gt;"",SMALL('HELP ACC-ITEMS'!$C$4:$C$1000,ROW(A139))," "),"    ")</f>
        <v xml:space="preserve"> </v>
      </c>
      <c r="D145" s="56" t="str">
        <f t="array" ref="D145">IFERROR(INDEX('HELP ACC-ITEMS'!$D$4:$D$1000,SMALL(IF(C145='HELP ACC-ITEMS'!$C$4:$C$1000,ROW('HELP ACC-ITEMS'!$C$4:$C$1000)-3),COUNTIF($C$8:C145,C145))),"")</f>
        <v xml:space="preserve"> </v>
      </c>
      <c r="E145" s="56" t="str">
        <f t="array" ref="E145">IFERROR(INDEX('HELP ACC-ITEMS'!$E$4:$E$1000,SMALL(IF(C145='HELP ACC-ITEMS'!$C$4:$C$1000,ROW('HELP ACC-ITEMS'!$C$4:$C$1000)-3),COUNTIF($C$8:C145,C145))),"")</f>
        <v/>
      </c>
      <c r="F145" s="56" t="str">
        <f t="array" ref="F145">IFERROR(INDEX('HELP ACC-ITEMS'!$F$4:$F$1000,SMALL(IF(C145='HELP ACC-ITEMS'!$C$4:$C$1000,ROW('HELP ACC-ITEMS'!$C$4:$C$1000)-3),COUNTIF($C$8:C145,C145))),"")</f>
        <v xml:space="preserve"> </v>
      </c>
      <c r="G145" s="55">
        <f t="array" ref="G145">IF(OR(MID($E145,1,4)="وارد",MID($E145,1,10)="مرتجع عميل"),IF($D$3&lt;&gt;"",INDEX('HELP ACC-ITEMS'!$G$4:$G$1000,SMALL(IF(C145='HELP ACC-ITEMS'!$C$4:$C$1000,ROW('HELP ACC-ITEMS'!$C$4:$C$1000)-3),COUNTIF($C$8:C145,C145)))),0)</f>
        <v>0</v>
      </c>
      <c r="H145" s="55">
        <f t="array" ref="H145">IF(OR(MID($E145,1,5)="منصرف",MID($E145,1,10)="مرتجع مورد"),IF($D$3&lt;&gt;"",INDEX('HELP ACC-ITEMS'!$G$4:$G$1000,SMALL(IF(C145='HELP ACC-ITEMS'!$C$4:$C$1000,ROW('HELP ACC-ITEMS'!$C$4:$C$1000)-3),COUNTIF($C$8:C145,C145)))),0)</f>
        <v>0</v>
      </c>
      <c r="I145" s="55">
        <f t="shared" si="5"/>
        <v>0</v>
      </c>
      <c r="J145" s="55" t="str">
        <f t="array" ref="J145">IFERROR(INDEX('HELP ACC-ITEMS'!$H$4:$H$1000,SMALL(IF(C145='HELP ACC-ITEMS'!$C$4:$C$1000,ROW('HELP ACC-ITEMS'!$C$4:$C$1000)-3),COUNTIF($C$8:C145,C145))),"")</f>
        <v xml:space="preserve"> </v>
      </c>
    </row>
    <row r="146" spans="2:10">
      <c r="B146" s="55" t="str">
        <f>IF( E146&lt;&gt;"",COUNT($B$7:B145)+1,"")</f>
        <v/>
      </c>
      <c r="C146" s="57" t="str">
        <f>IFERROR(IF($D$3&lt;&gt;"",SMALL('HELP ACC-ITEMS'!$C$4:$C$1000,ROW(A140))," "),"    ")</f>
        <v xml:space="preserve"> </v>
      </c>
      <c r="D146" s="56" t="str">
        <f t="array" ref="D146">IFERROR(INDEX('HELP ACC-ITEMS'!$D$4:$D$1000,SMALL(IF(C146='HELP ACC-ITEMS'!$C$4:$C$1000,ROW('HELP ACC-ITEMS'!$C$4:$C$1000)-3),COUNTIF($C$8:C146,C146))),"")</f>
        <v xml:space="preserve"> </v>
      </c>
      <c r="E146" s="56" t="str">
        <f t="array" ref="E146">IFERROR(INDEX('HELP ACC-ITEMS'!$E$4:$E$1000,SMALL(IF(C146='HELP ACC-ITEMS'!$C$4:$C$1000,ROW('HELP ACC-ITEMS'!$C$4:$C$1000)-3),COUNTIF($C$8:C146,C146))),"")</f>
        <v/>
      </c>
      <c r="F146" s="56" t="str">
        <f t="array" ref="F146">IFERROR(INDEX('HELP ACC-ITEMS'!$F$4:$F$1000,SMALL(IF(C146='HELP ACC-ITEMS'!$C$4:$C$1000,ROW('HELP ACC-ITEMS'!$C$4:$C$1000)-3),COUNTIF($C$8:C146,C146))),"")</f>
        <v xml:space="preserve"> </v>
      </c>
      <c r="G146" s="55">
        <f t="array" ref="G146">IF(OR(MID($E146,1,4)="وارد",MID($E146,1,10)="مرتجع عميل"),IF($D$3&lt;&gt;"",INDEX('HELP ACC-ITEMS'!$G$4:$G$1000,SMALL(IF(C146='HELP ACC-ITEMS'!$C$4:$C$1000,ROW('HELP ACC-ITEMS'!$C$4:$C$1000)-3),COUNTIF($C$8:C146,C146)))),0)</f>
        <v>0</v>
      </c>
      <c r="H146" s="55">
        <f t="array" ref="H146">IF(OR(MID($E146,1,5)="منصرف",MID($E146,1,10)="مرتجع مورد"),IF($D$3&lt;&gt;"",INDEX('HELP ACC-ITEMS'!$G$4:$G$1000,SMALL(IF(C146='HELP ACC-ITEMS'!$C$4:$C$1000,ROW('HELP ACC-ITEMS'!$C$4:$C$1000)-3),COUNTIF($C$8:C146,C146)))),0)</f>
        <v>0</v>
      </c>
      <c r="I146" s="55">
        <f t="shared" si="5"/>
        <v>0</v>
      </c>
      <c r="J146" s="55" t="str">
        <f t="array" ref="J146">IFERROR(INDEX('HELP ACC-ITEMS'!$H$4:$H$1000,SMALL(IF(C146='HELP ACC-ITEMS'!$C$4:$C$1000,ROW('HELP ACC-ITEMS'!$C$4:$C$1000)-3),COUNTIF($C$8:C146,C146))),"")</f>
        <v xml:space="preserve"> </v>
      </c>
    </row>
    <row r="147" spans="2:10">
      <c r="B147" s="55" t="str">
        <f>IF( E147&lt;&gt;"",COUNT($B$7:B146)+1,"")</f>
        <v/>
      </c>
      <c r="C147" s="57" t="str">
        <f>IFERROR(IF($D$3&lt;&gt;"",SMALL('HELP ACC-ITEMS'!$C$4:$C$1000,ROW(A141))," "),"    ")</f>
        <v xml:space="preserve"> </v>
      </c>
      <c r="D147" s="56" t="str">
        <f t="array" ref="D147">IFERROR(INDEX('HELP ACC-ITEMS'!$D$4:$D$1000,SMALL(IF(C147='HELP ACC-ITEMS'!$C$4:$C$1000,ROW('HELP ACC-ITEMS'!$C$4:$C$1000)-3),COUNTIF($C$8:C147,C147))),"")</f>
        <v xml:space="preserve"> </v>
      </c>
      <c r="E147" s="56" t="str">
        <f t="array" ref="E147">IFERROR(INDEX('HELP ACC-ITEMS'!$E$4:$E$1000,SMALL(IF(C147='HELP ACC-ITEMS'!$C$4:$C$1000,ROW('HELP ACC-ITEMS'!$C$4:$C$1000)-3),COUNTIF($C$8:C147,C147))),"")</f>
        <v/>
      </c>
      <c r="F147" s="56" t="str">
        <f t="array" ref="F147">IFERROR(INDEX('HELP ACC-ITEMS'!$F$4:$F$1000,SMALL(IF(C147='HELP ACC-ITEMS'!$C$4:$C$1000,ROW('HELP ACC-ITEMS'!$C$4:$C$1000)-3),COUNTIF($C$8:C147,C147))),"")</f>
        <v xml:space="preserve"> </v>
      </c>
      <c r="G147" s="55">
        <f t="array" ref="G147">IF(OR(MID($E147,1,4)="وارد",MID($E147,1,10)="مرتجع عميل"),IF($D$3&lt;&gt;"",INDEX('HELP ACC-ITEMS'!$G$4:$G$1000,SMALL(IF(C147='HELP ACC-ITEMS'!$C$4:$C$1000,ROW('HELP ACC-ITEMS'!$C$4:$C$1000)-3),COUNTIF($C$8:C147,C147)))),0)</f>
        <v>0</v>
      </c>
      <c r="H147" s="55">
        <f t="array" ref="H147">IF(OR(MID($E147,1,5)="منصرف",MID($E147,1,10)="مرتجع مورد"),IF($D$3&lt;&gt;"",INDEX('HELP ACC-ITEMS'!$G$4:$G$1000,SMALL(IF(C147='HELP ACC-ITEMS'!$C$4:$C$1000,ROW('HELP ACC-ITEMS'!$C$4:$C$1000)-3),COUNTIF($C$8:C147,C147)))),0)</f>
        <v>0</v>
      </c>
      <c r="I147" s="55">
        <f t="shared" si="5"/>
        <v>0</v>
      </c>
      <c r="J147" s="55" t="str">
        <f t="array" ref="J147">IFERROR(INDEX('HELP ACC-ITEMS'!$H$4:$H$1000,SMALL(IF(C147='HELP ACC-ITEMS'!$C$4:$C$1000,ROW('HELP ACC-ITEMS'!$C$4:$C$1000)-3),COUNTIF($C$8:C147,C147))),"")</f>
        <v xml:space="preserve"> </v>
      </c>
    </row>
    <row r="148" spans="2:10">
      <c r="B148" s="55" t="str">
        <f>IF( E148&lt;&gt;"",COUNT($B$7:B147)+1,"")</f>
        <v/>
      </c>
      <c r="C148" s="57" t="str">
        <f>IFERROR(IF($D$3&lt;&gt;"",SMALL('HELP ACC-ITEMS'!$C$4:$C$1000,ROW(A142))," "),"    ")</f>
        <v xml:space="preserve"> </v>
      </c>
      <c r="D148" s="56" t="str">
        <f t="array" ref="D148">IFERROR(INDEX('HELP ACC-ITEMS'!$D$4:$D$1000,SMALL(IF(C148='HELP ACC-ITEMS'!$C$4:$C$1000,ROW('HELP ACC-ITEMS'!$C$4:$C$1000)-3),COUNTIF($C$8:C148,C148))),"")</f>
        <v xml:space="preserve"> </v>
      </c>
      <c r="E148" s="56" t="str">
        <f t="array" ref="E148">IFERROR(INDEX('HELP ACC-ITEMS'!$E$4:$E$1000,SMALL(IF(C148='HELP ACC-ITEMS'!$C$4:$C$1000,ROW('HELP ACC-ITEMS'!$C$4:$C$1000)-3),COUNTIF($C$8:C148,C148))),"")</f>
        <v/>
      </c>
      <c r="F148" s="56" t="str">
        <f t="array" ref="F148">IFERROR(INDEX('HELP ACC-ITEMS'!$F$4:$F$1000,SMALL(IF(C148='HELP ACC-ITEMS'!$C$4:$C$1000,ROW('HELP ACC-ITEMS'!$C$4:$C$1000)-3),COUNTIF($C$8:C148,C148))),"")</f>
        <v xml:space="preserve"> </v>
      </c>
      <c r="G148" s="55">
        <f t="array" ref="G148">IF(OR(MID($E148,1,4)="وارد",MID($E148,1,10)="مرتجع عميل"),IF($D$3&lt;&gt;"",INDEX('HELP ACC-ITEMS'!$G$4:$G$1000,SMALL(IF(C148='HELP ACC-ITEMS'!$C$4:$C$1000,ROW('HELP ACC-ITEMS'!$C$4:$C$1000)-3),COUNTIF($C$8:C148,C148)))),0)</f>
        <v>0</v>
      </c>
      <c r="H148" s="55">
        <f t="array" ref="H148">IF(OR(MID($E148,1,5)="منصرف",MID($E148,1,10)="مرتجع مورد"),IF($D$3&lt;&gt;"",INDEX('HELP ACC-ITEMS'!$G$4:$G$1000,SMALL(IF(C148='HELP ACC-ITEMS'!$C$4:$C$1000,ROW('HELP ACC-ITEMS'!$C$4:$C$1000)-3),COUNTIF($C$8:C148,C148)))),0)</f>
        <v>0</v>
      </c>
      <c r="I148" s="55">
        <f t="shared" si="5"/>
        <v>0</v>
      </c>
      <c r="J148" s="55" t="str">
        <f t="array" ref="J148">IFERROR(INDEX('HELP ACC-ITEMS'!$H$4:$H$1000,SMALL(IF(C148='HELP ACC-ITEMS'!$C$4:$C$1000,ROW('HELP ACC-ITEMS'!$C$4:$C$1000)-3),COUNTIF($C$8:C148,C148))),"")</f>
        <v xml:space="preserve"> </v>
      </c>
    </row>
    <row r="149" spans="2:10">
      <c r="B149" s="55" t="str">
        <f>IF( E149&lt;&gt;"",COUNT($B$7:B148)+1,"")</f>
        <v/>
      </c>
      <c r="C149" s="57" t="str">
        <f>IFERROR(IF($D$3&lt;&gt;"",SMALL('HELP ACC-ITEMS'!$C$4:$C$1000,ROW(A143))," "),"    ")</f>
        <v xml:space="preserve"> </v>
      </c>
      <c r="D149" s="56" t="str">
        <f t="array" ref="D149">IFERROR(INDEX('HELP ACC-ITEMS'!$D$4:$D$1000,SMALL(IF(C149='HELP ACC-ITEMS'!$C$4:$C$1000,ROW('HELP ACC-ITEMS'!$C$4:$C$1000)-3),COUNTIF($C$8:C149,C149))),"")</f>
        <v xml:space="preserve"> </v>
      </c>
      <c r="E149" s="56" t="str">
        <f t="array" ref="E149">IFERROR(INDEX('HELP ACC-ITEMS'!$E$4:$E$1000,SMALL(IF(C149='HELP ACC-ITEMS'!$C$4:$C$1000,ROW('HELP ACC-ITEMS'!$C$4:$C$1000)-3),COUNTIF($C$8:C149,C149))),"")</f>
        <v/>
      </c>
      <c r="F149" s="56" t="str">
        <f t="array" ref="F149">IFERROR(INDEX('HELP ACC-ITEMS'!$F$4:$F$1000,SMALL(IF(C149='HELP ACC-ITEMS'!$C$4:$C$1000,ROW('HELP ACC-ITEMS'!$C$4:$C$1000)-3),COUNTIF($C$8:C149,C149))),"")</f>
        <v xml:space="preserve"> </v>
      </c>
      <c r="G149" s="55">
        <f t="array" ref="G149">IF(OR(MID($E149,1,4)="وارد",MID($E149,1,10)="مرتجع عميل"),IF($D$3&lt;&gt;"",INDEX('HELP ACC-ITEMS'!$G$4:$G$1000,SMALL(IF(C149='HELP ACC-ITEMS'!$C$4:$C$1000,ROW('HELP ACC-ITEMS'!$C$4:$C$1000)-3),COUNTIF($C$8:C149,C149)))),0)</f>
        <v>0</v>
      </c>
      <c r="H149" s="55">
        <f t="array" ref="H149">IF(OR(MID($E149,1,5)="منصرف",MID($E149,1,10)="مرتجع مورد"),IF($D$3&lt;&gt;"",INDEX('HELP ACC-ITEMS'!$G$4:$G$1000,SMALL(IF(C149='HELP ACC-ITEMS'!$C$4:$C$1000,ROW('HELP ACC-ITEMS'!$C$4:$C$1000)-3),COUNTIF($C$8:C149,C149)))),0)</f>
        <v>0</v>
      </c>
      <c r="I149" s="55">
        <f t="shared" si="5"/>
        <v>0</v>
      </c>
      <c r="J149" s="55" t="str">
        <f t="array" ref="J149">IFERROR(INDEX('HELP ACC-ITEMS'!$H$4:$H$1000,SMALL(IF(C149='HELP ACC-ITEMS'!$C$4:$C$1000,ROW('HELP ACC-ITEMS'!$C$4:$C$1000)-3),COUNTIF($C$8:C149,C149))),"")</f>
        <v xml:space="preserve"> </v>
      </c>
    </row>
    <row r="150" spans="2:10">
      <c r="B150" s="55" t="str">
        <f>IF( E150&lt;&gt;"",COUNT($B$7:B149)+1,"")</f>
        <v/>
      </c>
      <c r="C150" s="57" t="str">
        <f>IFERROR(IF($D$3&lt;&gt;"",SMALL('HELP ACC-ITEMS'!$C$4:$C$1000,ROW(A144))," "),"    ")</f>
        <v xml:space="preserve"> </v>
      </c>
      <c r="D150" s="56" t="str">
        <f t="array" ref="D150">IFERROR(INDEX('HELP ACC-ITEMS'!$D$4:$D$1000,SMALL(IF(C150='HELP ACC-ITEMS'!$C$4:$C$1000,ROW('HELP ACC-ITEMS'!$C$4:$C$1000)-3),COUNTIF($C$8:C150,C150))),"")</f>
        <v xml:space="preserve"> </v>
      </c>
      <c r="E150" s="56" t="str">
        <f t="array" ref="E150">IFERROR(INDEX('HELP ACC-ITEMS'!$E$4:$E$1000,SMALL(IF(C150='HELP ACC-ITEMS'!$C$4:$C$1000,ROW('HELP ACC-ITEMS'!$C$4:$C$1000)-3),COUNTIF($C$8:C150,C150))),"")</f>
        <v/>
      </c>
      <c r="F150" s="56" t="str">
        <f t="array" ref="F150">IFERROR(INDEX('HELP ACC-ITEMS'!$F$4:$F$1000,SMALL(IF(C150='HELP ACC-ITEMS'!$C$4:$C$1000,ROW('HELP ACC-ITEMS'!$C$4:$C$1000)-3),COUNTIF($C$8:C150,C150))),"")</f>
        <v xml:space="preserve"> </v>
      </c>
      <c r="G150" s="55">
        <f t="array" ref="G150">IF(OR(MID($E150,1,4)="وارد",MID($E150,1,10)="مرتجع عميل"),IF($D$3&lt;&gt;"",INDEX('HELP ACC-ITEMS'!$G$4:$G$1000,SMALL(IF(C150='HELP ACC-ITEMS'!$C$4:$C$1000,ROW('HELP ACC-ITEMS'!$C$4:$C$1000)-3),COUNTIF($C$8:C150,C150)))),0)</f>
        <v>0</v>
      </c>
      <c r="H150" s="55">
        <f t="array" ref="H150">IF(OR(MID($E150,1,5)="منصرف",MID($E150,1,10)="مرتجع مورد"),IF($D$3&lt;&gt;"",INDEX('HELP ACC-ITEMS'!$G$4:$G$1000,SMALL(IF(C150='HELP ACC-ITEMS'!$C$4:$C$1000,ROW('HELP ACC-ITEMS'!$C$4:$C$1000)-3),COUNTIF($C$8:C150,C150)))),0)</f>
        <v>0</v>
      </c>
      <c r="I150" s="55">
        <f t="shared" si="5"/>
        <v>0</v>
      </c>
      <c r="J150" s="55" t="str">
        <f t="array" ref="J150">IFERROR(INDEX('HELP ACC-ITEMS'!$H$4:$H$1000,SMALL(IF(C150='HELP ACC-ITEMS'!$C$4:$C$1000,ROW('HELP ACC-ITEMS'!$C$4:$C$1000)-3),COUNTIF($C$8:C150,C150))),"")</f>
        <v xml:space="preserve"> </v>
      </c>
    </row>
    <row r="151" spans="2:10">
      <c r="B151" s="55" t="str">
        <f>IF( E151&lt;&gt;"",COUNT($B$7:B150)+1,"")</f>
        <v/>
      </c>
      <c r="C151" s="57" t="str">
        <f>IFERROR(IF($D$3&lt;&gt;"",SMALL('HELP ACC-ITEMS'!$C$4:$C$1000,ROW(A145))," "),"    ")</f>
        <v xml:space="preserve"> </v>
      </c>
      <c r="D151" s="56" t="str">
        <f t="array" ref="D151">IFERROR(INDEX('HELP ACC-ITEMS'!$D$4:$D$1000,SMALL(IF(C151='HELP ACC-ITEMS'!$C$4:$C$1000,ROW('HELP ACC-ITEMS'!$C$4:$C$1000)-3),COUNTIF($C$8:C151,C151))),"")</f>
        <v xml:space="preserve"> </v>
      </c>
      <c r="E151" s="56" t="str">
        <f t="array" ref="E151">IFERROR(INDEX('HELP ACC-ITEMS'!$E$4:$E$1000,SMALL(IF(C151='HELP ACC-ITEMS'!$C$4:$C$1000,ROW('HELP ACC-ITEMS'!$C$4:$C$1000)-3),COUNTIF($C$8:C151,C151))),"")</f>
        <v/>
      </c>
      <c r="F151" s="56" t="str">
        <f t="array" ref="F151">IFERROR(INDEX('HELP ACC-ITEMS'!$F$4:$F$1000,SMALL(IF(C151='HELP ACC-ITEMS'!$C$4:$C$1000,ROW('HELP ACC-ITEMS'!$C$4:$C$1000)-3),COUNTIF($C$8:C151,C151))),"")</f>
        <v xml:space="preserve"> </v>
      </c>
      <c r="G151" s="55">
        <f t="array" ref="G151">IF(OR(MID($E151,1,4)="وارد",MID($E151,1,10)="مرتجع عميل"),IF($D$3&lt;&gt;"",INDEX('HELP ACC-ITEMS'!$G$4:$G$1000,SMALL(IF(C151='HELP ACC-ITEMS'!$C$4:$C$1000,ROW('HELP ACC-ITEMS'!$C$4:$C$1000)-3),COUNTIF($C$8:C151,C151)))),0)</f>
        <v>0</v>
      </c>
      <c r="H151" s="55">
        <f t="array" ref="H151">IF(OR(MID($E151,1,5)="منصرف",MID($E151,1,10)="مرتجع مورد"),IF($D$3&lt;&gt;"",INDEX('HELP ACC-ITEMS'!$G$4:$G$1000,SMALL(IF(C151='HELP ACC-ITEMS'!$C$4:$C$1000,ROW('HELP ACC-ITEMS'!$C$4:$C$1000)-3),COUNTIF($C$8:C151,C151)))),0)</f>
        <v>0</v>
      </c>
      <c r="I151" s="55">
        <f t="shared" si="5"/>
        <v>0</v>
      </c>
      <c r="J151" s="55" t="str">
        <f t="array" ref="J151">IFERROR(INDEX('HELP ACC-ITEMS'!$H$4:$H$1000,SMALL(IF(C151='HELP ACC-ITEMS'!$C$4:$C$1000,ROW('HELP ACC-ITEMS'!$C$4:$C$1000)-3),COUNTIF($C$8:C151,C151))),"")</f>
        <v xml:space="preserve"> </v>
      </c>
    </row>
    <row r="152" spans="2:10">
      <c r="B152" s="55" t="str">
        <f>IF( E152&lt;&gt;"",COUNT($B$7:B151)+1,"")</f>
        <v/>
      </c>
      <c r="C152" s="57" t="str">
        <f>IFERROR(IF($D$3&lt;&gt;"",SMALL('HELP ACC-ITEMS'!$C$4:$C$1000,ROW(A146))," "),"    ")</f>
        <v xml:space="preserve"> </v>
      </c>
      <c r="D152" s="56" t="str">
        <f t="array" ref="D152">IFERROR(INDEX('HELP ACC-ITEMS'!$D$4:$D$1000,SMALL(IF(C152='HELP ACC-ITEMS'!$C$4:$C$1000,ROW('HELP ACC-ITEMS'!$C$4:$C$1000)-3),COUNTIF($C$8:C152,C152))),"")</f>
        <v xml:space="preserve"> </v>
      </c>
      <c r="E152" s="56" t="str">
        <f t="array" ref="E152">IFERROR(INDEX('HELP ACC-ITEMS'!$E$4:$E$1000,SMALL(IF(C152='HELP ACC-ITEMS'!$C$4:$C$1000,ROW('HELP ACC-ITEMS'!$C$4:$C$1000)-3),COUNTIF($C$8:C152,C152))),"")</f>
        <v/>
      </c>
      <c r="F152" s="56" t="str">
        <f t="array" ref="F152">IFERROR(INDEX('HELP ACC-ITEMS'!$F$4:$F$1000,SMALL(IF(C152='HELP ACC-ITEMS'!$C$4:$C$1000,ROW('HELP ACC-ITEMS'!$C$4:$C$1000)-3),COUNTIF($C$8:C152,C152))),"")</f>
        <v xml:space="preserve"> </v>
      </c>
      <c r="G152" s="55">
        <f t="array" ref="G152">IF(OR(MID($E152,1,4)="وارد",MID($E152,1,10)="مرتجع عميل"),IF($D$3&lt;&gt;"",INDEX('HELP ACC-ITEMS'!$G$4:$G$1000,SMALL(IF(C152='HELP ACC-ITEMS'!$C$4:$C$1000,ROW('HELP ACC-ITEMS'!$C$4:$C$1000)-3),COUNTIF($C$8:C152,C152)))),0)</f>
        <v>0</v>
      </c>
      <c r="H152" s="55">
        <f t="array" ref="H152">IF(OR(MID($E152,1,5)="منصرف",MID($E152,1,10)="مرتجع مورد"),IF($D$3&lt;&gt;"",INDEX('HELP ACC-ITEMS'!$G$4:$G$1000,SMALL(IF(C152='HELP ACC-ITEMS'!$C$4:$C$1000,ROW('HELP ACC-ITEMS'!$C$4:$C$1000)-3),COUNTIF($C$8:C152,C152)))),0)</f>
        <v>0</v>
      </c>
      <c r="I152" s="55">
        <f t="shared" si="5"/>
        <v>0</v>
      </c>
      <c r="J152" s="55" t="str">
        <f t="array" ref="J152">IFERROR(INDEX('HELP ACC-ITEMS'!$H$4:$H$1000,SMALL(IF(C152='HELP ACC-ITEMS'!$C$4:$C$1000,ROW('HELP ACC-ITEMS'!$C$4:$C$1000)-3),COUNTIF($C$8:C152,C152))),"")</f>
        <v xml:space="preserve"> </v>
      </c>
    </row>
    <row r="153" spans="2:10">
      <c r="B153" s="55" t="str">
        <f>IF( E153&lt;&gt;"",COUNT($B$7:B152)+1,"")</f>
        <v/>
      </c>
      <c r="C153" s="57" t="str">
        <f>IFERROR(IF($D$3&lt;&gt;"",SMALL('HELP ACC-ITEMS'!$C$4:$C$1000,ROW(A147))," "),"    ")</f>
        <v xml:space="preserve"> </v>
      </c>
      <c r="D153" s="56" t="str">
        <f t="array" ref="D153">IFERROR(INDEX('HELP ACC-ITEMS'!$D$4:$D$1000,SMALL(IF(C153='HELP ACC-ITEMS'!$C$4:$C$1000,ROW('HELP ACC-ITEMS'!$C$4:$C$1000)-3),COUNTIF($C$8:C153,C153))),"")</f>
        <v xml:space="preserve"> </v>
      </c>
      <c r="E153" s="56" t="str">
        <f t="array" ref="E153">IFERROR(INDEX('HELP ACC-ITEMS'!$E$4:$E$1000,SMALL(IF(C153='HELP ACC-ITEMS'!$C$4:$C$1000,ROW('HELP ACC-ITEMS'!$C$4:$C$1000)-3),COUNTIF($C$8:C153,C153))),"")</f>
        <v/>
      </c>
      <c r="F153" s="56" t="str">
        <f t="array" ref="F153">IFERROR(INDEX('HELP ACC-ITEMS'!$F$4:$F$1000,SMALL(IF(C153='HELP ACC-ITEMS'!$C$4:$C$1000,ROW('HELP ACC-ITEMS'!$C$4:$C$1000)-3),COUNTIF($C$8:C153,C153))),"")</f>
        <v xml:space="preserve"> </v>
      </c>
      <c r="G153" s="55">
        <f t="array" ref="G153">IF(OR(MID($E153,1,4)="وارد",MID($E153,1,10)="مرتجع عميل"),IF($D$3&lt;&gt;"",INDEX('HELP ACC-ITEMS'!$G$4:$G$1000,SMALL(IF(C153='HELP ACC-ITEMS'!$C$4:$C$1000,ROW('HELP ACC-ITEMS'!$C$4:$C$1000)-3),COUNTIF($C$8:C153,C153)))),0)</f>
        <v>0</v>
      </c>
      <c r="H153" s="55">
        <f t="array" ref="H153">IF(OR(MID($E153,1,5)="منصرف",MID($E153,1,10)="مرتجع مورد"),IF($D$3&lt;&gt;"",INDEX('HELP ACC-ITEMS'!$G$4:$G$1000,SMALL(IF(C153='HELP ACC-ITEMS'!$C$4:$C$1000,ROW('HELP ACC-ITEMS'!$C$4:$C$1000)-3),COUNTIF($C$8:C153,C153)))),0)</f>
        <v>0</v>
      </c>
      <c r="I153" s="55">
        <f t="shared" si="5"/>
        <v>0</v>
      </c>
      <c r="J153" s="55" t="str">
        <f t="array" ref="J153">IFERROR(INDEX('HELP ACC-ITEMS'!$H$4:$H$1000,SMALL(IF(C153='HELP ACC-ITEMS'!$C$4:$C$1000,ROW('HELP ACC-ITEMS'!$C$4:$C$1000)-3),COUNTIF($C$8:C153,C153))),"")</f>
        <v xml:space="preserve"> </v>
      </c>
    </row>
    <row r="154" spans="2:10">
      <c r="B154" s="55" t="str">
        <f>IF( E154&lt;&gt;"",COUNT($B$7:B153)+1,"")</f>
        <v/>
      </c>
      <c r="C154" s="57" t="str">
        <f>IFERROR(IF($D$3&lt;&gt;"",SMALL('HELP ACC-ITEMS'!$C$4:$C$1000,ROW(A148))," "),"    ")</f>
        <v xml:space="preserve"> </v>
      </c>
      <c r="D154" s="56" t="str">
        <f t="array" ref="D154">IFERROR(INDEX('HELP ACC-ITEMS'!$D$4:$D$1000,SMALL(IF(C154='HELP ACC-ITEMS'!$C$4:$C$1000,ROW('HELP ACC-ITEMS'!$C$4:$C$1000)-3),COUNTIF($C$8:C154,C154))),"")</f>
        <v xml:space="preserve"> </v>
      </c>
      <c r="E154" s="56" t="str">
        <f t="array" ref="E154">IFERROR(INDEX('HELP ACC-ITEMS'!$E$4:$E$1000,SMALL(IF(C154='HELP ACC-ITEMS'!$C$4:$C$1000,ROW('HELP ACC-ITEMS'!$C$4:$C$1000)-3),COUNTIF($C$8:C154,C154))),"")</f>
        <v/>
      </c>
      <c r="F154" s="56" t="str">
        <f t="array" ref="F154">IFERROR(INDEX('HELP ACC-ITEMS'!$F$4:$F$1000,SMALL(IF(C154='HELP ACC-ITEMS'!$C$4:$C$1000,ROW('HELP ACC-ITEMS'!$C$4:$C$1000)-3),COUNTIF($C$8:C154,C154))),"")</f>
        <v xml:space="preserve"> </v>
      </c>
      <c r="G154" s="55">
        <f t="array" ref="G154">IF(OR(MID($E154,1,4)="وارد",MID($E154,1,10)="مرتجع عميل"),IF($D$3&lt;&gt;"",INDEX('HELP ACC-ITEMS'!$G$4:$G$1000,SMALL(IF(C154='HELP ACC-ITEMS'!$C$4:$C$1000,ROW('HELP ACC-ITEMS'!$C$4:$C$1000)-3),COUNTIF($C$8:C154,C154)))),0)</f>
        <v>0</v>
      </c>
      <c r="H154" s="55">
        <f t="array" ref="H154">IF(OR(MID($E154,1,5)="منصرف",MID($E154,1,10)="مرتجع مورد"),IF($D$3&lt;&gt;"",INDEX('HELP ACC-ITEMS'!$G$4:$G$1000,SMALL(IF(C154='HELP ACC-ITEMS'!$C$4:$C$1000,ROW('HELP ACC-ITEMS'!$C$4:$C$1000)-3),COUNTIF($C$8:C154,C154)))),0)</f>
        <v>0</v>
      </c>
      <c r="I154" s="55">
        <f t="shared" si="5"/>
        <v>0</v>
      </c>
      <c r="J154" s="55" t="str">
        <f t="array" ref="J154">IFERROR(INDEX('HELP ACC-ITEMS'!$H$4:$H$1000,SMALL(IF(C154='HELP ACC-ITEMS'!$C$4:$C$1000,ROW('HELP ACC-ITEMS'!$C$4:$C$1000)-3),COUNTIF($C$8:C154,C154))),"")</f>
        <v xml:space="preserve"> </v>
      </c>
    </row>
    <row r="155" spans="2:10">
      <c r="B155" s="55" t="str">
        <f>IF( E155&lt;&gt;"",COUNT($B$7:B154)+1,"")</f>
        <v/>
      </c>
      <c r="C155" s="57" t="str">
        <f>IFERROR(IF($D$3&lt;&gt;"",SMALL('HELP ACC-ITEMS'!$C$4:$C$1000,ROW(A149))," "),"    ")</f>
        <v xml:space="preserve"> </v>
      </c>
      <c r="D155" s="56" t="str">
        <f t="array" ref="D155">IFERROR(INDEX('HELP ACC-ITEMS'!$D$4:$D$1000,SMALL(IF(C155='HELP ACC-ITEMS'!$C$4:$C$1000,ROW('HELP ACC-ITEMS'!$C$4:$C$1000)-3),COUNTIF($C$8:C155,C155))),"")</f>
        <v xml:space="preserve"> </v>
      </c>
      <c r="E155" s="56" t="str">
        <f t="array" ref="E155">IFERROR(INDEX('HELP ACC-ITEMS'!$E$4:$E$1000,SMALL(IF(C155='HELP ACC-ITEMS'!$C$4:$C$1000,ROW('HELP ACC-ITEMS'!$C$4:$C$1000)-3),COUNTIF($C$8:C155,C155))),"")</f>
        <v/>
      </c>
      <c r="F155" s="56" t="str">
        <f t="array" ref="F155">IFERROR(INDEX('HELP ACC-ITEMS'!$F$4:$F$1000,SMALL(IF(C155='HELP ACC-ITEMS'!$C$4:$C$1000,ROW('HELP ACC-ITEMS'!$C$4:$C$1000)-3),COUNTIF($C$8:C155,C155))),"")</f>
        <v xml:space="preserve"> </v>
      </c>
      <c r="G155" s="55">
        <f t="array" ref="G155">IF(OR(MID($E155,1,4)="وارد",MID($E155,1,10)="مرتجع عميل"),IF($D$3&lt;&gt;"",INDEX('HELP ACC-ITEMS'!$G$4:$G$1000,SMALL(IF(C155='HELP ACC-ITEMS'!$C$4:$C$1000,ROW('HELP ACC-ITEMS'!$C$4:$C$1000)-3),COUNTIF($C$8:C155,C155)))),0)</f>
        <v>0</v>
      </c>
      <c r="H155" s="55">
        <f t="array" ref="H155">IF(OR(MID($E155,1,5)="منصرف",MID($E155,1,10)="مرتجع مورد"),IF($D$3&lt;&gt;"",INDEX('HELP ACC-ITEMS'!$G$4:$G$1000,SMALL(IF(C155='HELP ACC-ITEMS'!$C$4:$C$1000,ROW('HELP ACC-ITEMS'!$C$4:$C$1000)-3),COUNTIF($C$8:C155,C155)))),0)</f>
        <v>0</v>
      </c>
      <c r="I155" s="55">
        <f t="shared" si="5"/>
        <v>0</v>
      </c>
      <c r="J155" s="55" t="str">
        <f t="array" ref="J155">IFERROR(INDEX('HELP ACC-ITEMS'!$H$4:$H$1000,SMALL(IF(C155='HELP ACC-ITEMS'!$C$4:$C$1000,ROW('HELP ACC-ITEMS'!$C$4:$C$1000)-3),COUNTIF($C$8:C155,C155))),"")</f>
        <v xml:space="preserve"> </v>
      </c>
    </row>
    <row r="156" spans="2:10">
      <c r="B156" s="55" t="str">
        <f>IF( E156&lt;&gt;"",COUNT($B$7:B155)+1,"")</f>
        <v/>
      </c>
      <c r="C156" s="57" t="str">
        <f>IFERROR(IF($D$3&lt;&gt;"",SMALL('HELP ACC-ITEMS'!$C$4:$C$1000,ROW(A150))," "),"    ")</f>
        <v xml:space="preserve"> </v>
      </c>
      <c r="D156" s="56" t="str">
        <f t="array" ref="D156">IFERROR(INDEX('HELP ACC-ITEMS'!$D$4:$D$1000,SMALL(IF(C156='HELP ACC-ITEMS'!$C$4:$C$1000,ROW('HELP ACC-ITEMS'!$C$4:$C$1000)-3),COUNTIF($C$8:C156,C156))),"")</f>
        <v xml:space="preserve"> </v>
      </c>
      <c r="E156" s="56" t="str">
        <f t="array" ref="E156">IFERROR(INDEX('HELP ACC-ITEMS'!$E$4:$E$1000,SMALL(IF(C156='HELP ACC-ITEMS'!$C$4:$C$1000,ROW('HELP ACC-ITEMS'!$C$4:$C$1000)-3),COUNTIF($C$8:C156,C156))),"")</f>
        <v/>
      </c>
      <c r="F156" s="56" t="str">
        <f t="array" ref="F156">IFERROR(INDEX('HELP ACC-ITEMS'!$F$4:$F$1000,SMALL(IF(C156='HELP ACC-ITEMS'!$C$4:$C$1000,ROW('HELP ACC-ITEMS'!$C$4:$C$1000)-3),COUNTIF($C$8:C156,C156))),"")</f>
        <v xml:space="preserve"> </v>
      </c>
      <c r="G156" s="55">
        <f t="array" ref="G156">IF(OR(MID($E156,1,4)="وارد",MID($E156,1,10)="مرتجع عميل"),IF($D$3&lt;&gt;"",INDEX('HELP ACC-ITEMS'!$G$4:$G$1000,SMALL(IF(C156='HELP ACC-ITEMS'!$C$4:$C$1000,ROW('HELP ACC-ITEMS'!$C$4:$C$1000)-3),COUNTIF($C$8:C156,C156)))),0)</f>
        <v>0</v>
      </c>
      <c r="H156" s="55">
        <f t="array" ref="H156">IF(OR(MID($E156,1,5)="منصرف",MID($E156,1,10)="مرتجع مورد"),IF($D$3&lt;&gt;"",INDEX('HELP ACC-ITEMS'!$G$4:$G$1000,SMALL(IF(C156='HELP ACC-ITEMS'!$C$4:$C$1000,ROW('HELP ACC-ITEMS'!$C$4:$C$1000)-3),COUNTIF($C$8:C156,C156)))),0)</f>
        <v>0</v>
      </c>
      <c r="I156" s="55">
        <f t="shared" si="5"/>
        <v>0</v>
      </c>
      <c r="J156" s="55" t="str">
        <f t="array" ref="J156">IFERROR(INDEX('HELP ACC-ITEMS'!$H$4:$H$1000,SMALL(IF(C156='HELP ACC-ITEMS'!$C$4:$C$1000,ROW('HELP ACC-ITEMS'!$C$4:$C$1000)-3),COUNTIF($C$8:C156,C156))),"")</f>
        <v xml:space="preserve"> </v>
      </c>
    </row>
    <row r="157" spans="2:10">
      <c r="B157" s="55" t="str">
        <f>IF( E157&lt;&gt;"",COUNT($B$7:B156)+1,"")</f>
        <v/>
      </c>
      <c r="C157" s="57" t="str">
        <f>IFERROR(IF($D$3&lt;&gt;"",SMALL('HELP ACC-ITEMS'!$C$4:$C$1000,ROW(A151))," "),"    ")</f>
        <v xml:space="preserve"> </v>
      </c>
      <c r="D157" s="56" t="str">
        <f t="array" ref="D157">IFERROR(INDEX('HELP ACC-ITEMS'!$D$4:$D$1000,SMALL(IF(C157='HELP ACC-ITEMS'!$C$4:$C$1000,ROW('HELP ACC-ITEMS'!$C$4:$C$1000)-3),COUNTIF($C$8:C157,C157))),"")</f>
        <v xml:space="preserve"> </v>
      </c>
      <c r="E157" s="56" t="str">
        <f t="array" ref="E157">IFERROR(INDEX('HELP ACC-ITEMS'!$E$4:$E$1000,SMALL(IF(C157='HELP ACC-ITEMS'!$C$4:$C$1000,ROW('HELP ACC-ITEMS'!$C$4:$C$1000)-3),COUNTIF($C$8:C157,C157))),"")</f>
        <v/>
      </c>
      <c r="F157" s="56" t="str">
        <f t="array" ref="F157">IFERROR(INDEX('HELP ACC-ITEMS'!$F$4:$F$1000,SMALL(IF(C157='HELP ACC-ITEMS'!$C$4:$C$1000,ROW('HELP ACC-ITEMS'!$C$4:$C$1000)-3),COUNTIF($C$8:C157,C157))),"")</f>
        <v xml:space="preserve"> </v>
      </c>
      <c r="G157" s="55">
        <f t="array" ref="G157">IF(OR(MID($E157,1,4)="وارد",MID($E157,1,10)="مرتجع عميل"),IF($D$3&lt;&gt;"",INDEX('HELP ACC-ITEMS'!$G$4:$G$1000,SMALL(IF(C157='HELP ACC-ITEMS'!$C$4:$C$1000,ROW('HELP ACC-ITEMS'!$C$4:$C$1000)-3),COUNTIF($C$8:C157,C157)))),0)</f>
        <v>0</v>
      </c>
      <c r="H157" s="55">
        <f t="array" ref="H157">IF(OR(MID($E157,1,5)="منصرف",MID($E157,1,10)="مرتجع مورد"),IF($D$3&lt;&gt;"",INDEX('HELP ACC-ITEMS'!$G$4:$G$1000,SMALL(IF(C157='HELP ACC-ITEMS'!$C$4:$C$1000,ROW('HELP ACC-ITEMS'!$C$4:$C$1000)-3),COUNTIF($C$8:C157,C157)))),0)</f>
        <v>0</v>
      </c>
      <c r="I157" s="55">
        <f t="shared" si="5"/>
        <v>0</v>
      </c>
      <c r="J157" s="55" t="str">
        <f t="array" ref="J157">IFERROR(INDEX('HELP ACC-ITEMS'!$H$4:$H$1000,SMALL(IF(C157='HELP ACC-ITEMS'!$C$4:$C$1000,ROW('HELP ACC-ITEMS'!$C$4:$C$1000)-3),COUNTIF($C$8:C157,C157))),"")</f>
        <v xml:space="preserve"> </v>
      </c>
    </row>
    <row r="158" spans="2:10">
      <c r="B158" s="55" t="str">
        <f>IF( E158&lt;&gt;"",COUNT($B$7:B157)+1,"")</f>
        <v/>
      </c>
      <c r="C158" s="57" t="str">
        <f>IFERROR(IF($D$3&lt;&gt;"",SMALL('HELP ACC-ITEMS'!$C$4:$C$1000,ROW(A152))," "),"    ")</f>
        <v xml:space="preserve"> </v>
      </c>
      <c r="D158" s="56" t="str">
        <f t="array" ref="D158">IFERROR(INDEX('HELP ACC-ITEMS'!$D$4:$D$1000,SMALL(IF(C158='HELP ACC-ITEMS'!$C$4:$C$1000,ROW('HELP ACC-ITEMS'!$C$4:$C$1000)-3),COUNTIF($C$8:C158,C158))),"")</f>
        <v xml:space="preserve"> </v>
      </c>
      <c r="E158" s="56" t="str">
        <f t="array" ref="E158">IFERROR(INDEX('HELP ACC-ITEMS'!$E$4:$E$1000,SMALL(IF(C158='HELP ACC-ITEMS'!$C$4:$C$1000,ROW('HELP ACC-ITEMS'!$C$4:$C$1000)-3),COUNTIF($C$8:C158,C158))),"")</f>
        <v/>
      </c>
      <c r="F158" s="56" t="str">
        <f t="array" ref="F158">IFERROR(INDEX('HELP ACC-ITEMS'!$F$4:$F$1000,SMALL(IF(C158='HELP ACC-ITEMS'!$C$4:$C$1000,ROW('HELP ACC-ITEMS'!$C$4:$C$1000)-3),COUNTIF($C$8:C158,C158))),"")</f>
        <v xml:space="preserve"> </v>
      </c>
      <c r="G158" s="55">
        <f t="array" ref="G158">IF(OR(MID($E158,1,4)="وارد",MID($E158,1,10)="مرتجع عميل"),IF($D$3&lt;&gt;"",INDEX('HELP ACC-ITEMS'!$G$4:$G$1000,SMALL(IF(C158='HELP ACC-ITEMS'!$C$4:$C$1000,ROW('HELP ACC-ITEMS'!$C$4:$C$1000)-3),COUNTIF($C$8:C158,C158)))),0)</f>
        <v>0</v>
      </c>
      <c r="H158" s="55">
        <f t="array" ref="H158">IF(OR(MID($E158,1,5)="منصرف",MID($E158,1,10)="مرتجع مورد"),IF($D$3&lt;&gt;"",INDEX('HELP ACC-ITEMS'!$G$4:$G$1000,SMALL(IF(C158='HELP ACC-ITEMS'!$C$4:$C$1000,ROW('HELP ACC-ITEMS'!$C$4:$C$1000)-3),COUNTIF($C$8:C158,C158)))),0)</f>
        <v>0</v>
      </c>
      <c r="I158" s="55">
        <f t="shared" si="5"/>
        <v>0</v>
      </c>
      <c r="J158" s="55" t="str">
        <f t="array" ref="J158">IFERROR(INDEX('HELP ACC-ITEMS'!$H$4:$H$1000,SMALL(IF(C158='HELP ACC-ITEMS'!$C$4:$C$1000,ROW('HELP ACC-ITEMS'!$C$4:$C$1000)-3),COUNTIF($C$8:C158,C158))),"")</f>
        <v xml:space="preserve"> </v>
      </c>
    </row>
    <row r="159" spans="2:10">
      <c r="B159" s="55" t="str">
        <f>IF( E159&lt;&gt;"",COUNT($B$7:B158)+1,"")</f>
        <v/>
      </c>
      <c r="C159" s="57" t="str">
        <f>IFERROR(IF($D$3&lt;&gt;"",SMALL('HELP ACC-ITEMS'!$C$4:$C$1000,ROW(A153))," "),"    ")</f>
        <v xml:space="preserve"> </v>
      </c>
      <c r="D159" s="56" t="str">
        <f t="array" ref="D159">IFERROR(INDEX('HELP ACC-ITEMS'!$D$4:$D$1000,SMALL(IF(C159='HELP ACC-ITEMS'!$C$4:$C$1000,ROW('HELP ACC-ITEMS'!$C$4:$C$1000)-3),COUNTIF($C$8:C159,C159))),"")</f>
        <v xml:space="preserve"> </v>
      </c>
      <c r="E159" s="56" t="str">
        <f t="array" ref="E159">IFERROR(INDEX('HELP ACC-ITEMS'!$E$4:$E$1000,SMALL(IF(C159='HELP ACC-ITEMS'!$C$4:$C$1000,ROW('HELP ACC-ITEMS'!$C$4:$C$1000)-3),COUNTIF($C$8:C159,C159))),"")</f>
        <v/>
      </c>
      <c r="F159" s="56" t="str">
        <f t="array" ref="F159">IFERROR(INDEX('HELP ACC-ITEMS'!$F$4:$F$1000,SMALL(IF(C159='HELP ACC-ITEMS'!$C$4:$C$1000,ROW('HELP ACC-ITEMS'!$C$4:$C$1000)-3),COUNTIF($C$8:C159,C159))),"")</f>
        <v xml:space="preserve"> </v>
      </c>
      <c r="G159" s="55">
        <f t="array" ref="G159">IF(OR(MID($E159,1,4)="وارد",MID($E159,1,10)="مرتجع عميل"),IF($D$3&lt;&gt;"",INDEX('HELP ACC-ITEMS'!$G$4:$G$1000,SMALL(IF(C159='HELP ACC-ITEMS'!$C$4:$C$1000,ROW('HELP ACC-ITEMS'!$C$4:$C$1000)-3),COUNTIF($C$8:C159,C159)))),0)</f>
        <v>0</v>
      </c>
      <c r="H159" s="55">
        <f t="array" ref="H159">IF(OR(MID($E159,1,5)="منصرف",MID($E159,1,10)="مرتجع مورد"),IF($D$3&lt;&gt;"",INDEX('HELP ACC-ITEMS'!$G$4:$G$1000,SMALL(IF(C159='HELP ACC-ITEMS'!$C$4:$C$1000,ROW('HELP ACC-ITEMS'!$C$4:$C$1000)-3),COUNTIF($C$8:C159,C159)))),0)</f>
        <v>0</v>
      </c>
      <c r="I159" s="55">
        <f t="shared" si="5"/>
        <v>0</v>
      </c>
      <c r="J159" s="55" t="str">
        <f t="array" ref="J159">IFERROR(INDEX('HELP ACC-ITEMS'!$H$4:$H$1000,SMALL(IF(C159='HELP ACC-ITEMS'!$C$4:$C$1000,ROW('HELP ACC-ITEMS'!$C$4:$C$1000)-3),COUNTIF($C$8:C159,C159))),"")</f>
        <v xml:space="preserve"> </v>
      </c>
    </row>
    <row r="160" spans="2:10">
      <c r="B160" s="55" t="str">
        <f>IF( E160&lt;&gt;"",COUNT($B$7:B159)+1,"")</f>
        <v/>
      </c>
      <c r="C160" s="57" t="str">
        <f>IFERROR(IF($D$3&lt;&gt;"",SMALL('HELP ACC-ITEMS'!$C$4:$C$1000,ROW(A154))," "),"    ")</f>
        <v xml:space="preserve"> </v>
      </c>
      <c r="D160" s="56" t="str">
        <f t="array" ref="D160">IFERROR(INDEX('HELP ACC-ITEMS'!$D$4:$D$1000,SMALL(IF(C160='HELP ACC-ITEMS'!$C$4:$C$1000,ROW('HELP ACC-ITEMS'!$C$4:$C$1000)-3),COUNTIF($C$8:C160,C160))),"")</f>
        <v xml:space="preserve"> </v>
      </c>
      <c r="E160" s="56" t="str">
        <f t="array" ref="E160">IFERROR(INDEX('HELP ACC-ITEMS'!$E$4:$E$1000,SMALL(IF(C160='HELP ACC-ITEMS'!$C$4:$C$1000,ROW('HELP ACC-ITEMS'!$C$4:$C$1000)-3),COUNTIF($C$8:C160,C160))),"")</f>
        <v/>
      </c>
      <c r="F160" s="56" t="str">
        <f t="array" ref="F160">IFERROR(INDEX('HELP ACC-ITEMS'!$F$4:$F$1000,SMALL(IF(C160='HELP ACC-ITEMS'!$C$4:$C$1000,ROW('HELP ACC-ITEMS'!$C$4:$C$1000)-3),COUNTIF($C$8:C160,C160))),"")</f>
        <v xml:space="preserve"> </v>
      </c>
      <c r="G160" s="55">
        <f t="array" ref="G160">IF(OR(MID($E160,1,4)="وارد",MID($E160,1,10)="مرتجع عميل"),IF($D$3&lt;&gt;"",INDEX('HELP ACC-ITEMS'!$G$4:$G$1000,SMALL(IF(C160='HELP ACC-ITEMS'!$C$4:$C$1000,ROW('HELP ACC-ITEMS'!$C$4:$C$1000)-3),COUNTIF($C$8:C160,C160)))),0)</f>
        <v>0</v>
      </c>
      <c r="H160" s="55">
        <f t="array" ref="H160">IF(OR(MID($E160,1,5)="منصرف",MID($E160,1,10)="مرتجع مورد"),IF($D$3&lt;&gt;"",INDEX('HELP ACC-ITEMS'!$G$4:$G$1000,SMALL(IF(C160='HELP ACC-ITEMS'!$C$4:$C$1000,ROW('HELP ACC-ITEMS'!$C$4:$C$1000)-3),COUNTIF($C$8:C160,C160)))),0)</f>
        <v>0</v>
      </c>
      <c r="I160" s="55">
        <f t="shared" si="5"/>
        <v>0</v>
      </c>
      <c r="J160" s="55" t="str">
        <f t="array" ref="J160">IFERROR(INDEX('HELP ACC-ITEMS'!$H$4:$H$1000,SMALL(IF(C160='HELP ACC-ITEMS'!$C$4:$C$1000,ROW('HELP ACC-ITEMS'!$C$4:$C$1000)-3),COUNTIF($C$8:C160,C160))),"")</f>
        <v xml:space="preserve"> </v>
      </c>
    </row>
    <row r="161" spans="2:10">
      <c r="B161" s="55" t="str">
        <f>IF( E161&lt;&gt;"",COUNT($B$7:B160)+1,"")</f>
        <v/>
      </c>
      <c r="C161" s="57" t="str">
        <f>IFERROR(IF($D$3&lt;&gt;"",SMALL('HELP ACC-ITEMS'!$C$4:$C$1000,ROW(A155))," "),"    ")</f>
        <v xml:space="preserve"> </v>
      </c>
      <c r="D161" s="56" t="str">
        <f t="array" ref="D161">IFERROR(INDEX('HELP ACC-ITEMS'!$D$4:$D$1000,SMALL(IF(C161='HELP ACC-ITEMS'!$C$4:$C$1000,ROW('HELP ACC-ITEMS'!$C$4:$C$1000)-3),COUNTIF($C$8:C161,C161))),"")</f>
        <v xml:space="preserve"> </v>
      </c>
      <c r="E161" s="56" t="str">
        <f t="array" ref="E161">IFERROR(INDEX('HELP ACC-ITEMS'!$E$4:$E$1000,SMALL(IF(C161='HELP ACC-ITEMS'!$C$4:$C$1000,ROW('HELP ACC-ITEMS'!$C$4:$C$1000)-3),COUNTIF($C$8:C161,C161))),"")</f>
        <v/>
      </c>
      <c r="F161" s="56" t="str">
        <f t="array" ref="F161">IFERROR(INDEX('HELP ACC-ITEMS'!$F$4:$F$1000,SMALL(IF(C161='HELP ACC-ITEMS'!$C$4:$C$1000,ROW('HELP ACC-ITEMS'!$C$4:$C$1000)-3),COUNTIF($C$8:C161,C161))),"")</f>
        <v xml:space="preserve"> </v>
      </c>
      <c r="G161" s="55">
        <f t="array" ref="G161">IF(OR(MID($E161,1,4)="وارد",MID($E161,1,10)="مرتجع عميل"),IF($D$3&lt;&gt;"",INDEX('HELP ACC-ITEMS'!$G$4:$G$1000,SMALL(IF(C161='HELP ACC-ITEMS'!$C$4:$C$1000,ROW('HELP ACC-ITEMS'!$C$4:$C$1000)-3),COUNTIF($C$8:C161,C161)))),0)</f>
        <v>0</v>
      </c>
      <c r="H161" s="55">
        <f t="array" ref="H161">IF(OR(MID($E161,1,5)="منصرف",MID($E161,1,10)="مرتجع مورد"),IF($D$3&lt;&gt;"",INDEX('HELP ACC-ITEMS'!$G$4:$G$1000,SMALL(IF(C161='HELP ACC-ITEMS'!$C$4:$C$1000,ROW('HELP ACC-ITEMS'!$C$4:$C$1000)-3),COUNTIF($C$8:C161,C161)))),0)</f>
        <v>0</v>
      </c>
      <c r="I161" s="55">
        <f t="shared" si="5"/>
        <v>0</v>
      </c>
      <c r="J161" s="55" t="str">
        <f t="array" ref="J161">IFERROR(INDEX('HELP ACC-ITEMS'!$H$4:$H$1000,SMALL(IF(C161='HELP ACC-ITEMS'!$C$4:$C$1000,ROW('HELP ACC-ITEMS'!$C$4:$C$1000)-3),COUNTIF($C$8:C161,C161))),"")</f>
        <v xml:space="preserve"> </v>
      </c>
    </row>
    <row r="162" spans="2:10">
      <c r="B162" s="55" t="str">
        <f>IF( E162&lt;&gt;"",COUNT($B$7:B161)+1,"")</f>
        <v/>
      </c>
      <c r="C162" s="57" t="str">
        <f>IFERROR(IF($D$3&lt;&gt;"",SMALL('HELP ACC-ITEMS'!$C$4:$C$1000,ROW(A156))," "),"    ")</f>
        <v xml:space="preserve"> </v>
      </c>
      <c r="D162" s="56" t="str">
        <f t="array" ref="D162">IFERROR(INDEX('HELP ACC-ITEMS'!$D$4:$D$1000,SMALL(IF(C162='HELP ACC-ITEMS'!$C$4:$C$1000,ROW('HELP ACC-ITEMS'!$C$4:$C$1000)-3),COUNTIF($C$8:C162,C162))),"")</f>
        <v xml:space="preserve"> </v>
      </c>
      <c r="E162" s="56" t="str">
        <f t="array" ref="E162">IFERROR(INDEX('HELP ACC-ITEMS'!$E$4:$E$1000,SMALL(IF(C162='HELP ACC-ITEMS'!$C$4:$C$1000,ROW('HELP ACC-ITEMS'!$C$4:$C$1000)-3),COUNTIF($C$8:C162,C162))),"")</f>
        <v/>
      </c>
      <c r="F162" s="56" t="str">
        <f t="array" ref="F162">IFERROR(INDEX('HELP ACC-ITEMS'!$F$4:$F$1000,SMALL(IF(C162='HELP ACC-ITEMS'!$C$4:$C$1000,ROW('HELP ACC-ITEMS'!$C$4:$C$1000)-3),COUNTIF($C$8:C162,C162))),"")</f>
        <v xml:space="preserve"> </v>
      </c>
      <c r="G162" s="55">
        <f t="array" ref="G162">IF(OR(MID($E162,1,4)="وارد",MID($E162,1,10)="مرتجع عميل"),IF($D$3&lt;&gt;"",INDEX('HELP ACC-ITEMS'!$G$4:$G$1000,SMALL(IF(C162='HELP ACC-ITEMS'!$C$4:$C$1000,ROW('HELP ACC-ITEMS'!$C$4:$C$1000)-3),COUNTIF($C$8:C162,C162)))),0)</f>
        <v>0</v>
      </c>
      <c r="H162" s="55">
        <f t="array" ref="H162">IF(OR(MID($E162,1,5)="منصرف",MID($E162,1,10)="مرتجع مورد"),IF($D$3&lt;&gt;"",INDEX('HELP ACC-ITEMS'!$G$4:$G$1000,SMALL(IF(C162='HELP ACC-ITEMS'!$C$4:$C$1000,ROW('HELP ACC-ITEMS'!$C$4:$C$1000)-3),COUNTIF($C$8:C162,C162)))),0)</f>
        <v>0</v>
      </c>
      <c r="I162" s="55">
        <f t="shared" si="5"/>
        <v>0</v>
      </c>
      <c r="J162" s="55" t="str">
        <f t="array" ref="J162">IFERROR(INDEX('HELP ACC-ITEMS'!$H$4:$H$1000,SMALL(IF(C162='HELP ACC-ITEMS'!$C$4:$C$1000,ROW('HELP ACC-ITEMS'!$C$4:$C$1000)-3),COUNTIF($C$8:C162,C162))),"")</f>
        <v xml:space="preserve"> </v>
      </c>
    </row>
    <row r="163" spans="2:10">
      <c r="B163" s="55" t="str">
        <f>IF( E163&lt;&gt;"",COUNT($B$7:B162)+1,"")</f>
        <v/>
      </c>
      <c r="C163" s="57" t="str">
        <f>IFERROR(IF($D$3&lt;&gt;"",SMALL('HELP ACC-ITEMS'!$C$4:$C$1000,ROW(A157))," "),"    ")</f>
        <v xml:space="preserve"> </v>
      </c>
      <c r="D163" s="56" t="str">
        <f t="array" ref="D163">IFERROR(INDEX('HELP ACC-ITEMS'!$D$4:$D$1000,SMALL(IF(C163='HELP ACC-ITEMS'!$C$4:$C$1000,ROW('HELP ACC-ITEMS'!$C$4:$C$1000)-3),COUNTIF($C$8:C163,C163))),"")</f>
        <v xml:space="preserve"> </v>
      </c>
      <c r="E163" s="56" t="str">
        <f t="array" ref="E163">IFERROR(INDEX('HELP ACC-ITEMS'!$E$4:$E$1000,SMALL(IF(C163='HELP ACC-ITEMS'!$C$4:$C$1000,ROW('HELP ACC-ITEMS'!$C$4:$C$1000)-3),COUNTIF($C$8:C163,C163))),"")</f>
        <v/>
      </c>
      <c r="F163" s="56" t="str">
        <f t="array" ref="F163">IFERROR(INDEX('HELP ACC-ITEMS'!$F$4:$F$1000,SMALL(IF(C163='HELP ACC-ITEMS'!$C$4:$C$1000,ROW('HELP ACC-ITEMS'!$C$4:$C$1000)-3),COUNTIF($C$8:C163,C163))),"")</f>
        <v xml:space="preserve"> </v>
      </c>
      <c r="G163" s="55">
        <f t="array" ref="G163">IF(OR(MID($E163,1,4)="وارد",MID($E163,1,10)="مرتجع عميل"),IF($D$3&lt;&gt;"",INDEX('HELP ACC-ITEMS'!$G$4:$G$1000,SMALL(IF(C163='HELP ACC-ITEMS'!$C$4:$C$1000,ROW('HELP ACC-ITEMS'!$C$4:$C$1000)-3),COUNTIF($C$8:C163,C163)))),0)</f>
        <v>0</v>
      </c>
      <c r="H163" s="55">
        <f t="array" ref="H163">IF(OR(MID($E163,1,5)="منصرف",MID($E163,1,10)="مرتجع مورد"),IF($D$3&lt;&gt;"",INDEX('HELP ACC-ITEMS'!$G$4:$G$1000,SMALL(IF(C163='HELP ACC-ITEMS'!$C$4:$C$1000,ROW('HELP ACC-ITEMS'!$C$4:$C$1000)-3),COUNTIF($C$8:C163,C163)))),0)</f>
        <v>0</v>
      </c>
      <c r="I163" s="55">
        <f t="shared" si="5"/>
        <v>0</v>
      </c>
      <c r="J163" s="55" t="str">
        <f t="array" ref="J163">IFERROR(INDEX('HELP ACC-ITEMS'!$H$4:$H$1000,SMALL(IF(C163='HELP ACC-ITEMS'!$C$4:$C$1000,ROW('HELP ACC-ITEMS'!$C$4:$C$1000)-3),COUNTIF($C$8:C163,C163))),"")</f>
        <v xml:space="preserve"> </v>
      </c>
    </row>
    <row r="164" spans="2:10">
      <c r="B164" s="55" t="str">
        <f>IF( E164&lt;&gt;"",COUNT($B$7:B163)+1,"")</f>
        <v/>
      </c>
      <c r="C164" s="57" t="str">
        <f>IFERROR(IF($D$3&lt;&gt;"",SMALL('HELP ACC-ITEMS'!$C$4:$C$1000,ROW(A158))," "),"    ")</f>
        <v xml:space="preserve"> </v>
      </c>
      <c r="D164" s="56" t="str">
        <f t="array" ref="D164">IFERROR(INDEX('HELP ACC-ITEMS'!$D$4:$D$1000,SMALL(IF(C164='HELP ACC-ITEMS'!$C$4:$C$1000,ROW('HELP ACC-ITEMS'!$C$4:$C$1000)-3),COUNTIF($C$8:C164,C164))),"")</f>
        <v xml:space="preserve"> </v>
      </c>
      <c r="E164" s="56" t="str">
        <f t="array" ref="E164">IFERROR(INDEX('HELP ACC-ITEMS'!$E$4:$E$1000,SMALL(IF(C164='HELP ACC-ITEMS'!$C$4:$C$1000,ROW('HELP ACC-ITEMS'!$C$4:$C$1000)-3),COUNTIF($C$8:C164,C164))),"")</f>
        <v/>
      </c>
      <c r="F164" s="56" t="str">
        <f t="array" ref="F164">IFERROR(INDEX('HELP ACC-ITEMS'!$F$4:$F$1000,SMALL(IF(C164='HELP ACC-ITEMS'!$C$4:$C$1000,ROW('HELP ACC-ITEMS'!$C$4:$C$1000)-3),COUNTIF($C$8:C164,C164))),"")</f>
        <v xml:space="preserve"> </v>
      </c>
      <c r="G164" s="55">
        <f t="array" ref="G164">IF(OR(MID($E164,1,4)="وارد",MID($E164,1,10)="مرتجع عميل"),IF($D$3&lt;&gt;"",INDEX('HELP ACC-ITEMS'!$G$4:$G$1000,SMALL(IF(C164='HELP ACC-ITEMS'!$C$4:$C$1000,ROW('HELP ACC-ITEMS'!$C$4:$C$1000)-3),COUNTIF($C$8:C164,C164)))),0)</f>
        <v>0</v>
      </c>
      <c r="H164" s="55">
        <f t="array" ref="H164">IF(OR(MID($E164,1,5)="منصرف",MID($E164,1,10)="مرتجع مورد"),IF($D$3&lt;&gt;"",INDEX('HELP ACC-ITEMS'!$G$4:$G$1000,SMALL(IF(C164='HELP ACC-ITEMS'!$C$4:$C$1000,ROW('HELP ACC-ITEMS'!$C$4:$C$1000)-3),COUNTIF($C$8:C164,C164)))),0)</f>
        <v>0</v>
      </c>
      <c r="I164" s="55">
        <f t="shared" si="5"/>
        <v>0</v>
      </c>
      <c r="J164" s="55" t="str">
        <f t="array" ref="J164">IFERROR(INDEX('HELP ACC-ITEMS'!$H$4:$H$1000,SMALL(IF(C164='HELP ACC-ITEMS'!$C$4:$C$1000,ROW('HELP ACC-ITEMS'!$C$4:$C$1000)-3),COUNTIF($C$8:C164,C164))),"")</f>
        <v xml:space="preserve"> </v>
      </c>
    </row>
    <row r="165" spans="2:10">
      <c r="B165" s="55" t="str">
        <f>IF( E165&lt;&gt;"",COUNT($B$7:B164)+1,"")</f>
        <v/>
      </c>
      <c r="C165" s="57" t="str">
        <f>IFERROR(IF($D$3&lt;&gt;"",SMALL('HELP ACC-ITEMS'!$C$4:$C$1000,ROW(A159))," "),"    ")</f>
        <v xml:space="preserve"> </v>
      </c>
      <c r="D165" s="56" t="str">
        <f t="array" ref="D165">IFERROR(INDEX('HELP ACC-ITEMS'!$D$4:$D$1000,SMALL(IF(C165='HELP ACC-ITEMS'!$C$4:$C$1000,ROW('HELP ACC-ITEMS'!$C$4:$C$1000)-3),COUNTIF($C$8:C165,C165))),"")</f>
        <v xml:space="preserve"> </v>
      </c>
      <c r="E165" s="56" t="str">
        <f t="array" ref="E165">IFERROR(INDEX('HELP ACC-ITEMS'!$E$4:$E$1000,SMALL(IF(C165='HELP ACC-ITEMS'!$C$4:$C$1000,ROW('HELP ACC-ITEMS'!$C$4:$C$1000)-3),COUNTIF($C$8:C165,C165))),"")</f>
        <v/>
      </c>
      <c r="F165" s="56" t="str">
        <f t="array" ref="F165">IFERROR(INDEX('HELP ACC-ITEMS'!$F$4:$F$1000,SMALL(IF(C165='HELP ACC-ITEMS'!$C$4:$C$1000,ROW('HELP ACC-ITEMS'!$C$4:$C$1000)-3),COUNTIF($C$8:C165,C165))),"")</f>
        <v xml:space="preserve"> </v>
      </c>
      <c r="G165" s="55">
        <f t="array" ref="G165">IF(OR(MID($E165,1,4)="وارد",MID($E165,1,10)="مرتجع عميل"),IF($D$3&lt;&gt;"",INDEX('HELP ACC-ITEMS'!$G$4:$G$1000,SMALL(IF(C165='HELP ACC-ITEMS'!$C$4:$C$1000,ROW('HELP ACC-ITEMS'!$C$4:$C$1000)-3),COUNTIF($C$8:C165,C165)))),0)</f>
        <v>0</v>
      </c>
      <c r="H165" s="55">
        <f t="array" ref="H165">IF(OR(MID($E165,1,5)="منصرف",MID($E165,1,10)="مرتجع مورد"),IF($D$3&lt;&gt;"",INDEX('HELP ACC-ITEMS'!$G$4:$G$1000,SMALL(IF(C165='HELP ACC-ITEMS'!$C$4:$C$1000,ROW('HELP ACC-ITEMS'!$C$4:$C$1000)-3),COUNTIF($C$8:C165,C165)))),0)</f>
        <v>0</v>
      </c>
      <c r="I165" s="55">
        <f t="shared" si="5"/>
        <v>0</v>
      </c>
      <c r="J165" s="55" t="str">
        <f t="array" ref="J165">IFERROR(INDEX('HELP ACC-ITEMS'!$H$4:$H$1000,SMALL(IF(C165='HELP ACC-ITEMS'!$C$4:$C$1000,ROW('HELP ACC-ITEMS'!$C$4:$C$1000)-3),COUNTIF($C$8:C165,C165))),"")</f>
        <v xml:space="preserve"> </v>
      </c>
    </row>
    <row r="166" spans="2:10">
      <c r="B166" s="55" t="str">
        <f>IF( E166&lt;&gt;"",COUNT($B$7:B165)+1,"")</f>
        <v/>
      </c>
      <c r="C166" s="57" t="str">
        <f>IFERROR(IF($D$3&lt;&gt;"",SMALL('HELP ACC-ITEMS'!$C$4:$C$1000,ROW(A160))," "),"    ")</f>
        <v xml:space="preserve"> </v>
      </c>
      <c r="D166" s="56" t="str">
        <f t="array" ref="D166">IFERROR(INDEX('HELP ACC-ITEMS'!$D$4:$D$1000,SMALL(IF(C166='HELP ACC-ITEMS'!$C$4:$C$1000,ROW('HELP ACC-ITEMS'!$C$4:$C$1000)-3),COUNTIF($C$8:C166,C166))),"")</f>
        <v xml:space="preserve"> </v>
      </c>
      <c r="E166" s="56" t="str">
        <f t="array" ref="E166">IFERROR(INDEX('HELP ACC-ITEMS'!$E$4:$E$1000,SMALL(IF(C166='HELP ACC-ITEMS'!$C$4:$C$1000,ROW('HELP ACC-ITEMS'!$C$4:$C$1000)-3),COUNTIF($C$8:C166,C166))),"")</f>
        <v/>
      </c>
      <c r="F166" s="56" t="str">
        <f t="array" ref="F166">IFERROR(INDEX('HELP ACC-ITEMS'!$F$4:$F$1000,SMALL(IF(C166='HELP ACC-ITEMS'!$C$4:$C$1000,ROW('HELP ACC-ITEMS'!$C$4:$C$1000)-3),COUNTIF($C$8:C166,C166))),"")</f>
        <v xml:space="preserve"> </v>
      </c>
      <c r="G166" s="55">
        <f t="array" ref="G166">IF(OR(MID($E166,1,4)="وارد",MID($E166,1,10)="مرتجع عميل"),IF($D$3&lt;&gt;"",INDEX('HELP ACC-ITEMS'!$G$4:$G$1000,SMALL(IF(C166='HELP ACC-ITEMS'!$C$4:$C$1000,ROW('HELP ACC-ITEMS'!$C$4:$C$1000)-3),COUNTIF($C$8:C166,C166)))),0)</f>
        <v>0</v>
      </c>
      <c r="H166" s="55">
        <f t="array" ref="H166">IF(OR(MID($E166,1,5)="منصرف",MID($E166,1,10)="مرتجع مورد"),IF($D$3&lt;&gt;"",INDEX('HELP ACC-ITEMS'!$G$4:$G$1000,SMALL(IF(C166='HELP ACC-ITEMS'!$C$4:$C$1000,ROW('HELP ACC-ITEMS'!$C$4:$C$1000)-3),COUNTIF($C$8:C166,C166)))),0)</f>
        <v>0</v>
      </c>
      <c r="I166" s="55">
        <f t="shared" si="5"/>
        <v>0</v>
      </c>
      <c r="J166" s="55" t="str">
        <f t="array" ref="J166">IFERROR(INDEX('HELP ACC-ITEMS'!$H$4:$H$1000,SMALL(IF(C166='HELP ACC-ITEMS'!$C$4:$C$1000,ROW('HELP ACC-ITEMS'!$C$4:$C$1000)-3),COUNTIF($C$8:C166,C166))),"")</f>
        <v xml:space="preserve"> </v>
      </c>
    </row>
    <row r="167" spans="2:10">
      <c r="B167" s="55" t="str">
        <f>IF( E167&lt;&gt;"",COUNT($B$7:B166)+1,"")</f>
        <v/>
      </c>
      <c r="C167" s="57" t="str">
        <f>IFERROR(IF($D$3&lt;&gt;"",SMALL('HELP ACC-ITEMS'!$C$4:$C$1000,ROW(A161))," "),"    ")</f>
        <v xml:space="preserve"> </v>
      </c>
      <c r="D167" s="56" t="str">
        <f t="array" ref="D167">IFERROR(INDEX('HELP ACC-ITEMS'!$D$4:$D$1000,SMALL(IF(C167='HELP ACC-ITEMS'!$C$4:$C$1000,ROW('HELP ACC-ITEMS'!$C$4:$C$1000)-3),COUNTIF($C$8:C167,C167))),"")</f>
        <v xml:space="preserve"> </v>
      </c>
      <c r="E167" s="56" t="str">
        <f t="array" ref="E167">IFERROR(INDEX('HELP ACC-ITEMS'!$E$4:$E$1000,SMALL(IF(C167='HELP ACC-ITEMS'!$C$4:$C$1000,ROW('HELP ACC-ITEMS'!$C$4:$C$1000)-3),COUNTIF($C$8:C167,C167))),"")</f>
        <v/>
      </c>
      <c r="F167" s="56" t="str">
        <f t="array" ref="F167">IFERROR(INDEX('HELP ACC-ITEMS'!$F$4:$F$1000,SMALL(IF(C167='HELP ACC-ITEMS'!$C$4:$C$1000,ROW('HELP ACC-ITEMS'!$C$4:$C$1000)-3),COUNTIF($C$8:C167,C167))),"")</f>
        <v xml:space="preserve"> </v>
      </c>
      <c r="G167" s="55">
        <f t="array" ref="G167">IF(OR(MID($E167,1,4)="وارد",MID($E167,1,10)="مرتجع عميل"),IF($D$3&lt;&gt;"",INDEX('HELP ACC-ITEMS'!$G$4:$G$1000,SMALL(IF(C167='HELP ACC-ITEMS'!$C$4:$C$1000,ROW('HELP ACC-ITEMS'!$C$4:$C$1000)-3),COUNTIF($C$8:C167,C167)))),0)</f>
        <v>0</v>
      </c>
      <c r="H167" s="55">
        <f t="array" ref="H167">IF(OR(MID($E167,1,5)="منصرف",MID($E167,1,10)="مرتجع مورد"),IF($D$3&lt;&gt;"",INDEX('HELP ACC-ITEMS'!$G$4:$G$1000,SMALL(IF(C167='HELP ACC-ITEMS'!$C$4:$C$1000,ROW('HELP ACC-ITEMS'!$C$4:$C$1000)-3),COUNTIF($C$8:C167,C167)))),0)</f>
        <v>0</v>
      </c>
      <c r="I167" s="55">
        <f t="shared" si="5"/>
        <v>0</v>
      </c>
      <c r="J167" s="55" t="str">
        <f t="array" ref="J167">IFERROR(INDEX('HELP ACC-ITEMS'!$H$4:$H$1000,SMALL(IF(C167='HELP ACC-ITEMS'!$C$4:$C$1000,ROW('HELP ACC-ITEMS'!$C$4:$C$1000)-3),COUNTIF($C$8:C167,C167))),"")</f>
        <v xml:space="preserve"> </v>
      </c>
    </row>
    <row r="168" spans="2:10">
      <c r="B168" s="55" t="str">
        <f>IF( E168&lt;&gt;"",COUNT($B$7:B167)+1,"")</f>
        <v/>
      </c>
      <c r="C168" s="57" t="str">
        <f>IFERROR(IF($D$3&lt;&gt;"",SMALL('HELP ACC-ITEMS'!$C$4:$C$1000,ROW(A162))," "),"    ")</f>
        <v xml:space="preserve"> </v>
      </c>
      <c r="D168" s="56" t="str">
        <f t="array" ref="D168">IFERROR(INDEX('HELP ACC-ITEMS'!$D$4:$D$1000,SMALL(IF(C168='HELP ACC-ITEMS'!$C$4:$C$1000,ROW('HELP ACC-ITEMS'!$C$4:$C$1000)-3),COUNTIF($C$8:C168,C168))),"")</f>
        <v xml:space="preserve"> </v>
      </c>
      <c r="E168" s="56" t="str">
        <f t="array" ref="E168">IFERROR(INDEX('HELP ACC-ITEMS'!$E$4:$E$1000,SMALL(IF(C168='HELP ACC-ITEMS'!$C$4:$C$1000,ROW('HELP ACC-ITEMS'!$C$4:$C$1000)-3),COUNTIF($C$8:C168,C168))),"")</f>
        <v/>
      </c>
      <c r="F168" s="56" t="str">
        <f t="array" ref="F168">IFERROR(INDEX('HELP ACC-ITEMS'!$F$4:$F$1000,SMALL(IF(C168='HELP ACC-ITEMS'!$C$4:$C$1000,ROW('HELP ACC-ITEMS'!$C$4:$C$1000)-3),COUNTIF($C$8:C168,C168))),"")</f>
        <v xml:space="preserve"> </v>
      </c>
      <c r="G168" s="55">
        <f t="array" ref="G168">IF(OR(MID($E168,1,4)="وارد",MID($E168,1,10)="مرتجع عميل"),IF($D$3&lt;&gt;"",INDEX('HELP ACC-ITEMS'!$G$4:$G$1000,SMALL(IF(C168='HELP ACC-ITEMS'!$C$4:$C$1000,ROW('HELP ACC-ITEMS'!$C$4:$C$1000)-3),COUNTIF($C$8:C168,C168)))),0)</f>
        <v>0</v>
      </c>
      <c r="H168" s="55">
        <f t="array" ref="H168">IF(OR(MID($E168,1,5)="منصرف",MID($E168,1,10)="مرتجع مورد"),IF($D$3&lt;&gt;"",INDEX('HELP ACC-ITEMS'!$G$4:$G$1000,SMALL(IF(C168='HELP ACC-ITEMS'!$C$4:$C$1000,ROW('HELP ACC-ITEMS'!$C$4:$C$1000)-3),COUNTIF($C$8:C168,C168)))),0)</f>
        <v>0</v>
      </c>
      <c r="I168" s="55">
        <f t="shared" si="5"/>
        <v>0</v>
      </c>
      <c r="J168" s="55" t="str">
        <f t="array" ref="J168">IFERROR(INDEX('HELP ACC-ITEMS'!$H$4:$H$1000,SMALL(IF(C168='HELP ACC-ITEMS'!$C$4:$C$1000,ROW('HELP ACC-ITEMS'!$C$4:$C$1000)-3),COUNTIF($C$8:C168,C168))),"")</f>
        <v xml:space="preserve"> </v>
      </c>
    </row>
    <row r="169" spans="2:10">
      <c r="B169" s="55" t="str">
        <f>IF( E169&lt;&gt;"",COUNT($B$7:B168)+1,"")</f>
        <v/>
      </c>
      <c r="C169" s="57" t="str">
        <f>IFERROR(IF($D$3&lt;&gt;"",SMALL('HELP ACC-ITEMS'!$C$4:$C$1000,ROW(A163))," "),"    ")</f>
        <v xml:space="preserve"> </v>
      </c>
      <c r="D169" s="56" t="str">
        <f t="array" ref="D169">IFERROR(INDEX('HELP ACC-ITEMS'!$D$4:$D$1000,SMALL(IF(C169='HELP ACC-ITEMS'!$C$4:$C$1000,ROW('HELP ACC-ITEMS'!$C$4:$C$1000)-3),COUNTIF($C$8:C169,C169))),"")</f>
        <v xml:space="preserve"> </v>
      </c>
      <c r="E169" s="56" t="str">
        <f t="array" ref="E169">IFERROR(INDEX('HELP ACC-ITEMS'!$E$4:$E$1000,SMALL(IF(C169='HELP ACC-ITEMS'!$C$4:$C$1000,ROW('HELP ACC-ITEMS'!$C$4:$C$1000)-3),COUNTIF($C$8:C169,C169))),"")</f>
        <v/>
      </c>
      <c r="F169" s="56" t="str">
        <f t="array" ref="F169">IFERROR(INDEX('HELP ACC-ITEMS'!$F$4:$F$1000,SMALL(IF(C169='HELP ACC-ITEMS'!$C$4:$C$1000,ROW('HELP ACC-ITEMS'!$C$4:$C$1000)-3),COUNTIF($C$8:C169,C169))),"")</f>
        <v xml:space="preserve"> </v>
      </c>
      <c r="G169" s="55">
        <f t="array" ref="G169">IF(OR(MID($E169,1,4)="وارد",MID($E169,1,10)="مرتجع عميل"),IF($D$3&lt;&gt;"",INDEX('HELP ACC-ITEMS'!$G$4:$G$1000,SMALL(IF(C169='HELP ACC-ITEMS'!$C$4:$C$1000,ROW('HELP ACC-ITEMS'!$C$4:$C$1000)-3),COUNTIF($C$8:C169,C169)))),0)</f>
        <v>0</v>
      </c>
      <c r="H169" s="55">
        <f t="array" ref="H169">IF(OR(MID($E169,1,5)="منصرف",MID($E169,1,10)="مرتجع مورد"),IF($D$3&lt;&gt;"",INDEX('HELP ACC-ITEMS'!$G$4:$G$1000,SMALL(IF(C169='HELP ACC-ITEMS'!$C$4:$C$1000,ROW('HELP ACC-ITEMS'!$C$4:$C$1000)-3),COUNTIF($C$8:C169,C169)))),0)</f>
        <v>0</v>
      </c>
      <c r="I169" s="55">
        <f t="shared" si="5"/>
        <v>0</v>
      </c>
      <c r="J169" s="55" t="str">
        <f t="array" ref="J169">IFERROR(INDEX('HELP ACC-ITEMS'!$H$4:$H$1000,SMALL(IF(C169='HELP ACC-ITEMS'!$C$4:$C$1000,ROW('HELP ACC-ITEMS'!$C$4:$C$1000)-3),COUNTIF($C$8:C169,C169))),"")</f>
        <v xml:space="preserve"> </v>
      </c>
    </row>
    <row r="170" spans="2:10">
      <c r="B170" s="55" t="str">
        <f>IF( E170&lt;&gt;"",COUNT($B$7:B169)+1,"")</f>
        <v/>
      </c>
      <c r="C170" s="57" t="str">
        <f>IFERROR(IF($D$3&lt;&gt;"",SMALL('HELP ACC-ITEMS'!$C$4:$C$1000,ROW(A164))," "),"    ")</f>
        <v xml:space="preserve"> </v>
      </c>
      <c r="D170" s="56" t="str">
        <f t="array" ref="D170">IFERROR(INDEX('HELP ACC-ITEMS'!$D$4:$D$1000,SMALL(IF(C170='HELP ACC-ITEMS'!$C$4:$C$1000,ROW('HELP ACC-ITEMS'!$C$4:$C$1000)-3),COUNTIF($C$8:C170,C170))),"")</f>
        <v xml:space="preserve"> </v>
      </c>
      <c r="E170" s="56" t="str">
        <f t="array" ref="E170">IFERROR(INDEX('HELP ACC-ITEMS'!$E$4:$E$1000,SMALL(IF(C170='HELP ACC-ITEMS'!$C$4:$C$1000,ROW('HELP ACC-ITEMS'!$C$4:$C$1000)-3),COUNTIF($C$8:C170,C170))),"")</f>
        <v/>
      </c>
      <c r="F170" s="56" t="str">
        <f t="array" ref="F170">IFERROR(INDEX('HELP ACC-ITEMS'!$F$4:$F$1000,SMALL(IF(C170='HELP ACC-ITEMS'!$C$4:$C$1000,ROW('HELP ACC-ITEMS'!$C$4:$C$1000)-3),COUNTIF($C$8:C170,C170))),"")</f>
        <v xml:space="preserve"> </v>
      </c>
      <c r="G170" s="55">
        <f t="array" ref="G170">IF(OR(MID($E170,1,4)="وارد",MID($E170,1,10)="مرتجع عميل"),IF($D$3&lt;&gt;"",INDEX('HELP ACC-ITEMS'!$G$4:$G$1000,SMALL(IF(C170='HELP ACC-ITEMS'!$C$4:$C$1000,ROW('HELP ACC-ITEMS'!$C$4:$C$1000)-3),COUNTIF($C$8:C170,C170)))),0)</f>
        <v>0</v>
      </c>
      <c r="H170" s="55">
        <f t="array" ref="H170">IF(OR(MID($E170,1,5)="منصرف",MID($E170,1,10)="مرتجع مورد"),IF($D$3&lt;&gt;"",INDEX('HELP ACC-ITEMS'!$G$4:$G$1000,SMALL(IF(C170='HELP ACC-ITEMS'!$C$4:$C$1000,ROW('HELP ACC-ITEMS'!$C$4:$C$1000)-3),COUNTIF($C$8:C170,C170)))),0)</f>
        <v>0</v>
      </c>
      <c r="I170" s="55">
        <f t="shared" si="5"/>
        <v>0</v>
      </c>
      <c r="J170" s="55" t="str">
        <f t="array" ref="J170">IFERROR(INDEX('HELP ACC-ITEMS'!$H$4:$H$1000,SMALL(IF(C170='HELP ACC-ITEMS'!$C$4:$C$1000,ROW('HELP ACC-ITEMS'!$C$4:$C$1000)-3),COUNTIF($C$8:C170,C170))),"")</f>
        <v xml:space="preserve"> </v>
      </c>
    </row>
    <row r="171" spans="2:10">
      <c r="B171" s="55" t="str">
        <f>IF( E171&lt;&gt;"",COUNT($B$7:B170)+1,"")</f>
        <v/>
      </c>
      <c r="C171" s="57" t="str">
        <f>IFERROR(IF($D$3&lt;&gt;"",SMALL('HELP ACC-ITEMS'!$C$4:$C$1000,ROW(A165))," "),"    ")</f>
        <v xml:space="preserve"> </v>
      </c>
      <c r="D171" s="56" t="str">
        <f t="array" ref="D171">IFERROR(INDEX('HELP ACC-ITEMS'!$D$4:$D$1000,SMALL(IF(C171='HELP ACC-ITEMS'!$C$4:$C$1000,ROW('HELP ACC-ITEMS'!$C$4:$C$1000)-3),COUNTIF($C$8:C171,C171))),"")</f>
        <v xml:space="preserve"> </v>
      </c>
      <c r="E171" s="56" t="str">
        <f t="array" ref="E171">IFERROR(INDEX('HELP ACC-ITEMS'!$E$4:$E$1000,SMALL(IF(C171='HELP ACC-ITEMS'!$C$4:$C$1000,ROW('HELP ACC-ITEMS'!$C$4:$C$1000)-3),COUNTIF($C$8:C171,C171))),"")</f>
        <v/>
      </c>
      <c r="F171" s="56" t="str">
        <f t="array" ref="F171">IFERROR(INDEX('HELP ACC-ITEMS'!$F$4:$F$1000,SMALL(IF(C171='HELP ACC-ITEMS'!$C$4:$C$1000,ROW('HELP ACC-ITEMS'!$C$4:$C$1000)-3),COUNTIF($C$8:C171,C171))),"")</f>
        <v xml:space="preserve"> </v>
      </c>
      <c r="G171" s="55">
        <f t="array" ref="G171">IF(OR(MID($E171,1,4)="وارد",MID($E171,1,10)="مرتجع عميل"),IF($D$3&lt;&gt;"",INDEX('HELP ACC-ITEMS'!$G$4:$G$1000,SMALL(IF(C171='HELP ACC-ITEMS'!$C$4:$C$1000,ROW('HELP ACC-ITEMS'!$C$4:$C$1000)-3),COUNTIF($C$8:C171,C171)))),0)</f>
        <v>0</v>
      </c>
      <c r="H171" s="55">
        <f t="array" ref="H171">IF(OR(MID($E171,1,5)="منصرف",MID($E171,1,10)="مرتجع مورد"),IF($D$3&lt;&gt;"",INDEX('HELP ACC-ITEMS'!$G$4:$G$1000,SMALL(IF(C171='HELP ACC-ITEMS'!$C$4:$C$1000,ROW('HELP ACC-ITEMS'!$C$4:$C$1000)-3),COUNTIF($C$8:C171,C171)))),0)</f>
        <v>0</v>
      </c>
      <c r="I171" s="55">
        <f t="shared" si="5"/>
        <v>0</v>
      </c>
      <c r="J171" s="55" t="str">
        <f t="array" ref="J171">IFERROR(INDEX('HELP ACC-ITEMS'!$H$4:$H$1000,SMALL(IF(C171='HELP ACC-ITEMS'!$C$4:$C$1000,ROW('HELP ACC-ITEMS'!$C$4:$C$1000)-3),COUNTIF($C$8:C171,C171))),"")</f>
        <v xml:space="preserve"> </v>
      </c>
    </row>
    <row r="172" spans="2:10">
      <c r="B172" s="55" t="str">
        <f>IF( E172&lt;&gt;"",COUNT($B$7:B171)+1,"")</f>
        <v/>
      </c>
      <c r="C172" s="57" t="str">
        <f>IFERROR(IF($D$3&lt;&gt;"",SMALL('HELP ACC-ITEMS'!$C$4:$C$1000,ROW(A166))," "),"    ")</f>
        <v xml:space="preserve"> </v>
      </c>
      <c r="D172" s="56" t="str">
        <f t="array" ref="D172">IFERROR(INDEX('HELP ACC-ITEMS'!$D$4:$D$1000,SMALL(IF(C172='HELP ACC-ITEMS'!$C$4:$C$1000,ROW('HELP ACC-ITEMS'!$C$4:$C$1000)-3),COUNTIF($C$8:C172,C172))),"")</f>
        <v xml:space="preserve"> </v>
      </c>
      <c r="E172" s="56" t="str">
        <f t="array" ref="E172">IFERROR(INDEX('HELP ACC-ITEMS'!$E$4:$E$1000,SMALL(IF(C172='HELP ACC-ITEMS'!$C$4:$C$1000,ROW('HELP ACC-ITEMS'!$C$4:$C$1000)-3),COUNTIF($C$8:C172,C172))),"")</f>
        <v/>
      </c>
      <c r="F172" s="56" t="str">
        <f t="array" ref="F172">IFERROR(INDEX('HELP ACC-ITEMS'!$F$4:$F$1000,SMALL(IF(C172='HELP ACC-ITEMS'!$C$4:$C$1000,ROW('HELP ACC-ITEMS'!$C$4:$C$1000)-3),COUNTIF($C$8:C172,C172))),"")</f>
        <v xml:space="preserve"> </v>
      </c>
      <c r="G172" s="55">
        <f t="array" ref="G172">IF(OR(MID($E172,1,4)="وارد",MID($E172,1,10)="مرتجع عميل"),IF($D$3&lt;&gt;"",INDEX('HELP ACC-ITEMS'!$G$4:$G$1000,SMALL(IF(C172='HELP ACC-ITEMS'!$C$4:$C$1000,ROW('HELP ACC-ITEMS'!$C$4:$C$1000)-3),COUNTIF($C$8:C172,C172)))),0)</f>
        <v>0</v>
      </c>
      <c r="H172" s="55">
        <f t="array" ref="H172">IF(OR(MID($E172,1,5)="منصرف",MID($E172,1,10)="مرتجع مورد"),IF($D$3&lt;&gt;"",INDEX('HELP ACC-ITEMS'!$G$4:$G$1000,SMALL(IF(C172='HELP ACC-ITEMS'!$C$4:$C$1000,ROW('HELP ACC-ITEMS'!$C$4:$C$1000)-3),COUNTIF($C$8:C172,C172)))),0)</f>
        <v>0</v>
      </c>
      <c r="I172" s="55">
        <f t="shared" si="5"/>
        <v>0</v>
      </c>
      <c r="J172" s="55" t="str">
        <f t="array" ref="J172">IFERROR(INDEX('HELP ACC-ITEMS'!$H$4:$H$1000,SMALL(IF(C172='HELP ACC-ITEMS'!$C$4:$C$1000,ROW('HELP ACC-ITEMS'!$C$4:$C$1000)-3),COUNTIF($C$8:C172,C172))),"")</f>
        <v xml:space="preserve"> </v>
      </c>
    </row>
    <row r="173" spans="2:10">
      <c r="B173" s="55" t="str">
        <f>IF( E173&lt;&gt;"",COUNT($B$7:B172)+1,"")</f>
        <v/>
      </c>
      <c r="C173" s="57" t="str">
        <f>IFERROR(IF($D$3&lt;&gt;"",SMALL('HELP ACC-ITEMS'!$C$4:$C$1000,ROW(A167))," "),"    ")</f>
        <v xml:space="preserve"> </v>
      </c>
      <c r="D173" s="56" t="str">
        <f t="array" ref="D173">IFERROR(INDEX('HELP ACC-ITEMS'!$D$4:$D$1000,SMALL(IF(C173='HELP ACC-ITEMS'!$C$4:$C$1000,ROW('HELP ACC-ITEMS'!$C$4:$C$1000)-3),COUNTIF($C$8:C173,C173))),"")</f>
        <v xml:space="preserve"> </v>
      </c>
      <c r="E173" s="56" t="str">
        <f t="array" ref="E173">IFERROR(INDEX('HELP ACC-ITEMS'!$E$4:$E$1000,SMALL(IF(C173='HELP ACC-ITEMS'!$C$4:$C$1000,ROW('HELP ACC-ITEMS'!$C$4:$C$1000)-3),COUNTIF($C$8:C173,C173))),"")</f>
        <v/>
      </c>
      <c r="F173" s="56" t="str">
        <f t="array" ref="F173">IFERROR(INDEX('HELP ACC-ITEMS'!$F$4:$F$1000,SMALL(IF(C173='HELP ACC-ITEMS'!$C$4:$C$1000,ROW('HELP ACC-ITEMS'!$C$4:$C$1000)-3),COUNTIF($C$8:C173,C173))),"")</f>
        <v xml:space="preserve"> </v>
      </c>
      <c r="G173" s="55">
        <f t="array" ref="G173">IF(OR(MID($E173,1,4)="وارد",MID($E173,1,10)="مرتجع عميل"),IF($D$3&lt;&gt;"",INDEX('HELP ACC-ITEMS'!$G$4:$G$1000,SMALL(IF(C173='HELP ACC-ITEMS'!$C$4:$C$1000,ROW('HELP ACC-ITEMS'!$C$4:$C$1000)-3),COUNTIF($C$8:C173,C173)))),0)</f>
        <v>0</v>
      </c>
      <c r="H173" s="55">
        <f t="array" ref="H173">IF(OR(MID($E173,1,5)="منصرف",MID($E173,1,10)="مرتجع مورد"),IF($D$3&lt;&gt;"",INDEX('HELP ACC-ITEMS'!$G$4:$G$1000,SMALL(IF(C173='HELP ACC-ITEMS'!$C$4:$C$1000,ROW('HELP ACC-ITEMS'!$C$4:$C$1000)-3),COUNTIF($C$8:C173,C173)))),0)</f>
        <v>0</v>
      </c>
      <c r="I173" s="55">
        <f t="shared" si="5"/>
        <v>0</v>
      </c>
      <c r="J173" s="55" t="str">
        <f t="array" ref="J173">IFERROR(INDEX('HELP ACC-ITEMS'!$H$4:$H$1000,SMALL(IF(C173='HELP ACC-ITEMS'!$C$4:$C$1000,ROW('HELP ACC-ITEMS'!$C$4:$C$1000)-3),COUNTIF($C$8:C173,C173))),"")</f>
        <v xml:space="preserve"> </v>
      </c>
    </row>
    <row r="174" spans="2:10">
      <c r="B174" s="55" t="str">
        <f>IF( E174&lt;&gt;"",COUNT($B$7:B173)+1,"")</f>
        <v/>
      </c>
      <c r="C174" s="57" t="str">
        <f>IFERROR(IF($D$3&lt;&gt;"",SMALL('HELP ACC-ITEMS'!$C$4:$C$1000,ROW(A168))," "),"    ")</f>
        <v xml:space="preserve"> </v>
      </c>
      <c r="D174" s="56" t="str">
        <f t="array" ref="D174">IFERROR(INDEX('HELP ACC-ITEMS'!$D$4:$D$1000,SMALL(IF(C174='HELP ACC-ITEMS'!$C$4:$C$1000,ROW('HELP ACC-ITEMS'!$C$4:$C$1000)-3),COUNTIF($C$8:C174,C174))),"")</f>
        <v xml:space="preserve"> </v>
      </c>
      <c r="E174" s="56" t="str">
        <f t="array" ref="E174">IFERROR(INDEX('HELP ACC-ITEMS'!$E$4:$E$1000,SMALL(IF(C174='HELP ACC-ITEMS'!$C$4:$C$1000,ROW('HELP ACC-ITEMS'!$C$4:$C$1000)-3),COUNTIF($C$8:C174,C174))),"")</f>
        <v/>
      </c>
      <c r="F174" s="56" t="str">
        <f t="array" ref="F174">IFERROR(INDEX('HELP ACC-ITEMS'!$F$4:$F$1000,SMALL(IF(C174='HELP ACC-ITEMS'!$C$4:$C$1000,ROW('HELP ACC-ITEMS'!$C$4:$C$1000)-3),COUNTIF($C$8:C174,C174))),"")</f>
        <v xml:space="preserve"> </v>
      </c>
      <c r="G174" s="55">
        <f t="array" ref="G174">IF(OR(MID($E174,1,4)="وارد",MID($E174,1,10)="مرتجع عميل"),IF($D$3&lt;&gt;"",INDEX('HELP ACC-ITEMS'!$G$4:$G$1000,SMALL(IF(C174='HELP ACC-ITEMS'!$C$4:$C$1000,ROW('HELP ACC-ITEMS'!$C$4:$C$1000)-3),COUNTIF($C$8:C174,C174)))),0)</f>
        <v>0</v>
      </c>
      <c r="H174" s="55">
        <f t="array" ref="H174">IF(OR(MID($E174,1,5)="منصرف",MID($E174,1,10)="مرتجع مورد"),IF($D$3&lt;&gt;"",INDEX('HELP ACC-ITEMS'!$G$4:$G$1000,SMALL(IF(C174='HELP ACC-ITEMS'!$C$4:$C$1000,ROW('HELP ACC-ITEMS'!$C$4:$C$1000)-3),COUNTIF($C$8:C174,C174)))),0)</f>
        <v>0</v>
      </c>
      <c r="I174" s="55">
        <f t="shared" si="5"/>
        <v>0</v>
      </c>
      <c r="J174" s="55" t="str">
        <f t="array" ref="J174">IFERROR(INDEX('HELP ACC-ITEMS'!$H$4:$H$1000,SMALL(IF(C174='HELP ACC-ITEMS'!$C$4:$C$1000,ROW('HELP ACC-ITEMS'!$C$4:$C$1000)-3),COUNTIF($C$8:C174,C174))),"")</f>
        <v xml:space="preserve"> </v>
      </c>
    </row>
    <row r="175" spans="2:10">
      <c r="B175" s="55" t="str">
        <f>IF( E175&lt;&gt;"",COUNT($B$7:B174)+1,"")</f>
        <v/>
      </c>
      <c r="C175" s="57" t="str">
        <f>IFERROR(IF($D$3&lt;&gt;"",SMALL('HELP ACC-ITEMS'!$C$4:$C$1000,ROW(A169))," "),"    ")</f>
        <v xml:space="preserve"> </v>
      </c>
      <c r="D175" s="56" t="str">
        <f t="array" ref="D175">IFERROR(INDEX('HELP ACC-ITEMS'!$D$4:$D$1000,SMALL(IF(C175='HELP ACC-ITEMS'!$C$4:$C$1000,ROW('HELP ACC-ITEMS'!$C$4:$C$1000)-3),COUNTIF($C$8:C175,C175))),"")</f>
        <v xml:space="preserve"> </v>
      </c>
      <c r="E175" s="56" t="str">
        <f t="array" ref="E175">IFERROR(INDEX('HELP ACC-ITEMS'!$E$4:$E$1000,SMALL(IF(C175='HELP ACC-ITEMS'!$C$4:$C$1000,ROW('HELP ACC-ITEMS'!$C$4:$C$1000)-3),COUNTIF($C$8:C175,C175))),"")</f>
        <v/>
      </c>
      <c r="F175" s="56" t="str">
        <f t="array" ref="F175">IFERROR(INDEX('HELP ACC-ITEMS'!$F$4:$F$1000,SMALL(IF(C175='HELP ACC-ITEMS'!$C$4:$C$1000,ROW('HELP ACC-ITEMS'!$C$4:$C$1000)-3),COUNTIF($C$8:C175,C175))),"")</f>
        <v xml:space="preserve"> </v>
      </c>
      <c r="G175" s="55">
        <f t="array" ref="G175">IF(OR(MID($E175,1,4)="وارد",MID($E175,1,10)="مرتجع عميل"),IF($D$3&lt;&gt;"",INDEX('HELP ACC-ITEMS'!$G$4:$G$1000,SMALL(IF(C175='HELP ACC-ITEMS'!$C$4:$C$1000,ROW('HELP ACC-ITEMS'!$C$4:$C$1000)-3),COUNTIF($C$8:C175,C175)))),0)</f>
        <v>0</v>
      </c>
      <c r="H175" s="55">
        <f t="array" ref="H175">IF(OR(MID($E175,1,5)="منصرف",MID($E175,1,10)="مرتجع مورد"),IF($D$3&lt;&gt;"",INDEX('HELP ACC-ITEMS'!$G$4:$G$1000,SMALL(IF(C175='HELP ACC-ITEMS'!$C$4:$C$1000,ROW('HELP ACC-ITEMS'!$C$4:$C$1000)-3),COUNTIF($C$8:C175,C175)))),0)</f>
        <v>0</v>
      </c>
      <c r="I175" s="55">
        <f t="shared" si="5"/>
        <v>0</v>
      </c>
      <c r="J175" s="55" t="str">
        <f t="array" ref="J175">IFERROR(INDEX('HELP ACC-ITEMS'!$H$4:$H$1000,SMALL(IF(C175='HELP ACC-ITEMS'!$C$4:$C$1000,ROW('HELP ACC-ITEMS'!$C$4:$C$1000)-3),COUNTIF($C$8:C175,C175))),"")</f>
        <v xml:space="preserve"> </v>
      </c>
    </row>
    <row r="176" spans="2:10">
      <c r="B176" s="55" t="str">
        <f>IF( E176&lt;&gt;"",COUNT($B$7:B175)+1,"")</f>
        <v/>
      </c>
      <c r="C176" s="57" t="str">
        <f>IFERROR(IF($D$3&lt;&gt;"",SMALL('HELP ACC-ITEMS'!$C$4:$C$1000,ROW(A170))," "),"    ")</f>
        <v xml:space="preserve"> </v>
      </c>
      <c r="D176" s="56" t="str">
        <f t="array" ref="D176">IFERROR(INDEX('HELP ACC-ITEMS'!$D$4:$D$1000,SMALL(IF(C176='HELP ACC-ITEMS'!$C$4:$C$1000,ROW('HELP ACC-ITEMS'!$C$4:$C$1000)-3),COUNTIF($C$8:C176,C176))),"")</f>
        <v xml:space="preserve"> </v>
      </c>
      <c r="E176" s="56" t="str">
        <f t="array" ref="E176">IFERROR(INDEX('HELP ACC-ITEMS'!$E$4:$E$1000,SMALL(IF(C176='HELP ACC-ITEMS'!$C$4:$C$1000,ROW('HELP ACC-ITEMS'!$C$4:$C$1000)-3),COUNTIF($C$8:C176,C176))),"")</f>
        <v/>
      </c>
      <c r="F176" s="56" t="str">
        <f t="array" ref="F176">IFERROR(INDEX('HELP ACC-ITEMS'!$F$4:$F$1000,SMALL(IF(C176='HELP ACC-ITEMS'!$C$4:$C$1000,ROW('HELP ACC-ITEMS'!$C$4:$C$1000)-3),COUNTIF($C$8:C176,C176))),"")</f>
        <v xml:space="preserve"> </v>
      </c>
      <c r="G176" s="55">
        <f t="array" ref="G176">IF(OR(MID($E176,1,4)="وارد",MID($E176,1,10)="مرتجع عميل"),IF($D$3&lt;&gt;"",INDEX('HELP ACC-ITEMS'!$G$4:$G$1000,SMALL(IF(C176='HELP ACC-ITEMS'!$C$4:$C$1000,ROW('HELP ACC-ITEMS'!$C$4:$C$1000)-3),COUNTIF($C$8:C176,C176)))),0)</f>
        <v>0</v>
      </c>
      <c r="H176" s="55">
        <f t="array" ref="H176">IF(OR(MID($E176,1,5)="منصرف",MID($E176,1,10)="مرتجع مورد"),IF($D$3&lt;&gt;"",INDEX('HELP ACC-ITEMS'!$G$4:$G$1000,SMALL(IF(C176='HELP ACC-ITEMS'!$C$4:$C$1000,ROW('HELP ACC-ITEMS'!$C$4:$C$1000)-3),COUNTIF($C$8:C176,C176)))),0)</f>
        <v>0</v>
      </c>
      <c r="I176" s="55">
        <f t="shared" si="5"/>
        <v>0</v>
      </c>
      <c r="J176" s="55" t="str">
        <f t="array" ref="J176">IFERROR(INDEX('HELP ACC-ITEMS'!$H$4:$H$1000,SMALL(IF(C176='HELP ACC-ITEMS'!$C$4:$C$1000,ROW('HELP ACC-ITEMS'!$C$4:$C$1000)-3),COUNTIF($C$8:C176,C176))),"")</f>
        <v xml:space="preserve"> </v>
      </c>
    </row>
    <row r="177" spans="2:10">
      <c r="B177" s="55" t="str">
        <f>IF( E177&lt;&gt;"",COUNT($B$7:B176)+1,"")</f>
        <v/>
      </c>
      <c r="C177" s="57" t="str">
        <f>IFERROR(IF($D$3&lt;&gt;"",SMALL('HELP ACC-ITEMS'!$C$4:$C$1000,ROW(A171))," "),"    ")</f>
        <v xml:space="preserve"> </v>
      </c>
      <c r="D177" s="56" t="str">
        <f t="array" ref="D177">IFERROR(INDEX('HELP ACC-ITEMS'!$D$4:$D$1000,SMALL(IF(C177='HELP ACC-ITEMS'!$C$4:$C$1000,ROW('HELP ACC-ITEMS'!$C$4:$C$1000)-3),COUNTIF($C$8:C177,C177))),"")</f>
        <v xml:space="preserve"> </v>
      </c>
      <c r="E177" s="56" t="str">
        <f t="array" ref="E177">IFERROR(INDEX('HELP ACC-ITEMS'!$E$4:$E$1000,SMALL(IF(C177='HELP ACC-ITEMS'!$C$4:$C$1000,ROW('HELP ACC-ITEMS'!$C$4:$C$1000)-3),COUNTIF($C$8:C177,C177))),"")</f>
        <v/>
      </c>
      <c r="F177" s="56" t="str">
        <f t="array" ref="F177">IFERROR(INDEX('HELP ACC-ITEMS'!$F$4:$F$1000,SMALL(IF(C177='HELP ACC-ITEMS'!$C$4:$C$1000,ROW('HELP ACC-ITEMS'!$C$4:$C$1000)-3),COUNTIF($C$8:C177,C177))),"")</f>
        <v xml:space="preserve"> </v>
      </c>
      <c r="G177" s="55">
        <f t="array" ref="G177">IF(OR(MID($E177,1,4)="وارد",MID($E177,1,10)="مرتجع عميل"),IF($D$3&lt;&gt;"",INDEX('HELP ACC-ITEMS'!$G$4:$G$1000,SMALL(IF(C177='HELP ACC-ITEMS'!$C$4:$C$1000,ROW('HELP ACC-ITEMS'!$C$4:$C$1000)-3),COUNTIF($C$8:C177,C177)))),0)</f>
        <v>0</v>
      </c>
      <c r="H177" s="55">
        <f t="array" ref="H177">IF(OR(MID($E177,1,5)="منصرف",MID($E177,1,10)="مرتجع مورد"),IF($D$3&lt;&gt;"",INDEX('HELP ACC-ITEMS'!$G$4:$G$1000,SMALL(IF(C177='HELP ACC-ITEMS'!$C$4:$C$1000,ROW('HELP ACC-ITEMS'!$C$4:$C$1000)-3),COUNTIF($C$8:C177,C177)))),0)</f>
        <v>0</v>
      </c>
      <c r="I177" s="55">
        <f t="shared" si="5"/>
        <v>0</v>
      </c>
      <c r="J177" s="55" t="str">
        <f t="array" ref="J177">IFERROR(INDEX('HELP ACC-ITEMS'!$H$4:$H$1000,SMALL(IF(C177='HELP ACC-ITEMS'!$C$4:$C$1000,ROW('HELP ACC-ITEMS'!$C$4:$C$1000)-3),COUNTIF($C$8:C177,C177))),"")</f>
        <v xml:space="preserve"> </v>
      </c>
    </row>
    <row r="178" spans="2:10">
      <c r="B178" s="55" t="str">
        <f>IF( E178&lt;&gt;"",COUNT($B$7:B177)+1,"")</f>
        <v/>
      </c>
      <c r="C178" s="57" t="str">
        <f>IFERROR(IF($D$3&lt;&gt;"",SMALL('HELP ACC-ITEMS'!$C$4:$C$1000,ROW(A172))," "),"    ")</f>
        <v xml:space="preserve"> </v>
      </c>
      <c r="D178" s="56" t="str">
        <f t="array" ref="D178">IFERROR(INDEX('HELP ACC-ITEMS'!$D$4:$D$1000,SMALL(IF(C178='HELP ACC-ITEMS'!$C$4:$C$1000,ROW('HELP ACC-ITEMS'!$C$4:$C$1000)-3),COUNTIF($C$8:C178,C178))),"")</f>
        <v xml:space="preserve"> </v>
      </c>
      <c r="E178" s="56" t="str">
        <f t="array" ref="E178">IFERROR(INDEX('HELP ACC-ITEMS'!$E$4:$E$1000,SMALL(IF(C178='HELP ACC-ITEMS'!$C$4:$C$1000,ROW('HELP ACC-ITEMS'!$C$4:$C$1000)-3),COUNTIF($C$8:C178,C178))),"")</f>
        <v/>
      </c>
      <c r="F178" s="56" t="str">
        <f t="array" ref="F178">IFERROR(INDEX('HELP ACC-ITEMS'!$F$4:$F$1000,SMALL(IF(C178='HELP ACC-ITEMS'!$C$4:$C$1000,ROW('HELP ACC-ITEMS'!$C$4:$C$1000)-3),COUNTIF($C$8:C178,C178))),"")</f>
        <v xml:space="preserve"> </v>
      </c>
      <c r="G178" s="55">
        <f t="array" ref="G178">IF(OR(MID($E178,1,4)="وارد",MID($E178,1,10)="مرتجع عميل"),IF($D$3&lt;&gt;"",INDEX('HELP ACC-ITEMS'!$G$4:$G$1000,SMALL(IF(C178='HELP ACC-ITEMS'!$C$4:$C$1000,ROW('HELP ACC-ITEMS'!$C$4:$C$1000)-3),COUNTIF($C$8:C178,C178)))),0)</f>
        <v>0</v>
      </c>
      <c r="H178" s="55">
        <f t="array" ref="H178">IF(OR(MID($E178,1,5)="منصرف",MID($E178,1,10)="مرتجع مورد"),IF($D$3&lt;&gt;"",INDEX('HELP ACC-ITEMS'!$G$4:$G$1000,SMALL(IF(C178='HELP ACC-ITEMS'!$C$4:$C$1000,ROW('HELP ACC-ITEMS'!$C$4:$C$1000)-3),COUNTIF($C$8:C178,C178)))),0)</f>
        <v>0</v>
      </c>
      <c r="I178" s="55">
        <f t="shared" si="5"/>
        <v>0</v>
      </c>
      <c r="J178" s="55" t="str">
        <f t="array" ref="J178">IFERROR(INDEX('HELP ACC-ITEMS'!$H$4:$H$1000,SMALL(IF(C178='HELP ACC-ITEMS'!$C$4:$C$1000,ROW('HELP ACC-ITEMS'!$C$4:$C$1000)-3),COUNTIF($C$8:C178,C178))),"")</f>
        <v xml:space="preserve"> </v>
      </c>
    </row>
    <row r="179" spans="2:10">
      <c r="B179" s="55" t="str">
        <f>IF( E179&lt;&gt;"",COUNT($B$7:B178)+1,"")</f>
        <v/>
      </c>
      <c r="C179" s="57" t="str">
        <f>IFERROR(IF($D$3&lt;&gt;"",SMALL('HELP ACC-ITEMS'!$C$4:$C$1000,ROW(A173))," "),"    ")</f>
        <v xml:space="preserve"> </v>
      </c>
      <c r="D179" s="56" t="str">
        <f t="array" ref="D179">IFERROR(INDEX('HELP ACC-ITEMS'!$D$4:$D$1000,SMALL(IF(C179='HELP ACC-ITEMS'!$C$4:$C$1000,ROW('HELP ACC-ITEMS'!$C$4:$C$1000)-3),COUNTIF($C$8:C179,C179))),"")</f>
        <v xml:space="preserve"> </v>
      </c>
      <c r="E179" s="56" t="str">
        <f t="array" ref="E179">IFERROR(INDEX('HELP ACC-ITEMS'!$E$4:$E$1000,SMALL(IF(C179='HELP ACC-ITEMS'!$C$4:$C$1000,ROW('HELP ACC-ITEMS'!$C$4:$C$1000)-3),COUNTIF($C$8:C179,C179))),"")</f>
        <v/>
      </c>
      <c r="F179" s="56" t="str">
        <f t="array" ref="F179">IFERROR(INDEX('HELP ACC-ITEMS'!$F$4:$F$1000,SMALL(IF(C179='HELP ACC-ITEMS'!$C$4:$C$1000,ROW('HELP ACC-ITEMS'!$C$4:$C$1000)-3),COUNTIF($C$8:C179,C179))),"")</f>
        <v xml:space="preserve"> </v>
      </c>
      <c r="G179" s="55">
        <f t="array" ref="G179">IF(OR(MID($E179,1,4)="وارد",MID($E179,1,10)="مرتجع عميل"),IF($D$3&lt;&gt;"",INDEX('HELP ACC-ITEMS'!$G$4:$G$1000,SMALL(IF(C179='HELP ACC-ITEMS'!$C$4:$C$1000,ROW('HELP ACC-ITEMS'!$C$4:$C$1000)-3),COUNTIF($C$8:C179,C179)))),0)</f>
        <v>0</v>
      </c>
      <c r="H179" s="55">
        <f t="array" ref="H179">IF(OR(MID($E179,1,5)="منصرف",MID($E179,1,10)="مرتجع مورد"),IF($D$3&lt;&gt;"",INDEX('HELP ACC-ITEMS'!$G$4:$G$1000,SMALL(IF(C179='HELP ACC-ITEMS'!$C$4:$C$1000,ROW('HELP ACC-ITEMS'!$C$4:$C$1000)-3),COUNTIF($C$8:C179,C179)))),0)</f>
        <v>0</v>
      </c>
      <c r="I179" s="55">
        <f t="shared" si="5"/>
        <v>0</v>
      </c>
      <c r="J179" s="55" t="str">
        <f t="array" ref="J179">IFERROR(INDEX('HELP ACC-ITEMS'!$H$4:$H$1000,SMALL(IF(C179='HELP ACC-ITEMS'!$C$4:$C$1000,ROW('HELP ACC-ITEMS'!$C$4:$C$1000)-3),COUNTIF($C$8:C179,C179))),"")</f>
        <v xml:space="preserve"> </v>
      </c>
    </row>
    <row r="180" spans="2:10">
      <c r="B180" s="55" t="str">
        <f>IF( E180&lt;&gt;"",COUNT($B$7:B179)+1,"")</f>
        <v/>
      </c>
      <c r="C180" s="57" t="str">
        <f>IFERROR(IF($D$3&lt;&gt;"",SMALL('HELP ACC-ITEMS'!$C$4:$C$1000,ROW(A174))," "),"    ")</f>
        <v xml:space="preserve"> </v>
      </c>
      <c r="D180" s="56" t="str">
        <f t="array" ref="D180">IFERROR(INDEX('HELP ACC-ITEMS'!$D$4:$D$1000,SMALL(IF(C180='HELP ACC-ITEMS'!$C$4:$C$1000,ROW('HELP ACC-ITEMS'!$C$4:$C$1000)-3),COUNTIF($C$8:C180,C180))),"")</f>
        <v xml:space="preserve"> </v>
      </c>
      <c r="E180" s="56" t="str">
        <f t="array" ref="E180">IFERROR(INDEX('HELP ACC-ITEMS'!$E$4:$E$1000,SMALL(IF(C180='HELP ACC-ITEMS'!$C$4:$C$1000,ROW('HELP ACC-ITEMS'!$C$4:$C$1000)-3),COUNTIF($C$8:C180,C180))),"")</f>
        <v/>
      </c>
      <c r="F180" s="56" t="str">
        <f t="array" ref="F180">IFERROR(INDEX('HELP ACC-ITEMS'!$F$4:$F$1000,SMALL(IF(C180='HELP ACC-ITEMS'!$C$4:$C$1000,ROW('HELP ACC-ITEMS'!$C$4:$C$1000)-3),COUNTIF($C$8:C180,C180))),"")</f>
        <v xml:space="preserve"> </v>
      </c>
      <c r="G180" s="55">
        <f t="array" ref="G180">IF(OR(MID($E180,1,4)="وارد",MID($E180,1,10)="مرتجع عميل"),IF($D$3&lt;&gt;"",INDEX('HELP ACC-ITEMS'!$G$4:$G$1000,SMALL(IF(C180='HELP ACC-ITEMS'!$C$4:$C$1000,ROW('HELP ACC-ITEMS'!$C$4:$C$1000)-3),COUNTIF($C$8:C180,C180)))),0)</f>
        <v>0</v>
      </c>
      <c r="H180" s="55">
        <f t="array" ref="H180">IF(OR(MID($E180,1,5)="منصرف",MID($E180,1,10)="مرتجع مورد"),IF($D$3&lt;&gt;"",INDEX('HELP ACC-ITEMS'!$G$4:$G$1000,SMALL(IF(C180='HELP ACC-ITEMS'!$C$4:$C$1000,ROW('HELP ACC-ITEMS'!$C$4:$C$1000)-3),COUNTIF($C$8:C180,C180)))),0)</f>
        <v>0</v>
      </c>
      <c r="I180" s="55">
        <f t="shared" si="5"/>
        <v>0</v>
      </c>
      <c r="J180" s="55" t="str">
        <f t="array" ref="J180">IFERROR(INDEX('HELP ACC-ITEMS'!$H$4:$H$1000,SMALL(IF(C180='HELP ACC-ITEMS'!$C$4:$C$1000,ROW('HELP ACC-ITEMS'!$C$4:$C$1000)-3),COUNTIF($C$8:C180,C180))),"")</f>
        <v xml:space="preserve"> </v>
      </c>
    </row>
    <row r="181" spans="2:10">
      <c r="B181" s="55" t="str">
        <f>IF( E181&lt;&gt;"",COUNT($B$7:B180)+1,"")</f>
        <v/>
      </c>
      <c r="C181" s="57" t="str">
        <f>IFERROR(IF($D$3&lt;&gt;"",SMALL('HELP ACC-ITEMS'!$C$4:$C$1000,ROW(A175))," "),"    ")</f>
        <v xml:space="preserve"> </v>
      </c>
      <c r="D181" s="56" t="str">
        <f t="array" ref="D181">IFERROR(INDEX('HELP ACC-ITEMS'!$D$4:$D$1000,SMALL(IF(C181='HELP ACC-ITEMS'!$C$4:$C$1000,ROW('HELP ACC-ITEMS'!$C$4:$C$1000)-3),COUNTIF($C$8:C181,C181))),"")</f>
        <v xml:space="preserve"> </v>
      </c>
      <c r="E181" s="56" t="str">
        <f t="array" ref="E181">IFERROR(INDEX('HELP ACC-ITEMS'!$E$4:$E$1000,SMALL(IF(C181='HELP ACC-ITEMS'!$C$4:$C$1000,ROW('HELP ACC-ITEMS'!$C$4:$C$1000)-3),COUNTIF($C$8:C181,C181))),"")</f>
        <v/>
      </c>
      <c r="F181" s="56" t="str">
        <f t="array" ref="F181">IFERROR(INDEX('HELP ACC-ITEMS'!$F$4:$F$1000,SMALL(IF(C181='HELP ACC-ITEMS'!$C$4:$C$1000,ROW('HELP ACC-ITEMS'!$C$4:$C$1000)-3),COUNTIF($C$8:C181,C181))),"")</f>
        <v xml:space="preserve"> </v>
      </c>
      <c r="G181" s="55">
        <f t="array" ref="G181">IF(OR(MID($E181,1,4)="وارد",MID($E181,1,10)="مرتجع عميل"),IF($D$3&lt;&gt;"",INDEX('HELP ACC-ITEMS'!$G$4:$G$1000,SMALL(IF(C181='HELP ACC-ITEMS'!$C$4:$C$1000,ROW('HELP ACC-ITEMS'!$C$4:$C$1000)-3),COUNTIF($C$8:C181,C181)))),0)</f>
        <v>0</v>
      </c>
      <c r="H181" s="55">
        <f t="array" ref="H181">IF(OR(MID($E181,1,5)="منصرف",MID($E181,1,10)="مرتجع مورد"),IF($D$3&lt;&gt;"",INDEX('HELP ACC-ITEMS'!$G$4:$G$1000,SMALL(IF(C181='HELP ACC-ITEMS'!$C$4:$C$1000,ROW('HELP ACC-ITEMS'!$C$4:$C$1000)-3),COUNTIF($C$8:C181,C181)))),0)</f>
        <v>0</v>
      </c>
      <c r="I181" s="55">
        <f t="shared" si="5"/>
        <v>0</v>
      </c>
      <c r="J181" s="55" t="str">
        <f t="array" ref="J181">IFERROR(INDEX('HELP ACC-ITEMS'!$H$4:$H$1000,SMALL(IF(C181='HELP ACC-ITEMS'!$C$4:$C$1000,ROW('HELP ACC-ITEMS'!$C$4:$C$1000)-3),COUNTIF($C$8:C181,C181))),"")</f>
        <v xml:space="preserve"> </v>
      </c>
    </row>
    <row r="182" spans="2:10">
      <c r="B182" s="55" t="str">
        <f>IF( E182&lt;&gt;"",COUNT($B$7:B181)+1,"")</f>
        <v/>
      </c>
      <c r="C182" s="57" t="str">
        <f>IFERROR(IF($D$3&lt;&gt;"",SMALL('HELP ACC-ITEMS'!$C$4:$C$1000,ROW(A176))," "),"    ")</f>
        <v xml:space="preserve"> </v>
      </c>
      <c r="D182" s="56" t="str">
        <f t="array" ref="D182">IFERROR(INDEX('HELP ACC-ITEMS'!$D$4:$D$1000,SMALL(IF(C182='HELP ACC-ITEMS'!$C$4:$C$1000,ROW('HELP ACC-ITEMS'!$C$4:$C$1000)-3),COUNTIF($C$8:C182,C182))),"")</f>
        <v xml:space="preserve"> </v>
      </c>
      <c r="E182" s="56" t="str">
        <f t="array" ref="E182">IFERROR(INDEX('HELP ACC-ITEMS'!$E$4:$E$1000,SMALL(IF(C182='HELP ACC-ITEMS'!$C$4:$C$1000,ROW('HELP ACC-ITEMS'!$C$4:$C$1000)-3),COUNTIF($C$8:C182,C182))),"")</f>
        <v/>
      </c>
      <c r="F182" s="56" t="str">
        <f t="array" ref="F182">IFERROR(INDEX('HELP ACC-ITEMS'!$F$4:$F$1000,SMALL(IF(C182='HELP ACC-ITEMS'!$C$4:$C$1000,ROW('HELP ACC-ITEMS'!$C$4:$C$1000)-3),COUNTIF($C$8:C182,C182))),"")</f>
        <v xml:space="preserve"> </v>
      </c>
      <c r="G182" s="55">
        <f t="array" ref="G182">IF(OR(MID($E182,1,4)="وارد",MID($E182,1,10)="مرتجع عميل"),IF($D$3&lt;&gt;"",INDEX('HELP ACC-ITEMS'!$G$4:$G$1000,SMALL(IF(C182='HELP ACC-ITEMS'!$C$4:$C$1000,ROW('HELP ACC-ITEMS'!$C$4:$C$1000)-3),COUNTIF($C$8:C182,C182)))),0)</f>
        <v>0</v>
      </c>
      <c r="H182" s="55">
        <f t="array" ref="H182">IF(OR(MID($E182,1,5)="منصرف",MID($E182,1,10)="مرتجع مورد"),IF($D$3&lt;&gt;"",INDEX('HELP ACC-ITEMS'!$G$4:$G$1000,SMALL(IF(C182='HELP ACC-ITEMS'!$C$4:$C$1000,ROW('HELP ACC-ITEMS'!$C$4:$C$1000)-3),COUNTIF($C$8:C182,C182)))),0)</f>
        <v>0</v>
      </c>
      <c r="I182" s="55">
        <f t="shared" si="5"/>
        <v>0</v>
      </c>
      <c r="J182" s="55" t="str">
        <f t="array" ref="J182">IFERROR(INDEX('HELP ACC-ITEMS'!$H$4:$H$1000,SMALL(IF(C182='HELP ACC-ITEMS'!$C$4:$C$1000,ROW('HELP ACC-ITEMS'!$C$4:$C$1000)-3),COUNTIF($C$8:C182,C182))),"")</f>
        <v xml:space="preserve"> </v>
      </c>
    </row>
    <row r="183" spans="2:10">
      <c r="B183" s="55" t="str">
        <f>IF( E183&lt;&gt;"",COUNT($B$7:B182)+1,"")</f>
        <v/>
      </c>
      <c r="C183" s="57" t="str">
        <f>IFERROR(IF($D$3&lt;&gt;"",SMALL('HELP ACC-ITEMS'!$C$4:$C$1000,ROW(A177))," "),"    ")</f>
        <v xml:space="preserve"> </v>
      </c>
      <c r="D183" s="56" t="str">
        <f t="array" ref="D183">IFERROR(INDEX('HELP ACC-ITEMS'!$D$4:$D$1000,SMALL(IF(C183='HELP ACC-ITEMS'!$C$4:$C$1000,ROW('HELP ACC-ITEMS'!$C$4:$C$1000)-3),COUNTIF($C$8:C183,C183))),"")</f>
        <v xml:space="preserve"> </v>
      </c>
      <c r="E183" s="56" t="str">
        <f t="array" ref="E183">IFERROR(INDEX('HELP ACC-ITEMS'!$E$4:$E$1000,SMALL(IF(C183='HELP ACC-ITEMS'!$C$4:$C$1000,ROW('HELP ACC-ITEMS'!$C$4:$C$1000)-3),COUNTIF($C$8:C183,C183))),"")</f>
        <v/>
      </c>
      <c r="F183" s="56" t="str">
        <f t="array" ref="F183">IFERROR(INDEX('HELP ACC-ITEMS'!$F$4:$F$1000,SMALL(IF(C183='HELP ACC-ITEMS'!$C$4:$C$1000,ROW('HELP ACC-ITEMS'!$C$4:$C$1000)-3),COUNTIF($C$8:C183,C183))),"")</f>
        <v xml:space="preserve"> </v>
      </c>
      <c r="G183" s="55">
        <f t="array" ref="G183">IF(OR(MID($E183,1,4)="وارد",MID($E183,1,10)="مرتجع عميل"),IF($D$3&lt;&gt;"",INDEX('HELP ACC-ITEMS'!$G$4:$G$1000,SMALL(IF(C183='HELP ACC-ITEMS'!$C$4:$C$1000,ROW('HELP ACC-ITEMS'!$C$4:$C$1000)-3),COUNTIF($C$8:C183,C183)))),0)</f>
        <v>0</v>
      </c>
      <c r="H183" s="55">
        <f t="array" ref="H183">IF(OR(MID($E183,1,5)="منصرف",MID($E183,1,10)="مرتجع مورد"),IF($D$3&lt;&gt;"",INDEX('HELP ACC-ITEMS'!$G$4:$G$1000,SMALL(IF(C183='HELP ACC-ITEMS'!$C$4:$C$1000,ROW('HELP ACC-ITEMS'!$C$4:$C$1000)-3),COUNTIF($C$8:C183,C183)))),0)</f>
        <v>0</v>
      </c>
      <c r="I183" s="55">
        <f t="shared" si="5"/>
        <v>0</v>
      </c>
      <c r="J183" s="55" t="str">
        <f t="array" ref="J183">IFERROR(INDEX('HELP ACC-ITEMS'!$H$4:$H$1000,SMALL(IF(C183='HELP ACC-ITEMS'!$C$4:$C$1000,ROW('HELP ACC-ITEMS'!$C$4:$C$1000)-3),COUNTIF($C$8:C183,C183))),"")</f>
        <v xml:space="preserve"> </v>
      </c>
    </row>
    <row r="184" spans="2:10">
      <c r="B184" s="55" t="str">
        <f>IF( E184&lt;&gt;"",COUNT($B$7:B183)+1,"")</f>
        <v/>
      </c>
      <c r="C184" s="57" t="str">
        <f>IFERROR(IF($D$3&lt;&gt;"",SMALL('HELP ACC-ITEMS'!$C$4:$C$1000,ROW(A178))," "),"    ")</f>
        <v xml:space="preserve"> </v>
      </c>
      <c r="D184" s="56" t="str">
        <f t="array" ref="D184">IFERROR(INDEX('HELP ACC-ITEMS'!$D$4:$D$1000,SMALL(IF(C184='HELP ACC-ITEMS'!$C$4:$C$1000,ROW('HELP ACC-ITEMS'!$C$4:$C$1000)-3),COUNTIF($C$8:C184,C184))),"")</f>
        <v xml:space="preserve"> </v>
      </c>
      <c r="E184" s="56" t="str">
        <f t="array" ref="E184">IFERROR(INDEX('HELP ACC-ITEMS'!$E$4:$E$1000,SMALL(IF(C184='HELP ACC-ITEMS'!$C$4:$C$1000,ROW('HELP ACC-ITEMS'!$C$4:$C$1000)-3),COUNTIF($C$8:C184,C184))),"")</f>
        <v/>
      </c>
      <c r="F184" s="56" t="str">
        <f t="array" ref="F184">IFERROR(INDEX('HELP ACC-ITEMS'!$F$4:$F$1000,SMALL(IF(C184='HELP ACC-ITEMS'!$C$4:$C$1000,ROW('HELP ACC-ITEMS'!$C$4:$C$1000)-3),COUNTIF($C$8:C184,C184))),"")</f>
        <v xml:space="preserve"> </v>
      </c>
      <c r="G184" s="55">
        <f t="array" ref="G184">IF(OR(MID($E184,1,4)="وارد",MID($E184,1,10)="مرتجع عميل"),IF($D$3&lt;&gt;"",INDEX('HELP ACC-ITEMS'!$G$4:$G$1000,SMALL(IF(C184='HELP ACC-ITEMS'!$C$4:$C$1000,ROW('HELP ACC-ITEMS'!$C$4:$C$1000)-3),COUNTIF($C$8:C184,C184)))),0)</f>
        <v>0</v>
      </c>
      <c r="H184" s="55">
        <f t="array" ref="H184">IF(OR(MID($E184,1,5)="منصرف",MID($E184,1,10)="مرتجع مورد"),IF($D$3&lt;&gt;"",INDEX('HELP ACC-ITEMS'!$G$4:$G$1000,SMALL(IF(C184='HELP ACC-ITEMS'!$C$4:$C$1000,ROW('HELP ACC-ITEMS'!$C$4:$C$1000)-3),COUNTIF($C$8:C184,C184)))),0)</f>
        <v>0</v>
      </c>
      <c r="I184" s="55">
        <f t="shared" si="5"/>
        <v>0</v>
      </c>
      <c r="J184" s="55" t="str">
        <f t="array" ref="J184">IFERROR(INDEX('HELP ACC-ITEMS'!$H$4:$H$1000,SMALL(IF(C184='HELP ACC-ITEMS'!$C$4:$C$1000,ROW('HELP ACC-ITEMS'!$C$4:$C$1000)-3),COUNTIF($C$8:C184,C184))),"")</f>
        <v xml:space="preserve"> </v>
      </c>
    </row>
    <row r="185" spans="2:10">
      <c r="B185" s="55" t="str">
        <f>IF( E185&lt;&gt;"",COUNT($B$7:B184)+1,"")</f>
        <v/>
      </c>
      <c r="C185" s="57" t="str">
        <f>IFERROR(IF($D$3&lt;&gt;"",SMALL('HELP ACC-ITEMS'!$C$4:$C$1000,ROW(A179))," "),"    ")</f>
        <v xml:space="preserve"> </v>
      </c>
      <c r="D185" s="56" t="str">
        <f t="array" ref="D185">IFERROR(INDEX('HELP ACC-ITEMS'!$D$4:$D$1000,SMALL(IF(C185='HELP ACC-ITEMS'!$C$4:$C$1000,ROW('HELP ACC-ITEMS'!$C$4:$C$1000)-3),COUNTIF($C$8:C185,C185))),"")</f>
        <v xml:space="preserve"> </v>
      </c>
      <c r="E185" s="56" t="str">
        <f t="array" ref="E185">IFERROR(INDEX('HELP ACC-ITEMS'!$E$4:$E$1000,SMALL(IF(C185='HELP ACC-ITEMS'!$C$4:$C$1000,ROW('HELP ACC-ITEMS'!$C$4:$C$1000)-3),COUNTIF($C$8:C185,C185))),"")</f>
        <v/>
      </c>
      <c r="F185" s="56" t="str">
        <f t="array" ref="F185">IFERROR(INDEX('HELP ACC-ITEMS'!$F$4:$F$1000,SMALL(IF(C185='HELP ACC-ITEMS'!$C$4:$C$1000,ROW('HELP ACC-ITEMS'!$C$4:$C$1000)-3),COUNTIF($C$8:C185,C185))),"")</f>
        <v xml:space="preserve"> </v>
      </c>
      <c r="G185" s="55">
        <f t="array" ref="G185">IF(OR(MID($E185,1,4)="وارد",MID($E185,1,10)="مرتجع عميل"),IF($D$3&lt;&gt;"",INDEX('HELP ACC-ITEMS'!$G$4:$G$1000,SMALL(IF(C185='HELP ACC-ITEMS'!$C$4:$C$1000,ROW('HELP ACC-ITEMS'!$C$4:$C$1000)-3),COUNTIF($C$8:C185,C185)))),0)</f>
        <v>0</v>
      </c>
      <c r="H185" s="55">
        <f t="array" ref="H185">IF(OR(MID($E185,1,5)="منصرف",MID($E185,1,10)="مرتجع مورد"),IF($D$3&lt;&gt;"",INDEX('HELP ACC-ITEMS'!$G$4:$G$1000,SMALL(IF(C185='HELP ACC-ITEMS'!$C$4:$C$1000,ROW('HELP ACC-ITEMS'!$C$4:$C$1000)-3),COUNTIF($C$8:C185,C185)))),0)</f>
        <v>0</v>
      </c>
      <c r="I185" s="55">
        <f t="shared" si="5"/>
        <v>0</v>
      </c>
      <c r="J185" s="55" t="str">
        <f t="array" ref="J185">IFERROR(INDEX('HELP ACC-ITEMS'!$H$4:$H$1000,SMALL(IF(C185='HELP ACC-ITEMS'!$C$4:$C$1000,ROW('HELP ACC-ITEMS'!$C$4:$C$1000)-3),COUNTIF($C$8:C185,C185))),"")</f>
        <v xml:space="preserve"> </v>
      </c>
    </row>
    <row r="186" spans="2:10">
      <c r="B186" s="55" t="str">
        <f>IF( E186&lt;&gt;"",COUNT($B$7:B185)+1,"")</f>
        <v/>
      </c>
      <c r="C186" s="57" t="str">
        <f>IFERROR(IF($D$3&lt;&gt;"",SMALL('HELP ACC-ITEMS'!$C$4:$C$1000,ROW(A180))," "),"    ")</f>
        <v xml:space="preserve"> </v>
      </c>
      <c r="D186" s="56" t="str">
        <f t="array" ref="D186">IFERROR(INDEX('HELP ACC-ITEMS'!$D$4:$D$1000,SMALL(IF(C186='HELP ACC-ITEMS'!$C$4:$C$1000,ROW('HELP ACC-ITEMS'!$C$4:$C$1000)-3),COUNTIF($C$8:C186,C186))),"")</f>
        <v xml:space="preserve"> </v>
      </c>
      <c r="E186" s="56" t="str">
        <f t="array" ref="E186">IFERROR(INDEX('HELP ACC-ITEMS'!$E$4:$E$1000,SMALL(IF(C186='HELP ACC-ITEMS'!$C$4:$C$1000,ROW('HELP ACC-ITEMS'!$C$4:$C$1000)-3),COUNTIF($C$8:C186,C186))),"")</f>
        <v/>
      </c>
      <c r="F186" s="56" t="str">
        <f t="array" ref="F186">IFERROR(INDEX('HELP ACC-ITEMS'!$F$4:$F$1000,SMALL(IF(C186='HELP ACC-ITEMS'!$C$4:$C$1000,ROW('HELP ACC-ITEMS'!$C$4:$C$1000)-3),COUNTIF($C$8:C186,C186))),"")</f>
        <v xml:space="preserve"> </v>
      </c>
      <c r="G186" s="55">
        <f t="array" ref="G186">IF(OR(MID($E186,1,4)="وارد",MID($E186,1,10)="مرتجع عميل"),IF($D$3&lt;&gt;"",INDEX('HELP ACC-ITEMS'!$G$4:$G$1000,SMALL(IF(C186='HELP ACC-ITEMS'!$C$4:$C$1000,ROW('HELP ACC-ITEMS'!$C$4:$C$1000)-3),COUNTIF($C$8:C186,C186)))),0)</f>
        <v>0</v>
      </c>
      <c r="H186" s="55">
        <f t="array" ref="H186">IF(OR(MID($E186,1,5)="منصرف",MID($E186,1,10)="مرتجع مورد"),IF($D$3&lt;&gt;"",INDEX('HELP ACC-ITEMS'!$G$4:$G$1000,SMALL(IF(C186='HELP ACC-ITEMS'!$C$4:$C$1000,ROW('HELP ACC-ITEMS'!$C$4:$C$1000)-3),COUNTIF($C$8:C186,C186)))),0)</f>
        <v>0</v>
      </c>
      <c r="I186" s="55">
        <f t="shared" si="5"/>
        <v>0</v>
      </c>
      <c r="J186" s="55" t="str">
        <f t="array" ref="J186">IFERROR(INDEX('HELP ACC-ITEMS'!$H$4:$H$1000,SMALL(IF(C186='HELP ACC-ITEMS'!$C$4:$C$1000,ROW('HELP ACC-ITEMS'!$C$4:$C$1000)-3),COUNTIF($C$8:C186,C186))),"")</f>
        <v xml:space="preserve"> </v>
      </c>
    </row>
    <row r="187" spans="2:10">
      <c r="B187" s="55" t="str">
        <f>IF( E187&lt;&gt;"",COUNT($B$7:B186)+1,"")</f>
        <v/>
      </c>
      <c r="C187" s="57" t="str">
        <f>IFERROR(IF($D$3&lt;&gt;"",SMALL('HELP ACC-ITEMS'!$C$4:$C$1000,ROW(A181))," "),"    ")</f>
        <v xml:space="preserve"> </v>
      </c>
      <c r="D187" s="56" t="str">
        <f t="array" ref="D187">IFERROR(INDEX('HELP ACC-ITEMS'!$D$4:$D$1000,SMALL(IF(C187='HELP ACC-ITEMS'!$C$4:$C$1000,ROW('HELP ACC-ITEMS'!$C$4:$C$1000)-3),COUNTIF($C$8:C187,C187))),"")</f>
        <v xml:space="preserve"> </v>
      </c>
      <c r="E187" s="56" t="str">
        <f t="array" ref="E187">IFERROR(INDEX('HELP ACC-ITEMS'!$E$4:$E$1000,SMALL(IF(C187='HELP ACC-ITEMS'!$C$4:$C$1000,ROW('HELP ACC-ITEMS'!$C$4:$C$1000)-3),COUNTIF($C$8:C187,C187))),"")</f>
        <v/>
      </c>
      <c r="F187" s="56" t="str">
        <f t="array" ref="F187">IFERROR(INDEX('HELP ACC-ITEMS'!$F$4:$F$1000,SMALL(IF(C187='HELP ACC-ITEMS'!$C$4:$C$1000,ROW('HELP ACC-ITEMS'!$C$4:$C$1000)-3),COUNTIF($C$8:C187,C187))),"")</f>
        <v xml:space="preserve"> </v>
      </c>
      <c r="G187" s="55">
        <f t="array" ref="G187">IF(OR(MID($E187,1,4)="وارد",MID($E187,1,10)="مرتجع عميل"),IF($D$3&lt;&gt;"",INDEX('HELP ACC-ITEMS'!$G$4:$G$1000,SMALL(IF(C187='HELP ACC-ITEMS'!$C$4:$C$1000,ROW('HELP ACC-ITEMS'!$C$4:$C$1000)-3),COUNTIF($C$8:C187,C187)))),0)</f>
        <v>0</v>
      </c>
      <c r="H187" s="55">
        <f t="array" ref="H187">IF(OR(MID($E187,1,5)="منصرف",MID($E187,1,10)="مرتجع مورد"),IF($D$3&lt;&gt;"",INDEX('HELP ACC-ITEMS'!$G$4:$G$1000,SMALL(IF(C187='HELP ACC-ITEMS'!$C$4:$C$1000,ROW('HELP ACC-ITEMS'!$C$4:$C$1000)-3),COUNTIF($C$8:C187,C187)))),0)</f>
        <v>0</v>
      </c>
      <c r="I187" s="55">
        <f t="shared" si="5"/>
        <v>0</v>
      </c>
      <c r="J187" s="55" t="str">
        <f t="array" ref="J187">IFERROR(INDEX('HELP ACC-ITEMS'!$H$4:$H$1000,SMALL(IF(C187='HELP ACC-ITEMS'!$C$4:$C$1000,ROW('HELP ACC-ITEMS'!$C$4:$C$1000)-3),COUNTIF($C$8:C187,C187))),"")</f>
        <v xml:space="preserve"> </v>
      </c>
    </row>
    <row r="188" spans="2:10">
      <c r="B188" s="55" t="str">
        <f>IF( E188&lt;&gt;"",COUNT($B$7:B187)+1,"")</f>
        <v/>
      </c>
      <c r="C188" s="57" t="str">
        <f>IFERROR(IF($D$3&lt;&gt;"",SMALL('HELP ACC-ITEMS'!$C$4:$C$1000,ROW(A182))," "),"    ")</f>
        <v xml:space="preserve"> </v>
      </c>
      <c r="D188" s="56" t="str">
        <f t="array" ref="D188">IFERROR(INDEX('HELP ACC-ITEMS'!$D$4:$D$1000,SMALL(IF(C188='HELP ACC-ITEMS'!$C$4:$C$1000,ROW('HELP ACC-ITEMS'!$C$4:$C$1000)-3),COUNTIF($C$8:C188,C188))),"")</f>
        <v xml:space="preserve"> </v>
      </c>
      <c r="E188" s="56" t="str">
        <f t="array" ref="E188">IFERROR(INDEX('HELP ACC-ITEMS'!$E$4:$E$1000,SMALL(IF(C188='HELP ACC-ITEMS'!$C$4:$C$1000,ROW('HELP ACC-ITEMS'!$C$4:$C$1000)-3),COUNTIF($C$8:C188,C188))),"")</f>
        <v/>
      </c>
      <c r="F188" s="56" t="str">
        <f t="array" ref="F188">IFERROR(INDEX('HELP ACC-ITEMS'!$F$4:$F$1000,SMALL(IF(C188='HELP ACC-ITEMS'!$C$4:$C$1000,ROW('HELP ACC-ITEMS'!$C$4:$C$1000)-3),COUNTIF($C$8:C188,C188))),"")</f>
        <v xml:space="preserve"> </v>
      </c>
      <c r="G188" s="55">
        <f t="array" ref="G188">IF(OR(MID($E188,1,4)="وارد",MID($E188,1,10)="مرتجع عميل"),IF($D$3&lt;&gt;"",INDEX('HELP ACC-ITEMS'!$G$4:$G$1000,SMALL(IF(C188='HELP ACC-ITEMS'!$C$4:$C$1000,ROW('HELP ACC-ITEMS'!$C$4:$C$1000)-3),COUNTIF($C$8:C188,C188)))),0)</f>
        <v>0</v>
      </c>
      <c r="H188" s="55">
        <f t="array" ref="H188">IF(OR(MID($E188,1,5)="منصرف",MID($E188,1,10)="مرتجع مورد"),IF($D$3&lt;&gt;"",INDEX('HELP ACC-ITEMS'!$G$4:$G$1000,SMALL(IF(C188='HELP ACC-ITEMS'!$C$4:$C$1000,ROW('HELP ACC-ITEMS'!$C$4:$C$1000)-3),COUNTIF($C$8:C188,C188)))),0)</f>
        <v>0</v>
      </c>
      <c r="I188" s="55">
        <f t="shared" si="5"/>
        <v>0</v>
      </c>
      <c r="J188" s="55" t="str">
        <f t="array" ref="J188">IFERROR(INDEX('HELP ACC-ITEMS'!$H$4:$H$1000,SMALL(IF(C188='HELP ACC-ITEMS'!$C$4:$C$1000,ROW('HELP ACC-ITEMS'!$C$4:$C$1000)-3),COUNTIF($C$8:C188,C188))),"")</f>
        <v xml:space="preserve"> </v>
      </c>
    </row>
    <row r="189" spans="2:10">
      <c r="B189" s="55" t="str">
        <f>IF( E189&lt;&gt;"",COUNT($B$7:B188)+1,"")</f>
        <v/>
      </c>
      <c r="C189" s="57" t="str">
        <f>IFERROR(IF($D$3&lt;&gt;"",SMALL('HELP ACC-ITEMS'!$C$4:$C$1000,ROW(A183))," "),"    ")</f>
        <v xml:space="preserve"> </v>
      </c>
      <c r="D189" s="56" t="str">
        <f t="array" ref="D189">IFERROR(INDEX('HELP ACC-ITEMS'!$D$4:$D$1000,SMALL(IF(C189='HELP ACC-ITEMS'!$C$4:$C$1000,ROW('HELP ACC-ITEMS'!$C$4:$C$1000)-3),COUNTIF($C$8:C189,C189))),"")</f>
        <v xml:space="preserve"> </v>
      </c>
      <c r="E189" s="56" t="str">
        <f t="array" ref="E189">IFERROR(INDEX('HELP ACC-ITEMS'!$E$4:$E$1000,SMALL(IF(C189='HELP ACC-ITEMS'!$C$4:$C$1000,ROW('HELP ACC-ITEMS'!$C$4:$C$1000)-3),COUNTIF($C$8:C189,C189))),"")</f>
        <v/>
      </c>
      <c r="F189" s="56" t="str">
        <f t="array" ref="F189">IFERROR(INDEX('HELP ACC-ITEMS'!$F$4:$F$1000,SMALL(IF(C189='HELP ACC-ITEMS'!$C$4:$C$1000,ROW('HELP ACC-ITEMS'!$C$4:$C$1000)-3),COUNTIF($C$8:C189,C189))),"")</f>
        <v xml:space="preserve"> </v>
      </c>
      <c r="G189" s="55">
        <f t="array" ref="G189">IF(OR(MID($E189,1,4)="وارد",MID($E189,1,10)="مرتجع عميل"),IF($D$3&lt;&gt;"",INDEX('HELP ACC-ITEMS'!$G$4:$G$1000,SMALL(IF(C189='HELP ACC-ITEMS'!$C$4:$C$1000,ROW('HELP ACC-ITEMS'!$C$4:$C$1000)-3),COUNTIF($C$8:C189,C189)))),0)</f>
        <v>0</v>
      </c>
      <c r="H189" s="55">
        <f t="array" ref="H189">IF(OR(MID($E189,1,5)="منصرف",MID($E189,1,10)="مرتجع مورد"),IF($D$3&lt;&gt;"",INDEX('HELP ACC-ITEMS'!$G$4:$G$1000,SMALL(IF(C189='HELP ACC-ITEMS'!$C$4:$C$1000,ROW('HELP ACC-ITEMS'!$C$4:$C$1000)-3),COUNTIF($C$8:C189,C189)))),0)</f>
        <v>0</v>
      </c>
      <c r="I189" s="55">
        <f t="shared" si="5"/>
        <v>0</v>
      </c>
      <c r="J189" s="55" t="str">
        <f t="array" ref="J189">IFERROR(INDEX('HELP ACC-ITEMS'!$H$4:$H$1000,SMALL(IF(C189='HELP ACC-ITEMS'!$C$4:$C$1000,ROW('HELP ACC-ITEMS'!$C$4:$C$1000)-3),COUNTIF($C$8:C189,C189))),"")</f>
        <v xml:space="preserve"> </v>
      </c>
    </row>
    <row r="190" spans="2:10">
      <c r="B190" s="55" t="str">
        <f>IF( E190&lt;&gt;"",COUNT($B$7:B189)+1,"")</f>
        <v/>
      </c>
      <c r="C190" s="57" t="str">
        <f>IFERROR(IF($D$3&lt;&gt;"",SMALL('HELP ACC-ITEMS'!$C$4:$C$1000,ROW(A184))," "),"    ")</f>
        <v xml:space="preserve"> </v>
      </c>
      <c r="D190" s="56" t="str">
        <f t="array" ref="D190">IFERROR(INDEX('HELP ACC-ITEMS'!$D$4:$D$1000,SMALL(IF(C190='HELP ACC-ITEMS'!$C$4:$C$1000,ROW('HELP ACC-ITEMS'!$C$4:$C$1000)-3),COUNTIF($C$8:C190,C190))),"")</f>
        <v xml:space="preserve"> </v>
      </c>
      <c r="E190" s="56" t="str">
        <f t="array" ref="E190">IFERROR(INDEX('HELP ACC-ITEMS'!$E$4:$E$1000,SMALL(IF(C190='HELP ACC-ITEMS'!$C$4:$C$1000,ROW('HELP ACC-ITEMS'!$C$4:$C$1000)-3),COUNTIF($C$8:C190,C190))),"")</f>
        <v/>
      </c>
      <c r="F190" s="56" t="str">
        <f t="array" ref="F190">IFERROR(INDEX('HELP ACC-ITEMS'!$F$4:$F$1000,SMALL(IF(C190='HELP ACC-ITEMS'!$C$4:$C$1000,ROW('HELP ACC-ITEMS'!$C$4:$C$1000)-3),COUNTIF($C$8:C190,C190))),"")</f>
        <v xml:space="preserve"> </v>
      </c>
      <c r="G190" s="55">
        <f t="array" ref="G190">IF(OR(MID($E190,1,4)="وارد",MID($E190,1,10)="مرتجع عميل"),IF($D$3&lt;&gt;"",INDEX('HELP ACC-ITEMS'!$G$4:$G$1000,SMALL(IF(C190='HELP ACC-ITEMS'!$C$4:$C$1000,ROW('HELP ACC-ITEMS'!$C$4:$C$1000)-3),COUNTIF($C$8:C190,C190)))),0)</f>
        <v>0</v>
      </c>
      <c r="H190" s="55">
        <f t="array" ref="H190">IF(OR(MID($E190,1,5)="منصرف",MID($E190,1,10)="مرتجع مورد"),IF($D$3&lt;&gt;"",INDEX('HELP ACC-ITEMS'!$G$4:$G$1000,SMALL(IF(C190='HELP ACC-ITEMS'!$C$4:$C$1000,ROW('HELP ACC-ITEMS'!$C$4:$C$1000)-3),COUNTIF($C$8:C190,C190)))),0)</f>
        <v>0</v>
      </c>
      <c r="I190" s="55">
        <f t="shared" si="5"/>
        <v>0</v>
      </c>
      <c r="J190" s="55" t="str">
        <f t="array" ref="J190">IFERROR(INDEX('HELP ACC-ITEMS'!$H$4:$H$1000,SMALL(IF(C190='HELP ACC-ITEMS'!$C$4:$C$1000,ROW('HELP ACC-ITEMS'!$C$4:$C$1000)-3),COUNTIF($C$8:C190,C190))),"")</f>
        <v xml:space="preserve"> </v>
      </c>
    </row>
    <row r="191" spans="2:10">
      <c r="B191" s="55" t="str">
        <f>IF( E191&lt;&gt;"",COUNT($B$7:B190)+1,"")</f>
        <v/>
      </c>
      <c r="C191" s="57" t="str">
        <f>IFERROR(IF($D$3&lt;&gt;"",SMALL('HELP ACC-ITEMS'!$C$4:$C$1000,ROW(A185))," "),"    ")</f>
        <v xml:space="preserve"> </v>
      </c>
      <c r="D191" s="56" t="str">
        <f t="array" ref="D191">IFERROR(INDEX('HELP ACC-ITEMS'!$D$4:$D$1000,SMALL(IF(C191='HELP ACC-ITEMS'!$C$4:$C$1000,ROW('HELP ACC-ITEMS'!$C$4:$C$1000)-3),COUNTIF($C$8:C191,C191))),"")</f>
        <v xml:space="preserve"> </v>
      </c>
      <c r="E191" s="56" t="str">
        <f t="array" ref="E191">IFERROR(INDEX('HELP ACC-ITEMS'!$E$4:$E$1000,SMALL(IF(C191='HELP ACC-ITEMS'!$C$4:$C$1000,ROW('HELP ACC-ITEMS'!$C$4:$C$1000)-3),COUNTIF($C$8:C191,C191))),"")</f>
        <v/>
      </c>
      <c r="F191" s="56" t="str">
        <f t="array" ref="F191">IFERROR(INDEX('HELP ACC-ITEMS'!$F$4:$F$1000,SMALL(IF(C191='HELP ACC-ITEMS'!$C$4:$C$1000,ROW('HELP ACC-ITEMS'!$C$4:$C$1000)-3),COUNTIF($C$8:C191,C191))),"")</f>
        <v xml:space="preserve"> </v>
      </c>
      <c r="G191" s="55">
        <f t="array" ref="G191">IF(OR(MID($E191,1,4)="وارد",MID($E191,1,10)="مرتجع عميل"),IF($D$3&lt;&gt;"",INDEX('HELP ACC-ITEMS'!$G$4:$G$1000,SMALL(IF(C191='HELP ACC-ITEMS'!$C$4:$C$1000,ROW('HELP ACC-ITEMS'!$C$4:$C$1000)-3),COUNTIF($C$8:C191,C191)))),0)</f>
        <v>0</v>
      </c>
      <c r="H191" s="55">
        <f t="array" ref="H191">IF(OR(MID($E191,1,5)="منصرف",MID($E191,1,10)="مرتجع مورد"),IF($D$3&lt;&gt;"",INDEX('HELP ACC-ITEMS'!$G$4:$G$1000,SMALL(IF(C191='HELP ACC-ITEMS'!$C$4:$C$1000,ROW('HELP ACC-ITEMS'!$C$4:$C$1000)-3),COUNTIF($C$8:C191,C191)))),0)</f>
        <v>0</v>
      </c>
      <c r="I191" s="55">
        <f t="shared" si="5"/>
        <v>0</v>
      </c>
      <c r="J191" s="55" t="str">
        <f t="array" ref="J191">IFERROR(INDEX('HELP ACC-ITEMS'!$H$4:$H$1000,SMALL(IF(C191='HELP ACC-ITEMS'!$C$4:$C$1000,ROW('HELP ACC-ITEMS'!$C$4:$C$1000)-3),COUNTIF($C$8:C191,C191))),"")</f>
        <v xml:space="preserve"> </v>
      </c>
    </row>
    <row r="192" spans="2:10">
      <c r="B192" s="55" t="str">
        <f>IF( E192&lt;&gt;"",COUNT($B$7:B191)+1,"")</f>
        <v/>
      </c>
      <c r="C192" s="57" t="str">
        <f>IFERROR(IF($D$3&lt;&gt;"",SMALL('HELP ACC-ITEMS'!$C$4:$C$1000,ROW(A186))," "),"    ")</f>
        <v xml:space="preserve"> </v>
      </c>
      <c r="D192" s="56" t="str">
        <f t="array" ref="D192">IFERROR(INDEX('HELP ACC-ITEMS'!$D$4:$D$1000,SMALL(IF(C192='HELP ACC-ITEMS'!$C$4:$C$1000,ROW('HELP ACC-ITEMS'!$C$4:$C$1000)-3),COUNTIF($C$8:C192,C192))),"")</f>
        <v xml:space="preserve"> </v>
      </c>
      <c r="E192" s="56" t="str">
        <f t="array" ref="E192">IFERROR(INDEX('HELP ACC-ITEMS'!$E$4:$E$1000,SMALL(IF(C192='HELP ACC-ITEMS'!$C$4:$C$1000,ROW('HELP ACC-ITEMS'!$C$4:$C$1000)-3),COUNTIF($C$8:C192,C192))),"")</f>
        <v/>
      </c>
      <c r="F192" s="56" t="str">
        <f t="array" ref="F192">IFERROR(INDEX('HELP ACC-ITEMS'!$F$4:$F$1000,SMALL(IF(C192='HELP ACC-ITEMS'!$C$4:$C$1000,ROW('HELP ACC-ITEMS'!$C$4:$C$1000)-3),COUNTIF($C$8:C192,C192))),"")</f>
        <v xml:space="preserve"> </v>
      </c>
      <c r="G192" s="55">
        <f t="array" ref="G192">IF(OR(MID($E192,1,4)="وارد",MID($E192,1,10)="مرتجع عميل"),IF($D$3&lt;&gt;"",INDEX('HELP ACC-ITEMS'!$G$4:$G$1000,SMALL(IF(C192='HELP ACC-ITEMS'!$C$4:$C$1000,ROW('HELP ACC-ITEMS'!$C$4:$C$1000)-3),COUNTIF($C$8:C192,C192)))),0)</f>
        <v>0</v>
      </c>
      <c r="H192" s="55">
        <f t="array" ref="H192">IF(OR(MID($E192,1,5)="منصرف",MID($E192,1,10)="مرتجع مورد"),IF($D$3&lt;&gt;"",INDEX('HELP ACC-ITEMS'!$G$4:$G$1000,SMALL(IF(C192='HELP ACC-ITEMS'!$C$4:$C$1000,ROW('HELP ACC-ITEMS'!$C$4:$C$1000)-3),COUNTIF($C$8:C192,C192)))),0)</f>
        <v>0</v>
      </c>
      <c r="I192" s="55">
        <f t="shared" si="5"/>
        <v>0</v>
      </c>
      <c r="J192" s="55" t="str">
        <f t="array" ref="J192">IFERROR(INDEX('HELP ACC-ITEMS'!$H$4:$H$1000,SMALL(IF(C192='HELP ACC-ITEMS'!$C$4:$C$1000,ROW('HELP ACC-ITEMS'!$C$4:$C$1000)-3),COUNTIF($C$8:C192,C192))),"")</f>
        <v xml:space="preserve"> </v>
      </c>
    </row>
    <row r="193" spans="2:10">
      <c r="B193" s="55" t="str">
        <f>IF( E193&lt;&gt;"",COUNT($B$7:B192)+1,"")</f>
        <v/>
      </c>
      <c r="C193" s="57" t="str">
        <f>IFERROR(IF($D$3&lt;&gt;"",SMALL('HELP ACC-ITEMS'!$C$4:$C$1000,ROW(A187))," "),"    ")</f>
        <v xml:space="preserve"> </v>
      </c>
      <c r="D193" s="56" t="str">
        <f t="array" ref="D193">IFERROR(INDEX('HELP ACC-ITEMS'!$D$4:$D$1000,SMALL(IF(C193='HELP ACC-ITEMS'!$C$4:$C$1000,ROW('HELP ACC-ITEMS'!$C$4:$C$1000)-3),COUNTIF($C$8:C193,C193))),"")</f>
        <v xml:space="preserve"> </v>
      </c>
      <c r="E193" s="56" t="str">
        <f t="array" ref="E193">IFERROR(INDEX('HELP ACC-ITEMS'!$E$4:$E$1000,SMALL(IF(C193='HELP ACC-ITEMS'!$C$4:$C$1000,ROW('HELP ACC-ITEMS'!$C$4:$C$1000)-3),COUNTIF($C$8:C193,C193))),"")</f>
        <v/>
      </c>
      <c r="F193" s="56" t="str">
        <f t="array" ref="F193">IFERROR(INDEX('HELP ACC-ITEMS'!$F$4:$F$1000,SMALL(IF(C193='HELP ACC-ITEMS'!$C$4:$C$1000,ROW('HELP ACC-ITEMS'!$C$4:$C$1000)-3),COUNTIF($C$8:C193,C193))),"")</f>
        <v xml:space="preserve"> </v>
      </c>
      <c r="G193" s="55">
        <f t="array" ref="G193">IF(OR(MID($E193,1,4)="وارد",MID($E193,1,10)="مرتجع عميل"),IF($D$3&lt;&gt;"",INDEX('HELP ACC-ITEMS'!$G$4:$G$1000,SMALL(IF(C193='HELP ACC-ITEMS'!$C$4:$C$1000,ROW('HELP ACC-ITEMS'!$C$4:$C$1000)-3),COUNTIF($C$8:C193,C193)))),0)</f>
        <v>0</v>
      </c>
      <c r="H193" s="55">
        <f t="array" ref="H193">IF(OR(MID($E193,1,5)="منصرف",MID($E193,1,10)="مرتجع مورد"),IF($D$3&lt;&gt;"",INDEX('HELP ACC-ITEMS'!$G$4:$G$1000,SMALL(IF(C193='HELP ACC-ITEMS'!$C$4:$C$1000,ROW('HELP ACC-ITEMS'!$C$4:$C$1000)-3),COUNTIF($C$8:C193,C193)))),0)</f>
        <v>0</v>
      </c>
      <c r="I193" s="55">
        <f t="shared" si="5"/>
        <v>0</v>
      </c>
      <c r="J193" s="55" t="str">
        <f t="array" ref="J193">IFERROR(INDEX('HELP ACC-ITEMS'!$H$4:$H$1000,SMALL(IF(C193='HELP ACC-ITEMS'!$C$4:$C$1000,ROW('HELP ACC-ITEMS'!$C$4:$C$1000)-3),COUNTIF($C$8:C193,C193))),"")</f>
        <v xml:space="preserve"> </v>
      </c>
    </row>
    <row r="194" spans="2:10">
      <c r="B194" s="55" t="str">
        <f>IF( E194&lt;&gt;"",COUNT($B$7:B193)+1,"")</f>
        <v/>
      </c>
      <c r="C194" s="57" t="str">
        <f>IFERROR(IF($D$3&lt;&gt;"",SMALL('HELP ACC-ITEMS'!$C$4:$C$1000,ROW(A188))," "),"    ")</f>
        <v xml:space="preserve"> </v>
      </c>
      <c r="D194" s="56" t="str">
        <f t="array" ref="D194">IFERROR(INDEX('HELP ACC-ITEMS'!$D$4:$D$1000,SMALL(IF(C194='HELP ACC-ITEMS'!$C$4:$C$1000,ROW('HELP ACC-ITEMS'!$C$4:$C$1000)-3),COUNTIF($C$8:C194,C194))),"")</f>
        <v xml:space="preserve"> </v>
      </c>
      <c r="E194" s="56" t="str">
        <f t="array" ref="E194">IFERROR(INDEX('HELP ACC-ITEMS'!$E$4:$E$1000,SMALL(IF(C194='HELP ACC-ITEMS'!$C$4:$C$1000,ROW('HELP ACC-ITEMS'!$C$4:$C$1000)-3),COUNTIF($C$8:C194,C194))),"")</f>
        <v/>
      </c>
      <c r="F194" s="56" t="str">
        <f t="array" ref="F194">IFERROR(INDEX('HELP ACC-ITEMS'!$F$4:$F$1000,SMALL(IF(C194='HELP ACC-ITEMS'!$C$4:$C$1000,ROW('HELP ACC-ITEMS'!$C$4:$C$1000)-3),COUNTIF($C$8:C194,C194))),"")</f>
        <v xml:space="preserve"> </v>
      </c>
      <c r="G194" s="55">
        <f t="array" ref="G194">IF(OR(MID($E194,1,4)="وارد",MID($E194,1,10)="مرتجع عميل"),IF($D$3&lt;&gt;"",INDEX('HELP ACC-ITEMS'!$G$4:$G$1000,SMALL(IF(C194='HELP ACC-ITEMS'!$C$4:$C$1000,ROW('HELP ACC-ITEMS'!$C$4:$C$1000)-3),COUNTIF($C$8:C194,C194)))),0)</f>
        <v>0</v>
      </c>
      <c r="H194" s="55">
        <f t="array" ref="H194">IF(OR(MID($E194,1,5)="منصرف",MID($E194,1,10)="مرتجع مورد"),IF($D$3&lt;&gt;"",INDEX('HELP ACC-ITEMS'!$G$4:$G$1000,SMALL(IF(C194='HELP ACC-ITEMS'!$C$4:$C$1000,ROW('HELP ACC-ITEMS'!$C$4:$C$1000)-3),COUNTIF($C$8:C194,C194)))),0)</f>
        <v>0</v>
      </c>
      <c r="I194" s="55">
        <f t="shared" si="5"/>
        <v>0</v>
      </c>
      <c r="J194" s="55" t="str">
        <f t="array" ref="J194">IFERROR(INDEX('HELP ACC-ITEMS'!$H$4:$H$1000,SMALL(IF(C194='HELP ACC-ITEMS'!$C$4:$C$1000,ROW('HELP ACC-ITEMS'!$C$4:$C$1000)-3),COUNTIF($C$8:C194,C194))),"")</f>
        <v xml:space="preserve"> </v>
      </c>
    </row>
    <row r="195" spans="2:10">
      <c r="B195" s="55" t="str">
        <f>IF( E195&lt;&gt;"",COUNT($B$7:B194)+1,"")</f>
        <v/>
      </c>
      <c r="C195" s="57" t="str">
        <f>IFERROR(IF($D$3&lt;&gt;"",SMALL('HELP ACC-ITEMS'!$C$4:$C$1000,ROW(A189))," "),"    ")</f>
        <v xml:space="preserve"> </v>
      </c>
      <c r="D195" s="56" t="str">
        <f t="array" ref="D195">IFERROR(INDEX('HELP ACC-ITEMS'!$D$4:$D$1000,SMALL(IF(C195='HELP ACC-ITEMS'!$C$4:$C$1000,ROW('HELP ACC-ITEMS'!$C$4:$C$1000)-3),COUNTIF($C$8:C195,C195))),"")</f>
        <v xml:space="preserve"> </v>
      </c>
      <c r="E195" s="56" t="str">
        <f t="array" ref="E195">IFERROR(INDEX('HELP ACC-ITEMS'!$E$4:$E$1000,SMALL(IF(C195='HELP ACC-ITEMS'!$C$4:$C$1000,ROW('HELP ACC-ITEMS'!$C$4:$C$1000)-3),COUNTIF($C$8:C195,C195))),"")</f>
        <v/>
      </c>
      <c r="F195" s="56" t="str">
        <f t="array" ref="F195">IFERROR(INDEX('HELP ACC-ITEMS'!$F$4:$F$1000,SMALL(IF(C195='HELP ACC-ITEMS'!$C$4:$C$1000,ROW('HELP ACC-ITEMS'!$C$4:$C$1000)-3),COUNTIF($C$8:C195,C195))),"")</f>
        <v xml:space="preserve"> </v>
      </c>
      <c r="G195" s="55">
        <f t="array" ref="G195">IF(OR(MID($E195,1,4)="وارد",MID($E195,1,10)="مرتجع عميل"),IF($D$3&lt;&gt;"",INDEX('HELP ACC-ITEMS'!$G$4:$G$1000,SMALL(IF(C195='HELP ACC-ITEMS'!$C$4:$C$1000,ROW('HELP ACC-ITEMS'!$C$4:$C$1000)-3),COUNTIF($C$8:C195,C195)))),0)</f>
        <v>0</v>
      </c>
      <c r="H195" s="55">
        <f t="array" ref="H195">IF(OR(MID($E195,1,5)="منصرف",MID($E195,1,10)="مرتجع مورد"),IF($D$3&lt;&gt;"",INDEX('HELP ACC-ITEMS'!$G$4:$G$1000,SMALL(IF(C195='HELP ACC-ITEMS'!$C$4:$C$1000,ROW('HELP ACC-ITEMS'!$C$4:$C$1000)-3),COUNTIF($C$8:C195,C195)))),0)</f>
        <v>0</v>
      </c>
      <c r="I195" s="55">
        <f t="shared" si="5"/>
        <v>0</v>
      </c>
      <c r="J195" s="55" t="str">
        <f t="array" ref="J195">IFERROR(INDEX('HELP ACC-ITEMS'!$H$4:$H$1000,SMALL(IF(C195='HELP ACC-ITEMS'!$C$4:$C$1000,ROW('HELP ACC-ITEMS'!$C$4:$C$1000)-3),COUNTIF($C$8:C195,C195))),"")</f>
        <v xml:space="preserve"> </v>
      </c>
    </row>
    <row r="196" spans="2:10">
      <c r="B196" s="55" t="str">
        <f>IF( E196&lt;&gt;"",COUNT($B$7:B195)+1,"")</f>
        <v/>
      </c>
      <c r="C196" s="57" t="str">
        <f>IFERROR(IF($D$3&lt;&gt;"",SMALL('HELP ACC-ITEMS'!$C$4:$C$1000,ROW(A190))," "),"    ")</f>
        <v xml:space="preserve"> </v>
      </c>
      <c r="D196" s="56" t="str">
        <f t="array" ref="D196">IFERROR(INDEX('HELP ACC-ITEMS'!$D$4:$D$1000,SMALL(IF(C196='HELP ACC-ITEMS'!$C$4:$C$1000,ROW('HELP ACC-ITEMS'!$C$4:$C$1000)-3),COUNTIF($C$8:C196,C196))),"")</f>
        <v xml:space="preserve"> </v>
      </c>
      <c r="E196" s="56" t="str">
        <f t="array" ref="E196">IFERROR(INDEX('HELP ACC-ITEMS'!$E$4:$E$1000,SMALL(IF(C196='HELP ACC-ITEMS'!$C$4:$C$1000,ROW('HELP ACC-ITEMS'!$C$4:$C$1000)-3),COUNTIF($C$8:C196,C196))),"")</f>
        <v/>
      </c>
      <c r="F196" s="56" t="str">
        <f t="array" ref="F196">IFERROR(INDEX('HELP ACC-ITEMS'!$F$4:$F$1000,SMALL(IF(C196='HELP ACC-ITEMS'!$C$4:$C$1000,ROW('HELP ACC-ITEMS'!$C$4:$C$1000)-3),COUNTIF($C$8:C196,C196))),"")</f>
        <v xml:space="preserve"> </v>
      </c>
      <c r="G196" s="55">
        <f t="array" ref="G196">IF(OR(MID($E196,1,4)="وارد",MID($E196,1,10)="مرتجع عميل"),IF($D$3&lt;&gt;"",INDEX('HELP ACC-ITEMS'!$G$4:$G$1000,SMALL(IF(C196='HELP ACC-ITEMS'!$C$4:$C$1000,ROW('HELP ACC-ITEMS'!$C$4:$C$1000)-3),COUNTIF($C$8:C196,C196)))),0)</f>
        <v>0</v>
      </c>
      <c r="H196" s="55">
        <f t="array" ref="H196">IF(OR(MID($E196,1,5)="منصرف",MID($E196,1,10)="مرتجع مورد"),IF($D$3&lt;&gt;"",INDEX('HELP ACC-ITEMS'!$G$4:$G$1000,SMALL(IF(C196='HELP ACC-ITEMS'!$C$4:$C$1000,ROW('HELP ACC-ITEMS'!$C$4:$C$1000)-3),COUNTIF($C$8:C196,C196)))),0)</f>
        <v>0</v>
      </c>
      <c r="I196" s="55">
        <f t="shared" si="5"/>
        <v>0</v>
      </c>
      <c r="J196" s="55" t="str">
        <f t="array" ref="J196">IFERROR(INDEX('HELP ACC-ITEMS'!$H$4:$H$1000,SMALL(IF(C196='HELP ACC-ITEMS'!$C$4:$C$1000,ROW('HELP ACC-ITEMS'!$C$4:$C$1000)-3),COUNTIF($C$8:C196,C196))),"")</f>
        <v xml:space="preserve"> </v>
      </c>
    </row>
    <row r="197" spans="2:10">
      <c r="B197" s="55" t="str">
        <f>IF( E197&lt;&gt;"",COUNT($B$7:B196)+1,"")</f>
        <v/>
      </c>
      <c r="C197" s="57" t="str">
        <f>IFERROR(IF($D$3&lt;&gt;"",SMALL('HELP ACC-ITEMS'!$C$4:$C$1000,ROW(A191))," "),"    ")</f>
        <v xml:space="preserve"> </v>
      </c>
      <c r="D197" s="56" t="str">
        <f t="array" ref="D197">IFERROR(INDEX('HELP ACC-ITEMS'!$D$4:$D$1000,SMALL(IF(C197='HELP ACC-ITEMS'!$C$4:$C$1000,ROW('HELP ACC-ITEMS'!$C$4:$C$1000)-3),COUNTIF($C$8:C197,C197))),"")</f>
        <v xml:space="preserve"> </v>
      </c>
      <c r="E197" s="56" t="str">
        <f t="array" ref="E197">IFERROR(INDEX('HELP ACC-ITEMS'!$E$4:$E$1000,SMALL(IF(C197='HELP ACC-ITEMS'!$C$4:$C$1000,ROW('HELP ACC-ITEMS'!$C$4:$C$1000)-3),COUNTIF($C$8:C197,C197))),"")</f>
        <v/>
      </c>
      <c r="F197" s="56" t="str">
        <f t="array" ref="F197">IFERROR(INDEX('HELP ACC-ITEMS'!$F$4:$F$1000,SMALL(IF(C197='HELP ACC-ITEMS'!$C$4:$C$1000,ROW('HELP ACC-ITEMS'!$C$4:$C$1000)-3),COUNTIF($C$8:C197,C197))),"")</f>
        <v xml:space="preserve"> </v>
      </c>
      <c r="G197" s="55">
        <f t="array" ref="G197">IF(OR(MID($E197,1,4)="وارد",MID($E197,1,10)="مرتجع عميل"),IF($D$3&lt;&gt;"",INDEX('HELP ACC-ITEMS'!$G$4:$G$1000,SMALL(IF(C197='HELP ACC-ITEMS'!$C$4:$C$1000,ROW('HELP ACC-ITEMS'!$C$4:$C$1000)-3),COUNTIF($C$8:C197,C197)))),0)</f>
        <v>0</v>
      </c>
      <c r="H197" s="55">
        <f t="array" ref="H197">IF(OR(MID($E197,1,5)="منصرف",MID($E197,1,10)="مرتجع مورد"),IF($D$3&lt;&gt;"",INDEX('HELP ACC-ITEMS'!$G$4:$G$1000,SMALL(IF(C197='HELP ACC-ITEMS'!$C$4:$C$1000,ROW('HELP ACC-ITEMS'!$C$4:$C$1000)-3),COUNTIF($C$8:C197,C197)))),0)</f>
        <v>0</v>
      </c>
      <c r="I197" s="55">
        <f t="shared" si="5"/>
        <v>0</v>
      </c>
      <c r="J197" s="55" t="str">
        <f t="array" ref="J197">IFERROR(INDEX('HELP ACC-ITEMS'!$H$4:$H$1000,SMALL(IF(C197='HELP ACC-ITEMS'!$C$4:$C$1000,ROW('HELP ACC-ITEMS'!$C$4:$C$1000)-3),COUNTIF($C$8:C197,C197))),"")</f>
        <v xml:space="preserve"> </v>
      </c>
    </row>
    <row r="198" spans="2:10">
      <c r="B198" s="55" t="str">
        <f>IF( E198&lt;&gt;"",COUNT($B$7:B197)+1,"")</f>
        <v/>
      </c>
      <c r="C198" s="57" t="str">
        <f>IFERROR(IF($D$3&lt;&gt;"",SMALL('HELP ACC-ITEMS'!$C$4:$C$1000,ROW(A192))," "),"    ")</f>
        <v xml:space="preserve"> </v>
      </c>
      <c r="D198" s="56" t="str">
        <f t="array" ref="D198">IFERROR(INDEX('HELP ACC-ITEMS'!$D$4:$D$1000,SMALL(IF(C198='HELP ACC-ITEMS'!$C$4:$C$1000,ROW('HELP ACC-ITEMS'!$C$4:$C$1000)-3),COUNTIF($C$8:C198,C198))),"")</f>
        <v xml:space="preserve"> </v>
      </c>
      <c r="E198" s="56" t="str">
        <f t="array" ref="E198">IFERROR(INDEX('HELP ACC-ITEMS'!$E$4:$E$1000,SMALL(IF(C198='HELP ACC-ITEMS'!$C$4:$C$1000,ROW('HELP ACC-ITEMS'!$C$4:$C$1000)-3),COUNTIF($C$8:C198,C198))),"")</f>
        <v/>
      </c>
      <c r="F198" s="56" t="str">
        <f t="array" ref="F198">IFERROR(INDEX('HELP ACC-ITEMS'!$F$4:$F$1000,SMALL(IF(C198='HELP ACC-ITEMS'!$C$4:$C$1000,ROW('HELP ACC-ITEMS'!$C$4:$C$1000)-3),COUNTIF($C$8:C198,C198))),"")</f>
        <v xml:space="preserve"> </v>
      </c>
      <c r="G198" s="55">
        <f t="array" ref="G198">IF(OR(MID($E198,1,4)="وارد",MID($E198,1,10)="مرتجع عميل"),IF($D$3&lt;&gt;"",INDEX('HELP ACC-ITEMS'!$G$4:$G$1000,SMALL(IF(C198='HELP ACC-ITEMS'!$C$4:$C$1000,ROW('HELP ACC-ITEMS'!$C$4:$C$1000)-3),COUNTIF($C$8:C198,C198)))),0)</f>
        <v>0</v>
      </c>
      <c r="H198" s="55">
        <f t="array" ref="H198">IF(OR(MID($E198,1,5)="منصرف",MID($E198,1,10)="مرتجع مورد"),IF($D$3&lt;&gt;"",INDEX('HELP ACC-ITEMS'!$G$4:$G$1000,SMALL(IF(C198='HELP ACC-ITEMS'!$C$4:$C$1000,ROW('HELP ACC-ITEMS'!$C$4:$C$1000)-3),COUNTIF($C$8:C198,C198)))),0)</f>
        <v>0</v>
      </c>
      <c r="I198" s="55">
        <f t="shared" si="5"/>
        <v>0</v>
      </c>
      <c r="J198" s="55" t="str">
        <f t="array" ref="J198">IFERROR(INDEX('HELP ACC-ITEMS'!$H$4:$H$1000,SMALL(IF(C198='HELP ACC-ITEMS'!$C$4:$C$1000,ROW('HELP ACC-ITEMS'!$C$4:$C$1000)-3),COUNTIF($C$8:C198,C198))),"")</f>
        <v xml:space="preserve"> </v>
      </c>
    </row>
    <row r="199" spans="2:10">
      <c r="B199" s="55" t="str">
        <f>IF( E199&lt;&gt;"",COUNT($B$7:B198)+1,"")</f>
        <v/>
      </c>
      <c r="C199" s="57" t="str">
        <f>IFERROR(IF($D$3&lt;&gt;"",SMALL('HELP ACC-ITEMS'!$C$4:$C$1000,ROW(A193))," "),"    ")</f>
        <v xml:space="preserve"> </v>
      </c>
      <c r="D199" s="56" t="str">
        <f t="array" ref="D199">IFERROR(INDEX('HELP ACC-ITEMS'!$D$4:$D$1000,SMALL(IF(C199='HELP ACC-ITEMS'!$C$4:$C$1000,ROW('HELP ACC-ITEMS'!$C$4:$C$1000)-3),COUNTIF($C$8:C199,C199))),"")</f>
        <v xml:space="preserve"> </v>
      </c>
      <c r="E199" s="56" t="str">
        <f t="array" ref="E199">IFERROR(INDEX('HELP ACC-ITEMS'!$E$4:$E$1000,SMALL(IF(C199='HELP ACC-ITEMS'!$C$4:$C$1000,ROW('HELP ACC-ITEMS'!$C$4:$C$1000)-3),COUNTIF($C$8:C199,C199))),"")</f>
        <v/>
      </c>
      <c r="F199" s="56" t="str">
        <f t="array" ref="F199">IFERROR(INDEX('HELP ACC-ITEMS'!$F$4:$F$1000,SMALL(IF(C199='HELP ACC-ITEMS'!$C$4:$C$1000,ROW('HELP ACC-ITEMS'!$C$4:$C$1000)-3),COUNTIF($C$8:C199,C199))),"")</f>
        <v xml:space="preserve"> </v>
      </c>
      <c r="G199" s="55">
        <f t="array" ref="G199">IF(OR(MID($E199,1,4)="وارد",MID($E199,1,10)="مرتجع عميل"),IF($D$3&lt;&gt;"",INDEX('HELP ACC-ITEMS'!$G$4:$G$1000,SMALL(IF(C199='HELP ACC-ITEMS'!$C$4:$C$1000,ROW('HELP ACC-ITEMS'!$C$4:$C$1000)-3),COUNTIF($C$8:C199,C199)))),0)</f>
        <v>0</v>
      </c>
      <c r="H199" s="55">
        <f t="array" ref="H199">IF(OR(MID($E199,1,5)="منصرف",MID($E199,1,10)="مرتجع مورد"),IF($D$3&lt;&gt;"",INDEX('HELP ACC-ITEMS'!$G$4:$G$1000,SMALL(IF(C199='HELP ACC-ITEMS'!$C$4:$C$1000,ROW('HELP ACC-ITEMS'!$C$4:$C$1000)-3),COUNTIF($C$8:C199,C199)))),0)</f>
        <v>0</v>
      </c>
      <c r="I199" s="55">
        <f t="shared" si="5"/>
        <v>0</v>
      </c>
      <c r="J199" s="55" t="str">
        <f t="array" ref="J199">IFERROR(INDEX('HELP ACC-ITEMS'!$H$4:$H$1000,SMALL(IF(C199='HELP ACC-ITEMS'!$C$4:$C$1000,ROW('HELP ACC-ITEMS'!$C$4:$C$1000)-3),COUNTIF($C$8:C199,C199))),"")</f>
        <v xml:space="preserve"> </v>
      </c>
    </row>
    <row r="200" spans="2:10">
      <c r="B200" s="55" t="str">
        <f>IF( E200&lt;&gt;"",COUNT($B$7:B199)+1,"")</f>
        <v/>
      </c>
      <c r="C200" s="57" t="str">
        <f>IFERROR(IF($D$3&lt;&gt;"",SMALL('HELP ACC-ITEMS'!$C$4:$C$1000,ROW(A194))," "),"    ")</f>
        <v xml:space="preserve"> </v>
      </c>
      <c r="D200" s="56" t="str">
        <f t="array" ref="D200">IFERROR(INDEX('HELP ACC-ITEMS'!$D$4:$D$1000,SMALL(IF(C200='HELP ACC-ITEMS'!$C$4:$C$1000,ROW('HELP ACC-ITEMS'!$C$4:$C$1000)-3),COUNTIF($C$8:C200,C200))),"")</f>
        <v xml:space="preserve"> </v>
      </c>
      <c r="E200" s="56" t="str">
        <f t="array" ref="E200">IFERROR(INDEX('HELP ACC-ITEMS'!$E$4:$E$1000,SMALL(IF(C200='HELP ACC-ITEMS'!$C$4:$C$1000,ROW('HELP ACC-ITEMS'!$C$4:$C$1000)-3),COUNTIF($C$8:C200,C200))),"")</f>
        <v/>
      </c>
      <c r="F200" s="56" t="str">
        <f t="array" ref="F200">IFERROR(INDEX('HELP ACC-ITEMS'!$F$4:$F$1000,SMALL(IF(C200='HELP ACC-ITEMS'!$C$4:$C$1000,ROW('HELP ACC-ITEMS'!$C$4:$C$1000)-3),COUNTIF($C$8:C200,C200))),"")</f>
        <v xml:space="preserve"> </v>
      </c>
      <c r="G200" s="55">
        <f t="array" ref="G200">IF(OR(MID($E200,1,4)="وارد",MID($E200,1,10)="مرتجع عميل"),IF($D$3&lt;&gt;"",INDEX('HELP ACC-ITEMS'!$G$4:$G$1000,SMALL(IF(C200='HELP ACC-ITEMS'!$C$4:$C$1000,ROW('HELP ACC-ITEMS'!$C$4:$C$1000)-3),COUNTIF($C$8:C200,C200)))),0)</f>
        <v>0</v>
      </c>
      <c r="H200" s="55">
        <f t="array" ref="H200">IF(OR(MID($E200,1,5)="منصرف",MID($E200,1,10)="مرتجع مورد"),IF($D$3&lt;&gt;"",INDEX('HELP ACC-ITEMS'!$G$4:$G$1000,SMALL(IF(C200='HELP ACC-ITEMS'!$C$4:$C$1000,ROW('HELP ACC-ITEMS'!$C$4:$C$1000)-3),COUNTIF($C$8:C200,C200)))),0)</f>
        <v>0</v>
      </c>
      <c r="I200" s="55">
        <f t="shared" si="5"/>
        <v>0</v>
      </c>
      <c r="J200" s="55" t="str">
        <f t="array" ref="J200">IFERROR(INDEX('HELP ACC-ITEMS'!$H$4:$H$1000,SMALL(IF(C200='HELP ACC-ITEMS'!$C$4:$C$1000,ROW('HELP ACC-ITEMS'!$C$4:$C$1000)-3),COUNTIF($C$8:C200,C200))),"")</f>
        <v xml:space="preserve"> </v>
      </c>
    </row>
    <row r="201" spans="2:10">
      <c r="B201" s="55" t="str">
        <f>IF( E201&lt;&gt;"",COUNT($B$7:B200)+1,"")</f>
        <v/>
      </c>
      <c r="C201" s="57" t="str">
        <f>IFERROR(IF($D$3&lt;&gt;"",SMALL('HELP ACC-ITEMS'!$C$4:$C$1000,ROW(A195))," "),"    ")</f>
        <v xml:space="preserve"> </v>
      </c>
      <c r="D201" s="56" t="str">
        <f t="array" ref="D201">IFERROR(INDEX('HELP ACC-ITEMS'!$D$4:$D$1000,SMALL(IF(C201='HELP ACC-ITEMS'!$C$4:$C$1000,ROW('HELP ACC-ITEMS'!$C$4:$C$1000)-3),COUNTIF($C$8:C201,C201))),"")</f>
        <v xml:space="preserve"> </v>
      </c>
      <c r="E201" s="56" t="str">
        <f t="array" ref="E201">IFERROR(INDEX('HELP ACC-ITEMS'!$E$4:$E$1000,SMALL(IF(C201='HELP ACC-ITEMS'!$C$4:$C$1000,ROW('HELP ACC-ITEMS'!$C$4:$C$1000)-3),COUNTIF($C$8:C201,C201))),"")</f>
        <v/>
      </c>
      <c r="F201" s="56" t="str">
        <f t="array" ref="F201">IFERROR(INDEX('HELP ACC-ITEMS'!$F$4:$F$1000,SMALL(IF(C201='HELP ACC-ITEMS'!$C$4:$C$1000,ROW('HELP ACC-ITEMS'!$C$4:$C$1000)-3),COUNTIF($C$8:C201,C201))),"")</f>
        <v xml:space="preserve"> </v>
      </c>
      <c r="G201" s="55">
        <f t="array" ref="G201">IF(OR(MID($E201,1,4)="وارد",MID($E201,1,10)="مرتجع عميل"),IF($D$3&lt;&gt;"",INDEX('HELP ACC-ITEMS'!$G$4:$G$1000,SMALL(IF(C201='HELP ACC-ITEMS'!$C$4:$C$1000,ROW('HELP ACC-ITEMS'!$C$4:$C$1000)-3),COUNTIF($C$8:C201,C201)))),0)</f>
        <v>0</v>
      </c>
      <c r="H201" s="55">
        <f t="array" ref="H201">IF(OR(MID($E201,1,5)="منصرف",MID($E201,1,10)="مرتجع مورد"),IF($D$3&lt;&gt;"",INDEX('HELP ACC-ITEMS'!$G$4:$G$1000,SMALL(IF(C201='HELP ACC-ITEMS'!$C$4:$C$1000,ROW('HELP ACC-ITEMS'!$C$4:$C$1000)-3),COUNTIF($C$8:C201,C201)))),0)</f>
        <v>0</v>
      </c>
      <c r="I201" s="55">
        <f t="shared" si="5"/>
        <v>0</v>
      </c>
      <c r="J201" s="55" t="str">
        <f t="array" ref="J201">IFERROR(INDEX('HELP ACC-ITEMS'!$H$4:$H$1000,SMALL(IF(C201='HELP ACC-ITEMS'!$C$4:$C$1000,ROW('HELP ACC-ITEMS'!$C$4:$C$1000)-3),COUNTIF($C$8:C201,C201))),"")</f>
        <v xml:space="preserve"> </v>
      </c>
    </row>
    <row r="202" spans="2:10">
      <c r="B202" s="55" t="str">
        <f>IF( E202&lt;&gt;"",COUNT($B$7:B201)+1,"")</f>
        <v/>
      </c>
      <c r="C202" s="57" t="str">
        <f>IFERROR(IF($D$3&lt;&gt;"",SMALL('HELP ACC-ITEMS'!$C$4:$C$1000,ROW(A196))," "),"    ")</f>
        <v xml:space="preserve"> </v>
      </c>
      <c r="D202" s="56" t="str">
        <f t="array" ref="D202">IFERROR(INDEX('HELP ACC-ITEMS'!$D$4:$D$1000,SMALL(IF(C202='HELP ACC-ITEMS'!$C$4:$C$1000,ROW('HELP ACC-ITEMS'!$C$4:$C$1000)-3),COUNTIF($C$8:C202,C202))),"")</f>
        <v xml:space="preserve"> </v>
      </c>
      <c r="E202" s="56" t="str">
        <f t="array" ref="E202">IFERROR(INDEX('HELP ACC-ITEMS'!$E$4:$E$1000,SMALL(IF(C202='HELP ACC-ITEMS'!$C$4:$C$1000,ROW('HELP ACC-ITEMS'!$C$4:$C$1000)-3),COUNTIF($C$8:C202,C202))),"")</f>
        <v/>
      </c>
      <c r="F202" s="56" t="str">
        <f t="array" ref="F202">IFERROR(INDEX('HELP ACC-ITEMS'!$F$4:$F$1000,SMALL(IF(C202='HELP ACC-ITEMS'!$C$4:$C$1000,ROW('HELP ACC-ITEMS'!$C$4:$C$1000)-3),COUNTIF($C$8:C202,C202))),"")</f>
        <v xml:space="preserve"> </v>
      </c>
      <c r="G202" s="55">
        <f t="array" ref="G202">IF(OR(MID($E202,1,4)="وارد",MID($E202,1,10)="مرتجع عميل"),IF($D$3&lt;&gt;"",INDEX('HELP ACC-ITEMS'!$G$4:$G$1000,SMALL(IF(C202='HELP ACC-ITEMS'!$C$4:$C$1000,ROW('HELP ACC-ITEMS'!$C$4:$C$1000)-3),COUNTIF($C$8:C202,C202)))),0)</f>
        <v>0</v>
      </c>
      <c r="H202" s="55">
        <f t="array" ref="H202">IF(OR(MID($E202,1,5)="منصرف",MID($E202,1,10)="مرتجع مورد"),IF($D$3&lt;&gt;"",INDEX('HELP ACC-ITEMS'!$G$4:$G$1000,SMALL(IF(C202='HELP ACC-ITEMS'!$C$4:$C$1000,ROW('HELP ACC-ITEMS'!$C$4:$C$1000)-3),COUNTIF($C$8:C202,C202)))),0)</f>
        <v>0</v>
      </c>
      <c r="I202" s="55">
        <f t="shared" si="5"/>
        <v>0</v>
      </c>
      <c r="J202" s="55" t="str">
        <f t="array" ref="J202">IFERROR(INDEX('HELP ACC-ITEMS'!$H$4:$H$1000,SMALL(IF(C202='HELP ACC-ITEMS'!$C$4:$C$1000,ROW('HELP ACC-ITEMS'!$C$4:$C$1000)-3),COUNTIF($C$8:C202,C202))),"")</f>
        <v xml:space="preserve"> </v>
      </c>
    </row>
    <row r="203" spans="2:10">
      <c r="B203" s="55" t="str">
        <f>IF( E203&lt;&gt;"",COUNT($B$7:B202)+1,"")</f>
        <v/>
      </c>
      <c r="C203" s="57" t="str">
        <f>IFERROR(IF($D$3&lt;&gt;"",SMALL('HELP ACC-ITEMS'!$C$4:$C$1000,ROW(A197))," "),"    ")</f>
        <v xml:space="preserve"> </v>
      </c>
      <c r="D203" s="56" t="str">
        <f t="array" ref="D203">IFERROR(INDEX('HELP ACC-ITEMS'!$D$4:$D$1000,SMALL(IF(C203='HELP ACC-ITEMS'!$C$4:$C$1000,ROW('HELP ACC-ITEMS'!$C$4:$C$1000)-3),COUNTIF($C$8:C203,C203))),"")</f>
        <v xml:space="preserve"> </v>
      </c>
      <c r="E203" s="56" t="str">
        <f t="array" ref="E203">IFERROR(INDEX('HELP ACC-ITEMS'!$E$4:$E$1000,SMALL(IF(C203='HELP ACC-ITEMS'!$C$4:$C$1000,ROW('HELP ACC-ITEMS'!$C$4:$C$1000)-3),COUNTIF($C$8:C203,C203))),"")</f>
        <v/>
      </c>
      <c r="F203" s="56" t="str">
        <f t="array" ref="F203">IFERROR(INDEX('HELP ACC-ITEMS'!$F$4:$F$1000,SMALL(IF(C203='HELP ACC-ITEMS'!$C$4:$C$1000,ROW('HELP ACC-ITEMS'!$C$4:$C$1000)-3),COUNTIF($C$8:C203,C203))),"")</f>
        <v xml:space="preserve"> </v>
      </c>
      <c r="G203" s="55">
        <f t="array" ref="G203">IF(OR(MID($E203,1,4)="وارد",MID($E203,1,10)="مرتجع عميل"),IF($D$3&lt;&gt;"",INDEX('HELP ACC-ITEMS'!$G$4:$G$1000,SMALL(IF(C203='HELP ACC-ITEMS'!$C$4:$C$1000,ROW('HELP ACC-ITEMS'!$C$4:$C$1000)-3),COUNTIF($C$8:C203,C203)))),0)</f>
        <v>0</v>
      </c>
      <c r="H203" s="55">
        <f t="array" ref="H203">IF(OR(MID($E203,1,5)="منصرف",MID($E203,1,10)="مرتجع مورد"),IF($D$3&lt;&gt;"",INDEX('HELP ACC-ITEMS'!$G$4:$G$1000,SMALL(IF(C203='HELP ACC-ITEMS'!$C$4:$C$1000,ROW('HELP ACC-ITEMS'!$C$4:$C$1000)-3),COUNTIF($C$8:C203,C203)))),0)</f>
        <v>0</v>
      </c>
      <c r="I203" s="55">
        <f t="shared" si="5"/>
        <v>0</v>
      </c>
      <c r="J203" s="55" t="str">
        <f t="array" ref="J203">IFERROR(INDEX('HELP ACC-ITEMS'!$H$4:$H$1000,SMALL(IF(C203='HELP ACC-ITEMS'!$C$4:$C$1000,ROW('HELP ACC-ITEMS'!$C$4:$C$1000)-3),COUNTIF($C$8:C203,C203))),"")</f>
        <v xml:space="preserve"> </v>
      </c>
    </row>
    <row r="204" spans="2:10">
      <c r="B204" s="55" t="str">
        <f>IF( E204&lt;&gt;"",COUNT($B$7:B203)+1,"")</f>
        <v/>
      </c>
      <c r="C204" s="57" t="str">
        <f>IFERROR(IF($D$3&lt;&gt;"",SMALL('HELP ACC-ITEMS'!$C$4:$C$1000,ROW(A198))," "),"    ")</f>
        <v xml:space="preserve"> </v>
      </c>
      <c r="D204" s="56" t="str">
        <f t="array" ref="D204">IFERROR(INDEX('HELP ACC-ITEMS'!$D$4:$D$1000,SMALL(IF(C204='HELP ACC-ITEMS'!$C$4:$C$1000,ROW('HELP ACC-ITEMS'!$C$4:$C$1000)-3),COUNTIF($C$8:C204,C204))),"")</f>
        <v xml:space="preserve"> </v>
      </c>
      <c r="E204" s="56" t="str">
        <f t="array" ref="E204">IFERROR(INDEX('HELP ACC-ITEMS'!$E$4:$E$1000,SMALL(IF(C204='HELP ACC-ITEMS'!$C$4:$C$1000,ROW('HELP ACC-ITEMS'!$C$4:$C$1000)-3),COUNTIF($C$8:C204,C204))),"")</f>
        <v/>
      </c>
      <c r="F204" s="56" t="str">
        <f t="array" ref="F204">IFERROR(INDEX('HELP ACC-ITEMS'!$F$4:$F$1000,SMALL(IF(C204='HELP ACC-ITEMS'!$C$4:$C$1000,ROW('HELP ACC-ITEMS'!$C$4:$C$1000)-3),COUNTIF($C$8:C204,C204))),"")</f>
        <v xml:space="preserve"> </v>
      </c>
      <c r="G204" s="55">
        <f t="array" ref="G204">IF(OR(MID($E204,1,4)="وارد",MID($E204,1,10)="مرتجع عميل"),IF($D$3&lt;&gt;"",INDEX('HELP ACC-ITEMS'!$G$4:$G$1000,SMALL(IF(C204='HELP ACC-ITEMS'!$C$4:$C$1000,ROW('HELP ACC-ITEMS'!$C$4:$C$1000)-3),COUNTIF($C$8:C204,C204)))),0)</f>
        <v>0</v>
      </c>
      <c r="H204" s="55">
        <f t="array" ref="H204">IF(OR(MID($E204,1,5)="منصرف",MID($E204,1,10)="مرتجع مورد"),IF($D$3&lt;&gt;"",INDEX('HELP ACC-ITEMS'!$G$4:$G$1000,SMALL(IF(C204='HELP ACC-ITEMS'!$C$4:$C$1000,ROW('HELP ACC-ITEMS'!$C$4:$C$1000)-3),COUNTIF($C$8:C204,C204)))),0)</f>
        <v>0</v>
      </c>
      <c r="I204" s="55">
        <f t="shared" si="5"/>
        <v>0</v>
      </c>
      <c r="J204" s="55" t="str">
        <f t="array" ref="J204">IFERROR(INDEX('HELP ACC-ITEMS'!$H$4:$H$1000,SMALL(IF(C204='HELP ACC-ITEMS'!$C$4:$C$1000,ROW('HELP ACC-ITEMS'!$C$4:$C$1000)-3),COUNTIF($C$8:C204,C204))),"")</f>
        <v xml:space="preserve"> </v>
      </c>
    </row>
    <row r="205" spans="2:10">
      <c r="B205" s="55" t="str">
        <f>IF( E205&lt;&gt;"",COUNT($B$7:B204)+1,"")</f>
        <v/>
      </c>
      <c r="C205" s="57" t="str">
        <f>IFERROR(IF($D$3&lt;&gt;"",SMALL('HELP ACC-ITEMS'!$C$4:$C$1000,ROW(A199))," "),"    ")</f>
        <v xml:space="preserve"> </v>
      </c>
      <c r="D205" s="56" t="str">
        <f t="array" ref="D205">IFERROR(INDEX('HELP ACC-ITEMS'!$D$4:$D$1000,SMALL(IF(C205='HELP ACC-ITEMS'!$C$4:$C$1000,ROW('HELP ACC-ITEMS'!$C$4:$C$1000)-3),COUNTIF($C$8:C205,C205))),"")</f>
        <v xml:space="preserve"> </v>
      </c>
      <c r="E205" s="56" t="str">
        <f t="array" ref="E205">IFERROR(INDEX('HELP ACC-ITEMS'!$E$4:$E$1000,SMALL(IF(C205='HELP ACC-ITEMS'!$C$4:$C$1000,ROW('HELP ACC-ITEMS'!$C$4:$C$1000)-3),COUNTIF($C$8:C205,C205))),"")</f>
        <v/>
      </c>
      <c r="F205" s="56" t="str">
        <f t="array" ref="F205">IFERROR(INDEX('HELP ACC-ITEMS'!$F$4:$F$1000,SMALL(IF(C205='HELP ACC-ITEMS'!$C$4:$C$1000,ROW('HELP ACC-ITEMS'!$C$4:$C$1000)-3),COUNTIF($C$8:C205,C205))),"")</f>
        <v xml:space="preserve"> </v>
      </c>
      <c r="G205" s="55">
        <f t="array" ref="G205">IF(OR(MID($E205,1,4)="وارد",MID($E205,1,10)="مرتجع عميل"),IF($D$3&lt;&gt;"",INDEX('HELP ACC-ITEMS'!$G$4:$G$1000,SMALL(IF(C205='HELP ACC-ITEMS'!$C$4:$C$1000,ROW('HELP ACC-ITEMS'!$C$4:$C$1000)-3),COUNTIF($C$8:C205,C205)))),0)</f>
        <v>0</v>
      </c>
      <c r="H205" s="55">
        <f t="array" ref="H205">IF(OR(MID($E205,1,5)="منصرف",MID($E205,1,10)="مرتجع مورد"),IF($D$3&lt;&gt;"",INDEX('HELP ACC-ITEMS'!$G$4:$G$1000,SMALL(IF(C205='HELP ACC-ITEMS'!$C$4:$C$1000,ROW('HELP ACC-ITEMS'!$C$4:$C$1000)-3),COUNTIF($C$8:C205,C205)))),0)</f>
        <v>0</v>
      </c>
      <c r="I205" s="55">
        <f t="shared" si="5"/>
        <v>0</v>
      </c>
      <c r="J205" s="55" t="str">
        <f t="array" ref="J205">IFERROR(INDEX('HELP ACC-ITEMS'!$H$4:$H$1000,SMALL(IF(C205='HELP ACC-ITEMS'!$C$4:$C$1000,ROW('HELP ACC-ITEMS'!$C$4:$C$1000)-3),COUNTIF($C$8:C205,C205))),"")</f>
        <v xml:space="preserve"> </v>
      </c>
    </row>
    <row r="206" spans="2:10">
      <c r="B206" s="55" t="str">
        <f>IF( E206&lt;&gt;"",COUNT($B$7:B205)+1,"")</f>
        <v/>
      </c>
      <c r="C206" s="57" t="str">
        <f>IFERROR(IF($D$3&lt;&gt;"",SMALL('HELP ACC-ITEMS'!$C$4:$C$1000,ROW(A200))," "),"    ")</f>
        <v xml:space="preserve"> </v>
      </c>
      <c r="D206" s="56" t="str">
        <f t="array" ref="D206">IFERROR(INDEX('HELP ACC-ITEMS'!$D$4:$D$1000,SMALL(IF(C206='HELP ACC-ITEMS'!$C$4:$C$1000,ROW('HELP ACC-ITEMS'!$C$4:$C$1000)-3),COUNTIF($C$8:C206,C206))),"")</f>
        <v xml:space="preserve"> </v>
      </c>
      <c r="E206" s="56" t="str">
        <f t="array" ref="E206">IFERROR(INDEX('HELP ACC-ITEMS'!$E$4:$E$1000,SMALL(IF(C206='HELP ACC-ITEMS'!$C$4:$C$1000,ROW('HELP ACC-ITEMS'!$C$4:$C$1000)-3),COUNTIF($C$8:C206,C206))),"")</f>
        <v/>
      </c>
      <c r="F206" s="56" t="str">
        <f t="array" ref="F206">IFERROR(INDEX('HELP ACC-ITEMS'!$F$4:$F$1000,SMALL(IF(C206='HELP ACC-ITEMS'!$C$4:$C$1000,ROW('HELP ACC-ITEMS'!$C$4:$C$1000)-3),COUNTIF($C$8:C206,C206))),"")</f>
        <v xml:space="preserve"> </v>
      </c>
      <c r="G206" s="55">
        <f t="array" ref="G206">IF(OR(MID($E206,1,4)="وارد",MID($E206,1,10)="مرتجع عميل"),IF($D$3&lt;&gt;"",INDEX('HELP ACC-ITEMS'!$G$4:$G$1000,SMALL(IF(C206='HELP ACC-ITEMS'!$C$4:$C$1000,ROW('HELP ACC-ITEMS'!$C$4:$C$1000)-3),COUNTIF($C$8:C206,C206)))),0)</f>
        <v>0</v>
      </c>
      <c r="H206" s="55">
        <f t="array" ref="H206">IF(OR(MID($E206,1,5)="منصرف",MID($E206,1,10)="مرتجع مورد"),IF($D$3&lt;&gt;"",INDEX('HELP ACC-ITEMS'!$G$4:$G$1000,SMALL(IF(C206='HELP ACC-ITEMS'!$C$4:$C$1000,ROW('HELP ACC-ITEMS'!$C$4:$C$1000)-3),COUNTIF($C$8:C206,C206)))),0)</f>
        <v>0</v>
      </c>
      <c r="I206" s="55">
        <f t="shared" ref="I206:I269" si="6">I205+G206-H206</f>
        <v>0</v>
      </c>
      <c r="J206" s="55" t="str">
        <f t="array" ref="J206">IFERROR(INDEX('HELP ACC-ITEMS'!$H$4:$H$1000,SMALL(IF(C206='HELP ACC-ITEMS'!$C$4:$C$1000,ROW('HELP ACC-ITEMS'!$C$4:$C$1000)-3),COUNTIF($C$8:C206,C206))),"")</f>
        <v xml:space="preserve"> </v>
      </c>
    </row>
    <row r="207" spans="2:10">
      <c r="B207" s="55" t="str">
        <f>IF( E207&lt;&gt;"",COUNT($B$7:B206)+1,"")</f>
        <v/>
      </c>
      <c r="C207" s="57" t="str">
        <f>IFERROR(IF($D$3&lt;&gt;"",SMALL('HELP ACC-ITEMS'!$C$4:$C$1000,ROW(A201))," "),"    ")</f>
        <v xml:space="preserve"> </v>
      </c>
      <c r="D207" s="56" t="str">
        <f t="array" ref="D207">IFERROR(INDEX('HELP ACC-ITEMS'!$D$4:$D$1000,SMALL(IF(C207='HELP ACC-ITEMS'!$C$4:$C$1000,ROW('HELP ACC-ITEMS'!$C$4:$C$1000)-3),COUNTIF($C$8:C207,C207))),"")</f>
        <v xml:space="preserve"> </v>
      </c>
      <c r="E207" s="56" t="str">
        <f t="array" ref="E207">IFERROR(INDEX('HELP ACC-ITEMS'!$E$4:$E$1000,SMALL(IF(C207='HELP ACC-ITEMS'!$C$4:$C$1000,ROW('HELP ACC-ITEMS'!$C$4:$C$1000)-3),COUNTIF($C$8:C207,C207))),"")</f>
        <v/>
      </c>
      <c r="F207" s="56" t="str">
        <f t="array" ref="F207">IFERROR(INDEX('HELP ACC-ITEMS'!$F$4:$F$1000,SMALL(IF(C207='HELP ACC-ITEMS'!$C$4:$C$1000,ROW('HELP ACC-ITEMS'!$C$4:$C$1000)-3),COUNTIF($C$8:C207,C207))),"")</f>
        <v xml:space="preserve"> </v>
      </c>
      <c r="G207" s="55">
        <f t="array" ref="G207">IF(OR(MID($E207,1,4)="وارد",MID($E207,1,10)="مرتجع عميل"),IF($D$3&lt;&gt;"",INDEX('HELP ACC-ITEMS'!$G$4:$G$1000,SMALL(IF(C207='HELP ACC-ITEMS'!$C$4:$C$1000,ROW('HELP ACC-ITEMS'!$C$4:$C$1000)-3),COUNTIF($C$8:C207,C207)))),0)</f>
        <v>0</v>
      </c>
      <c r="H207" s="55">
        <f t="array" ref="H207">IF(OR(MID($E207,1,5)="منصرف",MID($E207,1,10)="مرتجع مورد"),IF($D$3&lt;&gt;"",INDEX('HELP ACC-ITEMS'!$G$4:$G$1000,SMALL(IF(C207='HELP ACC-ITEMS'!$C$4:$C$1000,ROW('HELP ACC-ITEMS'!$C$4:$C$1000)-3),COUNTIF($C$8:C207,C207)))),0)</f>
        <v>0</v>
      </c>
      <c r="I207" s="55">
        <f t="shared" si="6"/>
        <v>0</v>
      </c>
      <c r="J207" s="55" t="str">
        <f t="array" ref="J207">IFERROR(INDEX('HELP ACC-ITEMS'!$H$4:$H$1000,SMALL(IF(C207='HELP ACC-ITEMS'!$C$4:$C$1000,ROW('HELP ACC-ITEMS'!$C$4:$C$1000)-3),COUNTIF($C$8:C207,C207))),"")</f>
        <v xml:space="preserve"> </v>
      </c>
    </row>
    <row r="208" spans="2:10">
      <c r="B208" s="55" t="str">
        <f>IF( E208&lt;&gt;"",COUNT($B$7:B207)+1,"")</f>
        <v/>
      </c>
      <c r="C208" s="57" t="str">
        <f>IFERROR(IF($D$3&lt;&gt;"",SMALL('HELP ACC-ITEMS'!$C$4:$C$1000,ROW(A202))," "),"    ")</f>
        <v xml:space="preserve"> </v>
      </c>
      <c r="D208" s="56" t="str">
        <f t="array" ref="D208">IFERROR(INDEX('HELP ACC-ITEMS'!$D$4:$D$1000,SMALL(IF(C208='HELP ACC-ITEMS'!$C$4:$C$1000,ROW('HELP ACC-ITEMS'!$C$4:$C$1000)-3),COUNTIF($C$8:C208,C208))),"")</f>
        <v xml:space="preserve"> </v>
      </c>
      <c r="E208" s="56" t="str">
        <f t="array" ref="E208">IFERROR(INDEX('HELP ACC-ITEMS'!$E$4:$E$1000,SMALL(IF(C208='HELP ACC-ITEMS'!$C$4:$C$1000,ROW('HELP ACC-ITEMS'!$C$4:$C$1000)-3),COUNTIF($C$8:C208,C208))),"")</f>
        <v/>
      </c>
      <c r="F208" s="56" t="str">
        <f t="array" ref="F208">IFERROR(INDEX('HELP ACC-ITEMS'!$F$4:$F$1000,SMALL(IF(C208='HELP ACC-ITEMS'!$C$4:$C$1000,ROW('HELP ACC-ITEMS'!$C$4:$C$1000)-3),COUNTIF($C$8:C208,C208))),"")</f>
        <v xml:space="preserve"> </v>
      </c>
      <c r="G208" s="55">
        <f t="array" ref="G208">IF(OR(MID($E208,1,4)="وارد",MID($E208,1,10)="مرتجع عميل"),IF($D$3&lt;&gt;"",INDEX('HELP ACC-ITEMS'!$G$4:$G$1000,SMALL(IF(C208='HELP ACC-ITEMS'!$C$4:$C$1000,ROW('HELP ACC-ITEMS'!$C$4:$C$1000)-3),COUNTIF($C$8:C208,C208)))),0)</f>
        <v>0</v>
      </c>
      <c r="H208" s="55">
        <f t="array" ref="H208">IF(OR(MID($E208,1,5)="منصرف",MID($E208,1,10)="مرتجع مورد"),IF($D$3&lt;&gt;"",INDEX('HELP ACC-ITEMS'!$G$4:$G$1000,SMALL(IF(C208='HELP ACC-ITEMS'!$C$4:$C$1000,ROW('HELP ACC-ITEMS'!$C$4:$C$1000)-3),COUNTIF($C$8:C208,C208)))),0)</f>
        <v>0</v>
      </c>
      <c r="I208" s="55">
        <f t="shared" si="6"/>
        <v>0</v>
      </c>
      <c r="J208" s="55" t="str">
        <f t="array" ref="J208">IFERROR(INDEX('HELP ACC-ITEMS'!$H$4:$H$1000,SMALL(IF(C208='HELP ACC-ITEMS'!$C$4:$C$1000,ROW('HELP ACC-ITEMS'!$C$4:$C$1000)-3),COUNTIF($C$8:C208,C208))),"")</f>
        <v xml:space="preserve"> </v>
      </c>
    </row>
    <row r="209" spans="2:10">
      <c r="B209" s="55" t="str">
        <f>IF( E209&lt;&gt;"",COUNT($B$7:B208)+1,"")</f>
        <v/>
      </c>
      <c r="C209" s="57" t="str">
        <f>IFERROR(IF($D$3&lt;&gt;"",SMALL('HELP ACC-ITEMS'!$C$4:$C$1000,ROW(A203))," "),"    ")</f>
        <v xml:space="preserve"> </v>
      </c>
      <c r="D209" s="56" t="str">
        <f t="array" ref="D209">IFERROR(INDEX('HELP ACC-ITEMS'!$D$4:$D$1000,SMALL(IF(C209='HELP ACC-ITEMS'!$C$4:$C$1000,ROW('HELP ACC-ITEMS'!$C$4:$C$1000)-3),COUNTIF($C$8:C209,C209))),"")</f>
        <v xml:space="preserve"> </v>
      </c>
      <c r="E209" s="56" t="str">
        <f t="array" ref="E209">IFERROR(INDEX('HELP ACC-ITEMS'!$E$4:$E$1000,SMALL(IF(C209='HELP ACC-ITEMS'!$C$4:$C$1000,ROW('HELP ACC-ITEMS'!$C$4:$C$1000)-3),COUNTIF($C$8:C209,C209))),"")</f>
        <v/>
      </c>
      <c r="F209" s="56" t="str">
        <f t="array" ref="F209">IFERROR(INDEX('HELP ACC-ITEMS'!$F$4:$F$1000,SMALL(IF(C209='HELP ACC-ITEMS'!$C$4:$C$1000,ROW('HELP ACC-ITEMS'!$C$4:$C$1000)-3),COUNTIF($C$8:C209,C209))),"")</f>
        <v xml:space="preserve"> </v>
      </c>
      <c r="G209" s="55">
        <f t="array" ref="G209">IF(OR(MID($E209,1,4)="وارد",MID($E209,1,10)="مرتجع عميل"),IF($D$3&lt;&gt;"",INDEX('HELP ACC-ITEMS'!$G$4:$G$1000,SMALL(IF(C209='HELP ACC-ITEMS'!$C$4:$C$1000,ROW('HELP ACC-ITEMS'!$C$4:$C$1000)-3),COUNTIF($C$8:C209,C209)))),0)</f>
        <v>0</v>
      </c>
      <c r="H209" s="55">
        <f t="array" ref="H209">IF(OR(MID($E209,1,5)="منصرف",MID($E209,1,10)="مرتجع مورد"),IF($D$3&lt;&gt;"",INDEX('HELP ACC-ITEMS'!$G$4:$G$1000,SMALL(IF(C209='HELP ACC-ITEMS'!$C$4:$C$1000,ROW('HELP ACC-ITEMS'!$C$4:$C$1000)-3),COUNTIF($C$8:C209,C209)))),0)</f>
        <v>0</v>
      </c>
      <c r="I209" s="55">
        <f t="shared" si="6"/>
        <v>0</v>
      </c>
      <c r="J209" s="55" t="str">
        <f t="array" ref="J209">IFERROR(INDEX('HELP ACC-ITEMS'!$H$4:$H$1000,SMALL(IF(C209='HELP ACC-ITEMS'!$C$4:$C$1000,ROW('HELP ACC-ITEMS'!$C$4:$C$1000)-3),COUNTIF($C$8:C209,C209))),"")</f>
        <v xml:space="preserve"> </v>
      </c>
    </row>
    <row r="210" spans="2:10">
      <c r="B210" s="55" t="str">
        <f>IF( E210&lt;&gt;"",COUNT($B$7:B209)+1,"")</f>
        <v/>
      </c>
      <c r="C210" s="57" t="str">
        <f>IFERROR(IF($D$3&lt;&gt;"",SMALL('HELP ACC-ITEMS'!$C$4:$C$1000,ROW(A204))," "),"    ")</f>
        <v xml:space="preserve"> </v>
      </c>
      <c r="D210" s="56" t="str">
        <f t="array" ref="D210">IFERROR(INDEX('HELP ACC-ITEMS'!$D$4:$D$1000,SMALL(IF(C210='HELP ACC-ITEMS'!$C$4:$C$1000,ROW('HELP ACC-ITEMS'!$C$4:$C$1000)-3),COUNTIF($C$8:C210,C210))),"")</f>
        <v xml:space="preserve"> </v>
      </c>
      <c r="E210" s="56" t="str">
        <f t="array" ref="E210">IFERROR(INDEX('HELP ACC-ITEMS'!$E$4:$E$1000,SMALL(IF(C210='HELP ACC-ITEMS'!$C$4:$C$1000,ROW('HELP ACC-ITEMS'!$C$4:$C$1000)-3),COUNTIF($C$8:C210,C210))),"")</f>
        <v/>
      </c>
      <c r="F210" s="56" t="str">
        <f t="array" ref="F210">IFERROR(INDEX('HELP ACC-ITEMS'!$F$4:$F$1000,SMALL(IF(C210='HELP ACC-ITEMS'!$C$4:$C$1000,ROW('HELP ACC-ITEMS'!$C$4:$C$1000)-3),COUNTIF($C$8:C210,C210))),"")</f>
        <v xml:space="preserve"> </v>
      </c>
      <c r="G210" s="55">
        <f t="array" ref="G210">IF(OR(MID($E210,1,4)="وارد",MID($E210,1,10)="مرتجع عميل"),IF($D$3&lt;&gt;"",INDEX('HELP ACC-ITEMS'!$G$4:$G$1000,SMALL(IF(C210='HELP ACC-ITEMS'!$C$4:$C$1000,ROW('HELP ACC-ITEMS'!$C$4:$C$1000)-3),COUNTIF($C$8:C210,C210)))),0)</f>
        <v>0</v>
      </c>
      <c r="H210" s="55">
        <f t="array" ref="H210">IF(OR(MID($E210,1,5)="منصرف",MID($E210,1,10)="مرتجع مورد"),IF($D$3&lt;&gt;"",INDEX('HELP ACC-ITEMS'!$G$4:$G$1000,SMALL(IF(C210='HELP ACC-ITEMS'!$C$4:$C$1000,ROW('HELP ACC-ITEMS'!$C$4:$C$1000)-3),COUNTIF($C$8:C210,C210)))),0)</f>
        <v>0</v>
      </c>
      <c r="I210" s="55">
        <f t="shared" si="6"/>
        <v>0</v>
      </c>
      <c r="J210" s="55" t="str">
        <f t="array" ref="J210">IFERROR(INDEX('HELP ACC-ITEMS'!$H$4:$H$1000,SMALL(IF(C210='HELP ACC-ITEMS'!$C$4:$C$1000,ROW('HELP ACC-ITEMS'!$C$4:$C$1000)-3),COUNTIF($C$8:C210,C210))),"")</f>
        <v xml:space="preserve"> </v>
      </c>
    </row>
    <row r="211" spans="2:10">
      <c r="B211" s="55" t="str">
        <f>IF( E211&lt;&gt;"",COUNT($B$7:B210)+1,"")</f>
        <v/>
      </c>
      <c r="C211" s="57" t="str">
        <f>IFERROR(IF($D$3&lt;&gt;"",SMALL('HELP ACC-ITEMS'!$C$4:$C$1000,ROW(A205))," "),"    ")</f>
        <v xml:space="preserve"> </v>
      </c>
      <c r="D211" s="56" t="str">
        <f t="array" ref="D211">IFERROR(INDEX('HELP ACC-ITEMS'!$D$4:$D$1000,SMALL(IF(C211='HELP ACC-ITEMS'!$C$4:$C$1000,ROW('HELP ACC-ITEMS'!$C$4:$C$1000)-3),COUNTIF($C$8:C211,C211))),"")</f>
        <v xml:space="preserve"> </v>
      </c>
      <c r="E211" s="56" t="str">
        <f t="array" ref="E211">IFERROR(INDEX('HELP ACC-ITEMS'!$E$4:$E$1000,SMALL(IF(C211='HELP ACC-ITEMS'!$C$4:$C$1000,ROW('HELP ACC-ITEMS'!$C$4:$C$1000)-3),COUNTIF($C$8:C211,C211))),"")</f>
        <v/>
      </c>
      <c r="F211" s="56" t="str">
        <f t="array" ref="F211">IFERROR(INDEX('HELP ACC-ITEMS'!$F$4:$F$1000,SMALL(IF(C211='HELP ACC-ITEMS'!$C$4:$C$1000,ROW('HELP ACC-ITEMS'!$C$4:$C$1000)-3),COUNTIF($C$8:C211,C211))),"")</f>
        <v xml:space="preserve"> </v>
      </c>
      <c r="G211" s="55">
        <f t="array" ref="G211">IF(OR(MID($E211,1,4)="وارد",MID($E211,1,10)="مرتجع عميل"),IF($D$3&lt;&gt;"",INDEX('HELP ACC-ITEMS'!$G$4:$G$1000,SMALL(IF(C211='HELP ACC-ITEMS'!$C$4:$C$1000,ROW('HELP ACC-ITEMS'!$C$4:$C$1000)-3),COUNTIF($C$8:C211,C211)))),0)</f>
        <v>0</v>
      </c>
      <c r="H211" s="55">
        <f t="array" ref="H211">IF(OR(MID($E211,1,5)="منصرف",MID($E211,1,10)="مرتجع مورد"),IF($D$3&lt;&gt;"",INDEX('HELP ACC-ITEMS'!$G$4:$G$1000,SMALL(IF(C211='HELP ACC-ITEMS'!$C$4:$C$1000,ROW('HELP ACC-ITEMS'!$C$4:$C$1000)-3),COUNTIF($C$8:C211,C211)))),0)</f>
        <v>0</v>
      </c>
      <c r="I211" s="55">
        <f t="shared" si="6"/>
        <v>0</v>
      </c>
      <c r="J211" s="55" t="str">
        <f t="array" ref="J211">IFERROR(INDEX('HELP ACC-ITEMS'!$H$4:$H$1000,SMALL(IF(C211='HELP ACC-ITEMS'!$C$4:$C$1000,ROW('HELP ACC-ITEMS'!$C$4:$C$1000)-3),COUNTIF($C$8:C211,C211))),"")</f>
        <v xml:space="preserve"> </v>
      </c>
    </row>
    <row r="212" spans="2:10">
      <c r="B212" s="55" t="str">
        <f>IF( E212&lt;&gt;"",COUNT($B$7:B211)+1,"")</f>
        <v/>
      </c>
      <c r="C212" s="57" t="str">
        <f>IFERROR(IF($D$3&lt;&gt;"",SMALL('HELP ACC-ITEMS'!$C$4:$C$1000,ROW(A206))," "),"    ")</f>
        <v xml:space="preserve"> </v>
      </c>
      <c r="D212" s="56" t="str">
        <f t="array" ref="D212">IFERROR(INDEX('HELP ACC-ITEMS'!$D$4:$D$1000,SMALL(IF(C212='HELP ACC-ITEMS'!$C$4:$C$1000,ROW('HELP ACC-ITEMS'!$C$4:$C$1000)-3),COUNTIF($C$8:C212,C212))),"")</f>
        <v xml:space="preserve"> </v>
      </c>
      <c r="E212" s="56" t="str">
        <f t="array" ref="E212">IFERROR(INDEX('HELP ACC-ITEMS'!$E$4:$E$1000,SMALL(IF(C212='HELP ACC-ITEMS'!$C$4:$C$1000,ROW('HELP ACC-ITEMS'!$C$4:$C$1000)-3),COUNTIF($C$8:C212,C212))),"")</f>
        <v/>
      </c>
      <c r="F212" s="56" t="str">
        <f t="array" ref="F212">IFERROR(INDEX('HELP ACC-ITEMS'!$F$4:$F$1000,SMALL(IF(C212='HELP ACC-ITEMS'!$C$4:$C$1000,ROW('HELP ACC-ITEMS'!$C$4:$C$1000)-3),COUNTIF($C$8:C212,C212))),"")</f>
        <v xml:space="preserve"> </v>
      </c>
      <c r="G212" s="55">
        <f t="array" ref="G212">IF(OR(MID($E212,1,4)="وارد",MID($E212,1,10)="مرتجع عميل"),IF($D$3&lt;&gt;"",INDEX('HELP ACC-ITEMS'!$G$4:$G$1000,SMALL(IF(C212='HELP ACC-ITEMS'!$C$4:$C$1000,ROW('HELP ACC-ITEMS'!$C$4:$C$1000)-3),COUNTIF($C$8:C212,C212)))),0)</f>
        <v>0</v>
      </c>
      <c r="H212" s="55">
        <f t="array" ref="H212">IF(OR(MID($E212,1,5)="منصرف",MID($E212,1,10)="مرتجع مورد"),IF($D$3&lt;&gt;"",INDEX('HELP ACC-ITEMS'!$G$4:$G$1000,SMALL(IF(C212='HELP ACC-ITEMS'!$C$4:$C$1000,ROW('HELP ACC-ITEMS'!$C$4:$C$1000)-3),COUNTIF($C$8:C212,C212)))),0)</f>
        <v>0</v>
      </c>
      <c r="I212" s="55">
        <f t="shared" si="6"/>
        <v>0</v>
      </c>
      <c r="J212" s="55" t="str">
        <f t="array" ref="J212">IFERROR(INDEX('HELP ACC-ITEMS'!$H$4:$H$1000,SMALL(IF(C212='HELP ACC-ITEMS'!$C$4:$C$1000,ROW('HELP ACC-ITEMS'!$C$4:$C$1000)-3),COUNTIF($C$8:C212,C212))),"")</f>
        <v xml:space="preserve"> </v>
      </c>
    </row>
    <row r="213" spans="2:10">
      <c r="B213" s="55" t="str">
        <f>IF( E213&lt;&gt;"",COUNT($B$7:B212)+1,"")</f>
        <v/>
      </c>
      <c r="C213" s="57" t="str">
        <f>IFERROR(IF($D$3&lt;&gt;"",SMALL('HELP ACC-ITEMS'!$C$4:$C$1000,ROW(A207))," "),"    ")</f>
        <v xml:space="preserve"> </v>
      </c>
      <c r="D213" s="56" t="str">
        <f t="array" ref="D213">IFERROR(INDEX('HELP ACC-ITEMS'!$D$4:$D$1000,SMALL(IF(C213='HELP ACC-ITEMS'!$C$4:$C$1000,ROW('HELP ACC-ITEMS'!$C$4:$C$1000)-3),COUNTIF($C$8:C213,C213))),"")</f>
        <v xml:space="preserve"> </v>
      </c>
      <c r="E213" s="56" t="str">
        <f t="array" ref="E213">IFERROR(INDEX('HELP ACC-ITEMS'!$E$4:$E$1000,SMALL(IF(C213='HELP ACC-ITEMS'!$C$4:$C$1000,ROW('HELP ACC-ITEMS'!$C$4:$C$1000)-3),COUNTIF($C$8:C213,C213))),"")</f>
        <v/>
      </c>
      <c r="F213" s="56" t="str">
        <f t="array" ref="F213">IFERROR(INDEX('HELP ACC-ITEMS'!$F$4:$F$1000,SMALL(IF(C213='HELP ACC-ITEMS'!$C$4:$C$1000,ROW('HELP ACC-ITEMS'!$C$4:$C$1000)-3),COUNTIF($C$8:C213,C213))),"")</f>
        <v xml:space="preserve"> </v>
      </c>
      <c r="G213" s="55">
        <f t="array" ref="G213">IF(OR(MID($E213,1,4)="وارد",MID($E213,1,10)="مرتجع عميل"),IF($D$3&lt;&gt;"",INDEX('HELP ACC-ITEMS'!$G$4:$G$1000,SMALL(IF(C213='HELP ACC-ITEMS'!$C$4:$C$1000,ROW('HELP ACC-ITEMS'!$C$4:$C$1000)-3),COUNTIF($C$8:C213,C213)))),0)</f>
        <v>0</v>
      </c>
      <c r="H213" s="55">
        <f t="array" ref="H213">IF(OR(MID($E213,1,5)="منصرف",MID($E213,1,10)="مرتجع مورد"),IF($D$3&lt;&gt;"",INDEX('HELP ACC-ITEMS'!$G$4:$G$1000,SMALL(IF(C213='HELP ACC-ITEMS'!$C$4:$C$1000,ROW('HELP ACC-ITEMS'!$C$4:$C$1000)-3),COUNTIF($C$8:C213,C213)))),0)</f>
        <v>0</v>
      </c>
      <c r="I213" s="55">
        <f t="shared" si="6"/>
        <v>0</v>
      </c>
      <c r="J213" s="55" t="str">
        <f t="array" ref="J213">IFERROR(INDEX('HELP ACC-ITEMS'!$H$4:$H$1000,SMALL(IF(C213='HELP ACC-ITEMS'!$C$4:$C$1000,ROW('HELP ACC-ITEMS'!$C$4:$C$1000)-3),COUNTIF($C$8:C213,C213))),"")</f>
        <v xml:space="preserve"> </v>
      </c>
    </row>
    <row r="214" spans="2:10">
      <c r="B214" s="55" t="str">
        <f>IF( E214&lt;&gt;"",COUNT($B$7:B213)+1,"")</f>
        <v/>
      </c>
      <c r="C214" s="57" t="str">
        <f>IFERROR(IF($D$3&lt;&gt;"",SMALL('HELP ACC-ITEMS'!$C$4:$C$1000,ROW(A208))," "),"    ")</f>
        <v xml:space="preserve"> </v>
      </c>
      <c r="D214" s="56" t="str">
        <f t="array" ref="D214">IFERROR(INDEX('HELP ACC-ITEMS'!$D$4:$D$1000,SMALL(IF(C214='HELP ACC-ITEMS'!$C$4:$C$1000,ROW('HELP ACC-ITEMS'!$C$4:$C$1000)-3),COUNTIF($C$8:C214,C214))),"")</f>
        <v xml:space="preserve"> </v>
      </c>
      <c r="E214" s="56" t="str">
        <f t="array" ref="E214">IFERROR(INDEX('HELP ACC-ITEMS'!$E$4:$E$1000,SMALL(IF(C214='HELP ACC-ITEMS'!$C$4:$C$1000,ROW('HELP ACC-ITEMS'!$C$4:$C$1000)-3),COUNTIF($C$8:C214,C214))),"")</f>
        <v/>
      </c>
      <c r="F214" s="56" t="str">
        <f t="array" ref="F214">IFERROR(INDEX('HELP ACC-ITEMS'!$F$4:$F$1000,SMALL(IF(C214='HELP ACC-ITEMS'!$C$4:$C$1000,ROW('HELP ACC-ITEMS'!$C$4:$C$1000)-3),COUNTIF($C$8:C214,C214))),"")</f>
        <v xml:space="preserve"> </v>
      </c>
      <c r="G214" s="55">
        <f t="array" ref="G214">IF(OR(MID($E214,1,4)="وارد",MID($E214,1,10)="مرتجع عميل"),IF($D$3&lt;&gt;"",INDEX('HELP ACC-ITEMS'!$G$4:$G$1000,SMALL(IF(C214='HELP ACC-ITEMS'!$C$4:$C$1000,ROW('HELP ACC-ITEMS'!$C$4:$C$1000)-3),COUNTIF($C$8:C214,C214)))),0)</f>
        <v>0</v>
      </c>
      <c r="H214" s="55">
        <f t="array" ref="H214">IF(OR(MID($E214,1,5)="منصرف",MID($E214,1,10)="مرتجع مورد"),IF($D$3&lt;&gt;"",INDEX('HELP ACC-ITEMS'!$G$4:$G$1000,SMALL(IF(C214='HELP ACC-ITEMS'!$C$4:$C$1000,ROW('HELP ACC-ITEMS'!$C$4:$C$1000)-3),COUNTIF($C$8:C214,C214)))),0)</f>
        <v>0</v>
      </c>
      <c r="I214" s="55">
        <f t="shared" si="6"/>
        <v>0</v>
      </c>
      <c r="J214" s="55" t="str">
        <f t="array" ref="J214">IFERROR(INDEX('HELP ACC-ITEMS'!$H$4:$H$1000,SMALL(IF(C214='HELP ACC-ITEMS'!$C$4:$C$1000,ROW('HELP ACC-ITEMS'!$C$4:$C$1000)-3),COUNTIF($C$8:C214,C214))),"")</f>
        <v xml:space="preserve"> </v>
      </c>
    </row>
    <row r="215" spans="2:10">
      <c r="B215" s="55" t="str">
        <f>IF( E215&lt;&gt;"",COUNT($B$7:B214)+1,"")</f>
        <v/>
      </c>
      <c r="C215" s="57" t="str">
        <f>IFERROR(IF($D$3&lt;&gt;"",SMALL('HELP ACC-ITEMS'!$C$4:$C$1000,ROW(A209))," "),"    ")</f>
        <v xml:space="preserve"> </v>
      </c>
      <c r="D215" s="56" t="str">
        <f t="array" ref="D215">IFERROR(INDEX('HELP ACC-ITEMS'!$D$4:$D$1000,SMALL(IF(C215='HELP ACC-ITEMS'!$C$4:$C$1000,ROW('HELP ACC-ITEMS'!$C$4:$C$1000)-3),COUNTIF($C$8:C215,C215))),"")</f>
        <v xml:space="preserve"> </v>
      </c>
      <c r="E215" s="56" t="str">
        <f t="array" ref="E215">IFERROR(INDEX('HELP ACC-ITEMS'!$E$4:$E$1000,SMALL(IF(C215='HELP ACC-ITEMS'!$C$4:$C$1000,ROW('HELP ACC-ITEMS'!$C$4:$C$1000)-3),COUNTIF($C$8:C215,C215))),"")</f>
        <v/>
      </c>
      <c r="F215" s="56" t="str">
        <f t="array" ref="F215">IFERROR(INDEX('HELP ACC-ITEMS'!$F$4:$F$1000,SMALL(IF(C215='HELP ACC-ITEMS'!$C$4:$C$1000,ROW('HELP ACC-ITEMS'!$C$4:$C$1000)-3),COUNTIF($C$8:C215,C215))),"")</f>
        <v xml:space="preserve"> </v>
      </c>
      <c r="G215" s="55">
        <f t="array" ref="G215">IF(OR(MID($E215,1,4)="وارد",MID($E215,1,10)="مرتجع عميل"),IF($D$3&lt;&gt;"",INDEX('HELP ACC-ITEMS'!$G$4:$G$1000,SMALL(IF(C215='HELP ACC-ITEMS'!$C$4:$C$1000,ROW('HELP ACC-ITEMS'!$C$4:$C$1000)-3),COUNTIF($C$8:C215,C215)))),0)</f>
        <v>0</v>
      </c>
      <c r="H215" s="55">
        <f t="array" ref="H215">IF(OR(MID($E215,1,5)="منصرف",MID($E215,1,10)="مرتجع مورد"),IF($D$3&lt;&gt;"",INDEX('HELP ACC-ITEMS'!$G$4:$G$1000,SMALL(IF(C215='HELP ACC-ITEMS'!$C$4:$C$1000,ROW('HELP ACC-ITEMS'!$C$4:$C$1000)-3),COUNTIF($C$8:C215,C215)))),0)</f>
        <v>0</v>
      </c>
      <c r="I215" s="55">
        <f t="shared" si="6"/>
        <v>0</v>
      </c>
      <c r="J215" s="55" t="str">
        <f t="array" ref="J215">IFERROR(INDEX('HELP ACC-ITEMS'!$H$4:$H$1000,SMALL(IF(C215='HELP ACC-ITEMS'!$C$4:$C$1000,ROW('HELP ACC-ITEMS'!$C$4:$C$1000)-3),COUNTIF($C$8:C215,C215))),"")</f>
        <v xml:space="preserve"> </v>
      </c>
    </row>
    <row r="216" spans="2:10">
      <c r="B216" s="55" t="str">
        <f>IF( E216&lt;&gt;"",COUNT($B$7:B215)+1,"")</f>
        <v/>
      </c>
      <c r="C216" s="57" t="str">
        <f>IFERROR(IF($D$3&lt;&gt;"",SMALL('HELP ACC-ITEMS'!$C$4:$C$1000,ROW(A210))," "),"    ")</f>
        <v xml:space="preserve"> </v>
      </c>
      <c r="D216" s="56" t="str">
        <f t="array" ref="D216">IFERROR(INDEX('HELP ACC-ITEMS'!$D$4:$D$1000,SMALL(IF(C216='HELP ACC-ITEMS'!$C$4:$C$1000,ROW('HELP ACC-ITEMS'!$C$4:$C$1000)-3),COUNTIF($C$8:C216,C216))),"")</f>
        <v xml:space="preserve"> </v>
      </c>
      <c r="E216" s="56" t="str">
        <f t="array" ref="E216">IFERROR(INDEX('HELP ACC-ITEMS'!$E$4:$E$1000,SMALL(IF(C216='HELP ACC-ITEMS'!$C$4:$C$1000,ROW('HELP ACC-ITEMS'!$C$4:$C$1000)-3),COUNTIF($C$8:C216,C216))),"")</f>
        <v/>
      </c>
      <c r="F216" s="56" t="str">
        <f t="array" ref="F216">IFERROR(INDEX('HELP ACC-ITEMS'!$F$4:$F$1000,SMALL(IF(C216='HELP ACC-ITEMS'!$C$4:$C$1000,ROW('HELP ACC-ITEMS'!$C$4:$C$1000)-3),COUNTIF($C$8:C216,C216))),"")</f>
        <v xml:space="preserve"> </v>
      </c>
      <c r="G216" s="55">
        <f t="array" ref="G216">IF(OR(MID($E216,1,4)="وارد",MID($E216,1,10)="مرتجع عميل"),IF($D$3&lt;&gt;"",INDEX('HELP ACC-ITEMS'!$G$4:$G$1000,SMALL(IF(C216='HELP ACC-ITEMS'!$C$4:$C$1000,ROW('HELP ACC-ITEMS'!$C$4:$C$1000)-3),COUNTIF($C$8:C216,C216)))),0)</f>
        <v>0</v>
      </c>
      <c r="H216" s="55">
        <f t="array" ref="H216">IF(OR(MID($E216,1,5)="منصرف",MID($E216,1,10)="مرتجع مورد"),IF($D$3&lt;&gt;"",INDEX('HELP ACC-ITEMS'!$G$4:$G$1000,SMALL(IF(C216='HELP ACC-ITEMS'!$C$4:$C$1000,ROW('HELP ACC-ITEMS'!$C$4:$C$1000)-3),COUNTIF($C$8:C216,C216)))),0)</f>
        <v>0</v>
      </c>
      <c r="I216" s="55">
        <f t="shared" si="6"/>
        <v>0</v>
      </c>
      <c r="J216" s="55" t="str">
        <f t="array" ref="J216">IFERROR(INDEX('HELP ACC-ITEMS'!$H$4:$H$1000,SMALL(IF(C216='HELP ACC-ITEMS'!$C$4:$C$1000,ROW('HELP ACC-ITEMS'!$C$4:$C$1000)-3),COUNTIF($C$8:C216,C216))),"")</f>
        <v xml:space="preserve"> </v>
      </c>
    </row>
    <row r="217" spans="2:10">
      <c r="B217" s="55" t="str">
        <f>IF( E217&lt;&gt;"",COUNT($B$7:B216)+1,"")</f>
        <v/>
      </c>
      <c r="C217" s="57" t="str">
        <f>IFERROR(IF($D$3&lt;&gt;"",SMALL('HELP ACC-ITEMS'!$C$4:$C$1000,ROW(A211))," "),"    ")</f>
        <v xml:space="preserve"> </v>
      </c>
      <c r="D217" s="56" t="str">
        <f t="array" ref="D217">IFERROR(INDEX('HELP ACC-ITEMS'!$D$4:$D$1000,SMALL(IF(C217='HELP ACC-ITEMS'!$C$4:$C$1000,ROW('HELP ACC-ITEMS'!$C$4:$C$1000)-3),COUNTIF($C$8:C217,C217))),"")</f>
        <v xml:space="preserve"> </v>
      </c>
      <c r="E217" s="56" t="str">
        <f t="array" ref="E217">IFERROR(INDEX('HELP ACC-ITEMS'!$E$4:$E$1000,SMALL(IF(C217='HELP ACC-ITEMS'!$C$4:$C$1000,ROW('HELP ACC-ITEMS'!$C$4:$C$1000)-3),COUNTIF($C$8:C217,C217))),"")</f>
        <v/>
      </c>
      <c r="F217" s="56" t="str">
        <f t="array" ref="F217">IFERROR(INDEX('HELP ACC-ITEMS'!$F$4:$F$1000,SMALL(IF(C217='HELP ACC-ITEMS'!$C$4:$C$1000,ROW('HELP ACC-ITEMS'!$C$4:$C$1000)-3),COUNTIF($C$8:C217,C217))),"")</f>
        <v xml:space="preserve"> </v>
      </c>
      <c r="G217" s="55">
        <f t="array" ref="G217">IF(OR(MID($E217,1,4)="وارد",MID($E217,1,10)="مرتجع عميل"),IF($D$3&lt;&gt;"",INDEX('HELP ACC-ITEMS'!$G$4:$G$1000,SMALL(IF(C217='HELP ACC-ITEMS'!$C$4:$C$1000,ROW('HELP ACC-ITEMS'!$C$4:$C$1000)-3),COUNTIF($C$8:C217,C217)))),0)</f>
        <v>0</v>
      </c>
      <c r="H217" s="55">
        <f t="array" ref="H217">IF(OR(MID($E217,1,5)="منصرف",MID($E217,1,10)="مرتجع مورد"),IF($D$3&lt;&gt;"",INDEX('HELP ACC-ITEMS'!$G$4:$G$1000,SMALL(IF(C217='HELP ACC-ITEMS'!$C$4:$C$1000,ROW('HELP ACC-ITEMS'!$C$4:$C$1000)-3),COUNTIF($C$8:C217,C217)))),0)</f>
        <v>0</v>
      </c>
      <c r="I217" s="55">
        <f t="shared" si="6"/>
        <v>0</v>
      </c>
      <c r="J217" s="55" t="str">
        <f t="array" ref="J217">IFERROR(INDEX('HELP ACC-ITEMS'!$H$4:$H$1000,SMALL(IF(C217='HELP ACC-ITEMS'!$C$4:$C$1000,ROW('HELP ACC-ITEMS'!$C$4:$C$1000)-3),COUNTIF($C$8:C217,C217))),"")</f>
        <v xml:space="preserve"> </v>
      </c>
    </row>
    <row r="218" spans="2:10">
      <c r="B218" s="55" t="str">
        <f>IF( E218&lt;&gt;"",COUNT($B$7:B217)+1,"")</f>
        <v/>
      </c>
      <c r="C218" s="57" t="str">
        <f>IFERROR(IF($D$3&lt;&gt;"",SMALL('HELP ACC-ITEMS'!$C$4:$C$1000,ROW(A212))," "),"    ")</f>
        <v xml:space="preserve"> </v>
      </c>
      <c r="D218" s="56" t="str">
        <f t="array" ref="D218">IFERROR(INDEX('HELP ACC-ITEMS'!$D$4:$D$1000,SMALL(IF(C218='HELP ACC-ITEMS'!$C$4:$C$1000,ROW('HELP ACC-ITEMS'!$C$4:$C$1000)-3),COUNTIF($C$8:C218,C218))),"")</f>
        <v xml:space="preserve"> </v>
      </c>
      <c r="E218" s="56" t="str">
        <f t="array" ref="E218">IFERROR(INDEX('HELP ACC-ITEMS'!$E$4:$E$1000,SMALL(IF(C218='HELP ACC-ITEMS'!$C$4:$C$1000,ROW('HELP ACC-ITEMS'!$C$4:$C$1000)-3),COUNTIF($C$8:C218,C218))),"")</f>
        <v/>
      </c>
      <c r="F218" s="56" t="str">
        <f t="array" ref="F218">IFERROR(INDEX('HELP ACC-ITEMS'!$F$4:$F$1000,SMALL(IF(C218='HELP ACC-ITEMS'!$C$4:$C$1000,ROW('HELP ACC-ITEMS'!$C$4:$C$1000)-3),COUNTIF($C$8:C218,C218))),"")</f>
        <v xml:space="preserve"> </v>
      </c>
      <c r="G218" s="55">
        <f t="array" ref="G218">IF(OR(MID($E218,1,4)="وارد",MID($E218,1,10)="مرتجع عميل"),IF($D$3&lt;&gt;"",INDEX('HELP ACC-ITEMS'!$G$4:$G$1000,SMALL(IF(C218='HELP ACC-ITEMS'!$C$4:$C$1000,ROW('HELP ACC-ITEMS'!$C$4:$C$1000)-3),COUNTIF($C$8:C218,C218)))),0)</f>
        <v>0</v>
      </c>
      <c r="H218" s="55">
        <f t="array" ref="H218">IF(OR(MID($E218,1,5)="منصرف",MID($E218,1,10)="مرتجع مورد"),IF($D$3&lt;&gt;"",INDEX('HELP ACC-ITEMS'!$G$4:$G$1000,SMALL(IF(C218='HELP ACC-ITEMS'!$C$4:$C$1000,ROW('HELP ACC-ITEMS'!$C$4:$C$1000)-3),COUNTIF($C$8:C218,C218)))),0)</f>
        <v>0</v>
      </c>
      <c r="I218" s="55">
        <f t="shared" si="6"/>
        <v>0</v>
      </c>
      <c r="J218" s="55" t="str">
        <f t="array" ref="J218">IFERROR(INDEX('HELP ACC-ITEMS'!$H$4:$H$1000,SMALL(IF(C218='HELP ACC-ITEMS'!$C$4:$C$1000,ROW('HELP ACC-ITEMS'!$C$4:$C$1000)-3),COUNTIF($C$8:C218,C218))),"")</f>
        <v xml:space="preserve"> </v>
      </c>
    </row>
    <row r="219" spans="2:10">
      <c r="B219" s="55" t="str">
        <f>IF( E219&lt;&gt;"",COUNT($B$7:B218)+1,"")</f>
        <v/>
      </c>
      <c r="C219" s="57" t="str">
        <f>IFERROR(IF($D$3&lt;&gt;"",SMALL('HELP ACC-ITEMS'!$C$4:$C$1000,ROW(A213))," "),"    ")</f>
        <v xml:space="preserve"> </v>
      </c>
      <c r="D219" s="56" t="str">
        <f t="array" ref="D219">IFERROR(INDEX('HELP ACC-ITEMS'!$D$4:$D$1000,SMALL(IF(C219='HELP ACC-ITEMS'!$C$4:$C$1000,ROW('HELP ACC-ITEMS'!$C$4:$C$1000)-3),COUNTIF($C$8:C219,C219))),"")</f>
        <v xml:space="preserve"> </v>
      </c>
      <c r="E219" s="56" t="str">
        <f t="array" ref="E219">IFERROR(INDEX('HELP ACC-ITEMS'!$E$4:$E$1000,SMALL(IF(C219='HELP ACC-ITEMS'!$C$4:$C$1000,ROW('HELP ACC-ITEMS'!$C$4:$C$1000)-3),COUNTIF($C$8:C219,C219))),"")</f>
        <v/>
      </c>
      <c r="F219" s="56" t="str">
        <f t="array" ref="F219">IFERROR(INDEX('HELP ACC-ITEMS'!$F$4:$F$1000,SMALL(IF(C219='HELP ACC-ITEMS'!$C$4:$C$1000,ROW('HELP ACC-ITEMS'!$C$4:$C$1000)-3),COUNTIF($C$8:C219,C219))),"")</f>
        <v xml:space="preserve"> </v>
      </c>
      <c r="G219" s="55">
        <f t="array" ref="G219">IF(OR(MID($E219,1,4)="وارد",MID($E219,1,10)="مرتجع عميل"),IF($D$3&lt;&gt;"",INDEX('HELP ACC-ITEMS'!$G$4:$G$1000,SMALL(IF(C219='HELP ACC-ITEMS'!$C$4:$C$1000,ROW('HELP ACC-ITEMS'!$C$4:$C$1000)-3),COUNTIF($C$8:C219,C219)))),0)</f>
        <v>0</v>
      </c>
      <c r="H219" s="55">
        <f t="array" ref="H219">IF(OR(MID($E219,1,5)="منصرف",MID($E219,1,10)="مرتجع مورد"),IF($D$3&lt;&gt;"",INDEX('HELP ACC-ITEMS'!$G$4:$G$1000,SMALL(IF(C219='HELP ACC-ITEMS'!$C$4:$C$1000,ROW('HELP ACC-ITEMS'!$C$4:$C$1000)-3),COUNTIF($C$8:C219,C219)))),0)</f>
        <v>0</v>
      </c>
      <c r="I219" s="55">
        <f t="shared" si="6"/>
        <v>0</v>
      </c>
      <c r="J219" s="55" t="str">
        <f t="array" ref="J219">IFERROR(INDEX('HELP ACC-ITEMS'!$H$4:$H$1000,SMALL(IF(C219='HELP ACC-ITEMS'!$C$4:$C$1000,ROW('HELP ACC-ITEMS'!$C$4:$C$1000)-3),COUNTIF($C$8:C219,C219))),"")</f>
        <v xml:space="preserve"> </v>
      </c>
    </row>
    <row r="220" spans="2:10">
      <c r="B220" s="55" t="str">
        <f>IF( E220&lt;&gt;"",COUNT($B$7:B219)+1,"")</f>
        <v/>
      </c>
      <c r="C220" s="57" t="str">
        <f>IFERROR(IF($D$3&lt;&gt;"",SMALL('HELP ACC-ITEMS'!$C$4:$C$1000,ROW(A214))," "),"    ")</f>
        <v xml:space="preserve"> </v>
      </c>
      <c r="D220" s="56" t="str">
        <f t="array" ref="D220">IFERROR(INDEX('HELP ACC-ITEMS'!$D$4:$D$1000,SMALL(IF(C220='HELP ACC-ITEMS'!$C$4:$C$1000,ROW('HELP ACC-ITEMS'!$C$4:$C$1000)-3),COUNTIF($C$8:C220,C220))),"")</f>
        <v xml:space="preserve"> </v>
      </c>
      <c r="E220" s="56" t="str">
        <f t="array" ref="E220">IFERROR(INDEX('HELP ACC-ITEMS'!$E$4:$E$1000,SMALL(IF(C220='HELP ACC-ITEMS'!$C$4:$C$1000,ROW('HELP ACC-ITEMS'!$C$4:$C$1000)-3),COUNTIF($C$8:C220,C220))),"")</f>
        <v/>
      </c>
      <c r="F220" s="56" t="str">
        <f t="array" ref="F220">IFERROR(INDEX('HELP ACC-ITEMS'!$F$4:$F$1000,SMALL(IF(C220='HELP ACC-ITEMS'!$C$4:$C$1000,ROW('HELP ACC-ITEMS'!$C$4:$C$1000)-3),COUNTIF($C$8:C220,C220))),"")</f>
        <v xml:space="preserve"> </v>
      </c>
      <c r="G220" s="55">
        <f t="array" ref="G220">IF(OR(MID($E220,1,4)="وارد",MID($E220,1,10)="مرتجع عميل"),IF($D$3&lt;&gt;"",INDEX('HELP ACC-ITEMS'!$G$4:$G$1000,SMALL(IF(C220='HELP ACC-ITEMS'!$C$4:$C$1000,ROW('HELP ACC-ITEMS'!$C$4:$C$1000)-3),COUNTIF($C$8:C220,C220)))),0)</f>
        <v>0</v>
      </c>
      <c r="H220" s="55">
        <f t="array" ref="H220">IF(OR(MID($E220,1,5)="منصرف",MID($E220,1,10)="مرتجع مورد"),IF($D$3&lt;&gt;"",INDEX('HELP ACC-ITEMS'!$G$4:$G$1000,SMALL(IF(C220='HELP ACC-ITEMS'!$C$4:$C$1000,ROW('HELP ACC-ITEMS'!$C$4:$C$1000)-3),COUNTIF($C$8:C220,C220)))),0)</f>
        <v>0</v>
      </c>
      <c r="I220" s="55">
        <f t="shared" si="6"/>
        <v>0</v>
      </c>
      <c r="J220" s="55" t="str">
        <f t="array" ref="J220">IFERROR(INDEX('HELP ACC-ITEMS'!$H$4:$H$1000,SMALL(IF(C220='HELP ACC-ITEMS'!$C$4:$C$1000,ROW('HELP ACC-ITEMS'!$C$4:$C$1000)-3),COUNTIF($C$8:C220,C220))),"")</f>
        <v xml:space="preserve"> </v>
      </c>
    </row>
    <row r="221" spans="2:10">
      <c r="B221" s="55" t="str">
        <f>IF( E221&lt;&gt;"",COUNT($B$7:B220)+1,"")</f>
        <v/>
      </c>
      <c r="C221" s="57" t="str">
        <f>IFERROR(IF($D$3&lt;&gt;"",SMALL('HELP ACC-ITEMS'!$C$4:$C$1000,ROW(A215))," "),"    ")</f>
        <v xml:space="preserve"> </v>
      </c>
      <c r="D221" s="56" t="str">
        <f t="array" ref="D221">IFERROR(INDEX('HELP ACC-ITEMS'!$D$4:$D$1000,SMALL(IF(C221='HELP ACC-ITEMS'!$C$4:$C$1000,ROW('HELP ACC-ITEMS'!$C$4:$C$1000)-3),COUNTIF($C$8:C221,C221))),"")</f>
        <v xml:space="preserve"> </v>
      </c>
      <c r="E221" s="56" t="str">
        <f t="array" ref="E221">IFERROR(INDEX('HELP ACC-ITEMS'!$E$4:$E$1000,SMALL(IF(C221='HELP ACC-ITEMS'!$C$4:$C$1000,ROW('HELP ACC-ITEMS'!$C$4:$C$1000)-3),COUNTIF($C$8:C221,C221))),"")</f>
        <v/>
      </c>
      <c r="F221" s="56" t="str">
        <f t="array" ref="F221">IFERROR(INDEX('HELP ACC-ITEMS'!$F$4:$F$1000,SMALL(IF(C221='HELP ACC-ITEMS'!$C$4:$C$1000,ROW('HELP ACC-ITEMS'!$C$4:$C$1000)-3),COUNTIF($C$8:C221,C221))),"")</f>
        <v xml:space="preserve"> </v>
      </c>
      <c r="G221" s="55">
        <f t="array" ref="G221">IF(OR(MID($E221,1,4)="وارد",MID($E221,1,10)="مرتجع عميل"),IF($D$3&lt;&gt;"",INDEX('HELP ACC-ITEMS'!$G$4:$G$1000,SMALL(IF(C221='HELP ACC-ITEMS'!$C$4:$C$1000,ROW('HELP ACC-ITEMS'!$C$4:$C$1000)-3),COUNTIF($C$8:C221,C221)))),0)</f>
        <v>0</v>
      </c>
      <c r="H221" s="55">
        <f t="array" ref="H221">IF(OR(MID($E221,1,5)="منصرف",MID($E221,1,10)="مرتجع مورد"),IF($D$3&lt;&gt;"",INDEX('HELP ACC-ITEMS'!$G$4:$G$1000,SMALL(IF(C221='HELP ACC-ITEMS'!$C$4:$C$1000,ROW('HELP ACC-ITEMS'!$C$4:$C$1000)-3),COUNTIF($C$8:C221,C221)))),0)</f>
        <v>0</v>
      </c>
      <c r="I221" s="55">
        <f t="shared" si="6"/>
        <v>0</v>
      </c>
      <c r="J221" s="55" t="str">
        <f t="array" ref="J221">IFERROR(INDEX('HELP ACC-ITEMS'!$H$4:$H$1000,SMALL(IF(C221='HELP ACC-ITEMS'!$C$4:$C$1000,ROW('HELP ACC-ITEMS'!$C$4:$C$1000)-3),COUNTIF($C$8:C221,C221))),"")</f>
        <v xml:space="preserve"> </v>
      </c>
    </row>
    <row r="222" spans="2:10">
      <c r="B222" s="55" t="str">
        <f>IF( E222&lt;&gt;"",COUNT($B$7:B221)+1,"")</f>
        <v/>
      </c>
      <c r="C222" s="57" t="str">
        <f>IFERROR(IF($D$3&lt;&gt;"",SMALL('HELP ACC-ITEMS'!$C$4:$C$1000,ROW(A216))," "),"    ")</f>
        <v xml:space="preserve"> </v>
      </c>
      <c r="D222" s="56" t="str">
        <f t="array" ref="D222">IFERROR(INDEX('HELP ACC-ITEMS'!$D$4:$D$1000,SMALL(IF(C222='HELP ACC-ITEMS'!$C$4:$C$1000,ROW('HELP ACC-ITEMS'!$C$4:$C$1000)-3),COUNTIF($C$8:C222,C222))),"")</f>
        <v xml:space="preserve"> </v>
      </c>
      <c r="E222" s="56" t="str">
        <f t="array" ref="E222">IFERROR(INDEX('HELP ACC-ITEMS'!$E$4:$E$1000,SMALL(IF(C222='HELP ACC-ITEMS'!$C$4:$C$1000,ROW('HELP ACC-ITEMS'!$C$4:$C$1000)-3),COUNTIF($C$8:C222,C222))),"")</f>
        <v/>
      </c>
      <c r="F222" s="56" t="str">
        <f t="array" ref="F222">IFERROR(INDEX('HELP ACC-ITEMS'!$F$4:$F$1000,SMALL(IF(C222='HELP ACC-ITEMS'!$C$4:$C$1000,ROW('HELP ACC-ITEMS'!$C$4:$C$1000)-3),COUNTIF($C$8:C222,C222))),"")</f>
        <v xml:space="preserve"> </v>
      </c>
      <c r="G222" s="55">
        <f t="array" ref="G222">IF(OR(MID($E222,1,4)="وارد",MID($E222,1,10)="مرتجع عميل"),IF($D$3&lt;&gt;"",INDEX('HELP ACC-ITEMS'!$G$4:$G$1000,SMALL(IF(C222='HELP ACC-ITEMS'!$C$4:$C$1000,ROW('HELP ACC-ITEMS'!$C$4:$C$1000)-3),COUNTIF($C$8:C222,C222)))),0)</f>
        <v>0</v>
      </c>
      <c r="H222" s="55">
        <f t="array" ref="H222">IF(OR(MID($E222,1,5)="منصرف",MID($E222,1,10)="مرتجع مورد"),IF($D$3&lt;&gt;"",INDEX('HELP ACC-ITEMS'!$G$4:$G$1000,SMALL(IF(C222='HELP ACC-ITEMS'!$C$4:$C$1000,ROW('HELP ACC-ITEMS'!$C$4:$C$1000)-3),COUNTIF($C$8:C222,C222)))),0)</f>
        <v>0</v>
      </c>
      <c r="I222" s="55">
        <f t="shared" si="6"/>
        <v>0</v>
      </c>
      <c r="J222" s="55" t="str">
        <f t="array" ref="J222">IFERROR(INDEX('HELP ACC-ITEMS'!$H$4:$H$1000,SMALL(IF(C222='HELP ACC-ITEMS'!$C$4:$C$1000,ROW('HELP ACC-ITEMS'!$C$4:$C$1000)-3),COUNTIF($C$8:C222,C222))),"")</f>
        <v xml:space="preserve"> </v>
      </c>
    </row>
    <row r="223" spans="2:10">
      <c r="B223" s="55" t="str">
        <f>IF( E223&lt;&gt;"",COUNT($B$7:B222)+1,"")</f>
        <v/>
      </c>
      <c r="C223" s="57" t="str">
        <f>IFERROR(IF($D$3&lt;&gt;"",SMALL('HELP ACC-ITEMS'!$C$4:$C$1000,ROW(A217))," "),"    ")</f>
        <v xml:space="preserve"> </v>
      </c>
      <c r="D223" s="56" t="str">
        <f t="array" ref="D223">IFERROR(INDEX('HELP ACC-ITEMS'!$D$4:$D$1000,SMALL(IF(C223='HELP ACC-ITEMS'!$C$4:$C$1000,ROW('HELP ACC-ITEMS'!$C$4:$C$1000)-3),COUNTIF($C$8:C223,C223))),"")</f>
        <v xml:space="preserve"> </v>
      </c>
      <c r="E223" s="56" t="str">
        <f t="array" ref="E223">IFERROR(INDEX('HELP ACC-ITEMS'!$E$4:$E$1000,SMALL(IF(C223='HELP ACC-ITEMS'!$C$4:$C$1000,ROW('HELP ACC-ITEMS'!$C$4:$C$1000)-3),COUNTIF($C$8:C223,C223))),"")</f>
        <v/>
      </c>
      <c r="F223" s="56" t="str">
        <f t="array" ref="F223">IFERROR(INDEX('HELP ACC-ITEMS'!$F$4:$F$1000,SMALL(IF(C223='HELP ACC-ITEMS'!$C$4:$C$1000,ROW('HELP ACC-ITEMS'!$C$4:$C$1000)-3),COUNTIF($C$8:C223,C223))),"")</f>
        <v xml:space="preserve"> </v>
      </c>
      <c r="G223" s="55">
        <f t="array" ref="G223">IF(OR(MID($E223,1,4)="وارد",MID($E223,1,10)="مرتجع عميل"),IF($D$3&lt;&gt;"",INDEX('HELP ACC-ITEMS'!$G$4:$G$1000,SMALL(IF(C223='HELP ACC-ITEMS'!$C$4:$C$1000,ROW('HELP ACC-ITEMS'!$C$4:$C$1000)-3),COUNTIF($C$8:C223,C223)))),0)</f>
        <v>0</v>
      </c>
      <c r="H223" s="55">
        <f t="array" ref="H223">IF(OR(MID($E223,1,5)="منصرف",MID($E223,1,10)="مرتجع مورد"),IF($D$3&lt;&gt;"",INDEX('HELP ACC-ITEMS'!$G$4:$G$1000,SMALL(IF(C223='HELP ACC-ITEMS'!$C$4:$C$1000,ROW('HELP ACC-ITEMS'!$C$4:$C$1000)-3),COUNTIF($C$8:C223,C223)))),0)</f>
        <v>0</v>
      </c>
      <c r="I223" s="55">
        <f t="shared" si="6"/>
        <v>0</v>
      </c>
      <c r="J223" s="55" t="str">
        <f t="array" ref="J223">IFERROR(INDEX('HELP ACC-ITEMS'!$H$4:$H$1000,SMALL(IF(C223='HELP ACC-ITEMS'!$C$4:$C$1000,ROW('HELP ACC-ITEMS'!$C$4:$C$1000)-3),COUNTIF($C$8:C223,C223))),"")</f>
        <v xml:space="preserve"> </v>
      </c>
    </row>
    <row r="224" spans="2:10">
      <c r="B224" s="55" t="str">
        <f>IF( E224&lt;&gt;"",COUNT($B$7:B223)+1,"")</f>
        <v/>
      </c>
      <c r="C224" s="57" t="str">
        <f>IFERROR(IF($D$3&lt;&gt;"",SMALL('HELP ACC-ITEMS'!$C$4:$C$1000,ROW(A218))," "),"    ")</f>
        <v xml:space="preserve"> </v>
      </c>
      <c r="D224" s="56" t="str">
        <f t="array" ref="D224">IFERROR(INDEX('HELP ACC-ITEMS'!$D$4:$D$1000,SMALL(IF(C224='HELP ACC-ITEMS'!$C$4:$C$1000,ROW('HELP ACC-ITEMS'!$C$4:$C$1000)-3),COUNTIF($C$8:C224,C224))),"")</f>
        <v xml:space="preserve"> </v>
      </c>
      <c r="E224" s="56" t="str">
        <f t="array" ref="E224">IFERROR(INDEX('HELP ACC-ITEMS'!$E$4:$E$1000,SMALL(IF(C224='HELP ACC-ITEMS'!$C$4:$C$1000,ROW('HELP ACC-ITEMS'!$C$4:$C$1000)-3),COUNTIF($C$8:C224,C224))),"")</f>
        <v/>
      </c>
      <c r="F224" s="56" t="str">
        <f t="array" ref="F224">IFERROR(INDEX('HELP ACC-ITEMS'!$F$4:$F$1000,SMALL(IF(C224='HELP ACC-ITEMS'!$C$4:$C$1000,ROW('HELP ACC-ITEMS'!$C$4:$C$1000)-3),COUNTIF($C$8:C224,C224))),"")</f>
        <v xml:space="preserve"> </v>
      </c>
      <c r="G224" s="55">
        <f t="array" ref="G224">IF(OR(MID($E224,1,4)="وارد",MID($E224,1,10)="مرتجع عميل"),IF($D$3&lt;&gt;"",INDEX('HELP ACC-ITEMS'!$G$4:$G$1000,SMALL(IF(C224='HELP ACC-ITEMS'!$C$4:$C$1000,ROW('HELP ACC-ITEMS'!$C$4:$C$1000)-3),COUNTIF($C$8:C224,C224)))),0)</f>
        <v>0</v>
      </c>
      <c r="H224" s="55">
        <f t="array" ref="H224">IF(OR(MID($E224,1,5)="منصرف",MID($E224,1,10)="مرتجع مورد"),IF($D$3&lt;&gt;"",INDEX('HELP ACC-ITEMS'!$G$4:$G$1000,SMALL(IF(C224='HELP ACC-ITEMS'!$C$4:$C$1000,ROW('HELP ACC-ITEMS'!$C$4:$C$1000)-3),COUNTIF($C$8:C224,C224)))),0)</f>
        <v>0</v>
      </c>
      <c r="I224" s="55">
        <f t="shared" si="6"/>
        <v>0</v>
      </c>
      <c r="J224" s="55" t="str">
        <f t="array" ref="J224">IFERROR(INDEX('HELP ACC-ITEMS'!$H$4:$H$1000,SMALL(IF(C224='HELP ACC-ITEMS'!$C$4:$C$1000,ROW('HELP ACC-ITEMS'!$C$4:$C$1000)-3),COUNTIF($C$8:C224,C224))),"")</f>
        <v xml:space="preserve"> </v>
      </c>
    </row>
    <row r="225" spans="2:10">
      <c r="B225" s="55" t="str">
        <f>IF( E225&lt;&gt;"",COUNT($B$7:B224)+1,"")</f>
        <v/>
      </c>
      <c r="C225" s="57" t="str">
        <f>IFERROR(IF($D$3&lt;&gt;"",SMALL('HELP ACC-ITEMS'!$C$4:$C$1000,ROW(A219))," "),"    ")</f>
        <v xml:space="preserve"> </v>
      </c>
      <c r="D225" s="56" t="str">
        <f t="array" ref="D225">IFERROR(INDEX('HELP ACC-ITEMS'!$D$4:$D$1000,SMALL(IF(C225='HELP ACC-ITEMS'!$C$4:$C$1000,ROW('HELP ACC-ITEMS'!$C$4:$C$1000)-3),COUNTIF($C$8:C225,C225))),"")</f>
        <v xml:space="preserve"> </v>
      </c>
      <c r="E225" s="56" t="str">
        <f t="array" ref="E225">IFERROR(INDEX('HELP ACC-ITEMS'!$E$4:$E$1000,SMALL(IF(C225='HELP ACC-ITEMS'!$C$4:$C$1000,ROW('HELP ACC-ITEMS'!$C$4:$C$1000)-3),COUNTIF($C$8:C225,C225))),"")</f>
        <v/>
      </c>
      <c r="F225" s="56" t="str">
        <f t="array" ref="F225">IFERROR(INDEX('HELP ACC-ITEMS'!$F$4:$F$1000,SMALL(IF(C225='HELP ACC-ITEMS'!$C$4:$C$1000,ROW('HELP ACC-ITEMS'!$C$4:$C$1000)-3),COUNTIF($C$8:C225,C225))),"")</f>
        <v xml:space="preserve"> </v>
      </c>
      <c r="G225" s="55">
        <f t="array" ref="G225">IF(OR(MID($E225,1,4)="وارد",MID($E225,1,10)="مرتجع عميل"),IF($D$3&lt;&gt;"",INDEX('HELP ACC-ITEMS'!$G$4:$G$1000,SMALL(IF(C225='HELP ACC-ITEMS'!$C$4:$C$1000,ROW('HELP ACC-ITEMS'!$C$4:$C$1000)-3),COUNTIF($C$8:C225,C225)))),0)</f>
        <v>0</v>
      </c>
      <c r="H225" s="55">
        <f t="array" ref="H225">IF(OR(MID($E225,1,5)="منصرف",MID($E225,1,10)="مرتجع مورد"),IF($D$3&lt;&gt;"",INDEX('HELP ACC-ITEMS'!$G$4:$G$1000,SMALL(IF(C225='HELP ACC-ITEMS'!$C$4:$C$1000,ROW('HELP ACC-ITEMS'!$C$4:$C$1000)-3),COUNTIF($C$8:C225,C225)))),0)</f>
        <v>0</v>
      </c>
      <c r="I225" s="55">
        <f t="shared" si="6"/>
        <v>0</v>
      </c>
      <c r="J225" s="55" t="str">
        <f t="array" ref="J225">IFERROR(INDEX('HELP ACC-ITEMS'!$H$4:$H$1000,SMALL(IF(C225='HELP ACC-ITEMS'!$C$4:$C$1000,ROW('HELP ACC-ITEMS'!$C$4:$C$1000)-3),COUNTIF($C$8:C225,C225))),"")</f>
        <v xml:space="preserve"> </v>
      </c>
    </row>
    <row r="226" spans="2:10">
      <c r="B226" s="55" t="str">
        <f>IF( E226&lt;&gt;"",COUNT($B$7:B225)+1,"")</f>
        <v/>
      </c>
      <c r="C226" s="57" t="str">
        <f>IFERROR(IF($D$3&lt;&gt;"",SMALL('HELP ACC-ITEMS'!$C$4:$C$1000,ROW(A220))," "),"    ")</f>
        <v xml:space="preserve"> </v>
      </c>
      <c r="D226" s="56" t="str">
        <f t="array" ref="D226">IFERROR(INDEX('HELP ACC-ITEMS'!$D$4:$D$1000,SMALL(IF(C226='HELP ACC-ITEMS'!$C$4:$C$1000,ROW('HELP ACC-ITEMS'!$C$4:$C$1000)-3),COUNTIF($C$8:C226,C226))),"")</f>
        <v xml:space="preserve"> </v>
      </c>
      <c r="E226" s="56" t="str">
        <f t="array" ref="E226">IFERROR(INDEX('HELP ACC-ITEMS'!$E$4:$E$1000,SMALL(IF(C226='HELP ACC-ITEMS'!$C$4:$C$1000,ROW('HELP ACC-ITEMS'!$C$4:$C$1000)-3),COUNTIF($C$8:C226,C226))),"")</f>
        <v/>
      </c>
      <c r="F226" s="56" t="str">
        <f t="array" ref="F226">IFERROR(INDEX('HELP ACC-ITEMS'!$F$4:$F$1000,SMALL(IF(C226='HELP ACC-ITEMS'!$C$4:$C$1000,ROW('HELP ACC-ITEMS'!$C$4:$C$1000)-3),COUNTIF($C$8:C226,C226))),"")</f>
        <v xml:space="preserve"> </v>
      </c>
      <c r="G226" s="55">
        <f t="array" ref="G226">IF(OR(MID($E226,1,4)="وارد",MID($E226,1,10)="مرتجع عميل"),IF($D$3&lt;&gt;"",INDEX('HELP ACC-ITEMS'!$G$4:$G$1000,SMALL(IF(C226='HELP ACC-ITEMS'!$C$4:$C$1000,ROW('HELP ACC-ITEMS'!$C$4:$C$1000)-3),COUNTIF($C$8:C226,C226)))),0)</f>
        <v>0</v>
      </c>
      <c r="H226" s="55">
        <f t="array" ref="H226">IF(OR(MID($E226,1,5)="منصرف",MID($E226,1,10)="مرتجع مورد"),IF($D$3&lt;&gt;"",INDEX('HELP ACC-ITEMS'!$G$4:$G$1000,SMALL(IF(C226='HELP ACC-ITEMS'!$C$4:$C$1000,ROW('HELP ACC-ITEMS'!$C$4:$C$1000)-3),COUNTIF($C$8:C226,C226)))),0)</f>
        <v>0</v>
      </c>
      <c r="I226" s="55">
        <f t="shared" si="6"/>
        <v>0</v>
      </c>
      <c r="J226" s="55" t="str">
        <f t="array" ref="J226">IFERROR(INDEX('HELP ACC-ITEMS'!$H$4:$H$1000,SMALL(IF(C226='HELP ACC-ITEMS'!$C$4:$C$1000,ROW('HELP ACC-ITEMS'!$C$4:$C$1000)-3),COUNTIF($C$8:C226,C226))),"")</f>
        <v xml:space="preserve"> </v>
      </c>
    </row>
    <row r="227" spans="2:10">
      <c r="B227" s="55" t="str">
        <f>IF( E227&lt;&gt;"",COUNT($B$7:B226)+1,"")</f>
        <v/>
      </c>
      <c r="C227" s="57" t="str">
        <f>IFERROR(IF($D$3&lt;&gt;"",SMALL('HELP ACC-ITEMS'!$C$4:$C$1000,ROW(A221))," "),"    ")</f>
        <v xml:space="preserve"> </v>
      </c>
      <c r="D227" s="56" t="str">
        <f t="array" ref="D227">IFERROR(INDEX('HELP ACC-ITEMS'!$D$4:$D$1000,SMALL(IF(C227='HELP ACC-ITEMS'!$C$4:$C$1000,ROW('HELP ACC-ITEMS'!$C$4:$C$1000)-3),COUNTIF($C$8:C227,C227))),"")</f>
        <v xml:space="preserve"> </v>
      </c>
      <c r="E227" s="56" t="str">
        <f t="array" ref="E227">IFERROR(INDEX('HELP ACC-ITEMS'!$E$4:$E$1000,SMALL(IF(C227='HELP ACC-ITEMS'!$C$4:$C$1000,ROW('HELP ACC-ITEMS'!$C$4:$C$1000)-3),COUNTIF($C$8:C227,C227))),"")</f>
        <v/>
      </c>
      <c r="F227" s="56" t="str">
        <f t="array" ref="F227">IFERROR(INDEX('HELP ACC-ITEMS'!$F$4:$F$1000,SMALL(IF(C227='HELP ACC-ITEMS'!$C$4:$C$1000,ROW('HELP ACC-ITEMS'!$C$4:$C$1000)-3),COUNTIF($C$8:C227,C227))),"")</f>
        <v xml:space="preserve"> </v>
      </c>
      <c r="G227" s="55">
        <f t="array" ref="G227">IF(OR(MID($E227,1,4)="وارد",MID($E227,1,10)="مرتجع عميل"),IF($D$3&lt;&gt;"",INDEX('HELP ACC-ITEMS'!$G$4:$G$1000,SMALL(IF(C227='HELP ACC-ITEMS'!$C$4:$C$1000,ROW('HELP ACC-ITEMS'!$C$4:$C$1000)-3),COUNTIF($C$8:C227,C227)))),0)</f>
        <v>0</v>
      </c>
      <c r="H227" s="55">
        <f t="array" ref="H227">IF(OR(MID($E227,1,5)="منصرف",MID($E227,1,10)="مرتجع مورد"),IF($D$3&lt;&gt;"",INDEX('HELP ACC-ITEMS'!$G$4:$G$1000,SMALL(IF(C227='HELP ACC-ITEMS'!$C$4:$C$1000,ROW('HELP ACC-ITEMS'!$C$4:$C$1000)-3),COUNTIF($C$8:C227,C227)))),0)</f>
        <v>0</v>
      </c>
      <c r="I227" s="55">
        <f t="shared" si="6"/>
        <v>0</v>
      </c>
      <c r="J227" s="55" t="str">
        <f t="array" ref="J227">IFERROR(INDEX('HELP ACC-ITEMS'!$H$4:$H$1000,SMALL(IF(C227='HELP ACC-ITEMS'!$C$4:$C$1000,ROW('HELP ACC-ITEMS'!$C$4:$C$1000)-3),COUNTIF($C$8:C227,C227))),"")</f>
        <v xml:space="preserve"> </v>
      </c>
    </row>
    <row r="228" spans="2:10">
      <c r="B228" s="55" t="str">
        <f>IF( E228&lt;&gt;"",COUNT($B$7:B227)+1,"")</f>
        <v/>
      </c>
      <c r="C228" s="57" t="str">
        <f>IFERROR(IF($D$3&lt;&gt;"",SMALL('HELP ACC-ITEMS'!$C$4:$C$1000,ROW(A222))," "),"    ")</f>
        <v xml:space="preserve"> </v>
      </c>
      <c r="D228" s="56" t="str">
        <f t="array" ref="D228">IFERROR(INDEX('HELP ACC-ITEMS'!$D$4:$D$1000,SMALL(IF(C228='HELP ACC-ITEMS'!$C$4:$C$1000,ROW('HELP ACC-ITEMS'!$C$4:$C$1000)-3),COUNTIF($C$8:C228,C228))),"")</f>
        <v xml:space="preserve"> </v>
      </c>
      <c r="E228" s="56" t="str">
        <f t="array" ref="E228">IFERROR(INDEX('HELP ACC-ITEMS'!$E$4:$E$1000,SMALL(IF(C228='HELP ACC-ITEMS'!$C$4:$C$1000,ROW('HELP ACC-ITEMS'!$C$4:$C$1000)-3),COUNTIF($C$8:C228,C228))),"")</f>
        <v/>
      </c>
      <c r="F228" s="56" t="str">
        <f t="array" ref="F228">IFERROR(INDEX('HELP ACC-ITEMS'!$F$4:$F$1000,SMALL(IF(C228='HELP ACC-ITEMS'!$C$4:$C$1000,ROW('HELP ACC-ITEMS'!$C$4:$C$1000)-3),COUNTIF($C$8:C228,C228))),"")</f>
        <v xml:space="preserve"> </v>
      </c>
      <c r="G228" s="55">
        <f t="array" ref="G228">IF(OR(MID($E228,1,4)="وارد",MID($E228,1,10)="مرتجع عميل"),IF($D$3&lt;&gt;"",INDEX('HELP ACC-ITEMS'!$G$4:$G$1000,SMALL(IF(C228='HELP ACC-ITEMS'!$C$4:$C$1000,ROW('HELP ACC-ITEMS'!$C$4:$C$1000)-3),COUNTIF($C$8:C228,C228)))),0)</f>
        <v>0</v>
      </c>
      <c r="H228" s="55">
        <f t="array" ref="H228">IF(OR(MID($E228,1,5)="منصرف",MID($E228,1,10)="مرتجع مورد"),IF($D$3&lt;&gt;"",INDEX('HELP ACC-ITEMS'!$G$4:$G$1000,SMALL(IF(C228='HELP ACC-ITEMS'!$C$4:$C$1000,ROW('HELP ACC-ITEMS'!$C$4:$C$1000)-3),COUNTIF($C$8:C228,C228)))),0)</f>
        <v>0</v>
      </c>
      <c r="I228" s="55">
        <f t="shared" si="6"/>
        <v>0</v>
      </c>
      <c r="J228" s="55" t="str">
        <f t="array" ref="J228">IFERROR(INDEX('HELP ACC-ITEMS'!$H$4:$H$1000,SMALL(IF(C228='HELP ACC-ITEMS'!$C$4:$C$1000,ROW('HELP ACC-ITEMS'!$C$4:$C$1000)-3),COUNTIF($C$8:C228,C228))),"")</f>
        <v xml:space="preserve"> </v>
      </c>
    </row>
    <row r="229" spans="2:10">
      <c r="B229" s="55" t="str">
        <f>IF( E229&lt;&gt;"",COUNT($B$7:B228)+1,"")</f>
        <v/>
      </c>
      <c r="C229" s="57" t="str">
        <f>IFERROR(IF($D$3&lt;&gt;"",SMALL('HELP ACC-ITEMS'!$C$4:$C$1000,ROW(A223))," "),"    ")</f>
        <v xml:space="preserve"> </v>
      </c>
      <c r="D229" s="56" t="str">
        <f t="array" ref="D229">IFERROR(INDEX('HELP ACC-ITEMS'!$D$4:$D$1000,SMALL(IF(C229='HELP ACC-ITEMS'!$C$4:$C$1000,ROW('HELP ACC-ITEMS'!$C$4:$C$1000)-3),COUNTIF($C$8:C229,C229))),"")</f>
        <v xml:space="preserve"> </v>
      </c>
      <c r="E229" s="56" t="str">
        <f t="array" ref="E229">IFERROR(INDEX('HELP ACC-ITEMS'!$E$4:$E$1000,SMALL(IF(C229='HELP ACC-ITEMS'!$C$4:$C$1000,ROW('HELP ACC-ITEMS'!$C$4:$C$1000)-3),COUNTIF($C$8:C229,C229))),"")</f>
        <v/>
      </c>
      <c r="F229" s="56" t="str">
        <f t="array" ref="F229">IFERROR(INDEX('HELP ACC-ITEMS'!$F$4:$F$1000,SMALL(IF(C229='HELP ACC-ITEMS'!$C$4:$C$1000,ROW('HELP ACC-ITEMS'!$C$4:$C$1000)-3),COUNTIF($C$8:C229,C229))),"")</f>
        <v xml:space="preserve"> </v>
      </c>
      <c r="G229" s="55">
        <f t="array" ref="G229">IF(OR(MID($E229,1,4)="وارد",MID($E229,1,10)="مرتجع عميل"),IF($D$3&lt;&gt;"",INDEX('HELP ACC-ITEMS'!$G$4:$G$1000,SMALL(IF(C229='HELP ACC-ITEMS'!$C$4:$C$1000,ROW('HELP ACC-ITEMS'!$C$4:$C$1000)-3),COUNTIF($C$8:C229,C229)))),0)</f>
        <v>0</v>
      </c>
      <c r="H229" s="55">
        <f t="array" ref="H229">IF(OR(MID($E229,1,5)="منصرف",MID($E229,1,10)="مرتجع مورد"),IF($D$3&lt;&gt;"",INDEX('HELP ACC-ITEMS'!$G$4:$G$1000,SMALL(IF(C229='HELP ACC-ITEMS'!$C$4:$C$1000,ROW('HELP ACC-ITEMS'!$C$4:$C$1000)-3),COUNTIF($C$8:C229,C229)))),0)</f>
        <v>0</v>
      </c>
      <c r="I229" s="55">
        <f t="shared" si="6"/>
        <v>0</v>
      </c>
      <c r="J229" s="55" t="str">
        <f t="array" ref="J229">IFERROR(INDEX('HELP ACC-ITEMS'!$H$4:$H$1000,SMALL(IF(C229='HELP ACC-ITEMS'!$C$4:$C$1000,ROW('HELP ACC-ITEMS'!$C$4:$C$1000)-3),COUNTIF($C$8:C229,C229))),"")</f>
        <v xml:space="preserve"> </v>
      </c>
    </row>
    <row r="230" spans="2:10">
      <c r="B230" s="55" t="str">
        <f>IF( E230&lt;&gt;"",COUNT($B$7:B229)+1,"")</f>
        <v/>
      </c>
      <c r="C230" s="57" t="str">
        <f>IFERROR(IF($D$3&lt;&gt;"",SMALL('HELP ACC-ITEMS'!$C$4:$C$1000,ROW(A224))," "),"    ")</f>
        <v xml:space="preserve"> </v>
      </c>
      <c r="D230" s="56" t="str">
        <f t="array" ref="D230">IFERROR(INDEX('HELP ACC-ITEMS'!$D$4:$D$1000,SMALL(IF(C230='HELP ACC-ITEMS'!$C$4:$C$1000,ROW('HELP ACC-ITEMS'!$C$4:$C$1000)-3),COUNTIF($C$8:C230,C230))),"")</f>
        <v xml:space="preserve"> </v>
      </c>
      <c r="E230" s="56" t="str">
        <f t="array" ref="E230">IFERROR(INDEX('HELP ACC-ITEMS'!$E$4:$E$1000,SMALL(IF(C230='HELP ACC-ITEMS'!$C$4:$C$1000,ROW('HELP ACC-ITEMS'!$C$4:$C$1000)-3),COUNTIF($C$8:C230,C230))),"")</f>
        <v/>
      </c>
      <c r="F230" s="56" t="str">
        <f t="array" ref="F230">IFERROR(INDEX('HELP ACC-ITEMS'!$F$4:$F$1000,SMALL(IF(C230='HELP ACC-ITEMS'!$C$4:$C$1000,ROW('HELP ACC-ITEMS'!$C$4:$C$1000)-3),COUNTIF($C$8:C230,C230))),"")</f>
        <v xml:space="preserve"> </v>
      </c>
      <c r="G230" s="55">
        <f t="array" ref="G230">IF(OR(MID($E230,1,4)="وارد",MID($E230,1,10)="مرتجع عميل"),IF($D$3&lt;&gt;"",INDEX('HELP ACC-ITEMS'!$G$4:$G$1000,SMALL(IF(C230='HELP ACC-ITEMS'!$C$4:$C$1000,ROW('HELP ACC-ITEMS'!$C$4:$C$1000)-3),COUNTIF($C$8:C230,C230)))),0)</f>
        <v>0</v>
      </c>
      <c r="H230" s="55">
        <f t="array" ref="H230">IF(OR(MID($E230,1,5)="منصرف",MID($E230,1,10)="مرتجع مورد"),IF($D$3&lt;&gt;"",INDEX('HELP ACC-ITEMS'!$G$4:$G$1000,SMALL(IF(C230='HELP ACC-ITEMS'!$C$4:$C$1000,ROW('HELP ACC-ITEMS'!$C$4:$C$1000)-3),COUNTIF($C$8:C230,C230)))),0)</f>
        <v>0</v>
      </c>
      <c r="I230" s="55">
        <f t="shared" si="6"/>
        <v>0</v>
      </c>
      <c r="J230" s="55" t="str">
        <f t="array" ref="J230">IFERROR(INDEX('HELP ACC-ITEMS'!$H$4:$H$1000,SMALL(IF(C230='HELP ACC-ITEMS'!$C$4:$C$1000,ROW('HELP ACC-ITEMS'!$C$4:$C$1000)-3),COUNTIF($C$8:C230,C230))),"")</f>
        <v xml:space="preserve"> </v>
      </c>
    </row>
    <row r="231" spans="2:10">
      <c r="B231" s="55" t="str">
        <f>IF( E231&lt;&gt;"",COUNT($B$7:B230)+1,"")</f>
        <v/>
      </c>
      <c r="C231" s="57" t="str">
        <f>IFERROR(IF($D$3&lt;&gt;"",SMALL('HELP ACC-ITEMS'!$C$4:$C$1000,ROW(A225))," "),"    ")</f>
        <v xml:space="preserve"> </v>
      </c>
      <c r="D231" s="56" t="str">
        <f t="array" ref="D231">IFERROR(INDEX('HELP ACC-ITEMS'!$D$4:$D$1000,SMALL(IF(C231='HELP ACC-ITEMS'!$C$4:$C$1000,ROW('HELP ACC-ITEMS'!$C$4:$C$1000)-3),COUNTIF($C$8:C231,C231))),"")</f>
        <v xml:space="preserve"> </v>
      </c>
      <c r="E231" s="56" t="str">
        <f t="array" ref="E231">IFERROR(INDEX('HELP ACC-ITEMS'!$E$4:$E$1000,SMALL(IF(C231='HELP ACC-ITEMS'!$C$4:$C$1000,ROW('HELP ACC-ITEMS'!$C$4:$C$1000)-3),COUNTIF($C$8:C231,C231))),"")</f>
        <v/>
      </c>
      <c r="F231" s="56" t="str">
        <f t="array" ref="F231">IFERROR(INDEX('HELP ACC-ITEMS'!$F$4:$F$1000,SMALL(IF(C231='HELP ACC-ITEMS'!$C$4:$C$1000,ROW('HELP ACC-ITEMS'!$C$4:$C$1000)-3),COUNTIF($C$8:C231,C231))),"")</f>
        <v xml:space="preserve"> </v>
      </c>
      <c r="G231" s="55">
        <f t="array" ref="G231">IF(OR(MID($E231,1,4)="وارد",MID($E231,1,10)="مرتجع عميل"),IF($D$3&lt;&gt;"",INDEX('HELP ACC-ITEMS'!$G$4:$G$1000,SMALL(IF(C231='HELP ACC-ITEMS'!$C$4:$C$1000,ROW('HELP ACC-ITEMS'!$C$4:$C$1000)-3),COUNTIF($C$8:C231,C231)))),0)</f>
        <v>0</v>
      </c>
      <c r="H231" s="55">
        <f t="array" ref="H231">IF(OR(MID($E231,1,5)="منصرف",MID($E231,1,10)="مرتجع مورد"),IF($D$3&lt;&gt;"",INDEX('HELP ACC-ITEMS'!$G$4:$G$1000,SMALL(IF(C231='HELP ACC-ITEMS'!$C$4:$C$1000,ROW('HELP ACC-ITEMS'!$C$4:$C$1000)-3),COUNTIF($C$8:C231,C231)))),0)</f>
        <v>0</v>
      </c>
      <c r="I231" s="55">
        <f t="shared" si="6"/>
        <v>0</v>
      </c>
      <c r="J231" s="55" t="str">
        <f t="array" ref="J231">IFERROR(INDEX('HELP ACC-ITEMS'!$H$4:$H$1000,SMALL(IF(C231='HELP ACC-ITEMS'!$C$4:$C$1000,ROW('HELP ACC-ITEMS'!$C$4:$C$1000)-3),COUNTIF($C$8:C231,C231))),"")</f>
        <v xml:space="preserve"> </v>
      </c>
    </row>
    <row r="232" spans="2:10">
      <c r="B232" s="55" t="str">
        <f>IF( E232&lt;&gt;"",COUNT($B$7:B231)+1,"")</f>
        <v/>
      </c>
      <c r="C232" s="57" t="str">
        <f>IFERROR(IF($D$3&lt;&gt;"",SMALL('HELP ACC-ITEMS'!$C$4:$C$1000,ROW(A226))," "),"    ")</f>
        <v xml:space="preserve"> </v>
      </c>
      <c r="D232" s="56" t="str">
        <f t="array" ref="D232">IFERROR(INDEX('HELP ACC-ITEMS'!$D$4:$D$1000,SMALL(IF(C232='HELP ACC-ITEMS'!$C$4:$C$1000,ROW('HELP ACC-ITEMS'!$C$4:$C$1000)-3),COUNTIF($C$8:C232,C232))),"")</f>
        <v xml:space="preserve"> </v>
      </c>
      <c r="E232" s="56" t="str">
        <f t="array" ref="E232">IFERROR(INDEX('HELP ACC-ITEMS'!$E$4:$E$1000,SMALL(IF(C232='HELP ACC-ITEMS'!$C$4:$C$1000,ROW('HELP ACC-ITEMS'!$C$4:$C$1000)-3),COUNTIF($C$8:C232,C232))),"")</f>
        <v/>
      </c>
      <c r="F232" s="56" t="str">
        <f t="array" ref="F232">IFERROR(INDEX('HELP ACC-ITEMS'!$F$4:$F$1000,SMALL(IF(C232='HELP ACC-ITEMS'!$C$4:$C$1000,ROW('HELP ACC-ITEMS'!$C$4:$C$1000)-3),COUNTIF($C$8:C232,C232))),"")</f>
        <v xml:space="preserve"> </v>
      </c>
      <c r="G232" s="55">
        <f t="array" ref="G232">IF(OR(MID($E232,1,4)="وارد",MID($E232,1,10)="مرتجع عميل"),IF($D$3&lt;&gt;"",INDEX('HELP ACC-ITEMS'!$G$4:$G$1000,SMALL(IF(C232='HELP ACC-ITEMS'!$C$4:$C$1000,ROW('HELP ACC-ITEMS'!$C$4:$C$1000)-3),COUNTIF($C$8:C232,C232)))),0)</f>
        <v>0</v>
      </c>
      <c r="H232" s="55">
        <f t="array" ref="H232">IF(OR(MID($E232,1,5)="منصرف",MID($E232,1,10)="مرتجع مورد"),IF($D$3&lt;&gt;"",INDEX('HELP ACC-ITEMS'!$G$4:$G$1000,SMALL(IF(C232='HELP ACC-ITEMS'!$C$4:$C$1000,ROW('HELP ACC-ITEMS'!$C$4:$C$1000)-3),COUNTIF($C$8:C232,C232)))),0)</f>
        <v>0</v>
      </c>
      <c r="I232" s="55">
        <f t="shared" si="6"/>
        <v>0</v>
      </c>
      <c r="J232" s="55" t="str">
        <f t="array" ref="J232">IFERROR(INDEX('HELP ACC-ITEMS'!$H$4:$H$1000,SMALL(IF(C232='HELP ACC-ITEMS'!$C$4:$C$1000,ROW('HELP ACC-ITEMS'!$C$4:$C$1000)-3),COUNTIF($C$8:C232,C232))),"")</f>
        <v xml:space="preserve"> </v>
      </c>
    </row>
    <row r="233" spans="2:10">
      <c r="B233" s="55" t="str">
        <f>IF( E233&lt;&gt;"",COUNT($B$7:B232)+1,"")</f>
        <v/>
      </c>
      <c r="C233" s="57" t="str">
        <f>IFERROR(IF($D$3&lt;&gt;"",SMALL('HELP ACC-ITEMS'!$C$4:$C$1000,ROW(A227))," "),"    ")</f>
        <v xml:space="preserve"> </v>
      </c>
      <c r="D233" s="56" t="str">
        <f t="array" ref="D233">IFERROR(INDEX('HELP ACC-ITEMS'!$D$4:$D$1000,SMALL(IF(C233='HELP ACC-ITEMS'!$C$4:$C$1000,ROW('HELP ACC-ITEMS'!$C$4:$C$1000)-3),COUNTIF($C$8:C233,C233))),"")</f>
        <v xml:space="preserve"> </v>
      </c>
      <c r="E233" s="56" t="str">
        <f t="array" ref="E233">IFERROR(INDEX('HELP ACC-ITEMS'!$E$4:$E$1000,SMALL(IF(C233='HELP ACC-ITEMS'!$C$4:$C$1000,ROW('HELP ACC-ITEMS'!$C$4:$C$1000)-3),COUNTIF($C$8:C233,C233))),"")</f>
        <v/>
      </c>
      <c r="F233" s="56" t="str">
        <f t="array" ref="F233">IFERROR(INDEX('HELP ACC-ITEMS'!$F$4:$F$1000,SMALL(IF(C233='HELP ACC-ITEMS'!$C$4:$C$1000,ROW('HELP ACC-ITEMS'!$C$4:$C$1000)-3),COUNTIF($C$8:C233,C233))),"")</f>
        <v xml:space="preserve"> </v>
      </c>
      <c r="G233" s="55">
        <f t="array" ref="G233">IF(OR(MID($E233,1,4)="وارد",MID($E233,1,10)="مرتجع عميل"),IF($D$3&lt;&gt;"",INDEX('HELP ACC-ITEMS'!$G$4:$G$1000,SMALL(IF(C233='HELP ACC-ITEMS'!$C$4:$C$1000,ROW('HELP ACC-ITEMS'!$C$4:$C$1000)-3),COUNTIF($C$8:C233,C233)))),0)</f>
        <v>0</v>
      </c>
      <c r="H233" s="55">
        <f t="array" ref="H233">IF(OR(MID($E233,1,5)="منصرف",MID($E233,1,10)="مرتجع مورد"),IF($D$3&lt;&gt;"",INDEX('HELP ACC-ITEMS'!$G$4:$G$1000,SMALL(IF(C233='HELP ACC-ITEMS'!$C$4:$C$1000,ROW('HELP ACC-ITEMS'!$C$4:$C$1000)-3),COUNTIF($C$8:C233,C233)))),0)</f>
        <v>0</v>
      </c>
      <c r="I233" s="55">
        <f t="shared" si="6"/>
        <v>0</v>
      </c>
      <c r="J233" s="55" t="str">
        <f t="array" ref="J233">IFERROR(INDEX('HELP ACC-ITEMS'!$H$4:$H$1000,SMALL(IF(C233='HELP ACC-ITEMS'!$C$4:$C$1000,ROW('HELP ACC-ITEMS'!$C$4:$C$1000)-3),COUNTIF($C$8:C233,C233))),"")</f>
        <v xml:space="preserve"> </v>
      </c>
    </row>
    <row r="234" spans="2:10">
      <c r="B234" s="55" t="str">
        <f>IF( E234&lt;&gt;"",COUNT($B$7:B233)+1,"")</f>
        <v/>
      </c>
      <c r="C234" s="57" t="str">
        <f>IFERROR(IF($D$3&lt;&gt;"",SMALL('HELP ACC-ITEMS'!$C$4:$C$1000,ROW(A228))," "),"    ")</f>
        <v xml:space="preserve"> </v>
      </c>
      <c r="D234" s="56" t="str">
        <f t="array" ref="D234">IFERROR(INDEX('HELP ACC-ITEMS'!$D$4:$D$1000,SMALL(IF(C234='HELP ACC-ITEMS'!$C$4:$C$1000,ROW('HELP ACC-ITEMS'!$C$4:$C$1000)-3),COUNTIF($C$8:C234,C234))),"")</f>
        <v xml:space="preserve"> </v>
      </c>
      <c r="E234" s="56" t="str">
        <f t="array" ref="E234">IFERROR(INDEX('HELP ACC-ITEMS'!$E$4:$E$1000,SMALL(IF(C234='HELP ACC-ITEMS'!$C$4:$C$1000,ROW('HELP ACC-ITEMS'!$C$4:$C$1000)-3),COUNTIF($C$8:C234,C234))),"")</f>
        <v/>
      </c>
      <c r="F234" s="56" t="str">
        <f t="array" ref="F234">IFERROR(INDEX('HELP ACC-ITEMS'!$F$4:$F$1000,SMALL(IF(C234='HELP ACC-ITEMS'!$C$4:$C$1000,ROW('HELP ACC-ITEMS'!$C$4:$C$1000)-3),COUNTIF($C$8:C234,C234))),"")</f>
        <v xml:space="preserve"> </v>
      </c>
      <c r="G234" s="55">
        <f t="array" ref="G234">IF(OR(MID($E234,1,4)="وارد",MID($E234,1,10)="مرتجع عميل"),IF($D$3&lt;&gt;"",INDEX('HELP ACC-ITEMS'!$G$4:$G$1000,SMALL(IF(C234='HELP ACC-ITEMS'!$C$4:$C$1000,ROW('HELP ACC-ITEMS'!$C$4:$C$1000)-3),COUNTIF($C$8:C234,C234)))),0)</f>
        <v>0</v>
      </c>
      <c r="H234" s="55">
        <f t="array" ref="H234">IF(OR(MID($E234,1,5)="منصرف",MID($E234,1,10)="مرتجع مورد"),IF($D$3&lt;&gt;"",INDEX('HELP ACC-ITEMS'!$G$4:$G$1000,SMALL(IF(C234='HELP ACC-ITEMS'!$C$4:$C$1000,ROW('HELP ACC-ITEMS'!$C$4:$C$1000)-3),COUNTIF($C$8:C234,C234)))),0)</f>
        <v>0</v>
      </c>
      <c r="I234" s="55">
        <f t="shared" si="6"/>
        <v>0</v>
      </c>
      <c r="J234" s="55" t="str">
        <f t="array" ref="J234">IFERROR(INDEX('HELP ACC-ITEMS'!$H$4:$H$1000,SMALL(IF(C234='HELP ACC-ITEMS'!$C$4:$C$1000,ROW('HELP ACC-ITEMS'!$C$4:$C$1000)-3),COUNTIF($C$8:C234,C234))),"")</f>
        <v xml:space="preserve"> </v>
      </c>
    </row>
    <row r="235" spans="2:10">
      <c r="B235" s="55" t="str">
        <f>IF( E235&lt;&gt;"",COUNT($B$7:B234)+1,"")</f>
        <v/>
      </c>
      <c r="C235" s="57" t="str">
        <f>IFERROR(IF($D$3&lt;&gt;"",SMALL('HELP ACC-ITEMS'!$C$4:$C$1000,ROW(A229))," "),"    ")</f>
        <v xml:space="preserve"> </v>
      </c>
      <c r="D235" s="56" t="str">
        <f t="array" ref="D235">IFERROR(INDEX('HELP ACC-ITEMS'!$D$4:$D$1000,SMALL(IF(C235='HELP ACC-ITEMS'!$C$4:$C$1000,ROW('HELP ACC-ITEMS'!$C$4:$C$1000)-3),COUNTIF($C$8:C235,C235))),"")</f>
        <v xml:space="preserve"> </v>
      </c>
      <c r="E235" s="56" t="str">
        <f t="array" ref="E235">IFERROR(INDEX('HELP ACC-ITEMS'!$E$4:$E$1000,SMALL(IF(C235='HELP ACC-ITEMS'!$C$4:$C$1000,ROW('HELP ACC-ITEMS'!$C$4:$C$1000)-3),COUNTIF($C$8:C235,C235))),"")</f>
        <v/>
      </c>
      <c r="F235" s="56" t="str">
        <f t="array" ref="F235">IFERROR(INDEX('HELP ACC-ITEMS'!$F$4:$F$1000,SMALL(IF(C235='HELP ACC-ITEMS'!$C$4:$C$1000,ROW('HELP ACC-ITEMS'!$C$4:$C$1000)-3),COUNTIF($C$8:C235,C235))),"")</f>
        <v xml:space="preserve"> </v>
      </c>
      <c r="G235" s="55">
        <f t="array" ref="G235">IF(OR(MID($E235,1,4)="وارد",MID($E235,1,10)="مرتجع عميل"),IF($D$3&lt;&gt;"",INDEX('HELP ACC-ITEMS'!$G$4:$G$1000,SMALL(IF(C235='HELP ACC-ITEMS'!$C$4:$C$1000,ROW('HELP ACC-ITEMS'!$C$4:$C$1000)-3),COUNTIF($C$8:C235,C235)))),0)</f>
        <v>0</v>
      </c>
      <c r="H235" s="55">
        <f t="array" ref="H235">IF(OR(MID($E235,1,5)="منصرف",MID($E235,1,10)="مرتجع مورد"),IF($D$3&lt;&gt;"",INDEX('HELP ACC-ITEMS'!$G$4:$G$1000,SMALL(IF(C235='HELP ACC-ITEMS'!$C$4:$C$1000,ROW('HELP ACC-ITEMS'!$C$4:$C$1000)-3),COUNTIF($C$8:C235,C235)))),0)</f>
        <v>0</v>
      </c>
      <c r="I235" s="55">
        <f t="shared" si="6"/>
        <v>0</v>
      </c>
      <c r="J235" s="55" t="str">
        <f t="array" ref="J235">IFERROR(INDEX('HELP ACC-ITEMS'!$H$4:$H$1000,SMALL(IF(C235='HELP ACC-ITEMS'!$C$4:$C$1000,ROW('HELP ACC-ITEMS'!$C$4:$C$1000)-3),COUNTIF($C$8:C235,C235))),"")</f>
        <v xml:space="preserve"> </v>
      </c>
    </row>
    <row r="236" spans="2:10">
      <c r="B236" s="55" t="str">
        <f>IF( E236&lt;&gt;"",COUNT($B$7:B235)+1,"")</f>
        <v/>
      </c>
      <c r="C236" s="57" t="str">
        <f>IFERROR(IF($D$3&lt;&gt;"",SMALL('HELP ACC-ITEMS'!$C$4:$C$1000,ROW(A230))," "),"    ")</f>
        <v xml:space="preserve"> </v>
      </c>
      <c r="D236" s="56" t="str">
        <f t="array" ref="D236">IFERROR(INDEX('HELP ACC-ITEMS'!$D$4:$D$1000,SMALL(IF(C236='HELP ACC-ITEMS'!$C$4:$C$1000,ROW('HELP ACC-ITEMS'!$C$4:$C$1000)-3),COUNTIF($C$8:C236,C236))),"")</f>
        <v xml:space="preserve"> </v>
      </c>
      <c r="E236" s="56" t="str">
        <f t="array" ref="E236">IFERROR(INDEX('HELP ACC-ITEMS'!$E$4:$E$1000,SMALL(IF(C236='HELP ACC-ITEMS'!$C$4:$C$1000,ROW('HELP ACC-ITEMS'!$C$4:$C$1000)-3),COUNTIF($C$8:C236,C236))),"")</f>
        <v/>
      </c>
      <c r="F236" s="56" t="str">
        <f t="array" ref="F236">IFERROR(INDEX('HELP ACC-ITEMS'!$F$4:$F$1000,SMALL(IF(C236='HELP ACC-ITEMS'!$C$4:$C$1000,ROW('HELP ACC-ITEMS'!$C$4:$C$1000)-3),COUNTIF($C$8:C236,C236))),"")</f>
        <v xml:space="preserve"> </v>
      </c>
      <c r="G236" s="55">
        <f t="array" ref="G236">IF(OR(MID($E236,1,4)="وارد",MID($E236,1,10)="مرتجع عميل"),IF($D$3&lt;&gt;"",INDEX('HELP ACC-ITEMS'!$G$4:$G$1000,SMALL(IF(C236='HELP ACC-ITEMS'!$C$4:$C$1000,ROW('HELP ACC-ITEMS'!$C$4:$C$1000)-3),COUNTIF($C$8:C236,C236)))),0)</f>
        <v>0</v>
      </c>
      <c r="H236" s="55">
        <f t="array" ref="H236">IF(OR(MID($E236,1,5)="منصرف",MID($E236,1,10)="مرتجع مورد"),IF($D$3&lt;&gt;"",INDEX('HELP ACC-ITEMS'!$G$4:$G$1000,SMALL(IF(C236='HELP ACC-ITEMS'!$C$4:$C$1000,ROW('HELP ACC-ITEMS'!$C$4:$C$1000)-3),COUNTIF($C$8:C236,C236)))),0)</f>
        <v>0</v>
      </c>
      <c r="I236" s="55">
        <f t="shared" si="6"/>
        <v>0</v>
      </c>
      <c r="J236" s="55" t="str">
        <f t="array" ref="J236">IFERROR(INDEX('HELP ACC-ITEMS'!$H$4:$H$1000,SMALL(IF(C236='HELP ACC-ITEMS'!$C$4:$C$1000,ROW('HELP ACC-ITEMS'!$C$4:$C$1000)-3),COUNTIF($C$8:C236,C236))),"")</f>
        <v xml:space="preserve"> </v>
      </c>
    </row>
    <row r="237" spans="2:10">
      <c r="B237" s="55" t="str">
        <f>IF( E237&lt;&gt;"",COUNT($B$7:B236)+1,"")</f>
        <v/>
      </c>
      <c r="C237" s="57" t="str">
        <f>IFERROR(IF($D$3&lt;&gt;"",SMALL('HELP ACC-ITEMS'!$C$4:$C$1000,ROW(A231))," "),"    ")</f>
        <v xml:space="preserve"> </v>
      </c>
      <c r="D237" s="56" t="str">
        <f t="array" ref="D237">IFERROR(INDEX('HELP ACC-ITEMS'!$D$4:$D$1000,SMALL(IF(C237='HELP ACC-ITEMS'!$C$4:$C$1000,ROW('HELP ACC-ITEMS'!$C$4:$C$1000)-3),COUNTIF($C$8:C237,C237))),"")</f>
        <v xml:space="preserve"> </v>
      </c>
      <c r="E237" s="56" t="str">
        <f t="array" ref="E237">IFERROR(INDEX('HELP ACC-ITEMS'!$E$4:$E$1000,SMALL(IF(C237='HELP ACC-ITEMS'!$C$4:$C$1000,ROW('HELP ACC-ITEMS'!$C$4:$C$1000)-3),COUNTIF($C$8:C237,C237))),"")</f>
        <v/>
      </c>
      <c r="F237" s="56" t="str">
        <f t="array" ref="F237">IFERROR(INDEX('HELP ACC-ITEMS'!$F$4:$F$1000,SMALL(IF(C237='HELP ACC-ITEMS'!$C$4:$C$1000,ROW('HELP ACC-ITEMS'!$C$4:$C$1000)-3),COUNTIF($C$8:C237,C237))),"")</f>
        <v xml:space="preserve"> </v>
      </c>
      <c r="G237" s="55">
        <f t="array" ref="G237">IF(OR(MID($E237,1,4)="وارد",MID($E237,1,10)="مرتجع عميل"),IF($D$3&lt;&gt;"",INDEX('HELP ACC-ITEMS'!$G$4:$G$1000,SMALL(IF(C237='HELP ACC-ITEMS'!$C$4:$C$1000,ROW('HELP ACC-ITEMS'!$C$4:$C$1000)-3),COUNTIF($C$8:C237,C237)))),0)</f>
        <v>0</v>
      </c>
      <c r="H237" s="55">
        <f t="array" ref="H237">IF(OR(MID($E237,1,5)="منصرف",MID($E237,1,10)="مرتجع مورد"),IF($D$3&lt;&gt;"",INDEX('HELP ACC-ITEMS'!$G$4:$G$1000,SMALL(IF(C237='HELP ACC-ITEMS'!$C$4:$C$1000,ROW('HELP ACC-ITEMS'!$C$4:$C$1000)-3),COUNTIF($C$8:C237,C237)))),0)</f>
        <v>0</v>
      </c>
      <c r="I237" s="55">
        <f t="shared" si="6"/>
        <v>0</v>
      </c>
      <c r="J237" s="55" t="str">
        <f t="array" ref="J237">IFERROR(INDEX('HELP ACC-ITEMS'!$H$4:$H$1000,SMALL(IF(C237='HELP ACC-ITEMS'!$C$4:$C$1000,ROW('HELP ACC-ITEMS'!$C$4:$C$1000)-3),COUNTIF($C$8:C237,C237))),"")</f>
        <v xml:space="preserve"> </v>
      </c>
    </row>
    <row r="238" spans="2:10">
      <c r="B238" s="55" t="str">
        <f>IF( E238&lt;&gt;"",COUNT($B$7:B237)+1,"")</f>
        <v/>
      </c>
      <c r="C238" s="57" t="str">
        <f>IFERROR(IF($D$3&lt;&gt;"",SMALL('HELP ACC-ITEMS'!$C$4:$C$1000,ROW(A232))," "),"    ")</f>
        <v xml:space="preserve"> </v>
      </c>
      <c r="D238" s="56" t="str">
        <f t="array" ref="D238">IFERROR(INDEX('HELP ACC-ITEMS'!$D$4:$D$1000,SMALL(IF(C238='HELP ACC-ITEMS'!$C$4:$C$1000,ROW('HELP ACC-ITEMS'!$C$4:$C$1000)-3),COUNTIF($C$8:C238,C238))),"")</f>
        <v xml:space="preserve"> </v>
      </c>
      <c r="E238" s="56" t="str">
        <f t="array" ref="E238">IFERROR(INDEX('HELP ACC-ITEMS'!$E$4:$E$1000,SMALL(IF(C238='HELP ACC-ITEMS'!$C$4:$C$1000,ROW('HELP ACC-ITEMS'!$C$4:$C$1000)-3),COUNTIF($C$8:C238,C238))),"")</f>
        <v/>
      </c>
      <c r="F238" s="56" t="str">
        <f t="array" ref="F238">IFERROR(INDEX('HELP ACC-ITEMS'!$F$4:$F$1000,SMALL(IF(C238='HELP ACC-ITEMS'!$C$4:$C$1000,ROW('HELP ACC-ITEMS'!$C$4:$C$1000)-3),COUNTIF($C$8:C238,C238))),"")</f>
        <v xml:space="preserve"> </v>
      </c>
      <c r="G238" s="55">
        <f t="array" ref="G238">IF(OR(MID($E238,1,4)="وارد",MID($E238,1,10)="مرتجع عميل"),IF($D$3&lt;&gt;"",INDEX('HELP ACC-ITEMS'!$G$4:$G$1000,SMALL(IF(C238='HELP ACC-ITEMS'!$C$4:$C$1000,ROW('HELP ACC-ITEMS'!$C$4:$C$1000)-3),COUNTIF($C$8:C238,C238)))),0)</f>
        <v>0</v>
      </c>
      <c r="H238" s="55">
        <f t="array" ref="H238">IF(OR(MID($E238,1,5)="منصرف",MID($E238,1,10)="مرتجع مورد"),IF($D$3&lt;&gt;"",INDEX('HELP ACC-ITEMS'!$G$4:$G$1000,SMALL(IF(C238='HELP ACC-ITEMS'!$C$4:$C$1000,ROW('HELP ACC-ITEMS'!$C$4:$C$1000)-3),COUNTIF($C$8:C238,C238)))),0)</f>
        <v>0</v>
      </c>
      <c r="I238" s="55">
        <f t="shared" si="6"/>
        <v>0</v>
      </c>
      <c r="J238" s="55" t="str">
        <f t="array" ref="J238">IFERROR(INDEX('HELP ACC-ITEMS'!$H$4:$H$1000,SMALL(IF(C238='HELP ACC-ITEMS'!$C$4:$C$1000,ROW('HELP ACC-ITEMS'!$C$4:$C$1000)-3),COUNTIF($C$8:C238,C238))),"")</f>
        <v xml:space="preserve"> </v>
      </c>
    </row>
    <row r="239" spans="2:10">
      <c r="B239" s="55" t="str">
        <f>IF( E239&lt;&gt;"",COUNT($B$7:B238)+1,"")</f>
        <v/>
      </c>
      <c r="C239" s="57" t="str">
        <f>IFERROR(IF($D$3&lt;&gt;"",SMALL('HELP ACC-ITEMS'!$C$4:$C$1000,ROW(A233))," "),"    ")</f>
        <v xml:space="preserve"> </v>
      </c>
      <c r="D239" s="56" t="str">
        <f t="array" ref="D239">IFERROR(INDEX('HELP ACC-ITEMS'!$D$4:$D$1000,SMALL(IF(C239='HELP ACC-ITEMS'!$C$4:$C$1000,ROW('HELP ACC-ITEMS'!$C$4:$C$1000)-3),COUNTIF($C$8:C239,C239))),"")</f>
        <v xml:space="preserve"> </v>
      </c>
      <c r="E239" s="56" t="str">
        <f t="array" ref="E239">IFERROR(INDEX('HELP ACC-ITEMS'!$E$4:$E$1000,SMALL(IF(C239='HELP ACC-ITEMS'!$C$4:$C$1000,ROW('HELP ACC-ITEMS'!$C$4:$C$1000)-3),COUNTIF($C$8:C239,C239))),"")</f>
        <v/>
      </c>
      <c r="F239" s="56" t="str">
        <f t="array" ref="F239">IFERROR(INDEX('HELP ACC-ITEMS'!$F$4:$F$1000,SMALL(IF(C239='HELP ACC-ITEMS'!$C$4:$C$1000,ROW('HELP ACC-ITEMS'!$C$4:$C$1000)-3),COUNTIF($C$8:C239,C239))),"")</f>
        <v xml:space="preserve"> </v>
      </c>
      <c r="G239" s="55">
        <f t="array" ref="G239">IF(OR(MID($E239,1,4)="وارد",MID($E239,1,10)="مرتجع عميل"),IF($D$3&lt;&gt;"",INDEX('HELP ACC-ITEMS'!$G$4:$G$1000,SMALL(IF(C239='HELP ACC-ITEMS'!$C$4:$C$1000,ROW('HELP ACC-ITEMS'!$C$4:$C$1000)-3),COUNTIF($C$8:C239,C239)))),0)</f>
        <v>0</v>
      </c>
      <c r="H239" s="55">
        <f t="array" ref="H239">IF(OR(MID($E239,1,5)="منصرف",MID($E239,1,10)="مرتجع مورد"),IF($D$3&lt;&gt;"",INDEX('HELP ACC-ITEMS'!$G$4:$G$1000,SMALL(IF(C239='HELP ACC-ITEMS'!$C$4:$C$1000,ROW('HELP ACC-ITEMS'!$C$4:$C$1000)-3),COUNTIF($C$8:C239,C239)))),0)</f>
        <v>0</v>
      </c>
      <c r="I239" s="55">
        <f t="shared" si="6"/>
        <v>0</v>
      </c>
      <c r="J239" s="55" t="str">
        <f t="array" ref="J239">IFERROR(INDEX('HELP ACC-ITEMS'!$H$4:$H$1000,SMALL(IF(C239='HELP ACC-ITEMS'!$C$4:$C$1000,ROW('HELP ACC-ITEMS'!$C$4:$C$1000)-3),COUNTIF($C$8:C239,C239))),"")</f>
        <v xml:space="preserve"> </v>
      </c>
    </row>
    <row r="240" spans="2:10">
      <c r="B240" s="55" t="str">
        <f>IF( E240&lt;&gt;"",COUNT($B$7:B239)+1,"")</f>
        <v/>
      </c>
      <c r="C240" s="57" t="str">
        <f>IFERROR(IF($D$3&lt;&gt;"",SMALL('HELP ACC-ITEMS'!$C$4:$C$1000,ROW(A234))," "),"    ")</f>
        <v xml:space="preserve"> </v>
      </c>
      <c r="D240" s="56" t="str">
        <f t="array" ref="D240">IFERROR(INDEX('HELP ACC-ITEMS'!$D$4:$D$1000,SMALL(IF(C240='HELP ACC-ITEMS'!$C$4:$C$1000,ROW('HELP ACC-ITEMS'!$C$4:$C$1000)-3),COUNTIF($C$8:C240,C240))),"")</f>
        <v xml:space="preserve"> </v>
      </c>
      <c r="E240" s="56" t="str">
        <f t="array" ref="E240">IFERROR(INDEX('HELP ACC-ITEMS'!$E$4:$E$1000,SMALL(IF(C240='HELP ACC-ITEMS'!$C$4:$C$1000,ROW('HELP ACC-ITEMS'!$C$4:$C$1000)-3),COUNTIF($C$8:C240,C240))),"")</f>
        <v/>
      </c>
      <c r="F240" s="56" t="str">
        <f t="array" ref="F240">IFERROR(INDEX('HELP ACC-ITEMS'!$F$4:$F$1000,SMALL(IF(C240='HELP ACC-ITEMS'!$C$4:$C$1000,ROW('HELP ACC-ITEMS'!$C$4:$C$1000)-3),COUNTIF($C$8:C240,C240))),"")</f>
        <v xml:space="preserve"> </v>
      </c>
      <c r="G240" s="55">
        <f t="array" ref="G240">IF(OR(MID($E240,1,4)="وارد",MID($E240,1,10)="مرتجع عميل"),IF($D$3&lt;&gt;"",INDEX('HELP ACC-ITEMS'!$G$4:$G$1000,SMALL(IF(C240='HELP ACC-ITEMS'!$C$4:$C$1000,ROW('HELP ACC-ITEMS'!$C$4:$C$1000)-3),COUNTIF($C$8:C240,C240)))),0)</f>
        <v>0</v>
      </c>
      <c r="H240" s="55">
        <f t="array" ref="H240">IF(OR(MID($E240,1,5)="منصرف",MID($E240,1,10)="مرتجع مورد"),IF($D$3&lt;&gt;"",INDEX('HELP ACC-ITEMS'!$G$4:$G$1000,SMALL(IF(C240='HELP ACC-ITEMS'!$C$4:$C$1000,ROW('HELP ACC-ITEMS'!$C$4:$C$1000)-3),COUNTIF($C$8:C240,C240)))),0)</f>
        <v>0</v>
      </c>
      <c r="I240" s="55">
        <f t="shared" si="6"/>
        <v>0</v>
      </c>
      <c r="J240" s="55" t="str">
        <f t="array" ref="J240">IFERROR(INDEX('HELP ACC-ITEMS'!$H$4:$H$1000,SMALL(IF(C240='HELP ACC-ITEMS'!$C$4:$C$1000,ROW('HELP ACC-ITEMS'!$C$4:$C$1000)-3),COUNTIF($C$8:C240,C240))),"")</f>
        <v xml:space="preserve"> </v>
      </c>
    </row>
    <row r="241" spans="2:10">
      <c r="B241" s="55" t="str">
        <f>IF( E241&lt;&gt;"",COUNT($B$7:B240)+1,"")</f>
        <v/>
      </c>
      <c r="C241" s="57" t="str">
        <f>IFERROR(IF($D$3&lt;&gt;"",SMALL('HELP ACC-ITEMS'!$C$4:$C$1000,ROW(A235))," "),"    ")</f>
        <v xml:space="preserve"> </v>
      </c>
      <c r="D241" s="56" t="str">
        <f t="array" ref="D241">IFERROR(INDEX('HELP ACC-ITEMS'!$D$4:$D$1000,SMALL(IF(C241='HELP ACC-ITEMS'!$C$4:$C$1000,ROW('HELP ACC-ITEMS'!$C$4:$C$1000)-3),COUNTIF($C$8:C241,C241))),"")</f>
        <v xml:space="preserve"> </v>
      </c>
      <c r="E241" s="56" t="str">
        <f t="array" ref="E241">IFERROR(INDEX('HELP ACC-ITEMS'!$E$4:$E$1000,SMALL(IF(C241='HELP ACC-ITEMS'!$C$4:$C$1000,ROW('HELP ACC-ITEMS'!$C$4:$C$1000)-3),COUNTIF($C$8:C241,C241))),"")</f>
        <v/>
      </c>
      <c r="F241" s="56" t="str">
        <f t="array" ref="F241">IFERROR(INDEX('HELP ACC-ITEMS'!$F$4:$F$1000,SMALL(IF(C241='HELP ACC-ITEMS'!$C$4:$C$1000,ROW('HELP ACC-ITEMS'!$C$4:$C$1000)-3),COUNTIF($C$8:C241,C241))),"")</f>
        <v xml:space="preserve"> </v>
      </c>
      <c r="G241" s="55">
        <f t="array" ref="G241">IF(OR(MID($E241,1,4)="وارد",MID($E241,1,10)="مرتجع عميل"),IF($D$3&lt;&gt;"",INDEX('HELP ACC-ITEMS'!$G$4:$G$1000,SMALL(IF(C241='HELP ACC-ITEMS'!$C$4:$C$1000,ROW('HELP ACC-ITEMS'!$C$4:$C$1000)-3),COUNTIF($C$8:C241,C241)))),0)</f>
        <v>0</v>
      </c>
      <c r="H241" s="55">
        <f t="array" ref="H241">IF(OR(MID($E241,1,5)="منصرف",MID($E241,1,10)="مرتجع مورد"),IF($D$3&lt;&gt;"",INDEX('HELP ACC-ITEMS'!$G$4:$G$1000,SMALL(IF(C241='HELP ACC-ITEMS'!$C$4:$C$1000,ROW('HELP ACC-ITEMS'!$C$4:$C$1000)-3),COUNTIF($C$8:C241,C241)))),0)</f>
        <v>0</v>
      </c>
      <c r="I241" s="55">
        <f t="shared" si="6"/>
        <v>0</v>
      </c>
      <c r="J241" s="55" t="str">
        <f t="array" ref="J241">IFERROR(INDEX('HELP ACC-ITEMS'!$H$4:$H$1000,SMALL(IF(C241='HELP ACC-ITEMS'!$C$4:$C$1000,ROW('HELP ACC-ITEMS'!$C$4:$C$1000)-3),COUNTIF($C$8:C241,C241))),"")</f>
        <v xml:space="preserve"> </v>
      </c>
    </row>
    <row r="242" spans="2:10">
      <c r="B242" s="55" t="str">
        <f>IF( E242&lt;&gt;"",COUNT($B$7:B241)+1,"")</f>
        <v/>
      </c>
      <c r="C242" s="57" t="str">
        <f>IFERROR(IF($D$3&lt;&gt;"",SMALL('HELP ACC-ITEMS'!$C$4:$C$1000,ROW(A236))," "),"    ")</f>
        <v xml:space="preserve"> </v>
      </c>
      <c r="D242" s="56" t="str">
        <f t="array" ref="D242">IFERROR(INDEX('HELP ACC-ITEMS'!$D$4:$D$1000,SMALL(IF(C242='HELP ACC-ITEMS'!$C$4:$C$1000,ROW('HELP ACC-ITEMS'!$C$4:$C$1000)-3),COUNTIF($C$8:C242,C242))),"")</f>
        <v xml:space="preserve"> </v>
      </c>
      <c r="E242" s="56" t="str">
        <f t="array" ref="E242">IFERROR(INDEX('HELP ACC-ITEMS'!$E$4:$E$1000,SMALL(IF(C242='HELP ACC-ITEMS'!$C$4:$C$1000,ROW('HELP ACC-ITEMS'!$C$4:$C$1000)-3),COUNTIF($C$8:C242,C242))),"")</f>
        <v/>
      </c>
      <c r="F242" s="56" t="str">
        <f t="array" ref="F242">IFERROR(INDEX('HELP ACC-ITEMS'!$F$4:$F$1000,SMALL(IF(C242='HELP ACC-ITEMS'!$C$4:$C$1000,ROW('HELP ACC-ITEMS'!$C$4:$C$1000)-3),COUNTIF($C$8:C242,C242))),"")</f>
        <v xml:space="preserve"> </v>
      </c>
      <c r="G242" s="55">
        <f t="array" ref="G242">IF(OR(MID($E242,1,4)="وارد",MID($E242,1,10)="مرتجع عميل"),IF($D$3&lt;&gt;"",INDEX('HELP ACC-ITEMS'!$G$4:$G$1000,SMALL(IF(C242='HELP ACC-ITEMS'!$C$4:$C$1000,ROW('HELP ACC-ITEMS'!$C$4:$C$1000)-3),COUNTIF($C$8:C242,C242)))),0)</f>
        <v>0</v>
      </c>
      <c r="H242" s="55">
        <f t="array" ref="H242">IF(OR(MID($E242,1,5)="منصرف",MID($E242,1,10)="مرتجع مورد"),IF($D$3&lt;&gt;"",INDEX('HELP ACC-ITEMS'!$G$4:$G$1000,SMALL(IF(C242='HELP ACC-ITEMS'!$C$4:$C$1000,ROW('HELP ACC-ITEMS'!$C$4:$C$1000)-3),COUNTIF($C$8:C242,C242)))),0)</f>
        <v>0</v>
      </c>
      <c r="I242" s="55">
        <f t="shared" si="6"/>
        <v>0</v>
      </c>
      <c r="J242" s="55" t="str">
        <f t="array" ref="J242">IFERROR(INDEX('HELP ACC-ITEMS'!$H$4:$H$1000,SMALL(IF(C242='HELP ACC-ITEMS'!$C$4:$C$1000,ROW('HELP ACC-ITEMS'!$C$4:$C$1000)-3),COUNTIF($C$8:C242,C242))),"")</f>
        <v xml:space="preserve"> </v>
      </c>
    </row>
    <row r="243" spans="2:10">
      <c r="B243" s="55" t="str">
        <f>IF( E243&lt;&gt;"",COUNT($B$7:B242)+1,"")</f>
        <v/>
      </c>
      <c r="C243" s="57" t="str">
        <f>IFERROR(IF($D$3&lt;&gt;"",SMALL('HELP ACC-ITEMS'!$C$4:$C$1000,ROW(A237))," "),"    ")</f>
        <v xml:space="preserve"> </v>
      </c>
      <c r="D243" s="56" t="str">
        <f t="array" ref="D243">IFERROR(INDEX('HELP ACC-ITEMS'!$D$4:$D$1000,SMALL(IF(C243='HELP ACC-ITEMS'!$C$4:$C$1000,ROW('HELP ACC-ITEMS'!$C$4:$C$1000)-3),COUNTIF($C$8:C243,C243))),"")</f>
        <v xml:space="preserve"> </v>
      </c>
      <c r="E243" s="56" t="str">
        <f t="array" ref="E243">IFERROR(INDEX('HELP ACC-ITEMS'!$E$4:$E$1000,SMALL(IF(C243='HELP ACC-ITEMS'!$C$4:$C$1000,ROW('HELP ACC-ITEMS'!$C$4:$C$1000)-3),COUNTIF($C$8:C243,C243))),"")</f>
        <v/>
      </c>
      <c r="F243" s="56" t="str">
        <f t="array" ref="F243">IFERROR(INDEX('HELP ACC-ITEMS'!$F$4:$F$1000,SMALL(IF(C243='HELP ACC-ITEMS'!$C$4:$C$1000,ROW('HELP ACC-ITEMS'!$C$4:$C$1000)-3),COUNTIF($C$8:C243,C243))),"")</f>
        <v xml:space="preserve"> </v>
      </c>
      <c r="G243" s="55">
        <f t="array" ref="G243">IF(OR(MID($E243,1,4)="وارد",MID($E243,1,10)="مرتجع عميل"),IF($D$3&lt;&gt;"",INDEX('HELP ACC-ITEMS'!$G$4:$G$1000,SMALL(IF(C243='HELP ACC-ITEMS'!$C$4:$C$1000,ROW('HELP ACC-ITEMS'!$C$4:$C$1000)-3),COUNTIF($C$8:C243,C243)))),0)</f>
        <v>0</v>
      </c>
      <c r="H243" s="55">
        <f t="array" ref="H243">IF(OR(MID($E243,1,5)="منصرف",MID($E243,1,10)="مرتجع مورد"),IF($D$3&lt;&gt;"",INDEX('HELP ACC-ITEMS'!$G$4:$G$1000,SMALL(IF(C243='HELP ACC-ITEMS'!$C$4:$C$1000,ROW('HELP ACC-ITEMS'!$C$4:$C$1000)-3),COUNTIF($C$8:C243,C243)))),0)</f>
        <v>0</v>
      </c>
      <c r="I243" s="55">
        <f t="shared" si="6"/>
        <v>0</v>
      </c>
      <c r="J243" s="55" t="str">
        <f t="array" ref="J243">IFERROR(INDEX('HELP ACC-ITEMS'!$H$4:$H$1000,SMALL(IF(C243='HELP ACC-ITEMS'!$C$4:$C$1000,ROW('HELP ACC-ITEMS'!$C$4:$C$1000)-3),COUNTIF($C$8:C243,C243))),"")</f>
        <v xml:space="preserve"> </v>
      </c>
    </row>
    <row r="244" spans="2:10">
      <c r="B244" s="55" t="str">
        <f>IF( E244&lt;&gt;"",COUNT($B$7:B243)+1,"")</f>
        <v/>
      </c>
      <c r="C244" s="57" t="str">
        <f>IFERROR(IF($D$3&lt;&gt;"",SMALL('HELP ACC-ITEMS'!$C$4:$C$1000,ROW(A238))," "),"    ")</f>
        <v xml:space="preserve"> </v>
      </c>
      <c r="D244" s="56" t="str">
        <f t="array" ref="D244">IFERROR(INDEX('HELP ACC-ITEMS'!$D$4:$D$1000,SMALL(IF(C244='HELP ACC-ITEMS'!$C$4:$C$1000,ROW('HELP ACC-ITEMS'!$C$4:$C$1000)-3),COUNTIF($C$8:C244,C244))),"")</f>
        <v xml:space="preserve"> </v>
      </c>
      <c r="E244" s="56" t="str">
        <f t="array" ref="E244">IFERROR(INDEX('HELP ACC-ITEMS'!$E$4:$E$1000,SMALL(IF(C244='HELP ACC-ITEMS'!$C$4:$C$1000,ROW('HELP ACC-ITEMS'!$C$4:$C$1000)-3),COUNTIF($C$8:C244,C244))),"")</f>
        <v/>
      </c>
      <c r="F244" s="56" t="str">
        <f t="array" ref="F244">IFERROR(INDEX('HELP ACC-ITEMS'!$F$4:$F$1000,SMALL(IF(C244='HELP ACC-ITEMS'!$C$4:$C$1000,ROW('HELP ACC-ITEMS'!$C$4:$C$1000)-3),COUNTIF($C$8:C244,C244))),"")</f>
        <v xml:space="preserve"> </v>
      </c>
      <c r="G244" s="55">
        <f t="array" ref="G244">IF(OR(MID($E244,1,4)="وارد",MID($E244,1,10)="مرتجع عميل"),IF($D$3&lt;&gt;"",INDEX('HELP ACC-ITEMS'!$G$4:$G$1000,SMALL(IF(C244='HELP ACC-ITEMS'!$C$4:$C$1000,ROW('HELP ACC-ITEMS'!$C$4:$C$1000)-3),COUNTIF($C$8:C244,C244)))),0)</f>
        <v>0</v>
      </c>
      <c r="H244" s="55">
        <f t="array" ref="H244">IF(OR(MID($E244,1,5)="منصرف",MID($E244,1,10)="مرتجع مورد"),IF($D$3&lt;&gt;"",INDEX('HELP ACC-ITEMS'!$G$4:$G$1000,SMALL(IF(C244='HELP ACC-ITEMS'!$C$4:$C$1000,ROW('HELP ACC-ITEMS'!$C$4:$C$1000)-3),COUNTIF($C$8:C244,C244)))),0)</f>
        <v>0</v>
      </c>
      <c r="I244" s="55">
        <f t="shared" si="6"/>
        <v>0</v>
      </c>
      <c r="J244" s="55" t="str">
        <f t="array" ref="J244">IFERROR(INDEX('HELP ACC-ITEMS'!$H$4:$H$1000,SMALL(IF(C244='HELP ACC-ITEMS'!$C$4:$C$1000,ROW('HELP ACC-ITEMS'!$C$4:$C$1000)-3),COUNTIF($C$8:C244,C244))),"")</f>
        <v xml:space="preserve"> </v>
      </c>
    </row>
    <row r="245" spans="2:10">
      <c r="B245" s="55" t="str">
        <f>IF( E245&lt;&gt;"",COUNT($B$7:B244)+1,"")</f>
        <v/>
      </c>
      <c r="C245" s="57" t="str">
        <f>IFERROR(IF($D$3&lt;&gt;"",SMALL('HELP ACC-ITEMS'!$C$4:$C$1000,ROW(A239))," "),"    ")</f>
        <v xml:space="preserve"> </v>
      </c>
      <c r="D245" s="56" t="str">
        <f t="array" ref="D245">IFERROR(INDEX('HELP ACC-ITEMS'!$D$4:$D$1000,SMALL(IF(C245='HELP ACC-ITEMS'!$C$4:$C$1000,ROW('HELP ACC-ITEMS'!$C$4:$C$1000)-3),COUNTIF($C$8:C245,C245))),"")</f>
        <v xml:space="preserve"> </v>
      </c>
      <c r="E245" s="56" t="str">
        <f t="array" ref="E245">IFERROR(INDEX('HELP ACC-ITEMS'!$E$4:$E$1000,SMALL(IF(C245='HELP ACC-ITEMS'!$C$4:$C$1000,ROW('HELP ACC-ITEMS'!$C$4:$C$1000)-3),COUNTIF($C$8:C245,C245))),"")</f>
        <v/>
      </c>
      <c r="F245" s="56" t="str">
        <f t="array" ref="F245">IFERROR(INDEX('HELP ACC-ITEMS'!$F$4:$F$1000,SMALL(IF(C245='HELP ACC-ITEMS'!$C$4:$C$1000,ROW('HELP ACC-ITEMS'!$C$4:$C$1000)-3),COUNTIF($C$8:C245,C245))),"")</f>
        <v xml:space="preserve"> </v>
      </c>
      <c r="G245" s="55">
        <f t="array" ref="G245">IF(OR(MID($E245,1,4)="وارد",MID($E245,1,10)="مرتجع عميل"),IF($D$3&lt;&gt;"",INDEX('HELP ACC-ITEMS'!$G$4:$G$1000,SMALL(IF(C245='HELP ACC-ITEMS'!$C$4:$C$1000,ROW('HELP ACC-ITEMS'!$C$4:$C$1000)-3),COUNTIF($C$8:C245,C245)))),0)</f>
        <v>0</v>
      </c>
      <c r="H245" s="55">
        <f t="array" ref="H245">IF(OR(MID($E245,1,5)="منصرف",MID($E245,1,10)="مرتجع مورد"),IF($D$3&lt;&gt;"",INDEX('HELP ACC-ITEMS'!$G$4:$G$1000,SMALL(IF(C245='HELP ACC-ITEMS'!$C$4:$C$1000,ROW('HELP ACC-ITEMS'!$C$4:$C$1000)-3),COUNTIF($C$8:C245,C245)))),0)</f>
        <v>0</v>
      </c>
      <c r="I245" s="55">
        <f t="shared" si="6"/>
        <v>0</v>
      </c>
      <c r="J245" s="55" t="str">
        <f t="array" ref="J245">IFERROR(INDEX('HELP ACC-ITEMS'!$H$4:$H$1000,SMALL(IF(C245='HELP ACC-ITEMS'!$C$4:$C$1000,ROW('HELP ACC-ITEMS'!$C$4:$C$1000)-3),COUNTIF($C$8:C245,C245))),"")</f>
        <v xml:space="preserve"> </v>
      </c>
    </row>
    <row r="246" spans="2:10">
      <c r="B246" s="55" t="str">
        <f>IF( E246&lt;&gt;"",COUNT($B$7:B245)+1,"")</f>
        <v/>
      </c>
      <c r="C246" s="57" t="str">
        <f>IFERROR(IF($D$3&lt;&gt;"",SMALL('HELP ACC-ITEMS'!$C$4:$C$1000,ROW(A240))," "),"    ")</f>
        <v xml:space="preserve"> </v>
      </c>
      <c r="D246" s="56" t="str">
        <f t="array" ref="D246">IFERROR(INDEX('HELP ACC-ITEMS'!$D$4:$D$1000,SMALL(IF(C246='HELP ACC-ITEMS'!$C$4:$C$1000,ROW('HELP ACC-ITEMS'!$C$4:$C$1000)-3),COUNTIF($C$8:C246,C246))),"")</f>
        <v xml:space="preserve"> </v>
      </c>
      <c r="E246" s="56" t="str">
        <f t="array" ref="E246">IFERROR(INDEX('HELP ACC-ITEMS'!$E$4:$E$1000,SMALL(IF(C246='HELP ACC-ITEMS'!$C$4:$C$1000,ROW('HELP ACC-ITEMS'!$C$4:$C$1000)-3),COUNTIF($C$8:C246,C246))),"")</f>
        <v/>
      </c>
      <c r="F246" s="56" t="str">
        <f t="array" ref="F246">IFERROR(INDEX('HELP ACC-ITEMS'!$F$4:$F$1000,SMALL(IF(C246='HELP ACC-ITEMS'!$C$4:$C$1000,ROW('HELP ACC-ITEMS'!$C$4:$C$1000)-3),COUNTIF($C$8:C246,C246))),"")</f>
        <v xml:space="preserve"> </v>
      </c>
      <c r="G246" s="55">
        <f t="array" ref="G246">IF(OR(MID($E246,1,4)="وارد",MID($E246,1,10)="مرتجع عميل"),IF($D$3&lt;&gt;"",INDEX('HELP ACC-ITEMS'!$G$4:$G$1000,SMALL(IF(C246='HELP ACC-ITEMS'!$C$4:$C$1000,ROW('HELP ACC-ITEMS'!$C$4:$C$1000)-3),COUNTIF($C$8:C246,C246)))),0)</f>
        <v>0</v>
      </c>
      <c r="H246" s="55">
        <f t="array" ref="H246">IF(OR(MID($E246,1,5)="منصرف",MID($E246,1,10)="مرتجع مورد"),IF($D$3&lt;&gt;"",INDEX('HELP ACC-ITEMS'!$G$4:$G$1000,SMALL(IF(C246='HELP ACC-ITEMS'!$C$4:$C$1000,ROW('HELP ACC-ITEMS'!$C$4:$C$1000)-3),COUNTIF($C$8:C246,C246)))),0)</f>
        <v>0</v>
      </c>
      <c r="I246" s="55">
        <f t="shared" si="6"/>
        <v>0</v>
      </c>
      <c r="J246" s="55" t="str">
        <f t="array" ref="J246">IFERROR(INDEX('HELP ACC-ITEMS'!$H$4:$H$1000,SMALL(IF(C246='HELP ACC-ITEMS'!$C$4:$C$1000,ROW('HELP ACC-ITEMS'!$C$4:$C$1000)-3),COUNTIF($C$8:C246,C246))),"")</f>
        <v xml:space="preserve"> </v>
      </c>
    </row>
    <row r="247" spans="2:10">
      <c r="B247" s="55" t="str">
        <f>IF( E247&lt;&gt;"",COUNT($B$7:B246)+1,"")</f>
        <v/>
      </c>
      <c r="C247" s="57" t="str">
        <f>IFERROR(IF($D$3&lt;&gt;"",SMALL('HELP ACC-ITEMS'!$C$4:$C$1000,ROW(A241))," "),"    ")</f>
        <v xml:space="preserve"> </v>
      </c>
      <c r="D247" s="56" t="str">
        <f t="array" ref="D247">IFERROR(INDEX('HELP ACC-ITEMS'!$D$4:$D$1000,SMALL(IF(C247='HELP ACC-ITEMS'!$C$4:$C$1000,ROW('HELP ACC-ITEMS'!$C$4:$C$1000)-3),COUNTIF($C$8:C247,C247))),"")</f>
        <v xml:space="preserve"> </v>
      </c>
      <c r="E247" s="56" t="str">
        <f t="array" ref="E247">IFERROR(INDEX('HELP ACC-ITEMS'!$E$4:$E$1000,SMALL(IF(C247='HELP ACC-ITEMS'!$C$4:$C$1000,ROW('HELP ACC-ITEMS'!$C$4:$C$1000)-3),COUNTIF($C$8:C247,C247))),"")</f>
        <v/>
      </c>
      <c r="F247" s="56" t="str">
        <f t="array" ref="F247">IFERROR(INDEX('HELP ACC-ITEMS'!$F$4:$F$1000,SMALL(IF(C247='HELP ACC-ITEMS'!$C$4:$C$1000,ROW('HELP ACC-ITEMS'!$C$4:$C$1000)-3),COUNTIF($C$8:C247,C247))),"")</f>
        <v xml:space="preserve"> </v>
      </c>
      <c r="G247" s="55">
        <f t="array" ref="G247">IF(OR(MID($E247,1,4)="وارد",MID($E247,1,10)="مرتجع عميل"),IF($D$3&lt;&gt;"",INDEX('HELP ACC-ITEMS'!$G$4:$G$1000,SMALL(IF(C247='HELP ACC-ITEMS'!$C$4:$C$1000,ROW('HELP ACC-ITEMS'!$C$4:$C$1000)-3),COUNTIF($C$8:C247,C247)))),0)</f>
        <v>0</v>
      </c>
      <c r="H247" s="55">
        <f t="array" ref="H247">IF(OR(MID($E247,1,5)="منصرف",MID($E247,1,10)="مرتجع مورد"),IF($D$3&lt;&gt;"",INDEX('HELP ACC-ITEMS'!$G$4:$G$1000,SMALL(IF(C247='HELP ACC-ITEMS'!$C$4:$C$1000,ROW('HELP ACC-ITEMS'!$C$4:$C$1000)-3),COUNTIF($C$8:C247,C247)))),0)</f>
        <v>0</v>
      </c>
      <c r="I247" s="55">
        <f t="shared" si="6"/>
        <v>0</v>
      </c>
      <c r="J247" s="55" t="str">
        <f t="array" ref="J247">IFERROR(INDEX('HELP ACC-ITEMS'!$H$4:$H$1000,SMALL(IF(C247='HELP ACC-ITEMS'!$C$4:$C$1000,ROW('HELP ACC-ITEMS'!$C$4:$C$1000)-3),COUNTIF($C$8:C247,C247))),"")</f>
        <v xml:space="preserve"> </v>
      </c>
    </row>
    <row r="248" spans="2:10">
      <c r="B248" s="55" t="str">
        <f>IF( E248&lt;&gt;"",COUNT($B$7:B247)+1,"")</f>
        <v/>
      </c>
      <c r="C248" s="57" t="str">
        <f>IFERROR(IF($D$3&lt;&gt;"",SMALL('HELP ACC-ITEMS'!$C$4:$C$1000,ROW(A242))," "),"    ")</f>
        <v xml:space="preserve"> </v>
      </c>
      <c r="D248" s="56" t="str">
        <f t="array" ref="D248">IFERROR(INDEX('HELP ACC-ITEMS'!$D$4:$D$1000,SMALL(IF(C248='HELP ACC-ITEMS'!$C$4:$C$1000,ROW('HELP ACC-ITEMS'!$C$4:$C$1000)-3),COUNTIF($C$8:C248,C248))),"")</f>
        <v xml:space="preserve"> </v>
      </c>
      <c r="E248" s="56" t="str">
        <f t="array" ref="E248">IFERROR(INDEX('HELP ACC-ITEMS'!$E$4:$E$1000,SMALL(IF(C248='HELP ACC-ITEMS'!$C$4:$C$1000,ROW('HELP ACC-ITEMS'!$C$4:$C$1000)-3),COUNTIF($C$8:C248,C248))),"")</f>
        <v/>
      </c>
      <c r="F248" s="56" t="str">
        <f t="array" ref="F248">IFERROR(INDEX('HELP ACC-ITEMS'!$F$4:$F$1000,SMALL(IF(C248='HELP ACC-ITEMS'!$C$4:$C$1000,ROW('HELP ACC-ITEMS'!$C$4:$C$1000)-3),COUNTIF($C$8:C248,C248))),"")</f>
        <v xml:space="preserve"> </v>
      </c>
      <c r="G248" s="55">
        <f t="array" ref="G248">IF(OR(MID($E248,1,4)="وارد",MID($E248,1,10)="مرتجع عميل"),IF($D$3&lt;&gt;"",INDEX('HELP ACC-ITEMS'!$G$4:$G$1000,SMALL(IF(C248='HELP ACC-ITEMS'!$C$4:$C$1000,ROW('HELP ACC-ITEMS'!$C$4:$C$1000)-3),COUNTIF($C$8:C248,C248)))),0)</f>
        <v>0</v>
      </c>
      <c r="H248" s="55">
        <f t="array" ref="H248">IF(OR(MID($E248,1,5)="منصرف",MID($E248,1,10)="مرتجع مورد"),IF($D$3&lt;&gt;"",INDEX('HELP ACC-ITEMS'!$G$4:$G$1000,SMALL(IF(C248='HELP ACC-ITEMS'!$C$4:$C$1000,ROW('HELP ACC-ITEMS'!$C$4:$C$1000)-3),COUNTIF($C$8:C248,C248)))),0)</f>
        <v>0</v>
      </c>
      <c r="I248" s="55">
        <f t="shared" si="6"/>
        <v>0</v>
      </c>
      <c r="J248" s="55" t="str">
        <f t="array" ref="J248">IFERROR(INDEX('HELP ACC-ITEMS'!$H$4:$H$1000,SMALL(IF(C248='HELP ACC-ITEMS'!$C$4:$C$1000,ROW('HELP ACC-ITEMS'!$C$4:$C$1000)-3),COUNTIF($C$8:C248,C248))),"")</f>
        <v xml:space="preserve"> </v>
      </c>
    </row>
    <row r="249" spans="2:10">
      <c r="B249" s="55" t="str">
        <f>IF( E249&lt;&gt;"",COUNT($B$7:B248)+1,"")</f>
        <v/>
      </c>
      <c r="C249" s="57" t="str">
        <f>IFERROR(IF($D$3&lt;&gt;"",SMALL('HELP ACC-ITEMS'!$C$4:$C$1000,ROW(A243))," "),"    ")</f>
        <v xml:space="preserve"> </v>
      </c>
      <c r="D249" s="56" t="str">
        <f t="array" ref="D249">IFERROR(INDEX('HELP ACC-ITEMS'!$D$4:$D$1000,SMALL(IF(C249='HELP ACC-ITEMS'!$C$4:$C$1000,ROW('HELP ACC-ITEMS'!$C$4:$C$1000)-3),COUNTIF($C$8:C249,C249))),"")</f>
        <v xml:space="preserve"> </v>
      </c>
      <c r="E249" s="56" t="str">
        <f t="array" ref="E249">IFERROR(INDEX('HELP ACC-ITEMS'!$E$4:$E$1000,SMALL(IF(C249='HELP ACC-ITEMS'!$C$4:$C$1000,ROW('HELP ACC-ITEMS'!$C$4:$C$1000)-3),COUNTIF($C$8:C249,C249))),"")</f>
        <v/>
      </c>
      <c r="F249" s="56" t="str">
        <f t="array" ref="F249">IFERROR(INDEX('HELP ACC-ITEMS'!$F$4:$F$1000,SMALL(IF(C249='HELP ACC-ITEMS'!$C$4:$C$1000,ROW('HELP ACC-ITEMS'!$C$4:$C$1000)-3),COUNTIF($C$8:C249,C249))),"")</f>
        <v xml:space="preserve"> </v>
      </c>
      <c r="G249" s="55">
        <f t="array" ref="G249">IF(OR(MID($E249,1,4)="وارد",MID($E249,1,10)="مرتجع عميل"),IF($D$3&lt;&gt;"",INDEX('HELP ACC-ITEMS'!$G$4:$G$1000,SMALL(IF(C249='HELP ACC-ITEMS'!$C$4:$C$1000,ROW('HELP ACC-ITEMS'!$C$4:$C$1000)-3),COUNTIF($C$8:C249,C249)))),0)</f>
        <v>0</v>
      </c>
      <c r="H249" s="55">
        <f t="array" ref="H249">IF(OR(MID($E249,1,5)="منصرف",MID($E249,1,10)="مرتجع مورد"),IF($D$3&lt;&gt;"",INDEX('HELP ACC-ITEMS'!$G$4:$G$1000,SMALL(IF(C249='HELP ACC-ITEMS'!$C$4:$C$1000,ROW('HELP ACC-ITEMS'!$C$4:$C$1000)-3),COUNTIF($C$8:C249,C249)))),0)</f>
        <v>0</v>
      </c>
      <c r="I249" s="55">
        <f t="shared" si="6"/>
        <v>0</v>
      </c>
      <c r="J249" s="55" t="str">
        <f t="array" ref="J249">IFERROR(INDEX('HELP ACC-ITEMS'!$H$4:$H$1000,SMALL(IF(C249='HELP ACC-ITEMS'!$C$4:$C$1000,ROW('HELP ACC-ITEMS'!$C$4:$C$1000)-3),COUNTIF($C$8:C249,C249))),"")</f>
        <v xml:space="preserve"> </v>
      </c>
    </row>
    <row r="250" spans="2:10">
      <c r="B250" s="55" t="str">
        <f>IF( E250&lt;&gt;"",COUNT($B$7:B249)+1,"")</f>
        <v/>
      </c>
      <c r="C250" s="57" t="str">
        <f>IFERROR(IF($D$3&lt;&gt;"",SMALL('HELP ACC-ITEMS'!$C$4:$C$1000,ROW(A244))," "),"    ")</f>
        <v xml:space="preserve"> </v>
      </c>
      <c r="D250" s="56" t="str">
        <f t="array" ref="D250">IFERROR(INDEX('HELP ACC-ITEMS'!$D$4:$D$1000,SMALL(IF(C250='HELP ACC-ITEMS'!$C$4:$C$1000,ROW('HELP ACC-ITEMS'!$C$4:$C$1000)-3),COUNTIF($C$8:C250,C250))),"")</f>
        <v xml:space="preserve"> </v>
      </c>
      <c r="E250" s="56" t="str">
        <f t="array" ref="E250">IFERROR(INDEX('HELP ACC-ITEMS'!$E$4:$E$1000,SMALL(IF(C250='HELP ACC-ITEMS'!$C$4:$C$1000,ROW('HELP ACC-ITEMS'!$C$4:$C$1000)-3),COUNTIF($C$8:C250,C250))),"")</f>
        <v/>
      </c>
      <c r="F250" s="56" t="str">
        <f t="array" ref="F250">IFERROR(INDEX('HELP ACC-ITEMS'!$F$4:$F$1000,SMALL(IF(C250='HELP ACC-ITEMS'!$C$4:$C$1000,ROW('HELP ACC-ITEMS'!$C$4:$C$1000)-3),COUNTIF($C$8:C250,C250))),"")</f>
        <v xml:space="preserve"> </v>
      </c>
      <c r="G250" s="55">
        <f t="array" ref="G250">IF(OR(MID($E250,1,4)="وارد",MID($E250,1,10)="مرتجع عميل"),IF($D$3&lt;&gt;"",INDEX('HELP ACC-ITEMS'!$G$4:$G$1000,SMALL(IF(C250='HELP ACC-ITEMS'!$C$4:$C$1000,ROW('HELP ACC-ITEMS'!$C$4:$C$1000)-3),COUNTIF($C$8:C250,C250)))),0)</f>
        <v>0</v>
      </c>
      <c r="H250" s="55">
        <f t="array" ref="H250">IF(OR(MID($E250,1,5)="منصرف",MID($E250,1,10)="مرتجع مورد"),IF($D$3&lt;&gt;"",INDEX('HELP ACC-ITEMS'!$G$4:$G$1000,SMALL(IF(C250='HELP ACC-ITEMS'!$C$4:$C$1000,ROW('HELP ACC-ITEMS'!$C$4:$C$1000)-3),COUNTIF($C$8:C250,C250)))),0)</f>
        <v>0</v>
      </c>
      <c r="I250" s="55">
        <f t="shared" si="6"/>
        <v>0</v>
      </c>
      <c r="J250" s="55" t="str">
        <f t="array" ref="J250">IFERROR(INDEX('HELP ACC-ITEMS'!$H$4:$H$1000,SMALL(IF(C250='HELP ACC-ITEMS'!$C$4:$C$1000,ROW('HELP ACC-ITEMS'!$C$4:$C$1000)-3),COUNTIF($C$8:C250,C250))),"")</f>
        <v xml:space="preserve"> </v>
      </c>
    </row>
    <row r="251" spans="2:10">
      <c r="B251" s="55" t="str">
        <f>IF( E251&lt;&gt;"",COUNT($B$7:B250)+1,"")</f>
        <v/>
      </c>
      <c r="C251" s="57" t="str">
        <f>IFERROR(IF($D$3&lt;&gt;"",SMALL('HELP ACC-ITEMS'!$C$4:$C$1000,ROW(A245))," "),"    ")</f>
        <v xml:space="preserve"> </v>
      </c>
      <c r="D251" s="56" t="str">
        <f t="array" ref="D251">IFERROR(INDEX('HELP ACC-ITEMS'!$D$4:$D$1000,SMALL(IF(C251='HELP ACC-ITEMS'!$C$4:$C$1000,ROW('HELP ACC-ITEMS'!$C$4:$C$1000)-3),COUNTIF($C$8:C251,C251))),"")</f>
        <v xml:space="preserve"> </v>
      </c>
      <c r="E251" s="56" t="str">
        <f t="array" ref="E251">IFERROR(INDEX('HELP ACC-ITEMS'!$E$4:$E$1000,SMALL(IF(C251='HELP ACC-ITEMS'!$C$4:$C$1000,ROW('HELP ACC-ITEMS'!$C$4:$C$1000)-3),COUNTIF($C$8:C251,C251))),"")</f>
        <v/>
      </c>
      <c r="F251" s="56" t="str">
        <f t="array" ref="F251">IFERROR(INDEX('HELP ACC-ITEMS'!$F$4:$F$1000,SMALL(IF(C251='HELP ACC-ITEMS'!$C$4:$C$1000,ROW('HELP ACC-ITEMS'!$C$4:$C$1000)-3),COUNTIF($C$8:C251,C251))),"")</f>
        <v xml:space="preserve"> </v>
      </c>
      <c r="G251" s="55">
        <f t="array" ref="G251">IF(OR(MID($E251,1,4)="وارد",MID($E251,1,10)="مرتجع عميل"),IF($D$3&lt;&gt;"",INDEX('HELP ACC-ITEMS'!$G$4:$G$1000,SMALL(IF(C251='HELP ACC-ITEMS'!$C$4:$C$1000,ROW('HELP ACC-ITEMS'!$C$4:$C$1000)-3),COUNTIF($C$8:C251,C251)))),0)</f>
        <v>0</v>
      </c>
      <c r="H251" s="55">
        <f t="array" ref="H251">IF(OR(MID($E251,1,5)="منصرف",MID($E251,1,10)="مرتجع مورد"),IF($D$3&lt;&gt;"",INDEX('HELP ACC-ITEMS'!$G$4:$G$1000,SMALL(IF(C251='HELP ACC-ITEMS'!$C$4:$C$1000,ROW('HELP ACC-ITEMS'!$C$4:$C$1000)-3),COUNTIF($C$8:C251,C251)))),0)</f>
        <v>0</v>
      </c>
      <c r="I251" s="55">
        <f t="shared" si="6"/>
        <v>0</v>
      </c>
      <c r="J251" s="55" t="str">
        <f t="array" ref="J251">IFERROR(INDEX('HELP ACC-ITEMS'!$H$4:$H$1000,SMALL(IF(C251='HELP ACC-ITEMS'!$C$4:$C$1000,ROW('HELP ACC-ITEMS'!$C$4:$C$1000)-3),COUNTIF($C$8:C251,C251))),"")</f>
        <v xml:space="preserve"> </v>
      </c>
    </row>
    <row r="252" spans="2:10">
      <c r="B252" s="55" t="str">
        <f>IF( E252&lt;&gt;"",COUNT($B$7:B251)+1,"")</f>
        <v/>
      </c>
      <c r="C252" s="57" t="str">
        <f>IFERROR(IF($D$3&lt;&gt;"",SMALL('HELP ACC-ITEMS'!$C$4:$C$1000,ROW(A246))," "),"    ")</f>
        <v xml:space="preserve"> </v>
      </c>
      <c r="D252" s="56" t="str">
        <f t="array" ref="D252">IFERROR(INDEX('HELP ACC-ITEMS'!$D$4:$D$1000,SMALL(IF(C252='HELP ACC-ITEMS'!$C$4:$C$1000,ROW('HELP ACC-ITEMS'!$C$4:$C$1000)-3),COUNTIF($C$8:C252,C252))),"")</f>
        <v xml:space="preserve"> </v>
      </c>
      <c r="E252" s="56" t="str">
        <f t="array" ref="E252">IFERROR(INDEX('HELP ACC-ITEMS'!$E$4:$E$1000,SMALL(IF(C252='HELP ACC-ITEMS'!$C$4:$C$1000,ROW('HELP ACC-ITEMS'!$C$4:$C$1000)-3),COUNTIF($C$8:C252,C252))),"")</f>
        <v/>
      </c>
      <c r="F252" s="56" t="str">
        <f t="array" ref="F252">IFERROR(INDEX('HELP ACC-ITEMS'!$F$4:$F$1000,SMALL(IF(C252='HELP ACC-ITEMS'!$C$4:$C$1000,ROW('HELP ACC-ITEMS'!$C$4:$C$1000)-3),COUNTIF($C$8:C252,C252))),"")</f>
        <v xml:space="preserve"> </v>
      </c>
      <c r="G252" s="55">
        <f t="array" ref="G252">IF(OR(MID($E252,1,4)="وارد",MID($E252,1,10)="مرتجع عميل"),IF($D$3&lt;&gt;"",INDEX('HELP ACC-ITEMS'!$G$4:$G$1000,SMALL(IF(C252='HELP ACC-ITEMS'!$C$4:$C$1000,ROW('HELP ACC-ITEMS'!$C$4:$C$1000)-3),COUNTIF($C$8:C252,C252)))),0)</f>
        <v>0</v>
      </c>
      <c r="H252" s="55">
        <f t="array" ref="H252">IF(OR(MID($E252,1,5)="منصرف",MID($E252,1,10)="مرتجع مورد"),IF($D$3&lt;&gt;"",INDEX('HELP ACC-ITEMS'!$G$4:$G$1000,SMALL(IF(C252='HELP ACC-ITEMS'!$C$4:$C$1000,ROW('HELP ACC-ITEMS'!$C$4:$C$1000)-3),COUNTIF($C$8:C252,C252)))),0)</f>
        <v>0</v>
      </c>
      <c r="I252" s="55">
        <f t="shared" si="6"/>
        <v>0</v>
      </c>
      <c r="J252" s="55" t="str">
        <f t="array" ref="J252">IFERROR(INDEX('HELP ACC-ITEMS'!$H$4:$H$1000,SMALL(IF(C252='HELP ACC-ITEMS'!$C$4:$C$1000,ROW('HELP ACC-ITEMS'!$C$4:$C$1000)-3),COUNTIF($C$8:C252,C252))),"")</f>
        <v xml:space="preserve"> </v>
      </c>
    </row>
    <row r="253" spans="2:10">
      <c r="B253" s="55" t="str">
        <f>IF( E253&lt;&gt;"",COUNT($B$7:B252)+1,"")</f>
        <v/>
      </c>
      <c r="C253" s="57" t="str">
        <f>IFERROR(IF($D$3&lt;&gt;"",SMALL('HELP ACC-ITEMS'!$C$4:$C$1000,ROW(A247))," "),"    ")</f>
        <v xml:space="preserve"> </v>
      </c>
      <c r="D253" s="56" t="str">
        <f t="array" ref="D253">IFERROR(INDEX('HELP ACC-ITEMS'!$D$4:$D$1000,SMALL(IF(C253='HELP ACC-ITEMS'!$C$4:$C$1000,ROW('HELP ACC-ITEMS'!$C$4:$C$1000)-3),COUNTIF($C$8:C253,C253))),"")</f>
        <v xml:space="preserve"> </v>
      </c>
      <c r="E253" s="56" t="str">
        <f t="array" ref="E253">IFERROR(INDEX('HELP ACC-ITEMS'!$E$4:$E$1000,SMALL(IF(C253='HELP ACC-ITEMS'!$C$4:$C$1000,ROW('HELP ACC-ITEMS'!$C$4:$C$1000)-3),COUNTIF($C$8:C253,C253))),"")</f>
        <v/>
      </c>
      <c r="F253" s="56" t="str">
        <f t="array" ref="F253">IFERROR(INDEX('HELP ACC-ITEMS'!$F$4:$F$1000,SMALL(IF(C253='HELP ACC-ITEMS'!$C$4:$C$1000,ROW('HELP ACC-ITEMS'!$C$4:$C$1000)-3),COUNTIF($C$8:C253,C253))),"")</f>
        <v xml:space="preserve"> </v>
      </c>
      <c r="G253" s="55">
        <f t="array" ref="G253">IF(OR(MID($E253,1,4)="وارد",MID($E253,1,10)="مرتجع عميل"),IF($D$3&lt;&gt;"",INDEX('HELP ACC-ITEMS'!$G$4:$G$1000,SMALL(IF(C253='HELP ACC-ITEMS'!$C$4:$C$1000,ROW('HELP ACC-ITEMS'!$C$4:$C$1000)-3),COUNTIF($C$8:C253,C253)))),0)</f>
        <v>0</v>
      </c>
      <c r="H253" s="55">
        <f t="array" ref="H253">IF(OR(MID($E253,1,5)="منصرف",MID($E253,1,10)="مرتجع مورد"),IF($D$3&lt;&gt;"",INDEX('HELP ACC-ITEMS'!$G$4:$G$1000,SMALL(IF(C253='HELP ACC-ITEMS'!$C$4:$C$1000,ROW('HELP ACC-ITEMS'!$C$4:$C$1000)-3),COUNTIF($C$8:C253,C253)))),0)</f>
        <v>0</v>
      </c>
      <c r="I253" s="55">
        <f t="shared" si="6"/>
        <v>0</v>
      </c>
      <c r="J253" s="55" t="str">
        <f t="array" ref="J253">IFERROR(INDEX('HELP ACC-ITEMS'!$H$4:$H$1000,SMALL(IF(C253='HELP ACC-ITEMS'!$C$4:$C$1000,ROW('HELP ACC-ITEMS'!$C$4:$C$1000)-3),COUNTIF($C$8:C253,C253))),"")</f>
        <v xml:space="preserve"> </v>
      </c>
    </row>
    <row r="254" spans="2:10">
      <c r="B254" s="55" t="str">
        <f>IF( E254&lt;&gt;"",COUNT($B$7:B253)+1,"")</f>
        <v/>
      </c>
      <c r="C254" s="57" t="str">
        <f>IFERROR(IF($D$3&lt;&gt;"",SMALL('HELP ACC-ITEMS'!$C$4:$C$1000,ROW(A248))," "),"    ")</f>
        <v xml:space="preserve"> </v>
      </c>
      <c r="D254" s="56" t="str">
        <f t="array" ref="D254">IFERROR(INDEX('HELP ACC-ITEMS'!$D$4:$D$1000,SMALL(IF(C254='HELP ACC-ITEMS'!$C$4:$C$1000,ROW('HELP ACC-ITEMS'!$C$4:$C$1000)-3),COUNTIF($C$8:C254,C254))),"")</f>
        <v xml:space="preserve"> </v>
      </c>
      <c r="E254" s="56" t="str">
        <f t="array" ref="E254">IFERROR(INDEX('HELP ACC-ITEMS'!$E$4:$E$1000,SMALL(IF(C254='HELP ACC-ITEMS'!$C$4:$C$1000,ROW('HELP ACC-ITEMS'!$C$4:$C$1000)-3),COUNTIF($C$8:C254,C254))),"")</f>
        <v/>
      </c>
      <c r="F254" s="56" t="str">
        <f t="array" ref="F254">IFERROR(INDEX('HELP ACC-ITEMS'!$F$4:$F$1000,SMALL(IF(C254='HELP ACC-ITEMS'!$C$4:$C$1000,ROW('HELP ACC-ITEMS'!$C$4:$C$1000)-3),COUNTIF($C$8:C254,C254))),"")</f>
        <v xml:space="preserve"> </v>
      </c>
      <c r="G254" s="55">
        <f t="array" ref="G254">IF(OR(MID($E254,1,4)="وارد",MID($E254,1,10)="مرتجع عميل"),IF($D$3&lt;&gt;"",INDEX('HELP ACC-ITEMS'!$G$4:$G$1000,SMALL(IF(C254='HELP ACC-ITEMS'!$C$4:$C$1000,ROW('HELP ACC-ITEMS'!$C$4:$C$1000)-3),COUNTIF($C$8:C254,C254)))),0)</f>
        <v>0</v>
      </c>
      <c r="H254" s="55">
        <f t="array" ref="H254">IF(OR(MID($E254,1,5)="منصرف",MID($E254,1,10)="مرتجع مورد"),IF($D$3&lt;&gt;"",INDEX('HELP ACC-ITEMS'!$G$4:$G$1000,SMALL(IF(C254='HELP ACC-ITEMS'!$C$4:$C$1000,ROW('HELP ACC-ITEMS'!$C$4:$C$1000)-3),COUNTIF($C$8:C254,C254)))),0)</f>
        <v>0</v>
      </c>
      <c r="I254" s="55">
        <f t="shared" si="6"/>
        <v>0</v>
      </c>
      <c r="J254" s="55" t="str">
        <f t="array" ref="J254">IFERROR(INDEX('HELP ACC-ITEMS'!$H$4:$H$1000,SMALL(IF(C254='HELP ACC-ITEMS'!$C$4:$C$1000,ROW('HELP ACC-ITEMS'!$C$4:$C$1000)-3),COUNTIF($C$8:C254,C254))),"")</f>
        <v xml:space="preserve"> </v>
      </c>
    </row>
    <row r="255" spans="2:10">
      <c r="B255" s="55" t="str">
        <f>IF( E255&lt;&gt;"",COUNT($B$7:B254)+1,"")</f>
        <v/>
      </c>
      <c r="C255" s="57" t="str">
        <f>IFERROR(IF($D$3&lt;&gt;"",SMALL('HELP ACC-ITEMS'!$C$4:$C$1000,ROW(A249))," "),"    ")</f>
        <v xml:space="preserve"> </v>
      </c>
      <c r="D255" s="56" t="str">
        <f t="array" ref="D255">IFERROR(INDEX('HELP ACC-ITEMS'!$D$4:$D$1000,SMALL(IF(C255='HELP ACC-ITEMS'!$C$4:$C$1000,ROW('HELP ACC-ITEMS'!$C$4:$C$1000)-3),COUNTIF($C$8:C255,C255))),"")</f>
        <v xml:space="preserve"> </v>
      </c>
      <c r="E255" s="56" t="str">
        <f t="array" ref="E255">IFERROR(INDEX('HELP ACC-ITEMS'!$E$4:$E$1000,SMALL(IF(C255='HELP ACC-ITEMS'!$C$4:$C$1000,ROW('HELP ACC-ITEMS'!$C$4:$C$1000)-3),COUNTIF($C$8:C255,C255))),"")</f>
        <v/>
      </c>
      <c r="F255" s="56" t="str">
        <f t="array" ref="F255">IFERROR(INDEX('HELP ACC-ITEMS'!$F$4:$F$1000,SMALL(IF(C255='HELP ACC-ITEMS'!$C$4:$C$1000,ROW('HELP ACC-ITEMS'!$C$4:$C$1000)-3),COUNTIF($C$8:C255,C255))),"")</f>
        <v xml:space="preserve"> </v>
      </c>
      <c r="G255" s="55">
        <f t="array" ref="G255">IF(OR(MID($E255,1,4)="وارد",MID($E255,1,10)="مرتجع عميل"),IF($D$3&lt;&gt;"",INDEX('HELP ACC-ITEMS'!$G$4:$G$1000,SMALL(IF(C255='HELP ACC-ITEMS'!$C$4:$C$1000,ROW('HELP ACC-ITEMS'!$C$4:$C$1000)-3),COUNTIF($C$8:C255,C255)))),0)</f>
        <v>0</v>
      </c>
      <c r="H255" s="55">
        <f t="array" ref="H255">IF(OR(MID($E255,1,5)="منصرف",MID($E255,1,10)="مرتجع مورد"),IF($D$3&lt;&gt;"",INDEX('HELP ACC-ITEMS'!$G$4:$G$1000,SMALL(IF(C255='HELP ACC-ITEMS'!$C$4:$C$1000,ROW('HELP ACC-ITEMS'!$C$4:$C$1000)-3),COUNTIF($C$8:C255,C255)))),0)</f>
        <v>0</v>
      </c>
      <c r="I255" s="55">
        <f t="shared" si="6"/>
        <v>0</v>
      </c>
      <c r="J255" s="55" t="str">
        <f t="array" ref="J255">IFERROR(INDEX('HELP ACC-ITEMS'!$H$4:$H$1000,SMALL(IF(C255='HELP ACC-ITEMS'!$C$4:$C$1000,ROW('HELP ACC-ITEMS'!$C$4:$C$1000)-3),COUNTIF($C$8:C255,C255))),"")</f>
        <v xml:space="preserve"> </v>
      </c>
    </row>
    <row r="256" spans="2:10">
      <c r="B256" s="55" t="str">
        <f>IF( E256&lt;&gt;"",COUNT($B$7:B255)+1,"")</f>
        <v/>
      </c>
      <c r="C256" s="57" t="str">
        <f>IFERROR(IF($D$3&lt;&gt;"",SMALL('HELP ACC-ITEMS'!$C$4:$C$1000,ROW(A250))," "),"    ")</f>
        <v xml:space="preserve"> </v>
      </c>
      <c r="D256" s="56" t="str">
        <f t="array" ref="D256">IFERROR(INDEX('HELP ACC-ITEMS'!$D$4:$D$1000,SMALL(IF(C256='HELP ACC-ITEMS'!$C$4:$C$1000,ROW('HELP ACC-ITEMS'!$C$4:$C$1000)-3),COUNTIF($C$8:C256,C256))),"")</f>
        <v xml:space="preserve"> </v>
      </c>
      <c r="E256" s="56" t="str">
        <f t="array" ref="E256">IFERROR(INDEX('HELP ACC-ITEMS'!$E$4:$E$1000,SMALL(IF(C256='HELP ACC-ITEMS'!$C$4:$C$1000,ROW('HELP ACC-ITEMS'!$C$4:$C$1000)-3),COUNTIF($C$8:C256,C256))),"")</f>
        <v/>
      </c>
      <c r="F256" s="56" t="str">
        <f t="array" ref="F256">IFERROR(INDEX('HELP ACC-ITEMS'!$F$4:$F$1000,SMALL(IF(C256='HELP ACC-ITEMS'!$C$4:$C$1000,ROW('HELP ACC-ITEMS'!$C$4:$C$1000)-3),COUNTIF($C$8:C256,C256))),"")</f>
        <v xml:space="preserve"> </v>
      </c>
      <c r="G256" s="55">
        <f t="array" ref="G256">IF(OR(MID($E256,1,4)="وارد",MID($E256,1,10)="مرتجع عميل"),IF($D$3&lt;&gt;"",INDEX('HELP ACC-ITEMS'!$G$4:$G$1000,SMALL(IF(C256='HELP ACC-ITEMS'!$C$4:$C$1000,ROW('HELP ACC-ITEMS'!$C$4:$C$1000)-3),COUNTIF($C$8:C256,C256)))),0)</f>
        <v>0</v>
      </c>
      <c r="H256" s="55">
        <f t="array" ref="H256">IF(OR(MID($E256,1,5)="منصرف",MID($E256,1,10)="مرتجع مورد"),IF($D$3&lt;&gt;"",INDEX('HELP ACC-ITEMS'!$G$4:$G$1000,SMALL(IF(C256='HELP ACC-ITEMS'!$C$4:$C$1000,ROW('HELP ACC-ITEMS'!$C$4:$C$1000)-3),COUNTIF($C$8:C256,C256)))),0)</f>
        <v>0</v>
      </c>
      <c r="I256" s="55">
        <f t="shared" si="6"/>
        <v>0</v>
      </c>
      <c r="J256" s="55" t="str">
        <f t="array" ref="J256">IFERROR(INDEX('HELP ACC-ITEMS'!$H$4:$H$1000,SMALL(IF(C256='HELP ACC-ITEMS'!$C$4:$C$1000,ROW('HELP ACC-ITEMS'!$C$4:$C$1000)-3),COUNTIF($C$8:C256,C256))),"")</f>
        <v xml:space="preserve"> </v>
      </c>
    </row>
    <row r="257" spans="2:10">
      <c r="B257" s="55" t="str">
        <f>IF( E257&lt;&gt;"",COUNT($B$7:B256)+1,"")</f>
        <v/>
      </c>
      <c r="C257" s="57" t="str">
        <f>IFERROR(IF($D$3&lt;&gt;"",SMALL('HELP ACC-ITEMS'!$C$4:$C$1000,ROW(A251))," "),"    ")</f>
        <v xml:space="preserve"> </v>
      </c>
      <c r="D257" s="56" t="str">
        <f t="array" ref="D257">IFERROR(INDEX('HELP ACC-ITEMS'!$D$4:$D$1000,SMALL(IF(C257='HELP ACC-ITEMS'!$C$4:$C$1000,ROW('HELP ACC-ITEMS'!$C$4:$C$1000)-3),COUNTIF($C$8:C257,C257))),"")</f>
        <v xml:space="preserve"> </v>
      </c>
      <c r="E257" s="56" t="str">
        <f t="array" ref="E257">IFERROR(INDEX('HELP ACC-ITEMS'!$E$4:$E$1000,SMALL(IF(C257='HELP ACC-ITEMS'!$C$4:$C$1000,ROW('HELP ACC-ITEMS'!$C$4:$C$1000)-3),COUNTIF($C$8:C257,C257))),"")</f>
        <v/>
      </c>
      <c r="F257" s="56" t="str">
        <f t="array" ref="F257">IFERROR(INDEX('HELP ACC-ITEMS'!$F$4:$F$1000,SMALL(IF(C257='HELP ACC-ITEMS'!$C$4:$C$1000,ROW('HELP ACC-ITEMS'!$C$4:$C$1000)-3),COUNTIF($C$8:C257,C257))),"")</f>
        <v xml:space="preserve"> </v>
      </c>
      <c r="G257" s="55">
        <f t="array" ref="G257">IF(OR(MID($E257,1,4)="وارد",MID($E257,1,10)="مرتجع عميل"),IF($D$3&lt;&gt;"",INDEX('HELP ACC-ITEMS'!$G$4:$G$1000,SMALL(IF(C257='HELP ACC-ITEMS'!$C$4:$C$1000,ROW('HELP ACC-ITEMS'!$C$4:$C$1000)-3),COUNTIF($C$8:C257,C257)))),0)</f>
        <v>0</v>
      </c>
      <c r="H257" s="55">
        <f t="array" ref="H257">IF(OR(MID($E257,1,5)="منصرف",MID($E257,1,10)="مرتجع مورد"),IF($D$3&lt;&gt;"",INDEX('HELP ACC-ITEMS'!$G$4:$G$1000,SMALL(IF(C257='HELP ACC-ITEMS'!$C$4:$C$1000,ROW('HELP ACC-ITEMS'!$C$4:$C$1000)-3),COUNTIF($C$8:C257,C257)))),0)</f>
        <v>0</v>
      </c>
      <c r="I257" s="55">
        <f t="shared" si="6"/>
        <v>0</v>
      </c>
      <c r="J257" s="55" t="str">
        <f t="array" ref="J257">IFERROR(INDEX('HELP ACC-ITEMS'!$H$4:$H$1000,SMALL(IF(C257='HELP ACC-ITEMS'!$C$4:$C$1000,ROW('HELP ACC-ITEMS'!$C$4:$C$1000)-3),COUNTIF($C$8:C257,C257))),"")</f>
        <v xml:space="preserve"> </v>
      </c>
    </row>
    <row r="258" spans="2:10">
      <c r="B258" s="55" t="str">
        <f>IF( E258&lt;&gt;"",COUNT($B$7:B257)+1,"")</f>
        <v/>
      </c>
      <c r="C258" s="57" t="str">
        <f>IFERROR(IF($D$3&lt;&gt;"",SMALL('HELP ACC-ITEMS'!$C$4:$C$1000,ROW(A252))," "),"    ")</f>
        <v xml:space="preserve"> </v>
      </c>
      <c r="D258" s="56" t="str">
        <f t="array" ref="D258">IFERROR(INDEX('HELP ACC-ITEMS'!$D$4:$D$1000,SMALL(IF(C258='HELP ACC-ITEMS'!$C$4:$C$1000,ROW('HELP ACC-ITEMS'!$C$4:$C$1000)-3),COUNTIF($C$8:C258,C258))),"")</f>
        <v xml:space="preserve"> </v>
      </c>
      <c r="E258" s="56" t="str">
        <f t="array" ref="E258">IFERROR(INDEX('HELP ACC-ITEMS'!$E$4:$E$1000,SMALL(IF(C258='HELP ACC-ITEMS'!$C$4:$C$1000,ROW('HELP ACC-ITEMS'!$C$4:$C$1000)-3),COUNTIF($C$8:C258,C258))),"")</f>
        <v/>
      </c>
      <c r="F258" s="56" t="str">
        <f t="array" ref="F258">IFERROR(INDEX('HELP ACC-ITEMS'!$F$4:$F$1000,SMALL(IF(C258='HELP ACC-ITEMS'!$C$4:$C$1000,ROW('HELP ACC-ITEMS'!$C$4:$C$1000)-3),COUNTIF($C$8:C258,C258))),"")</f>
        <v xml:space="preserve"> </v>
      </c>
      <c r="G258" s="55">
        <f t="array" ref="G258">IF(OR(MID($E258,1,4)="وارد",MID($E258,1,10)="مرتجع عميل"),IF($D$3&lt;&gt;"",INDEX('HELP ACC-ITEMS'!$G$4:$G$1000,SMALL(IF(C258='HELP ACC-ITEMS'!$C$4:$C$1000,ROW('HELP ACC-ITEMS'!$C$4:$C$1000)-3),COUNTIF($C$8:C258,C258)))),0)</f>
        <v>0</v>
      </c>
      <c r="H258" s="55">
        <f t="array" ref="H258">IF(OR(MID($E258,1,5)="منصرف",MID($E258,1,10)="مرتجع مورد"),IF($D$3&lt;&gt;"",INDEX('HELP ACC-ITEMS'!$G$4:$G$1000,SMALL(IF(C258='HELP ACC-ITEMS'!$C$4:$C$1000,ROW('HELP ACC-ITEMS'!$C$4:$C$1000)-3),COUNTIF($C$8:C258,C258)))),0)</f>
        <v>0</v>
      </c>
      <c r="I258" s="55">
        <f t="shared" si="6"/>
        <v>0</v>
      </c>
      <c r="J258" s="55" t="str">
        <f t="array" ref="J258">IFERROR(INDEX('HELP ACC-ITEMS'!$H$4:$H$1000,SMALL(IF(C258='HELP ACC-ITEMS'!$C$4:$C$1000,ROW('HELP ACC-ITEMS'!$C$4:$C$1000)-3),COUNTIF($C$8:C258,C258))),"")</f>
        <v xml:space="preserve"> </v>
      </c>
    </row>
    <row r="259" spans="2:10">
      <c r="B259" s="55" t="str">
        <f>IF( E259&lt;&gt;"",COUNT($B$7:B258)+1,"")</f>
        <v/>
      </c>
      <c r="C259" s="57" t="str">
        <f>IFERROR(IF($D$3&lt;&gt;"",SMALL('HELP ACC-ITEMS'!$C$4:$C$1000,ROW(A253))," "),"    ")</f>
        <v xml:space="preserve"> </v>
      </c>
      <c r="D259" s="56" t="str">
        <f t="array" ref="D259">IFERROR(INDEX('HELP ACC-ITEMS'!$D$4:$D$1000,SMALL(IF(C259='HELP ACC-ITEMS'!$C$4:$C$1000,ROW('HELP ACC-ITEMS'!$C$4:$C$1000)-3),COUNTIF($C$8:C259,C259))),"")</f>
        <v xml:space="preserve"> </v>
      </c>
      <c r="E259" s="56" t="str">
        <f t="array" ref="E259">IFERROR(INDEX('HELP ACC-ITEMS'!$E$4:$E$1000,SMALL(IF(C259='HELP ACC-ITEMS'!$C$4:$C$1000,ROW('HELP ACC-ITEMS'!$C$4:$C$1000)-3),COUNTIF($C$8:C259,C259))),"")</f>
        <v/>
      </c>
      <c r="F259" s="56" t="str">
        <f t="array" ref="F259">IFERROR(INDEX('HELP ACC-ITEMS'!$F$4:$F$1000,SMALL(IF(C259='HELP ACC-ITEMS'!$C$4:$C$1000,ROW('HELP ACC-ITEMS'!$C$4:$C$1000)-3),COUNTIF($C$8:C259,C259))),"")</f>
        <v xml:space="preserve"> </v>
      </c>
      <c r="G259" s="55">
        <f t="array" ref="G259">IF(OR(MID($E259,1,4)="وارد",MID($E259,1,10)="مرتجع عميل"),IF($D$3&lt;&gt;"",INDEX('HELP ACC-ITEMS'!$G$4:$G$1000,SMALL(IF(C259='HELP ACC-ITEMS'!$C$4:$C$1000,ROW('HELP ACC-ITEMS'!$C$4:$C$1000)-3),COUNTIF($C$8:C259,C259)))),0)</f>
        <v>0</v>
      </c>
      <c r="H259" s="55">
        <f t="array" ref="H259">IF(OR(MID($E259,1,5)="منصرف",MID($E259,1,10)="مرتجع مورد"),IF($D$3&lt;&gt;"",INDEX('HELP ACC-ITEMS'!$G$4:$G$1000,SMALL(IF(C259='HELP ACC-ITEMS'!$C$4:$C$1000,ROW('HELP ACC-ITEMS'!$C$4:$C$1000)-3),COUNTIF($C$8:C259,C259)))),0)</f>
        <v>0</v>
      </c>
      <c r="I259" s="55">
        <f t="shared" si="6"/>
        <v>0</v>
      </c>
      <c r="J259" s="55" t="str">
        <f t="array" ref="J259">IFERROR(INDEX('HELP ACC-ITEMS'!$H$4:$H$1000,SMALL(IF(C259='HELP ACC-ITEMS'!$C$4:$C$1000,ROW('HELP ACC-ITEMS'!$C$4:$C$1000)-3),COUNTIF($C$8:C259,C259))),"")</f>
        <v xml:space="preserve"> </v>
      </c>
    </row>
    <row r="260" spans="2:10">
      <c r="B260" s="55" t="str">
        <f>IF( E260&lt;&gt;"",COUNT($B$7:B259)+1,"")</f>
        <v/>
      </c>
      <c r="C260" s="57" t="str">
        <f>IFERROR(IF($D$3&lt;&gt;"",SMALL('HELP ACC-ITEMS'!$C$4:$C$1000,ROW(A254))," "),"    ")</f>
        <v xml:space="preserve"> </v>
      </c>
      <c r="D260" s="56" t="str">
        <f t="array" ref="D260">IFERROR(INDEX('HELP ACC-ITEMS'!$D$4:$D$1000,SMALL(IF(C260='HELP ACC-ITEMS'!$C$4:$C$1000,ROW('HELP ACC-ITEMS'!$C$4:$C$1000)-3),COUNTIF($C$8:C260,C260))),"")</f>
        <v xml:space="preserve"> </v>
      </c>
      <c r="E260" s="56" t="str">
        <f t="array" ref="E260">IFERROR(INDEX('HELP ACC-ITEMS'!$E$4:$E$1000,SMALL(IF(C260='HELP ACC-ITEMS'!$C$4:$C$1000,ROW('HELP ACC-ITEMS'!$C$4:$C$1000)-3),COUNTIF($C$8:C260,C260))),"")</f>
        <v/>
      </c>
      <c r="F260" s="56" t="str">
        <f t="array" ref="F260">IFERROR(INDEX('HELP ACC-ITEMS'!$F$4:$F$1000,SMALL(IF(C260='HELP ACC-ITEMS'!$C$4:$C$1000,ROW('HELP ACC-ITEMS'!$C$4:$C$1000)-3),COUNTIF($C$8:C260,C260))),"")</f>
        <v xml:space="preserve"> </v>
      </c>
      <c r="G260" s="55">
        <f t="array" ref="G260">IF(OR(MID($E260,1,4)="وارد",MID($E260,1,10)="مرتجع عميل"),IF($D$3&lt;&gt;"",INDEX('HELP ACC-ITEMS'!$G$4:$G$1000,SMALL(IF(C260='HELP ACC-ITEMS'!$C$4:$C$1000,ROW('HELP ACC-ITEMS'!$C$4:$C$1000)-3),COUNTIF($C$8:C260,C260)))),0)</f>
        <v>0</v>
      </c>
      <c r="H260" s="55">
        <f t="array" ref="H260">IF(OR(MID($E260,1,5)="منصرف",MID($E260,1,10)="مرتجع مورد"),IF($D$3&lt;&gt;"",INDEX('HELP ACC-ITEMS'!$G$4:$G$1000,SMALL(IF(C260='HELP ACC-ITEMS'!$C$4:$C$1000,ROW('HELP ACC-ITEMS'!$C$4:$C$1000)-3),COUNTIF($C$8:C260,C260)))),0)</f>
        <v>0</v>
      </c>
      <c r="I260" s="55">
        <f t="shared" si="6"/>
        <v>0</v>
      </c>
      <c r="J260" s="55" t="str">
        <f t="array" ref="J260">IFERROR(INDEX('HELP ACC-ITEMS'!$H$4:$H$1000,SMALL(IF(C260='HELP ACC-ITEMS'!$C$4:$C$1000,ROW('HELP ACC-ITEMS'!$C$4:$C$1000)-3),COUNTIF($C$8:C260,C260))),"")</f>
        <v xml:space="preserve"> </v>
      </c>
    </row>
    <row r="261" spans="2:10">
      <c r="B261" s="55" t="str">
        <f>IF( E261&lt;&gt;"",COUNT($B$7:B260)+1,"")</f>
        <v/>
      </c>
      <c r="C261" s="57" t="str">
        <f>IFERROR(IF($D$3&lt;&gt;"",SMALL('HELP ACC-ITEMS'!$C$4:$C$1000,ROW(A255))," "),"    ")</f>
        <v xml:space="preserve"> </v>
      </c>
      <c r="D261" s="56" t="str">
        <f t="array" ref="D261">IFERROR(INDEX('HELP ACC-ITEMS'!$D$4:$D$1000,SMALL(IF(C261='HELP ACC-ITEMS'!$C$4:$C$1000,ROW('HELP ACC-ITEMS'!$C$4:$C$1000)-3),COUNTIF($C$8:C261,C261))),"")</f>
        <v xml:space="preserve"> </v>
      </c>
      <c r="E261" s="56" t="str">
        <f t="array" ref="E261">IFERROR(INDEX('HELP ACC-ITEMS'!$E$4:$E$1000,SMALL(IF(C261='HELP ACC-ITEMS'!$C$4:$C$1000,ROW('HELP ACC-ITEMS'!$C$4:$C$1000)-3),COUNTIF($C$8:C261,C261))),"")</f>
        <v/>
      </c>
      <c r="F261" s="56" t="str">
        <f t="array" ref="F261">IFERROR(INDEX('HELP ACC-ITEMS'!$F$4:$F$1000,SMALL(IF(C261='HELP ACC-ITEMS'!$C$4:$C$1000,ROW('HELP ACC-ITEMS'!$C$4:$C$1000)-3),COUNTIF($C$8:C261,C261))),"")</f>
        <v xml:space="preserve"> </v>
      </c>
      <c r="G261" s="55">
        <f t="array" ref="G261">IF(OR(MID($E261,1,4)="وارد",MID($E261,1,10)="مرتجع عميل"),IF($D$3&lt;&gt;"",INDEX('HELP ACC-ITEMS'!$G$4:$G$1000,SMALL(IF(C261='HELP ACC-ITEMS'!$C$4:$C$1000,ROW('HELP ACC-ITEMS'!$C$4:$C$1000)-3),COUNTIF($C$8:C261,C261)))),0)</f>
        <v>0</v>
      </c>
      <c r="H261" s="55">
        <f t="array" ref="H261">IF(OR(MID($E261,1,5)="منصرف",MID($E261,1,10)="مرتجع مورد"),IF($D$3&lt;&gt;"",INDEX('HELP ACC-ITEMS'!$G$4:$G$1000,SMALL(IF(C261='HELP ACC-ITEMS'!$C$4:$C$1000,ROW('HELP ACC-ITEMS'!$C$4:$C$1000)-3),COUNTIF($C$8:C261,C261)))),0)</f>
        <v>0</v>
      </c>
      <c r="I261" s="55">
        <f t="shared" si="6"/>
        <v>0</v>
      </c>
      <c r="J261" s="55" t="str">
        <f t="array" ref="J261">IFERROR(INDEX('HELP ACC-ITEMS'!$H$4:$H$1000,SMALL(IF(C261='HELP ACC-ITEMS'!$C$4:$C$1000,ROW('HELP ACC-ITEMS'!$C$4:$C$1000)-3),COUNTIF($C$8:C261,C261))),"")</f>
        <v xml:space="preserve"> </v>
      </c>
    </row>
    <row r="262" spans="2:10">
      <c r="B262" s="55" t="str">
        <f>IF( E262&lt;&gt;"",COUNT($B$7:B261)+1,"")</f>
        <v/>
      </c>
      <c r="C262" s="57" t="str">
        <f>IFERROR(IF($D$3&lt;&gt;"",SMALL('HELP ACC-ITEMS'!$C$4:$C$1000,ROW(A256))," "),"    ")</f>
        <v xml:space="preserve"> </v>
      </c>
      <c r="D262" s="56" t="str">
        <f t="array" ref="D262">IFERROR(INDEX('HELP ACC-ITEMS'!$D$4:$D$1000,SMALL(IF(C262='HELP ACC-ITEMS'!$C$4:$C$1000,ROW('HELP ACC-ITEMS'!$C$4:$C$1000)-3),COUNTIF($C$8:C262,C262))),"")</f>
        <v xml:space="preserve"> </v>
      </c>
      <c r="E262" s="56" t="str">
        <f t="array" ref="E262">IFERROR(INDEX('HELP ACC-ITEMS'!$E$4:$E$1000,SMALL(IF(C262='HELP ACC-ITEMS'!$C$4:$C$1000,ROW('HELP ACC-ITEMS'!$C$4:$C$1000)-3),COUNTIF($C$8:C262,C262))),"")</f>
        <v/>
      </c>
      <c r="F262" s="56" t="str">
        <f t="array" ref="F262">IFERROR(INDEX('HELP ACC-ITEMS'!$F$4:$F$1000,SMALL(IF(C262='HELP ACC-ITEMS'!$C$4:$C$1000,ROW('HELP ACC-ITEMS'!$C$4:$C$1000)-3),COUNTIF($C$8:C262,C262))),"")</f>
        <v xml:space="preserve"> </v>
      </c>
      <c r="G262" s="55">
        <f t="array" ref="G262">IF(OR(MID($E262,1,4)="وارد",MID($E262,1,10)="مرتجع عميل"),IF($D$3&lt;&gt;"",INDEX('HELP ACC-ITEMS'!$G$4:$G$1000,SMALL(IF(C262='HELP ACC-ITEMS'!$C$4:$C$1000,ROW('HELP ACC-ITEMS'!$C$4:$C$1000)-3),COUNTIF($C$8:C262,C262)))),0)</f>
        <v>0</v>
      </c>
      <c r="H262" s="55">
        <f t="array" ref="H262">IF(OR(MID($E262,1,5)="منصرف",MID($E262,1,10)="مرتجع مورد"),IF($D$3&lt;&gt;"",INDEX('HELP ACC-ITEMS'!$G$4:$G$1000,SMALL(IF(C262='HELP ACC-ITEMS'!$C$4:$C$1000,ROW('HELP ACC-ITEMS'!$C$4:$C$1000)-3),COUNTIF($C$8:C262,C262)))),0)</f>
        <v>0</v>
      </c>
      <c r="I262" s="55">
        <f t="shared" si="6"/>
        <v>0</v>
      </c>
      <c r="J262" s="55" t="str">
        <f t="array" ref="J262">IFERROR(INDEX('HELP ACC-ITEMS'!$H$4:$H$1000,SMALL(IF(C262='HELP ACC-ITEMS'!$C$4:$C$1000,ROW('HELP ACC-ITEMS'!$C$4:$C$1000)-3),COUNTIF($C$8:C262,C262))),"")</f>
        <v xml:space="preserve"> </v>
      </c>
    </row>
    <row r="263" spans="2:10">
      <c r="B263" s="55" t="str">
        <f>IF( E263&lt;&gt;"",COUNT($B$7:B262)+1,"")</f>
        <v/>
      </c>
      <c r="C263" s="57" t="str">
        <f>IFERROR(IF($D$3&lt;&gt;"",SMALL('HELP ACC-ITEMS'!$C$4:$C$1000,ROW(A257))," "),"    ")</f>
        <v xml:space="preserve"> </v>
      </c>
      <c r="D263" s="56" t="str">
        <f t="array" ref="D263">IFERROR(INDEX('HELP ACC-ITEMS'!$D$4:$D$1000,SMALL(IF(C263='HELP ACC-ITEMS'!$C$4:$C$1000,ROW('HELP ACC-ITEMS'!$C$4:$C$1000)-3),COUNTIF($C$8:C263,C263))),"")</f>
        <v xml:space="preserve"> </v>
      </c>
      <c r="E263" s="56" t="str">
        <f t="array" ref="E263">IFERROR(INDEX('HELP ACC-ITEMS'!$E$4:$E$1000,SMALL(IF(C263='HELP ACC-ITEMS'!$C$4:$C$1000,ROW('HELP ACC-ITEMS'!$C$4:$C$1000)-3),COUNTIF($C$8:C263,C263))),"")</f>
        <v/>
      </c>
      <c r="F263" s="56" t="str">
        <f t="array" ref="F263">IFERROR(INDEX('HELP ACC-ITEMS'!$F$4:$F$1000,SMALL(IF(C263='HELP ACC-ITEMS'!$C$4:$C$1000,ROW('HELP ACC-ITEMS'!$C$4:$C$1000)-3),COUNTIF($C$8:C263,C263))),"")</f>
        <v xml:space="preserve"> </v>
      </c>
      <c r="G263" s="55">
        <f t="array" ref="G263">IF(OR(MID($E263,1,4)="وارد",MID($E263,1,10)="مرتجع عميل"),IF($D$3&lt;&gt;"",INDEX('HELP ACC-ITEMS'!$G$4:$G$1000,SMALL(IF(C263='HELP ACC-ITEMS'!$C$4:$C$1000,ROW('HELP ACC-ITEMS'!$C$4:$C$1000)-3),COUNTIF($C$8:C263,C263)))),0)</f>
        <v>0</v>
      </c>
      <c r="H263" s="55">
        <f t="array" ref="H263">IF(OR(MID($E263,1,5)="منصرف",MID($E263,1,10)="مرتجع مورد"),IF($D$3&lt;&gt;"",INDEX('HELP ACC-ITEMS'!$G$4:$G$1000,SMALL(IF(C263='HELP ACC-ITEMS'!$C$4:$C$1000,ROW('HELP ACC-ITEMS'!$C$4:$C$1000)-3),COUNTIF($C$8:C263,C263)))),0)</f>
        <v>0</v>
      </c>
      <c r="I263" s="55">
        <f t="shared" si="6"/>
        <v>0</v>
      </c>
      <c r="J263" s="55" t="str">
        <f t="array" ref="J263">IFERROR(INDEX('HELP ACC-ITEMS'!$H$4:$H$1000,SMALL(IF(C263='HELP ACC-ITEMS'!$C$4:$C$1000,ROW('HELP ACC-ITEMS'!$C$4:$C$1000)-3),COUNTIF($C$8:C263,C263))),"")</f>
        <v xml:space="preserve"> </v>
      </c>
    </row>
    <row r="264" spans="2:10">
      <c r="B264" s="55" t="str">
        <f>IF( E264&lt;&gt;"",COUNT($B$7:B263)+1,"")</f>
        <v/>
      </c>
      <c r="C264" s="57" t="str">
        <f>IFERROR(IF($D$3&lt;&gt;"",SMALL('HELP ACC-ITEMS'!$C$4:$C$1000,ROW(A258))," "),"    ")</f>
        <v xml:space="preserve"> </v>
      </c>
      <c r="D264" s="56" t="str">
        <f t="array" ref="D264">IFERROR(INDEX('HELP ACC-ITEMS'!$D$4:$D$1000,SMALL(IF(C264='HELP ACC-ITEMS'!$C$4:$C$1000,ROW('HELP ACC-ITEMS'!$C$4:$C$1000)-3),COUNTIF($C$8:C264,C264))),"")</f>
        <v xml:space="preserve"> </v>
      </c>
      <c r="E264" s="56" t="str">
        <f t="array" ref="E264">IFERROR(INDEX('HELP ACC-ITEMS'!$E$4:$E$1000,SMALL(IF(C264='HELP ACC-ITEMS'!$C$4:$C$1000,ROW('HELP ACC-ITEMS'!$C$4:$C$1000)-3),COUNTIF($C$8:C264,C264))),"")</f>
        <v/>
      </c>
      <c r="F264" s="56" t="str">
        <f t="array" ref="F264">IFERROR(INDEX('HELP ACC-ITEMS'!$F$4:$F$1000,SMALL(IF(C264='HELP ACC-ITEMS'!$C$4:$C$1000,ROW('HELP ACC-ITEMS'!$C$4:$C$1000)-3),COUNTIF($C$8:C264,C264))),"")</f>
        <v xml:space="preserve"> </v>
      </c>
      <c r="G264" s="55">
        <f t="array" ref="G264">IF(OR(MID($E264,1,4)="وارد",MID($E264,1,10)="مرتجع عميل"),IF($D$3&lt;&gt;"",INDEX('HELP ACC-ITEMS'!$G$4:$G$1000,SMALL(IF(C264='HELP ACC-ITEMS'!$C$4:$C$1000,ROW('HELP ACC-ITEMS'!$C$4:$C$1000)-3),COUNTIF($C$8:C264,C264)))),0)</f>
        <v>0</v>
      </c>
      <c r="H264" s="55">
        <f t="array" ref="H264">IF(OR(MID($E264,1,5)="منصرف",MID($E264,1,10)="مرتجع مورد"),IF($D$3&lt;&gt;"",INDEX('HELP ACC-ITEMS'!$G$4:$G$1000,SMALL(IF(C264='HELP ACC-ITEMS'!$C$4:$C$1000,ROW('HELP ACC-ITEMS'!$C$4:$C$1000)-3),COUNTIF($C$8:C264,C264)))),0)</f>
        <v>0</v>
      </c>
      <c r="I264" s="55">
        <f t="shared" si="6"/>
        <v>0</v>
      </c>
      <c r="J264" s="55" t="str">
        <f t="array" ref="J264">IFERROR(INDEX('HELP ACC-ITEMS'!$H$4:$H$1000,SMALL(IF(C264='HELP ACC-ITEMS'!$C$4:$C$1000,ROW('HELP ACC-ITEMS'!$C$4:$C$1000)-3),COUNTIF($C$8:C264,C264))),"")</f>
        <v xml:space="preserve"> </v>
      </c>
    </row>
    <row r="265" spans="2:10">
      <c r="B265" s="55" t="str">
        <f>IF( E265&lt;&gt;"",COUNT($B$7:B264)+1,"")</f>
        <v/>
      </c>
      <c r="C265" s="57" t="str">
        <f>IFERROR(IF($D$3&lt;&gt;"",SMALL('HELP ACC-ITEMS'!$C$4:$C$1000,ROW(A259))," "),"    ")</f>
        <v xml:space="preserve"> </v>
      </c>
      <c r="D265" s="56" t="str">
        <f t="array" ref="D265">IFERROR(INDEX('HELP ACC-ITEMS'!$D$4:$D$1000,SMALL(IF(C265='HELP ACC-ITEMS'!$C$4:$C$1000,ROW('HELP ACC-ITEMS'!$C$4:$C$1000)-3),COUNTIF($C$8:C265,C265))),"")</f>
        <v xml:space="preserve"> </v>
      </c>
      <c r="E265" s="56" t="str">
        <f t="array" ref="E265">IFERROR(INDEX('HELP ACC-ITEMS'!$E$4:$E$1000,SMALL(IF(C265='HELP ACC-ITEMS'!$C$4:$C$1000,ROW('HELP ACC-ITEMS'!$C$4:$C$1000)-3),COUNTIF($C$8:C265,C265))),"")</f>
        <v/>
      </c>
      <c r="F265" s="56" t="str">
        <f t="array" ref="F265">IFERROR(INDEX('HELP ACC-ITEMS'!$F$4:$F$1000,SMALL(IF(C265='HELP ACC-ITEMS'!$C$4:$C$1000,ROW('HELP ACC-ITEMS'!$C$4:$C$1000)-3),COUNTIF($C$8:C265,C265))),"")</f>
        <v xml:space="preserve"> </v>
      </c>
      <c r="G265" s="55">
        <f t="array" ref="G265">IF(OR(MID($E265,1,4)="وارد",MID($E265,1,10)="مرتجع عميل"),IF($D$3&lt;&gt;"",INDEX('HELP ACC-ITEMS'!$G$4:$G$1000,SMALL(IF(C265='HELP ACC-ITEMS'!$C$4:$C$1000,ROW('HELP ACC-ITEMS'!$C$4:$C$1000)-3),COUNTIF($C$8:C265,C265)))),0)</f>
        <v>0</v>
      </c>
      <c r="H265" s="55">
        <f t="array" ref="H265">IF(OR(MID($E265,1,5)="منصرف",MID($E265,1,10)="مرتجع مورد"),IF($D$3&lt;&gt;"",INDEX('HELP ACC-ITEMS'!$G$4:$G$1000,SMALL(IF(C265='HELP ACC-ITEMS'!$C$4:$C$1000,ROW('HELP ACC-ITEMS'!$C$4:$C$1000)-3),COUNTIF($C$8:C265,C265)))),0)</f>
        <v>0</v>
      </c>
      <c r="I265" s="55">
        <f t="shared" si="6"/>
        <v>0</v>
      </c>
      <c r="J265" s="55" t="str">
        <f t="array" ref="J265">IFERROR(INDEX('HELP ACC-ITEMS'!$H$4:$H$1000,SMALL(IF(C265='HELP ACC-ITEMS'!$C$4:$C$1000,ROW('HELP ACC-ITEMS'!$C$4:$C$1000)-3),COUNTIF($C$8:C265,C265))),"")</f>
        <v xml:space="preserve"> </v>
      </c>
    </row>
    <row r="266" spans="2:10">
      <c r="B266" s="55" t="str">
        <f>IF( E266&lt;&gt;"",COUNT($B$7:B265)+1,"")</f>
        <v/>
      </c>
      <c r="C266" s="57" t="str">
        <f>IFERROR(IF($D$3&lt;&gt;"",SMALL('HELP ACC-ITEMS'!$C$4:$C$1000,ROW(A260))," "),"    ")</f>
        <v xml:space="preserve"> </v>
      </c>
      <c r="D266" s="56" t="str">
        <f t="array" ref="D266">IFERROR(INDEX('HELP ACC-ITEMS'!$D$4:$D$1000,SMALL(IF(C266='HELP ACC-ITEMS'!$C$4:$C$1000,ROW('HELP ACC-ITEMS'!$C$4:$C$1000)-3),COUNTIF($C$8:C266,C266))),"")</f>
        <v xml:space="preserve"> </v>
      </c>
      <c r="E266" s="56" t="str">
        <f t="array" ref="E266">IFERROR(INDEX('HELP ACC-ITEMS'!$E$4:$E$1000,SMALL(IF(C266='HELP ACC-ITEMS'!$C$4:$C$1000,ROW('HELP ACC-ITEMS'!$C$4:$C$1000)-3),COUNTIF($C$8:C266,C266))),"")</f>
        <v/>
      </c>
      <c r="F266" s="56" t="str">
        <f t="array" ref="F266">IFERROR(INDEX('HELP ACC-ITEMS'!$F$4:$F$1000,SMALL(IF(C266='HELP ACC-ITEMS'!$C$4:$C$1000,ROW('HELP ACC-ITEMS'!$C$4:$C$1000)-3),COUNTIF($C$8:C266,C266))),"")</f>
        <v xml:space="preserve"> </v>
      </c>
      <c r="G266" s="55">
        <f t="array" ref="G266">IF(OR(MID($E266,1,4)="وارد",MID($E266,1,10)="مرتجع عميل"),IF($D$3&lt;&gt;"",INDEX('HELP ACC-ITEMS'!$G$4:$G$1000,SMALL(IF(C266='HELP ACC-ITEMS'!$C$4:$C$1000,ROW('HELP ACC-ITEMS'!$C$4:$C$1000)-3),COUNTIF($C$8:C266,C266)))),0)</f>
        <v>0</v>
      </c>
      <c r="H266" s="55">
        <f t="array" ref="H266">IF(OR(MID($E266,1,5)="منصرف",MID($E266,1,10)="مرتجع مورد"),IF($D$3&lt;&gt;"",INDEX('HELP ACC-ITEMS'!$G$4:$G$1000,SMALL(IF(C266='HELP ACC-ITEMS'!$C$4:$C$1000,ROW('HELP ACC-ITEMS'!$C$4:$C$1000)-3),COUNTIF($C$8:C266,C266)))),0)</f>
        <v>0</v>
      </c>
      <c r="I266" s="55">
        <f t="shared" si="6"/>
        <v>0</v>
      </c>
      <c r="J266" s="55" t="str">
        <f t="array" ref="J266">IFERROR(INDEX('HELP ACC-ITEMS'!$H$4:$H$1000,SMALL(IF(C266='HELP ACC-ITEMS'!$C$4:$C$1000,ROW('HELP ACC-ITEMS'!$C$4:$C$1000)-3),COUNTIF($C$8:C266,C266))),"")</f>
        <v xml:space="preserve"> </v>
      </c>
    </row>
    <row r="267" spans="2:10">
      <c r="B267" s="55" t="str">
        <f>IF( E267&lt;&gt;"",COUNT($B$7:B266)+1,"")</f>
        <v/>
      </c>
      <c r="C267" s="57" t="str">
        <f>IFERROR(IF($D$3&lt;&gt;"",SMALL('HELP ACC-ITEMS'!$C$4:$C$1000,ROW(A261))," "),"    ")</f>
        <v xml:space="preserve"> </v>
      </c>
      <c r="D267" s="56" t="str">
        <f t="array" ref="D267">IFERROR(INDEX('HELP ACC-ITEMS'!$D$4:$D$1000,SMALL(IF(C267='HELP ACC-ITEMS'!$C$4:$C$1000,ROW('HELP ACC-ITEMS'!$C$4:$C$1000)-3),COUNTIF($C$8:C267,C267))),"")</f>
        <v xml:space="preserve"> </v>
      </c>
      <c r="E267" s="56" t="str">
        <f t="array" ref="E267">IFERROR(INDEX('HELP ACC-ITEMS'!$E$4:$E$1000,SMALL(IF(C267='HELP ACC-ITEMS'!$C$4:$C$1000,ROW('HELP ACC-ITEMS'!$C$4:$C$1000)-3),COUNTIF($C$8:C267,C267))),"")</f>
        <v/>
      </c>
      <c r="F267" s="56" t="str">
        <f t="array" ref="F267">IFERROR(INDEX('HELP ACC-ITEMS'!$F$4:$F$1000,SMALL(IF(C267='HELP ACC-ITEMS'!$C$4:$C$1000,ROW('HELP ACC-ITEMS'!$C$4:$C$1000)-3),COUNTIF($C$8:C267,C267))),"")</f>
        <v xml:space="preserve"> </v>
      </c>
      <c r="G267" s="55">
        <f t="array" ref="G267">IF(OR(MID($E267,1,4)="وارد",MID($E267,1,10)="مرتجع عميل"),IF($D$3&lt;&gt;"",INDEX('HELP ACC-ITEMS'!$G$4:$G$1000,SMALL(IF(C267='HELP ACC-ITEMS'!$C$4:$C$1000,ROW('HELP ACC-ITEMS'!$C$4:$C$1000)-3),COUNTIF($C$8:C267,C267)))),0)</f>
        <v>0</v>
      </c>
      <c r="H267" s="55">
        <f t="array" ref="H267">IF(OR(MID($E267,1,5)="منصرف",MID($E267,1,10)="مرتجع مورد"),IF($D$3&lt;&gt;"",INDEX('HELP ACC-ITEMS'!$G$4:$G$1000,SMALL(IF(C267='HELP ACC-ITEMS'!$C$4:$C$1000,ROW('HELP ACC-ITEMS'!$C$4:$C$1000)-3),COUNTIF($C$8:C267,C267)))),0)</f>
        <v>0</v>
      </c>
      <c r="I267" s="55">
        <f t="shared" si="6"/>
        <v>0</v>
      </c>
      <c r="J267" s="55" t="str">
        <f t="array" ref="J267">IFERROR(INDEX('HELP ACC-ITEMS'!$H$4:$H$1000,SMALL(IF(C267='HELP ACC-ITEMS'!$C$4:$C$1000,ROW('HELP ACC-ITEMS'!$C$4:$C$1000)-3),COUNTIF($C$8:C267,C267))),"")</f>
        <v xml:space="preserve"> </v>
      </c>
    </row>
    <row r="268" spans="2:10">
      <c r="B268" s="55" t="str">
        <f>IF( E268&lt;&gt;"",COUNT($B$7:B267)+1,"")</f>
        <v/>
      </c>
      <c r="C268" s="57" t="str">
        <f>IFERROR(IF($D$3&lt;&gt;"",SMALL('HELP ACC-ITEMS'!$C$4:$C$1000,ROW(A262))," "),"    ")</f>
        <v xml:space="preserve"> </v>
      </c>
      <c r="D268" s="56" t="str">
        <f t="array" ref="D268">IFERROR(INDEX('HELP ACC-ITEMS'!$D$4:$D$1000,SMALL(IF(C268='HELP ACC-ITEMS'!$C$4:$C$1000,ROW('HELP ACC-ITEMS'!$C$4:$C$1000)-3),COUNTIF($C$8:C268,C268))),"")</f>
        <v xml:space="preserve"> </v>
      </c>
      <c r="E268" s="56" t="str">
        <f t="array" ref="E268">IFERROR(INDEX('HELP ACC-ITEMS'!$E$4:$E$1000,SMALL(IF(C268='HELP ACC-ITEMS'!$C$4:$C$1000,ROW('HELP ACC-ITEMS'!$C$4:$C$1000)-3),COUNTIF($C$8:C268,C268))),"")</f>
        <v/>
      </c>
      <c r="F268" s="56" t="str">
        <f t="array" ref="F268">IFERROR(INDEX('HELP ACC-ITEMS'!$F$4:$F$1000,SMALL(IF(C268='HELP ACC-ITEMS'!$C$4:$C$1000,ROW('HELP ACC-ITEMS'!$C$4:$C$1000)-3),COUNTIF($C$8:C268,C268))),"")</f>
        <v xml:space="preserve"> </v>
      </c>
      <c r="G268" s="55">
        <f t="array" ref="G268">IF(OR(MID($E268,1,4)="وارد",MID($E268,1,10)="مرتجع عميل"),IF($D$3&lt;&gt;"",INDEX('HELP ACC-ITEMS'!$G$4:$G$1000,SMALL(IF(C268='HELP ACC-ITEMS'!$C$4:$C$1000,ROW('HELP ACC-ITEMS'!$C$4:$C$1000)-3),COUNTIF($C$8:C268,C268)))),0)</f>
        <v>0</v>
      </c>
      <c r="H268" s="55">
        <f t="array" ref="H268">IF(OR(MID($E268,1,5)="منصرف",MID($E268,1,10)="مرتجع مورد"),IF($D$3&lt;&gt;"",INDEX('HELP ACC-ITEMS'!$G$4:$G$1000,SMALL(IF(C268='HELP ACC-ITEMS'!$C$4:$C$1000,ROW('HELP ACC-ITEMS'!$C$4:$C$1000)-3),COUNTIF($C$8:C268,C268)))),0)</f>
        <v>0</v>
      </c>
      <c r="I268" s="55">
        <f t="shared" si="6"/>
        <v>0</v>
      </c>
      <c r="J268" s="55" t="str">
        <f t="array" ref="J268">IFERROR(INDEX('HELP ACC-ITEMS'!$H$4:$H$1000,SMALL(IF(C268='HELP ACC-ITEMS'!$C$4:$C$1000,ROW('HELP ACC-ITEMS'!$C$4:$C$1000)-3),COUNTIF($C$8:C268,C268))),"")</f>
        <v xml:space="preserve"> </v>
      </c>
    </row>
    <row r="269" spans="2:10">
      <c r="B269" s="55" t="str">
        <f>IF( E269&lt;&gt;"",COUNT($B$7:B268)+1,"")</f>
        <v/>
      </c>
      <c r="C269" s="57" t="str">
        <f>IFERROR(IF($D$3&lt;&gt;"",SMALL('HELP ACC-ITEMS'!$C$4:$C$1000,ROW(A263))," "),"    ")</f>
        <v xml:space="preserve"> </v>
      </c>
      <c r="D269" s="56" t="str">
        <f t="array" ref="D269">IFERROR(INDEX('HELP ACC-ITEMS'!$D$4:$D$1000,SMALL(IF(C269='HELP ACC-ITEMS'!$C$4:$C$1000,ROW('HELP ACC-ITEMS'!$C$4:$C$1000)-3),COUNTIF($C$8:C269,C269))),"")</f>
        <v xml:space="preserve"> </v>
      </c>
      <c r="E269" s="56" t="str">
        <f t="array" ref="E269">IFERROR(INDEX('HELP ACC-ITEMS'!$E$4:$E$1000,SMALL(IF(C269='HELP ACC-ITEMS'!$C$4:$C$1000,ROW('HELP ACC-ITEMS'!$C$4:$C$1000)-3),COUNTIF($C$8:C269,C269))),"")</f>
        <v/>
      </c>
      <c r="F269" s="56" t="str">
        <f t="array" ref="F269">IFERROR(INDEX('HELP ACC-ITEMS'!$F$4:$F$1000,SMALL(IF(C269='HELP ACC-ITEMS'!$C$4:$C$1000,ROW('HELP ACC-ITEMS'!$C$4:$C$1000)-3),COUNTIF($C$8:C269,C269))),"")</f>
        <v xml:space="preserve"> </v>
      </c>
      <c r="G269" s="55">
        <f t="array" ref="G269">IF(OR(MID($E269,1,4)="وارد",MID($E269,1,10)="مرتجع عميل"),IF($D$3&lt;&gt;"",INDEX('HELP ACC-ITEMS'!$G$4:$G$1000,SMALL(IF(C269='HELP ACC-ITEMS'!$C$4:$C$1000,ROW('HELP ACC-ITEMS'!$C$4:$C$1000)-3),COUNTIF($C$8:C269,C269)))),0)</f>
        <v>0</v>
      </c>
      <c r="H269" s="55">
        <f t="array" ref="H269">IF(OR(MID($E269,1,5)="منصرف",MID($E269,1,10)="مرتجع مورد"),IF($D$3&lt;&gt;"",INDEX('HELP ACC-ITEMS'!$G$4:$G$1000,SMALL(IF(C269='HELP ACC-ITEMS'!$C$4:$C$1000,ROW('HELP ACC-ITEMS'!$C$4:$C$1000)-3),COUNTIF($C$8:C269,C269)))),0)</f>
        <v>0</v>
      </c>
      <c r="I269" s="55">
        <f t="shared" si="6"/>
        <v>0</v>
      </c>
      <c r="J269" s="55" t="str">
        <f t="array" ref="J269">IFERROR(INDEX('HELP ACC-ITEMS'!$H$4:$H$1000,SMALL(IF(C269='HELP ACC-ITEMS'!$C$4:$C$1000,ROW('HELP ACC-ITEMS'!$C$4:$C$1000)-3),COUNTIF($C$8:C269,C269))),"")</f>
        <v xml:space="preserve"> </v>
      </c>
    </row>
    <row r="270" spans="2:10">
      <c r="B270" s="55" t="str">
        <f>IF( E270&lt;&gt;"",COUNT($B$7:B269)+1,"")</f>
        <v/>
      </c>
      <c r="C270" s="57" t="str">
        <f>IFERROR(IF($D$3&lt;&gt;"",SMALL('HELP ACC-ITEMS'!$C$4:$C$1000,ROW(A264))," "),"    ")</f>
        <v xml:space="preserve"> </v>
      </c>
      <c r="D270" s="56" t="str">
        <f t="array" ref="D270">IFERROR(INDEX('HELP ACC-ITEMS'!$D$4:$D$1000,SMALL(IF(C270='HELP ACC-ITEMS'!$C$4:$C$1000,ROW('HELP ACC-ITEMS'!$C$4:$C$1000)-3),COUNTIF($C$8:C270,C270))),"")</f>
        <v xml:space="preserve"> </v>
      </c>
      <c r="E270" s="56" t="str">
        <f t="array" ref="E270">IFERROR(INDEX('HELP ACC-ITEMS'!$E$4:$E$1000,SMALL(IF(C270='HELP ACC-ITEMS'!$C$4:$C$1000,ROW('HELP ACC-ITEMS'!$C$4:$C$1000)-3),COUNTIF($C$8:C270,C270))),"")</f>
        <v/>
      </c>
      <c r="F270" s="56" t="str">
        <f t="array" ref="F270">IFERROR(INDEX('HELP ACC-ITEMS'!$F$4:$F$1000,SMALL(IF(C270='HELP ACC-ITEMS'!$C$4:$C$1000,ROW('HELP ACC-ITEMS'!$C$4:$C$1000)-3),COUNTIF($C$8:C270,C270))),"")</f>
        <v xml:space="preserve"> </v>
      </c>
      <c r="G270" s="55">
        <f t="array" ref="G270">IF(OR(MID($E270,1,4)="وارد",MID($E270,1,10)="مرتجع عميل"),IF($D$3&lt;&gt;"",INDEX('HELP ACC-ITEMS'!$G$4:$G$1000,SMALL(IF(C270='HELP ACC-ITEMS'!$C$4:$C$1000,ROW('HELP ACC-ITEMS'!$C$4:$C$1000)-3),COUNTIF($C$8:C270,C270)))),0)</f>
        <v>0</v>
      </c>
      <c r="H270" s="55">
        <f t="array" ref="H270">IF(OR(MID($E270,1,5)="منصرف",MID($E270,1,10)="مرتجع مورد"),IF($D$3&lt;&gt;"",INDEX('HELP ACC-ITEMS'!$G$4:$G$1000,SMALL(IF(C270='HELP ACC-ITEMS'!$C$4:$C$1000,ROW('HELP ACC-ITEMS'!$C$4:$C$1000)-3),COUNTIF($C$8:C270,C270)))),0)</f>
        <v>0</v>
      </c>
      <c r="I270" s="55">
        <f t="shared" ref="I270:I333" si="7">I269+G270-H270</f>
        <v>0</v>
      </c>
      <c r="J270" s="55" t="str">
        <f t="array" ref="J270">IFERROR(INDEX('HELP ACC-ITEMS'!$H$4:$H$1000,SMALL(IF(C270='HELP ACC-ITEMS'!$C$4:$C$1000,ROW('HELP ACC-ITEMS'!$C$4:$C$1000)-3),COUNTIF($C$8:C270,C270))),"")</f>
        <v xml:space="preserve"> </v>
      </c>
    </row>
    <row r="271" spans="2:10">
      <c r="B271" s="55" t="str">
        <f>IF( E271&lt;&gt;"",COUNT($B$7:B270)+1,"")</f>
        <v/>
      </c>
      <c r="C271" s="57" t="str">
        <f>IFERROR(IF($D$3&lt;&gt;"",SMALL('HELP ACC-ITEMS'!$C$4:$C$1000,ROW(A265))," "),"    ")</f>
        <v xml:space="preserve"> </v>
      </c>
      <c r="D271" s="56" t="str">
        <f t="array" ref="D271">IFERROR(INDEX('HELP ACC-ITEMS'!$D$4:$D$1000,SMALL(IF(C271='HELP ACC-ITEMS'!$C$4:$C$1000,ROW('HELP ACC-ITEMS'!$C$4:$C$1000)-3),COUNTIF($C$8:C271,C271))),"")</f>
        <v xml:space="preserve"> </v>
      </c>
      <c r="E271" s="56" t="str">
        <f t="array" ref="E271">IFERROR(INDEX('HELP ACC-ITEMS'!$E$4:$E$1000,SMALL(IF(C271='HELP ACC-ITEMS'!$C$4:$C$1000,ROW('HELP ACC-ITEMS'!$C$4:$C$1000)-3),COUNTIF($C$8:C271,C271))),"")</f>
        <v/>
      </c>
      <c r="F271" s="56" t="str">
        <f t="array" ref="F271">IFERROR(INDEX('HELP ACC-ITEMS'!$F$4:$F$1000,SMALL(IF(C271='HELP ACC-ITEMS'!$C$4:$C$1000,ROW('HELP ACC-ITEMS'!$C$4:$C$1000)-3),COUNTIF($C$8:C271,C271))),"")</f>
        <v xml:space="preserve"> </v>
      </c>
      <c r="G271" s="55">
        <f t="array" ref="G271">IF(OR(MID($E271,1,4)="وارد",MID($E271,1,10)="مرتجع عميل"),IF($D$3&lt;&gt;"",INDEX('HELP ACC-ITEMS'!$G$4:$G$1000,SMALL(IF(C271='HELP ACC-ITEMS'!$C$4:$C$1000,ROW('HELP ACC-ITEMS'!$C$4:$C$1000)-3),COUNTIF($C$8:C271,C271)))),0)</f>
        <v>0</v>
      </c>
      <c r="H271" s="55">
        <f t="array" ref="H271">IF(OR(MID($E271,1,5)="منصرف",MID($E271,1,10)="مرتجع مورد"),IF($D$3&lt;&gt;"",INDEX('HELP ACC-ITEMS'!$G$4:$G$1000,SMALL(IF(C271='HELP ACC-ITEMS'!$C$4:$C$1000,ROW('HELP ACC-ITEMS'!$C$4:$C$1000)-3),COUNTIF($C$8:C271,C271)))),0)</f>
        <v>0</v>
      </c>
      <c r="I271" s="55">
        <f t="shared" si="7"/>
        <v>0</v>
      </c>
      <c r="J271" s="55" t="str">
        <f t="array" ref="J271">IFERROR(INDEX('HELP ACC-ITEMS'!$H$4:$H$1000,SMALL(IF(C271='HELP ACC-ITEMS'!$C$4:$C$1000,ROW('HELP ACC-ITEMS'!$C$4:$C$1000)-3),COUNTIF($C$8:C271,C271))),"")</f>
        <v xml:space="preserve"> </v>
      </c>
    </row>
    <row r="272" spans="2:10">
      <c r="B272" s="55" t="str">
        <f>IF( E272&lt;&gt;"",COUNT($B$7:B271)+1,"")</f>
        <v/>
      </c>
      <c r="C272" s="57" t="str">
        <f>IFERROR(IF($D$3&lt;&gt;"",SMALL('HELP ACC-ITEMS'!$C$4:$C$1000,ROW(A266))," "),"    ")</f>
        <v xml:space="preserve"> </v>
      </c>
      <c r="D272" s="56" t="str">
        <f t="array" ref="D272">IFERROR(INDEX('HELP ACC-ITEMS'!$D$4:$D$1000,SMALL(IF(C272='HELP ACC-ITEMS'!$C$4:$C$1000,ROW('HELP ACC-ITEMS'!$C$4:$C$1000)-3),COUNTIF($C$8:C272,C272))),"")</f>
        <v xml:space="preserve"> </v>
      </c>
      <c r="E272" s="56" t="str">
        <f t="array" ref="E272">IFERROR(INDEX('HELP ACC-ITEMS'!$E$4:$E$1000,SMALL(IF(C272='HELP ACC-ITEMS'!$C$4:$C$1000,ROW('HELP ACC-ITEMS'!$C$4:$C$1000)-3),COUNTIF($C$8:C272,C272))),"")</f>
        <v/>
      </c>
      <c r="F272" s="56" t="str">
        <f t="array" ref="F272">IFERROR(INDEX('HELP ACC-ITEMS'!$F$4:$F$1000,SMALL(IF(C272='HELP ACC-ITEMS'!$C$4:$C$1000,ROW('HELP ACC-ITEMS'!$C$4:$C$1000)-3),COUNTIF($C$8:C272,C272))),"")</f>
        <v xml:space="preserve"> </v>
      </c>
      <c r="G272" s="55">
        <f t="array" ref="G272">IF(OR(MID($E272,1,4)="وارد",MID($E272,1,10)="مرتجع عميل"),IF($D$3&lt;&gt;"",INDEX('HELP ACC-ITEMS'!$G$4:$G$1000,SMALL(IF(C272='HELP ACC-ITEMS'!$C$4:$C$1000,ROW('HELP ACC-ITEMS'!$C$4:$C$1000)-3),COUNTIF($C$8:C272,C272)))),0)</f>
        <v>0</v>
      </c>
      <c r="H272" s="55">
        <f t="array" ref="H272">IF(OR(MID($E272,1,5)="منصرف",MID($E272,1,10)="مرتجع مورد"),IF($D$3&lt;&gt;"",INDEX('HELP ACC-ITEMS'!$G$4:$G$1000,SMALL(IF(C272='HELP ACC-ITEMS'!$C$4:$C$1000,ROW('HELP ACC-ITEMS'!$C$4:$C$1000)-3),COUNTIF($C$8:C272,C272)))),0)</f>
        <v>0</v>
      </c>
      <c r="I272" s="55">
        <f t="shared" si="7"/>
        <v>0</v>
      </c>
      <c r="J272" s="55" t="str">
        <f t="array" ref="J272">IFERROR(INDEX('HELP ACC-ITEMS'!$H$4:$H$1000,SMALL(IF(C272='HELP ACC-ITEMS'!$C$4:$C$1000,ROW('HELP ACC-ITEMS'!$C$4:$C$1000)-3),COUNTIF($C$8:C272,C272))),"")</f>
        <v xml:space="preserve"> </v>
      </c>
    </row>
    <row r="273" spans="2:10">
      <c r="B273" s="55" t="str">
        <f>IF( E273&lt;&gt;"",COUNT($B$7:B272)+1,"")</f>
        <v/>
      </c>
      <c r="C273" s="57" t="str">
        <f>IFERROR(IF($D$3&lt;&gt;"",SMALL('HELP ACC-ITEMS'!$C$4:$C$1000,ROW(A267))," "),"    ")</f>
        <v xml:space="preserve"> </v>
      </c>
      <c r="D273" s="56" t="str">
        <f t="array" ref="D273">IFERROR(INDEX('HELP ACC-ITEMS'!$D$4:$D$1000,SMALL(IF(C273='HELP ACC-ITEMS'!$C$4:$C$1000,ROW('HELP ACC-ITEMS'!$C$4:$C$1000)-3),COUNTIF($C$8:C273,C273))),"")</f>
        <v xml:space="preserve"> </v>
      </c>
      <c r="E273" s="56" t="str">
        <f t="array" ref="E273">IFERROR(INDEX('HELP ACC-ITEMS'!$E$4:$E$1000,SMALL(IF(C273='HELP ACC-ITEMS'!$C$4:$C$1000,ROW('HELP ACC-ITEMS'!$C$4:$C$1000)-3),COUNTIF($C$8:C273,C273))),"")</f>
        <v/>
      </c>
      <c r="F273" s="56" t="str">
        <f t="array" ref="F273">IFERROR(INDEX('HELP ACC-ITEMS'!$F$4:$F$1000,SMALL(IF(C273='HELP ACC-ITEMS'!$C$4:$C$1000,ROW('HELP ACC-ITEMS'!$C$4:$C$1000)-3),COUNTIF($C$8:C273,C273))),"")</f>
        <v xml:space="preserve"> </v>
      </c>
      <c r="G273" s="55">
        <f t="array" ref="G273">IF(OR(MID($E273,1,4)="وارد",MID($E273,1,10)="مرتجع عميل"),IF($D$3&lt;&gt;"",INDEX('HELP ACC-ITEMS'!$G$4:$G$1000,SMALL(IF(C273='HELP ACC-ITEMS'!$C$4:$C$1000,ROW('HELP ACC-ITEMS'!$C$4:$C$1000)-3),COUNTIF($C$8:C273,C273)))),0)</f>
        <v>0</v>
      </c>
      <c r="H273" s="55">
        <f t="array" ref="H273">IF(OR(MID($E273,1,5)="منصرف",MID($E273,1,10)="مرتجع مورد"),IF($D$3&lt;&gt;"",INDEX('HELP ACC-ITEMS'!$G$4:$G$1000,SMALL(IF(C273='HELP ACC-ITEMS'!$C$4:$C$1000,ROW('HELP ACC-ITEMS'!$C$4:$C$1000)-3),COUNTIF($C$8:C273,C273)))),0)</f>
        <v>0</v>
      </c>
      <c r="I273" s="55">
        <f t="shared" si="7"/>
        <v>0</v>
      </c>
      <c r="J273" s="55" t="str">
        <f t="array" ref="J273">IFERROR(INDEX('HELP ACC-ITEMS'!$H$4:$H$1000,SMALL(IF(C273='HELP ACC-ITEMS'!$C$4:$C$1000,ROW('HELP ACC-ITEMS'!$C$4:$C$1000)-3),COUNTIF($C$8:C273,C273))),"")</f>
        <v xml:space="preserve"> </v>
      </c>
    </row>
    <row r="274" spans="2:10">
      <c r="B274" s="55" t="str">
        <f>IF( E274&lt;&gt;"",COUNT($B$7:B273)+1,"")</f>
        <v/>
      </c>
      <c r="C274" s="57" t="str">
        <f>IFERROR(IF($D$3&lt;&gt;"",SMALL('HELP ACC-ITEMS'!$C$4:$C$1000,ROW(A268))," "),"    ")</f>
        <v xml:space="preserve"> </v>
      </c>
      <c r="D274" s="56" t="str">
        <f t="array" ref="D274">IFERROR(INDEX('HELP ACC-ITEMS'!$D$4:$D$1000,SMALL(IF(C274='HELP ACC-ITEMS'!$C$4:$C$1000,ROW('HELP ACC-ITEMS'!$C$4:$C$1000)-3),COUNTIF($C$8:C274,C274))),"")</f>
        <v xml:space="preserve"> </v>
      </c>
      <c r="E274" s="56" t="str">
        <f t="array" ref="E274">IFERROR(INDEX('HELP ACC-ITEMS'!$E$4:$E$1000,SMALL(IF(C274='HELP ACC-ITEMS'!$C$4:$C$1000,ROW('HELP ACC-ITEMS'!$C$4:$C$1000)-3),COUNTIF($C$8:C274,C274))),"")</f>
        <v/>
      </c>
      <c r="F274" s="56" t="str">
        <f t="array" ref="F274">IFERROR(INDEX('HELP ACC-ITEMS'!$F$4:$F$1000,SMALL(IF(C274='HELP ACC-ITEMS'!$C$4:$C$1000,ROW('HELP ACC-ITEMS'!$C$4:$C$1000)-3),COUNTIF($C$8:C274,C274))),"")</f>
        <v xml:space="preserve"> </v>
      </c>
      <c r="G274" s="55">
        <f t="array" ref="G274">IF(OR(MID($E274,1,4)="وارد",MID($E274,1,10)="مرتجع عميل"),IF($D$3&lt;&gt;"",INDEX('HELP ACC-ITEMS'!$G$4:$G$1000,SMALL(IF(C274='HELP ACC-ITEMS'!$C$4:$C$1000,ROW('HELP ACC-ITEMS'!$C$4:$C$1000)-3),COUNTIF($C$8:C274,C274)))),0)</f>
        <v>0</v>
      </c>
      <c r="H274" s="55">
        <f t="array" ref="H274">IF(OR(MID($E274,1,5)="منصرف",MID($E274,1,10)="مرتجع مورد"),IF($D$3&lt;&gt;"",INDEX('HELP ACC-ITEMS'!$G$4:$G$1000,SMALL(IF(C274='HELP ACC-ITEMS'!$C$4:$C$1000,ROW('HELP ACC-ITEMS'!$C$4:$C$1000)-3),COUNTIF($C$8:C274,C274)))),0)</f>
        <v>0</v>
      </c>
      <c r="I274" s="55">
        <f t="shared" si="7"/>
        <v>0</v>
      </c>
      <c r="J274" s="55" t="str">
        <f t="array" ref="J274">IFERROR(INDEX('HELP ACC-ITEMS'!$H$4:$H$1000,SMALL(IF(C274='HELP ACC-ITEMS'!$C$4:$C$1000,ROW('HELP ACC-ITEMS'!$C$4:$C$1000)-3),COUNTIF($C$8:C274,C274))),"")</f>
        <v xml:space="preserve"> </v>
      </c>
    </row>
    <row r="275" spans="2:10">
      <c r="B275" s="55" t="str">
        <f>IF( E275&lt;&gt;"",COUNT($B$7:B274)+1,"")</f>
        <v/>
      </c>
      <c r="C275" s="57" t="str">
        <f>IFERROR(IF($D$3&lt;&gt;"",SMALL('HELP ACC-ITEMS'!$C$4:$C$1000,ROW(A269))," "),"    ")</f>
        <v xml:space="preserve"> </v>
      </c>
      <c r="D275" s="56" t="str">
        <f t="array" ref="D275">IFERROR(INDEX('HELP ACC-ITEMS'!$D$4:$D$1000,SMALL(IF(C275='HELP ACC-ITEMS'!$C$4:$C$1000,ROW('HELP ACC-ITEMS'!$C$4:$C$1000)-3),COUNTIF($C$8:C275,C275))),"")</f>
        <v xml:space="preserve"> </v>
      </c>
      <c r="E275" s="56" t="str">
        <f t="array" ref="E275">IFERROR(INDEX('HELP ACC-ITEMS'!$E$4:$E$1000,SMALL(IF(C275='HELP ACC-ITEMS'!$C$4:$C$1000,ROW('HELP ACC-ITEMS'!$C$4:$C$1000)-3),COUNTIF($C$8:C275,C275))),"")</f>
        <v/>
      </c>
      <c r="F275" s="56" t="str">
        <f t="array" ref="F275">IFERROR(INDEX('HELP ACC-ITEMS'!$F$4:$F$1000,SMALL(IF(C275='HELP ACC-ITEMS'!$C$4:$C$1000,ROW('HELP ACC-ITEMS'!$C$4:$C$1000)-3),COUNTIF($C$8:C275,C275))),"")</f>
        <v xml:space="preserve"> </v>
      </c>
      <c r="G275" s="55">
        <f t="array" ref="G275">IF(OR(MID($E275,1,4)="وارد",MID($E275,1,10)="مرتجع عميل"),IF($D$3&lt;&gt;"",INDEX('HELP ACC-ITEMS'!$G$4:$G$1000,SMALL(IF(C275='HELP ACC-ITEMS'!$C$4:$C$1000,ROW('HELP ACC-ITEMS'!$C$4:$C$1000)-3),COUNTIF($C$8:C275,C275)))),0)</f>
        <v>0</v>
      </c>
      <c r="H275" s="55">
        <f t="array" ref="H275">IF(OR(MID($E275,1,5)="منصرف",MID($E275,1,10)="مرتجع مورد"),IF($D$3&lt;&gt;"",INDEX('HELP ACC-ITEMS'!$G$4:$G$1000,SMALL(IF(C275='HELP ACC-ITEMS'!$C$4:$C$1000,ROW('HELP ACC-ITEMS'!$C$4:$C$1000)-3),COUNTIF($C$8:C275,C275)))),0)</f>
        <v>0</v>
      </c>
      <c r="I275" s="55">
        <f t="shared" si="7"/>
        <v>0</v>
      </c>
      <c r="J275" s="55" t="str">
        <f t="array" ref="J275">IFERROR(INDEX('HELP ACC-ITEMS'!$H$4:$H$1000,SMALL(IF(C275='HELP ACC-ITEMS'!$C$4:$C$1000,ROW('HELP ACC-ITEMS'!$C$4:$C$1000)-3),COUNTIF($C$8:C275,C275))),"")</f>
        <v xml:space="preserve"> </v>
      </c>
    </row>
    <row r="276" spans="2:10">
      <c r="B276" s="55" t="str">
        <f>IF( E276&lt;&gt;"",COUNT($B$7:B275)+1,"")</f>
        <v/>
      </c>
      <c r="C276" s="57" t="str">
        <f>IFERROR(IF($D$3&lt;&gt;"",SMALL('HELP ACC-ITEMS'!$C$4:$C$1000,ROW(A270))," "),"    ")</f>
        <v xml:space="preserve"> </v>
      </c>
      <c r="D276" s="56" t="str">
        <f t="array" ref="D276">IFERROR(INDEX('HELP ACC-ITEMS'!$D$4:$D$1000,SMALL(IF(C276='HELP ACC-ITEMS'!$C$4:$C$1000,ROW('HELP ACC-ITEMS'!$C$4:$C$1000)-3),COUNTIF($C$8:C276,C276))),"")</f>
        <v xml:space="preserve"> </v>
      </c>
      <c r="E276" s="56" t="str">
        <f t="array" ref="E276">IFERROR(INDEX('HELP ACC-ITEMS'!$E$4:$E$1000,SMALL(IF(C276='HELP ACC-ITEMS'!$C$4:$C$1000,ROW('HELP ACC-ITEMS'!$C$4:$C$1000)-3),COUNTIF($C$8:C276,C276))),"")</f>
        <v/>
      </c>
      <c r="F276" s="56" t="str">
        <f t="array" ref="F276">IFERROR(INDEX('HELP ACC-ITEMS'!$F$4:$F$1000,SMALL(IF(C276='HELP ACC-ITEMS'!$C$4:$C$1000,ROW('HELP ACC-ITEMS'!$C$4:$C$1000)-3),COUNTIF($C$8:C276,C276))),"")</f>
        <v xml:space="preserve"> </v>
      </c>
      <c r="G276" s="55">
        <f t="array" ref="G276">IF(OR(MID($E276,1,4)="وارد",MID($E276,1,10)="مرتجع عميل"),IF($D$3&lt;&gt;"",INDEX('HELP ACC-ITEMS'!$G$4:$G$1000,SMALL(IF(C276='HELP ACC-ITEMS'!$C$4:$C$1000,ROW('HELP ACC-ITEMS'!$C$4:$C$1000)-3),COUNTIF($C$8:C276,C276)))),0)</f>
        <v>0</v>
      </c>
      <c r="H276" s="55">
        <f t="array" ref="H276">IF(OR(MID($E276,1,5)="منصرف",MID($E276,1,10)="مرتجع مورد"),IF($D$3&lt;&gt;"",INDEX('HELP ACC-ITEMS'!$G$4:$G$1000,SMALL(IF(C276='HELP ACC-ITEMS'!$C$4:$C$1000,ROW('HELP ACC-ITEMS'!$C$4:$C$1000)-3),COUNTIF($C$8:C276,C276)))),0)</f>
        <v>0</v>
      </c>
      <c r="I276" s="55">
        <f t="shared" si="7"/>
        <v>0</v>
      </c>
      <c r="J276" s="55" t="str">
        <f t="array" ref="J276">IFERROR(INDEX('HELP ACC-ITEMS'!$H$4:$H$1000,SMALL(IF(C276='HELP ACC-ITEMS'!$C$4:$C$1000,ROW('HELP ACC-ITEMS'!$C$4:$C$1000)-3),COUNTIF($C$8:C276,C276))),"")</f>
        <v xml:space="preserve"> </v>
      </c>
    </row>
    <row r="277" spans="2:10">
      <c r="B277" s="55" t="str">
        <f>IF( E277&lt;&gt;"",COUNT($B$7:B276)+1,"")</f>
        <v/>
      </c>
      <c r="C277" s="57" t="str">
        <f>IFERROR(IF($D$3&lt;&gt;"",SMALL('HELP ACC-ITEMS'!$C$4:$C$1000,ROW(A271))," "),"    ")</f>
        <v xml:space="preserve"> </v>
      </c>
      <c r="D277" s="56" t="str">
        <f t="array" ref="D277">IFERROR(INDEX('HELP ACC-ITEMS'!$D$4:$D$1000,SMALL(IF(C277='HELP ACC-ITEMS'!$C$4:$C$1000,ROW('HELP ACC-ITEMS'!$C$4:$C$1000)-3),COUNTIF($C$8:C277,C277))),"")</f>
        <v xml:space="preserve"> </v>
      </c>
      <c r="E277" s="56" t="str">
        <f t="array" ref="E277">IFERROR(INDEX('HELP ACC-ITEMS'!$E$4:$E$1000,SMALL(IF(C277='HELP ACC-ITEMS'!$C$4:$C$1000,ROW('HELP ACC-ITEMS'!$C$4:$C$1000)-3),COUNTIF($C$8:C277,C277))),"")</f>
        <v/>
      </c>
      <c r="F277" s="56" t="str">
        <f t="array" ref="F277">IFERROR(INDEX('HELP ACC-ITEMS'!$F$4:$F$1000,SMALL(IF(C277='HELP ACC-ITEMS'!$C$4:$C$1000,ROW('HELP ACC-ITEMS'!$C$4:$C$1000)-3),COUNTIF($C$8:C277,C277))),"")</f>
        <v xml:space="preserve"> </v>
      </c>
      <c r="G277" s="55">
        <f t="array" ref="G277">IF(OR(MID($E277,1,4)="وارد",MID($E277,1,10)="مرتجع عميل"),IF($D$3&lt;&gt;"",INDEX('HELP ACC-ITEMS'!$G$4:$G$1000,SMALL(IF(C277='HELP ACC-ITEMS'!$C$4:$C$1000,ROW('HELP ACC-ITEMS'!$C$4:$C$1000)-3),COUNTIF($C$8:C277,C277)))),0)</f>
        <v>0</v>
      </c>
      <c r="H277" s="55">
        <f t="array" ref="H277">IF(OR(MID($E277,1,5)="منصرف",MID($E277,1,10)="مرتجع مورد"),IF($D$3&lt;&gt;"",INDEX('HELP ACC-ITEMS'!$G$4:$G$1000,SMALL(IF(C277='HELP ACC-ITEMS'!$C$4:$C$1000,ROW('HELP ACC-ITEMS'!$C$4:$C$1000)-3),COUNTIF($C$8:C277,C277)))),0)</f>
        <v>0</v>
      </c>
      <c r="I277" s="55">
        <f t="shared" si="7"/>
        <v>0</v>
      </c>
      <c r="J277" s="55" t="str">
        <f t="array" ref="J277">IFERROR(INDEX('HELP ACC-ITEMS'!$H$4:$H$1000,SMALL(IF(C277='HELP ACC-ITEMS'!$C$4:$C$1000,ROW('HELP ACC-ITEMS'!$C$4:$C$1000)-3),COUNTIF($C$8:C277,C277))),"")</f>
        <v xml:space="preserve"> </v>
      </c>
    </row>
    <row r="278" spans="2:10">
      <c r="B278" s="55" t="str">
        <f>IF( E278&lt;&gt;"",COUNT($B$7:B277)+1,"")</f>
        <v/>
      </c>
      <c r="C278" s="57" t="str">
        <f>IFERROR(IF($D$3&lt;&gt;"",SMALL('HELP ACC-ITEMS'!$C$4:$C$1000,ROW(A272))," "),"    ")</f>
        <v xml:space="preserve"> </v>
      </c>
      <c r="D278" s="56" t="str">
        <f t="array" ref="D278">IFERROR(INDEX('HELP ACC-ITEMS'!$D$4:$D$1000,SMALL(IF(C278='HELP ACC-ITEMS'!$C$4:$C$1000,ROW('HELP ACC-ITEMS'!$C$4:$C$1000)-3),COUNTIF($C$8:C278,C278))),"")</f>
        <v xml:space="preserve"> </v>
      </c>
      <c r="E278" s="56" t="str">
        <f t="array" ref="E278">IFERROR(INDEX('HELP ACC-ITEMS'!$E$4:$E$1000,SMALL(IF(C278='HELP ACC-ITEMS'!$C$4:$C$1000,ROW('HELP ACC-ITEMS'!$C$4:$C$1000)-3),COUNTIF($C$8:C278,C278))),"")</f>
        <v/>
      </c>
      <c r="F278" s="56" t="str">
        <f t="array" ref="F278">IFERROR(INDEX('HELP ACC-ITEMS'!$F$4:$F$1000,SMALL(IF(C278='HELP ACC-ITEMS'!$C$4:$C$1000,ROW('HELP ACC-ITEMS'!$C$4:$C$1000)-3),COUNTIF($C$8:C278,C278))),"")</f>
        <v xml:space="preserve"> </v>
      </c>
      <c r="G278" s="55">
        <f t="array" ref="G278">IF(OR(MID($E278,1,4)="وارد",MID($E278,1,10)="مرتجع عميل"),IF($D$3&lt;&gt;"",INDEX('HELP ACC-ITEMS'!$G$4:$G$1000,SMALL(IF(C278='HELP ACC-ITEMS'!$C$4:$C$1000,ROW('HELP ACC-ITEMS'!$C$4:$C$1000)-3),COUNTIF($C$8:C278,C278)))),0)</f>
        <v>0</v>
      </c>
      <c r="H278" s="55">
        <f t="array" ref="H278">IF(OR(MID($E278,1,5)="منصرف",MID($E278,1,10)="مرتجع مورد"),IF($D$3&lt;&gt;"",INDEX('HELP ACC-ITEMS'!$G$4:$G$1000,SMALL(IF(C278='HELP ACC-ITEMS'!$C$4:$C$1000,ROW('HELP ACC-ITEMS'!$C$4:$C$1000)-3),COUNTIF($C$8:C278,C278)))),0)</f>
        <v>0</v>
      </c>
      <c r="I278" s="55">
        <f t="shared" si="7"/>
        <v>0</v>
      </c>
      <c r="J278" s="55" t="str">
        <f t="array" ref="J278">IFERROR(INDEX('HELP ACC-ITEMS'!$H$4:$H$1000,SMALL(IF(C278='HELP ACC-ITEMS'!$C$4:$C$1000,ROW('HELP ACC-ITEMS'!$C$4:$C$1000)-3),COUNTIF($C$8:C278,C278))),"")</f>
        <v xml:space="preserve"> </v>
      </c>
    </row>
    <row r="279" spans="2:10">
      <c r="B279" s="55" t="str">
        <f>IF( E279&lt;&gt;"",COUNT($B$7:B278)+1,"")</f>
        <v/>
      </c>
      <c r="C279" s="57" t="str">
        <f>IFERROR(IF($D$3&lt;&gt;"",SMALL('HELP ACC-ITEMS'!$C$4:$C$1000,ROW(A273))," "),"    ")</f>
        <v xml:space="preserve"> </v>
      </c>
      <c r="D279" s="56" t="str">
        <f t="array" ref="D279">IFERROR(INDEX('HELP ACC-ITEMS'!$D$4:$D$1000,SMALL(IF(C279='HELP ACC-ITEMS'!$C$4:$C$1000,ROW('HELP ACC-ITEMS'!$C$4:$C$1000)-3),COUNTIF($C$8:C279,C279))),"")</f>
        <v xml:space="preserve"> </v>
      </c>
      <c r="E279" s="56" t="str">
        <f t="array" ref="E279">IFERROR(INDEX('HELP ACC-ITEMS'!$E$4:$E$1000,SMALL(IF(C279='HELP ACC-ITEMS'!$C$4:$C$1000,ROW('HELP ACC-ITEMS'!$C$4:$C$1000)-3),COUNTIF($C$8:C279,C279))),"")</f>
        <v/>
      </c>
      <c r="F279" s="56" t="str">
        <f t="array" ref="F279">IFERROR(INDEX('HELP ACC-ITEMS'!$F$4:$F$1000,SMALL(IF(C279='HELP ACC-ITEMS'!$C$4:$C$1000,ROW('HELP ACC-ITEMS'!$C$4:$C$1000)-3),COUNTIF($C$8:C279,C279))),"")</f>
        <v xml:space="preserve"> </v>
      </c>
      <c r="G279" s="55">
        <f t="array" ref="G279">IF(OR(MID($E279,1,4)="وارد",MID($E279,1,10)="مرتجع عميل"),IF($D$3&lt;&gt;"",INDEX('HELP ACC-ITEMS'!$G$4:$G$1000,SMALL(IF(C279='HELP ACC-ITEMS'!$C$4:$C$1000,ROW('HELP ACC-ITEMS'!$C$4:$C$1000)-3),COUNTIF($C$8:C279,C279)))),0)</f>
        <v>0</v>
      </c>
      <c r="H279" s="55">
        <f t="array" ref="H279">IF(OR(MID($E279,1,5)="منصرف",MID($E279,1,10)="مرتجع مورد"),IF($D$3&lt;&gt;"",INDEX('HELP ACC-ITEMS'!$G$4:$G$1000,SMALL(IF(C279='HELP ACC-ITEMS'!$C$4:$C$1000,ROW('HELP ACC-ITEMS'!$C$4:$C$1000)-3),COUNTIF($C$8:C279,C279)))),0)</f>
        <v>0</v>
      </c>
      <c r="I279" s="55">
        <f t="shared" si="7"/>
        <v>0</v>
      </c>
      <c r="J279" s="55" t="str">
        <f t="array" ref="J279">IFERROR(INDEX('HELP ACC-ITEMS'!$H$4:$H$1000,SMALL(IF(C279='HELP ACC-ITEMS'!$C$4:$C$1000,ROW('HELP ACC-ITEMS'!$C$4:$C$1000)-3),COUNTIF($C$8:C279,C279))),"")</f>
        <v xml:space="preserve"> </v>
      </c>
    </row>
    <row r="280" spans="2:10">
      <c r="B280" s="55" t="str">
        <f>IF( E280&lt;&gt;"",COUNT($B$7:B279)+1,"")</f>
        <v/>
      </c>
      <c r="C280" s="57" t="str">
        <f>IFERROR(IF($D$3&lt;&gt;"",SMALL('HELP ACC-ITEMS'!$C$4:$C$1000,ROW(A274))," "),"    ")</f>
        <v xml:space="preserve"> </v>
      </c>
      <c r="D280" s="56" t="str">
        <f t="array" ref="D280">IFERROR(INDEX('HELP ACC-ITEMS'!$D$4:$D$1000,SMALL(IF(C280='HELP ACC-ITEMS'!$C$4:$C$1000,ROW('HELP ACC-ITEMS'!$C$4:$C$1000)-3),COUNTIF($C$8:C280,C280))),"")</f>
        <v xml:space="preserve"> </v>
      </c>
      <c r="E280" s="56" t="str">
        <f t="array" ref="E280">IFERROR(INDEX('HELP ACC-ITEMS'!$E$4:$E$1000,SMALL(IF(C280='HELP ACC-ITEMS'!$C$4:$C$1000,ROW('HELP ACC-ITEMS'!$C$4:$C$1000)-3),COUNTIF($C$8:C280,C280))),"")</f>
        <v/>
      </c>
      <c r="F280" s="56" t="str">
        <f t="array" ref="F280">IFERROR(INDEX('HELP ACC-ITEMS'!$F$4:$F$1000,SMALL(IF(C280='HELP ACC-ITEMS'!$C$4:$C$1000,ROW('HELP ACC-ITEMS'!$C$4:$C$1000)-3),COUNTIF($C$8:C280,C280))),"")</f>
        <v xml:space="preserve"> </v>
      </c>
      <c r="G280" s="55">
        <f t="array" ref="G280">IF(OR(MID($E280,1,4)="وارد",MID($E280,1,10)="مرتجع عميل"),IF($D$3&lt;&gt;"",INDEX('HELP ACC-ITEMS'!$G$4:$G$1000,SMALL(IF(C280='HELP ACC-ITEMS'!$C$4:$C$1000,ROW('HELP ACC-ITEMS'!$C$4:$C$1000)-3),COUNTIF($C$8:C280,C280)))),0)</f>
        <v>0</v>
      </c>
      <c r="H280" s="55">
        <f t="array" ref="H280">IF(OR(MID($E280,1,5)="منصرف",MID($E280,1,10)="مرتجع مورد"),IF($D$3&lt;&gt;"",INDEX('HELP ACC-ITEMS'!$G$4:$G$1000,SMALL(IF(C280='HELP ACC-ITEMS'!$C$4:$C$1000,ROW('HELP ACC-ITEMS'!$C$4:$C$1000)-3),COUNTIF($C$8:C280,C280)))),0)</f>
        <v>0</v>
      </c>
      <c r="I280" s="55">
        <f t="shared" si="7"/>
        <v>0</v>
      </c>
      <c r="J280" s="55" t="str">
        <f t="array" ref="J280">IFERROR(INDEX('HELP ACC-ITEMS'!$H$4:$H$1000,SMALL(IF(C280='HELP ACC-ITEMS'!$C$4:$C$1000,ROW('HELP ACC-ITEMS'!$C$4:$C$1000)-3),COUNTIF($C$8:C280,C280))),"")</f>
        <v xml:space="preserve"> </v>
      </c>
    </row>
    <row r="281" spans="2:10">
      <c r="B281" s="55" t="str">
        <f>IF( E281&lt;&gt;"",COUNT($B$7:B280)+1,"")</f>
        <v/>
      </c>
      <c r="C281" s="57" t="str">
        <f>IFERROR(IF($D$3&lt;&gt;"",SMALL('HELP ACC-ITEMS'!$C$4:$C$1000,ROW(A275))," "),"    ")</f>
        <v xml:space="preserve"> </v>
      </c>
      <c r="D281" s="56" t="str">
        <f t="array" ref="D281">IFERROR(INDEX('HELP ACC-ITEMS'!$D$4:$D$1000,SMALL(IF(C281='HELP ACC-ITEMS'!$C$4:$C$1000,ROW('HELP ACC-ITEMS'!$C$4:$C$1000)-3),COUNTIF($C$8:C281,C281))),"")</f>
        <v xml:space="preserve"> </v>
      </c>
      <c r="E281" s="56" t="str">
        <f t="array" ref="E281">IFERROR(INDEX('HELP ACC-ITEMS'!$E$4:$E$1000,SMALL(IF(C281='HELP ACC-ITEMS'!$C$4:$C$1000,ROW('HELP ACC-ITEMS'!$C$4:$C$1000)-3),COUNTIF($C$8:C281,C281))),"")</f>
        <v/>
      </c>
      <c r="F281" s="56" t="str">
        <f t="array" ref="F281">IFERROR(INDEX('HELP ACC-ITEMS'!$F$4:$F$1000,SMALL(IF(C281='HELP ACC-ITEMS'!$C$4:$C$1000,ROW('HELP ACC-ITEMS'!$C$4:$C$1000)-3),COUNTIF($C$8:C281,C281))),"")</f>
        <v xml:space="preserve"> </v>
      </c>
      <c r="G281" s="55">
        <f t="array" ref="G281">IF(OR(MID($E281,1,4)="وارد",MID($E281,1,10)="مرتجع عميل"),IF($D$3&lt;&gt;"",INDEX('HELP ACC-ITEMS'!$G$4:$G$1000,SMALL(IF(C281='HELP ACC-ITEMS'!$C$4:$C$1000,ROW('HELP ACC-ITEMS'!$C$4:$C$1000)-3),COUNTIF($C$8:C281,C281)))),0)</f>
        <v>0</v>
      </c>
      <c r="H281" s="55">
        <f t="array" ref="H281">IF(OR(MID($E281,1,5)="منصرف",MID($E281,1,10)="مرتجع مورد"),IF($D$3&lt;&gt;"",INDEX('HELP ACC-ITEMS'!$G$4:$G$1000,SMALL(IF(C281='HELP ACC-ITEMS'!$C$4:$C$1000,ROW('HELP ACC-ITEMS'!$C$4:$C$1000)-3),COUNTIF($C$8:C281,C281)))),0)</f>
        <v>0</v>
      </c>
      <c r="I281" s="55">
        <f t="shared" si="7"/>
        <v>0</v>
      </c>
      <c r="J281" s="55" t="str">
        <f t="array" ref="J281">IFERROR(INDEX('HELP ACC-ITEMS'!$H$4:$H$1000,SMALL(IF(C281='HELP ACC-ITEMS'!$C$4:$C$1000,ROW('HELP ACC-ITEMS'!$C$4:$C$1000)-3),COUNTIF($C$8:C281,C281))),"")</f>
        <v xml:space="preserve"> </v>
      </c>
    </row>
    <row r="282" spans="2:10">
      <c r="B282" s="55" t="str">
        <f>IF( E282&lt;&gt;"",COUNT($B$7:B281)+1,"")</f>
        <v/>
      </c>
      <c r="C282" s="57" t="str">
        <f>IFERROR(IF($D$3&lt;&gt;"",SMALL('HELP ACC-ITEMS'!$C$4:$C$1000,ROW(A276))," "),"    ")</f>
        <v xml:space="preserve"> </v>
      </c>
      <c r="D282" s="56" t="str">
        <f t="array" ref="D282">IFERROR(INDEX('HELP ACC-ITEMS'!$D$4:$D$1000,SMALL(IF(C282='HELP ACC-ITEMS'!$C$4:$C$1000,ROW('HELP ACC-ITEMS'!$C$4:$C$1000)-3),COUNTIF($C$8:C282,C282))),"")</f>
        <v xml:space="preserve"> </v>
      </c>
      <c r="E282" s="56" t="str">
        <f t="array" ref="E282">IFERROR(INDEX('HELP ACC-ITEMS'!$E$4:$E$1000,SMALL(IF(C282='HELP ACC-ITEMS'!$C$4:$C$1000,ROW('HELP ACC-ITEMS'!$C$4:$C$1000)-3),COUNTIF($C$8:C282,C282))),"")</f>
        <v/>
      </c>
      <c r="F282" s="56" t="str">
        <f t="array" ref="F282">IFERROR(INDEX('HELP ACC-ITEMS'!$F$4:$F$1000,SMALL(IF(C282='HELP ACC-ITEMS'!$C$4:$C$1000,ROW('HELP ACC-ITEMS'!$C$4:$C$1000)-3),COUNTIF($C$8:C282,C282))),"")</f>
        <v xml:space="preserve"> </v>
      </c>
      <c r="G282" s="55">
        <f t="array" ref="G282">IF(OR(MID($E282,1,4)="وارد",MID($E282,1,10)="مرتجع عميل"),IF($D$3&lt;&gt;"",INDEX('HELP ACC-ITEMS'!$G$4:$G$1000,SMALL(IF(C282='HELP ACC-ITEMS'!$C$4:$C$1000,ROW('HELP ACC-ITEMS'!$C$4:$C$1000)-3),COUNTIF($C$8:C282,C282)))),0)</f>
        <v>0</v>
      </c>
      <c r="H282" s="55">
        <f t="array" ref="H282">IF(OR(MID($E282,1,5)="منصرف",MID($E282,1,10)="مرتجع مورد"),IF($D$3&lt;&gt;"",INDEX('HELP ACC-ITEMS'!$G$4:$G$1000,SMALL(IF(C282='HELP ACC-ITEMS'!$C$4:$C$1000,ROW('HELP ACC-ITEMS'!$C$4:$C$1000)-3),COUNTIF($C$8:C282,C282)))),0)</f>
        <v>0</v>
      </c>
      <c r="I282" s="55">
        <f t="shared" si="7"/>
        <v>0</v>
      </c>
      <c r="J282" s="55" t="str">
        <f t="array" ref="J282">IFERROR(INDEX('HELP ACC-ITEMS'!$H$4:$H$1000,SMALL(IF(C282='HELP ACC-ITEMS'!$C$4:$C$1000,ROW('HELP ACC-ITEMS'!$C$4:$C$1000)-3),COUNTIF($C$8:C282,C282))),"")</f>
        <v xml:space="preserve"> </v>
      </c>
    </row>
    <row r="283" spans="2:10">
      <c r="B283" s="55" t="str">
        <f>IF( E283&lt;&gt;"",COUNT($B$7:B282)+1,"")</f>
        <v/>
      </c>
      <c r="C283" s="57" t="str">
        <f>IFERROR(IF($D$3&lt;&gt;"",SMALL('HELP ACC-ITEMS'!$C$4:$C$1000,ROW(A277))," "),"    ")</f>
        <v xml:space="preserve"> </v>
      </c>
      <c r="D283" s="56" t="str">
        <f t="array" ref="D283">IFERROR(INDEX('HELP ACC-ITEMS'!$D$4:$D$1000,SMALL(IF(C283='HELP ACC-ITEMS'!$C$4:$C$1000,ROW('HELP ACC-ITEMS'!$C$4:$C$1000)-3),COUNTIF($C$8:C283,C283))),"")</f>
        <v xml:space="preserve"> </v>
      </c>
      <c r="E283" s="56" t="str">
        <f t="array" ref="E283">IFERROR(INDEX('HELP ACC-ITEMS'!$E$4:$E$1000,SMALL(IF(C283='HELP ACC-ITEMS'!$C$4:$C$1000,ROW('HELP ACC-ITEMS'!$C$4:$C$1000)-3),COUNTIF($C$8:C283,C283))),"")</f>
        <v/>
      </c>
      <c r="F283" s="56" t="str">
        <f t="array" ref="F283">IFERROR(INDEX('HELP ACC-ITEMS'!$F$4:$F$1000,SMALL(IF(C283='HELP ACC-ITEMS'!$C$4:$C$1000,ROW('HELP ACC-ITEMS'!$C$4:$C$1000)-3),COUNTIF($C$8:C283,C283))),"")</f>
        <v xml:space="preserve"> </v>
      </c>
      <c r="G283" s="55">
        <f t="array" ref="G283">IF(OR(MID($E283,1,4)="وارد",MID($E283,1,10)="مرتجع عميل"),IF($D$3&lt;&gt;"",INDEX('HELP ACC-ITEMS'!$G$4:$G$1000,SMALL(IF(C283='HELP ACC-ITEMS'!$C$4:$C$1000,ROW('HELP ACC-ITEMS'!$C$4:$C$1000)-3),COUNTIF($C$8:C283,C283)))),0)</f>
        <v>0</v>
      </c>
      <c r="H283" s="55">
        <f t="array" ref="H283">IF(OR(MID($E283,1,5)="منصرف",MID($E283,1,10)="مرتجع مورد"),IF($D$3&lt;&gt;"",INDEX('HELP ACC-ITEMS'!$G$4:$G$1000,SMALL(IF(C283='HELP ACC-ITEMS'!$C$4:$C$1000,ROW('HELP ACC-ITEMS'!$C$4:$C$1000)-3),COUNTIF($C$8:C283,C283)))),0)</f>
        <v>0</v>
      </c>
      <c r="I283" s="55">
        <f t="shared" si="7"/>
        <v>0</v>
      </c>
      <c r="J283" s="55" t="str">
        <f t="array" ref="J283">IFERROR(INDEX('HELP ACC-ITEMS'!$H$4:$H$1000,SMALL(IF(C283='HELP ACC-ITEMS'!$C$4:$C$1000,ROW('HELP ACC-ITEMS'!$C$4:$C$1000)-3),COUNTIF($C$8:C283,C283))),"")</f>
        <v xml:space="preserve"> </v>
      </c>
    </row>
    <row r="284" spans="2:10">
      <c r="B284" s="55" t="str">
        <f>IF( E284&lt;&gt;"",COUNT($B$7:B283)+1,"")</f>
        <v/>
      </c>
      <c r="C284" s="57" t="str">
        <f>IFERROR(IF($D$3&lt;&gt;"",SMALL('HELP ACC-ITEMS'!$C$4:$C$1000,ROW(A278))," "),"    ")</f>
        <v xml:space="preserve"> </v>
      </c>
      <c r="D284" s="56" t="str">
        <f t="array" ref="D284">IFERROR(INDEX('HELP ACC-ITEMS'!$D$4:$D$1000,SMALL(IF(C284='HELP ACC-ITEMS'!$C$4:$C$1000,ROW('HELP ACC-ITEMS'!$C$4:$C$1000)-3),COUNTIF($C$8:C284,C284))),"")</f>
        <v xml:space="preserve"> </v>
      </c>
      <c r="E284" s="56" t="str">
        <f t="array" ref="E284">IFERROR(INDEX('HELP ACC-ITEMS'!$E$4:$E$1000,SMALL(IF(C284='HELP ACC-ITEMS'!$C$4:$C$1000,ROW('HELP ACC-ITEMS'!$C$4:$C$1000)-3),COUNTIF($C$8:C284,C284))),"")</f>
        <v/>
      </c>
      <c r="F284" s="56" t="str">
        <f t="array" ref="F284">IFERROR(INDEX('HELP ACC-ITEMS'!$F$4:$F$1000,SMALL(IF(C284='HELP ACC-ITEMS'!$C$4:$C$1000,ROW('HELP ACC-ITEMS'!$C$4:$C$1000)-3),COUNTIF($C$8:C284,C284))),"")</f>
        <v xml:space="preserve"> </v>
      </c>
      <c r="G284" s="55">
        <f t="array" ref="G284">IF(OR(MID($E284,1,4)="وارد",MID($E284,1,10)="مرتجع عميل"),IF($D$3&lt;&gt;"",INDEX('HELP ACC-ITEMS'!$G$4:$G$1000,SMALL(IF(C284='HELP ACC-ITEMS'!$C$4:$C$1000,ROW('HELP ACC-ITEMS'!$C$4:$C$1000)-3),COUNTIF($C$8:C284,C284)))),0)</f>
        <v>0</v>
      </c>
      <c r="H284" s="55">
        <f t="array" ref="H284">IF(OR(MID($E284,1,5)="منصرف",MID($E284,1,10)="مرتجع مورد"),IF($D$3&lt;&gt;"",INDEX('HELP ACC-ITEMS'!$G$4:$G$1000,SMALL(IF(C284='HELP ACC-ITEMS'!$C$4:$C$1000,ROW('HELP ACC-ITEMS'!$C$4:$C$1000)-3),COUNTIF($C$8:C284,C284)))),0)</f>
        <v>0</v>
      </c>
      <c r="I284" s="55">
        <f t="shared" si="7"/>
        <v>0</v>
      </c>
      <c r="J284" s="55" t="str">
        <f t="array" ref="J284">IFERROR(INDEX('HELP ACC-ITEMS'!$H$4:$H$1000,SMALL(IF(C284='HELP ACC-ITEMS'!$C$4:$C$1000,ROW('HELP ACC-ITEMS'!$C$4:$C$1000)-3),COUNTIF($C$8:C284,C284))),"")</f>
        <v xml:space="preserve"> </v>
      </c>
    </row>
    <row r="285" spans="2:10">
      <c r="B285" s="55" t="str">
        <f>IF( E285&lt;&gt;"",COUNT($B$7:B284)+1,"")</f>
        <v/>
      </c>
      <c r="C285" s="57" t="str">
        <f>IFERROR(IF($D$3&lt;&gt;"",SMALL('HELP ACC-ITEMS'!$C$4:$C$1000,ROW(A279))," "),"    ")</f>
        <v xml:space="preserve"> </v>
      </c>
      <c r="D285" s="56" t="str">
        <f t="array" ref="D285">IFERROR(INDEX('HELP ACC-ITEMS'!$D$4:$D$1000,SMALL(IF(C285='HELP ACC-ITEMS'!$C$4:$C$1000,ROW('HELP ACC-ITEMS'!$C$4:$C$1000)-3),COUNTIF($C$8:C285,C285))),"")</f>
        <v xml:space="preserve"> </v>
      </c>
      <c r="E285" s="56" t="str">
        <f t="array" ref="E285">IFERROR(INDEX('HELP ACC-ITEMS'!$E$4:$E$1000,SMALL(IF(C285='HELP ACC-ITEMS'!$C$4:$C$1000,ROW('HELP ACC-ITEMS'!$C$4:$C$1000)-3),COUNTIF($C$8:C285,C285))),"")</f>
        <v/>
      </c>
      <c r="F285" s="56" t="str">
        <f t="array" ref="F285">IFERROR(INDEX('HELP ACC-ITEMS'!$F$4:$F$1000,SMALL(IF(C285='HELP ACC-ITEMS'!$C$4:$C$1000,ROW('HELP ACC-ITEMS'!$C$4:$C$1000)-3),COUNTIF($C$8:C285,C285))),"")</f>
        <v xml:space="preserve"> </v>
      </c>
      <c r="G285" s="55">
        <f t="array" ref="G285">IF(OR(MID($E285,1,4)="وارد",MID($E285,1,10)="مرتجع عميل"),IF($D$3&lt;&gt;"",INDEX('HELP ACC-ITEMS'!$G$4:$G$1000,SMALL(IF(C285='HELP ACC-ITEMS'!$C$4:$C$1000,ROW('HELP ACC-ITEMS'!$C$4:$C$1000)-3),COUNTIF($C$8:C285,C285)))),0)</f>
        <v>0</v>
      </c>
      <c r="H285" s="55">
        <f t="array" ref="H285">IF(OR(MID($E285,1,5)="منصرف",MID($E285,1,10)="مرتجع مورد"),IF($D$3&lt;&gt;"",INDEX('HELP ACC-ITEMS'!$G$4:$G$1000,SMALL(IF(C285='HELP ACC-ITEMS'!$C$4:$C$1000,ROW('HELP ACC-ITEMS'!$C$4:$C$1000)-3),COUNTIF($C$8:C285,C285)))),0)</f>
        <v>0</v>
      </c>
      <c r="I285" s="55">
        <f t="shared" si="7"/>
        <v>0</v>
      </c>
      <c r="J285" s="55" t="str">
        <f t="array" ref="J285">IFERROR(INDEX('HELP ACC-ITEMS'!$H$4:$H$1000,SMALL(IF(C285='HELP ACC-ITEMS'!$C$4:$C$1000,ROW('HELP ACC-ITEMS'!$C$4:$C$1000)-3),COUNTIF($C$8:C285,C285))),"")</f>
        <v xml:space="preserve"> </v>
      </c>
    </row>
    <row r="286" spans="2:10">
      <c r="B286" s="55" t="str">
        <f>IF( E286&lt;&gt;"",COUNT($B$7:B285)+1,"")</f>
        <v/>
      </c>
      <c r="C286" s="57" t="str">
        <f>IFERROR(IF($D$3&lt;&gt;"",SMALL('HELP ACC-ITEMS'!$C$4:$C$1000,ROW(A280))," "),"    ")</f>
        <v xml:space="preserve"> </v>
      </c>
      <c r="D286" s="56" t="str">
        <f t="array" ref="D286">IFERROR(INDEX('HELP ACC-ITEMS'!$D$4:$D$1000,SMALL(IF(C286='HELP ACC-ITEMS'!$C$4:$C$1000,ROW('HELP ACC-ITEMS'!$C$4:$C$1000)-3),COUNTIF($C$8:C286,C286))),"")</f>
        <v xml:space="preserve"> </v>
      </c>
      <c r="E286" s="56" t="str">
        <f t="array" ref="E286">IFERROR(INDEX('HELP ACC-ITEMS'!$E$4:$E$1000,SMALL(IF(C286='HELP ACC-ITEMS'!$C$4:$C$1000,ROW('HELP ACC-ITEMS'!$C$4:$C$1000)-3),COUNTIF($C$8:C286,C286))),"")</f>
        <v/>
      </c>
      <c r="F286" s="56" t="str">
        <f t="array" ref="F286">IFERROR(INDEX('HELP ACC-ITEMS'!$F$4:$F$1000,SMALL(IF(C286='HELP ACC-ITEMS'!$C$4:$C$1000,ROW('HELP ACC-ITEMS'!$C$4:$C$1000)-3),COUNTIF($C$8:C286,C286))),"")</f>
        <v xml:space="preserve"> </v>
      </c>
      <c r="G286" s="55">
        <f t="array" ref="G286">IF(OR(MID($E286,1,4)="وارد",MID($E286,1,10)="مرتجع عميل"),IF($D$3&lt;&gt;"",INDEX('HELP ACC-ITEMS'!$G$4:$G$1000,SMALL(IF(C286='HELP ACC-ITEMS'!$C$4:$C$1000,ROW('HELP ACC-ITEMS'!$C$4:$C$1000)-3),COUNTIF($C$8:C286,C286)))),0)</f>
        <v>0</v>
      </c>
      <c r="H286" s="55">
        <f t="array" ref="H286">IF(OR(MID($E286,1,5)="منصرف",MID($E286,1,10)="مرتجع مورد"),IF($D$3&lt;&gt;"",INDEX('HELP ACC-ITEMS'!$G$4:$G$1000,SMALL(IF(C286='HELP ACC-ITEMS'!$C$4:$C$1000,ROW('HELP ACC-ITEMS'!$C$4:$C$1000)-3),COUNTIF($C$8:C286,C286)))),0)</f>
        <v>0</v>
      </c>
      <c r="I286" s="55">
        <f t="shared" si="7"/>
        <v>0</v>
      </c>
      <c r="J286" s="55" t="str">
        <f t="array" ref="J286">IFERROR(INDEX('HELP ACC-ITEMS'!$H$4:$H$1000,SMALL(IF(C286='HELP ACC-ITEMS'!$C$4:$C$1000,ROW('HELP ACC-ITEMS'!$C$4:$C$1000)-3),COUNTIF($C$8:C286,C286))),"")</f>
        <v xml:space="preserve"> </v>
      </c>
    </row>
    <row r="287" spans="2:10">
      <c r="B287" s="55" t="str">
        <f>IF( E287&lt;&gt;"",COUNT($B$7:B286)+1,"")</f>
        <v/>
      </c>
      <c r="C287" s="57" t="str">
        <f>IFERROR(IF($D$3&lt;&gt;"",SMALL('HELP ACC-ITEMS'!$C$4:$C$1000,ROW(A281))," "),"    ")</f>
        <v xml:space="preserve"> </v>
      </c>
      <c r="D287" s="56" t="str">
        <f t="array" ref="D287">IFERROR(INDEX('HELP ACC-ITEMS'!$D$4:$D$1000,SMALL(IF(C287='HELP ACC-ITEMS'!$C$4:$C$1000,ROW('HELP ACC-ITEMS'!$C$4:$C$1000)-3),COUNTIF($C$8:C287,C287))),"")</f>
        <v xml:space="preserve"> </v>
      </c>
      <c r="E287" s="56" t="str">
        <f t="array" ref="E287">IFERROR(INDEX('HELP ACC-ITEMS'!$E$4:$E$1000,SMALL(IF(C287='HELP ACC-ITEMS'!$C$4:$C$1000,ROW('HELP ACC-ITEMS'!$C$4:$C$1000)-3),COUNTIF($C$8:C287,C287))),"")</f>
        <v/>
      </c>
      <c r="F287" s="56" t="str">
        <f t="array" ref="F287">IFERROR(INDEX('HELP ACC-ITEMS'!$F$4:$F$1000,SMALL(IF(C287='HELP ACC-ITEMS'!$C$4:$C$1000,ROW('HELP ACC-ITEMS'!$C$4:$C$1000)-3),COUNTIF($C$8:C287,C287))),"")</f>
        <v xml:space="preserve"> </v>
      </c>
      <c r="G287" s="55">
        <f t="array" ref="G287">IF(OR(MID($E287,1,4)="وارد",MID($E287,1,10)="مرتجع عميل"),IF($D$3&lt;&gt;"",INDEX('HELP ACC-ITEMS'!$G$4:$G$1000,SMALL(IF(C287='HELP ACC-ITEMS'!$C$4:$C$1000,ROW('HELP ACC-ITEMS'!$C$4:$C$1000)-3),COUNTIF($C$8:C287,C287)))),0)</f>
        <v>0</v>
      </c>
      <c r="H287" s="55">
        <f t="array" ref="H287">IF(OR(MID($E287,1,5)="منصرف",MID($E287,1,10)="مرتجع مورد"),IF($D$3&lt;&gt;"",INDEX('HELP ACC-ITEMS'!$G$4:$G$1000,SMALL(IF(C287='HELP ACC-ITEMS'!$C$4:$C$1000,ROW('HELP ACC-ITEMS'!$C$4:$C$1000)-3),COUNTIF($C$8:C287,C287)))),0)</f>
        <v>0</v>
      </c>
      <c r="I287" s="55">
        <f t="shared" si="7"/>
        <v>0</v>
      </c>
      <c r="J287" s="55" t="str">
        <f t="array" ref="J287">IFERROR(INDEX('HELP ACC-ITEMS'!$H$4:$H$1000,SMALL(IF(C287='HELP ACC-ITEMS'!$C$4:$C$1000,ROW('HELP ACC-ITEMS'!$C$4:$C$1000)-3),COUNTIF($C$8:C287,C287))),"")</f>
        <v xml:space="preserve"> </v>
      </c>
    </row>
    <row r="288" spans="2:10">
      <c r="B288" s="55" t="str">
        <f>IF( E288&lt;&gt;"",COUNT($B$7:B287)+1,"")</f>
        <v/>
      </c>
      <c r="C288" s="57" t="str">
        <f>IFERROR(IF($D$3&lt;&gt;"",SMALL('HELP ACC-ITEMS'!$C$4:$C$1000,ROW(A282))," "),"    ")</f>
        <v xml:space="preserve"> </v>
      </c>
      <c r="D288" s="56" t="str">
        <f t="array" ref="D288">IFERROR(INDEX('HELP ACC-ITEMS'!$D$4:$D$1000,SMALL(IF(C288='HELP ACC-ITEMS'!$C$4:$C$1000,ROW('HELP ACC-ITEMS'!$C$4:$C$1000)-3),COUNTIF($C$8:C288,C288))),"")</f>
        <v xml:space="preserve"> </v>
      </c>
      <c r="E288" s="56" t="str">
        <f t="array" ref="E288">IFERROR(INDEX('HELP ACC-ITEMS'!$E$4:$E$1000,SMALL(IF(C288='HELP ACC-ITEMS'!$C$4:$C$1000,ROW('HELP ACC-ITEMS'!$C$4:$C$1000)-3),COUNTIF($C$8:C288,C288))),"")</f>
        <v/>
      </c>
      <c r="F288" s="56" t="str">
        <f t="array" ref="F288">IFERROR(INDEX('HELP ACC-ITEMS'!$F$4:$F$1000,SMALL(IF(C288='HELP ACC-ITEMS'!$C$4:$C$1000,ROW('HELP ACC-ITEMS'!$C$4:$C$1000)-3),COUNTIF($C$8:C288,C288))),"")</f>
        <v xml:space="preserve"> </v>
      </c>
      <c r="G288" s="55">
        <f t="array" ref="G288">IF(OR(MID($E288,1,4)="وارد",MID($E288,1,10)="مرتجع عميل"),IF($D$3&lt;&gt;"",INDEX('HELP ACC-ITEMS'!$G$4:$G$1000,SMALL(IF(C288='HELP ACC-ITEMS'!$C$4:$C$1000,ROW('HELP ACC-ITEMS'!$C$4:$C$1000)-3),COUNTIF($C$8:C288,C288)))),0)</f>
        <v>0</v>
      </c>
      <c r="H288" s="55">
        <f t="array" ref="H288">IF(OR(MID($E288,1,5)="منصرف",MID($E288,1,10)="مرتجع مورد"),IF($D$3&lt;&gt;"",INDEX('HELP ACC-ITEMS'!$G$4:$G$1000,SMALL(IF(C288='HELP ACC-ITEMS'!$C$4:$C$1000,ROW('HELP ACC-ITEMS'!$C$4:$C$1000)-3),COUNTIF($C$8:C288,C288)))),0)</f>
        <v>0</v>
      </c>
      <c r="I288" s="55">
        <f t="shared" si="7"/>
        <v>0</v>
      </c>
      <c r="J288" s="55" t="str">
        <f t="array" ref="J288">IFERROR(INDEX('HELP ACC-ITEMS'!$H$4:$H$1000,SMALL(IF(C288='HELP ACC-ITEMS'!$C$4:$C$1000,ROW('HELP ACC-ITEMS'!$C$4:$C$1000)-3),COUNTIF($C$8:C288,C288))),"")</f>
        <v xml:space="preserve"> </v>
      </c>
    </row>
    <row r="289" spans="2:10">
      <c r="B289" s="55" t="str">
        <f>IF( E289&lt;&gt;"",COUNT($B$7:B288)+1,"")</f>
        <v/>
      </c>
      <c r="C289" s="57" t="str">
        <f>IFERROR(IF($D$3&lt;&gt;"",SMALL('HELP ACC-ITEMS'!$C$4:$C$1000,ROW(A283))," "),"    ")</f>
        <v xml:space="preserve"> </v>
      </c>
      <c r="D289" s="56" t="str">
        <f t="array" ref="D289">IFERROR(INDEX('HELP ACC-ITEMS'!$D$4:$D$1000,SMALL(IF(C289='HELP ACC-ITEMS'!$C$4:$C$1000,ROW('HELP ACC-ITEMS'!$C$4:$C$1000)-3),COUNTIF($C$8:C289,C289))),"")</f>
        <v xml:space="preserve"> </v>
      </c>
      <c r="E289" s="56" t="str">
        <f t="array" ref="E289">IFERROR(INDEX('HELP ACC-ITEMS'!$E$4:$E$1000,SMALL(IF(C289='HELP ACC-ITEMS'!$C$4:$C$1000,ROW('HELP ACC-ITEMS'!$C$4:$C$1000)-3),COUNTIF($C$8:C289,C289))),"")</f>
        <v/>
      </c>
      <c r="F289" s="56" t="str">
        <f t="array" ref="F289">IFERROR(INDEX('HELP ACC-ITEMS'!$F$4:$F$1000,SMALL(IF(C289='HELP ACC-ITEMS'!$C$4:$C$1000,ROW('HELP ACC-ITEMS'!$C$4:$C$1000)-3),COUNTIF($C$8:C289,C289))),"")</f>
        <v xml:space="preserve"> </v>
      </c>
      <c r="G289" s="55">
        <f t="array" ref="G289">IF(OR(MID($E289,1,4)="وارد",MID($E289,1,10)="مرتجع عميل"),IF($D$3&lt;&gt;"",INDEX('HELP ACC-ITEMS'!$G$4:$G$1000,SMALL(IF(C289='HELP ACC-ITEMS'!$C$4:$C$1000,ROW('HELP ACC-ITEMS'!$C$4:$C$1000)-3),COUNTIF($C$8:C289,C289)))),0)</f>
        <v>0</v>
      </c>
      <c r="H289" s="55">
        <f t="array" ref="H289">IF(OR(MID($E289,1,5)="منصرف",MID($E289,1,10)="مرتجع مورد"),IF($D$3&lt;&gt;"",INDEX('HELP ACC-ITEMS'!$G$4:$G$1000,SMALL(IF(C289='HELP ACC-ITEMS'!$C$4:$C$1000,ROW('HELP ACC-ITEMS'!$C$4:$C$1000)-3),COUNTIF($C$8:C289,C289)))),0)</f>
        <v>0</v>
      </c>
      <c r="I289" s="55">
        <f t="shared" si="7"/>
        <v>0</v>
      </c>
      <c r="J289" s="55" t="str">
        <f t="array" ref="J289">IFERROR(INDEX('HELP ACC-ITEMS'!$H$4:$H$1000,SMALL(IF(C289='HELP ACC-ITEMS'!$C$4:$C$1000,ROW('HELP ACC-ITEMS'!$C$4:$C$1000)-3),COUNTIF($C$8:C289,C289))),"")</f>
        <v xml:space="preserve"> </v>
      </c>
    </row>
    <row r="290" spans="2:10">
      <c r="B290" s="55" t="str">
        <f>IF( E290&lt;&gt;"",COUNT($B$7:B289)+1,"")</f>
        <v/>
      </c>
      <c r="C290" s="57" t="str">
        <f>IFERROR(IF($D$3&lt;&gt;"",SMALL('HELP ACC-ITEMS'!$C$4:$C$1000,ROW(A284))," "),"    ")</f>
        <v xml:space="preserve"> </v>
      </c>
      <c r="D290" s="56" t="str">
        <f t="array" ref="D290">IFERROR(INDEX('HELP ACC-ITEMS'!$D$4:$D$1000,SMALL(IF(C290='HELP ACC-ITEMS'!$C$4:$C$1000,ROW('HELP ACC-ITEMS'!$C$4:$C$1000)-3),COUNTIF($C$8:C290,C290))),"")</f>
        <v xml:space="preserve"> </v>
      </c>
      <c r="E290" s="56" t="str">
        <f t="array" ref="E290">IFERROR(INDEX('HELP ACC-ITEMS'!$E$4:$E$1000,SMALL(IF(C290='HELP ACC-ITEMS'!$C$4:$C$1000,ROW('HELP ACC-ITEMS'!$C$4:$C$1000)-3),COUNTIF($C$8:C290,C290))),"")</f>
        <v/>
      </c>
      <c r="F290" s="56" t="str">
        <f t="array" ref="F290">IFERROR(INDEX('HELP ACC-ITEMS'!$F$4:$F$1000,SMALL(IF(C290='HELP ACC-ITEMS'!$C$4:$C$1000,ROW('HELP ACC-ITEMS'!$C$4:$C$1000)-3),COUNTIF($C$8:C290,C290))),"")</f>
        <v xml:space="preserve"> </v>
      </c>
      <c r="G290" s="55">
        <f t="array" ref="G290">IF(OR(MID($E290,1,4)="وارد",MID($E290,1,10)="مرتجع عميل"),IF($D$3&lt;&gt;"",INDEX('HELP ACC-ITEMS'!$G$4:$G$1000,SMALL(IF(C290='HELP ACC-ITEMS'!$C$4:$C$1000,ROW('HELP ACC-ITEMS'!$C$4:$C$1000)-3),COUNTIF($C$8:C290,C290)))),0)</f>
        <v>0</v>
      </c>
      <c r="H290" s="55">
        <f t="array" ref="H290">IF(OR(MID($E290,1,5)="منصرف",MID($E290,1,10)="مرتجع مورد"),IF($D$3&lt;&gt;"",INDEX('HELP ACC-ITEMS'!$G$4:$G$1000,SMALL(IF(C290='HELP ACC-ITEMS'!$C$4:$C$1000,ROW('HELP ACC-ITEMS'!$C$4:$C$1000)-3),COUNTIF($C$8:C290,C290)))),0)</f>
        <v>0</v>
      </c>
      <c r="I290" s="55">
        <f t="shared" si="7"/>
        <v>0</v>
      </c>
      <c r="J290" s="55" t="str">
        <f t="array" ref="J290">IFERROR(INDEX('HELP ACC-ITEMS'!$H$4:$H$1000,SMALL(IF(C290='HELP ACC-ITEMS'!$C$4:$C$1000,ROW('HELP ACC-ITEMS'!$C$4:$C$1000)-3),COUNTIF($C$8:C290,C290))),"")</f>
        <v xml:space="preserve"> </v>
      </c>
    </row>
    <row r="291" spans="2:10">
      <c r="B291" s="55" t="str">
        <f>IF( E291&lt;&gt;"",COUNT($B$7:B290)+1,"")</f>
        <v/>
      </c>
      <c r="C291" s="57" t="str">
        <f>IFERROR(IF($D$3&lt;&gt;"",SMALL('HELP ACC-ITEMS'!$C$4:$C$1000,ROW(A285))," "),"    ")</f>
        <v xml:space="preserve"> </v>
      </c>
      <c r="D291" s="56" t="str">
        <f t="array" ref="D291">IFERROR(INDEX('HELP ACC-ITEMS'!$D$4:$D$1000,SMALL(IF(C291='HELP ACC-ITEMS'!$C$4:$C$1000,ROW('HELP ACC-ITEMS'!$C$4:$C$1000)-3),COUNTIF($C$8:C291,C291))),"")</f>
        <v xml:space="preserve"> </v>
      </c>
      <c r="E291" s="56" t="str">
        <f t="array" ref="E291">IFERROR(INDEX('HELP ACC-ITEMS'!$E$4:$E$1000,SMALL(IF(C291='HELP ACC-ITEMS'!$C$4:$C$1000,ROW('HELP ACC-ITEMS'!$C$4:$C$1000)-3),COUNTIF($C$8:C291,C291))),"")</f>
        <v/>
      </c>
      <c r="F291" s="56" t="str">
        <f t="array" ref="F291">IFERROR(INDEX('HELP ACC-ITEMS'!$F$4:$F$1000,SMALL(IF(C291='HELP ACC-ITEMS'!$C$4:$C$1000,ROW('HELP ACC-ITEMS'!$C$4:$C$1000)-3),COUNTIF($C$8:C291,C291))),"")</f>
        <v xml:space="preserve"> </v>
      </c>
      <c r="G291" s="55">
        <f t="array" ref="G291">IF(OR(MID($E291,1,4)="وارد",MID($E291,1,10)="مرتجع عميل"),IF($D$3&lt;&gt;"",INDEX('HELP ACC-ITEMS'!$G$4:$G$1000,SMALL(IF(C291='HELP ACC-ITEMS'!$C$4:$C$1000,ROW('HELP ACC-ITEMS'!$C$4:$C$1000)-3),COUNTIF($C$8:C291,C291)))),0)</f>
        <v>0</v>
      </c>
      <c r="H291" s="55">
        <f t="array" ref="H291">IF(OR(MID($E291,1,5)="منصرف",MID($E291,1,10)="مرتجع مورد"),IF($D$3&lt;&gt;"",INDEX('HELP ACC-ITEMS'!$G$4:$G$1000,SMALL(IF(C291='HELP ACC-ITEMS'!$C$4:$C$1000,ROW('HELP ACC-ITEMS'!$C$4:$C$1000)-3),COUNTIF($C$8:C291,C291)))),0)</f>
        <v>0</v>
      </c>
      <c r="I291" s="55">
        <f t="shared" si="7"/>
        <v>0</v>
      </c>
      <c r="J291" s="55" t="str">
        <f t="array" ref="J291">IFERROR(INDEX('HELP ACC-ITEMS'!$H$4:$H$1000,SMALL(IF(C291='HELP ACC-ITEMS'!$C$4:$C$1000,ROW('HELP ACC-ITEMS'!$C$4:$C$1000)-3),COUNTIF($C$8:C291,C291))),"")</f>
        <v xml:space="preserve"> </v>
      </c>
    </row>
    <row r="292" spans="2:10">
      <c r="B292" s="55" t="str">
        <f>IF( E292&lt;&gt;"",COUNT($B$7:B291)+1,"")</f>
        <v/>
      </c>
      <c r="C292" s="57" t="str">
        <f>IFERROR(IF($D$3&lt;&gt;"",SMALL('HELP ACC-ITEMS'!$C$4:$C$1000,ROW(A286))," "),"    ")</f>
        <v xml:space="preserve"> </v>
      </c>
      <c r="D292" s="56" t="str">
        <f t="array" ref="D292">IFERROR(INDEX('HELP ACC-ITEMS'!$D$4:$D$1000,SMALL(IF(C292='HELP ACC-ITEMS'!$C$4:$C$1000,ROW('HELP ACC-ITEMS'!$C$4:$C$1000)-3),COUNTIF($C$8:C292,C292))),"")</f>
        <v xml:space="preserve"> </v>
      </c>
      <c r="E292" s="56" t="str">
        <f t="array" ref="E292">IFERROR(INDEX('HELP ACC-ITEMS'!$E$4:$E$1000,SMALL(IF(C292='HELP ACC-ITEMS'!$C$4:$C$1000,ROW('HELP ACC-ITEMS'!$C$4:$C$1000)-3),COUNTIF($C$8:C292,C292))),"")</f>
        <v/>
      </c>
      <c r="F292" s="56" t="str">
        <f t="array" ref="F292">IFERROR(INDEX('HELP ACC-ITEMS'!$F$4:$F$1000,SMALL(IF(C292='HELP ACC-ITEMS'!$C$4:$C$1000,ROW('HELP ACC-ITEMS'!$C$4:$C$1000)-3),COUNTIF($C$8:C292,C292))),"")</f>
        <v xml:space="preserve"> </v>
      </c>
      <c r="G292" s="55">
        <f t="array" ref="G292">IF(OR(MID($E292,1,4)="وارد",MID($E292,1,10)="مرتجع عميل"),IF($D$3&lt;&gt;"",INDEX('HELP ACC-ITEMS'!$G$4:$G$1000,SMALL(IF(C292='HELP ACC-ITEMS'!$C$4:$C$1000,ROW('HELP ACC-ITEMS'!$C$4:$C$1000)-3),COUNTIF($C$8:C292,C292)))),0)</f>
        <v>0</v>
      </c>
      <c r="H292" s="55">
        <f t="array" ref="H292">IF(OR(MID($E292,1,5)="منصرف",MID($E292,1,10)="مرتجع مورد"),IF($D$3&lt;&gt;"",INDEX('HELP ACC-ITEMS'!$G$4:$G$1000,SMALL(IF(C292='HELP ACC-ITEMS'!$C$4:$C$1000,ROW('HELP ACC-ITEMS'!$C$4:$C$1000)-3),COUNTIF($C$8:C292,C292)))),0)</f>
        <v>0</v>
      </c>
      <c r="I292" s="55">
        <f t="shared" si="7"/>
        <v>0</v>
      </c>
      <c r="J292" s="55" t="str">
        <f t="array" ref="J292">IFERROR(INDEX('HELP ACC-ITEMS'!$H$4:$H$1000,SMALL(IF(C292='HELP ACC-ITEMS'!$C$4:$C$1000,ROW('HELP ACC-ITEMS'!$C$4:$C$1000)-3),COUNTIF($C$8:C292,C292))),"")</f>
        <v xml:space="preserve"> </v>
      </c>
    </row>
    <row r="293" spans="2:10">
      <c r="B293" s="55" t="str">
        <f>IF( E293&lt;&gt;"",COUNT($B$7:B292)+1,"")</f>
        <v/>
      </c>
      <c r="C293" s="57" t="str">
        <f>IFERROR(IF($D$3&lt;&gt;"",SMALL('HELP ACC-ITEMS'!$C$4:$C$1000,ROW(A287))," "),"    ")</f>
        <v xml:space="preserve"> </v>
      </c>
      <c r="D293" s="56" t="str">
        <f t="array" ref="D293">IFERROR(INDEX('HELP ACC-ITEMS'!$D$4:$D$1000,SMALL(IF(C293='HELP ACC-ITEMS'!$C$4:$C$1000,ROW('HELP ACC-ITEMS'!$C$4:$C$1000)-3),COUNTIF($C$8:C293,C293))),"")</f>
        <v xml:space="preserve"> </v>
      </c>
      <c r="E293" s="56" t="str">
        <f t="array" ref="E293">IFERROR(INDEX('HELP ACC-ITEMS'!$E$4:$E$1000,SMALL(IF(C293='HELP ACC-ITEMS'!$C$4:$C$1000,ROW('HELP ACC-ITEMS'!$C$4:$C$1000)-3),COUNTIF($C$8:C293,C293))),"")</f>
        <v/>
      </c>
      <c r="F293" s="56" t="str">
        <f t="array" ref="F293">IFERROR(INDEX('HELP ACC-ITEMS'!$F$4:$F$1000,SMALL(IF(C293='HELP ACC-ITEMS'!$C$4:$C$1000,ROW('HELP ACC-ITEMS'!$C$4:$C$1000)-3),COUNTIF($C$8:C293,C293))),"")</f>
        <v xml:space="preserve"> </v>
      </c>
      <c r="G293" s="55">
        <f t="array" ref="G293">IF(OR(MID($E293,1,4)="وارد",MID($E293,1,10)="مرتجع عميل"),IF($D$3&lt;&gt;"",INDEX('HELP ACC-ITEMS'!$G$4:$G$1000,SMALL(IF(C293='HELP ACC-ITEMS'!$C$4:$C$1000,ROW('HELP ACC-ITEMS'!$C$4:$C$1000)-3),COUNTIF($C$8:C293,C293)))),0)</f>
        <v>0</v>
      </c>
      <c r="H293" s="55">
        <f t="array" ref="H293">IF(OR(MID($E293,1,5)="منصرف",MID($E293,1,10)="مرتجع مورد"),IF($D$3&lt;&gt;"",INDEX('HELP ACC-ITEMS'!$G$4:$G$1000,SMALL(IF(C293='HELP ACC-ITEMS'!$C$4:$C$1000,ROW('HELP ACC-ITEMS'!$C$4:$C$1000)-3),COUNTIF($C$8:C293,C293)))),0)</f>
        <v>0</v>
      </c>
      <c r="I293" s="55">
        <f t="shared" si="7"/>
        <v>0</v>
      </c>
      <c r="J293" s="55" t="str">
        <f t="array" ref="J293">IFERROR(INDEX('HELP ACC-ITEMS'!$H$4:$H$1000,SMALL(IF(C293='HELP ACC-ITEMS'!$C$4:$C$1000,ROW('HELP ACC-ITEMS'!$C$4:$C$1000)-3),COUNTIF($C$8:C293,C293))),"")</f>
        <v xml:space="preserve"> </v>
      </c>
    </row>
    <row r="294" spans="2:10">
      <c r="B294" s="55" t="str">
        <f>IF( E294&lt;&gt;"",COUNT($B$7:B293)+1,"")</f>
        <v/>
      </c>
      <c r="C294" s="57" t="str">
        <f>IFERROR(IF($D$3&lt;&gt;"",SMALL('HELP ACC-ITEMS'!$C$4:$C$1000,ROW(A288))," "),"    ")</f>
        <v xml:space="preserve"> </v>
      </c>
      <c r="D294" s="56" t="str">
        <f t="array" ref="D294">IFERROR(INDEX('HELP ACC-ITEMS'!$D$4:$D$1000,SMALL(IF(C294='HELP ACC-ITEMS'!$C$4:$C$1000,ROW('HELP ACC-ITEMS'!$C$4:$C$1000)-3),COUNTIF($C$8:C294,C294))),"")</f>
        <v xml:space="preserve"> </v>
      </c>
      <c r="E294" s="56" t="str">
        <f t="array" ref="E294">IFERROR(INDEX('HELP ACC-ITEMS'!$E$4:$E$1000,SMALL(IF(C294='HELP ACC-ITEMS'!$C$4:$C$1000,ROW('HELP ACC-ITEMS'!$C$4:$C$1000)-3),COUNTIF($C$8:C294,C294))),"")</f>
        <v/>
      </c>
      <c r="F294" s="56" t="str">
        <f t="array" ref="F294">IFERROR(INDEX('HELP ACC-ITEMS'!$F$4:$F$1000,SMALL(IF(C294='HELP ACC-ITEMS'!$C$4:$C$1000,ROW('HELP ACC-ITEMS'!$C$4:$C$1000)-3),COUNTIF($C$8:C294,C294))),"")</f>
        <v xml:space="preserve"> </v>
      </c>
      <c r="G294" s="55">
        <f t="array" ref="G294">IF(OR(MID($E294,1,4)="وارد",MID($E294,1,10)="مرتجع عميل"),IF($D$3&lt;&gt;"",INDEX('HELP ACC-ITEMS'!$G$4:$G$1000,SMALL(IF(C294='HELP ACC-ITEMS'!$C$4:$C$1000,ROW('HELP ACC-ITEMS'!$C$4:$C$1000)-3),COUNTIF($C$8:C294,C294)))),0)</f>
        <v>0</v>
      </c>
      <c r="H294" s="55">
        <f t="array" ref="H294">IF(OR(MID($E294,1,5)="منصرف",MID($E294,1,10)="مرتجع مورد"),IF($D$3&lt;&gt;"",INDEX('HELP ACC-ITEMS'!$G$4:$G$1000,SMALL(IF(C294='HELP ACC-ITEMS'!$C$4:$C$1000,ROW('HELP ACC-ITEMS'!$C$4:$C$1000)-3),COUNTIF($C$8:C294,C294)))),0)</f>
        <v>0</v>
      </c>
      <c r="I294" s="55">
        <f t="shared" si="7"/>
        <v>0</v>
      </c>
      <c r="J294" s="55" t="str">
        <f t="array" ref="J294">IFERROR(INDEX('HELP ACC-ITEMS'!$H$4:$H$1000,SMALL(IF(C294='HELP ACC-ITEMS'!$C$4:$C$1000,ROW('HELP ACC-ITEMS'!$C$4:$C$1000)-3),COUNTIF($C$8:C294,C294))),"")</f>
        <v xml:space="preserve"> </v>
      </c>
    </row>
    <row r="295" spans="2:10">
      <c r="B295" s="55" t="str">
        <f>IF( E295&lt;&gt;"",COUNT($B$7:B294)+1,"")</f>
        <v/>
      </c>
      <c r="C295" s="57" t="str">
        <f>IFERROR(IF($D$3&lt;&gt;"",SMALL('HELP ACC-ITEMS'!$C$4:$C$1000,ROW(A289))," "),"    ")</f>
        <v xml:space="preserve"> </v>
      </c>
      <c r="D295" s="56" t="str">
        <f t="array" ref="D295">IFERROR(INDEX('HELP ACC-ITEMS'!$D$4:$D$1000,SMALL(IF(C295='HELP ACC-ITEMS'!$C$4:$C$1000,ROW('HELP ACC-ITEMS'!$C$4:$C$1000)-3),COUNTIF($C$8:C295,C295))),"")</f>
        <v xml:space="preserve"> </v>
      </c>
      <c r="E295" s="56" t="str">
        <f t="array" ref="E295">IFERROR(INDEX('HELP ACC-ITEMS'!$E$4:$E$1000,SMALL(IF(C295='HELP ACC-ITEMS'!$C$4:$C$1000,ROW('HELP ACC-ITEMS'!$C$4:$C$1000)-3),COUNTIF($C$8:C295,C295))),"")</f>
        <v/>
      </c>
      <c r="F295" s="56" t="str">
        <f t="array" ref="F295">IFERROR(INDEX('HELP ACC-ITEMS'!$F$4:$F$1000,SMALL(IF(C295='HELP ACC-ITEMS'!$C$4:$C$1000,ROW('HELP ACC-ITEMS'!$C$4:$C$1000)-3),COUNTIF($C$8:C295,C295))),"")</f>
        <v xml:space="preserve"> </v>
      </c>
      <c r="G295" s="55">
        <f t="array" ref="G295">IF(OR(MID($E295,1,4)="وارد",MID($E295,1,10)="مرتجع عميل"),IF($D$3&lt;&gt;"",INDEX('HELP ACC-ITEMS'!$G$4:$G$1000,SMALL(IF(C295='HELP ACC-ITEMS'!$C$4:$C$1000,ROW('HELP ACC-ITEMS'!$C$4:$C$1000)-3),COUNTIF($C$8:C295,C295)))),0)</f>
        <v>0</v>
      </c>
      <c r="H295" s="55">
        <f t="array" ref="H295">IF(OR(MID($E295,1,5)="منصرف",MID($E295,1,10)="مرتجع مورد"),IF($D$3&lt;&gt;"",INDEX('HELP ACC-ITEMS'!$G$4:$G$1000,SMALL(IF(C295='HELP ACC-ITEMS'!$C$4:$C$1000,ROW('HELP ACC-ITEMS'!$C$4:$C$1000)-3),COUNTIF($C$8:C295,C295)))),0)</f>
        <v>0</v>
      </c>
      <c r="I295" s="55">
        <f t="shared" si="7"/>
        <v>0</v>
      </c>
      <c r="J295" s="55" t="str">
        <f t="array" ref="J295">IFERROR(INDEX('HELP ACC-ITEMS'!$H$4:$H$1000,SMALL(IF(C295='HELP ACC-ITEMS'!$C$4:$C$1000,ROW('HELP ACC-ITEMS'!$C$4:$C$1000)-3),COUNTIF($C$8:C295,C295))),"")</f>
        <v xml:space="preserve"> </v>
      </c>
    </row>
    <row r="296" spans="2:10">
      <c r="B296" s="55" t="str">
        <f>IF( E296&lt;&gt;"",COUNT($B$7:B295)+1,"")</f>
        <v/>
      </c>
      <c r="C296" s="57" t="str">
        <f>IFERROR(IF($D$3&lt;&gt;"",SMALL('HELP ACC-ITEMS'!$C$4:$C$1000,ROW(A290))," "),"    ")</f>
        <v xml:space="preserve"> </v>
      </c>
      <c r="D296" s="56" t="str">
        <f t="array" ref="D296">IFERROR(INDEX('HELP ACC-ITEMS'!$D$4:$D$1000,SMALL(IF(C296='HELP ACC-ITEMS'!$C$4:$C$1000,ROW('HELP ACC-ITEMS'!$C$4:$C$1000)-3),COUNTIF($C$8:C296,C296))),"")</f>
        <v xml:space="preserve"> </v>
      </c>
      <c r="E296" s="56" t="str">
        <f t="array" ref="E296">IFERROR(INDEX('HELP ACC-ITEMS'!$E$4:$E$1000,SMALL(IF(C296='HELP ACC-ITEMS'!$C$4:$C$1000,ROW('HELP ACC-ITEMS'!$C$4:$C$1000)-3),COUNTIF($C$8:C296,C296))),"")</f>
        <v/>
      </c>
      <c r="F296" s="56" t="str">
        <f t="array" ref="F296">IFERROR(INDEX('HELP ACC-ITEMS'!$F$4:$F$1000,SMALL(IF(C296='HELP ACC-ITEMS'!$C$4:$C$1000,ROW('HELP ACC-ITEMS'!$C$4:$C$1000)-3),COUNTIF($C$8:C296,C296))),"")</f>
        <v xml:space="preserve"> </v>
      </c>
      <c r="G296" s="55">
        <f t="array" ref="G296">IF(OR(MID($E296,1,4)="وارد",MID($E296,1,10)="مرتجع عميل"),IF($D$3&lt;&gt;"",INDEX('HELP ACC-ITEMS'!$G$4:$G$1000,SMALL(IF(C296='HELP ACC-ITEMS'!$C$4:$C$1000,ROW('HELP ACC-ITEMS'!$C$4:$C$1000)-3),COUNTIF($C$8:C296,C296)))),0)</f>
        <v>0</v>
      </c>
      <c r="H296" s="55">
        <f t="array" ref="H296">IF(OR(MID($E296,1,5)="منصرف",MID($E296,1,10)="مرتجع مورد"),IF($D$3&lt;&gt;"",INDEX('HELP ACC-ITEMS'!$G$4:$G$1000,SMALL(IF(C296='HELP ACC-ITEMS'!$C$4:$C$1000,ROW('HELP ACC-ITEMS'!$C$4:$C$1000)-3),COUNTIF($C$8:C296,C296)))),0)</f>
        <v>0</v>
      </c>
      <c r="I296" s="55">
        <f t="shared" si="7"/>
        <v>0</v>
      </c>
      <c r="J296" s="55" t="str">
        <f t="array" ref="J296">IFERROR(INDEX('HELP ACC-ITEMS'!$H$4:$H$1000,SMALL(IF(C296='HELP ACC-ITEMS'!$C$4:$C$1000,ROW('HELP ACC-ITEMS'!$C$4:$C$1000)-3),COUNTIF($C$8:C296,C296))),"")</f>
        <v xml:space="preserve"> </v>
      </c>
    </row>
    <row r="297" spans="2:10">
      <c r="B297" s="55" t="str">
        <f>IF( E297&lt;&gt;"",COUNT($B$7:B296)+1,"")</f>
        <v/>
      </c>
      <c r="C297" s="57" t="str">
        <f>IFERROR(IF($D$3&lt;&gt;"",SMALL('HELP ACC-ITEMS'!$C$4:$C$1000,ROW(A291))," "),"    ")</f>
        <v xml:space="preserve"> </v>
      </c>
      <c r="D297" s="56" t="str">
        <f t="array" ref="D297">IFERROR(INDEX('HELP ACC-ITEMS'!$D$4:$D$1000,SMALL(IF(C297='HELP ACC-ITEMS'!$C$4:$C$1000,ROW('HELP ACC-ITEMS'!$C$4:$C$1000)-3),COUNTIF($C$8:C297,C297))),"")</f>
        <v xml:space="preserve"> </v>
      </c>
      <c r="E297" s="56" t="str">
        <f t="array" ref="E297">IFERROR(INDEX('HELP ACC-ITEMS'!$E$4:$E$1000,SMALL(IF(C297='HELP ACC-ITEMS'!$C$4:$C$1000,ROW('HELP ACC-ITEMS'!$C$4:$C$1000)-3),COUNTIF($C$8:C297,C297))),"")</f>
        <v/>
      </c>
      <c r="F297" s="56" t="str">
        <f t="array" ref="F297">IFERROR(INDEX('HELP ACC-ITEMS'!$F$4:$F$1000,SMALL(IF(C297='HELP ACC-ITEMS'!$C$4:$C$1000,ROW('HELP ACC-ITEMS'!$C$4:$C$1000)-3),COUNTIF($C$8:C297,C297))),"")</f>
        <v xml:space="preserve"> </v>
      </c>
      <c r="G297" s="55">
        <f t="array" ref="G297">IF(OR(MID($E297,1,4)="وارد",MID($E297,1,10)="مرتجع عميل"),IF($D$3&lt;&gt;"",INDEX('HELP ACC-ITEMS'!$G$4:$G$1000,SMALL(IF(C297='HELP ACC-ITEMS'!$C$4:$C$1000,ROW('HELP ACC-ITEMS'!$C$4:$C$1000)-3),COUNTIF($C$8:C297,C297)))),0)</f>
        <v>0</v>
      </c>
      <c r="H297" s="55">
        <f t="array" ref="H297">IF(OR(MID($E297,1,5)="منصرف",MID($E297,1,10)="مرتجع مورد"),IF($D$3&lt;&gt;"",INDEX('HELP ACC-ITEMS'!$G$4:$G$1000,SMALL(IF(C297='HELP ACC-ITEMS'!$C$4:$C$1000,ROW('HELP ACC-ITEMS'!$C$4:$C$1000)-3),COUNTIF($C$8:C297,C297)))),0)</f>
        <v>0</v>
      </c>
      <c r="I297" s="55">
        <f t="shared" si="7"/>
        <v>0</v>
      </c>
      <c r="J297" s="55" t="str">
        <f t="array" ref="J297">IFERROR(INDEX('HELP ACC-ITEMS'!$H$4:$H$1000,SMALL(IF(C297='HELP ACC-ITEMS'!$C$4:$C$1000,ROW('HELP ACC-ITEMS'!$C$4:$C$1000)-3),COUNTIF($C$8:C297,C297))),"")</f>
        <v xml:space="preserve"> </v>
      </c>
    </row>
    <row r="298" spans="2:10">
      <c r="B298" s="55" t="str">
        <f>IF( E298&lt;&gt;"",COUNT($B$7:B297)+1,"")</f>
        <v/>
      </c>
      <c r="C298" s="57" t="str">
        <f>IFERROR(IF($D$3&lt;&gt;"",SMALL('HELP ACC-ITEMS'!$C$4:$C$1000,ROW(A292))," "),"    ")</f>
        <v xml:space="preserve"> </v>
      </c>
      <c r="D298" s="56" t="str">
        <f t="array" ref="D298">IFERROR(INDEX('HELP ACC-ITEMS'!$D$4:$D$1000,SMALL(IF(C298='HELP ACC-ITEMS'!$C$4:$C$1000,ROW('HELP ACC-ITEMS'!$C$4:$C$1000)-3),COUNTIF($C$8:C298,C298))),"")</f>
        <v xml:space="preserve"> </v>
      </c>
      <c r="E298" s="56" t="str">
        <f t="array" ref="E298">IFERROR(INDEX('HELP ACC-ITEMS'!$E$4:$E$1000,SMALL(IF(C298='HELP ACC-ITEMS'!$C$4:$C$1000,ROW('HELP ACC-ITEMS'!$C$4:$C$1000)-3),COUNTIF($C$8:C298,C298))),"")</f>
        <v/>
      </c>
      <c r="F298" s="56" t="str">
        <f t="array" ref="F298">IFERROR(INDEX('HELP ACC-ITEMS'!$F$4:$F$1000,SMALL(IF(C298='HELP ACC-ITEMS'!$C$4:$C$1000,ROW('HELP ACC-ITEMS'!$C$4:$C$1000)-3),COUNTIF($C$8:C298,C298))),"")</f>
        <v xml:space="preserve"> </v>
      </c>
      <c r="G298" s="55">
        <f t="array" ref="G298">IF(OR(MID($E298,1,4)="وارد",MID($E298,1,10)="مرتجع عميل"),IF($D$3&lt;&gt;"",INDEX('HELP ACC-ITEMS'!$G$4:$G$1000,SMALL(IF(C298='HELP ACC-ITEMS'!$C$4:$C$1000,ROW('HELP ACC-ITEMS'!$C$4:$C$1000)-3),COUNTIF($C$8:C298,C298)))),0)</f>
        <v>0</v>
      </c>
      <c r="H298" s="55">
        <f t="array" ref="H298">IF(OR(MID($E298,1,5)="منصرف",MID($E298,1,10)="مرتجع مورد"),IF($D$3&lt;&gt;"",INDEX('HELP ACC-ITEMS'!$G$4:$G$1000,SMALL(IF(C298='HELP ACC-ITEMS'!$C$4:$C$1000,ROW('HELP ACC-ITEMS'!$C$4:$C$1000)-3),COUNTIF($C$8:C298,C298)))),0)</f>
        <v>0</v>
      </c>
      <c r="I298" s="55">
        <f t="shared" si="7"/>
        <v>0</v>
      </c>
      <c r="J298" s="55" t="str">
        <f t="array" ref="J298">IFERROR(INDEX('HELP ACC-ITEMS'!$H$4:$H$1000,SMALL(IF(C298='HELP ACC-ITEMS'!$C$4:$C$1000,ROW('HELP ACC-ITEMS'!$C$4:$C$1000)-3),COUNTIF($C$8:C298,C298))),"")</f>
        <v xml:space="preserve"> </v>
      </c>
    </row>
    <row r="299" spans="2:10">
      <c r="B299" s="55" t="str">
        <f>IF( E299&lt;&gt;"",COUNT($B$7:B298)+1,"")</f>
        <v/>
      </c>
      <c r="C299" s="57" t="str">
        <f>IFERROR(IF($D$3&lt;&gt;"",SMALL('HELP ACC-ITEMS'!$C$4:$C$1000,ROW(A293))," "),"    ")</f>
        <v xml:space="preserve"> </v>
      </c>
      <c r="D299" s="56" t="str">
        <f t="array" ref="D299">IFERROR(INDEX('HELP ACC-ITEMS'!$D$4:$D$1000,SMALL(IF(C299='HELP ACC-ITEMS'!$C$4:$C$1000,ROW('HELP ACC-ITEMS'!$C$4:$C$1000)-3),COUNTIF($C$8:C299,C299))),"")</f>
        <v xml:space="preserve"> </v>
      </c>
      <c r="E299" s="56" t="str">
        <f t="array" ref="E299">IFERROR(INDEX('HELP ACC-ITEMS'!$E$4:$E$1000,SMALL(IF(C299='HELP ACC-ITEMS'!$C$4:$C$1000,ROW('HELP ACC-ITEMS'!$C$4:$C$1000)-3),COUNTIF($C$8:C299,C299))),"")</f>
        <v/>
      </c>
      <c r="F299" s="56" t="str">
        <f t="array" ref="F299">IFERROR(INDEX('HELP ACC-ITEMS'!$F$4:$F$1000,SMALL(IF(C299='HELP ACC-ITEMS'!$C$4:$C$1000,ROW('HELP ACC-ITEMS'!$C$4:$C$1000)-3),COUNTIF($C$8:C299,C299))),"")</f>
        <v xml:space="preserve"> </v>
      </c>
      <c r="G299" s="55">
        <f t="array" ref="G299">IF(OR(MID($E299,1,4)="وارد",MID($E299,1,10)="مرتجع عميل"),IF($D$3&lt;&gt;"",INDEX('HELP ACC-ITEMS'!$G$4:$G$1000,SMALL(IF(C299='HELP ACC-ITEMS'!$C$4:$C$1000,ROW('HELP ACC-ITEMS'!$C$4:$C$1000)-3),COUNTIF($C$8:C299,C299)))),0)</f>
        <v>0</v>
      </c>
      <c r="H299" s="55">
        <f t="array" ref="H299">IF(OR(MID($E299,1,5)="منصرف",MID($E299,1,10)="مرتجع مورد"),IF($D$3&lt;&gt;"",INDEX('HELP ACC-ITEMS'!$G$4:$G$1000,SMALL(IF(C299='HELP ACC-ITEMS'!$C$4:$C$1000,ROW('HELP ACC-ITEMS'!$C$4:$C$1000)-3),COUNTIF($C$8:C299,C299)))),0)</f>
        <v>0</v>
      </c>
      <c r="I299" s="55">
        <f t="shared" si="7"/>
        <v>0</v>
      </c>
      <c r="J299" s="55" t="str">
        <f t="array" ref="J299">IFERROR(INDEX('HELP ACC-ITEMS'!$H$4:$H$1000,SMALL(IF(C299='HELP ACC-ITEMS'!$C$4:$C$1000,ROW('HELP ACC-ITEMS'!$C$4:$C$1000)-3),COUNTIF($C$8:C299,C299))),"")</f>
        <v xml:space="preserve"> </v>
      </c>
    </row>
    <row r="300" spans="2:10">
      <c r="B300" s="55" t="str">
        <f>IF( E300&lt;&gt;"",COUNT($B$7:B299)+1,"")</f>
        <v/>
      </c>
      <c r="C300" s="57" t="str">
        <f>IFERROR(IF($D$3&lt;&gt;"",SMALL('HELP ACC-ITEMS'!$C$4:$C$1000,ROW(A294))," "),"    ")</f>
        <v xml:space="preserve"> </v>
      </c>
      <c r="D300" s="56" t="str">
        <f t="array" ref="D300">IFERROR(INDEX('HELP ACC-ITEMS'!$D$4:$D$1000,SMALL(IF(C300='HELP ACC-ITEMS'!$C$4:$C$1000,ROW('HELP ACC-ITEMS'!$C$4:$C$1000)-3),COUNTIF($C$8:C300,C300))),"")</f>
        <v xml:space="preserve"> </v>
      </c>
      <c r="E300" s="56" t="str">
        <f t="array" ref="E300">IFERROR(INDEX('HELP ACC-ITEMS'!$E$4:$E$1000,SMALL(IF(C300='HELP ACC-ITEMS'!$C$4:$C$1000,ROW('HELP ACC-ITEMS'!$C$4:$C$1000)-3),COUNTIF($C$8:C300,C300))),"")</f>
        <v/>
      </c>
      <c r="F300" s="56" t="str">
        <f t="array" ref="F300">IFERROR(INDEX('HELP ACC-ITEMS'!$F$4:$F$1000,SMALL(IF(C300='HELP ACC-ITEMS'!$C$4:$C$1000,ROW('HELP ACC-ITEMS'!$C$4:$C$1000)-3),COUNTIF($C$8:C300,C300))),"")</f>
        <v xml:space="preserve"> </v>
      </c>
      <c r="G300" s="55">
        <f t="array" ref="G300">IF(OR(MID($E300,1,4)="وارد",MID($E300,1,10)="مرتجع عميل"),IF($D$3&lt;&gt;"",INDEX('HELP ACC-ITEMS'!$G$4:$G$1000,SMALL(IF(C300='HELP ACC-ITEMS'!$C$4:$C$1000,ROW('HELP ACC-ITEMS'!$C$4:$C$1000)-3),COUNTIF($C$8:C300,C300)))),0)</f>
        <v>0</v>
      </c>
      <c r="H300" s="55">
        <f t="array" ref="H300">IF(OR(MID($E300,1,5)="منصرف",MID($E300,1,10)="مرتجع مورد"),IF($D$3&lt;&gt;"",INDEX('HELP ACC-ITEMS'!$G$4:$G$1000,SMALL(IF(C300='HELP ACC-ITEMS'!$C$4:$C$1000,ROW('HELP ACC-ITEMS'!$C$4:$C$1000)-3),COUNTIF($C$8:C300,C300)))),0)</f>
        <v>0</v>
      </c>
      <c r="I300" s="55">
        <f t="shared" si="7"/>
        <v>0</v>
      </c>
      <c r="J300" s="55" t="str">
        <f t="array" ref="J300">IFERROR(INDEX('HELP ACC-ITEMS'!$H$4:$H$1000,SMALL(IF(C300='HELP ACC-ITEMS'!$C$4:$C$1000,ROW('HELP ACC-ITEMS'!$C$4:$C$1000)-3),COUNTIF($C$8:C300,C300))),"")</f>
        <v xml:space="preserve"> </v>
      </c>
    </row>
    <row r="301" spans="2:10">
      <c r="B301" s="55" t="str">
        <f>IF( E301&lt;&gt;"",COUNT($B$7:B300)+1,"")</f>
        <v/>
      </c>
      <c r="C301" s="57" t="str">
        <f>IFERROR(IF($D$3&lt;&gt;"",SMALL('HELP ACC-ITEMS'!$C$4:$C$1000,ROW(A295))," "),"    ")</f>
        <v xml:space="preserve"> </v>
      </c>
      <c r="D301" s="56" t="str">
        <f t="array" ref="D301">IFERROR(INDEX('HELP ACC-ITEMS'!$D$4:$D$1000,SMALL(IF(C301='HELP ACC-ITEMS'!$C$4:$C$1000,ROW('HELP ACC-ITEMS'!$C$4:$C$1000)-3),COUNTIF($C$8:C301,C301))),"")</f>
        <v xml:space="preserve"> </v>
      </c>
      <c r="E301" s="56" t="str">
        <f t="array" ref="E301">IFERROR(INDEX('HELP ACC-ITEMS'!$E$4:$E$1000,SMALL(IF(C301='HELP ACC-ITEMS'!$C$4:$C$1000,ROW('HELP ACC-ITEMS'!$C$4:$C$1000)-3),COUNTIF($C$8:C301,C301))),"")</f>
        <v/>
      </c>
      <c r="F301" s="56" t="str">
        <f t="array" ref="F301">IFERROR(INDEX('HELP ACC-ITEMS'!$F$4:$F$1000,SMALL(IF(C301='HELP ACC-ITEMS'!$C$4:$C$1000,ROW('HELP ACC-ITEMS'!$C$4:$C$1000)-3),COUNTIF($C$8:C301,C301))),"")</f>
        <v xml:space="preserve"> </v>
      </c>
      <c r="G301" s="55">
        <f t="array" ref="G301">IF(OR(MID($E301,1,4)="وارد",MID($E301,1,10)="مرتجع عميل"),IF($D$3&lt;&gt;"",INDEX('HELP ACC-ITEMS'!$G$4:$G$1000,SMALL(IF(C301='HELP ACC-ITEMS'!$C$4:$C$1000,ROW('HELP ACC-ITEMS'!$C$4:$C$1000)-3),COUNTIF($C$8:C301,C301)))),0)</f>
        <v>0</v>
      </c>
      <c r="H301" s="55">
        <f t="array" ref="H301">IF(OR(MID($E301,1,5)="منصرف",MID($E301,1,10)="مرتجع مورد"),IF($D$3&lt;&gt;"",INDEX('HELP ACC-ITEMS'!$G$4:$G$1000,SMALL(IF(C301='HELP ACC-ITEMS'!$C$4:$C$1000,ROW('HELP ACC-ITEMS'!$C$4:$C$1000)-3),COUNTIF($C$8:C301,C301)))),0)</f>
        <v>0</v>
      </c>
      <c r="I301" s="55">
        <f t="shared" si="7"/>
        <v>0</v>
      </c>
      <c r="J301" s="55" t="str">
        <f t="array" ref="J301">IFERROR(INDEX('HELP ACC-ITEMS'!$H$4:$H$1000,SMALL(IF(C301='HELP ACC-ITEMS'!$C$4:$C$1000,ROW('HELP ACC-ITEMS'!$C$4:$C$1000)-3),COUNTIF($C$8:C301,C301))),"")</f>
        <v xml:space="preserve"> </v>
      </c>
    </row>
    <row r="302" spans="2:10">
      <c r="B302" s="55" t="str">
        <f>IF( E302&lt;&gt;"",COUNT($B$7:B301)+1,"")</f>
        <v/>
      </c>
      <c r="C302" s="57" t="str">
        <f>IFERROR(IF($D$3&lt;&gt;"",SMALL('HELP ACC-ITEMS'!$C$4:$C$1000,ROW(A296))," "),"    ")</f>
        <v xml:space="preserve"> </v>
      </c>
      <c r="D302" s="56" t="str">
        <f t="array" ref="D302">IFERROR(INDEX('HELP ACC-ITEMS'!$D$4:$D$1000,SMALL(IF(C302='HELP ACC-ITEMS'!$C$4:$C$1000,ROW('HELP ACC-ITEMS'!$C$4:$C$1000)-3),COUNTIF($C$8:C302,C302))),"")</f>
        <v xml:space="preserve"> </v>
      </c>
      <c r="E302" s="56" t="str">
        <f t="array" ref="E302">IFERROR(INDEX('HELP ACC-ITEMS'!$E$4:$E$1000,SMALL(IF(C302='HELP ACC-ITEMS'!$C$4:$C$1000,ROW('HELP ACC-ITEMS'!$C$4:$C$1000)-3),COUNTIF($C$8:C302,C302))),"")</f>
        <v/>
      </c>
      <c r="F302" s="56" t="str">
        <f t="array" ref="F302">IFERROR(INDEX('HELP ACC-ITEMS'!$F$4:$F$1000,SMALL(IF(C302='HELP ACC-ITEMS'!$C$4:$C$1000,ROW('HELP ACC-ITEMS'!$C$4:$C$1000)-3),COUNTIF($C$8:C302,C302))),"")</f>
        <v xml:space="preserve"> </v>
      </c>
      <c r="G302" s="55">
        <f t="array" ref="G302">IF(OR(MID($E302,1,4)="وارد",MID($E302,1,10)="مرتجع عميل"),IF($D$3&lt;&gt;"",INDEX('HELP ACC-ITEMS'!$G$4:$G$1000,SMALL(IF(C302='HELP ACC-ITEMS'!$C$4:$C$1000,ROW('HELP ACC-ITEMS'!$C$4:$C$1000)-3),COUNTIF($C$8:C302,C302)))),0)</f>
        <v>0</v>
      </c>
      <c r="H302" s="55">
        <f t="array" ref="H302">IF(OR(MID($E302,1,5)="منصرف",MID($E302,1,10)="مرتجع مورد"),IF($D$3&lt;&gt;"",INDEX('HELP ACC-ITEMS'!$G$4:$G$1000,SMALL(IF(C302='HELP ACC-ITEMS'!$C$4:$C$1000,ROW('HELP ACC-ITEMS'!$C$4:$C$1000)-3),COUNTIF($C$8:C302,C302)))),0)</f>
        <v>0</v>
      </c>
      <c r="I302" s="55">
        <f t="shared" si="7"/>
        <v>0</v>
      </c>
      <c r="J302" s="55" t="str">
        <f t="array" ref="J302">IFERROR(INDEX('HELP ACC-ITEMS'!$H$4:$H$1000,SMALL(IF(C302='HELP ACC-ITEMS'!$C$4:$C$1000,ROW('HELP ACC-ITEMS'!$C$4:$C$1000)-3),COUNTIF($C$8:C302,C302))),"")</f>
        <v xml:space="preserve"> </v>
      </c>
    </row>
    <row r="303" spans="2:10">
      <c r="B303" s="55" t="str">
        <f>IF( E303&lt;&gt;"",COUNT($B$7:B302)+1,"")</f>
        <v/>
      </c>
      <c r="C303" s="57" t="str">
        <f>IFERROR(IF($D$3&lt;&gt;"",SMALL('HELP ACC-ITEMS'!$C$4:$C$1000,ROW(A297))," "),"    ")</f>
        <v xml:space="preserve"> </v>
      </c>
      <c r="D303" s="56" t="str">
        <f t="array" ref="D303">IFERROR(INDEX('HELP ACC-ITEMS'!$D$4:$D$1000,SMALL(IF(C303='HELP ACC-ITEMS'!$C$4:$C$1000,ROW('HELP ACC-ITEMS'!$C$4:$C$1000)-3),COUNTIF($C$8:C303,C303))),"")</f>
        <v xml:space="preserve"> </v>
      </c>
      <c r="E303" s="56" t="str">
        <f t="array" ref="E303">IFERROR(INDEX('HELP ACC-ITEMS'!$E$4:$E$1000,SMALL(IF(C303='HELP ACC-ITEMS'!$C$4:$C$1000,ROW('HELP ACC-ITEMS'!$C$4:$C$1000)-3),COUNTIF($C$8:C303,C303))),"")</f>
        <v/>
      </c>
      <c r="F303" s="56" t="str">
        <f t="array" ref="F303">IFERROR(INDEX('HELP ACC-ITEMS'!$F$4:$F$1000,SMALL(IF(C303='HELP ACC-ITEMS'!$C$4:$C$1000,ROW('HELP ACC-ITEMS'!$C$4:$C$1000)-3),COUNTIF($C$8:C303,C303))),"")</f>
        <v xml:space="preserve"> </v>
      </c>
      <c r="G303" s="55">
        <f t="array" ref="G303">IF(OR(MID($E303,1,4)="وارد",MID($E303,1,10)="مرتجع عميل"),IF($D$3&lt;&gt;"",INDEX('HELP ACC-ITEMS'!$G$4:$G$1000,SMALL(IF(C303='HELP ACC-ITEMS'!$C$4:$C$1000,ROW('HELP ACC-ITEMS'!$C$4:$C$1000)-3),COUNTIF($C$8:C303,C303)))),0)</f>
        <v>0</v>
      </c>
      <c r="H303" s="55">
        <f t="array" ref="H303">IF(OR(MID($E303,1,5)="منصرف",MID($E303,1,10)="مرتجع مورد"),IF($D$3&lt;&gt;"",INDEX('HELP ACC-ITEMS'!$G$4:$G$1000,SMALL(IF(C303='HELP ACC-ITEMS'!$C$4:$C$1000,ROW('HELP ACC-ITEMS'!$C$4:$C$1000)-3),COUNTIF($C$8:C303,C303)))),0)</f>
        <v>0</v>
      </c>
      <c r="I303" s="55">
        <f t="shared" si="7"/>
        <v>0</v>
      </c>
      <c r="J303" s="55" t="str">
        <f t="array" ref="J303">IFERROR(INDEX('HELP ACC-ITEMS'!$H$4:$H$1000,SMALL(IF(C303='HELP ACC-ITEMS'!$C$4:$C$1000,ROW('HELP ACC-ITEMS'!$C$4:$C$1000)-3),COUNTIF($C$8:C303,C303))),"")</f>
        <v xml:space="preserve"> </v>
      </c>
    </row>
    <row r="304" spans="2:10">
      <c r="B304" s="55" t="str">
        <f>IF( E304&lt;&gt;"",COUNT($B$7:B303)+1,"")</f>
        <v/>
      </c>
      <c r="C304" s="57" t="str">
        <f>IFERROR(IF($D$3&lt;&gt;"",SMALL('HELP ACC-ITEMS'!$C$4:$C$1000,ROW(A298))," "),"    ")</f>
        <v xml:space="preserve"> </v>
      </c>
      <c r="D304" s="56" t="str">
        <f t="array" ref="D304">IFERROR(INDEX('HELP ACC-ITEMS'!$D$4:$D$1000,SMALL(IF(C304='HELP ACC-ITEMS'!$C$4:$C$1000,ROW('HELP ACC-ITEMS'!$C$4:$C$1000)-3),COUNTIF($C$8:C304,C304))),"")</f>
        <v xml:space="preserve"> </v>
      </c>
      <c r="E304" s="56" t="str">
        <f t="array" ref="E304">IFERROR(INDEX('HELP ACC-ITEMS'!$E$4:$E$1000,SMALL(IF(C304='HELP ACC-ITEMS'!$C$4:$C$1000,ROW('HELP ACC-ITEMS'!$C$4:$C$1000)-3),COUNTIF($C$8:C304,C304))),"")</f>
        <v/>
      </c>
      <c r="F304" s="56" t="str">
        <f t="array" ref="F304">IFERROR(INDEX('HELP ACC-ITEMS'!$F$4:$F$1000,SMALL(IF(C304='HELP ACC-ITEMS'!$C$4:$C$1000,ROW('HELP ACC-ITEMS'!$C$4:$C$1000)-3),COUNTIF($C$8:C304,C304))),"")</f>
        <v xml:space="preserve"> </v>
      </c>
      <c r="G304" s="55">
        <f t="array" ref="G304">IF(OR(MID($E304,1,4)="وارد",MID($E304,1,10)="مرتجع عميل"),IF($D$3&lt;&gt;"",INDEX('HELP ACC-ITEMS'!$G$4:$G$1000,SMALL(IF(C304='HELP ACC-ITEMS'!$C$4:$C$1000,ROW('HELP ACC-ITEMS'!$C$4:$C$1000)-3),COUNTIF($C$8:C304,C304)))),0)</f>
        <v>0</v>
      </c>
      <c r="H304" s="55">
        <f t="array" ref="H304">IF(OR(MID($E304,1,5)="منصرف",MID($E304,1,10)="مرتجع مورد"),IF($D$3&lt;&gt;"",INDEX('HELP ACC-ITEMS'!$G$4:$G$1000,SMALL(IF(C304='HELP ACC-ITEMS'!$C$4:$C$1000,ROW('HELP ACC-ITEMS'!$C$4:$C$1000)-3),COUNTIF($C$8:C304,C304)))),0)</f>
        <v>0</v>
      </c>
      <c r="I304" s="55">
        <f t="shared" si="7"/>
        <v>0</v>
      </c>
      <c r="J304" s="55" t="str">
        <f t="array" ref="J304">IFERROR(INDEX('HELP ACC-ITEMS'!$H$4:$H$1000,SMALL(IF(C304='HELP ACC-ITEMS'!$C$4:$C$1000,ROW('HELP ACC-ITEMS'!$C$4:$C$1000)-3),COUNTIF($C$8:C304,C304))),"")</f>
        <v xml:space="preserve"> </v>
      </c>
    </row>
    <row r="305" spans="2:10">
      <c r="B305" s="55" t="str">
        <f>IF( E305&lt;&gt;"",COUNT($B$7:B304)+1,"")</f>
        <v/>
      </c>
      <c r="C305" s="57" t="str">
        <f>IFERROR(IF($D$3&lt;&gt;"",SMALL('HELP ACC-ITEMS'!$C$4:$C$1000,ROW(A299))," "),"    ")</f>
        <v xml:space="preserve"> </v>
      </c>
      <c r="D305" s="56" t="str">
        <f t="array" ref="D305">IFERROR(INDEX('HELP ACC-ITEMS'!$D$4:$D$1000,SMALL(IF(C305='HELP ACC-ITEMS'!$C$4:$C$1000,ROW('HELP ACC-ITEMS'!$C$4:$C$1000)-3),COUNTIF($C$8:C305,C305))),"")</f>
        <v xml:space="preserve"> </v>
      </c>
      <c r="E305" s="56" t="str">
        <f t="array" ref="E305">IFERROR(INDEX('HELP ACC-ITEMS'!$E$4:$E$1000,SMALL(IF(C305='HELP ACC-ITEMS'!$C$4:$C$1000,ROW('HELP ACC-ITEMS'!$C$4:$C$1000)-3),COUNTIF($C$8:C305,C305))),"")</f>
        <v/>
      </c>
      <c r="F305" s="56" t="str">
        <f t="array" ref="F305">IFERROR(INDEX('HELP ACC-ITEMS'!$F$4:$F$1000,SMALL(IF(C305='HELP ACC-ITEMS'!$C$4:$C$1000,ROW('HELP ACC-ITEMS'!$C$4:$C$1000)-3),COUNTIF($C$8:C305,C305))),"")</f>
        <v xml:space="preserve"> </v>
      </c>
      <c r="G305" s="55">
        <f t="array" ref="G305">IF(OR(MID($E305,1,4)="وارد",MID($E305,1,10)="مرتجع عميل"),IF($D$3&lt;&gt;"",INDEX('HELP ACC-ITEMS'!$G$4:$G$1000,SMALL(IF(C305='HELP ACC-ITEMS'!$C$4:$C$1000,ROW('HELP ACC-ITEMS'!$C$4:$C$1000)-3),COUNTIF($C$8:C305,C305)))),0)</f>
        <v>0</v>
      </c>
      <c r="H305" s="55">
        <f t="array" ref="H305">IF(OR(MID($E305,1,5)="منصرف",MID($E305,1,10)="مرتجع مورد"),IF($D$3&lt;&gt;"",INDEX('HELP ACC-ITEMS'!$G$4:$G$1000,SMALL(IF(C305='HELP ACC-ITEMS'!$C$4:$C$1000,ROW('HELP ACC-ITEMS'!$C$4:$C$1000)-3),COUNTIF($C$8:C305,C305)))),0)</f>
        <v>0</v>
      </c>
      <c r="I305" s="55">
        <f t="shared" si="7"/>
        <v>0</v>
      </c>
      <c r="J305" s="55" t="str">
        <f t="array" ref="J305">IFERROR(INDEX('HELP ACC-ITEMS'!$H$4:$H$1000,SMALL(IF(C305='HELP ACC-ITEMS'!$C$4:$C$1000,ROW('HELP ACC-ITEMS'!$C$4:$C$1000)-3),COUNTIF($C$8:C305,C305))),"")</f>
        <v xml:space="preserve"> </v>
      </c>
    </row>
    <row r="306" spans="2:10">
      <c r="B306" s="55" t="str">
        <f>IF( E306&lt;&gt;"",COUNT($B$7:B305)+1,"")</f>
        <v/>
      </c>
      <c r="C306" s="57" t="str">
        <f>IFERROR(IF($D$3&lt;&gt;"",SMALL('HELP ACC-ITEMS'!$C$4:$C$1000,ROW(A300))," "),"    ")</f>
        <v xml:space="preserve"> </v>
      </c>
      <c r="D306" s="56" t="str">
        <f t="array" ref="D306">IFERROR(INDEX('HELP ACC-ITEMS'!$D$4:$D$1000,SMALL(IF(C306='HELP ACC-ITEMS'!$C$4:$C$1000,ROW('HELP ACC-ITEMS'!$C$4:$C$1000)-3),COUNTIF($C$8:C306,C306))),"")</f>
        <v xml:space="preserve"> </v>
      </c>
      <c r="E306" s="56" t="str">
        <f t="array" ref="E306">IFERROR(INDEX('HELP ACC-ITEMS'!$E$4:$E$1000,SMALL(IF(C306='HELP ACC-ITEMS'!$C$4:$C$1000,ROW('HELP ACC-ITEMS'!$C$4:$C$1000)-3),COUNTIF($C$8:C306,C306))),"")</f>
        <v/>
      </c>
      <c r="F306" s="56" t="str">
        <f t="array" ref="F306">IFERROR(INDEX('HELP ACC-ITEMS'!$F$4:$F$1000,SMALL(IF(C306='HELP ACC-ITEMS'!$C$4:$C$1000,ROW('HELP ACC-ITEMS'!$C$4:$C$1000)-3),COUNTIF($C$8:C306,C306))),"")</f>
        <v xml:space="preserve"> </v>
      </c>
      <c r="G306" s="55">
        <f t="array" ref="G306">IF(OR(MID($E306,1,4)="وارد",MID($E306,1,10)="مرتجع عميل"),IF($D$3&lt;&gt;"",INDEX('HELP ACC-ITEMS'!$G$4:$G$1000,SMALL(IF(C306='HELP ACC-ITEMS'!$C$4:$C$1000,ROW('HELP ACC-ITEMS'!$C$4:$C$1000)-3),COUNTIF($C$8:C306,C306)))),0)</f>
        <v>0</v>
      </c>
      <c r="H306" s="55">
        <f t="array" ref="H306">IF(OR(MID($E306,1,5)="منصرف",MID($E306,1,10)="مرتجع مورد"),IF($D$3&lt;&gt;"",INDEX('HELP ACC-ITEMS'!$G$4:$G$1000,SMALL(IF(C306='HELP ACC-ITEMS'!$C$4:$C$1000,ROW('HELP ACC-ITEMS'!$C$4:$C$1000)-3),COUNTIF($C$8:C306,C306)))),0)</f>
        <v>0</v>
      </c>
      <c r="I306" s="55">
        <f t="shared" si="7"/>
        <v>0</v>
      </c>
      <c r="J306" s="55" t="str">
        <f t="array" ref="J306">IFERROR(INDEX('HELP ACC-ITEMS'!$H$4:$H$1000,SMALL(IF(C306='HELP ACC-ITEMS'!$C$4:$C$1000,ROW('HELP ACC-ITEMS'!$C$4:$C$1000)-3),COUNTIF($C$8:C306,C306))),"")</f>
        <v xml:space="preserve"> </v>
      </c>
    </row>
    <row r="307" spans="2:10">
      <c r="B307" s="55" t="str">
        <f>IF( E307&lt;&gt;"",COUNT($B$7:B306)+1,"")</f>
        <v/>
      </c>
      <c r="C307" s="57" t="str">
        <f>IFERROR(IF($D$3&lt;&gt;"",SMALL('HELP ACC-ITEMS'!$C$4:$C$1000,ROW(A301))," "),"    ")</f>
        <v xml:space="preserve"> </v>
      </c>
      <c r="D307" s="56" t="str">
        <f t="array" ref="D307">IFERROR(INDEX('HELP ACC-ITEMS'!$D$4:$D$1000,SMALL(IF(C307='HELP ACC-ITEMS'!$C$4:$C$1000,ROW('HELP ACC-ITEMS'!$C$4:$C$1000)-3),COUNTIF($C$8:C307,C307))),"")</f>
        <v xml:space="preserve"> </v>
      </c>
      <c r="E307" s="56" t="str">
        <f t="array" ref="E307">IFERROR(INDEX('HELP ACC-ITEMS'!$E$4:$E$1000,SMALL(IF(C307='HELP ACC-ITEMS'!$C$4:$C$1000,ROW('HELP ACC-ITEMS'!$C$4:$C$1000)-3),COUNTIF($C$8:C307,C307))),"")</f>
        <v/>
      </c>
      <c r="F307" s="56" t="str">
        <f t="array" ref="F307">IFERROR(INDEX('HELP ACC-ITEMS'!$F$4:$F$1000,SMALL(IF(C307='HELP ACC-ITEMS'!$C$4:$C$1000,ROW('HELP ACC-ITEMS'!$C$4:$C$1000)-3),COUNTIF($C$8:C307,C307))),"")</f>
        <v xml:space="preserve"> </v>
      </c>
      <c r="G307" s="55">
        <f t="array" ref="G307">IF(OR(MID($E307,1,4)="وارد",MID($E307,1,10)="مرتجع عميل"),IF($D$3&lt;&gt;"",INDEX('HELP ACC-ITEMS'!$G$4:$G$1000,SMALL(IF(C307='HELP ACC-ITEMS'!$C$4:$C$1000,ROW('HELP ACC-ITEMS'!$C$4:$C$1000)-3),COUNTIF($C$8:C307,C307)))),0)</f>
        <v>0</v>
      </c>
      <c r="H307" s="55">
        <f t="array" ref="H307">IF(OR(MID($E307,1,5)="منصرف",MID($E307,1,10)="مرتجع مورد"),IF($D$3&lt;&gt;"",INDEX('HELP ACC-ITEMS'!$G$4:$G$1000,SMALL(IF(C307='HELP ACC-ITEMS'!$C$4:$C$1000,ROW('HELP ACC-ITEMS'!$C$4:$C$1000)-3),COUNTIF($C$8:C307,C307)))),0)</f>
        <v>0</v>
      </c>
      <c r="I307" s="55">
        <f t="shared" si="7"/>
        <v>0</v>
      </c>
      <c r="J307" s="55" t="str">
        <f t="array" ref="J307">IFERROR(INDEX('HELP ACC-ITEMS'!$H$4:$H$1000,SMALL(IF(C307='HELP ACC-ITEMS'!$C$4:$C$1000,ROW('HELP ACC-ITEMS'!$C$4:$C$1000)-3),COUNTIF($C$8:C307,C307))),"")</f>
        <v xml:space="preserve"> </v>
      </c>
    </row>
    <row r="308" spans="2:10">
      <c r="B308" s="55" t="str">
        <f>IF( E308&lt;&gt;"",COUNT($B$7:B307)+1,"")</f>
        <v/>
      </c>
      <c r="C308" s="57" t="str">
        <f>IFERROR(IF($D$3&lt;&gt;"",SMALL('HELP ACC-ITEMS'!$C$4:$C$1000,ROW(A302))," "),"    ")</f>
        <v xml:space="preserve"> </v>
      </c>
      <c r="D308" s="56" t="str">
        <f t="array" ref="D308">IFERROR(INDEX('HELP ACC-ITEMS'!$D$4:$D$1000,SMALL(IF(C308='HELP ACC-ITEMS'!$C$4:$C$1000,ROW('HELP ACC-ITEMS'!$C$4:$C$1000)-3),COUNTIF($C$8:C308,C308))),"")</f>
        <v xml:space="preserve"> </v>
      </c>
      <c r="E308" s="56" t="str">
        <f t="array" ref="E308">IFERROR(INDEX('HELP ACC-ITEMS'!$E$4:$E$1000,SMALL(IF(C308='HELP ACC-ITEMS'!$C$4:$C$1000,ROW('HELP ACC-ITEMS'!$C$4:$C$1000)-3),COUNTIF($C$8:C308,C308))),"")</f>
        <v/>
      </c>
      <c r="F308" s="56" t="str">
        <f t="array" ref="F308">IFERROR(INDEX('HELP ACC-ITEMS'!$F$4:$F$1000,SMALL(IF(C308='HELP ACC-ITEMS'!$C$4:$C$1000,ROW('HELP ACC-ITEMS'!$C$4:$C$1000)-3),COUNTIF($C$8:C308,C308))),"")</f>
        <v xml:space="preserve"> </v>
      </c>
      <c r="G308" s="55">
        <f t="array" ref="G308">IF(OR(MID($E308,1,4)="وارد",MID($E308,1,10)="مرتجع عميل"),IF($D$3&lt;&gt;"",INDEX('HELP ACC-ITEMS'!$G$4:$G$1000,SMALL(IF(C308='HELP ACC-ITEMS'!$C$4:$C$1000,ROW('HELP ACC-ITEMS'!$C$4:$C$1000)-3),COUNTIF($C$8:C308,C308)))),0)</f>
        <v>0</v>
      </c>
      <c r="H308" s="55">
        <f t="array" ref="H308">IF(OR(MID($E308,1,5)="منصرف",MID($E308,1,10)="مرتجع مورد"),IF($D$3&lt;&gt;"",INDEX('HELP ACC-ITEMS'!$G$4:$G$1000,SMALL(IF(C308='HELP ACC-ITEMS'!$C$4:$C$1000,ROW('HELP ACC-ITEMS'!$C$4:$C$1000)-3),COUNTIF($C$8:C308,C308)))),0)</f>
        <v>0</v>
      </c>
      <c r="I308" s="55">
        <f t="shared" si="7"/>
        <v>0</v>
      </c>
      <c r="J308" s="55" t="str">
        <f t="array" ref="J308">IFERROR(INDEX('HELP ACC-ITEMS'!$H$4:$H$1000,SMALL(IF(C308='HELP ACC-ITEMS'!$C$4:$C$1000,ROW('HELP ACC-ITEMS'!$C$4:$C$1000)-3),COUNTIF($C$8:C308,C308))),"")</f>
        <v xml:space="preserve"> </v>
      </c>
    </row>
    <row r="309" spans="2:10">
      <c r="B309" s="55" t="str">
        <f>IF( E309&lt;&gt;"",COUNT($B$7:B308)+1,"")</f>
        <v/>
      </c>
      <c r="C309" s="57" t="str">
        <f>IFERROR(IF($D$3&lt;&gt;"",SMALL('HELP ACC-ITEMS'!$C$4:$C$1000,ROW(A303))," "),"    ")</f>
        <v xml:space="preserve"> </v>
      </c>
      <c r="D309" s="56" t="str">
        <f t="array" ref="D309">IFERROR(INDEX('HELP ACC-ITEMS'!$D$4:$D$1000,SMALL(IF(C309='HELP ACC-ITEMS'!$C$4:$C$1000,ROW('HELP ACC-ITEMS'!$C$4:$C$1000)-3),COUNTIF($C$8:C309,C309))),"")</f>
        <v xml:space="preserve"> </v>
      </c>
      <c r="E309" s="56" t="str">
        <f t="array" ref="E309">IFERROR(INDEX('HELP ACC-ITEMS'!$E$4:$E$1000,SMALL(IF(C309='HELP ACC-ITEMS'!$C$4:$C$1000,ROW('HELP ACC-ITEMS'!$C$4:$C$1000)-3),COUNTIF($C$8:C309,C309))),"")</f>
        <v/>
      </c>
      <c r="F309" s="56" t="str">
        <f t="array" ref="F309">IFERROR(INDEX('HELP ACC-ITEMS'!$F$4:$F$1000,SMALL(IF(C309='HELP ACC-ITEMS'!$C$4:$C$1000,ROW('HELP ACC-ITEMS'!$C$4:$C$1000)-3),COUNTIF($C$8:C309,C309))),"")</f>
        <v xml:space="preserve"> </v>
      </c>
      <c r="G309" s="55">
        <f t="array" ref="G309">IF(OR(MID($E309,1,4)="وارد",MID($E309,1,10)="مرتجع عميل"),IF($D$3&lt;&gt;"",INDEX('HELP ACC-ITEMS'!$G$4:$G$1000,SMALL(IF(C309='HELP ACC-ITEMS'!$C$4:$C$1000,ROW('HELP ACC-ITEMS'!$C$4:$C$1000)-3),COUNTIF($C$8:C309,C309)))),0)</f>
        <v>0</v>
      </c>
      <c r="H309" s="55">
        <f t="array" ref="H309">IF(OR(MID($E309,1,5)="منصرف",MID($E309,1,10)="مرتجع مورد"),IF($D$3&lt;&gt;"",INDEX('HELP ACC-ITEMS'!$G$4:$G$1000,SMALL(IF(C309='HELP ACC-ITEMS'!$C$4:$C$1000,ROW('HELP ACC-ITEMS'!$C$4:$C$1000)-3),COUNTIF($C$8:C309,C309)))),0)</f>
        <v>0</v>
      </c>
      <c r="I309" s="55">
        <f t="shared" si="7"/>
        <v>0</v>
      </c>
      <c r="J309" s="55" t="str">
        <f t="array" ref="J309">IFERROR(INDEX('HELP ACC-ITEMS'!$H$4:$H$1000,SMALL(IF(C309='HELP ACC-ITEMS'!$C$4:$C$1000,ROW('HELP ACC-ITEMS'!$C$4:$C$1000)-3),COUNTIF($C$8:C309,C309))),"")</f>
        <v xml:space="preserve"> </v>
      </c>
    </row>
    <row r="310" spans="2:10">
      <c r="B310" s="55" t="str">
        <f>IF( E310&lt;&gt;"",COUNT($B$7:B309)+1,"")</f>
        <v/>
      </c>
      <c r="C310" s="57" t="str">
        <f>IFERROR(IF($D$3&lt;&gt;"",SMALL('HELP ACC-ITEMS'!$C$4:$C$1000,ROW(A304))," "),"    ")</f>
        <v xml:space="preserve"> </v>
      </c>
      <c r="D310" s="56" t="str">
        <f t="array" ref="D310">IFERROR(INDEX('HELP ACC-ITEMS'!$D$4:$D$1000,SMALL(IF(C310='HELP ACC-ITEMS'!$C$4:$C$1000,ROW('HELP ACC-ITEMS'!$C$4:$C$1000)-3),COUNTIF($C$8:C310,C310))),"")</f>
        <v xml:space="preserve"> </v>
      </c>
      <c r="E310" s="56" t="str">
        <f t="array" ref="E310">IFERROR(INDEX('HELP ACC-ITEMS'!$E$4:$E$1000,SMALL(IF(C310='HELP ACC-ITEMS'!$C$4:$C$1000,ROW('HELP ACC-ITEMS'!$C$4:$C$1000)-3),COUNTIF($C$8:C310,C310))),"")</f>
        <v/>
      </c>
      <c r="F310" s="56" t="str">
        <f t="array" ref="F310">IFERROR(INDEX('HELP ACC-ITEMS'!$F$4:$F$1000,SMALL(IF(C310='HELP ACC-ITEMS'!$C$4:$C$1000,ROW('HELP ACC-ITEMS'!$C$4:$C$1000)-3),COUNTIF($C$8:C310,C310))),"")</f>
        <v xml:space="preserve"> </v>
      </c>
      <c r="G310" s="55">
        <f t="array" ref="G310">IF(OR(MID($E310,1,4)="وارد",MID($E310,1,10)="مرتجع عميل"),IF($D$3&lt;&gt;"",INDEX('HELP ACC-ITEMS'!$G$4:$G$1000,SMALL(IF(C310='HELP ACC-ITEMS'!$C$4:$C$1000,ROW('HELP ACC-ITEMS'!$C$4:$C$1000)-3),COUNTIF($C$8:C310,C310)))),0)</f>
        <v>0</v>
      </c>
      <c r="H310" s="55">
        <f t="array" ref="H310">IF(OR(MID($E310,1,5)="منصرف",MID($E310,1,10)="مرتجع مورد"),IF($D$3&lt;&gt;"",INDEX('HELP ACC-ITEMS'!$G$4:$G$1000,SMALL(IF(C310='HELP ACC-ITEMS'!$C$4:$C$1000,ROW('HELP ACC-ITEMS'!$C$4:$C$1000)-3),COUNTIF($C$8:C310,C310)))),0)</f>
        <v>0</v>
      </c>
      <c r="I310" s="55">
        <f t="shared" si="7"/>
        <v>0</v>
      </c>
      <c r="J310" s="55" t="str">
        <f t="array" ref="J310">IFERROR(INDEX('HELP ACC-ITEMS'!$H$4:$H$1000,SMALL(IF(C310='HELP ACC-ITEMS'!$C$4:$C$1000,ROW('HELP ACC-ITEMS'!$C$4:$C$1000)-3),COUNTIF($C$8:C310,C310))),"")</f>
        <v xml:space="preserve"> </v>
      </c>
    </row>
    <row r="311" spans="2:10">
      <c r="B311" s="55" t="str">
        <f>IF( E311&lt;&gt;"",COUNT($B$7:B310)+1,"")</f>
        <v/>
      </c>
      <c r="C311" s="57" t="str">
        <f>IFERROR(IF($D$3&lt;&gt;"",SMALL('HELP ACC-ITEMS'!$C$4:$C$1000,ROW(A305))," "),"    ")</f>
        <v xml:space="preserve"> </v>
      </c>
      <c r="D311" s="56" t="str">
        <f t="array" ref="D311">IFERROR(INDEX('HELP ACC-ITEMS'!$D$4:$D$1000,SMALL(IF(C311='HELP ACC-ITEMS'!$C$4:$C$1000,ROW('HELP ACC-ITEMS'!$C$4:$C$1000)-3),COUNTIF($C$8:C311,C311))),"")</f>
        <v xml:space="preserve"> </v>
      </c>
      <c r="E311" s="56" t="str">
        <f t="array" ref="E311">IFERROR(INDEX('HELP ACC-ITEMS'!$E$4:$E$1000,SMALL(IF(C311='HELP ACC-ITEMS'!$C$4:$C$1000,ROW('HELP ACC-ITEMS'!$C$4:$C$1000)-3),COUNTIF($C$8:C311,C311))),"")</f>
        <v/>
      </c>
      <c r="F311" s="56" t="str">
        <f t="array" ref="F311">IFERROR(INDEX('HELP ACC-ITEMS'!$F$4:$F$1000,SMALL(IF(C311='HELP ACC-ITEMS'!$C$4:$C$1000,ROW('HELP ACC-ITEMS'!$C$4:$C$1000)-3),COUNTIF($C$8:C311,C311))),"")</f>
        <v xml:space="preserve"> </v>
      </c>
      <c r="G311" s="55">
        <f t="array" ref="G311">IF(OR(MID($E311,1,4)="وارد",MID($E311,1,10)="مرتجع عميل"),IF($D$3&lt;&gt;"",INDEX('HELP ACC-ITEMS'!$G$4:$G$1000,SMALL(IF(C311='HELP ACC-ITEMS'!$C$4:$C$1000,ROW('HELP ACC-ITEMS'!$C$4:$C$1000)-3),COUNTIF($C$8:C311,C311)))),0)</f>
        <v>0</v>
      </c>
      <c r="H311" s="55">
        <f t="array" ref="H311">IF(OR(MID($E311,1,5)="منصرف",MID($E311,1,10)="مرتجع مورد"),IF($D$3&lt;&gt;"",INDEX('HELP ACC-ITEMS'!$G$4:$G$1000,SMALL(IF(C311='HELP ACC-ITEMS'!$C$4:$C$1000,ROW('HELP ACC-ITEMS'!$C$4:$C$1000)-3),COUNTIF($C$8:C311,C311)))),0)</f>
        <v>0</v>
      </c>
      <c r="I311" s="55">
        <f t="shared" si="7"/>
        <v>0</v>
      </c>
      <c r="J311" s="55" t="str">
        <f t="array" ref="J311">IFERROR(INDEX('HELP ACC-ITEMS'!$H$4:$H$1000,SMALL(IF(C311='HELP ACC-ITEMS'!$C$4:$C$1000,ROW('HELP ACC-ITEMS'!$C$4:$C$1000)-3),COUNTIF($C$8:C311,C311))),"")</f>
        <v xml:space="preserve"> </v>
      </c>
    </row>
    <row r="312" spans="2:10">
      <c r="B312" s="55" t="str">
        <f>IF( E312&lt;&gt;"",COUNT($B$7:B311)+1,"")</f>
        <v/>
      </c>
      <c r="C312" s="57" t="str">
        <f>IFERROR(IF($D$3&lt;&gt;"",SMALL('HELP ACC-ITEMS'!$C$4:$C$1000,ROW(A306))," "),"    ")</f>
        <v xml:space="preserve"> </v>
      </c>
      <c r="D312" s="56" t="str">
        <f t="array" ref="D312">IFERROR(INDEX('HELP ACC-ITEMS'!$D$4:$D$1000,SMALL(IF(C312='HELP ACC-ITEMS'!$C$4:$C$1000,ROW('HELP ACC-ITEMS'!$C$4:$C$1000)-3),COUNTIF($C$8:C312,C312))),"")</f>
        <v xml:space="preserve"> </v>
      </c>
      <c r="E312" s="56" t="str">
        <f t="array" ref="E312">IFERROR(INDEX('HELP ACC-ITEMS'!$E$4:$E$1000,SMALL(IF(C312='HELP ACC-ITEMS'!$C$4:$C$1000,ROW('HELP ACC-ITEMS'!$C$4:$C$1000)-3),COUNTIF($C$8:C312,C312))),"")</f>
        <v/>
      </c>
      <c r="F312" s="56" t="str">
        <f t="array" ref="F312">IFERROR(INDEX('HELP ACC-ITEMS'!$F$4:$F$1000,SMALL(IF(C312='HELP ACC-ITEMS'!$C$4:$C$1000,ROW('HELP ACC-ITEMS'!$C$4:$C$1000)-3),COUNTIF($C$8:C312,C312))),"")</f>
        <v xml:space="preserve"> </v>
      </c>
      <c r="G312" s="55">
        <f t="array" ref="G312">IF(OR(MID($E312,1,4)="وارد",MID($E312,1,10)="مرتجع عميل"),IF($D$3&lt;&gt;"",INDEX('HELP ACC-ITEMS'!$G$4:$G$1000,SMALL(IF(C312='HELP ACC-ITEMS'!$C$4:$C$1000,ROW('HELP ACC-ITEMS'!$C$4:$C$1000)-3),COUNTIF($C$8:C312,C312)))),0)</f>
        <v>0</v>
      </c>
      <c r="H312" s="55">
        <f t="array" ref="H312">IF(OR(MID($E312,1,5)="منصرف",MID($E312,1,10)="مرتجع مورد"),IF($D$3&lt;&gt;"",INDEX('HELP ACC-ITEMS'!$G$4:$G$1000,SMALL(IF(C312='HELP ACC-ITEMS'!$C$4:$C$1000,ROW('HELP ACC-ITEMS'!$C$4:$C$1000)-3),COUNTIF($C$8:C312,C312)))),0)</f>
        <v>0</v>
      </c>
      <c r="I312" s="55">
        <f t="shared" si="7"/>
        <v>0</v>
      </c>
      <c r="J312" s="55" t="str">
        <f t="array" ref="J312">IFERROR(INDEX('HELP ACC-ITEMS'!$H$4:$H$1000,SMALL(IF(C312='HELP ACC-ITEMS'!$C$4:$C$1000,ROW('HELP ACC-ITEMS'!$C$4:$C$1000)-3),COUNTIF($C$8:C312,C312))),"")</f>
        <v xml:space="preserve"> </v>
      </c>
    </row>
    <row r="313" spans="2:10">
      <c r="B313" s="55" t="str">
        <f>IF( E313&lt;&gt;"",COUNT($B$7:B312)+1,"")</f>
        <v/>
      </c>
      <c r="C313" s="57" t="str">
        <f>IFERROR(IF($D$3&lt;&gt;"",SMALL('HELP ACC-ITEMS'!$C$4:$C$1000,ROW(A307))," "),"    ")</f>
        <v xml:space="preserve"> </v>
      </c>
      <c r="D313" s="56" t="str">
        <f t="array" ref="D313">IFERROR(INDEX('HELP ACC-ITEMS'!$D$4:$D$1000,SMALL(IF(C313='HELP ACC-ITEMS'!$C$4:$C$1000,ROW('HELP ACC-ITEMS'!$C$4:$C$1000)-3),COUNTIF($C$8:C313,C313))),"")</f>
        <v xml:space="preserve"> </v>
      </c>
      <c r="E313" s="56" t="str">
        <f t="array" ref="E313">IFERROR(INDEX('HELP ACC-ITEMS'!$E$4:$E$1000,SMALL(IF(C313='HELP ACC-ITEMS'!$C$4:$C$1000,ROW('HELP ACC-ITEMS'!$C$4:$C$1000)-3),COUNTIF($C$8:C313,C313))),"")</f>
        <v/>
      </c>
      <c r="F313" s="56" t="str">
        <f t="array" ref="F313">IFERROR(INDEX('HELP ACC-ITEMS'!$F$4:$F$1000,SMALL(IF(C313='HELP ACC-ITEMS'!$C$4:$C$1000,ROW('HELP ACC-ITEMS'!$C$4:$C$1000)-3),COUNTIF($C$8:C313,C313))),"")</f>
        <v xml:space="preserve"> </v>
      </c>
      <c r="G313" s="55">
        <f t="array" ref="G313">IF(OR(MID($E313,1,4)="وارد",MID($E313,1,10)="مرتجع عميل"),IF($D$3&lt;&gt;"",INDEX('HELP ACC-ITEMS'!$G$4:$G$1000,SMALL(IF(C313='HELP ACC-ITEMS'!$C$4:$C$1000,ROW('HELP ACC-ITEMS'!$C$4:$C$1000)-3),COUNTIF($C$8:C313,C313)))),0)</f>
        <v>0</v>
      </c>
      <c r="H313" s="55">
        <f t="array" ref="H313">IF(OR(MID($E313,1,5)="منصرف",MID($E313,1,10)="مرتجع مورد"),IF($D$3&lt;&gt;"",INDEX('HELP ACC-ITEMS'!$G$4:$G$1000,SMALL(IF(C313='HELP ACC-ITEMS'!$C$4:$C$1000,ROW('HELP ACC-ITEMS'!$C$4:$C$1000)-3),COUNTIF($C$8:C313,C313)))),0)</f>
        <v>0</v>
      </c>
      <c r="I313" s="55">
        <f t="shared" si="7"/>
        <v>0</v>
      </c>
      <c r="J313" s="55" t="str">
        <f t="array" ref="J313">IFERROR(INDEX('HELP ACC-ITEMS'!$H$4:$H$1000,SMALL(IF(C313='HELP ACC-ITEMS'!$C$4:$C$1000,ROW('HELP ACC-ITEMS'!$C$4:$C$1000)-3),COUNTIF($C$8:C313,C313))),"")</f>
        <v xml:space="preserve"> </v>
      </c>
    </row>
    <row r="314" spans="2:10">
      <c r="B314" s="55" t="str">
        <f>IF( E314&lt;&gt;"",COUNT($B$7:B313)+1,"")</f>
        <v/>
      </c>
      <c r="C314" s="57" t="str">
        <f>IFERROR(IF($D$3&lt;&gt;"",SMALL('HELP ACC-ITEMS'!$C$4:$C$1000,ROW(A308))," "),"    ")</f>
        <v xml:space="preserve"> </v>
      </c>
      <c r="D314" s="56" t="str">
        <f t="array" ref="D314">IFERROR(INDEX('HELP ACC-ITEMS'!$D$4:$D$1000,SMALL(IF(C314='HELP ACC-ITEMS'!$C$4:$C$1000,ROW('HELP ACC-ITEMS'!$C$4:$C$1000)-3),COUNTIF($C$8:C314,C314))),"")</f>
        <v xml:space="preserve"> </v>
      </c>
      <c r="E314" s="56" t="str">
        <f t="array" ref="E314">IFERROR(INDEX('HELP ACC-ITEMS'!$E$4:$E$1000,SMALL(IF(C314='HELP ACC-ITEMS'!$C$4:$C$1000,ROW('HELP ACC-ITEMS'!$C$4:$C$1000)-3),COUNTIF($C$8:C314,C314))),"")</f>
        <v/>
      </c>
      <c r="F314" s="56" t="str">
        <f t="array" ref="F314">IFERROR(INDEX('HELP ACC-ITEMS'!$F$4:$F$1000,SMALL(IF(C314='HELP ACC-ITEMS'!$C$4:$C$1000,ROW('HELP ACC-ITEMS'!$C$4:$C$1000)-3),COUNTIF($C$8:C314,C314))),"")</f>
        <v xml:space="preserve"> </v>
      </c>
      <c r="G314" s="55">
        <f t="array" ref="G314">IF(OR(MID($E314,1,4)="وارد",MID($E314,1,10)="مرتجع عميل"),IF($D$3&lt;&gt;"",INDEX('HELP ACC-ITEMS'!$G$4:$G$1000,SMALL(IF(C314='HELP ACC-ITEMS'!$C$4:$C$1000,ROW('HELP ACC-ITEMS'!$C$4:$C$1000)-3),COUNTIF($C$8:C314,C314)))),0)</f>
        <v>0</v>
      </c>
      <c r="H314" s="55">
        <f t="array" ref="H314">IF(OR(MID($E314,1,5)="منصرف",MID($E314,1,10)="مرتجع مورد"),IF($D$3&lt;&gt;"",INDEX('HELP ACC-ITEMS'!$G$4:$G$1000,SMALL(IF(C314='HELP ACC-ITEMS'!$C$4:$C$1000,ROW('HELP ACC-ITEMS'!$C$4:$C$1000)-3),COUNTIF($C$8:C314,C314)))),0)</f>
        <v>0</v>
      </c>
      <c r="I314" s="55">
        <f t="shared" si="7"/>
        <v>0</v>
      </c>
      <c r="J314" s="55" t="str">
        <f t="array" ref="J314">IFERROR(INDEX('HELP ACC-ITEMS'!$H$4:$H$1000,SMALL(IF(C314='HELP ACC-ITEMS'!$C$4:$C$1000,ROW('HELP ACC-ITEMS'!$C$4:$C$1000)-3),COUNTIF($C$8:C314,C314))),"")</f>
        <v xml:space="preserve"> </v>
      </c>
    </row>
    <row r="315" spans="2:10">
      <c r="B315" s="55" t="str">
        <f>IF( E315&lt;&gt;"",COUNT($B$7:B314)+1,"")</f>
        <v/>
      </c>
      <c r="C315" s="57" t="str">
        <f>IFERROR(IF($D$3&lt;&gt;"",SMALL('HELP ACC-ITEMS'!$C$4:$C$1000,ROW(A309))," "),"    ")</f>
        <v xml:space="preserve"> </v>
      </c>
      <c r="D315" s="56" t="str">
        <f t="array" ref="D315">IFERROR(INDEX('HELP ACC-ITEMS'!$D$4:$D$1000,SMALL(IF(C315='HELP ACC-ITEMS'!$C$4:$C$1000,ROW('HELP ACC-ITEMS'!$C$4:$C$1000)-3),COUNTIF($C$8:C315,C315))),"")</f>
        <v xml:space="preserve"> </v>
      </c>
      <c r="E315" s="56" t="str">
        <f t="array" ref="E315">IFERROR(INDEX('HELP ACC-ITEMS'!$E$4:$E$1000,SMALL(IF(C315='HELP ACC-ITEMS'!$C$4:$C$1000,ROW('HELP ACC-ITEMS'!$C$4:$C$1000)-3),COUNTIF($C$8:C315,C315))),"")</f>
        <v/>
      </c>
      <c r="F315" s="56" t="str">
        <f t="array" ref="F315">IFERROR(INDEX('HELP ACC-ITEMS'!$F$4:$F$1000,SMALL(IF(C315='HELP ACC-ITEMS'!$C$4:$C$1000,ROW('HELP ACC-ITEMS'!$C$4:$C$1000)-3),COUNTIF($C$8:C315,C315))),"")</f>
        <v xml:space="preserve"> </v>
      </c>
      <c r="G315" s="55">
        <f t="array" ref="G315">IF(OR(MID($E315,1,4)="وارد",MID($E315,1,10)="مرتجع عميل"),IF($D$3&lt;&gt;"",INDEX('HELP ACC-ITEMS'!$G$4:$G$1000,SMALL(IF(C315='HELP ACC-ITEMS'!$C$4:$C$1000,ROW('HELP ACC-ITEMS'!$C$4:$C$1000)-3),COUNTIF($C$8:C315,C315)))),0)</f>
        <v>0</v>
      </c>
      <c r="H315" s="55">
        <f t="array" ref="H315">IF(OR(MID($E315,1,5)="منصرف",MID($E315,1,10)="مرتجع مورد"),IF($D$3&lt;&gt;"",INDEX('HELP ACC-ITEMS'!$G$4:$G$1000,SMALL(IF(C315='HELP ACC-ITEMS'!$C$4:$C$1000,ROW('HELP ACC-ITEMS'!$C$4:$C$1000)-3),COUNTIF($C$8:C315,C315)))),0)</f>
        <v>0</v>
      </c>
      <c r="I315" s="55">
        <f t="shared" si="7"/>
        <v>0</v>
      </c>
      <c r="J315" s="55" t="str">
        <f t="array" ref="J315">IFERROR(INDEX('HELP ACC-ITEMS'!$H$4:$H$1000,SMALL(IF(C315='HELP ACC-ITEMS'!$C$4:$C$1000,ROW('HELP ACC-ITEMS'!$C$4:$C$1000)-3),COUNTIF($C$8:C315,C315))),"")</f>
        <v xml:space="preserve"> </v>
      </c>
    </row>
    <row r="316" spans="2:10">
      <c r="B316" s="55" t="str">
        <f>IF( E316&lt;&gt;"",COUNT($B$7:B315)+1,"")</f>
        <v/>
      </c>
      <c r="C316" s="57" t="str">
        <f>IFERROR(IF($D$3&lt;&gt;"",SMALL('HELP ACC-ITEMS'!$C$4:$C$1000,ROW(A310))," "),"    ")</f>
        <v xml:space="preserve"> </v>
      </c>
      <c r="D316" s="56" t="str">
        <f t="array" ref="D316">IFERROR(INDEX('HELP ACC-ITEMS'!$D$4:$D$1000,SMALL(IF(C316='HELP ACC-ITEMS'!$C$4:$C$1000,ROW('HELP ACC-ITEMS'!$C$4:$C$1000)-3),COUNTIF($C$8:C316,C316))),"")</f>
        <v xml:space="preserve"> </v>
      </c>
      <c r="E316" s="56" t="str">
        <f t="array" ref="E316">IFERROR(INDEX('HELP ACC-ITEMS'!$E$4:$E$1000,SMALL(IF(C316='HELP ACC-ITEMS'!$C$4:$C$1000,ROW('HELP ACC-ITEMS'!$C$4:$C$1000)-3),COUNTIF($C$8:C316,C316))),"")</f>
        <v/>
      </c>
      <c r="F316" s="56" t="str">
        <f t="array" ref="F316">IFERROR(INDEX('HELP ACC-ITEMS'!$F$4:$F$1000,SMALL(IF(C316='HELP ACC-ITEMS'!$C$4:$C$1000,ROW('HELP ACC-ITEMS'!$C$4:$C$1000)-3),COUNTIF($C$8:C316,C316))),"")</f>
        <v xml:space="preserve"> </v>
      </c>
      <c r="G316" s="55">
        <f t="array" ref="G316">IF(OR(MID($E316,1,4)="وارد",MID($E316,1,10)="مرتجع عميل"),IF($D$3&lt;&gt;"",INDEX('HELP ACC-ITEMS'!$G$4:$G$1000,SMALL(IF(C316='HELP ACC-ITEMS'!$C$4:$C$1000,ROW('HELP ACC-ITEMS'!$C$4:$C$1000)-3),COUNTIF($C$8:C316,C316)))),0)</f>
        <v>0</v>
      </c>
      <c r="H316" s="55">
        <f t="array" ref="H316">IF(OR(MID($E316,1,5)="منصرف",MID($E316,1,10)="مرتجع مورد"),IF($D$3&lt;&gt;"",INDEX('HELP ACC-ITEMS'!$G$4:$G$1000,SMALL(IF(C316='HELP ACC-ITEMS'!$C$4:$C$1000,ROW('HELP ACC-ITEMS'!$C$4:$C$1000)-3),COUNTIF($C$8:C316,C316)))),0)</f>
        <v>0</v>
      </c>
      <c r="I316" s="55">
        <f t="shared" si="7"/>
        <v>0</v>
      </c>
      <c r="J316" s="55" t="str">
        <f t="array" ref="J316">IFERROR(INDEX('HELP ACC-ITEMS'!$H$4:$H$1000,SMALL(IF(C316='HELP ACC-ITEMS'!$C$4:$C$1000,ROW('HELP ACC-ITEMS'!$C$4:$C$1000)-3),COUNTIF($C$8:C316,C316))),"")</f>
        <v xml:space="preserve"> </v>
      </c>
    </row>
    <row r="317" spans="2:10">
      <c r="B317" s="55" t="str">
        <f>IF( E317&lt;&gt;"",COUNT($B$7:B316)+1,"")</f>
        <v/>
      </c>
      <c r="C317" s="57" t="str">
        <f>IFERROR(IF($D$3&lt;&gt;"",SMALL('HELP ACC-ITEMS'!$C$4:$C$1000,ROW(A311))," "),"    ")</f>
        <v xml:space="preserve"> </v>
      </c>
      <c r="D317" s="56" t="str">
        <f t="array" ref="D317">IFERROR(INDEX('HELP ACC-ITEMS'!$D$4:$D$1000,SMALL(IF(C317='HELP ACC-ITEMS'!$C$4:$C$1000,ROW('HELP ACC-ITEMS'!$C$4:$C$1000)-3),COUNTIF($C$8:C317,C317))),"")</f>
        <v xml:space="preserve"> </v>
      </c>
      <c r="E317" s="56" t="str">
        <f t="array" ref="E317">IFERROR(INDEX('HELP ACC-ITEMS'!$E$4:$E$1000,SMALL(IF(C317='HELP ACC-ITEMS'!$C$4:$C$1000,ROW('HELP ACC-ITEMS'!$C$4:$C$1000)-3),COUNTIF($C$8:C317,C317))),"")</f>
        <v/>
      </c>
      <c r="F317" s="56" t="str">
        <f t="array" ref="F317">IFERROR(INDEX('HELP ACC-ITEMS'!$F$4:$F$1000,SMALL(IF(C317='HELP ACC-ITEMS'!$C$4:$C$1000,ROW('HELP ACC-ITEMS'!$C$4:$C$1000)-3),COUNTIF($C$8:C317,C317))),"")</f>
        <v xml:space="preserve"> </v>
      </c>
      <c r="G317" s="55">
        <f t="array" ref="G317">IF(OR(MID($E317,1,4)="وارد",MID($E317,1,10)="مرتجع عميل"),IF($D$3&lt;&gt;"",INDEX('HELP ACC-ITEMS'!$G$4:$G$1000,SMALL(IF(C317='HELP ACC-ITEMS'!$C$4:$C$1000,ROW('HELP ACC-ITEMS'!$C$4:$C$1000)-3),COUNTIF($C$8:C317,C317)))),0)</f>
        <v>0</v>
      </c>
      <c r="H317" s="55">
        <f t="array" ref="H317">IF(OR(MID($E317,1,5)="منصرف",MID($E317,1,10)="مرتجع مورد"),IF($D$3&lt;&gt;"",INDEX('HELP ACC-ITEMS'!$G$4:$G$1000,SMALL(IF(C317='HELP ACC-ITEMS'!$C$4:$C$1000,ROW('HELP ACC-ITEMS'!$C$4:$C$1000)-3),COUNTIF($C$8:C317,C317)))),0)</f>
        <v>0</v>
      </c>
      <c r="I317" s="55">
        <f t="shared" si="7"/>
        <v>0</v>
      </c>
      <c r="J317" s="55" t="str">
        <f t="array" ref="J317">IFERROR(INDEX('HELP ACC-ITEMS'!$H$4:$H$1000,SMALL(IF(C317='HELP ACC-ITEMS'!$C$4:$C$1000,ROW('HELP ACC-ITEMS'!$C$4:$C$1000)-3),COUNTIF($C$8:C317,C317))),"")</f>
        <v xml:space="preserve"> </v>
      </c>
    </row>
    <row r="318" spans="2:10">
      <c r="B318" s="55" t="str">
        <f>IF( E318&lt;&gt;"",COUNT($B$7:B317)+1,"")</f>
        <v/>
      </c>
      <c r="C318" s="57" t="str">
        <f>IFERROR(IF($D$3&lt;&gt;"",SMALL('HELP ACC-ITEMS'!$C$4:$C$1000,ROW(A312))," "),"    ")</f>
        <v xml:space="preserve"> </v>
      </c>
      <c r="D318" s="56" t="str">
        <f t="array" ref="D318">IFERROR(INDEX('HELP ACC-ITEMS'!$D$4:$D$1000,SMALL(IF(C318='HELP ACC-ITEMS'!$C$4:$C$1000,ROW('HELP ACC-ITEMS'!$C$4:$C$1000)-3),COUNTIF($C$8:C318,C318))),"")</f>
        <v xml:space="preserve"> </v>
      </c>
      <c r="E318" s="56" t="str">
        <f t="array" ref="E318">IFERROR(INDEX('HELP ACC-ITEMS'!$E$4:$E$1000,SMALL(IF(C318='HELP ACC-ITEMS'!$C$4:$C$1000,ROW('HELP ACC-ITEMS'!$C$4:$C$1000)-3),COUNTIF($C$8:C318,C318))),"")</f>
        <v/>
      </c>
      <c r="F318" s="56" t="str">
        <f t="array" ref="F318">IFERROR(INDEX('HELP ACC-ITEMS'!$F$4:$F$1000,SMALL(IF(C318='HELP ACC-ITEMS'!$C$4:$C$1000,ROW('HELP ACC-ITEMS'!$C$4:$C$1000)-3),COUNTIF($C$8:C318,C318))),"")</f>
        <v xml:space="preserve"> </v>
      </c>
      <c r="G318" s="55">
        <f t="array" ref="G318">IF(OR(MID($E318,1,4)="وارد",MID($E318,1,10)="مرتجع عميل"),IF($D$3&lt;&gt;"",INDEX('HELP ACC-ITEMS'!$G$4:$G$1000,SMALL(IF(C318='HELP ACC-ITEMS'!$C$4:$C$1000,ROW('HELP ACC-ITEMS'!$C$4:$C$1000)-3),COUNTIF($C$8:C318,C318)))),0)</f>
        <v>0</v>
      </c>
      <c r="H318" s="55">
        <f t="array" ref="H318">IF(OR(MID($E318,1,5)="منصرف",MID($E318,1,10)="مرتجع مورد"),IF($D$3&lt;&gt;"",INDEX('HELP ACC-ITEMS'!$G$4:$G$1000,SMALL(IF(C318='HELP ACC-ITEMS'!$C$4:$C$1000,ROW('HELP ACC-ITEMS'!$C$4:$C$1000)-3),COUNTIF($C$8:C318,C318)))),0)</f>
        <v>0</v>
      </c>
      <c r="I318" s="55">
        <f t="shared" si="7"/>
        <v>0</v>
      </c>
      <c r="J318" s="55" t="str">
        <f t="array" ref="J318">IFERROR(INDEX('HELP ACC-ITEMS'!$H$4:$H$1000,SMALL(IF(C318='HELP ACC-ITEMS'!$C$4:$C$1000,ROW('HELP ACC-ITEMS'!$C$4:$C$1000)-3),COUNTIF($C$8:C318,C318))),"")</f>
        <v xml:space="preserve"> </v>
      </c>
    </row>
    <row r="319" spans="2:10">
      <c r="B319" s="55" t="str">
        <f>IF( E319&lt;&gt;"",COUNT($B$7:B318)+1,"")</f>
        <v/>
      </c>
      <c r="C319" s="57" t="str">
        <f>IFERROR(IF($D$3&lt;&gt;"",SMALL('HELP ACC-ITEMS'!$C$4:$C$1000,ROW(A313))," "),"    ")</f>
        <v xml:space="preserve"> </v>
      </c>
      <c r="D319" s="56" t="str">
        <f t="array" ref="D319">IFERROR(INDEX('HELP ACC-ITEMS'!$D$4:$D$1000,SMALL(IF(C319='HELP ACC-ITEMS'!$C$4:$C$1000,ROW('HELP ACC-ITEMS'!$C$4:$C$1000)-3),COUNTIF($C$8:C319,C319))),"")</f>
        <v xml:space="preserve"> </v>
      </c>
      <c r="E319" s="56" t="str">
        <f t="array" ref="E319">IFERROR(INDEX('HELP ACC-ITEMS'!$E$4:$E$1000,SMALL(IF(C319='HELP ACC-ITEMS'!$C$4:$C$1000,ROW('HELP ACC-ITEMS'!$C$4:$C$1000)-3),COUNTIF($C$8:C319,C319))),"")</f>
        <v/>
      </c>
      <c r="F319" s="56" t="str">
        <f t="array" ref="F319">IFERROR(INDEX('HELP ACC-ITEMS'!$F$4:$F$1000,SMALL(IF(C319='HELP ACC-ITEMS'!$C$4:$C$1000,ROW('HELP ACC-ITEMS'!$C$4:$C$1000)-3),COUNTIF($C$8:C319,C319))),"")</f>
        <v xml:space="preserve"> </v>
      </c>
      <c r="G319" s="55">
        <f t="array" ref="G319">IF(OR(MID($E319,1,4)="وارد",MID($E319,1,10)="مرتجع عميل"),IF($D$3&lt;&gt;"",INDEX('HELP ACC-ITEMS'!$G$4:$G$1000,SMALL(IF(C319='HELP ACC-ITEMS'!$C$4:$C$1000,ROW('HELP ACC-ITEMS'!$C$4:$C$1000)-3),COUNTIF($C$8:C319,C319)))),0)</f>
        <v>0</v>
      </c>
      <c r="H319" s="55">
        <f t="array" ref="H319">IF(OR(MID($E319,1,5)="منصرف",MID($E319,1,10)="مرتجع مورد"),IF($D$3&lt;&gt;"",INDEX('HELP ACC-ITEMS'!$G$4:$G$1000,SMALL(IF(C319='HELP ACC-ITEMS'!$C$4:$C$1000,ROW('HELP ACC-ITEMS'!$C$4:$C$1000)-3),COUNTIF($C$8:C319,C319)))),0)</f>
        <v>0</v>
      </c>
      <c r="I319" s="55">
        <f t="shared" si="7"/>
        <v>0</v>
      </c>
      <c r="J319" s="55" t="str">
        <f t="array" ref="J319">IFERROR(INDEX('HELP ACC-ITEMS'!$H$4:$H$1000,SMALL(IF(C319='HELP ACC-ITEMS'!$C$4:$C$1000,ROW('HELP ACC-ITEMS'!$C$4:$C$1000)-3),COUNTIF($C$8:C319,C319))),"")</f>
        <v xml:space="preserve"> </v>
      </c>
    </row>
    <row r="320" spans="2:10">
      <c r="B320" s="55" t="str">
        <f>IF( E320&lt;&gt;"",COUNT($B$7:B319)+1,"")</f>
        <v/>
      </c>
      <c r="C320" s="57" t="str">
        <f>IFERROR(IF($D$3&lt;&gt;"",SMALL('HELP ACC-ITEMS'!$C$4:$C$1000,ROW(A314))," "),"    ")</f>
        <v xml:space="preserve"> </v>
      </c>
      <c r="D320" s="56" t="str">
        <f t="array" ref="D320">IFERROR(INDEX('HELP ACC-ITEMS'!$D$4:$D$1000,SMALL(IF(C320='HELP ACC-ITEMS'!$C$4:$C$1000,ROW('HELP ACC-ITEMS'!$C$4:$C$1000)-3),COUNTIF($C$8:C320,C320))),"")</f>
        <v xml:space="preserve"> </v>
      </c>
      <c r="E320" s="56" t="str">
        <f t="array" ref="E320">IFERROR(INDEX('HELP ACC-ITEMS'!$E$4:$E$1000,SMALL(IF(C320='HELP ACC-ITEMS'!$C$4:$C$1000,ROW('HELP ACC-ITEMS'!$C$4:$C$1000)-3),COUNTIF($C$8:C320,C320))),"")</f>
        <v/>
      </c>
      <c r="F320" s="56" t="str">
        <f t="array" ref="F320">IFERROR(INDEX('HELP ACC-ITEMS'!$F$4:$F$1000,SMALL(IF(C320='HELP ACC-ITEMS'!$C$4:$C$1000,ROW('HELP ACC-ITEMS'!$C$4:$C$1000)-3),COUNTIF($C$8:C320,C320))),"")</f>
        <v xml:space="preserve"> </v>
      </c>
      <c r="G320" s="55">
        <f t="array" ref="G320">IF(OR(MID($E320,1,4)="وارد",MID($E320,1,10)="مرتجع عميل"),IF($D$3&lt;&gt;"",INDEX('HELP ACC-ITEMS'!$G$4:$G$1000,SMALL(IF(C320='HELP ACC-ITEMS'!$C$4:$C$1000,ROW('HELP ACC-ITEMS'!$C$4:$C$1000)-3),COUNTIF($C$8:C320,C320)))),0)</f>
        <v>0</v>
      </c>
      <c r="H320" s="55">
        <f t="array" ref="H320">IF(OR(MID($E320,1,5)="منصرف",MID($E320,1,10)="مرتجع مورد"),IF($D$3&lt;&gt;"",INDEX('HELP ACC-ITEMS'!$G$4:$G$1000,SMALL(IF(C320='HELP ACC-ITEMS'!$C$4:$C$1000,ROW('HELP ACC-ITEMS'!$C$4:$C$1000)-3),COUNTIF($C$8:C320,C320)))),0)</f>
        <v>0</v>
      </c>
      <c r="I320" s="55">
        <f t="shared" si="7"/>
        <v>0</v>
      </c>
      <c r="J320" s="55" t="str">
        <f t="array" ref="J320">IFERROR(INDEX('HELP ACC-ITEMS'!$H$4:$H$1000,SMALL(IF(C320='HELP ACC-ITEMS'!$C$4:$C$1000,ROW('HELP ACC-ITEMS'!$C$4:$C$1000)-3),COUNTIF($C$8:C320,C320))),"")</f>
        <v xml:space="preserve"> </v>
      </c>
    </row>
    <row r="321" spans="2:10">
      <c r="B321" s="55" t="str">
        <f>IF( E321&lt;&gt;"",COUNT($B$7:B320)+1,"")</f>
        <v/>
      </c>
      <c r="C321" s="57" t="str">
        <f>IFERROR(IF($D$3&lt;&gt;"",SMALL('HELP ACC-ITEMS'!$C$4:$C$1000,ROW(A315))," "),"    ")</f>
        <v xml:space="preserve"> </v>
      </c>
      <c r="D321" s="56" t="str">
        <f t="array" ref="D321">IFERROR(INDEX('HELP ACC-ITEMS'!$D$4:$D$1000,SMALL(IF(C321='HELP ACC-ITEMS'!$C$4:$C$1000,ROW('HELP ACC-ITEMS'!$C$4:$C$1000)-3),COUNTIF($C$8:C321,C321))),"")</f>
        <v xml:space="preserve"> </v>
      </c>
      <c r="E321" s="56" t="str">
        <f t="array" ref="E321">IFERROR(INDEX('HELP ACC-ITEMS'!$E$4:$E$1000,SMALL(IF(C321='HELP ACC-ITEMS'!$C$4:$C$1000,ROW('HELP ACC-ITEMS'!$C$4:$C$1000)-3),COUNTIF($C$8:C321,C321))),"")</f>
        <v/>
      </c>
      <c r="F321" s="56" t="str">
        <f t="array" ref="F321">IFERROR(INDEX('HELP ACC-ITEMS'!$F$4:$F$1000,SMALL(IF(C321='HELP ACC-ITEMS'!$C$4:$C$1000,ROW('HELP ACC-ITEMS'!$C$4:$C$1000)-3),COUNTIF($C$8:C321,C321))),"")</f>
        <v xml:space="preserve"> </v>
      </c>
      <c r="G321" s="55">
        <f t="array" ref="G321">IF(OR(MID($E321,1,4)="وارد",MID($E321,1,10)="مرتجع عميل"),IF($D$3&lt;&gt;"",INDEX('HELP ACC-ITEMS'!$G$4:$G$1000,SMALL(IF(C321='HELP ACC-ITEMS'!$C$4:$C$1000,ROW('HELP ACC-ITEMS'!$C$4:$C$1000)-3),COUNTIF($C$8:C321,C321)))),0)</f>
        <v>0</v>
      </c>
      <c r="H321" s="55">
        <f t="array" ref="H321">IF(OR(MID($E321,1,5)="منصرف",MID($E321,1,10)="مرتجع مورد"),IF($D$3&lt;&gt;"",INDEX('HELP ACC-ITEMS'!$G$4:$G$1000,SMALL(IF(C321='HELP ACC-ITEMS'!$C$4:$C$1000,ROW('HELP ACC-ITEMS'!$C$4:$C$1000)-3),COUNTIF($C$8:C321,C321)))),0)</f>
        <v>0</v>
      </c>
      <c r="I321" s="55">
        <f t="shared" si="7"/>
        <v>0</v>
      </c>
      <c r="J321" s="55" t="str">
        <f t="array" ref="J321">IFERROR(INDEX('HELP ACC-ITEMS'!$H$4:$H$1000,SMALL(IF(C321='HELP ACC-ITEMS'!$C$4:$C$1000,ROW('HELP ACC-ITEMS'!$C$4:$C$1000)-3),COUNTIF($C$8:C321,C321))),"")</f>
        <v xml:space="preserve"> </v>
      </c>
    </row>
    <row r="322" spans="2:10">
      <c r="B322" s="55" t="str">
        <f>IF( E322&lt;&gt;"",COUNT($B$7:B321)+1,"")</f>
        <v/>
      </c>
      <c r="C322" s="57" t="str">
        <f>IFERROR(IF($D$3&lt;&gt;"",SMALL('HELP ACC-ITEMS'!$C$4:$C$1000,ROW(A316))," "),"    ")</f>
        <v xml:space="preserve"> </v>
      </c>
      <c r="D322" s="56" t="str">
        <f t="array" ref="D322">IFERROR(INDEX('HELP ACC-ITEMS'!$D$4:$D$1000,SMALL(IF(C322='HELP ACC-ITEMS'!$C$4:$C$1000,ROW('HELP ACC-ITEMS'!$C$4:$C$1000)-3),COUNTIF($C$8:C322,C322))),"")</f>
        <v xml:space="preserve"> </v>
      </c>
      <c r="E322" s="56" t="str">
        <f t="array" ref="E322">IFERROR(INDEX('HELP ACC-ITEMS'!$E$4:$E$1000,SMALL(IF(C322='HELP ACC-ITEMS'!$C$4:$C$1000,ROW('HELP ACC-ITEMS'!$C$4:$C$1000)-3),COUNTIF($C$8:C322,C322))),"")</f>
        <v/>
      </c>
      <c r="F322" s="56" t="str">
        <f t="array" ref="F322">IFERROR(INDEX('HELP ACC-ITEMS'!$F$4:$F$1000,SMALL(IF(C322='HELP ACC-ITEMS'!$C$4:$C$1000,ROW('HELP ACC-ITEMS'!$C$4:$C$1000)-3),COUNTIF($C$8:C322,C322))),"")</f>
        <v xml:space="preserve"> </v>
      </c>
      <c r="G322" s="55">
        <f t="array" ref="G322">IF(OR(MID($E322,1,4)="وارد",MID($E322,1,10)="مرتجع عميل"),IF($D$3&lt;&gt;"",INDEX('HELP ACC-ITEMS'!$G$4:$G$1000,SMALL(IF(C322='HELP ACC-ITEMS'!$C$4:$C$1000,ROW('HELP ACC-ITEMS'!$C$4:$C$1000)-3),COUNTIF($C$8:C322,C322)))),0)</f>
        <v>0</v>
      </c>
      <c r="H322" s="55">
        <f t="array" ref="H322">IF(OR(MID($E322,1,5)="منصرف",MID($E322,1,10)="مرتجع مورد"),IF($D$3&lt;&gt;"",INDEX('HELP ACC-ITEMS'!$G$4:$G$1000,SMALL(IF(C322='HELP ACC-ITEMS'!$C$4:$C$1000,ROW('HELP ACC-ITEMS'!$C$4:$C$1000)-3),COUNTIF($C$8:C322,C322)))),0)</f>
        <v>0</v>
      </c>
      <c r="I322" s="55">
        <f t="shared" si="7"/>
        <v>0</v>
      </c>
      <c r="J322" s="55" t="str">
        <f t="array" ref="J322">IFERROR(INDEX('HELP ACC-ITEMS'!$H$4:$H$1000,SMALL(IF(C322='HELP ACC-ITEMS'!$C$4:$C$1000,ROW('HELP ACC-ITEMS'!$C$4:$C$1000)-3),COUNTIF($C$8:C322,C322))),"")</f>
        <v xml:space="preserve"> </v>
      </c>
    </row>
    <row r="323" spans="2:10">
      <c r="B323" s="55" t="str">
        <f>IF( E323&lt;&gt;"",COUNT($B$7:B322)+1,"")</f>
        <v/>
      </c>
      <c r="C323" s="57" t="str">
        <f>IFERROR(IF($D$3&lt;&gt;"",SMALL('HELP ACC-ITEMS'!$C$4:$C$1000,ROW(A317))," "),"    ")</f>
        <v xml:space="preserve"> </v>
      </c>
      <c r="D323" s="56" t="str">
        <f t="array" ref="D323">IFERROR(INDEX('HELP ACC-ITEMS'!$D$4:$D$1000,SMALL(IF(C323='HELP ACC-ITEMS'!$C$4:$C$1000,ROW('HELP ACC-ITEMS'!$C$4:$C$1000)-3),COUNTIF($C$8:C323,C323))),"")</f>
        <v xml:space="preserve"> </v>
      </c>
      <c r="E323" s="56" t="str">
        <f t="array" ref="E323">IFERROR(INDEX('HELP ACC-ITEMS'!$E$4:$E$1000,SMALL(IF(C323='HELP ACC-ITEMS'!$C$4:$C$1000,ROW('HELP ACC-ITEMS'!$C$4:$C$1000)-3),COUNTIF($C$8:C323,C323))),"")</f>
        <v/>
      </c>
      <c r="F323" s="56" t="str">
        <f t="array" ref="F323">IFERROR(INDEX('HELP ACC-ITEMS'!$F$4:$F$1000,SMALL(IF(C323='HELP ACC-ITEMS'!$C$4:$C$1000,ROW('HELP ACC-ITEMS'!$C$4:$C$1000)-3),COUNTIF($C$8:C323,C323))),"")</f>
        <v xml:space="preserve"> </v>
      </c>
      <c r="G323" s="55">
        <f t="array" ref="G323">IF(OR(MID($E323,1,4)="وارد",MID($E323,1,10)="مرتجع عميل"),IF($D$3&lt;&gt;"",INDEX('HELP ACC-ITEMS'!$G$4:$G$1000,SMALL(IF(C323='HELP ACC-ITEMS'!$C$4:$C$1000,ROW('HELP ACC-ITEMS'!$C$4:$C$1000)-3),COUNTIF($C$8:C323,C323)))),0)</f>
        <v>0</v>
      </c>
      <c r="H323" s="55">
        <f t="array" ref="H323">IF(OR(MID($E323,1,5)="منصرف",MID($E323,1,10)="مرتجع مورد"),IF($D$3&lt;&gt;"",INDEX('HELP ACC-ITEMS'!$G$4:$G$1000,SMALL(IF(C323='HELP ACC-ITEMS'!$C$4:$C$1000,ROW('HELP ACC-ITEMS'!$C$4:$C$1000)-3),COUNTIF($C$8:C323,C323)))),0)</f>
        <v>0</v>
      </c>
      <c r="I323" s="55">
        <f t="shared" si="7"/>
        <v>0</v>
      </c>
      <c r="J323" s="55" t="str">
        <f t="array" ref="J323">IFERROR(INDEX('HELP ACC-ITEMS'!$H$4:$H$1000,SMALL(IF(C323='HELP ACC-ITEMS'!$C$4:$C$1000,ROW('HELP ACC-ITEMS'!$C$4:$C$1000)-3),COUNTIF($C$8:C323,C323))),"")</f>
        <v xml:space="preserve"> </v>
      </c>
    </row>
    <row r="324" spans="2:10">
      <c r="B324" s="55" t="str">
        <f>IF( E324&lt;&gt;"",COUNT($B$7:B323)+1,"")</f>
        <v/>
      </c>
      <c r="C324" s="57" t="str">
        <f>IFERROR(IF($D$3&lt;&gt;"",SMALL('HELP ACC-ITEMS'!$C$4:$C$1000,ROW(A318))," "),"    ")</f>
        <v xml:space="preserve"> </v>
      </c>
      <c r="D324" s="56" t="str">
        <f t="array" ref="D324">IFERROR(INDEX('HELP ACC-ITEMS'!$D$4:$D$1000,SMALL(IF(C324='HELP ACC-ITEMS'!$C$4:$C$1000,ROW('HELP ACC-ITEMS'!$C$4:$C$1000)-3),COUNTIF($C$8:C324,C324))),"")</f>
        <v xml:space="preserve"> </v>
      </c>
      <c r="E324" s="56" t="str">
        <f t="array" ref="E324">IFERROR(INDEX('HELP ACC-ITEMS'!$E$4:$E$1000,SMALL(IF(C324='HELP ACC-ITEMS'!$C$4:$C$1000,ROW('HELP ACC-ITEMS'!$C$4:$C$1000)-3),COUNTIF($C$8:C324,C324))),"")</f>
        <v/>
      </c>
      <c r="F324" s="56" t="str">
        <f t="array" ref="F324">IFERROR(INDEX('HELP ACC-ITEMS'!$F$4:$F$1000,SMALL(IF(C324='HELP ACC-ITEMS'!$C$4:$C$1000,ROW('HELP ACC-ITEMS'!$C$4:$C$1000)-3),COUNTIF($C$8:C324,C324))),"")</f>
        <v xml:space="preserve"> </v>
      </c>
      <c r="G324" s="55">
        <f t="array" ref="G324">IF(OR(MID($E324,1,4)="وارد",MID($E324,1,10)="مرتجع عميل"),IF($D$3&lt;&gt;"",INDEX('HELP ACC-ITEMS'!$G$4:$G$1000,SMALL(IF(C324='HELP ACC-ITEMS'!$C$4:$C$1000,ROW('HELP ACC-ITEMS'!$C$4:$C$1000)-3),COUNTIF($C$8:C324,C324)))),0)</f>
        <v>0</v>
      </c>
      <c r="H324" s="55">
        <f t="array" ref="H324">IF(OR(MID($E324,1,5)="منصرف",MID($E324,1,10)="مرتجع مورد"),IF($D$3&lt;&gt;"",INDEX('HELP ACC-ITEMS'!$G$4:$G$1000,SMALL(IF(C324='HELP ACC-ITEMS'!$C$4:$C$1000,ROW('HELP ACC-ITEMS'!$C$4:$C$1000)-3),COUNTIF($C$8:C324,C324)))),0)</f>
        <v>0</v>
      </c>
      <c r="I324" s="55">
        <f t="shared" si="7"/>
        <v>0</v>
      </c>
      <c r="J324" s="55" t="str">
        <f t="array" ref="J324">IFERROR(INDEX('HELP ACC-ITEMS'!$H$4:$H$1000,SMALL(IF(C324='HELP ACC-ITEMS'!$C$4:$C$1000,ROW('HELP ACC-ITEMS'!$C$4:$C$1000)-3),COUNTIF($C$8:C324,C324))),"")</f>
        <v xml:space="preserve"> </v>
      </c>
    </row>
    <row r="325" spans="2:10">
      <c r="B325" s="55" t="str">
        <f>IF( E325&lt;&gt;"",COUNT($B$7:B324)+1,"")</f>
        <v/>
      </c>
      <c r="C325" s="57" t="str">
        <f>IFERROR(IF($D$3&lt;&gt;"",SMALL('HELP ACC-ITEMS'!$C$4:$C$1000,ROW(A319))," "),"    ")</f>
        <v xml:space="preserve"> </v>
      </c>
      <c r="D325" s="56" t="str">
        <f t="array" ref="D325">IFERROR(INDEX('HELP ACC-ITEMS'!$D$4:$D$1000,SMALL(IF(C325='HELP ACC-ITEMS'!$C$4:$C$1000,ROW('HELP ACC-ITEMS'!$C$4:$C$1000)-3),COUNTIF($C$8:C325,C325))),"")</f>
        <v xml:space="preserve"> </v>
      </c>
      <c r="E325" s="56" t="str">
        <f t="array" ref="E325">IFERROR(INDEX('HELP ACC-ITEMS'!$E$4:$E$1000,SMALL(IF(C325='HELP ACC-ITEMS'!$C$4:$C$1000,ROW('HELP ACC-ITEMS'!$C$4:$C$1000)-3),COUNTIF($C$8:C325,C325))),"")</f>
        <v/>
      </c>
      <c r="F325" s="56" t="str">
        <f t="array" ref="F325">IFERROR(INDEX('HELP ACC-ITEMS'!$F$4:$F$1000,SMALL(IF(C325='HELP ACC-ITEMS'!$C$4:$C$1000,ROW('HELP ACC-ITEMS'!$C$4:$C$1000)-3),COUNTIF($C$8:C325,C325))),"")</f>
        <v xml:space="preserve"> </v>
      </c>
      <c r="G325" s="55">
        <f t="array" ref="G325">IF(OR(MID($E325,1,4)="وارد",MID($E325,1,10)="مرتجع عميل"),IF($D$3&lt;&gt;"",INDEX('HELP ACC-ITEMS'!$G$4:$G$1000,SMALL(IF(C325='HELP ACC-ITEMS'!$C$4:$C$1000,ROW('HELP ACC-ITEMS'!$C$4:$C$1000)-3),COUNTIF($C$8:C325,C325)))),0)</f>
        <v>0</v>
      </c>
      <c r="H325" s="55">
        <f t="array" ref="H325">IF(OR(MID($E325,1,5)="منصرف",MID($E325,1,10)="مرتجع مورد"),IF($D$3&lt;&gt;"",INDEX('HELP ACC-ITEMS'!$G$4:$G$1000,SMALL(IF(C325='HELP ACC-ITEMS'!$C$4:$C$1000,ROW('HELP ACC-ITEMS'!$C$4:$C$1000)-3),COUNTIF($C$8:C325,C325)))),0)</f>
        <v>0</v>
      </c>
      <c r="I325" s="55">
        <f t="shared" si="7"/>
        <v>0</v>
      </c>
      <c r="J325" s="55" t="str">
        <f t="array" ref="J325">IFERROR(INDEX('HELP ACC-ITEMS'!$H$4:$H$1000,SMALL(IF(C325='HELP ACC-ITEMS'!$C$4:$C$1000,ROW('HELP ACC-ITEMS'!$C$4:$C$1000)-3),COUNTIF($C$8:C325,C325))),"")</f>
        <v xml:space="preserve"> </v>
      </c>
    </row>
    <row r="326" spans="2:10">
      <c r="B326" s="55" t="str">
        <f>IF( E326&lt;&gt;"",COUNT($B$7:B325)+1,"")</f>
        <v/>
      </c>
      <c r="C326" s="57" t="str">
        <f>IFERROR(IF($D$3&lt;&gt;"",SMALL('HELP ACC-ITEMS'!$C$4:$C$1000,ROW(A320))," "),"    ")</f>
        <v xml:space="preserve"> </v>
      </c>
      <c r="D326" s="56" t="str">
        <f t="array" ref="D326">IFERROR(INDEX('HELP ACC-ITEMS'!$D$4:$D$1000,SMALL(IF(C326='HELP ACC-ITEMS'!$C$4:$C$1000,ROW('HELP ACC-ITEMS'!$C$4:$C$1000)-3),COUNTIF($C$8:C326,C326))),"")</f>
        <v xml:space="preserve"> </v>
      </c>
      <c r="E326" s="56" t="str">
        <f t="array" ref="E326">IFERROR(INDEX('HELP ACC-ITEMS'!$E$4:$E$1000,SMALL(IF(C326='HELP ACC-ITEMS'!$C$4:$C$1000,ROW('HELP ACC-ITEMS'!$C$4:$C$1000)-3),COUNTIF($C$8:C326,C326))),"")</f>
        <v/>
      </c>
      <c r="F326" s="56" t="str">
        <f t="array" ref="F326">IFERROR(INDEX('HELP ACC-ITEMS'!$F$4:$F$1000,SMALL(IF(C326='HELP ACC-ITEMS'!$C$4:$C$1000,ROW('HELP ACC-ITEMS'!$C$4:$C$1000)-3),COUNTIF($C$8:C326,C326))),"")</f>
        <v xml:space="preserve"> </v>
      </c>
      <c r="G326" s="55">
        <f t="array" ref="G326">IF(OR(MID($E326,1,4)="وارد",MID($E326,1,10)="مرتجع عميل"),IF($D$3&lt;&gt;"",INDEX('HELP ACC-ITEMS'!$G$4:$G$1000,SMALL(IF(C326='HELP ACC-ITEMS'!$C$4:$C$1000,ROW('HELP ACC-ITEMS'!$C$4:$C$1000)-3),COUNTIF($C$8:C326,C326)))),0)</f>
        <v>0</v>
      </c>
      <c r="H326" s="55">
        <f t="array" ref="H326">IF(OR(MID($E326,1,5)="منصرف",MID($E326,1,10)="مرتجع مورد"),IF($D$3&lt;&gt;"",INDEX('HELP ACC-ITEMS'!$G$4:$G$1000,SMALL(IF(C326='HELP ACC-ITEMS'!$C$4:$C$1000,ROW('HELP ACC-ITEMS'!$C$4:$C$1000)-3),COUNTIF($C$8:C326,C326)))),0)</f>
        <v>0</v>
      </c>
      <c r="I326" s="55">
        <f t="shared" si="7"/>
        <v>0</v>
      </c>
      <c r="J326" s="55" t="str">
        <f t="array" ref="J326">IFERROR(INDEX('HELP ACC-ITEMS'!$H$4:$H$1000,SMALL(IF(C326='HELP ACC-ITEMS'!$C$4:$C$1000,ROW('HELP ACC-ITEMS'!$C$4:$C$1000)-3),COUNTIF($C$8:C326,C326))),"")</f>
        <v xml:space="preserve"> </v>
      </c>
    </row>
    <row r="327" spans="2:10">
      <c r="B327" s="55" t="str">
        <f>IF( E327&lt;&gt;"",COUNT($B$7:B326)+1,"")</f>
        <v/>
      </c>
      <c r="C327" s="57" t="str">
        <f>IFERROR(IF($D$3&lt;&gt;"",SMALL('HELP ACC-ITEMS'!$C$4:$C$1000,ROW(A321))," "),"    ")</f>
        <v xml:space="preserve"> </v>
      </c>
      <c r="D327" s="56" t="str">
        <f t="array" ref="D327">IFERROR(INDEX('HELP ACC-ITEMS'!$D$4:$D$1000,SMALL(IF(C327='HELP ACC-ITEMS'!$C$4:$C$1000,ROW('HELP ACC-ITEMS'!$C$4:$C$1000)-3),COUNTIF($C$8:C327,C327))),"")</f>
        <v xml:space="preserve"> </v>
      </c>
      <c r="E327" s="56" t="str">
        <f t="array" ref="E327">IFERROR(INDEX('HELP ACC-ITEMS'!$E$4:$E$1000,SMALL(IF(C327='HELP ACC-ITEMS'!$C$4:$C$1000,ROW('HELP ACC-ITEMS'!$C$4:$C$1000)-3),COUNTIF($C$8:C327,C327))),"")</f>
        <v/>
      </c>
      <c r="F327" s="56" t="str">
        <f t="array" ref="F327">IFERROR(INDEX('HELP ACC-ITEMS'!$F$4:$F$1000,SMALL(IF(C327='HELP ACC-ITEMS'!$C$4:$C$1000,ROW('HELP ACC-ITEMS'!$C$4:$C$1000)-3),COUNTIF($C$8:C327,C327))),"")</f>
        <v xml:space="preserve"> </v>
      </c>
      <c r="G327" s="55">
        <f t="array" ref="G327">IF(OR(MID($E327,1,4)="وارد",MID($E327,1,10)="مرتجع عميل"),IF($D$3&lt;&gt;"",INDEX('HELP ACC-ITEMS'!$G$4:$G$1000,SMALL(IF(C327='HELP ACC-ITEMS'!$C$4:$C$1000,ROW('HELP ACC-ITEMS'!$C$4:$C$1000)-3),COUNTIF($C$8:C327,C327)))),0)</f>
        <v>0</v>
      </c>
      <c r="H327" s="55">
        <f t="array" ref="H327">IF(OR(MID($E327,1,5)="منصرف",MID($E327,1,10)="مرتجع مورد"),IF($D$3&lt;&gt;"",INDEX('HELP ACC-ITEMS'!$G$4:$G$1000,SMALL(IF(C327='HELP ACC-ITEMS'!$C$4:$C$1000,ROW('HELP ACC-ITEMS'!$C$4:$C$1000)-3),COUNTIF($C$8:C327,C327)))),0)</f>
        <v>0</v>
      </c>
      <c r="I327" s="55">
        <f t="shared" si="7"/>
        <v>0</v>
      </c>
      <c r="J327" s="55" t="str">
        <f t="array" ref="J327">IFERROR(INDEX('HELP ACC-ITEMS'!$H$4:$H$1000,SMALL(IF(C327='HELP ACC-ITEMS'!$C$4:$C$1000,ROW('HELP ACC-ITEMS'!$C$4:$C$1000)-3),COUNTIF($C$8:C327,C327))),"")</f>
        <v xml:space="preserve"> </v>
      </c>
    </row>
    <row r="328" spans="2:10">
      <c r="B328" s="55" t="str">
        <f>IF( E328&lt;&gt;"",COUNT($B$7:B327)+1,"")</f>
        <v/>
      </c>
      <c r="C328" s="57" t="str">
        <f>IFERROR(IF($D$3&lt;&gt;"",SMALL('HELP ACC-ITEMS'!$C$4:$C$1000,ROW(A322))," "),"    ")</f>
        <v xml:space="preserve"> </v>
      </c>
      <c r="D328" s="56" t="str">
        <f t="array" ref="D328">IFERROR(INDEX('HELP ACC-ITEMS'!$D$4:$D$1000,SMALL(IF(C328='HELP ACC-ITEMS'!$C$4:$C$1000,ROW('HELP ACC-ITEMS'!$C$4:$C$1000)-3),COUNTIF($C$8:C328,C328))),"")</f>
        <v xml:space="preserve"> </v>
      </c>
      <c r="E328" s="56" t="str">
        <f t="array" ref="E328">IFERROR(INDEX('HELP ACC-ITEMS'!$E$4:$E$1000,SMALL(IF(C328='HELP ACC-ITEMS'!$C$4:$C$1000,ROW('HELP ACC-ITEMS'!$C$4:$C$1000)-3),COUNTIF($C$8:C328,C328))),"")</f>
        <v/>
      </c>
      <c r="F328" s="56" t="str">
        <f t="array" ref="F328">IFERROR(INDEX('HELP ACC-ITEMS'!$F$4:$F$1000,SMALL(IF(C328='HELP ACC-ITEMS'!$C$4:$C$1000,ROW('HELP ACC-ITEMS'!$C$4:$C$1000)-3),COUNTIF($C$8:C328,C328))),"")</f>
        <v xml:space="preserve"> </v>
      </c>
      <c r="G328" s="55">
        <f t="array" ref="G328">IF(OR(MID($E328,1,4)="وارد",MID($E328,1,10)="مرتجع عميل"),IF($D$3&lt;&gt;"",INDEX('HELP ACC-ITEMS'!$G$4:$G$1000,SMALL(IF(C328='HELP ACC-ITEMS'!$C$4:$C$1000,ROW('HELP ACC-ITEMS'!$C$4:$C$1000)-3),COUNTIF($C$8:C328,C328)))),0)</f>
        <v>0</v>
      </c>
      <c r="H328" s="55">
        <f t="array" ref="H328">IF(OR(MID($E328,1,5)="منصرف",MID($E328,1,10)="مرتجع مورد"),IF($D$3&lt;&gt;"",INDEX('HELP ACC-ITEMS'!$G$4:$G$1000,SMALL(IF(C328='HELP ACC-ITEMS'!$C$4:$C$1000,ROW('HELP ACC-ITEMS'!$C$4:$C$1000)-3),COUNTIF($C$8:C328,C328)))),0)</f>
        <v>0</v>
      </c>
      <c r="I328" s="55">
        <f t="shared" si="7"/>
        <v>0</v>
      </c>
      <c r="J328" s="55" t="str">
        <f t="array" ref="J328">IFERROR(INDEX('HELP ACC-ITEMS'!$H$4:$H$1000,SMALL(IF(C328='HELP ACC-ITEMS'!$C$4:$C$1000,ROW('HELP ACC-ITEMS'!$C$4:$C$1000)-3),COUNTIF($C$8:C328,C328))),"")</f>
        <v xml:space="preserve"> </v>
      </c>
    </row>
    <row r="329" spans="2:10">
      <c r="B329" s="55" t="str">
        <f>IF( E329&lt;&gt;"",COUNT($B$7:B328)+1,"")</f>
        <v/>
      </c>
      <c r="C329" s="57" t="str">
        <f>IFERROR(IF($D$3&lt;&gt;"",SMALL('HELP ACC-ITEMS'!$C$4:$C$1000,ROW(A323))," "),"    ")</f>
        <v xml:space="preserve"> </v>
      </c>
      <c r="D329" s="56" t="str">
        <f t="array" ref="D329">IFERROR(INDEX('HELP ACC-ITEMS'!$D$4:$D$1000,SMALL(IF(C329='HELP ACC-ITEMS'!$C$4:$C$1000,ROW('HELP ACC-ITEMS'!$C$4:$C$1000)-3),COUNTIF($C$8:C329,C329))),"")</f>
        <v xml:space="preserve"> </v>
      </c>
      <c r="E329" s="56" t="str">
        <f t="array" ref="E329">IFERROR(INDEX('HELP ACC-ITEMS'!$E$4:$E$1000,SMALL(IF(C329='HELP ACC-ITEMS'!$C$4:$C$1000,ROW('HELP ACC-ITEMS'!$C$4:$C$1000)-3),COUNTIF($C$8:C329,C329))),"")</f>
        <v/>
      </c>
      <c r="F329" s="56" t="str">
        <f t="array" ref="F329">IFERROR(INDEX('HELP ACC-ITEMS'!$F$4:$F$1000,SMALL(IF(C329='HELP ACC-ITEMS'!$C$4:$C$1000,ROW('HELP ACC-ITEMS'!$C$4:$C$1000)-3),COUNTIF($C$8:C329,C329))),"")</f>
        <v xml:space="preserve"> </v>
      </c>
      <c r="G329" s="55">
        <f t="array" ref="G329">IF(OR(MID($E329,1,4)="وارد",MID($E329,1,10)="مرتجع عميل"),IF($D$3&lt;&gt;"",INDEX('HELP ACC-ITEMS'!$G$4:$G$1000,SMALL(IF(C329='HELP ACC-ITEMS'!$C$4:$C$1000,ROW('HELP ACC-ITEMS'!$C$4:$C$1000)-3),COUNTIF($C$8:C329,C329)))),0)</f>
        <v>0</v>
      </c>
      <c r="H329" s="55">
        <f t="array" ref="H329">IF(OR(MID($E329,1,5)="منصرف",MID($E329,1,10)="مرتجع مورد"),IF($D$3&lt;&gt;"",INDEX('HELP ACC-ITEMS'!$G$4:$G$1000,SMALL(IF(C329='HELP ACC-ITEMS'!$C$4:$C$1000,ROW('HELP ACC-ITEMS'!$C$4:$C$1000)-3),COUNTIF($C$8:C329,C329)))),0)</f>
        <v>0</v>
      </c>
      <c r="I329" s="55">
        <f t="shared" si="7"/>
        <v>0</v>
      </c>
      <c r="J329" s="55" t="str">
        <f t="array" ref="J329">IFERROR(INDEX('HELP ACC-ITEMS'!$H$4:$H$1000,SMALL(IF(C329='HELP ACC-ITEMS'!$C$4:$C$1000,ROW('HELP ACC-ITEMS'!$C$4:$C$1000)-3),COUNTIF($C$8:C329,C329))),"")</f>
        <v xml:space="preserve"> </v>
      </c>
    </row>
    <row r="330" spans="2:10">
      <c r="B330" s="55" t="str">
        <f>IF( E330&lt;&gt;"",COUNT($B$7:B329)+1,"")</f>
        <v/>
      </c>
      <c r="C330" s="57" t="str">
        <f>IFERROR(IF($D$3&lt;&gt;"",SMALL('HELP ACC-ITEMS'!$C$4:$C$1000,ROW(A324))," "),"    ")</f>
        <v xml:space="preserve"> </v>
      </c>
      <c r="D330" s="56" t="str">
        <f t="array" ref="D330">IFERROR(INDEX('HELP ACC-ITEMS'!$D$4:$D$1000,SMALL(IF(C330='HELP ACC-ITEMS'!$C$4:$C$1000,ROW('HELP ACC-ITEMS'!$C$4:$C$1000)-3),COUNTIF($C$8:C330,C330))),"")</f>
        <v xml:space="preserve"> </v>
      </c>
      <c r="E330" s="56" t="str">
        <f t="array" ref="E330">IFERROR(INDEX('HELP ACC-ITEMS'!$E$4:$E$1000,SMALL(IF(C330='HELP ACC-ITEMS'!$C$4:$C$1000,ROW('HELP ACC-ITEMS'!$C$4:$C$1000)-3),COUNTIF($C$8:C330,C330))),"")</f>
        <v/>
      </c>
      <c r="F330" s="56" t="str">
        <f t="array" ref="F330">IFERROR(INDEX('HELP ACC-ITEMS'!$F$4:$F$1000,SMALL(IF(C330='HELP ACC-ITEMS'!$C$4:$C$1000,ROW('HELP ACC-ITEMS'!$C$4:$C$1000)-3),COUNTIF($C$8:C330,C330))),"")</f>
        <v xml:space="preserve"> </v>
      </c>
      <c r="G330" s="55">
        <f t="array" ref="G330">IF(OR(MID($E330,1,4)="وارد",MID($E330,1,10)="مرتجع عميل"),IF($D$3&lt;&gt;"",INDEX('HELP ACC-ITEMS'!$G$4:$G$1000,SMALL(IF(C330='HELP ACC-ITEMS'!$C$4:$C$1000,ROW('HELP ACC-ITEMS'!$C$4:$C$1000)-3),COUNTIF($C$8:C330,C330)))),0)</f>
        <v>0</v>
      </c>
      <c r="H330" s="55">
        <f t="array" ref="H330">IF(OR(MID($E330,1,5)="منصرف",MID($E330,1,10)="مرتجع مورد"),IF($D$3&lt;&gt;"",INDEX('HELP ACC-ITEMS'!$G$4:$G$1000,SMALL(IF(C330='HELP ACC-ITEMS'!$C$4:$C$1000,ROW('HELP ACC-ITEMS'!$C$4:$C$1000)-3),COUNTIF($C$8:C330,C330)))),0)</f>
        <v>0</v>
      </c>
      <c r="I330" s="55">
        <f t="shared" si="7"/>
        <v>0</v>
      </c>
      <c r="J330" s="55" t="str">
        <f t="array" ref="J330">IFERROR(INDEX('HELP ACC-ITEMS'!$H$4:$H$1000,SMALL(IF(C330='HELP ACC-ITEMS'!$C$4:$C$1000,ROW('HELP ACC-ITEMS'!$C$4:$C$1000)-3),COUNTIF($C$8:C330,C330))),"")</f>
        <v xml:space="preserve"> </v>
      </c>
    </row>
    <row r="331" spans="2:10">
      <c r="B331" s="55" t="str">
        <f>IF( E331&lt;&gt;"",COUNT($B$7:B330)+1,"")</f>
        <v/>
      </c>
      <c r="C331" s="57" t="str">
        <f>IFERROR(IF($D$3&lt;&gt;"",SMALL('HELP ACC-ITEMS'!$C$4:$C$1000,ROW(A325))," "),"    ")</f>
        <v xml:space="preserve"> </v>
      </c>
      <c r="D331" s="56" t="str">
        <f t="array" ref="D331">IFERROR(INDEX('HELP ACC-ITEMS'!$D$4:$D$1000,SMALL(IF(C331='HELP ACC-ITEMS'!$C$4:$C$1000,ROW('HELP ACC-ITEMS'!$C$4:$C$1000)-3),COUNTIF($C$8:C331,C331))),"")</f>
        <v xml:space="preserve"> </v>
      </c>
      <c r="E331" s="56" t="str">
        <f t="array" ref="E331">IFERROR(INDEX('HELP ACC-ITEMS'!$E$4:$E$1000,SMALL(IF(C331='HELP ACC-ITEMS'!$C$4:$C$1000,ROW('HELP ACC-ITEMS'!$C$4:$C$1000)-3),COUNTIF($C$8:C331,C331))),"")</f>
        <v/>
      </c>
      <c r="F331" s="56" t="str">
        <f t="array" ref="F331">IFERROR(INDEX('HELP ACC-ITEMS'!$F$4:$F$1000,SMALL(IF(C331='HELP ACC-ITEMS'!$C$4:$C$1000,ROW('HELP ACC-ITEMS'!$C$4:$C$1000)-3),COUNTIF($C$8:C331,C331))),"")</f>
        <v xml:space="preserve"> </v>
      </c>
      <c r="G331" s="55">
        <f t="array" ref="G331">IF(OR(MID($E331,1,4)="وارد",MID($E331,1,10)="مرتجع عميل"),IF($D$3&lt;&gt;"",INDEX('HELP ACC-ITEMS'!$G$4:$G$1000,SMALL(IF(C331='HELP ACC-ITEMS'!$C$4:$C$1000,ROW('HELP ACC-ITEMS'!$C$4:$C$1000)-3),COUNTIF($C$8:C331,C331)))),0)</f>
        <v>0</v>
      </c>
      <c r="H331" s="55">
        <f t="array" ref="H331">IF(OR(MID($E331,1,5)="منصرف",MID($E331,1,10)="مرتجع مورد"),IF($D$3&lt;&gt;"",INDEX('HELP ACC-ITEMS'!$G$4:$G$1000,SMALL(IF(C331='HELP ACC-ITEMS'!$C$4:$C$1000,ROW('HELP ACC-ITEMS'!$C$4:$C$1000)-3),COUNTIF($C$8:C331,C331)))),0)</f>
        <v>0</v>
      </c>
      <c r="I331" s="55">
        <f t="shared" si="7"/>
        <v>0</v>
      </c>
      <c r="J331" s="55" t="str">
        <f t="array" ref="J331">IFERROR(INDEX('HELP ACC-ITEMS'!$H$4:$H$1000,SMALL(IF(C331='HELP ACC-ITEMS'!$C$4:$C$1000,ROW('HELP ACC-ITEMS'!$C$4:$C$1000)-3),COUNTIF($C$8:C331,C331))),"")</f>
        <v xml:space="preserve"> </v>
      </c>
    </row>
    <row r="332" spans="2:10">
      <c r="B332" s="55" t="str">
        <f>IF( E332&lt;&gt;"",COUNT($B$7:B331)+1,"")</f>
        <v/>
      </c>
      <c r="C332" s="57" t="str">
        <f>IFERROR(IF($D$3&lt;&gt;"",SMALL('HELP ACC-ITEMS'!$C$4:$C$1000,ROW(A326))," "),"    ")</f>
        <v xml:space="preserve"> </v>
      </c>
      <c r="D332" s="56" t="str">
        <f t="array" ref="D332">IFERROR(INDEX('HELP ACC-ITEMS'!$D$4:$D$1000,SMALL(IF(C332='HELP ACC-ITEMS'!$C$4:$C$1000,ROW('HELP ACC-ITEMS'!$C$4:$C$1000)-3),COUNTIF($C$8:C332,C332))),"")</f>
        <v xml:space="preserve"> </v>
      </c>
      <c r="E332" s="56" t="str">
        <f t="array" ref="E332">IFERROR(INDEX('HELP ACC-ITEMS'!$E$4:$E$1000,SMALL(IF(C332='HELP ACC-ITEMS'!$C$4:$C$1000,ROW('HELP ACC-ITEMS'!$C$4:$C$1000)-3),COUNTIF($C$8:C332,C332))),"")</f>
        <v/>
      </c>
      <c r="F332" s="56" t="str">
        <f t="array" ref="F332">IFERROR(INDEX('HELP ACC-ITEMS'!$F$4:$F$1000,SMALL(IF(C332='HELP ACC-ITEMS'!$C$4:$C$1000,ROW('HELP ACC-ITEMS'!$C$4:$C$1000)-3),COUNTIF($C$8:C332,C332))),"")</f>
        <v xml:space="preserve"> </v>
      </c>
      <c r="G332" s="55">
        <f t="array" ref="G332">IF(OR(MID($E332,1,4)="وارد",MID($E332,1,10)="مرتجع عميل"),IF($D$3&lt;&gt;"",INDEX('HELP ACC-ITEMS'!$G$4:$G$1000,SMALL(IF(C332='HELP ACC-ITEMS'!$C$4:$C$1000,ROW('HELP ACC-ITEMS'!$C$4:$C$1000)-3),COUNTIF($C$8:C332,C332)))),0)</f>
        <v>0</v>
      </c>
      <c r="H332" s="55">
        <f t="array" ref="H332">IF(OR(MID($E332,1,5)="منصرف",MID($E332,1,10)="مرتجع مورد"),IF($D$3&lt;&gt;"",INDEX('HELP ACC-ITEMS'!$G$4:$G$1000,SMALL(IF(C332='HELP ACC-ITEMS'!$C$4:$C$1000,ROW('HELP ACC-ITEMS'!$C$4:$C$1000)-3),COUNTIF($C$8:C332,C332)))),0)</f>
        <v>0</v>
      </c>
      <c r="I332" s="55">
        <f t="shared" si="7"/>
        <v>0</v>
      </c>
      <c r="J332" s="55" t="str">
        <f t="array" ref="J332">IFERROR(INDEX('HELP ACC-ITEMS'!$H$4:$H$1000,SMALL(IF(C332='HELP ACC-ITEMS'!$C$4:$C$1000,ROW('HELP ACC-ITEMS'!$C$4:$C$1000)-3),COUNTIF($C$8:C332,C332))),"")</f>
        <v xml:space="preserve"> </v>
      </c>
    </row>
    <row r="333" spans="2:10">
      <c r="B333" s="55" t="str">
        <f>IF( E333&lt;&gt;"",COUNT($B$7:B332)+1,"")</f>
        <v/>
      </c>
      <c r="C333" s="57" t="str">
        <f>IFERROR(IF($D$3&lt;&gt;"",SMALL('HELP ACC-ITEMS'!$C$4:$C$1000,ROW(A327))," "),"    ")</f>
        <v xml:space="preserve"> </v>
      </c>
      <c r="D333" s="56" t="str">
        <f t="array" ref="D333">IFERROR(INDEX('HELP ACC-ITEMS'!$D$4:$D$1000,SMALL(IF(C333='HELP ACC-ITEMS'!$C$4:$C$1000,ROW('HELP ACC-ITEMS'!$C$4:$C$1000)-3),COUNTIF($C$8:C333,C333))),"")</f>
        <v xml:space="preserve"> </v>
      </c>
      <c r="E333" s="56" t="str">
        <f t="array" ref="E333">IFERROR(INDEX('HELP ACC-ITEMS'!$E$4:$E$1000,SMALL(IF(C333='HELP ACC-ITEMS'!$C$4:$C$1000,ROW('HELP ACC-ITEMS'!$C$4:$C$1000)-3),COUNTIF($C$8:C333,C333))),"")</f>
        <v/>
      </c>
      <c r="F333" s="56" t="str">
        <f t="array" ref="F333">IFERROR(INDEX('HELP ACC-ITEMS'!$F$4:$F$1000,SMALL(IF(C333='HELP ACC-ITEMS'!$C$4:$C$1000,ROW('HELP ACC-ITEMS'!$C$4:$C$1000)-3),COUNTIF($C$8:C333,C333))),"")</f>
        <v xml:space="preserve"> </v>
      </c>
      <c r="G333" s="55">
        <f t="array" ref="G333">IF(OR(MID($E333,1,4)="وارد",MID($E333,1,10)="مرتجع عميل"),IF($D$3&lt;&gt;"",INDEX('HELP ACC-ITEMS'!$G$4:$G$1000,SMALL(IF(C333='HELP ACC-ITEMS'!$C$4:$C$1000,ROW('HELP ACC-ITEMS'!$C$4:$C$1000)-3),COUNTIF($C$8:C333,C333)))),0)</f>
        <v>0</v>
      </c>
      <c r="H333" s="55">
        <f t="array" ref="H333">IF(OR(MID($E333,1,5)="منصرف",MID($E333,1,10)="مرتجع مورد"),IF($D$3&lt;&gt;"",INDEX('HELP ACC-ITEMS'!$G$4:$G$1000,SMALL(IF(C333='HELP ACC-ITEMS'!$C$4:$C$1000,ROW('HELP ACC-ITEMS'!$C$4:$C$1000)-3),COUNTIF($C$8:C333,C333)))),0)</f>
        <v>0</v>
      </c>
      <c r="I333" s="55">
        <f t="shared" si="7"/>
        <v>0</v>
      </c>
      <c r="J333" s="55" t="str">
        <f t="array" ref="J333">IFERROR(INDEX('HELP ACC-ITEMS'!$H$4:$H$1000,SMALL(IF(C333='HELP ACC-ITEMS'!$C$4:$C$1000,ROW('HELP ACC-ITEMS'!$C$4:$C$1000)-3),COUNTIF($C$8:C333,C333))),"")</f>
        <v xml:space="preserve"> </v>
      </c>
    </row>
    <row r="334" spans="2:10">
      <c r="B334" s="55" t="str">
        <f>IF( E334&lt;&gt;"",COUNT($B$7:B333)+1,"")</f>
        <v/>
      </c>
      <c r="C334" s="57" t="str">
        <f>IFERROR(IF($D$3&lt;&gt;"",SMALL('HELP ACC-ITEMS'!$C$4:$C$1000,ROW(A328))," "),"    ")</f>
        <v xml:space="preserve"> </v>
      </c>
      <c r="D334" s="56" t="str">
        <f t="array" ref="D334">IFERROR(INDEX('HELP ACC-ITEMS'!$D$4:$D$1000,SMALL(IF(C334='HELP ACC-ITEMS'!$C$4:$C$1000,ROW('HELP ACC-ITEMS'!$C$4:$C$1000)-3),COUNTIF($C$8:C334,C334))),"")</f>
        <v xml:space="preserve"> </v>
      </c>
      <c r="E334" s="56" t="str">
        <f t="array" ref="E334">IFERROR(INDEX('HELP ACC-ITEMS'!$E$4:$E$1000,SMALL(IF(C334='HELP ACC-ITEMS'!$C$4:$C$1000,ROW('HELP ACC-ITEMS'!$C$4:$C$1000)-3),COUNTIF($C$8:C334,C334))),"")</f>
        <v/>
      </c>
      <c r="F334" s="56" t="str">
        <f t="array" ref="F334">IFERROR(INDEX('HELP ACC-ITEMS'!$F$4:$F$1000,SMALL(IF(C334='HELP ACC-ITEMS'!$C$4:$C$1000,ROW('HELP ACC-ITEMS'!$C$4:$C$1000)-3),COUNTIF($C$8:C334,C334))),"")</f>
        <v xml:space="preserve"> </v>
      </c>
      <c r="G334" s="55">
        <f t="array" ref="G334">IF(OR(MID($E334,1,4)="وارد",MID($E334,1,10)="مرتجع عميل"),IF($D$3&lt;&gt;"",INDEX('HELP ACC-ITEMS'!$G$4:$G$1000,SMALL(IF(C334='HELP ACC-ITEMS'!$C$4:$C$1000,ROW('HELP ACC-ITEMS'!$C$4:$C$1000)-3),COUNTIF($C$8:C334,C334)))),0)</f>
        <v>0</v>
      </c>
      <c r="H334" s="55">
        <f t="array" ref="H334">IF(OR(MID($E334,1,5)="منصرف",MID($E334,1,10)="مرتجع مورد"),IF($D$3&lt;&gt;"",INDEX('HELP ACC-ITEMS'!$G$4:$G$1000,SMALL(IF(C334='HELP ACC-ITEMS'!$C$4:$C$1000,ROW('HELP ACC-ITEMS'!$C$4:$C$1000)-3),COUNTIF($C$8:C334,C334)))),0)</f>
        <v>0</v>
      </c>
      <c r="I334" s="55">
        <f t="shared" ref="I334:I397" si="8">I333+G334-H334</f>
        <v>0</v>
      </c>
      <c r="J334" s="55" t="str">
        <f t="array" ref="J334">IFERROR(INDEX('HELP ACC-ITEMS'!$H$4:$H$1000,SMALL(IF(C334='HELP ACC-ITEMS'!$C$4:$C$1000,ROW('HELP ACC-ITEMS'!$C$4:$C$1000)-3),COUNTIF($C$8:C334,C334))),"")</f>
        <v xml:space="preserve"> </v>
      </c>
    </row>
    <row r="335" spans="2:10">
      <c r="B335" s="55" t="str">
        <f>IF( E335&lt;&gt;"",COUNT($B$7:B334)+1,"")</f>
        <v/>
      </c>
      <c r="C335" s="57" t="str">
        <f>IFERROR(IF($D$3&lt;&gt;"",SMALL('HELP ACC-ITEMS'!$C$4:$C$1000,ROW(A329))," "),"    ")</f>
        <v xml:space="preserve"> </v>
      </c>
      <c r="D335" s="56" t="str">
        <f t="array" ref="D335">IFERROR(INDEX('HELP ACC-ITEMS'!$D$4:$D$1000,SMALL(IF(C335='HELP ACC-ITEMS'!$C$4:$C$1000,ROW('HELP ACC-ITEMS'!$C$4:$C$1000)-3),COUNTIF($C$8:C335,C335))),"")</f>
        <v xml:space="preserve"> </v>
      </c>
      <c r="E335" s="56" t="str">
        <f t="array" ref="E335">IFERROR(INDEX('HELP ACC-ITEMS'!$E$4:$E$1000,SMALL(IF(C335='HELP ACC-ITEMS'!$C$4:$C$1000,ROW('HELP ACC-ITEMS'!$C$4:$C$1000)-3),COUNTIF($C$8:C335,C335))),"")</f>
        <v/>
      </c>
      <c r="F335" s="56" t="str">
        <f t="array" ref="F335">IFERROR(INDEX('HELP ACC-ITEMS'!$F$4:$F$1000,SMALL(IF(C335='HELP ACC-ITEMS'!$C$4:$C$1000,ROW('HELP ACC-ITEMS'!$C$4:$C$1000)-3),COUNTIF($C$8:C335,C335))),"")</f>
        <v xml:space="preserve"> </v>
      </c>
      <c r="G335" s="55">
        <f t="array" ref="G335">IF(OR(MID($E335,1,4)="وارد",MID($E335,1,10)="مرتجع عميل"),IF($D$3&lt;&gt;"",INDEX('HELP ACC-ITEMS'!$G$4:$G$1000,SMALL(IF(C335='HELP ACC-ITEMS'!$C$4:$C$1000,ROW('HELP ACC-ITEMS'!$C$4:$C$1000)-3),COUNTIF($C$8:C335,C335)))),0)</f>
        <v>0</v>
      </c>
      <c r="H335" s="55">
        <f t="array" ref="H335">IF(OR(MID($E335,1,5)="منصرف",MID($E335,1,10)="مرتجع مورد"),IF($D$3&lt;&gt;"",INDEX('HELP ACC-ITEMS'!$G$4:$G$1000,SMALL(IF(C335='HELP ACC-ITEMS'!$C$4:$C$1000,ROW('HELP ACC-ITEMS'!$C$4:$C$1000)-3),COUNTIF($C$8:C335,C335)))),0)</f>
        <v>0</v>
      </c>
      <c r="I335" s="55">
        <f t="shared" si="8"/>
        <v>0</v>
      </c>
      <c r="J335" s="55" t="str">
        <f t="array" ref="J335">IFERROR(INDEX('HELP ACC-ITEMS'!$H$4:$H$1000,SMALL(IF(C335='HELP ACC-ITEMS'!$C$4:$C$1000,ROW('HELP ACC-ITEMS'!$C$4:$C$1000)-3),COUNTIF($C$8:C335,C335))),"")</f>
        <v xml:space="preserve"> </v>
      </c>
    </row>
    <row r="336" spans="2:10">
      <c r="B336" s="55" t="str">
        <f>IF( E336&lt;&gt;"",COUNT($B$7:B335)+1,"")</f>
        <v/>
      </c>
      <c r="C336" s="57" t="str">
        <f>IFERROR(IF($D$3&lt;&gt;"",SMALL('HELP ACC-ITEMS'!$C$4:$C$1000,ROW(A330))," "),"    ")</f>
        <v xml:space="preserve"> </v>
      </c>
      <c r="D336" s="56" t="str">
        <f t="array" ref="D336">IFERROR(INDEX('HELP ACC-ITEMS'!$D$4:$D$1000,SMALL(IF(C336='HELP ACC-ITEMS'!$C$4:$C$1000,ROW('HELP ACC-ITEMS'!$C$4:$C$1000)-3),COUNTIF($C$8:C336,C336))),"")</f>
        <v xml:space="preserve"> </v>
      </c>
      <c r="E336" s="56" t="str">
        <f t="array" ref="E336">IFERROR(INDEX('HELP ACC-ITEMS'!$E$4:$E$1000,SMALL(IF(C336='HELP ACC-ITEMS'!$C$4:$C$1000,ROW('HELP ACC-ITEMS'!$C$4:$C$1000)-3),COUNTIF($C$8:C336,C336))),"")</f>
        <v/>
      </c>
      <c r="F336" s="56" t="str">
        <f t="array" ref="F336">IFERROR(INDEX('HELP ACC-ITEMS'!$F$4:$F$1000,SMALL(IF(C336='HELP ACC-ITEMS'!$C$4:$C$1000,ROW('HELP ACC-ITEMS'!$C$4:$C$1000)-3),COUNTIF($C$8:C336,C336))),"")</f>
        <v xml:space="preserve"> </v>
      </c>
      <c r="G336" s="55">
        <f t="array" ref="G336">IF(OR(MID($E336,1,4)="وارد",MID($E336,1,10)="مرتجع عميل"),IF($D$3&lt;&gt;"",INDEX('HELP ACC-ITEMS'!$G$4:$G$1000,SMALL(IF(C336='HELP ACC-ITEMS'!$C$4:$C$1000,ROW('HELP ACC-ITEMS'!$C$4:$C$1000)-3),COUNTIF($C$8:C336,C336)))),0)</f>
        <v>0</v>
      </c>
      <c r="H336" s="55">
        <f t="array" ref="H336">IF(OR(MID($E336,1,5)="منصرف",MID($E336,1,10)="مرتجع مورد"),IF($D$3&lt;&gt;"",INDEX('HELP ACC-ITEMS'!$G$4:$G$1000,SMALL(IF(C336='HELP ACC-ITEMS'!$C$4:$C$1000,ROW('HELP ACC-ITEMS'!$C$4:$C$1000)-3),COUNTIF($C$8:C336,C336)))),0)</f>
        <v>0</v>
      </c>
      <c r="I336" s="55">
        <f t="shared" si="8"/>
        <v>0</v>
      </c>
      <c r="J336" s="55" t="str">
        <f t="array" ref="J336">IFERROR(INDEX('HELP ACC-ITEMS'!$H$4:$H$1000,SMALL(IF(C336='HELP ACC-ITEMS'!$C$4:$C$1000,ROW('HELP ACC-ITEMS'!$C$4:$C$1000)-3),COUNTIF($C$8:C336,C336))),"")</f>
        <v xml:space="preserve"> </v>
      </c>
    </row>
    <row r="337" spans="2:10">
      <c r="B337" s="55" t="str">
        <f>IF( E337&lt;&gt;"",COUNT($B$7:B336)+1,"")</f>
        <v/>
      </c>
      <c r="C337" s="57" t="str">
        <f>IFERROR(IF($D$3&lt;&gt;"",SMALL('HELP ACC-ITEMS'!$C$4:$C$1000,ROW(A331))," "),"    ")</f>
        <v xml:space="preserve"> </v>
      </c>
      <c r="D337" s="56" t="str">
        <f t="array" ref="D337">IFERROR(INDEX('HELP ACC-ITEMS'!$D$4:$D$1000,SMALL(IF(C337='HELP ACC-ITEMS'!$C$4:$C$1000,ROW('HELP ACC-ITEMS'!$C$4:$C$1000)-3),COUNTIF($C$8:C337,C337))),"")</f>
        <v xml:space="preserve"> </v>
      </c>
      <c r="E337" s="56" t="str">
        <f t="array" ref="E337">IFERROR(INDEX('HELP ACC-ITEMS'!$E$4:$E$1000,SMALL(IF(C337='HELP ACC-ITEMS'!$C$4:$C$1000,ROW('HELP ACC-ITEMS'!$C$4:$C$1000)-3),COUNTIF($C$8:C337,C337))),"")</f>
        <v/>
      </c>
      <c r="F337" s="56" t="str">
        <f t="array" ref="F337">IFERROR(INDEX('HELP ACC-ITEMS'!$F$4:$F$1000,SMALL(IF(C337='HELP ACC-ITEMS'!$C$4:$C$1000,ROW('HELP ACC-ITEMS'!$C$4:$C$1000)-3),COUNTIF($C$8:C337,C337))),"")</f>
        <v xml:space="preserve"> </v>
      </c>
      <c r="G337" s="55">
        <f t="array" ref="G337">IF(OR(MID($E337,1,4)="وارد",MID($E337,1,10)="مرتجع عميل"),IF($D$3&lt;&gt;"",INDEX('HELP ACC-ITEMS'!$G$4:$G$1000,SMALL(IF(C337='HELP ACC-ITEMS'!$C$4:$C$1000,ROW('HELP ACC-ITEMS'!$C$4:$C$1000)-3),COUNTIF($C$8:C337,C337)))),0)</f>
        <v>0</v>
      </c>
      <c r="H337" s="55">
        <f t="array" ref="H337">IF(OR(MID($E337,1,5)="منصرف",MID($E337,1,10)="مرتجع مورد"),IF($D$3&lt;&gt;"",INDEX('HELP ACC-ITEMS'!$G$4:$G$1000,SMALL(IF(C337='HELP ACC-ITEMS'!$C$4:$C$1000,ROW('HELP ACC-ITEMS'!$C$4:$C$1000)-3),COUNTIF($C$8:C337,C337)))),0)</f>
        <v>0</v>
      </c>
      <c r="I337" s="55">
        <f t="shared" si="8"/>
        <v>0</v>
      </c>
      <c r="J337" s="55" t="str">
        <f t="array" ref="J337">IFERROR(INDEX('HELP ACC-ITEMS'!$H$4:$H$1000,SMALL(IF(C337='HELP ACC-ITEMS'!$C$4:$C$1000,ROW('HELP ACC-ITEMS'!$C$4:$C$1000)-3),COUNTIF($C$8:C337,C337))),"")</f>
        <v xml:space="preserve"> </v>
      </c>
    </row>
    <row r="338" spans="2:10">
      <c r="B338" s="55" t="str">
        <f>IF( E338&lt;&gt;"",COUNT($B$7:B337)+1,"")</f>
        <v/>
      </c>
      <c r="C338" s="57" t="str">
        <f>IFERROR(IF($D$3&lt;&gt;"",SMALL('HELP ACC-ITEMS'!$C$4:$C$1000,ROW(A332))," "),"    ")</f>
        <v xml:space="preserve"> </v>
      </c>
      <c r="D338" s="56" t="str">
        <f t="array" ref="D338">IFERROR(INDEX('HELP ACC-ITEMS'!$D$4:$D$1000,SMALL(IF(C338='HELP ACC-ITEMS'!$C$4:$C$1000,ROW('HELP ACC-ITEMS'!$C$4:$C$1000)-3),COUNTIF($C$8:C338,C338))),"")</f>
        <v xml:space="preserve"> </v>
      </c>
      <c r="E338" s="56" t="str">
        <f t="array" ref="E338">IFERROR(INDEX('HELP ACC-ITEMS'!$E$4:$E$1000,SMALL(IF(C338='HELP ACC-ITEMS'!$C$4:$C$1000,ROW('HELP ACC-ITEMS'!$C$4:$C$1000)-3),COUNTIF($C$8:C338,C338))),"")</f>
        <v/>
      </c>
      <c r="F338" s="56" t="str">
        <f t="array" ref="F338">IFERROR(INDEX('HELP ACC-ITEMS'!$F$4:$F$1000,SMALL(IF(C338='HELP ACC-ITEMS'!$C$4:$C$1000,ROW('HELP ACC-ITEMS'!$C$4:$C$1000)-3),COUNTIF($C$8:C338,C338))),"")</f>
        <v xml:space="preserve"> </v>
      </c>
      <c r="G338" s="55">
        <f t="array" ref="G338">IF(OR(MID($E338,1,4)="وارد",MID($E338,1,10)="مرتجع عميل"),IF($D$3&lt;&gt;"",INDEX('HELP ACC-ITEMS'!$G$4:$G$1000,SMALL(IF(C338='HELP ACC-ITEMS'!$C$4:$C$1000,ROW('HELP ACC-ITEMS'!$C$4:$C$1000)-3),COUNTIF($C$8:C338,C338)))),0)</f>
        <v>0</v>
      </c>
      <c r="H338" s="55">
        <f t="array" ref="H338">IF(OR(MID($E338,1,5)="منصرف",MID($E338,1,10)="مرتجع مورد"),IF($D$3&lt;&gt;"",INDEX('HELP ACC-ITEMS'!$G$4:$G$1000,SMALL(IF(C338='HELP ACC-ITEMS'!$C$4:$C$1000,ROW('HELP ACC-ITEMS'!$C$4:$C$1000)-3),COUNTIF($C$8:C338,C338)))),0)</f>
        <v>0</v>
      </c>
      <c r="I338" s="55">
        <f t="shared" si="8"/>
        <v>0</v>
      </c>
      <c r="J338" s="55" t="str">
        <f t="array" ref="J338">IFERROR(INDEX('HELP ACC-ITEMS'!$H$4:$H$1000,SMALL(IF(C338='HELP ACC-ITEMS'!$C$4:$C$1000,ROW('HELP ACC-ITEMS'!$C$4:$C$1000)-3),COUNTIF($C$8:C338,C338))),"")</f>
        <v xml:space="preserve"> </v>
      </c>
    </row>
    <row r="339" spans="2:10">
      <c r="B339" s="55" t="str">
        <f>IF( E339&lt;&gt;"",COUNT($B$7:B338)+1,"")</f>
        <v/>
      </c>
      <c r="C339" s="57" t="str">
        <f>IFERROR(IF($D$3&lt;&gt;"",SMALL('HELP ACC-ITEMS'!$C$4:$C$1000,ROW(A333))," "),"    ")</f>
        <v xml:space="preserve"> </v>
      </c>
      <c r="D339" s="56" t="str">
        <f t="array" ref="D339">IFERROR(INDEX('HELP ACC-ITEMS'!$D$4:$D$1000,SMALL(IF(C339='HELP ACC-ITEMS'!$C$4:$C$1000,ROW('HELP ACC-ITEMS'!$C$4:$C$1000)-3),COUNTIF($C$8:C339,C339))),"")</f>
        <v xml:space="preserve"> </v>
      </c>
      <c r="E339" s="56" t="str">
        <f t="array" ref="E339">IFERROR(INDEX('HELP ACC-ITEMS'!$E$4:$E$1000,SMALL(IF(C339='HELP ACC-ITEMS'!$C$4:$C$1000,ROW('HELP ACC-ITEMS'!$C$4:$C$1000)-3),COUNTIF($C$8:C339,C339))),"")</f>
        <v/>
      </c>
      <c r="F339" s="56" t="str">
        <f t="array" ref="F339">IFERROR(INDEX('HELP ACC-ITEMS'!$F$4:$F$1000,SMALL(IF(C339='HELP ACC-ITEMS'!$C$4:$C$1000,ROW('HELP ACC-ITEMS'!$C$4:$C$1000)-3),COUNTIF($C$8:C339,C339))),"")</f>
        <v xml:space="preserve"> </v>
      </c>
      <c r="G339" s="55">
        <f t="array" ref="G339">IF(OR(MID($E339,1,4)="وارد",MID($E339,1,10)="مرتجع عميل"),IF($D$3&lt;&gt;"",INDEX('HELP ACC-ITEMS'!$G$4:$G$1000,SMALL(IF(C339='HELP ACC-ITEMS'!$C$4:$C$1000,ROW('HELP ACC-ITEMS'!$C$4:$C$1000)-3),COUNTIF($C$8:C339,C339)))),0)</f>
        <v>0</v>
      </c>
      <c r="H339" s="55">
        <f t="array" ref="H339">IF(OR(MID($E339,1,5)="منصرف",MID($E339,1,10)="مرتجع مورد"),IF($D$3&lt;&gt;"",INDEX('HELP ACC-ITEMS'!$G$4:$G$1000,SMALL(IF(C339='HELP ACC-ITEMS'!$C$4:$C$1000,ROW('HELP ACC-ITEMS'!$C$4:$C$1000)-3),COUNTIF($C$8:C339,C339)))),0)</f>
        <v>0</v>
      </c>
      <c r="I339" s="55">
        <f t="shared" si="8"/>
        <v>0</v>
      </c>
      <c r="J339" s="55" t="str">
        <f t="array" ref="J339">IFERROR(INDEX('HELP ACC-ITEMS'!$H$4:$H$1000,SMALL(IF(C339='HELP ACC-ITEMS'!$C$4:$C$1000,ROW('HELP ACC-ITEMS'!$C$4:$C$1000)-3),COUNTIF($C$8:C339,C339))),"")</f>
        <v xml:space="preserve"> </v>
      </c>
    </row>
    <row r="340" spans="2:10">
      <c r="B340" s="55" t="str">
        <f>IF( E340&lt;&gt;"",COUNT($B$7:B339)+1,"")</f>
        <v/>
      </c>
      <c r="C340" s="57" t="str">
        <f>IFERROR(IF($D$3&lt;&gt;"",SMALL('HELP ACC-ITEMS'!$C$4:$C$1000,ROW(A334))," "),"    ")</f>
        <v xml:space="preserve"> </v>
      </c>
      <c r="D340" s="56" t="str">
        <f t="array" ref="D340">IFERROR(INDEX('HELP ACC-ITEMS'!$D$4:$D$1000,SMALL(IF(C340='HELP ACC-ITEMS'!$C$4:$C$1000,ROW('HELP ACC-ITEMS'!$C$4:$C$1000)-3),COUNTIF($C$8:C340,C340))),"")</f>
        <v xml:space="preserve"> </v>
      </c>
      <c r="E340" s="56" t="str">
        <f t="array" ref="E340">IFERROR(INDEX('HELP ACC-ITEMS'!$E$4:$E$1000,SMALL(IF(C340='HELP ACC-ITEMS'!$C$4:$C$1000,ROW('HELP ACC-ITEMS'!$C$4:$C$1000)-3),COUNTIF($C$8:C340,C340))),"")</f>
        <v/>
      </c>
      <c r="F340" s="56" t="str">
        <f t="array" ref="F340">IFERROR(INDEX('HELP ACC-ITEMS'!$F$4:$F$1000,SMALL(IF(C340='HELP ACC-ITEMS'!$C$4:$C$1000,ROW('HELP ACC-ITEMS'!$C$4:$C$1000)-3),COUNTIF($C$8:C340,C340))),"")</f>
        <v xml:space="preserve"> </v>
      </c>
      <c r="G340" s="55">
        <f t="array" ref="G340">IF(OR(MID($E340,1,4)="وارد",MID($E340,1,10)="مرتجع عميل"),IF($D$3&lt;&gt;"",INDEX('HELP ACC-ITEMS'!$G$4:$G$1000,SMALL(IF(C340='HELP ACC-ITEMS'!$C$4:$C$1000,ROW('HELP ACC-ITEMS'!$C$4:$C$1000)-3),COUNTIF($C$8:C340,C340)))),0)</f>
        <v>0</v>
      </c>
      <c r="H340" s="55">
        <f t="array" ref="H340">IF(OR(MID($E340,1,5)="منصرف",MID($E340,1,10)="مرتجع مورد"),IF($D$3&lt;&gt;"",INDEX('HELP ACC-ITEMS'!$G$4:$G$1000,SMALL(IF(C340='HELP ACC-ITEMS'!$C$4:$C$1000,ROW('HELP ACC-ITEMS'!$C$4:$C$1000)-3),COUNTIF($C$8:C340,C340)))),0)</f>
        <v>0</v>
      </c>
      <c r="I340" s="55">
        <f t="shared" si="8"/>
        <v>0</v>
      </c>
      <c r="J340" s="55" t="str">
        <f t="array" ref="J340">IFERROR(INDEX('HELP ACC-ITEMS'!$H$4:$H$1000,SMALL(IF(C340='HELP ACC-ITEMS'!$C$4:$C$1000,ROW('HELP ACC-ITEMS'!$C$4:$C$1000)-3),COUNTIF($C$8:C340,C340))),"")</f>
        <v xml:space="preserve"> </v>
      </c>
    </row>
    <row r="341" spans="2:10">
      <c r="B341" s="55" t="str">
        <f>IF( E341&lt;&gt;"",COUNT($B$7:B340)+1,"")</f>
        <v/>
      </c>
      <c r="C341" s="57" t="str">
        <f>IFERROR(IF($D$3&lt;&gt;"",SMALL('HELP ACC-ITEMS'!$C$4:$C$1000,ROW(A335))," "),"    ")</f>
        <v xml:space="preserve"> </v>
      </c>
      <c r="D341" s="56" t="str">
        <f t="array" ref="D341">IFERROR(INDEX('HELP ACC-ITEMS'!$D$4:$D$1000,SMALL(IF(C341='HELP ACC-ITEMS'!$C$4:$C$1000,ROW('HELP ACC-ITEMS'!$C$4:$C$1000)-3),COUNTIF($C$8:C341,C341))),"")</f>
        <v xml:space="preserve"> </v>
      </c>
      <c r="E341" s="56" t="str">
        <f t="array" ref="E341">IFERROR(INDEX('HELP ACC-ITEMS'!$E$4:$E$1000,SMALL(IF(C341='HELP ACC-ITEMS'!$C$4:$C$1000,ROW('HELP ACC-ITEMS'!$C$4:$C$1000)-3),COUNTIF($C$8:C341,C341))),"")</f>
        <v/>
      </c>
      <c r="F341" s="56" t="str">
        <f t="array" ref="F341">IFERROR(INDEX('HELP ACC-ITEMS'!$F$4:$F$1000,SMALL(IF(C341='HELP ACC-ITEMS'!$C$4:$C$1000,ROW('HELP ACC-ITEMS'!$C$4:$C$1000)-3),COUNTIF($C$8:C341,C341))),"")</f>
        <v xml:space="preserve"> </v>
      </c>
      <c r="G341" s="55">
        <f t="array" ref="G341">IF(OR(MID($E341,1,4)="وارد",MID($E341,1,10)="مرتجع عميل"),IF($D$3&lt;&gt;"",INDEX('HELP ACC-ITEMS'!$G$4:$G$1000,SMALL(IF(C341='HELP ACC-ITEMS'!$C$4:$C$1000,ROW('HELP ACC-ITEMS'!$C$4:$C$1000)-3),COUNTIF($C$8:C341,C341)))),0)</f>
        <v>0</v>
      </c>
      <c r="H341" s="55">
        <f t="array" ref="H341">IF(OR(MID($E341,1,5)="منصرف",MID($E341,1,10)="مرتجع مورد"),IF($D$3&lt;&gt;"",INDEX('HELP ACC-ITEMS'!$G$4:$G$1000,SMALL(IF(C341='HELP ACC-ITEMS'!$C$4:$C$1000,ROW('HELP ACC-ITEMS'!$C$4:$C$1000)-3),COUNTIF($C$8:C341,C341)))),0)</f>
        <v>0</v>
      </c>
      <c r="I341" s="55">
        <f t="shared" si="8"/>
        <v>0</v>
      </c>
      <c r="J341" s="55" t="str">
        <f t="array" ref="J341">IFERROR(INDEX('HELP ACC-ITEMS'!$H$4:$H$1000,SMALL(IF(C341='HELP ACC-ITEMS'!$C$4:$C$1000,ROW('HELP ACC-ITEMS'!$C$4:$C$1000)-3),COUNTIF($C$8:C341,C341))),"")</f>
        <v xml:space="preserve"> </v>
      </c>
    </row>
    <row r="342" spans="2:10">
      <c r="B342" s="55" t="str">
        <f>IF( E342&lt;&gt;"",COUNT($B$7:B341)+1,"")</f>
        <v/>
      </c>
      <c r="C342" s="57" t="str">
        <f>IFERROR(IF($D$3&lt;&gt;"",SMALL('HELP ACC-ITEMS'!$C$4:$C$1000,ROW(A336))," "),"    ")</f>
        <v xml:space="preserve"> </v>
      </c>
      <c r="D342" s="56" t="str">
        <f t="array" ref="D342">IFERROR(INDEX('HELP ACC-ITEMS'!$D$4:$D$1000,SMALL(IF(C342='HELP ACC-ITEMS'!$C$4:$C$1000,ROW('HELP ACC-ITEMS'!$C$4:$C$1000)-3),COUNTIF($C$8:C342,C342))),"")</f>
        <v xml:space="preserve"> </v>
      </c>
      <c r="E342" s="56" t="str">
        <f t="array" ref="E342">IFERROR(INDEX('HELP ACC-ITEMS'!$E$4:$E$1000,SMALL(IF(C342='HELP ACC-ITEMS'!$C$4:$C$1000,ROW('HELP ACC-ITEMS'!$C$4:$C$1000)-3),COUNTIF($C$8:C342,C342))),"")</f>
        <v/>
      </c>
      <c r="F342" s="56" t="str">
        <f t="array" ref="F342">IFERROR(INDEX('HELP ACC-ITEMS'!$F$4:$F$1000,SMALL(IF(C342='HELP ACC-ITEMS'!$C$4:$C$1000,ROW('HELP ACC-ITEMS'!$C$4:$C$1000)-3),COUNTIF($C$8:C342,C342))),"")</f>
        <v xml:space="preserve"> </v>
      </c>
      <c r="G342" s="55">
        <f t="array" ref="G342">IF(OR(MID($E342,1,4)="وارد",MID($E342,1,10)="مرتجع عميل"),IF($D$3&lt;&gt;"",INDEX('HELP ACC-ITEMS'!$G$4:$G$1000,SMALL(IF(C342='HELP ACC-ITEMS'!$C$4:$C$1000,ROW('HELP ACC-ITEMS'!$C$4:$C$1000)-3),COUNTIF($C$8:C342,C342)))),0)</f>
        <v>0</v>
      </c>
      <c r="H342" s="55">
        <f t="array" ref="H342">IF(OR(MID($E342,1,5)="منصرف",MID($E342,1,10)="مرتجع مورد"),IF($D$3&lt;&gt;"",INDEX('HELP ACC-ITEMS'!$G$4:$G$1000,SMALL(IF(C342='HELP ACC-ITEMS'!$C$4:$C$1000,ROW('HELP ACC-ITEMS'!$C$4:$C$1000)-3),COUNTIF($C$8:C342,C342)))),0)</f>
        <v>0</v>
      </c>
      <c r="I342" s="55">
        <f t="shared" si="8"/>
        <v>0</v>
      </c>
      <c r="J342" s="55" t="str">
        <f t="array" ref="J342">IFERROR(INDEX('HELP ACC-ITEMS'!$H$4:$H$1000,SMALL(IF(C342='HELP ACC-ITEMS'!$C$4:$C$1000,ROW('HELP ACC-ITEMS'!$C$4:$C$1000)-3),COUNTIF($C$8:C342,C342))),"")</f>
        <v xml:space="preserve"> </v>
      </c>
    </row>
    <row r="343" spans="2:10">
      <c r="B343" s="55" t="str">
        <f>IF( E343&lt;&gt;"",COUNT($B$7:B342)+1,"")</f>
        <v/>
      </c>
      <c r="C343" s="57" t="str">
        <f>IFERROR(IF($D$3&lt;&gt;"",SMALL('HELP ACC-ITEMS'!$C$4:$C$1000,ROW(A337))," "),"    ")</f>
        <v xml:space="preserve"> </v>
      </c>
      <c r="D343" s="56" t="str">
        <f t="array" ref="D343">IFERROR(INDEX('HELP ACC-ITEMS'!$D$4:$D$1000,SMALL(IF(C343='HELP ACC-ITEMS'!$C$4:$C$1000,ROW('HELP ACC-ITEMS'!$C$4:$C$1000)-3),COUNTIF($C$8:C343,C343))),"")</f>
        <v xml:space="preserve"> </v>
      </c>
      <c r="E343" s="56" t="str">
        <f t="array" ref="E343">IFERROR(INDEX('HELP ACC-ITEMS'!$E$4:$E$1000,SMALL(IF(C343='HELP ACC-ITEMS'!$C$4:$C$1000,ROW('HELP ACC-ITEMS'!$C$4:$C$1000)-3),COUNTIF($C$8:C343,C343))),"")</f>
        <v/>
      </c>
      <c r="F343" s="56" t="str">
        <f t="array" ref="F343">IFERROR(INDEX('HELP ACC-ITEMS'!$F$4:$F$1000,SMALL(IF(C343='HELP ACC-ITEMS'!$C$4:$C$1000,ROW('HELP ACC-ITEMS'!$C$4:$C$1000)-3),COUNTIF($C$8:C343,C343))),"")</f>
        <v xml:space="preserve"> </v>
      </c>
      <c r="G343" s="55">
        <f t="array" ref="G343">IF(OR(MID($E343,1,4)="وارد",MID($E343,1,10)="مرتجع عميل"),IF($D$3&lt;&gt;"",INDEX('HELP ACC-ITEMS'!$G$4:$G$1000,SMALL(IF(C343='HELP ACC-ITEMS'!$C$4:$C$1000,ROW('HELP ACC-ITEMS'!$C$4:$C$1000)-3),COUNTIF($C$8:C343,C343)))),0)</f>
        <v>0</v>
      </c>
      <c r="H343" s="55">
        <f t="array" ref="H343">IF(OR(MID($E343,1,5)="منصرف",MID($E343,1,10)="مرتجع مورد"),IF($D$3&lt;&gt;"",INDEX('HELP ACC-ITEMS'!$G$4:$G$1000,SMALL(IF(C343='HELP ACC-ITEMS'!$C$4:$C$1000,ROW('HELP ACC-ITEMS'!$C$4:$C$1000)-3),COUNTIF($C$8:C343,C343)))),0)</f>
        <v>0</v>
      </c>
      <c r="I343" s="55">
        <f t="shared" si="8"/>
        <v>0</v>
      </c>
      <c r="J343" s="55" t="str">
        <f t="array" ref="J343">IFERROR(INDEX('HELP ACC-ITEMS'!$H$4:$H$1000,SMALL(IF(C343='HELP ACC-ITEMS'!$C$4:$C$1000,ROW('HELP ACC-ITEMS'!$C$4:$C$1000)-3),COUNTIF($C$8:C343,C343))),"")</f>
        <v xml:space="preserve"> </v>
      </c>
    </row>
    <row r="344" spans="2:10">
      <c r="B344" s="55" t="str">
        <f>IF( E344&lt;&gt;"",COUNT($B$7:B343)+1,"")</f>
        <v/>
      </c>
      <c r="C344" s="57" t="str">
        <f>IFERROR(IF($D$3&lt;&gt;"",SMALL('HELP ACC-ITEMS'!$C$4:$C$1000,ROW(A338))," "),"    ")</f>
        <v xml:space="preserve"> </v>
      </c>
      <c r="D344" s="56" t="str">
        <f t="array" ref="D344">IFERROR(INDEX('HELP ACC-ITEMS'!$D$4:$D$1000,SMALL(IF(C344='HELP ACC-ITEMS'!$C$4:$C$1000,ROW('HELP ACC-ITEMS'!$C$4:$C$1000)-3),COUNTIF($C$8:C344,C344))),"")</f>
        <v xml:space="preserve"> </v>
      </c>
      <c r="E344" s="56" t="str">
        <f t="array" ref="E344">IFERROR(INDEX('HELP ACC-ITEMS'!$E$4:$E$1000,SMALL(IF(C344='HELP ACC-ITEMS'!$C$4:$C$1000,ROW('HELP ACC-ITEMS'!$C$4:$C$1000)-3),COUNTIF($C$8:C344,C344))),"")</f>
        <v/>
      </c>
      <c r="F344" s="56" t="str">
        <f t="array" ref="F344">IFERROR(INDEX('HELP ACC-ITEMS'!$F$4:$F$1000,SMALL(IF(C344='HELP ACC-ITEMS'!$C$4:$C$1000,ROW('HELP ACC-ITEMS'!$C$4:$C$1000)-3),COUNTIF($C$8:C344,C344))),"")</f>
        <v xml:space="preserve"> </v>
      </c>
      <c r="G344" s="55">
        <f t="array" ref="G344">IF(OR(MID($E344,1,4)="وارد",MID($E344,1,10)="مرتجع عميل"),IF($D$3&lt;&gt;"",INDEX('HELP ACC-ITEMS'!$G$4:$G$1000,SMALL(IF(C344='HELP ACC-ITEMS'!$C$4:$C$1000,ROW('HELP ACC-ITEMS'!$C$4:$C$1000)-3),COUNTIF($C$8:C344,C344)))),0)</f>
        <v>0</v>
      </c>
      <c r="H344" s="55">
        <f t="array" ref="H344">IF(OR(MID($E344,1,5)="منصرف",MID($E344,1,10)="مرتجع مورد"),IF($D$3&lt;&gt;"",INDEX('HELP ACC-ITEMS'!$G$4:$G$1000,SMALL(IF(C344='HELP ACC-ITEMS'!$C$4:$C$1000,ROW('HELP ACC-ITEMS'!$C$4:$C$1000)-3),COUNTIF($C$8:C344,C344)))),0)</f>
        <v>0</v>
      </c>
      <c r="I344" s="55">
        <f t="shared" si="8"/>
        <v>0</v>
      </c>
      <c r="J344" s="55" t="str">
        <f t="array" ref="J344">IFERROR(INDEX('HELP ACC-ITEMS'!$H$4:$H$1000,SMALL(IF(C344='HELP ACC-ITEMS'!$C$4:$C$1000,ROW('HELP ACC-ITEMS'!$C$4:$C$1000)-3),COUNTIF($C$8:C344,C344))),"")</f>
        <v xml:space="preserve"> </v>
      </c>
    </row>
    <row r="345" spans="2:10">
      <c r="B345" s="55" t="str">
        <f>IF( E345&lt;&gt;"",COUNT($B$7:B344)+1,"")</f>
        <v/>
      </c>
      <c r="C345" s="57" t="str">
        <f>IFERROR(IF($D$3&lt;&gt;"",SMALL('HELP ACC-ITEMS'!$C$4:$C$1000,ROW(A339))," "),"    ")</f>
        <v xml:space="preserve"> </v>
      </c>
      <c r="D345" s="56" t="str">
        <f t="array" ref="D345">IFERROR(INDEX('HELP ACC-ITEMS'!$D$4:$D$1000,SMALL(IF(C345='HELP ACC-ITEMS'!$C$4:$C$1000,ROW('HELP ACC-ITEMS'!$C$4:$C$1000)-3),COUNTIF($C$8:C345,C345))),"")</f>
        <v xml:space="preserve"> </v>
      </c>
      <c r="E345" s="56" t="str">
        <f t="array" ref="E345">IFERROR(INDEX('HELP ACC-ITEMS'!$E$4:$E$1000,SMALL(IF(C345='HELP ACC-ITEMS'!$C$4:$C$1000,ROW('HELP ACC-ITEMS'!$C$4:$C$1000)-3),COUNTIF($C$8:C345,C345))),"")</f>
        <v/>
      </c>
      <c r="F345" s="56" t="str">
        <f t="array" ref="F345">IFERROR(INDEX('HELP ACC-ITEMS'!$F$4:$F$1000,SMALL(IF(C345='HELP ACC-ITEMS'!$C$4:$C$1000,ROW('HELP ACC-ITEMS'!$C$4:$C$1000)-3),COUNTIF($C$8:C345,C345))),"")</f>
        <v xml:space="preserve"> </v>
      </c>
      <c r="G345" s="55">
        <f t="array" ref="G345">IF(OR(MID($E345,1,4)="وارد",MID($E345,1,10)="مرتجع عميل"),IF($D$3&lt;&gt;"",INDEX('HELP ACC-ITEMS'!$G$4:$G$1000,SMALL(IF(C345='HELP ACC-ITEMS'!$C$4:$C$1000,ROW('HELP ACC-ITEMS'!$C$4:$C$1000)-3),COUNTIF($C$8:C345,C345)))),0)</f>
        <v>0</v>
      </c>
      <c r="H345" s="55">
        <f t="array" ref="H345">IF(OR(MID($E345,1,5)="منصرف",MID($E345,1,10)="مرتجع مورد"),IF($D$3&lt;&gt;"",INDEX('HELP ACC-ITEMS'!$G$4:$G$1000,SMALL(IF(C345='HELP ACC-ITEMS'!$C$4:$C$1000,ROW('HELP ACC-ITEMS'!$C$4:$C$1000)-3),COUNTIF($C$8:C345,C345)))),0)</f>
        <v>0</v>
      </c>
      <c r="I345" s="55">
        <f t="shared" si="8"/>
        <v>0</v>
      </c>
      <c r="J345" s="55" t="str">
        <f t="array" ref="J345">IFERROR(INDEX('HELP ACC-ITEMS'!$H$4:$H$1000,SMALL(IF(C345='HELP ACC-ITEMS'!$C$4:$C$1000,ROW('HELP ACC-ITEMS'!$C$4:$C$1000)-3),COUNTIF($C$8:C345,C345))),"")</f>
        <v xml:space="preserve"> </v>
      </c>
    </row>
    <row r="346" spans="2:10">
      <c r="B346" s="55" t="str">
        <f>IF( E346&lt;&gt;"",COUNT($B$7:B345)+1,"")</f>
        <v/>
      </c>
      <c r="C346" s="57" t="str">
        <f>IFERROR(IF($D$3&lt;&gt;"",SMALL('HELP ACC-ITEMS'!$C$4:$C$1000,ROW(A340))," "),"    ")</f>
        <v xml:space="preserve"> </v>
      </c>
      <c r="D346" s="56" t="str">
        <f t="array" ref="D346">IFERROR(INDEX('HELP ACC-ITEMS'!$D$4:$D$1000,SMALL(IF(C346='HELP ACC-ITEMS'!$C$4:$C$1000,ROW('HELP ACC-ITEMS'!$C$4:$C$1000)-3),COUNTIF($C$8:C346,C346))),"")</f>
        <v xml:space="preserve"> </v>
      </c>
      <c r="E346" s="56" t="str">
        <f t="array" ref="E346">IFERROR(INDEX('HELP ACC-ITEMS'!$E$4:$E$1000,SMALL(IF(C346='HELP ACC-ITEMS'!$C$4:$C$1000,ROW('HELP ACC-ITEMS'!$C$4:$C$1000)-3),COUNTIF($C$8:C346,C346))),"")</f>
        <v/>
      </c>
      <c r="F346" s="56" t="str">
        <f t="array" ref="F346">IFERROR(INDEX('HELP ACC-ITEMS'!$F$4:$F$1000,SMALL(IF(C346='HELP ACC-ITEMS'!$C$4:$C$1000,ROW('HELP ACC-ITEMS'!$C$4:$C$1000)-3),COUNTIF($C$8:C346,C346))),"")</f>
        <v xml:space="preserve"> </v>
      </c>
      <c r="G346" s="55">
        <f t="array" ref="G346">IF(OR(MID($E346,1,4)="وارد",MID($E346,1,10)="مرتجع عميل"),IF($D$3&lt;&gt;"",INDEX('HELP ACC-ITEMS'!$G$4:$G$1000,SMALL(IF(C346='HELP ACC-ITEMS'!$C$4:$C$1000,ROW('HELP ACC-ITEMS'!$C$4:$C$1000)-3),COUNTIF($C$8:C346,C346)))),0)</f>
        <v>0</v>
      </c>
      <c r="H346" s="55">
        <f t="array" ref="H346">IF(OR(MID($E346,1,5)="منصرف",MID($E346,1,10)="مرتجع مورد"),IF($D$3&lt;&gt;"",INDEX('HELP ACC-ITEMS'!$G$4:$G$1000,SMALL(IF(C346='HELP ACC-ITEMS'!$C$4:$C$1000,ROW('HELP ACC-ITEMS'!$C$4:$C$1000)-3),COUNTIF($C$8:C346,C346)))),0)</f>
        <v>0</v>
      </c>
      <c r="I346" s="55">
        <f t="shared" si="8"/>
        <v>0</v>
      </c>
      <c r="J346" s="55" t="str">
        <f t="array" ref="J346">IFERROR(INDEX('HELP ACC-ITEMS'!$H$4:$H$1000,SMALL(IF(C346='HELP ACC-ITEMS'!$C$4:$C$1000,ROW('HELP ACC-ITEMS'!$C$4:$C$1000)-3),COUNTIF($C$8:C346,C346))),"")</f>
        <v xml:space="preserve"> </v>
      </c>
    </row>
    <row r="347" spans="2:10">
      <c r="B347" s="55" t="str">
        <f>IF( E347&lt;&gt;"",COUNT($B$7:B346)+1,"")</f>
        <v/>
      </c>
      <c r="C347" s="57" t="str">
        <f>IFERROR(IF($D$3&lt;&gt;"",SMALL('HELP ACC-ITEMS'!$C$4:$C$1000,ROW(A341))," "),"    ")</f>
        <v xml:space="preserve"> </v>
      </c>
      <c r="D347" s="56" t="str">
        <f t="array" ref="D347">IFERROR(INDEX('HELP ACC-ITEMS'!$D$4:$D$1000,SMALL(IF(C347='HELP ACC-ITEMS'!$C$4:$C$1000,ROW('HELP ACC-ITEMS'!$C$4:$C$1000)-3),COUNTIF($C$8:C347,C347))),"")</f>
        <v xml:space="preserve"> </v>
      </c>
      <c r="E347" s="56" t="str">
        <f t="array" ref="E347">IFERROR(INDEX('HELP ACC-ITEMS'!$E$4:$E$1000,SMALL(IF(C347='HELP ACC-ITEMS'!$C$4:$C$1000,ROW('HELP ACC-ITEMS'!$C$4:$C$1000)-3),COUNTIF($C$8:C347,C347))),"")</f>
        <v/>
      </c>
      <c r="F347" s="56" t="str">
        <f t="array" ref="F347">IFERROR(INDEX('HELP ACC-ITEMS'!$F$4:$F$1000,SMALL(IF(C347='HELP ACC-ITEMS'!$C$4:$C$1000,ROW('HELP ACC-ITEMS'!$C$4:$C$1000)-3),COUNTIF($C$8:C347,C347))),"")</f>
        <v xml:space="preserve"> </v>
      </c>
      <c r="G347" s="55">
        <f t="array" ref="G347">IF(OR(MID($E347,1,4)="وارد",MID($E347,1,10)="مرتجع عميل"),IF($D$3&lt;&gt;"",INDEX('HELP ACC-ITEMS'!$G$4:$G$1000,SMALL(IF(C347='HELP ACC-ITEMS'!$C$4:$C$1000,ROW('HELP ACC-ITEMS'!$C$4:$C$1000)-3),COUNTIF($C$8:C347,C347)))),0)</f>
        <v>0</v>
      </c>
      <c r="H347" s="55">
        <f t="array" ref="H347">IF(OR(MID($E347,1,5)="منصرف",MID($E347,1,10)="مرتجع مورد"),IF($D$3&lt;&gt;"",INDEX('HELP ACC-ITEMS'!$G$4:$G$1000,SMALL(IF(C347='HELP ACC-ITEMS'!$C$4:$C$1000,ROW('HELP ACC-ITEMS'!$C$4:$C$1000)-3),COUNTIF($C$8:C347,C347)))),0)</f>
        <v>0</v>
      </c>
      <c r="I347" s="55">
        <f t="shared" si="8"/>
        <v>0</v>
      </c>
      <c r="J347" s="55" t="str">
        <f t="array" ref="J347">IFERROR(INDEX('HELP ACC-ITEMS'!$H$4:$H$1000,SMALL(IF(C347='HELP ACC-ITEMS'!$C$4:$C$1000,ROW('HELP ACC-ITEMS'!$C$4:$C$1000)-3),COUNTIF($C$8:C347,C347))),"")</f>
        <v xml:space="preserve"> </v>
      </c>
    </row>
    <row r="348" spans="2:10">
      <c r="B348" s="55" t="str">
        <f>IF( E348&lt;&gt;"",COUNT($B$7:B347)+1,"")</f>
        <v/>
      </c>
      <c r="C348" s="57" t="str">
        <f>IFERROR(IF($D$3&lt;&gt;"",SMALL('HELP ACC-ITEMS'!$C$4:$C$1000,ROW(A342))," "),"    ")</f>
        <v xml:space="preserve"> </v>
      </c>
      <c r="D348" s="56" t="str">
        <f t="array" ref="D348">IFERROR(INDEX('HELP ACC-ITEMS'!$D$4:$D$1000,SMALL(IF(C348='HELP ACC-ITEMS'!$C$4:$C$1000,ROW('HELP ACC-ITEMS'!$C$4:$C$1000)-3),COUNTIF($C$8:C348,C348))),"")</f>
        <v xml:space="preserve"> </v>
      </c>
      <c r="E348" s="56" t="str">
        <f t="array" ref="E348">IFERROR(INDEX('HELP ACC-ITEMS'!$E$4:$E$1000,SMALL(IF(C348='HELP ACC-ITEMS'!$C$4:$C$1000,ROW('HELP ACC-ITEMS'!$C$4:$C$1000)-3),COUNTIF($C$8:C348,C348))),"")</f>
        <v/>
      </c>
      <c r="F348" s="56" t="str">
        <f t="array" ref="F348">IFERROR(INDEX('HELP ACC-ITEMS'!$F$4:$F$1000,SMALL(IF(C348='HELP ACC-ITEMS'!$C$4:$C$1000,ROW('HELP ACC-ITEMS'!$C$4:$C$1000)-3),COUNTIF($C$8:C348,C348))),"")</f>
        <v xml:space="preserve"> </v>
      </c>
      <c r="G348" s="55">
        <f t="array" ref="G348">IF(OR(MID($E348,1,4)="وارد",MID($E348,1,10)="مرتجع عميل"),IF($D$3&lt;&gt;"",INDEX('HELP ACC-ITEMS'!$G$4:$G$1000,SMALL(IF(C348='HELP ACC-ITEMS'!$C$4:$C$1000,ROW('HELP ACC-ITEMS'!$C$4:$C$1000)-3),COUNTIF($C$8:C348,C348)))),0)</f>
        <v>0</v>
      </c>
      <c r="H348" s="55">
        <f t="array" ref="H348">IF(OR(MID($E348,1,5)="منصرف",MID($E348,1,10)="مرتجع مورد"),IF($D$3&lt;&gt;"",INDEX('HELP ACC-ITEMS'!$G$4:$G$1000,SMALL(IF(C348='HELP ACC-ITEMS'!$C$4:$C$1000,ROW('HELP ACC-ITEMS'!$C$4:$C$1000)-3),COUNTIF($C$8:C348,C348)))),0)</f>
        <v>0</v>
      </c>
      <c r="I348" s="55">
        <f t="shared" si="8"/>
        <v>0</v>
      </c>
      <c r="J348" s="55" t="str">
        <f t="array" ref="J348">IFERROR(INDEX('HELP ACC-ITEMS'!$H$4:$H$1000,SMALL(IF(C348='HELP ACC-ITEMS'!$C$4:$C$1000,ROW('HELP ACC-ITEMS'!$C$4:$C$1000)-3),COUNTIF($C$8:C348,C348))),"")</f>
        <v xml:space="preserve"> </v>
      </c>
    </row>
    <row r="349" spans="2:10">
      <c r="B349" s="55" t="str">
        <f>IF( E349&lt;&gt;"",COUNT($B$7:B348)+1,"")</f>
        <v/>
      </c>
      <c r="C349" s="57" t="str">
        <f>IFERROR(IF($D$3&lt;&gt;"",SMALL('HELP ACC-ITEMS'!$C$4:$C$1000,ROW(A343))," "),"    ")</f>
        <v xml:space="preserve"> </v>
      </c>
      <c r="D349" s="56" t="str">
        <f t="array" ref="D349">IFERROR(INDEX('HELP ACC-ITEMS'!$D$4:$D$1000,SMALL(IF(C349='HELP ACC-ITEMS'!$C$4:$C$1000,ROW('HELP ACC-ITEMS'!$C$4:$C$1000)-3),COUNTIF($C$8:C349,C349))),"")</f>
        <v xml:space="preserve"> </v>
      </c>
      <c r="E349" s="56" t="str">
        <f t="array" ref="E349">IFERROR(INDEX('HELP ACC-ITEMS'!$E$4:$E$1000,SMALL(IF(C349='HELP ACC-ITEMS'!$C$4:$C$1000,ROW('HELP ACC-ITEMS'!$C$4:$C$1000)-3),COUNTIF($C$8:C349,C349))),"")</f>
        <v/>
      </c>
      <c r="F349" s="56" t="str">
        <f t="array" ref="F349">IFERROR(INDEX('HELP ACC-ITEMS'!$F$4:$F$1000,SMALL(IF(C349='HELP ACC-ITEMS'!$C$4:$C$1000,ROW('HELP ACC-ITEMS'!$C$4:$C$1000)-3),COUNTIF($C$8:C349,C349))),"")</f>
        <v xml:space="preserve"> </v>
      </c>
      <c r="G349" s="55">
        <f t="array" ref="G349">IF(OR(MID($E349,1,4)="وارد",MID($E349,1,10)="مرتجع عميل"),IF($D$3&lt;&gt;"",INDEX('HELP ACC-ITEMS'!$G$4:$G$1000,SMALL(IF(C349='HELP ACC-ITEMS'!$C$4:$C$1000,ROW('HELP ACC-ITEMS'!$C$4:$C$1000)-3),COUNTIF($C$8:C349,C349)))),0)</f>
        <v>0</v>
      </c>
      <c r="H349" s="55">
        <f t="array" ref="H349">IF(OR(MID($E349,1,5)="منصرف",MID($E349,1,10)="مرتجع مورد"),IF($D$3&lt;&gt;"",INDEX('HELP ACC-ITEMS'!$G$4:$G$1000,SMALL(IF(C349='HELP ACC-ITEMS'!$C$4:$C$1000,ROW('HELP ACC-ITEMS'!$C$4:$C$1000)-3),COUNTIF($C$8:C349,C349)))),0)</f>
        <v>0</v>
      </c>
      <c r="I349" s="55">
        <f t="shared" si="8"/>
        <v>0</v>
      </c>
      <c r="J349" s="55" t="str">
        <f t="array" ref="J349">IFERROR(INDEX('HELP ACC-ITEMS'!$H$4:$H$1000,SMALL(IF(C349='HELP ACC-ITEMS'!$C$4:$C$1000,ROW('HELP ACC-ITEMS'!$C$4:$C$1000)-3),COUNTIF($C$8:C349,C349))),"")</f>
        <v xml:space="preserve"> </v>
      </c>
    </row>
    <row r="350" spans="2:10">
      <c r="B350" s="55" t="str">
        <f>IF( E350&lt;&gt;"",COUNT($B$7:B349)+1,"")</f>
        <v/>
      </c>
      <c r="C350" s="57" t="str">
        <f>IFERROR(IF($D$3&lt;&gt;"",SMALL('HELP ACC-ITEMS'!$C$4:$C$1000,ROW(A344))," "),"    ")</f>
        <v xml:space="preserve"> </v>
      </c>
      <c r="D350" s="56" t="str">
        <f t="array" ref="D350">IFERROR(INDEX('HELP ACC-ITEMS'!$D$4:$D$1000,SMALL(IF(C350='HELP ACC-ITEMS'!$C$4:$C$1000,ROW('HELP ACC-ITEMS'!$C$4:$C$1000)-3),COUNTIF($C$8:C350,C350))),"")</f>
        <v xml:space="preserve"> </v>
      </c>
      <c r="E350" s="56" t="str">
        <f t="array" ref="E350">IFERROR(INDEX('HELP ACC-ITEMS'!$E$4:$E$1000,SMALL(IF(C350='HELP ACC-ITEMS'!$C$4:$C$1000,ROW('HELP ACC-ITEMS'!$C$4:$C$1000)-3),COUNTIF($C$8:C350,C350))),"")</f>
        <v/>
      </c>
      <c r="F350" s="56" t="str">
        <f t="array" ref="F350">IFERROR(INDEX('HELP ACC-ITEMS'!$F$4:$F$1000,SMALL(IF(C350='HELP ACC-ITEMS'!$C$4:$C$1000,ROW('HELP ACC-ITEMS'!$C$4:$C$1000)-3),COUNTIF($C$8:C350,C350))),"")</f>
        <v xml:space="preserve"> </v>
      </c>
      <c r="G350" s="55">
        <f t="array" ref="G350">IF(OR(MID($E350,1,4)="وارد",MID($E350,1,10)="مرتجع عميل"),IF($D$3&lt;&gt;"",INDEX('HELP ACC-ITEMS'!$G$4:$G$1000,SMALL(IF(C350='HELP ACC-ITEMS'!$C$4:$C$1000,ROW('HELP ACC-ITEMS'!$C$4:$C$1000)-3),COUNTIF($C$8:C350,C350)))),0)</f>
        <v>0</v>
      </c>
      <c r="H350" s="55">
        <f t="array" ref="H350">IF(OR(MID($E350,1,5)="منصرف",MID($E350,1,10)="مرتجع مورد"),IF($D$3&lt;&gt;"",INDEX('HELP ACC-ITEMS'!$G$4:$G$1000,SMALL(IF(C350='HELP ACC-ITEMS'!$C$4:$C$1000,ROW('HELP ACC-ITEMS'!$C$4:$C$1000)-3),COUNTIF($C$8:C350,C350)))),0)</f>
        <v>0</v>
      </c>
      <c r="I350" s="55">
        <f t="shared" si="8"/>
        <v>0</v>
      </c>
      <c r="J350" s="55" t="str">
        <f t="array" ref="J350">IFERROR(INDEX('HELP ACC-ITEMS'!$H$4:$H$1000,SMALL(IF(C350='HELP ACC-ITEMS'!$C$4:$C$1000,ROW('HELP ACC-ITEMS'!$C$4:$C$1000)-3),COUNTIF($C$8:C350,C350))),"")</f>
        <v xml:space="preserve"> </v>
      </c>
    </row>
    <row r="351" spans="2:10">
      <c r="B351" s="55" t="str">
        <f>IF( E351&lt;&gt;"",COUNT($B$7:B350)+1,"")</f>
        <v/>
      </c>
      <c r="C351" s="57" t="str">
        <f>IFERROR(IF($D$3&lt;&gt;"",SMALL('HELP ACC-ITEMS'!$C$4:$C$1000,ROW(A345))," "),"    ")</f>
        <v xml:space="preserve"> </v>
      </c>
      <c r="D351" s="56" t="str">
        <f t="array" ref="D351">IFERROR(INDEX('HELP ACC-ITEMS'!$D$4:$D$1000,SMALL(IF(C351='HELP ACC-ITEMS'!$C$4:$C$1000,ROW('HELP ACC-ITEMS'!$C$4:$C$1000)-3),COUNTIF($C$8:C351,C351))),"")</f>
        <v xml:space="preserve"> </v>
      </c>
      <c r="E351" s="56" t="str">
        <f t="array" ref="E351">IFERROR(INDEX('HELP ACC-ITEMS'!$E$4:$E$1000,SMALL(IF(C351='HELP ACC-ITEMS'!$C$4:$C$1000,ROW('HELP ACC-ITEMS'!$C$4:$C$1000)-3),COUNTIF($C$8:C351,C351))),"")</f>
        <v/>
      </c>
      <c r="F351" s="56" t="str">
        <f t="array" ref="F351">IFERROR(INDEX('HELP ACC-ITEMS'!$F$4:$F$1000,SMALL(IF(C351='HELP ACC-ITEMS'!$C$4:$C$1000,ROW('HELP ACC-ITEMS'!$C$4:$C$1000)-3),COUNTIF($C$8:C351,C351))),"")</f>
        <v xml:space="preserve"> </v>
      </c>
      <c r="G351" s="55">
        <f t="array" ref="G351">IF(OR(MID($E351,1,4)="وارد",MID($E351,1,10)="مرتجع عميل"),IF($D$3&lt;&gt;"",INDEX('HELP ACC-ITEMS'!$G$4:$G$1000,SMALL(IF(C351='HELP ACC-ITEMS'!$C$4:$C$1000,ROW('HELP ACC-ITEMS'!$C$4:$C$1000)-3),COUNTIF($C$8:C351,C351)))),0)</f>
        <v>0</v>
      </c>
      <c r="H351" s="55">
        <f t="array" ref="H351">IF(OR(MID($E351,1,5)="منصرف",MID($E351,1,10)="مرتجع مورد"),IF($D$3&lt;&gt;"",INDEX('HELP ACC-ITEMS'!$G$4:$G$1000,SMALL(IF(C351='HELP ACC-ITEMS'!$C$4:$C$1000,ROW('HELP ACC-ITEMS'!$C$4:$C$1000)-3),COUNTIF($C$8:C351,C351)))),0)</f>
        <v>0</v>
      </c>
      <c r="I351" s="55">
        <f t="shared" si="8"/>
        <v>0</v>
      </c>
      <c r="J351" s="55" t="str">
        <f t="array" ref="J351">IFERROR(INDEX('HELP ACC-ITEMS'!$H$4:$H$1000,SMALL(IF(C351='HELP ACC-ITEMS'!$C$4:$C$1000,ROW('HELP ACC-ITEMS'!$C$4:$C$1000)-3),COUNTIF($C$8:C351,C351))),"")</f>
        <v xml:space="preserve"> </v>
      </c>
    </row>
    <row r="352" spans="2:10">
      <c r="B352" s="55" t="str">
        <f>IF( E352&lt;&gt;"",COUNT($B$7:B351)+1,"")</f>
        <v/>
      </c>
      <c r="C352" s="57" t="str">
        <f>IFERROR(IF($D$3&lt;&gt;"",SMALL('HELP ACC-ITEMS'!$C$4:$C$1000,ROW(A346))," "),"    ")</f>
        <v xml:space="preserve"> </v>
      </c>
      <c r="D352" s="56" t="str">
        <f t="array" ref="D352">IFERROR(INDEX('HELP ACC-ITEMS'!$D$4:$D$1000,SMALL(IF(C352='HELP ACC-ITEMS'!$C$4:$C$1000,ROW('HELP ACC-ITEMS'!$C$4:$C$1000)-3),COUNTIF($C$8:C352,C352))),"")</f>
        <v xml:space="preserve"> </v>
      </c>
      <c r="E352" s="56" t="str">
        <f t="array" ref="E352">IFERROR(INDEX('HELP ACC-ITEMS'!$E$4:$E$1000,SMALL(IF(C352='HELP ACC-ITEMS'!$C$4:$C$1000,ROW('HELP ACC-ITEMS'!$C$4:$C$1000)-3),COUNTIF($C$8:C352,C352))),"")</f>
        <v/>
      </c>
      <c r="F352" s="56" t="str">
        <f t="array" ref="F352">IFERROR(INDEX('HELP ACC-ITEMS'!$F$4:$F$1000,SMALL(IF(C352='HELP ACC-ITEMS'!$C$4:$C$1000,ROW('HELP ACC-ITEMS'!$C$4:$C$1000)-3),COUNTIF($C$8:C352,C352))),"")</f>
        <v xml:space="preserve"> </v>
      </c>
      <c r="G352" s="55">
        <f t="array" ref="G352">IF(OR(MID($E352,1,4)="وارد",MID($E352,1,10)="مرتجع عميل"),IF($D$3&lt;&gt;"",INDEX('HELP ACC-ITEMS'!$G$4:$G$1000,SMALL(IF(C352='HELP ACC-ITEMS'!$C$4:$C$1000,ROW('HELP ACC-ITEMS'!$C$4:$C$1000)-3),COUNTIF($C$8:C352,C352)))),0)</f>
        <v>0</v>
      </c>
      <c r="H352" s="55">
        <f t="array" ref="H352">IF(OR(MID($E352,1,5)="منصرف",MID($E352,1,10)="مرتجع مورد"),IF($D$3&lt;&gt;"",INDEX('HELP ACC-ITEMS'!$G$4:$G$1000,SMALL(IF(C352='HELP ACC-ITEMS'!$C$4:$C$1000,ROW('HELP ACC-ITEMS'!$C$4:$C$1000)-3),COUNTIF($C$8:C352,C352)))),0)</f>
        <v>0</v>
      </c>
      <c r="I352" s="55">
        <f t="shared" si="8"/>
        <v>0</v>
      </c>
      <c r="J352" s="55" t="str">
        <f t="array" ref="J352">IFERROR(INDEX('HELP ACC-ITEMS'!$H$4:$H$1000,SMALL(IF(C352='HELP ACC-ITEMS'!$C$4:$C$1000,ROW('HELP ACC-ITEMS'!$C$4:$C$1000)-3),COUNTIF($C$8:C352,C352))),"")</f>
        <v xml:space="preserve"> </v>
      </c>
    </row>
    <row r="353" spans="2:10">
      <c r="B353" s="55" t="str">
        <f>IF( E353&lt;&gt;"",COUNT($B$7:B352)+1,"")</f>
        <v/>
      </c>
      <c r="C353" s="57" t="str">
        <f>IFERROR(IF($D$3&lt;&gt;"",SMALL('HELP ACC-ITEMS'!$C$4:$C$1000,ROW(A347))," "),"    ")</f>
        <v xml:space="preserve"> </v>
      </c>
      <c r="D353" s="56" t="str">
        <f t="array" ref="D353">IFERROR(INDEX('HELP ACC-ITEMS'!$D$4:$D$1000,SMALL(IF(C353='HELP ACC-ITEMS'!$C$4:$C$1000,ROW('HELP ACC-ITEMS'!$C$4:$C$1000)-3),COUNTIF($C$8:C353,C353))),"")</f>
        <v xml:space="preserve"> </v>
      </c>
      <c r="E353" s="56" t="str">
        <f t="array" ref="E353">IFERROR(INDEX('HELP ACC-ITEMS'!$E$4:$E$1000,SMALL(IF(C353='HELP ACC-ITEMS'!$C$4:$C$1000,ROW('HELP ACC-ITEMS'!$C$4:$C$1000)-3),COUNTIF($C$8:C353,C353))),"")</f>
        <v/>
      </c>
      <c r="F353" s="56" t="str">
        <f t="array" ref="F353">IFERROR(INDEX('HELP ACC-ITEMS'!$F$4:$F$1000,SMALL(IF(C353='HELP ACC-ITEMS'!$C$4:$C$1000,ROW('HELP ACC-ITEMS'!$C$4:$C$1000)-3),COUNTIF($C$8:C353,C353))),"")</f>
        <v xml:space="preserve"> </v>
      </c>
      <c r="G353" s="55">
        <f t="array" ref="G353">IF(OR(MID($E353,1,4)="وارد",MID($E353,1,10)="مرتجع عميل"),IF($D$3&lt;&gt;"",INDEX('HELP ACC-ITEMS'!$G$4:$G$1000,SMALL(IF(C353='HELP ACC-ITEMS'!$C$4:$C$1000,ROW('HELP ACC-ITEMS'!$C$4:$C$1000)-3),COUNTIF($C$8:C353,C353)))),0)</f>
        <v>0</v>
      </c>
      <c r="H353" s="55">
        <f t="array" ref="H353">IF(OR(MID($E353,1,5)="منصرف",MID($E353,1,10)="مرتجع مورد"),IF($D$3&lt;&gt;"",INDEX('HELP ACC-ITEMS'!$G$4:$G$1000,SMALL(IF(C353='HELP ACC-ITEMS'!$C$4:$C$1000,ROW('HELP ACC-ITEMS'!$C$4:$C$1000)-3),COUNTIF($C$8:C353,C353)))),0)</f>
        <v>0</v>
      </c>
      <c r="I353" s="55">
        <f t="shared" si="8"/>
        <v>0</v>
      </c>
      <c r="J353" s="55" t="str">
        <f t="array" ref="J353">IFERROR(INDEX('HELP ACC-ITEMS'!$H$4:$H$1000,SMALL(IF(C353='HELP ACC-ITEMS'!$C$4:$C$1000,ROW('HELP ACC-ITEMS'!$C$4:$C$1000)-3),COUNTIF($C$8:C353,C353))),"")</f>
        <v xml:space="preserve"> </v>
      </c>
    </row>
    <row r="354" spans="2:10">
      <c r="B354" s="55" t="str">
        <f>IF( E354&lt;&gt;"",COUNT($B$7:B353)+1,"")</f>
        <v/>
      </c>
      <c r="C354" s="57" t="str">
        <f>IFERROR(IF($D$3&lt;&gt;"",SMALL('HELP ACC-ITEMS'!$C$4:$C$1000,ROW(A348))," "),"    ")</f>
        <v xml:space="preserve"> </v>
      </c>
      <c r="D354" s="56" t="str">
        <f t="array" ref="D354">IFERROR(INDEX('HELP ACC-ITEMS'!$D$4:$D$1000,SMALL(IF(C354='HELP ACC-ITEMS'!$C$4:$C$1000,ROW('HELP ACC-ITEMS'!$C$4:$C$1000)-3),COUNTIF($C$8:C354,C354))),"")</f>
        <v xml:space="preserve"> </v>
      </c>
      <c r="E354" s="56" t="str">
        <f t="array" ref="E354">IFERROR(INDEX('HELP ACC-ITEMS'!$E$4:$E$1000,SMALL(IF(C354='HELP ACC-ITEMS'!$C$4:$C$1000,ROW('HELP ACC-ITEMS'!$C$4:$C$1000)-3),COUNTIF($C$8:C354,C354))),"")</f>
        <v/>
      </c>
      <c r="F354" s="56" t="str">
        <f t="array" ref="F354">IFERROR(INDEX('HELP ACC-ITEMS'!$F$4:$F$1000,SMALL(IF(C354='HELP ACC-ITEMS'!$C$4:$C$1000,ROW('HELP ACC-ITEMS'!$C$4:$C$1000)-3),COUNTIF($C$8:C354,C354))),"")</f>
        <v xml:space="preserve"> </v>
      </c>
      <c r="G354" s="55">
        <f t="array" ref="G354">IF(OR(MID($E354,1,4)="وارد",MID($E354,1,10)="مرتجع عميل"),IF($D$3&lt;&gt;"",INDEX('HELP ACC-ITEMS'!$G$4:$G$1000,SMALL(IF(C354='HELP ACC-ITEMS'!$C$4:$C$1000,ROW('HELP ACC-ITEMS'!$C$4:$C$1000)-3),COUNTIF($C$8:C354,C354)))),0)</f>
        <v>0</v>
      </c>
      <c r="H354" s="55">
        <f t="array" ref="H354">IF(OR(MID($E354,1,5)="منصرف",MID($E354,1,10)="مرتجع مورد"),IF($D$3&lt;&gt;"",INDEX('HELP ACC-ITEMS'!$G$4:$G$1000,SMALL(IF(C354='HELP ACC-ITEMS'!$C$4:$C$1000,ROW('HELP ACC-ITEMS'!$C$4:$C$1000)-3),COUNTIF($C$8:C354,C354)))),0)</f>
        <v>0</v>
      </c>
      <c r="I354" s="55">
        <f t="shared" si="8"/>
        <v>0</v>
      </c>
      <c r="J354" s="55" t="str">
        <f t="array" ref="J354">IFERROR(INDEX('HELP ACC-ITEMS'!$H$4:$H$1000,SMALL(IF(C354='HELP ACC-ITEMS'!$C$4:$C$1000,ROW('HELP ACC-ITEMS'!$C$4:$C$1000)-3),COUNTIF($C$8:C354,C354))),"")</f>
        <v xml:space="preserve"> </v>
      </c>
    </row>
    <row r="355" spans="2:10">
      <c r="B355" s="55" t="str">
        <f>IF( E355&lt;&gt;"",COUNT($B$7:B354)+1,"")</f>
        <v/>
      </c>
      <c r="C355" s="57" t="str">
        <f>IFERROR(IF($D$3&lt;&gt;"",SMALL('HELP ACC-ITEMS'!$C$4:$C$1000,ROW(A349))," "),"    ")</f>
        <v xml:space="preserve"> </v>
      </c>
      <c r="D355" s="56" t="str">
        <f t="array" ref="D355">IFERROR(INDEX('HELP ACC-ITEMS'!$D$4:$D$1000,SMALL(IF(C355='HELP ACC-ITEMS'!$C$4:$C$1000,ROW('HELP ACC-ITEMS'!$C$4:$C$1000)-3),COUNTIF($C$8:C355,C355))),"")</f>
        <v xml:space="preserve"> </v>
      </c>
      <c r="E355" s="56" t="str">
        <f t="array" ref="E355">IFERROR(INDEX('HELP ACC-ITEMS'!$E$4:$E$1000,SMALL(IF(C355='HELP ACC-ITEMS'!$C$4:$C$1000,ROW('HELP ACC-ITEMS'!$C$4:$C$1000)-3),COUNTIF($C$8:C355,C355))),"")</f>
        <v/>
      </c>
      <c r="F355" s="56" t="str">
        <f t="array" ref="F355">IFERROR(INDEX('HELP ACC-ITEMS'!$F$4:$F$1000,SMALL(IF(C355='HELP ACC-ITEMS'!$C$4:$C$1000,ROW('HELP ACC-ITEMS'!$C$4:$C$1000)-3),COUNTIF($C$8:C355,C355))),"")</f>
        <v xml:space="preserve"> </v>
      </c>
      <c r="G355" s="55">
        <f t="array" ref="G355">IF(OR(MID($E355,1,4)="وارد",MID($E355,1,10)="مرتجع عميل"),IF($D$3&lt;&gt;"",INDEX('HELP ACC-ITEMS'!$G$4:$G$1000,SMALL(IF(C355='HELP ACC-ITEMS'!$C$4:$C$1000,ROW('HELP ACC-ITEMS'!$C$4:$C$1000)-3),COUNTIF($C$8:C355,C355)))),0)</f>
        <v>0</v>
      </c>
      <c r="H355" s="55">
        <f t="array" ref="H355">IF(OR(MID($E355,1,5)="منصرف",MID($E355,1,10)="مرتجع مورد"),IF($D$3&lt;&gt;"",INDEX('HELP ACC-ITEMS'!$G$4:$G$1000,SMALL(IF(C355='HELP ACC-ITEMS'!$C$4:$C$1000,ROW('HELP ACC-ITEMS'!$C$4:$C$1000)-3),COUNTIF($C$8:C355,C355)))),0)</f>
        <v>0</v>
      </c>
      <c r="I355" s="55">
        <f t="shared" si="8"/>
        <v>0</v>
      </c>
      <c r="J355" s="55" t="str">
        <f t="array" ref="J355">IFERROR(INDEX('HELP ACC-ITEMS'!$H$4:$H$1000,SMALL(IF(C355='HELP ACC-ITEMS'!$C$4:$C$1000,ROW('HELP ACC-ITEMS'!$C$4:$C$1000)-3),COUNTIF($C$8:C355,C355))),"")</f>
        <v xml:space="preserve"> </v>
      </c>
    </row>
    <row r="356" spans="2:10">
      <c r="B356" s="55" t="str">
        <f>IF( E356&lt;&gt;"",COUNT($B$7:B355)+1,"")</f>
        <v/>
      </c>
      <c r="C356" s="57" t="str">
        <f>IFERROR(IF($D$3&lt;&gt;"",SMALL('HELP ACC-ITEMS'!$C$4:$C$1000,ROW(A350))," "),"    ")</f>
        <v xml:space="preserve"> </v>
      </c>
      <c r="D356" s="56" t="str">
        <f t="array" ref="D356">IFERROR(INDEX('HELP ACC-ITEMS'!$D$4:$D$1000,SMALL(IF(C356='HELP ACC-ITEMS'!$C$4:$C$1000,ROW('HELP ACC-ITEMS'!$C$4:$C$1000)-3),COUNTIF($C$8:C356,C356))),"")</f>
        <v xml:space="preserve"> </v>
      </c>
      <c r="E356" s="56" t="str">
        <f t="array" ref="E356">IFERROR(INDEX('HELP ACC-ITEMS'!$E$4:$E$1000,SMALL(IF(C356='HELP ACC-ITEMS'!$C$4:$C$1000,ROW('HELP ACC-ITEMS'!$C$4:$C$1000)-3),COUNTIF($C$8:C356,C356))),"")</f>
        <v/>
      </c>
      <c r="F356" s="56" t="str">
        <f t="array" ref="F356">IFERROR(INDEX('HELP ACC-ITEMS'!$F$4:$F$1000,SMALL(IF(C356='HELP ACC-ITEMS'!$C$4:$C$1000,ROW('HELP ACC-ITEMS'!$C$4:$C$1000)-3),COUNTIF($C$8:C356,C356))),"")</f>
        <v xml:space="preserve"> </v>
      </c>
      <c r="G356" s="55">
        <f t="array" ref="G356">IF(OR(MID($E356,1,4)="وارد",MID($E356,1,10)="مرتجع عميل"),IF($D$3&lt;&gt;"",INDEX('HELP ACC-ITEMS'!$G$4:$G$1000,SMALL(IF(C356='HELP ACC-ITEMS'!$C$4:$C$1000,ROW('HELP ACC-ITEMS'!$C$4:$C$1000)-3),COUNTIF($C$8:C356,C356)))),0)</f>
        <v>0</v>
      </c>
      <c r="H356" s="55">
        <f t="array" ref="H356">IF(OR(MID($E356,1,5)="منصرف",MID($E356,1,10)="مرتجع مورد"),IF($D$3&lt;&gt;"",INDEX('HELP ACC-ITEMS'!$G$4:$G$1000,SMALL(IF(C356='HELP ACC-ITEMS'!$C$4:$C$1000,ROW('HELP ACC-ITEMS'!$C$4:$C$1000)-3),COUNTIF($C$8:C356,C356)))),0)</f>
        <v>0</v>
      </c>
      <c r="I356" s="55">
        <f t="shared" si="8"/>
        <v>0</v>
      </c>
      <c r="J356" s="55" t="str">
        <f t="array" ref="J356">IFERROR(INDEX('HELP ACC-ITEMS'!$H$4:$H$1000,SMALL(IF(C356='HELP ACC-ITEMS'!$C$4:$C$1000,ROW('HELP ACC-ITEMS'!$C$4:$C$1000)-3),COUNTIF($C$8:C356,C356))),"")</f>
        <v xml:space="preserve"> </v>
      </c>
    </row>
    <row r="357" spans="2:10">
      <c r="B357" s="55" t="str">
        <f>IF( E357&lt;&gt;"",COUNT($B$7:B356)+1,"")</f>
        <v/>
      </c>
      <c r="C357" s="57" t="str">
        <f>IFERROR(IF($D$3&lt;&gt;"",SMALL('HELP ACC-ITEMS'!$C$4:$C$1000,ROW(A351))," "),"    ")</f>
        <v xml:space="preserve"> </v>
      </c>
      <c r="D357" s="56" t="str">
        <f t="array" ref="D357">IFERROR(INDEX('HELP ACC-ITEMS'!$D$4:$D$1000,SMALL(IF(C357='HELP ACC-ITEMS'!$C$4:$C$1000,ROW('HELP ACC-ITEMS'!$C$4:$C$1000)-3),COUNTIF($C$8:C357,C357))),"")</f>
        <v xml:space="preserve"> </v>
      </c>
      <c r="E357" s="56" t="str">
        <f t="array" ref="E357">IFERROR(INDEX('HELP ACC-ITEMS'!$E$4:$E$1000,SMALL(IF(C357='HELP ACC-ITEMS'!$C$4:$C$1000,ROW('HELP ACC-ITEMS'!$C$4:$C$1000)-3),COUNTIF($C$8:C357,C357))),"")</f>
        <v/>
      </c>
      <c r="F357" s="56" t="str">
        <f t="array" ref="F357">IFERROR(INDEX('HELP ACC-ITEMS'!$F$4:$F$1000,SMALL(IF(C357='HELP ACC-ITEMS'!$C$4:$C$1000,ROW('HELP ACC-ITEMS'!$C$4:$C$1000)-3),COUNTIF($C$8:C357,C357))),"")</f>
        <v xml:space="preserve"> </v>
      </c>
      <c r="G357" s="55">
        <f t="array" ref="G357">IF(OR(MID($E357,1,4)="وارد",MID($E357,1,10)="مرتجع عميل"),IF($D$3&lt;&gt;"",INDEX('HELP ACC-ITEMS'!$G$4:$G$1000,SMALL(IF(C357='HELP ACC-ITEMS'!$C$4:$C$1000,ROW('HELP ACC-ITEMS'!$C$4:$C$1000)-3),COUNTIF($C$8:C357,C357)))),0)</f>
        <v>0</v>
      </c>
      <c r="H357" s="55">
        <f t="array" ref="H357">IF(OR(MID($E357,1,5)="منصرف",MID($E357,1,10)="مرتجع مورد"),IF($D$3&lt;&gt;"",INDEX('HELP ACC-ITEMS'!$G$4:$G$1000,SMALL(IF(C357='HELP ACC-ITEMS'!$C$4:$C$1000,ROW('HELP ACC-ITEMS'!$C$4:$C$1000)-3),COUNTIF($C$8:C357,C357)))),0)</f>
        <v>0</v>
      </c>
      <c r="I357" s="55">
        <f t="shared" si="8"/>
        <v>0</v>
      </c>
      <c r="J357" s="55" t="str">
        <f t="array" ref="J357">IFERROR(INDEX('HELP ACC-ITEMS'!$H$4:$H$1000,SMALL(IF(C357='HELP ACC-ITEMS'!$C$4:$C$1000,ROW('HELP ACC-ITEMS'!$C$4:$C$1000)-3),COUNTIF($C$8:C357,C357))),"")</f>
        <v xml:space="preserve"> </v>
      </c>
    </row>
    <row r="358" spans="2:10">
      <c r="B358" s="55" t="str">
        <f>IF( E358&lt;&gt;"",COUNT($B$7:B357)+1,"")</f>
        <v/>
      </c>
      <c r="C358" s="57" t="str">
        <f>IFERROR(IF($D$3&lt;&gt;"",SMALL('HELP ACC-ITEMS'!$C$4:$C$1000,ROW(A352))," "),"    ")</f>
        <v xml:space="preserve"> </v>
      </c>
      <c r="D358" s="56" t="str">
        <f t="array" ref="D358">IFERROR(INDEX('HELP ACC-ITEMS'!$D$4:$D$1000,SMALL(IF(C358='HELP ACC-ITEMS'!$C$4:$C$1000,ROW('HELP ACC-ITEMS'!$C$4:$C$1000)-3),COUNTIF($C$8:C358,C358))),"")</f>
        <v xml:space="preserve"> </v>
      </c>
      <c r="E358" s="56" t="str">
        <f t="array" ref="E358">IFERROR(INDEX('HELP ACC-ITEMS'!$E$4:$E$1000,SMALL(IF(C358='HELP ACC-ITEMS'!$C$4:$C$1000,ROW('HELP ACC-ITEMS'!$C$4:$C$1000)-3),COUNTIF($C$8:C358,C358))),"")</f>
        <v/>
      </c>
      <c r="F358" s="56" t="str">
        <f t="array" ref="F358">IFERROR(INDEX('HELP ACC-ITEMS'!$F$4:$F$1000,SMALL(IF(C358='HELP ACC-ITEMS'!$C$4:$C$1000,ROW('HELP ACC-ITEMS'!$C$4:$C$1000)-3),COUNTIF($C$8:C358,C358))),"")</f>
        <v xml:space="preserve"> </v>
      </c>
      <c r="G358" s="55">
        <f t="array" ref="G358">IF(OR(MID($E358,1,4)="وارد",MID($E358,1,10)="مرتجع عميل"),IF($D$3&lt;&gt;"",INDEX('HELP ACC-ITEMS'!$G$4:$G$1000,SMALL(IF(C358='HELP ACC-ITEMS'!$C$4:$C$1000,ROW('HELP ACC-ITEMS'!$C$4:$C$1000)-3),COUNTIF($C$8:C358,C358)))),0)</f>
        <v>0</v>
      </c>
      <c r="H358" s="55">
        <f t="array" ref="H358">IF(OR(MID($E358,1,5)="منصرف",MID($E358,1,10)="مرتجع مورد"),IF($D$3&lt;&gt;"",INDEX('HELP ACC-ITEMS'!$G$4:$G$1000,SMALL(IF(C358='HELP ACC-ITEMS'!$C$4:$C$1000,ROW('HELP ACC-ITEMS'!$C$4:$C$1000)-3),COUNTIF($C$8:C358,C358)))),0)</f>
        <v>0</v>
      </c>
      <c r="I358" s="55">
        <f t="shared" si="8"/>
        <v>0</v>
      </c>
      <c r="J358" s="55" t="str">
        <f t="array" ref="J358">IFERROR(INDEX('HELP ACC-ITEMS'!$H$4:$H$1000,SMALL(IF(C358='HELP ACC-ITEMS'!$C$4:$C$1000,ROW('HELP ACC-ITEMS'!$C$4:$C$1000)-3),COUNTIF($C$8:C358,C358))),"")</f>
        <v xml:space="preserve"> </v>
      </c>
    </row>
    <row r="359" spans="2:10">
      <c r="B359" s="55" t="str">
        <f>IF( E359&lt;&gt;"",COUNT($B$7:B358)+1,"")</f>
        <v/>
      </c>
      <c r="C359" s="57" t="str">
        <f>IFERROR(IF($D$3&lt;&gt;"",SMALL('HELP ACC-ITEMS'!$C$4:$C$1000,ROW(A353))," "),"    ")</f>
        <v xml:space="preserve"> </v>
      </c>
      <c r="D359" s="56" t="str">
        <f t="array" ref="D359">IFERROR(INDEX('HELP ACC-ITEMS'!$D$4:$D$1000,SMALL(IF(C359='HELP ACC-ITEMS'!$C$4:$C$1000,ROW('HELP ACC-ITEMS'!$C$4:$C$1000)-3),COUNTIF($C$8:C359,C359))),"")</f>
        <v xml:space="preserve"> </v>
      </c>
      <c r="E359" s="56" t="str">
        <f t="array" ref="E359">IFERROR(INDEX('HELP ACC-ITEMS'!$E$4:$E$1000,SMALL(IF(C359='HELP ACC-ITEMS'!$C$4:$C$1000,ROW('HELP ACC-ITEMS'!$C$4:$C$1000)-3),COUNTIF($C$8:C359,C359))),"")</f>
        <v/>
      </c>
      <c r="F359" s="56" t="str">
        <f t="array" ref="F359">IFERROR(INDEX('HELP ACC-ITEMS'!$F$4:$F$1000,SMALL(IF(C359='HELP ACC-ITEMS'!$C$4:$C$1000,ROW('HELP ACC-ITEMS'!$C$4:$C$1000)-3),COUNTIF($C$8:C359,C359))),"")</f>
        <v xml:space="preserve"> </v>
      </c>
      <c r="G359" s="55">
        <f t="array" ref="G359">IF(OR(MID($E359,1,4)="وارد",MID($E359,1,10)="مرتجع عميل"),IF($D$3&lt;&gt;"",INDEX('HELP ACC-ITEMS'!$G$4:$G$1000,SMALL(IF(C359='HELP ACC-ITEMS'!$C$4:$C$1000,ROW('HELP ACC-ITEMS'!$C$4:$C$1000)-3),COUNTIF($C$8:C359,C359)))),0)</f>
        <v>0</v>
      </c>
      <c r="H359" s="55">
        <f t="array" ref="H359">IF(OR(MID($E359,1,5)="منصرف",MID($E359,1,10)="مرتجع مورد"),IF($D$3&lt;&gt;"",INDEX('HELP ACC-ITEMS'!$G$4:$G$1000,SMALL(IF(C359='HELP ACC-ITEMS'!$C$4:$C$1000,ROW('HELP ACC-ITEMS'!$C$4:$C$1000)-3),COUNTIF($C$8:C359,C359)))),0)</f>
        <v>0</v>
      </c>
      <c r="I359" s="55">
        <f t="shared" si="8"/>
        <v>0</v>
      </c>
      <c r="J359" s="55" t="str">
        <f t="array" ref="J359">IFERROR(INDEX('HELP ACC-ITEMS'!$H$4:$H$1000,SMALL(IF(C359='HELP ACC-ITEMS'!$C$4:$C$1000,ROW('HELP ACC-ITEMS'!$C$4:$C$1000)-3),COUNTIF($C$8:C359,C359))),"")</f>
        <v xml:space="preserve"> </v>
      </c>
    </row>
    <row r="360" spans="2:10">
      <c r="B360" s="55" t="str">
        <f>IF( E360&lt;&gt;"",COUNT($B$7:B359)+1,"")</f>
        <v/>
      </c>
      <c r="C360" s="57" t="str">
        <f>IFERROR(IF($D$3&lt;&gt;"",SMALL('HELP ACC-ITEMS'!$C$4:$C$1000,ROW(A354))," "),"    ")</f>
        <v xml:space="preserve"> </v>
      </c>
      <c r="D360" s="56" t="str">
        <f t="array" ref="D360">IFERROR(INDEX('HELP ACC-ITEMS'!$D$4:$D$1000,SMALL(IF(C360='HELP ACC-ITEMS'!$C$4:$C$1000,ROW('HELP ACC-ITEMS'!$C$4:$C$1000)-3),COUNTIF($C$8:C360,C360))),"")</f>
        <v xml:space="preserve"> </v>
      </c>
      <c r="E360" s="56" t="str">
        <f t="array" ref="E360">IFERROR(INDEX('HELP ACC-ITEMS'!$E$4:$E$1000,SMALL(IF(C360='HELP ACC-ITEMS'!$C$4:$C$1000,ROW('HELP ACC-ITEMS'!$C$4:$C$1000)-3),COUNTIF($C$8:C360,C360))),"")</f>
        <v/>
      </c>
      <c r="F360" s="56" t="str">
        <f t="array" ref="F360">IFERROR(INDEX('HELP ACC-ITEMS'!$F$4:$F$1000,SMALL(IF(C360='HELP ACC-ITEMS'!$C$4:$C$1000,ROW('HELP ACC-ITEMS'!$C$4:$C$1000)-3),COUNTIF($C$8:C360,C360))),"")</f>
        <v xml:space="preserve"> </v>
      </c>
      <c r="G360" s="55">
        <f t="array" ref="G360">IF(OR(MID($E360,1,4)="وارد",MID($E360,1,10)="مرتجع عميل"),IF($D$3&lt;&gt;"",INDEX('HELP ACC-ITEMS'!$G$4:$G$1000,SMALL(IF(C360='HELP ACC-ITEMS'!$C$4:$C$1000,ROW('HELP ACC-ITEMS'!$C$4:$C$1000)-3),COUNTIF($C$8:C360,C360)))),0)</f>
        <v>0</v>
      </c>
      <c r="H360" s="55">
        <f t="array" ref="H360">IF(OR(MID($E360,1,5)="منصرف",MID($E360,1,10)="مرتجع مورد"),IF($D$3&lt;&gt;"",INDEX('HELP ACC-ITEMS'!$G$4:$G$1000,SMALL(IF(C360='HELP ACC-ITEMS'!$C$4:$C$1000,ROW('HELP ACC-ITEMS'!$C$4:$C$1000)-3),COUNTIF($C$8:C360,C360)))),0)</f>
        <v>0</v>
      </c>
      <c r="I360" s="55">
        <f t="shared" si="8"/>
        <v>0</v>
      </c>
      <c r="J360" s="55" t="str">
        <f t="array" ref="J360">IFERROR(INDEX('HELP ACC-ITEMS'!$H$4:$H$1000,SMALL(IF(C360='HELP ACC-ITEMS'!$C$4:$C$1000,ROW('HELP ACC-ITEMS'!$C$4:$C$1000)-3),COUNTIF($C$8:C360,C360))),"")</f>
        <v xml:space="preserve"> </v>
      </c>
    </row>
    <row r="361" spans="2:10">
      <c r="B361" s="55" t="str">
        <f>IF( E361&lt;&gt;"",COUNT($B$7:B360)+1,"")</f>
        <v/>
      </c>
      <c r="C361" s="57" t="str">
        <f>IFERROR(IF($D$3&lt;&gt;"",SMALL('HELP ACC-ITEMS'!$C$4:$C$1000,ROW(A355))," "),"    ")</f>
        <v xml:space="preserve"> </v>
      </c>
      <c r="D361" s="56" t="str">
        <f t="array" ref="D361">IFERROR(INDEX('HELP ACC-ITEMS'!$D$4:$D$1000,SMALL(IF(C361='HELP ACC-ITEMS'!$C$4:$C$1000,ROW('HELP ACC-ITEMS'!$C$4:$C$1000)-3),COUNTIF($C$8:C361,C361))),"")</f>
        <v xml:space="preserve"> </v>
      </c>
      <c r="E361" s="56" t="str">
        <f t="array" ref="E361">IFERROR(INDEX('HELP ACC-ITEMS'!$E$4:$E$1000,SMALL(IF(C361='HELP ACC-ITEMS'!$C$4:$C$1000,ROW('HELP ACC-ITEMS'!$C$4:$C$1000)-3),COUNTIF($C$8:C361,C361))),"")</f>
        <v/>
      </c>
      <c r="F361" s="56" t="str">
        <f t="array" ref="F361">IFERROR(INDEX('HELP ACC-ITEMS'!$F$4:$F$1000,SMALL(IF(C361='HELP ACC-ITEMS'!$C$4:$C$1000,ROW('HELP ACC-ITEMS'!$C$4:$C$1000)-3),COUNTIF($C$8:C361,C361))),"")</f>
        <v xml:space="preserve"> </v>
      </c>
      <c r="G361" s="55">
        <f t="array" ref="G361">IF(OR(MID($E361,1,4)="وارد",MID($E361,1,10)="مرتجع عميل"),IF($D$3&lt;&gt;"",INDEX('HELP ACC-ITEMS'!$G$4:$G$1000,SMALL(IF(C361='HELP ACC-ITEMS'!$C$4:$C$1000,ROW('HELP ACC-ITEMS'!$C$4:$C$1000)-3),COUNTIF($C$8:C361,C361)))),0)</f>
        <v>0</v>
      </c>
      <c r="H361" s="55">
        <f t="array" ref="H361">IF(OR(MID($E361,1,5)="منصرف",MID($E361,1,10)="مرتجع مورد"),IF($D$3&lt;&gt;"",INDEX('HELP ACC-ITEMS'!$G$4:$G$1000,SMALL(IF(C361='HELP ACC-ITEMS'!$C$4:$C$1000,ROW('HELP ACC-ITEMS'!$C$4:$C$1000)-3),COUNTIF($C$8:C361,C361)))),0)</f>
        <v>0</v>
      </c>
      <c r="I361" s="55">
        <f t="shared" si="8"/>
        <v>0</v>
      </c>
      <c r="J361" s="55" t="str">
        <f t="array" ref="J361">IFERROR(INDEX('HELP ACC-ITEMS'!$H$4:$H$1000,SMALL(IF(C361='HELP ACC-ITEMS'!$C$4:$C$1000,ROW('HELP ACC-ITEMS'!$C$4:$C$1000)-3),COUNTIF($C$8:C361,C361))),"")</f>
        <v xml:space="preserve"> </v>
      </c>
    </row>
    <row r="362" spans="2:10">
      <c r="B362" s="55" t="str">
        <f>IF( E362&lt;&gt;"",COUNT($B$7:B361)+1,"")</f>
        <v/>
      </c>
      <c r="C362" s="57" t="str">
        <f>IFERROR(IF($D$3&lt;&gt;"",SMALL('HELP ACC-ITEMS'!$C$4:$C$1000,ROW(A356))," "),"    ")</f>
        <v xml:space="preserve"> </v>
      </c>
      <c r="D362" s="56" t="str">
        <f t="array" ref="D362">IFERROR(INDEX('HELP ACC-ITEMS'!$D$4:$D$1000,SMALL(IF(C362='HELP ACC-ITEMS'!$C$4:$C$1000,ROW('HELP ACC-ITEMS'!$C$4:$C$1000)-3),COUNTIF($C$8:C362,C362))),"")</f>
        <v xml:space="preserve"> </v>
      </c>
      <c r="E362" s="56" t="str">
        <f t="array" ref="E362">IFERROR(INDEX('HELP ACC-ITEMS'!$E$4:$E$1000,SMALL(IF(C362='HELP ACC-ITEMS'!$C$4:$C$1000,ROW('HELP ACC-ITEMS'!$C$4:$C$1000)-3),COUNTIF($C$8:C362,C362))),"")</f>
        <v/>
      </c>
      <c r="F362" s="56" t="str">
        <f t="array" ref="F362">IFERROR(INDEX('HELP ACC-ITEMS'!$F$4:$F$1000,SMALL(IF(C362='HELP ACC-ITEMS'!$C$4:$C$1000,ROW('HELP ACC-ITEMS'!$C$4:$C$1000)-3),COUNTIF($C$8:C362,C362))),"")</f>
        <v xml:space="preserve"> </v>
      </c>
      <c r="G362" s="55">
        <f t="array" ref="G362">IF(OR(MID($E362,1,4)="وارد",MID($E362,1,10)="مرتجع عميل"),IF($D$3&lt;&gt;"",INDEX('HELP ACC-ITEMS'!$G$4:$G$1000,SMALL(IF(C362='HELP ACC-ITEMS'!$C$4:$C$1000,ROW('HELP ACC-ITEMS'!$C$4:$C$1000)-3),COUNTIF($C$8:C362,C362)))),0)</f>
        <v>0</v>
      </c>
      <c r="H362" s="55">
        <f t="array" ref="H362">IF(OR(MID($E362,1,5)="منصرف",MID($E362,1,10)="مرتجع مورد"),IF($D$3&lt;&gt;"",INDEX('HELP ACC-ITEMS'!$G$4:$G$1000,SMALL(IF(C362='HELP ACC-ITEMS'!$C$4:$C$1000,ROW('HELP ACC-ITEMS'!$C$4:$C$1000)-3),COUNTIF($C$8:C362,C362)))),0)</f>
        <v>0</v>
      </c>
      <c r="I362" s="55">
        <f t="shared" si="8"/>
        <v>0</v>
      </c>
      <c r="J362" s="55" t="str">
        <f t="array" ref="J362">IFERROR(INDEX('HELP ACC-ITEMS'!$H$4:$H$1000,SMALL(IF(C362='HELP ACC-ITEMS'!$C$4:$C$1000,ROW('HELP ACC-ITEMS'!$C$4:$C$1000)-3),COUNTIF($C$8:C362,C362))),"")</f>
        <v xml:space="preserve"> </v>
      </c>
    </row>
    <row r="363" spans="2:10">
      <c r="B363" s="55" t="str">
        <f>IF( E363&lt;&gt;"",COUNT($B$7:B362)+1,"")</f>
        <v/>
      </c>
      <c r="C363" s="57" t="str">
        <f>IFERROR(IF($D$3&lt;&gt;"",SMALL('HELP ACC-ITEMS'!$C$4:$C$1000,ROW(A357))," "),"    ")</f>
        <v xml:space="preserve"> </v>
      </c>
      <c r="D363" s="56" t="str">
        <f t="array" ref="D363">IFERROR(INDEX('HELP ACC-ITEMS'!$D$4:$D$1000,SMALL(IF(C363='HELP ACC-ITEMS'!$C$4:$C$1000,ROW('HELP ACC-ITEMS'!$C$4:$C$1000)-3),COUNTIF($C$8:C363,C363))),"")</f>
        <v xml:space="preserve"> </v>
      </c>
      <c r="E363" s="56" t="str">
        <f t="array" ref="E363">IFERROR(INDEX('HELP ACC-ITEMS'!$E$4:$E$1000,SMALL(IF(C363='HELP ACC-ITEMS'!$C$4:$C$1000,ROW('HELP ACC-ITEMS'!$C$4:$C$1000)-3),COUNTIF($C$8:C363,C363))),"")</f>
        <v/>
      </c>
      <c r="F363" s="56" t="str">
        <f t="array" ref="F363">IFERROR(INDEX('HELP ACC-ITEMS'!$F$4:$F$1000,SMALL(IF(C363='HELP ACC-ITEMS'!$C$4:$C$1000,ROW('HELP ACC-ITEMS'!$C$4:$C$1000)-3),COUNTIF($C$8:C363,C363))),"")</f>
        <v xml:space="preserve"> </v>
      </c>
      <c r="G363" s="55">
        <f t="array" ref="G363">IF(OR(MID($E363,1,4)="وارد",MID($E363,1,10)="مرتجع عميل"),IF($D$3&lt;&gt;"",INDEX('HELP ACC-ITEMS'!$G$4:$G$1000,SMALL(IF(C363='HELP ACC-ITEMS'!$C$4:$C$1000,ROW('HELP ACC-ITEMS'!$C$4:$C$1000)-3),COUNTIF($C$8:C363,C363)))),0)</f>
        <v>0</v>
      </c>
      <c r="H363" s="55">
        <f t="array" ref="H363">IF(OR(MID($E363,1,5)="منصرف",MID($E363,1,10)="مرتجع مورد"),IF($D$3&lt;&gt;"",INDEX('HELP ACC-ITEMS'!$G$4:$G$1000,SMALL(IF(C363='HELP ACC-ITEMS'!$C$4:$C$1000,ROW('HELP ACC-ITEMS'!$C$4:$C$1000)-3),COUNTIF($C$8:C363,C363)))),0)</f>
        <v>0</v>
      </c>
      <c r="I363" s="55">
        <f t="shared" si="8"/>
        <v>0</v>
      </c>
      <c r="J363" s="55" t="str">
        <f t="array" ref="J363">IFERROR(INDEX('HELP ACC-ITEMS'!$H$4:$H$1000,SMALL(IF(C363='HELP ACC-ITEMS'!$C$4:$C$1000,ROW('HELP ACC-ITEMS'!$C$4:$C$1000)-3),COUNTIF($C$8:C363,C363))),"")</f>
        <v xml:space="preserve"> </v>
      </c>
    </row>
    <row r="364" spans="2:10">
      <c r="B364" s="55" t="str">
        <f>IF( E364&lt;&gt;"",COUNT($B$7:B363)+1,"")</f>
        <v/>
      </c>
      <c r="C364" s="57" t="str">
        <f>IFERROR(IF($D$3&lt;&gt;"",SMALL('HELP ACC-ITEMS'!$C$4:$C$1000,ROW(A358))," "),"    ")</f>
        <v xml:space="preserve"> </v>
      </c>
      <c r="D364" s="56" t="str">
        <f t="array" ref="D364">IFERROR(INDEX('HELP ACC-ITEMS'!$D$4:$D$1000,SMALL(IF(C364='HELP ACC-ITEMS'!$C$4:$C$1000,ROW('HELP ACC-ITEMS'!$C$4:$C$1000)-3),COUNTIF($C$8:C364,C364))),"")</f>
        <v xml:space="preserve"> </v>
      </c>
      <c r="E364" s="56" t="str">
        <f t="array" ref="E364">IFERROR(INDEX('HELP ACC-ITEMS'!$E$4:$E$1000,SMALL(IF(C364='HELP ACC-ITEMS'!$C$4:$C$1000,ROW('HELP ACC-ITEMS'!$C$4:$C$1000)-3),COUNTIF($C$8:C364,C364))),"")</f>
        <v/>
      </c>
      <c r="F364" s="56" t="str">
        <f t="array" ref="F364">IFERROR(INDEX('HELP ACC-ITEMS'!$F$4:$F$1000,SMALL(IF(C364='HELP ACC-ITEMS'!$C$4:$C$1000,ROW('HELP ACC-ITEMS'!$C$4:$C$1000)-3),COUNTIF($C$8:C364,C364))),"")</f>
        <v xml:space="preserve"> </v>
      </c>
      <c r="G364" s="55">
        <f t="array" ref="G364">IF(OR(MID($E364,1,4)="وارد",MID($E364,1,10)="مرتجع عميل"),IF($D$3&lt;&gt;"",INDEX('HELP ACC-ITEMS'!$G$4:$G$1000,SMALL(IF(C364='HELP ACC-ITEMS'!$C$4:$C$1000,ROW('HELP ACC-ITEMS'!$C$4:$C$1000)-3),COUNTIF($C$8:C364,C364)))),0)</f>
        <v>0</v>
      </c>
      <c r="H364" s="55">
        <f t="array" ref="H364">IF(OR(MID($E364,1,5)="منصرف",MID($E364,1,10)="مرتجع مورد"),IF($D$3&lt;&gt;"",INDEX('HELP ACC-ITEMS'!$G$4:$G$1000,SMALL(IF(C364='HELP ACC-ITEMS'!$C$4:$C$1000,ROW('HELP ACC-ITEMS'!$C$4:$C$1000)-3),COUNTIF($C$8:C364,C364)))),0)</f>
        <v>0</v>
      </c>
      <c r="I364" s="55">
        <f t="shared" si="8"/>
        <v>0</v>
      </c>
      <c r="J364" s="55" t="str">
        <f t="array" ref="J364">IFERROR(INDEX('HELP ACC-ITEMS'!$H$4:$H$1000,SMALL(IF(C364='HELP ACC-ITEMS'!$C$4:$C$1000,ROW('HELP ACC-ITEMS'!$C$4:$C$1000)-3),COUNTIF($C$8:C364,C364))),"")</f>
        <v xml:space="preserve"> </v>
      </c>
    </row>
    <row r="365" spans="2:10">
      <c r="B365" s="55" t="str">
        <f>IF( E365&lt;&gt;"",COUNT($B$7:B364)+1,"")</f>
        <v/>
      </c>
      <c r="C365" s="57" t="str">
        <f>IFERROR(IF($D$3&lt;&gt;"",SMALL('HELP ACC-ITEMS'!$C$4:$C$1000,ROW(A359))," "),"    ")</f>
        <v xml:space="preserve"> </v>
      </c>
      <c r="D365" s="56" t="str">
        <f t="array" ref="D365">IFERROR(INDEX('HELP ACC-ITEMS'!$D$4:$D$1000,SMALL(IF(C365='HELP ACC-ITEMS'!$C$4:$C$1000,ROW('HELP ACC-ITEMS'!$C$4:$C$1000)-3),COUNTIF($C$8:C365,C365))),"")</f>
        <v xml:space="preserve"> </v>
      </c>
      <c r="E365" s="56" t="str">
        <f t="array" ref="E365">IFERROR(INDEX('HELP ACC-ITEMS'!$E$4:$E$1000,SMALL(IF(C365='HELP ACC-ITEMS'!$C$4:$C$1000,ROW('HELP ACC-ITEMS'!$C$4:$C$1000)-3),COUNTIF($C$8:C365,C365))),"")</f>
        <v/>
      </c>
      <c r="F365" s="56" t="str">
        <f t="array" ref="F365">IFERROR(INDEX('HELP ACC-ITEMS'!$F$4:$F$1000,SMALL(IF(C365='HELP ACC-ITEMS'!$C$4:$C$1000,ROW('HELP ACC-ITEMS'!$C$4:$C$1000)-3),COUNTIF($C$8:C365,C365))),"")</f>
        <v xml:space="preserve"> </v>
      </c>
      <c r="G365" s="55">
        <f t="array" ref="G365">IF(OR(MID($E365,1,4)="وارد",MID($E365,1,10)="مرتجع عميل"),IF($D$3&lt;&gt;"",INDEX('HELP ACC-ITEMS'!$G$4:$G$1000,SMALL(IF(C365='HELP ACC-ITEMS'!$C$4:$C$1000,ROW('HELP ACC-ITEMS'!$C$4:$C$1000)-3),COUNTIF($C$8:C365,C365)))),0)</f>
        <v>0</v>
      </c>
      <c r="H365" s="55">
        <f t="array" ref="H365">IF(OR(MID($E365,1,5)="منصرف",MID($E365,1,10)="مرتجع مورد"),IF($D$3&lt;&gt;"",INDEX('HELP ACC-ITEMS'!$G$4:$G$1000,SMALL(IF(C365='HELP ACC-ITEMS'!$C$4:$C$1000,ROW('HELP ACC-ITEMS'!$C$4:$C$1000)-3),COUNTIF($C$8:C365,C365)))),0)</f>
        <v>0</v>
      </c>
      <c r="I365" s="55">
        <f t="shared" si="8"/>
        <v>0</v>
      </c>
      <c r="J365" s="55" t="str">
        <f t="array" ref="J365">IFERROR(INDEX('HELP ACC-ITEMS'!$H$4:$H$1000,SMALL(IF(C365='HELP ACC-ITEMS'!$C$4:$C$1000,ROW('HELP ACC-ITEMS'!$C$4:$C$1000)-3),COUNTIF($C$8:C365,C365))),"")</f>
        <v xml:space="preserve"> </v>
      </c>
    </row>
    <row r="366" spans="2:10">
      <c r="B366" s="55" t="str">
        <f>IF( E366&lt;&gt;"",COUNT($B$7:B365)+1,"")</f>
        <v/>
      </c>
      <c r="C366" s="57" t="str">
        <f>IFERROR(IF($D$3&lt;&gt;"",SMALL('HELP ACC-ITEMS'!$C$4:$C$1000,ROW(A360))," "),"    ")</f>
        <v xml:space="preserve"> </v>
      </c>
      <c r="D366" s="56" t="str">
        <f t="array" ref="D366">IFERROR(INDEX('HELP ACC-ITEMS'!$D$4:$D$1000,SMALL(IF(C366='HELP ACC-ITEMS'!$C$4:$C$1000,ROW('HELP ACC-ITEMS'!$C$4:$C$1000)-3),COUNTIF($C$8:C366,C366))),"")</f>
        <v xml:space="preserve"> </v>
      </c>
      <c r="E366" s="56" t="str">
        <f t="array" ref="E366">IFERROR(INDEX('HELP ACC-ITEMS'!$E$4:$E$1000,SMALL(IF(C366='HELP ACC-ITEMS'!$C$4:$C$1000,ROW('HELP ACC-ITEMS'!$C$4:$C$1000)-3),COUNTIF($C$8:C366,C366))),"")</f>
        <v/>
      </c>
      <c r="F366" s="56" t="str">
        <f t="array" ref="F366">IFERROR(INDEX('HELP ACC-ITEMS'!$F$4:$F$1000,SMALL(IF(C366='HELP ACC-ITEMS'!$C$4:$C$1000,ROW('HELP ACC-ITEMS'!$C$4:$C$1000)-3),COUNTIF($C$8:C366,C366))),"")</f>
        <v xml:space="preserve"> </v>
      </c>
      <c r="G366" s="55">
        <f t="array" ref="G366">IF(OR(MID($E366,1,4)="وارد",MID($E366,1,10)="مرتجع عميل"),IF($D$3&lt;&gt;"",INDEX('HELP ACC-ITEMS'!$G$4:$G$1000,SMALL(IF(C366='HELP ACC-ITEMS'!$C$4:$C$1000,ROW('HELP ACC-ITEMS'!$C$4:$C$1000)-3),COUNTIF($C$8:C366,C366)))),0)</f>
        <v>0</v>
      </c>
      <c r="H366" s="55">
        <f t="array" ref="H366">IF(OR(MID($E366,1,5)="منصرف",MID($E366,1,10)="مرتجع مورد"),IF($D$3&lt;&gt;"",INDEX('HELP ACC-ITEMS'!$G$4:$G$1000,SMALL(IF(C366='HELP ACC-ITEMS'!$C$4:$C$1000,ROW('HELP ACC-ITEMS'!$C$4:$C$1000)-3),COUNTIF($C$8:C366,C366)))),0)</f>
        <v>0</v>
      </c>
      <c r="I366" s="55">
        <f t="shared" si="8"/>
        <v>0</v>
      </c>
      <c r="J366" s="55" t="str">
        <f t="array" ref="J366">IFERROR(INDEX('HELP ACC-ITEMS'!$H$4:$H$1000,SMALL(IF(C366='HELP ACC-ITEMS'!$C$4:$C$1000,ROW('HELP ACC-ITEMS'!$C$4:$C$1000)-3),COUNTIF($C$8:C366,C366))),"")</f>
        <v xml:space="preserve"> </v>
      </c>
    </row>
    <row r="367" spans="2:10">
      <c r="B367" s="55" t="str">
        <f>IF( E367&lt;&gt;"",COUNT($B$7:B366)+1,"")</f>
        <v/>
      </c>
      <c r="C367" s="57" t="str">
        <f>IFERROR(IF($D$3&lt;&gt;"",SMALL('HELP ACC-ITEMS'!$C$4:$C$1000,ROW(A361))," "),"    ")</f>
        <v xml:space="preserve"> </v>
      </c>
      <c r="D367" s="56" t="str">
        <f t="array" ref="D367">IFERROR(INDEX('HELP ACC-ITEMS'!$D$4:$D$1000,SMALL(IF(C367='HELP ACC-ITEMS'!$C$4:$C$1000,ROW('HELP ACC-ITEMS'!$C$4:$C$1000)-3),COUNTIF($C$8:C367,C367))),"")</f>
        <v xml:space="preserve"> </v>
      </c>
      <c r="E367" s="56" t="str">
        <f t="array" ref="E367">IFERROR(INDEX('HELP ACC-ITEMS'!$E$4:$E$1000,SMALL(IF(C367='HELP ACC-ITEMS'!$C$4:$C$1000,ROW('HELP ACC-ITEMS'!$C$4:$C$1000)-3),COUNTIF($C$8:C367,C367))),"")</f>
        <v/>
      </c>
      <c r="F367" s="56" t="str">
        <f t="array" ref="F367">IFERROR(INDEX('HELP ACC-ITEMS'!$F$4:$F$1000,SMALL(IF(C367='HELP ACC-ITEMS'!$C$4:$C$1000,ROW('HELP ACC-ITEMS'!$C$4:$C$1000)-3),COUNTIF($C$8:C367,C367))),"")</f>
        <v xml:space="preserve"> </v>
      </c>
      <c r="G367" s="55">
        <f t="array" ref="G367">IF(OR(MID($E367,1,4)="وارد",MID($E367,1,10)="مرتجع عميل"),IF($D$3&lt;&gt;"",INDEX('HELP ACC-ITEMS'!$G$4:$G$1000,SMALL(IF(C367='HELP ACC-ITEMS'!$C$4:$C$1000,ROW('HELP ACC-ITEMS'!$C$4:$C$1000)-3),COUNTIF($C$8:C367,C367)))),0)</f>
        <v>0</v>
      </c>
      <c r="H367" s="55">
        <f t="array" ref="H367">IF(OR(MID($E367,1,5)="منصرف",MID($E367,1,10)="مرتجع مورد"),IF($D$3&lt;&gt;"",INDEX('HELP ACC-ITEMS'!$G$4:$G$1000,SMALL(IF(C367='HELP ACC-ITEMS'!$C$4:$C$1000,ROW('HELP ACC-ITEMS'!$C$4:$C$1000)-3),COUNTIF($C$8:C367,C367)))),0)</f>
        <v>0</v>
      </c>
      <c r="I367" s="55">
        <f t="shared" si="8"/>
        <v>0</v>
      </c>
      <c r="J367" s="55" t="str">
        <f t="array" ref="J367">IFERROR(INDEX('HELP ACC-ITEMS'!$H$4:$H$1000,SMALL(IF(C367='HELP ACC-ITEMS'!$C$4:$C$1000,ROW('HELP ACC-ITEMS'!$C$4:$C$1000)-3),COUNTIF($C$8:C367,C367))),"")</f>
        <v xml:space="preserve"> </v>
      </c>
    </row>
    <row r="368" spans="2:10">
      <c r="B368" s="55" t="str">
        <f>IF( E368&lt;&gt;"",COUNT($B$7:B367)+1,"")</f>
        <v/>
      </c>
      <c r="C368" s="57" t="str">
        <f>IFERROR(IF($D$3&lt;&gt;"",SMALL('HELP ACC-ITEMS'!$C$4:$C$1000,ROW(A362))," "),"    ")</f>
        <v xml:space="preserve"> </v>
      </c>
      <c r="D368" s="56" t="str">
        <f t="array" ref="D368">IFERROR(INDEX('HELP ACC-ITEMS'!$D$4:$D$1000,SMALL(IF(C368='HELP ACC-ITEMS'!$C$4:$C$1000,ROW('HELP ACC-ITEMS'!$C$4:$C$1000)-3),COUNTIF($C$8:C368,C368))),"")</f>
        <v xml:space="preserve"> </v>
      </c>
      <c r="E368" s="56" t="str">
        <f t="array" ref="E368">IFERROR(INDEX('HELP ACC-ITEMS'!$E$4:$E$1000,SMALL(IF(C368='HELP ACC-ITEMS'!$C$4:$C$1000,ROW('HELP ACC-ITEMS'!$C$4:$C$1000)-3),COUNTIF($C$8:C368,C368))),"")</f>
        <v/>
      </c>
      <c r="F368" s="56" t="str">
        <f t="array" ref="F368">IFERROR(INDEX('HELP ACC-ITEMS'!$F$4:$F$1000,SMALL(IF(C368='HELP ACC-ITEMS'!$C$4:$C$1000,ROW('HELP ACC-ITEMS'!$C$4:$C$1000)-3),COUNTIF($C$8:C368,C368))),"")</f>
        <v xml:space="preserve"> </v>
      </c>
      <c r="G368" s="55">
        <f t="array" ref="G368">IF(OR(MID($E368,1,4)="وارد",MID($E368,1,10)="مرتجع عميل"),IF($D$3&lt;&gt;"",INDEX('HELP ACC-ITEMS'!$G$4:$G$1000,SMALL(IF(C368='HELP ACC-ITEMS'!$C$4:$C$1000,ROW('HELP ACC-ITEMS'!$C$4:$C$1000)-3),COUNTIF($C$8:C368,C368)))),0)</f>
        <v>0</v>
      </c>
      <c r="H368" s="55">
        <f t="array" ref="H368">IF(OR(MID($E368,1,5)="منصرف",MID($E368,1,10)="مرتجع مورد"),IF($D$3&lt;&gt;"",INDEX('HELP ACC-ITEMS'!$G$4:$G$1000,SMALL(IF(C368='HELP ACC-ITEMS'!$C$4:$C$1000,ROW('HELP ACC-ITEMS'!$C$4:$C$1000)-3),COUNTIF($C$8:C368,C368)))),0)</f>
        <v>0</v>
      </c>
      <c r="I368" s="55">
        <f t="shared" si="8"/>
        <v>0</v>
      </c>
      <c r="J368" s="55" t="str">
        <f t="array" ref="J368">IFERROR(INDEX('HELP ACC-ITEMS'!$H$4:$H$1000,SMALL(IF(C368='HELP ACC-ITEMS'!$C$4:$C$1000,ROW('HELP ACC-ITEMS'!$C$4:$C$1000)-3),COUNTIF($C$8:C368,C368))),"")</f>
        <v xml:space="preserve"> </v>
      </c>
    </row>
    <row r="369" spans="2:10">
      <c r="B369" s="55" t="str">
        <f>IF( E369&lt;&gt;"",COUNT($B$7:B368)+1,"")</f>
        <v/>
      </c>
      <c r="C369" s="57" t="str">
        <f>IFERROR(IF($D$3&lt;&gt;"",SMALL('HELP ACC-ITEMS'!$C$4:$C$1000,ROW(A363))," "),"    ")</f>
        <v xml:space="preserve"> </v>
      </c>
      <c r="D369" s="56" t="str">
        <f t="array" ref="D369">IFERROR(INDEX('HELP ACC-ITEMS'!$D$4:$D$1000,SMALL(IF(C369='HELP ACC-ITEMS'!$C$4:$C$1000,ROW('HELP ACC-ITEMS'!$C$4:$C$1000)-3),COUNTIF($C$8:C369,C369))),"")</f>
        <v xml:space="preserve"> </v>
      </c>
      <c r="E369" s="56" t="str">
        <f t="array" ref="E369">IFERROR(INDEX('HELP ACC-ITEMS'!$E$4:$E$1000,SMALL(IF(C369='HELP ACC-ITEMS'!$C$4:$C$1000,ROW('HELP ACC-ITEMS'!$C$4:$C$1000)-3),COUNTIF($C$8:C369,C369))),"")</f>
        <v/>
      </c>
      <c r="F369" s="56" t="str">
        <f t="array" ref="F369">IFERROR(INDEX('HELP ACC-ITEMS'!$F$4:$F$1000,SMALL(IF(C369='HELP ACC-ITEMS'!$C$4:$C$1000,ROW('HELP ACC-ITEMS'!$C$4:$C$1000)-3),COUNTIF($C$8:C369,C369))),"")</f>
        <v xml:space="preserve"> </v>
      </c>
      <c r="G369" s="55">
        <f t="array" ref="G369">IF(OR(MID($E369,1,4)="وارد",MID($E369,1,10)="مرتجع عميل"),IF($D$3&lt;&gt;"",INDEX('HELP ACC-ITEMS'!$G$4:$G$1000,SMALL(IF(C369='HELP ACC-ITEMS'!$C$4:$C$1000,ROW('HELP ACC-ITEMS'!$C$4:$C$1000)-3),COUNTIF($C$8:C369,C369)))),0)</f>
        <v>0</v>
      </c>
      <c r="H369" s="55">
        <f t="array" ref="H369">IF(OR(MID($E369,1,5)="منصرف",MID($E369,1,10)="مرتجع مورد"),IF($D$3&lt;&gt;"",INDEX('HELP ACC-ITEMS'!$G$4:$G$1000,SMALL(IF(C369='HELP ACC-ITEMS'!$C$4:$C$1000,ROW('HELP ACC-ITEMS'!$C$4:$C$1000)-3),COUNTIF($C$8:C369,C369)))),0)</f>
        <v>0</v>
      </c>
      <c r="I369" s="55">
        <f t="shared" si="8"/>
        <v>0</v>
      </c>
      <c r="J369" s="55" t="str">
        <f t="array" ref="J369">IFERROR(INDEX('HELP ACC-ITEMS'!$H$4:$H$1000,SMALL(IF(C369='HELP ACC-ITEMS'!$C$4:$C$1000,ROW('HELP ACC-ITEMS'!$C$4:$C$1000)-3),COUNTIF($C$8:C369,C369))),"")</f>
        <v xml:space="preserve"> </v>
      </c>
    </row>
    <row r="370" spans="2:10">
      <c r="B370" s="55" t="str">
        <f>IF( E370&lt;&gt;"",COUNT($B$7:B369)+1,"")</f>
        <v/>
      </c>
      <c r="C370" s="57" t="str">
        <f>IFERROR(IF($D$3&lt;&gt;"",SMALL('HELP ACC-ITEMS'!$C$4:$C$1000,ROW(A364))," "),"    ")</f>
        <v xml:space="preserve"> </v>
      </c>
      <c r="D370" s="56" t="str">
        <f t="array" ref="D370">IFERROR(INDEX('HELP ACC-ITEMS'!$D$4:$D$1000,SMALL(IF(C370='HELP ACC-ITEMS'!$C$4:$C$1000,ROW('HELP ACC-ITEMS'!$C$4:$C$1000)-3),COUNTIF($C$8:C370,C370))),"")</f>
        <v xml:space="preserve"> </v>
      </c>
      <c r="E370" s="56" t="str">
        <f t="array" ref="E370">IFERROR(INDEX('HELP ACC-ITEMS'!$E$4:$E$1000,SMALL(IF(C370='HELP ACC-ITEMS'!$C$4:$C$1000,ROW('HELP ACC-ITEMS'!$C$4:$C$1000)-3),COUNTIF($C$8:C370,C370))),"")</f>
        <v/>
      </c>
      <c r="F370" s="56" t="str">
        <f t="array" ref="F370">IFERROR(INDEX('HELP ACC-ITEMS'!$F$4:$F$1000,SMALL(IF(C370='HELP ACC-ITEMS'!$C$4:$C$1000,ROW('HELP ACC-ITEMS'!$C$4:$C$1000)-3),COUNTIF($C$8:C370,C370))),"")</f>
        <v xml:space="preserve"> </v>
      </c>
      <c r="G370" s="55">
        <f t="array" ref="G370">IF(OR(MID($E370,1,4)="وارد",MID($E370,1,10)="مرتجع عميل"),IF($D$3&lt;&gt;"",INDEX('HELP ACC-ITEMS'!$G$4:$G$1000,SMALL(IF(C370='HELP ACC-ITEMS'!$C$4:$C$1000,ROW('HELP ACC-ITEMS'!$C$4:$C$1000)-3),COUNTIF($C$8:C370,C370)))),0)</f>
        <v>0</v>
      </c>
      <c r="H370" s="55">
        <f t="array" ref="H370">IF(OR(MID($E370,1,5)="منصرف",MID($E370,1,10)="مرتجع مورد"),IF($D$3&lt;&gt;"",INDEX('HELP ACC-ITEMS'!$G$4:$G$1000,SMALL(IF(C370='HELP ACC-ITEMS'!$C$4:$C$1000,ROW('HELP ACC-ITEMS'!$C$4:$C$1000)-3),COUNTIF($C$8:C370,C370)))),0)</f>
        <v>0</v>
      </c>
      <c r="I370" s="55">
        <f t="shared" si="8"/>
        <v>0</v>
      </c>
      <c r="J370" s="55" t="str">
        <f t="array" ref="J370">IFERROR(INDEX('HELP ACC-ITEMS'!$H$4:$H$1000,SMALL(IF(C370='HELP ACC-ITEMS'!$C$4:$C$1000,ROW('HELP ACC-ITEMS'!$C$4:$C$1000)-3),COUNTIF($C$8:C370,C370))),"")</f>
        <v xml:space="preserve"> </v>
      </c>
    </row>
    <row r="371" spans="2:10">
      <c r="B371" s="55" t="str">
        <f>IF( E371&lt;&gt;"",COUNT($B$7:B370)+1,"")</f>
        <v/>
      </c>
      <c r="C371" s="57" t="str">
        <f>IFERROR(IF($D$3&lt;&gt;"",SMALL('HELP ACC-ITEMS'!$C$4:$C$1000,ROW(A365))," "),"    ")</f>
        <v xml:space="preserve"> </v>
      </c>
      <c r="D371" s="56" t="str">
        <f t="array" ref="D371">IFERROR(INDEX('HELP ACC-ITEMS'!$D$4:$D$1000,SMALL(IF(C371='HELP ACC-ITEMS'!$C$4:$C$1000,ROW('HELP ACC-ITEMS'!$C$4:$C$1000)-3),COUNTIF($C$8:C371,C371))),"")</f>
        <v xml:space="preserve"> </v>
      </c>
      <c r="E371" s="56" t="str">
        <f t="array" ref="E371">IFERROR(INDEX('HELP ACC-ITEMS'!$E$4:$E$1000,SMALL(IF(C371='HELP ACC-ITEMS'!$C$4:$C$1000,ROW('HELP ACC-ITEMS'!$C$4:$C$1000)-3),COUNTIF($C$8:C371,C371))),"")</f>
        <v/>
      </c>
      <c r="F371" s="56" t="str">
        <f t="array" ref="F371">IFERROR(INDEX('HELP ACC-ITEMS'!$F$4:$F$1000,SMALL(IF(C371='HELP ACC-ITEMS'!$C$4:$C$1000,ROW('HELP ACC-ITEMS'!$C$4:$C$1000)-3),COUNTIF($C$8:C371,C371))),"")</f>
        <v xml:space="preserve"> </v>
      </c>
      <c r="G371" s="55">
        <f t="array" ref="G371">IF(OR(MID($E371,1,4)="وارد",MID($E371,1,10)="مرتجع عميل"),IF($D$3&lt;&gt;"",INDEX('HELP ACC-ITEMS'!$G$4:$G$1000,SMALL(IF(C371='HELP ACC-ITEMS'!$C$4:$C$1000,ROW('HELP ACC-ITEMS'!$C$4:$C$1000)-3),COUNTIF($C$8:C371,C371)))),0)</f>
        <v>0</v>
      </c>
      <c r="H371" s="55">
        <f t="array" ref="H371">IF(OR(MID($E371,1,5)="منصرف",MID($E371,1,10)="مرتجع مورد"),IF($D$3&lt;&gt;"",INDEX('HELP ACC-ITEMS'!$G$4:$G$1000,SMALL(IF(C371='HELP ACC-ITEMS'!$C$4:$C$1000,ROW('HELP ACC-ITEMS'!$C$4:$C$1000)-3),COUNTIF($C$8:C371,C371)))),0)</f>
        <v>0</v>
      </c>
      <c r="I371" s="55">
        <f t="shared" si="8"/>
        <v>0</v>
      </c>
      <c r="J371" s="55" t="str">
        <f t="array" ref="J371">IFERROR(INDEX('HELP ACC-ITEMS'!$H$4:$H$1000,SMALL(IF(C371='HELP ACC-ITEMS'!$C$4:$C$1000,ROW('HELP ACC-ITEMS'!$C$4:$C$1000)-3),COUNTIF($C$8:C371,C371))),"")</f>
        <v xml:space="preserve"> </v>
      </c>
    </row>
    <row r="372" spans="2:10">
      <c r="B372" s="55" t="str">
        <f>IF( E372&lt;&gt;"",COUNT($B$7:B371)+1,"")</f>
        <v/>
      </c>
      <c r="C372" s="57" t="str">
        <f>IFERROR(IF($D$3&lt;&gt;"",SMALL('HELP ACC-ITEMS'!$C$4:$C$1000,ROW(A366))," "),"    ")</f>
        <v xml:space="preserve"> </v>
      </c>
      <c r="D372" s="56" t="str">
        <f t="array" ref="D372">IFERROR(INDEX('HELP ACC-ITEMS'!$D$4:$D$1000,SMALL(IF(C372='HELP ACC-ITEMS'!$C$4:$C$1000,ROW('HELP ACC-ITEMS'!$C$4:$C$1000)-3),COUNTIF($C$8:C372,C372))),"")</f>
        <v xml:space="preserve"> </v>
      </c>
      <c r="E372" s="56" t="str">
        <f t="array" ref="E372">IFERROR(INDEX('HELP ACC-ITEMS'!$E$4:$E$1000,SMALL(IF(C372='HELP ACC-ITEMS'!$C$4:$C$1000,ROW('HELP ACC-ITEMS'!$C$4:$C$1000)-3),COUNTIF($C$8:C372,C372))),"")</f>
        <v/>
      </c>
      <c r="F372" s="56" t="str">
        <f t="array" ref="F372">IFERROR(INDEX('HELP ACC-ITEMS'!$F$4:$F$1000,SMALL(IF(C372='HELP ACC-ITEMS'!$C$4:$C$1000,ROW('HELP ACC-ITEMS'!$C$4:$C$1000)-3),COUNTIF($C$8:C372,C372))),"")</f>
        <v xml:space="preserve"> </v>
      </c>
      <c r="G372" s="55">
        <f t="array" ref="G372">IF(OR(MID($E372,1,4)="وارد",MID($E372,1,10)="مرتجع عميل"),IF($D$3&lt;&gt;"",INDEX('HELP ACC-ITEMS'!$G$4:$G$1000,SMALL(IF(C372='HELP ACC-ITEMS'!$C$4:$C$1000,ROW('HELP ACC-ITEMS'!$C$4:$C$1000)-3),COUNTIF($C$8:C372,C372)))),0)</f>
        <v>0</v>
      </c>
      <c r="H372" s="55">
        <f t="array" ref="H372">IF(OR(MID($E372,1,5)="منصرف",MID($E372,1,10)="مرتجع مورد"),IF($D$3&lt;&gt;"",INDEX('HELP ACC-ITEMS'!$G$4:$G$1000,SMALL(IF(C372='HELP ACC-ITEMS'!$C$4:$C$1000,ROW('HELP ACC-ITEMS'!$C$4:$C$1000)-3),COUNTIF($C$8:C372,C372)))),0)</f>
        <v>0</v>
      </c>
      <c r="I372" s="55">
        <f t="shared" si="8"/>
        <v>0</v>
      </c>
      <c r="J372" s="55" t="str">
        <f t="array" ref="J372">IFERROR(INDEX('HELP ACC-ITEMS'!$H$4:$H$1000,SMALL(IF(C372='HELP ACC-ITEMS'!$C$4:$C$1000,ROW('HELP ACC-ITEMS'!$C$4:$C$1000)-3),COUNTIF($C$8:C372,C372))),"")</f>
        <v xml:space="preserve"> </v>
      </c>
    </row>
    <row r="373" spans="2:10">
      <c r="B373" s="55" t="str">
        <f>IF( E373&lt;&gt;"",COUNT($B$7:B372)+1,"")</f>
        <v/>
      </c>
      <c r="C373" s="57" t="str">
        <f>IFERROR(IF($D$3&lt;&gt;"",SMALL('HELP ACC-ITEMS'!$C$4:$C$1000,ROW(A367))," "),"    ")</f>
        <v xml:space="preserve"> </v>
      </c>
      <c r="D373" s="56" t="str">
        <f t="array" ref="D373">IFERROR(INDEX('HELP ACC-ITEMS'!$D$4:$D$1000,SMALL(IF(C373='HELP ACC-ITEMS'!$C$4:$C$1000,ROW('HELP ACC-ITEMS'!$C$4:$C$1000)-3),COUNTIF($C$8:C373,C373))),"")</f>
        <v xml:space="preserve"> </v>
      </c>
      <c r="E373" s="56" t="str">
        <f t="array" ref="E373">IFERROR(INDEX('HELP ACC-ITEMS'!$E$4:$E$1000,SMALL(IF(C373='HELP ACC-ITEMS'!$C$4:$C$1000,ROW('HELP ACC-ITEMS'!$C$4:$C$1000)-3),COUNTIF($C$8:C373,C373))),"")</f>
        <v/>
      </c>
      <c r="F373" s="56" t="str">
        <f t="array" ref="F373">IFERROR(INDEX('HELP ACC-ITEMS'!$F$4:$F$1000,SMALL(IF(C373='HELP ACC-ITEMS'!$C$4:$C$1000,ROW('HELP ACC-ITEMS'!$C$4:$C$1000)-3),COUNTIF($C$8:C373,C373))),"")</f>
        <v xml:space="preserve"> </v>
      </c>
      <c r="G373" s="55">
        <f t="array" ref="G373">IF(OR(MID($E373,1,4)="وارد",MID($E373,1,10)="مرتجع عميل"),IF($D$3&lt;&gt;"",INDEX('HELP ACC-ITEMS'!$G$4:$G$1000,SMALL(IF(C373='HELP ACC-ITEMS'!$C$4:$C$1000,ROW('HELP ACC-ITEMS'!$C$4:$C$1000)-3),COUNTIF($C$8:C373,C373)))),0)</f>
        <v>0</v>
      </c>
      <c r="H373" s="55">
        <f t="array" ref="H373">IF(OR(MID($E373,1,5)="منصرف",MID($E373,1,10)="مرتجع مورد"),IF($D$3&lt;&gt;"",INDEX('HELP ACC-ITEMS'!$G$4:$G$1000,SMALL(IF(C373='HELP ACC-ITEMS'!$C$4:$C$1000,ROW('HELP ACC-ITEMS'!$C$4:$C$1000)-3),COUNTIF($C$8:C373,C373)))),0)</f>
        <v>0</v>
      </c>
      <c r="I373" s="55">
        <f t="shared" si="8"/>
        <v>0</v>
      </c>
      <c r="J373" s="55" t="str">
        <f t="array" ref="J373">IFERROR(INDEX('HELP ACC-ITEMS'!$H$4:$H$1000,SMALL(IF(C373='HELP ACC-ITEMS'!$C$4:$C$1000,ROW('HELP ACC-ITEMS'!$C$4:$C$1000)-3),COUNTIF($C$8:C373,C373))),"")</f>
        <v xml:space="preserve"> </v>
      </c>
    </row>
    <row r="374" spans="2:10">
      <c r="B374" s="55" t="str">
        <f>IF( E374&lt;&gt;"",COUNT($B$7:B373)+1,"")</f>
        <v/>
      </c>
      <c r="C374" s="57" t="str">
        <f>IFERROR(IF($D$3&lt;&gt;"",SMALL('HELP ACC-ITEMS'!$C$4:$C$1000,ROW(A368))," "),"    ")</f>
        <v xml:space="preserve"> </v>
      </c>
      <c r="D374" s="56" t="str">
        <f t="array" ref="D374">IFERROR(INDEX('HELP ACC-ITEMS'!$D$4:$D$1000,SMALL(IF(C374='HELP ACC-ITEMS'!$C$4:$C$1000,ROW('HELP ACC-ITEMS'!$C$4:$C$1000)-3),COUNTIF($C$8:C374,C374))),"")</f>
        <v xml:space="preserve"> </v>
      </c>
      <c r="E374" s="56" t="str">
        <f t="array" ref="E374">IFERROR(INDEX('HELP ACC-ITEMS'!$E$4:$E$1000,SMALL(IF(C374='HELP ACC-ITEMS'!$C$4:$C$1000,ROW('HELP ACC-ITEMS'!$C$4:$C$1000)-3),COUNTIF($C$8:C374,C374))),"")</f>
        <v/>
      </c>
      <c r="F374" s="56" t="str">
        <f t="array" ref="F374">IFERROR(INDEX('HELP ACC-ITEMS'!$F$4:$F$1000,SMALL(IF(C374='HELP ACC-ITEMS'!$C$4:$C$1000,ROW('HELP ACC-ITEMS'!$C$4:$C$1000)-3),COUNTIF($C$8:C374,C374))),"")</f>
        <v xml:space="preserve"> </v>
      </c>
      <c r="G374" s="55">
        <f t="array" ref="G374">IF(OR(MID($E374,1,4)="وارد",MID($E374,1,10)="مرتجع عميل"),IF($D$3&lt;&gt;"",INDEX('HELP ACC-ITEMS'!$G$4:$G$1000,SMALL(IF(C374='HELP ACC-ITEMS'!$C$4:$C$1000,ROW('HELP ACC-ITEMS'!$C$4:$C$1000)-3),COUNTIF($C$8:C374,C374)))),0)</f>
        <v>0</v>
      </c>
      <c r="H374" s="55">
        <f t="array" ref="H374">IF(OR(MID($E374,1,5)="منصرف",MID($E374,1,10)="مرتجع مورد"),IF($D$3&lt;&gt;"",INDEX('HELP ACC-ITEMS'!$G$4:$G$1000,SMALL(IF(C374='HELP ACC-ITEMS'!$C$4:$C$1000,ROW('HELP ACC-ITEMS'!$C$4:$C$1000)-3),COUNTIF($C$8:C374,C374)))),0)</f>
        <v>0</v>
      </c>
      <c r="I374" s="55">
        <f t="shared" si="8"/>
        <v>0</v>
      </c>
      <c r="J374" s="55" t="str">
        <f t="array" ref="J374">IFERROR(INDEX('HELP ACC-ITEMS'!$H$4:$H$1000,SMALL(IF(C374='HELP ACC-ITEMS'!$C$4:$C$1000,ROW('HELP ACC-ITEMS'!$C$4:$C$1000)-3),COUNTIF($C$8:C374,C374))),"")</f>
        <v xml:space="preserve"> </v>
      </c>
    </row>
    <row r="375" spans="2:10">
      <c r="B375" s="55" t="str">
        <f>IF( E375&lt;&gt;"",COUNT($B$7:B374)+1,"")</f>
        <v/>
      </c>
      <c r="C375" s="57" t="str">
        <f>IFERROR(IF($D$3&lt;&gt;"",SMALL('HELP ACC-ITEMS'!$C$4:$C$1000,ROW(A369))," "),"    ")</f>
        <v xml:space="preserve"> </v>
      </c>
      <c r="D375" s="56" t="str">
        <f t="array" ref="D375">IFERROR(INDEX('HELP ACC-ITEMS'!$D$4:$D$1000,SMALL(IF(C375='HELP ACC-ITEMS'!$C$4:$C$1000,ROW('HELP ACC-ITEMS'!$C$4:$C$1000)-3),COUNTIF($C$8:C375,C375))),"")</f>
        <v xml:space="preserve"> </v>
      </c>
      <c r="E375" s="56" t="str">
        <f t="array" ref="E375">IFERROR(INDEX('HELP ACC-ITEMS'!$E$4:$E$1000,SMALL(IF(C375='HELP ACC-ITEMS'!$C$4:$C$1000,ROW('HELP ACC-ITEMS'!$C$4:$C$1000)-3),COUNTIF($C$8:C375,C375))),"")</f>
        <v/>
      </c>
      <c r="F375" s="56" t="str">
        <f t="array" ref="F375">IFERROR(INDEX('HELP ACC-ITEMS'!$F$4:$F$1000,SMALL(IF(C375='HELP ACC-ITEMS'!$C$4:$C$1000,ROW('HELP ACC-ITEMS'!$C$4:$C$1000)-3),COUNTIF($C$8:C375,C375))),"")</f>
        <v xml:space="preserve"> </v>
      </c>
      <c r="G375" s="55">
        <f t="array" ref="G375">IF(OR(MID($E375,1,4)="وارد",MID($E375,1,10)="مرتجع عميل"),IF($D$3&lt;&gt;"",INDEX('HELP ACC-ITEMS'!$G$4:$G$1000,SMALL(IF(C375='HELP ACC-ITEMS'!$C$4:$C$1000,ROW('HELP ACC-ITEMS'!$C$4:$C$1000)-3),COUNTIF($C$8:C375,C375)))),0)</f>
        <v>0</v>
      </c>
      <c r="H375" s="55">
        <f t="array" ref="H375">IF(OR(MID($E375,1,5)="منصرف",MID($E375,1,10)="مرتجع مورد"),IF($D$3&lt;&gt;"",INDEX('HELP ACC-ITEMS'!$G$4:$G$1000,SMALL(IF(C375='HELP ACC-ITEMS'!$C$4:$C$1000,ROW('HELP ACC-ITEMS'!$C$4:$C$1000)-3),COUNTIF($C$8:C375,C375)))),0)</f>
        <v>0</v>
      </c>
      <c r="I375" s="55">
        <f t="shared" si="8"/>
        <v>0</v>
      </c>
      <c r="J375" s="55" t="str">
        <f t="array" ref="J375">IFERROR(INDEX('HELP ACC-ITEMS'!$H$4:$H$1000,SMALL(IF(C375='HELP ACC-ITEMS'!$C$4:$C$1000,ROW('HELP ACC-ITEMS'!$C$4:$C$1000)-3),COUNTIF($C$8:C375,C375))),"")</f>
        <v xml:space="preserve"> </v>
      </c>
    </row>
    <row r="376" spans="2:10">
      <c r="B376" s="55" t="str">
        <f>IF( E376&lt;&gt;"",COUNT($B$7:B375)+1,"")</f>
        <v/>
      </c>
      <c r="C376" s="57" t="str">
        <f>IFERROR(IF($D$3&lt;&gt;"",SMALL('HELP ACC-ITEMS'!$C$4:$C$1000,ROW(A370))," "),"    ")</f>
        <v xml:space="preserve"> </v>
      </c>
      <c r="D376" s="56" t="str">
        <f t="array" ref="D376">IFERROR(INDEX('HELP ACC-ITEMS'!$D$4:$D$1000,SMALL(IF(C376='HELP ACC-ITEMS'!$C$4:$C$1000,ROW('HELP ACC-ITEMS'!$C$4:$C$1000)-3),COUNTIF($C$8:C376,C376))),"")</f>
        <v xml:space="preserve"> </v>
      </c>
      <c r="E376" s="56" t="str">
        <f t="array" ref="E376">IFERROR(INDEX('HELP ACC-ITEMS'!$E$4:$E$1000,SMALL(IF(C376='HELP ACC-ITEMS'!$C$4:$C$1000,ROW('HELP ACC-ITEMS'!$C$4:$C$1000)-3),COUNTIF($C$8:C376,C376))),"")</f>
        <v/>
      </c>
      <c r="F376" s="56" t="str">
        <f t="array" ref="F376">IFERROR(INDEX('HELP ACC-ITEMS'!$F$4:$F$1000,SMALL(IF(C376='HELP ACC-ITEMS'!$C$4:$C$1000,ROW('HELP ACC-ITEMS'!$C$4:$C$1000)-3),COUNTIF($C$8:C376,C376))),"")</f>
        <v xml:space="preserve"> </v>
      </c>
      <c r="G376" s="55">
        <f t="array" ref="G376">IF(OR(MID($E376,1,4)="وارد",MID($E376,1,10)="مرتجع عميل"),IF($D$3&lt;&gt;"",INDEX('HELP ACC-ITEMS'!$G$4:$G$1000,SMALL(IF(C376='HELP ACC-ITEMS'!$C$4:$C$1000,ROW('HELP ACC-ITEMS'!$C$4:$C$1000)-3),COUNTIF($C$8:C376,C376)))),0)</f>
        <v>0</v>
      </c>
      <c r="H376" s="55">
        <f t="array" ref="H376">IF(OR(MID($E376,1,5)="منصرف",MID($E376,1,10)="مرتجع مورد"),IF($D$3&lt;&gt;"",INDEX('HELP ACC-ITEMS'!$G$4:$G$1000,SMALL(IF(C376='HELP ACC-ITEMS'!$C$4:$C$1000,ROW('HELP ACC-ITEMS'!$C$4:$C$1000)-3),COUNTIF($C$8:C376,C376)))),0)</f>
        <v>0</v>
      </c>
      <c r="I376" s="55">
        <f t="shared" si="8"/>
        <v>0</v>
      </c>
      <c r="J376" s="55" t="str">
        <f t="array" ref="J376">IFERROR(INDEX('HELP ACC-ITEMS'!$H$4:$H$1000,SMALL(IF(C376='HELP ACC-ITEMS'!$C$4:$C$1000,ROW('HELP ACC-ITEMS'!$C$4:$C$1000)-3),COUNTIF($C$8:C376,C376))),"")</f>
        <v xml:space="preserve"> </v>
      </c>
    </row>
    <row r="377" spans="2:10">
      <c r="B377" s="55" t="str">
        <f>IF( E377&lt;&gt;"",COUNT($B$7:B376)+1,"")</f>
        <v/>
      </c>
      <c r="C377" s="57" t="str">
        <f>IFERROR(IF($D$3&lt;&gt;"",SMALL('HELP ACC-ITEMS'!$C$4:$C$1000,ROW(A371))," "),"    ")</f>
        <v xml:space="preserve"> </v>
      </c>
      <c r="D377" s="56" t="str">
        <f t="array" ref="D377">IFERROR(INDEX('HELP ACC-ITEMS'!$D$4:$D$1000,SMALL(IF(C377='HELP ACC-ITEMS'!$C$4:$C$1000,ROW('HELP ACC-ITEMS'!$C$4:$C$1000)-3),COUNTIF($C$8:C377,C377))),"")</f>
        <v xml:space="preserve"> </v>
      </c>
      <c r="E377" s="56" t="str">
        <f t="array" ref="E377">IFERROR(INDEX('HELP ACC-ITEMS'!$E$4:$E$1000,SMALL(IF(C377='HELP ACC-ITEMS'!$C$4:$C$1000,ROW('HELP ACC-ITEMS'!$C$4:$C$1000)-3),COUNTIF($C$8:C377,C377))),"")</f>
        <v/>
      </c>
      <c r="F377" s="56" t="str">
        <f t="array" ref="F377">IFERROR(INDEX('HELP ACC-ITEMS'!$F$4:$F$1000,SMALL(IF(C377='HELP ACC-ITEMS'!$C$4:$C$1000,ROW('HELP ACC-ITEMS'!$C$4:$C$1000)-3),COUNTIF($C$8:C377,C377))),"")</f>
        <v xml:space="preserve"> </v>
      </c>
      <c r="G377" s="55">
        <f t="array" ref="G377">IF(OR(MID($E377,1,4)="وارد",MID($E377,1,10)="مرتجع عميل"),IF($D$3&lt;&gt;"",INDEX('HELP ACC-ITEMS'!$G$4:$G$1000,SMALL(IF(C377='HELP ACC-ITEMS'!$C$4:$C$1000,ROW('HELP ACC-ITEMS'!$C$4:$C$1000)-3),COUNTIF($C$8:C377,C377)))),0)</f>
        <v>0</v>
      </c>
      <c r="H377" s="55">
        <f t="array" ref="H377">IF(OR(MID($E377,1,5)="منصرف",MID($E377,1,10)="مرتجع مورد"),IF($D$3&lt;&gt;"",INDEX('HELP ACC-ITEMS'!$G$4:$G$1000,SMALL(IF(C377='HELP ACC-ITEMS'!$C$4:$C$1000,ROW('HELP ACC-ITEMS'!$C$4:$C$1000)-3),COUNTIF($C$8:C377,C377)))),0)</f>
        <v>0</v>
      </c>
      <c r="I377" s="55">
        <f t="shared" si="8"/>
        <v>0</v>
      </c>
      <c r="J377" s="55" t="str">
        <f t="array" ref="J377">IFERROR(INDEX('HELP ACC-ITEMS'!$H$4:$H$1000,SMALL(IF(C377='HELP ACC-ITEMS'!$C$4:$C$1000,ROW('HELP ACC-ITEMS'!$C$4:$C$1000)-3),COUNTIF($C$8:C377,C377))),"")</f>
        <v xml:space="preserve"> </v>
      </c>
    </row>
    <row r="378" spans="2:10">
      <c r="B378" s="55" t="str">
        <f>IF( E378&lt;&gt;"",COUNT($B$7:B377)+1,"")</f>
        <v/>
      </c>
      <c r="C378" s="57" t="str">
        <f>IFERROR(IF($D$3&lt;&gt;"",SMALL('HELP ACC-ITEMS'!$C$4:$C$1000,ROW(A372))," "),"    ")</f>
        <v xml:space="preserve"> </v>
      </c>
      <c r="D378" s="56" t="str">
        <f t="array" ref="D378">IFERROR(INDEX('HELP ACC-ITEMS'!$D$4:$D$1000,SMALL(IF(C378='HELP ACC-ITEMS'!$C$4:$C$1000,ROW('HELP ACC-ITEMS'!$C$4:$C$1000)-3),COUNTIF($C$8:C378,C378))),"")</f>
        <v xml:space="preserve"> </v>
      </c>
      <c r="E378" s="56" t="str">
        <f t="array" ref="E378">IFERROR(INDEX('HELP ACC-ITEMS'!$E$4:$E$1000,SMALL(IF(C378='HELP ACC-ITEMS'!$C$4:$C$1000,ROW('HELP ACC-ITEMS'!$C$4:$C$1000)-3),COUNTIF($C$8:C378,C378))),"")</f>
        <v/>
      </c>
      <c r="F378" s="56" t="str">
        <f t="array" ref="F378">IFERROR(INDEX('HELP ACC-ITEMS'!$F$4:$F$1000,SMALL(IF(C378='HELP ACC-ITEMS'!$C$4:$C$1000,ROW('HELP ACC-ITEMS'!$C$4:$C$1000)-3),COUNTIF($C$8:C378,C378))),"")</f>
        <v xml:space="preserve"> </v>
      </c>
      <c r="G378" s="55">
        <f t="array" ref="G378">IF(OR(MID($E378,1,4)="وارد",MID($E378,1,10)="مرتجع عميل"),IF($D$3&lt;&gt;"",INDEX('HELP ACC-ITEMS'!$G$4:$G$1000,SMALL(IF(C378='HELP ACC-ITEMS'!$C$4:$C$1000,ROW('HELP ACC-ITEMS'!$C$4:$C$1000)-3),COUNTIF($C$8:C378,C378)))),0)</f>
        <v>0</v>
      </c>
      <c r="H378" s="55">
        <f t="array" ref="H378">IF(OR(MID($E378,1,5)="منصرف",MID($E378,1,10)="مرتجع مورد"),IF($D$3&lt;&gt;"",INDEX('HELP ACC-ITEMS'!$G$4:$G$1000,SMALL(IF(C378='HELP ACC-ITEMS'!$C$4:$C$1000,ROW('HELP ACC-ITEMS'!$C$4:$C$1000)-3),COUNTIF($C$8:C378,C378)))),0)</f>
        <v>0</v>
      </c>
      <c r="I378" s="55">
        <f t="shared" si="8"/>
        <v>0</v>
      </c>
      <c r="J378" s="55" t="str">
        <f t="array" ref="J378">IFERROR(INDEX('HELP ACC-ITEMS'!$H$4:$H$1000,SMALL(IF(C378='HELP ACC-ITEMS'!$C$4:$C$1000,ROW('HELP ACC-ITEMS'!$C$4:$C$1000)-3),COUNTIF($C$8:C378,C378))),"")</f>
        <v xml:space="preserve"> </v>
      </c>
    </row>
    <row r="379" spans="2:10">
      <c r="B379" s="55" t="str">
        <f>IF( E379&lt;&gt;"",COUNT($B$7:B378)+1,"")</f>
        <v/>
      </c>
      <c r="C379" s="57" t="str">
        <f>IFERROR(IF($D$3&lt;&gt;"",SMALL('HELP ACC-ITEMS'!$C$4:$C$1000,ROW(A373))," "),"    ")</f>
        <v xml:space="preserve"> </v>
      </c>
      <c r="D379" s="56" t="str">
        <f t="array" ref="D379">IFERROR(INDEX('HELP ACC-ITEMS'!$D$4:$D$1000,SMALL(IF(C379='HELP ACC-ITEMS'!$C$4:$C$1000,ROW('HELP ACC-ITEMS'!$C$4:$C$1000)-3),COUNTIF($C$8:C379,C379))),"")</f>
        <v xml:space="preserve"> </v>
      </c>
      <c r="E379" s="56" t="str">
        <f t="array" ref="E379">IFERROR(INDEX('HELP ACC-ITEMS'!$E$4:$E$1000,SMALL(IF(C379='HELP ACC-ITEMS'!$C$4:$C$1000,ROW('HELP ACC-ITEMS'!$C$4:$C$1000)-3),COUNTIF($C$8:C379,C379))),"")</f>
        <v/>
      </c>
      <c r="F379" s="56" t="str">
        <f t="array" ref="F379">IFERROR(INDEX('HELP ACC-ITEMS'!$F$4:$F$1000,SMALL(IF(C379='HELP ACC-ITEMS'!$C$4:$C$1000,ROW('HELP ACC-ITEMS'!$C$4:$C$1000)-3),COUNTIF($C$8:C379,C379))),"")</f>
        <v xml:space="preserve"> </v>
      </c>
      <c r="G379" s="55">
        <f t="array" ref="G379">IF(OR(MID($E379,1,4)="وارد",MID($E379,1,10)="مرتجع عميل"),IF($D$3&lt;&gt;"",INDEX('HELP ACC-ITEMS'!$G$4:$G$1000,SMALL(IF(C379='HELP ACC-ITEMS'!$C$4:$C$1000,ROW('HELP ACC-ITEMS'!$C$4:$C$1000)-3),COUNTIF($C$8:C379,C379)))),0)</f>
        <v>0</v>
      </c>
      <c r="H379" s="55">
        <f t="array" ref="H379">IF(OR(MID($E379,1,5)="منصرف",MID($E379,1,10)="مرتجع مورد"),IF($D$3&lt;&gt;"",INDEX('HELP ACC-ITEMS'!$G$4:$G$1000,SMALL(IF(C379='HELP ACC-ITEMS'!$C$4:$C$1000,ROW('HELP ACC-ITEMS'!$C$4:$C$1000)-3),COUNTIF($C$8:C379,C379)))),0)</f>
        <v>0</v>
      </c>
      <c r="I379" s="55">
        <f t="shared" si="8"/>
        <v>0</v>
      </c>
      <c r="J379" s="55" t="str">
        <f t="array" ref="J379">IFERROR(INDEX('HELP ACC-ITEMS'!$H$4:$H$1000,SMALL(IF(C379='HELP ACC-ITEMS'!$C$4:$C$1000,ROW('HELP ACC-ITEMS'!$C$4:$C$1000)-3),COUNTIF($C$8:C379,C379))),"")</f>
        <v xml:space="preserve"> </v>
      </c>
    </row>
    <row r="380" spans="2:10">
      <c r="B380" s="55" t="str">
        <f>IF( E380&lt;&gt;"",COUNT($B$7:B379)+1,"")</f>
        <v/>
      </c>
      <c r="C380" s="57" t="str">
        <f>IFERROR(IF($D$3&lt;&gt;"",SMALL('HELP ACC-ITEMS'!$C$4:$C$1000,ROW(A374))," "),"    ")</f>
        <v xml:space="preserve"> </v>
      </c>
      <c r="D380" s="56" t="str">
        <f t="array" ref="D380">IFERROR(INDEX('HELP ACC-ITEMS'!$D$4:$D$1000,SMALL(IF(C380='HELP ACC-ITEMS'!$C$4:$C$1000,ROW('HELP ACC-ITEMS'!$C$4:$C$1000)-3),COUNTIF($C$8:C380,C380))),"")</f>
        <v xml:space="preserve"> </v>
      </c>
      <c r="E380" s="56" t="str">
        <f t="array" ref="E380">IFERROR(INDEX('HELP ACC-ITEMS'!$E$4:$E$1000,SMALL(IF(C380='HELP ACC-ITEMS'!$C$4:$C$1000,ROW('HELP ACC-ITEMS'!$C$4:$C$1000)-3),COUNTIF($C$8:C380,C380))),"")</f>
        <v/>
      </c>
      <c r="F380" s="56" t="str">
        <f t="array" ref="F380">IFERROR(INDEX('HELP ACC-ITEMS'!$F$4:$F$1000,SMALL(IF(C380='HELP ACC-ITEMS'!$C$4:$C$1000,ROW('HELP ACC-ITEMS'!$C$4:$C$1000)-3),COUNTIF($C$8:C380,C380))),"")</f>
        <v xml:space="preserve"> </v>
      </c>
      <c r="G380" s="55">
        <f t="array" ref="G380">IF(OR(MID($E380,1,4)="وارد",MID($E380,1,10)="مرتجع عميل"),IF($D$3&lt;&gt;"",INDEX('HELP ACC-ITEMS'!$G$4:$G$1000,SMALL(IF(C380='HELP ACC-ITEMS'!$C$4:$C$1000,ROW('HELP ACC-ITEMS'!$C$4:$C$1000)-3),COUNTIF($C$8:C380,C380)))),0)</f>
        <v>0</v>
      </c>
      <c r="H380" s="55">
        <f t="array" ref="H380">IF(OR(MID($E380,1,5)="منصرف",MID($E380,1,10)="مرتجع مورد"),IF($D$3&lt;&gt;"",INDEX('HELP ACC-ITEMS'!$G$4:$G$1000,SMALL(IF(C380='HELP ACC-ITEMS'!$C$4:$C$1000,ROW('HELP ACC-ITEMS'!$C$4:$C$1000)-3),COUNTIF($C$8:C380,C380)))),0)</f>
        <v>0</v>
      </c>
      <c r="I380" s="55">
        <f t="shared" si="8"/>
        <v>0</v>
      </c>
      <c r="J380" s="55" t="str">
        <f t="array" ref="J380">IFERROR(INDEX('HELP ACC-ITEMS'!$H$4:$H$1000,SMALL(IF(C380='HELP ACC-ITEMS'!$C$4:$C$1000,ROW('HELP ACC-ITEMS'!$C$4:$C$1000)-3),COUNTIF($C$8:C380,C380))),"")</f>
        <v xml:space="preserve"> </v>
      </c>
    </row>
    <row r="381" spans="2:10">
      <c r="B381" s="55" t="str">
        <f>IF( E381&lt;&gt;"",COUNT($B$7:B380)+1,"")</f>
        <v/>
      </c>
      <c r="C381" s="57" t="str">
        <f>IFERROR(IF($D$3&lt;&gt;"",SMALL('HELP ACC-ITEMS'!$C$4:$C$1000,ROW(A375))," "),"    ")</f>
        <v xml:space="preserve"> </v>
      </c>
      <c r="D381" s="56" t="str">
        <f t="array" ref="D381">IFERROR(INDEX('HELP ACC-ITEMS'!$D$4:$D$1000,SMALL(IF(C381='HELP ACC-ITEMS'!$C$4:$C$1000,ROW('HELP ACC-ITEMS'!$C$4:$C$1000)-3),COUNTIF($C$8:C381,C381))),"")</f>
        <v xml:space="preserve"> </v>
      </c>
      <c r="E381" s="56" t="str">
        <f t="array" ref="E381">IFERROR(INDEX('HELP ACC-ITEMS'!$E$4:$E$1000,SMALL(IF(C381='HELP ACC-ITEMS'!$C$4:$C$1000,ROW('HELP ACC-ITEMS'!$C$4:$C$1000)-3),COUNTIF($C$8:C381,C381))),"")</f>
        <v/>
      </c>
      <c r="F381" s="56" t="str">
        <f t="array" ref="F381">IFERROR(INDEX('HELP ACC-ITEMS'!$F$4:$F$1000,SMALL(IF(C381='HELP ACC-ITEMS'!$C$4:$C$1000,ROW('HELP ACC-ITEMS'!$C$4:$C$1000)-3),COUNTIF($C$8:C381,C381))),"")</f>
        <v xml:space="preserve"> </v>
      </c>
      <c r="G381" s="55">
        <f t="array" ref="G381">IF(OR(MID($E381,1,4)="وارد",MID($E381,1,10)="مرتجع عميل"),IF($D$3&lt;&gt;"",INDEX('HELP ACC-ITEMS'!$G$4:$G$1000,SMALL(IF(C381='HELP ACC-ITEMS'!$C$4:$C$1000,ROW('HELP ACC-ITEMS'!$C$4:$C$1000)-3),COUNTIF($C$8:C381,C381)))),0)</f>
        <v>0</v>
      </c>
      <c r="H381" s="55">
        <f t="array" ref="H381">IF(OR(MID($E381,1,5)="منصرف",MID($E381,1,10)="مرتجع مورد"),IF($D$3&lt;&gt;"",INDEX('HELP ACC-ITEMS'!$G$4:$G$1000,SMALL(IF(C381='HELP ACC-ITEMS'!$C$4:$C$1000,ROW('HELP ACC-ITEMS'!$C$4:$C$1000)-3),COUNTIF($C$8:C381,C381)))),0)</f>
        <v>0</v>
      </c>
      <c r="I381" s="55">
        <f t="shared" si="8"/>
        <v>0</v>
      </c>
      <c r="J381" s="55" t="str">
        <f t="array" ref="J381">IFERROR(INDEX('HELP ACC-ITEMS'!$H$4:$H$1000,SMALL(IF(C381='HELP ACC-ITEMS'!$C$4:$C$1000,ROW('HELP ACC-ITEMS'!$C$4:$C$1000)-3),COUNTIF($C$8:C381,C381))),"")</f>
        <v xml:space="preserve"> </v>
      </c>
    </row>
    <row r="382" spans="2:10">
      <c r="B382" s="55" t="str">
        <f>IF( E382&lt;&gt;"",COUNT($B$7:B381)+1,"")</f>
        <v/>
      </c>
      <c r="C382" s="57" t="str">
        <f>IFERROR(IF($D$3&lt;&gt;"",SMALL('HELP ACC-ITEMS'!$C$4:$C$1000,ROW(A376))," "),"    ")</f>
        <v xml:space="preserve"> </v>
      </c>
      <c r="D382" s="56" t="str">
        <f t="array" ref="D382">IFERROR(INDEX('HELP ACC-ITEMS'!$D$4:$D$1000,SMALL(IF(C382='HELP ACC-ITEMS'!$C$4:$C$1000,ROW('HELP ACC-ITEMS'!$C$4:$C$1000)-3),COUNTIF($C$8:C382,C382))),"")</f>
        <v xml:space="preserve"> </v>
      </c>
      <c r="E382" s="56" t="str">
        <f t="array" ref="E382">IFERROR(INDEX('HELP ACC-ITEMS'!$E$4:$E$1000,SMALL(IF(C382='HELP ACC-ITEMS'!$C$4:$C$1000,ROW('HELP ACC-ITEMS'!$C$4:$C$1000)-3),COUNTIF($C$8:C382,C382))),"")</f>
        <v/>
      </c>
      <c r="F382" s="56" t="str">
        <f t="array" ref="F382">IFERROR(INDEX('HELP ACC-ITEMS'!$F$4:$F$1000,SMALL(IF(C382='HELP ACC-ITEMS'!$C$4:$C$1000,ROW('HELP ACC-ITEMS'!$C$4:$C$1000)-3),COUNTIF($C$8:C382,C382))),"")</f>
        <v xml:space="preserve"> </v>
      </c>
      <c r="G382" s="55">
        <f t="array" ref="G382">IF(OR(MID($E382,1,4)="وارد",MID($E382,1,10)="مرتجع عميل"),IF($D$3&lt;&gt;"",INDEX('HELP ACC-ITEMS'!$G$4:$G$1000,SMALL(IF(C382='HELP ACC-ITEMS'!$C$4:$C$1000,ROW('HELP ACC-ITEMS'!$C$4:$C$1000)-3),COUNTIF($C$8:C382,C382)))),0)</f>
        <v>0</v>
      </c>
      <c r="H382" s="55">
        <f t="array" ref="H382">IF(OR(MID($E382,1,5)="منصرف",MID($E382,1,10)="مرتجع مورد"),IF($D$3&lt;&gt;"",INDEX('HELP ACC-ITEMS'!$G$4:$G$1000,SMALL(IF(C382='HELP ACC-ITEMS'!$C$4:$C$1000,ROW('HELP ACC-ITEMS'!$C$4:$C$1000)-3),COUNTIF($C$8:C382,C382)))),0)</f>
        <v>0</v>
      </c>
      <c r="I382" s="55">
        <f t="shared" si="8"/>
        <v>0</v>
      </c>
      <c r="J382" s="55" t="str">
        <f t="array" ref="J382">IFERROR(INDEX('HELP ACC-ITEMS'!$H$4:$H$1000,SMALL(IF(C382='HELP ACC-ITEMS'!$C$4:$C$1000,ROW('HELP ACC-ITEMS'!$C$4:$C$1000)-3),COUNTIF($C$8:C382,C382))),"")</f>
        <v xml:space="preserve"> </v>
      </c>
    </row>
    <row r="383" spans="2:10">
      <c r="B383" s="55" t="str">
        <f>IF( E383&lt;&gt;"",COUNT($B$7:B382)+1,"")</f>
        <v/>
      </c>
      <c r="C383" s="57" t="str">
        <f>IFERROR(IF($D$3&lt;&gt;"",SMALL('HELP ACC-ITEMS'!$C$4:$C$1000,ROW(A377))," "),"    ")</f>
        <v xml:space="preserve"> </v>
      </c>
      <c r="D383" s="56" t="str">
        <f t="array" ref="D383">IFERROR(INDEX('HELP ACC-ITEMS'!$D$4:$D$1000,SMALL(IF(C383='HELP ACC-ITEMS'!$C$4:$C$1000,ROW('HELP ACC-ITEMS'!$C$4:$C$1000)-3),COUNTIF($C$8:C383,C383))),"")</f>
        <v xml:space="preserve"> </v>
      </c>
      <c r="E383" s="56" t="str">
        <f t="array" ref="E383">IFERROR(INDEX('HELP ACC-ITEMS'!$E$4:$E$1000,SMALL(IF(C383='HELP ACC-ITEMS'!$C$4:$C$1000,ROW('HELP ACC-ITEMS'!$C$4:$C$1000)-3),COUNTIF($C$8:C383,C383))),"")</f>
        <v/>
      </c>
      <c r="F383" s="56" t="str">
        <f t="array" ref="F383">IFERROR(INDEX('HELP ACC-ITEMS'!$F$4:$F$1000,SMALL(IF(C383='HELP ACC-ITEMS'!$C$4:$C$1000,ROW('HELP ACC-ITEMS'!$C$4:$C$1000)-3),COUNTIF($C$8:C383,C383))),"")</f>
        <v xml:space="preserve"> </v>
      </c>
      <c r="G383" s="55">
        <f t="array" ref="G383">IF(OR(MID($E383,1,4)="وارد",MID($E383,1,10)="مرتجع عميل"),IF($D$3&lt;&gt;"",INDEX('HELP ACC-ITEMS'!$G$4:$G$1000,SMALL(IF(C383='HELP ACC-ITEMS'!$C$4:$C$1000,ROW('HELP ACC-ITEMS'!$C$4:$C$1000)-3),COUNTIF($C$8:C383,C383)))),0)</f>
        <v>0</v>
      </c>
      <c r="H383" s="55">
        <f t="array" ref="H383">IF(OR(MID($E383,1,5)="منصرف",MID($E383,1,10)="مرتجع مورد"),IF($D$3&lt;&gt;"",INDEX('HELP ACC-ITEMS'!$G$4:$G$1000,SMALL(IF(C383='HELP ACC-ITEMS'!$C$4:$C$1000,ROW('HELP ACC-ITEMS'!$C$4:$C$1000)-3),COUNTIF($C$8:C383,C383)))),0)</f>
        <v>0</v>
      </c>
      <c r="I383" s="55">
        <f t="shared" si="8"/>
        <v>0</v>
      </c>
      <c r="J383" s="55" t="str">
        <f t="array" ref="J383">IFERROR(INDEX('HELP ACC-ITEMS'!$H$4:$H$1000,SMALL(IF(C383='HELP ACC-ITEMS'!$C$4:$C$1000,ROW('HELP ACC-ITEMS'!$C$4:$C$1000)-3),COUNTIF($C$8:C383,C383))),"")</f>
        <v xml:space="preserve"> </v>
      </c>
    </row>
    <row r="384" spans="2:10">
      <c r="B384" s="55" t="str">
        <f>IF( E384&lt;&gt;"",COUNT($B$7:B383)+1,"")</f>
        <v/>
      </c>
      <c r="C384" s="57" t="str">
        <f>IFERROR(IF($D$3&lt;&gt;"",SMALL('HELP ACC-ITEMS'!$C$4:$C$1000,ROW(A378))," "),"    ")</f>
        <v xml:space="preserve"> </v>
      </c>
      <c r="D384" s="56" t="str">
        <f t="array" ref="D384">IFERROR(INDEX('HELP ACC-ITEMS'!$D$4:$D$1000,SMALL(IF(C384='HELP ACC-ITEMS'!$C$4:$C$1000,ROW('HELP ACC-ITEMS'!$C$4:$C$1000)-3),COUNTIF($C$8:C384,C384))),"")</f>
        <v xml:space="preserve"> </v>
      </c>
      <c r="E384" s="56" t="str">
        <f t="array" ref="E384">IFERROR(INDEX('HELP ACC-ITEMS'!$E$4:$E$1000,SMALL(IF(C384='HELP ACC-ITEMS'!$C$4:$C$1000,ROW('HELP ACC-ITEMS'!$C$4:$C$1000)-3),COUNTIF($C$8:C384,C384))),"")</f>
        <v/>
      </c>
      <c r="F384" s="56" t="str">
        <f t="array" ref="F384">IFERROR(INDEX('HELP ACC-ITEMS'!$F$4:$F$1000,SMALL(IF(C384='HELP ACC-ITEMS'!$C$4:$C$1000,ROW('HELP ACC-ITEMS'!$C$4:$C$1000)-3),COUNTIF($C$8:C384,C384))),"")</f>
        <v xml:space="preserve"> </v>
      </c>
      <c r="G384" s="55">
        <f t="array" ref="G384">IF(OR(MID($E384,1,4)="وارد",MID($E384,1,10)="مرتجع عميل"),IF($D$3&lt;&gt;"",INDEX('HELP ACC-ITEMS'!$G$4:$G$1000,SMALL(IF(C384='HELP ACC-ITEMS'!$C$4:$C$1000,ROW('HELP ACC-ITEMS'!$C$4:$C$1000)-3),COUNTIF($C$8:C384,C384)))),0)</f>
        <v>0</v>
      </c>
      <c r="H384" s="55">
        <f t="array" ref="H384">IF(OR(MID($E384,1,5)="منصرف",MID($E384,1,10)="مرتجع مورد"),IF($D$3&lt;&gt;"",INDEX('HELP ACC-ITEMS'!$G$4:$G$1000,SMALL(IF(C384='HELP ACC-ITEMS'!$C$4:$C$1000,ROW('HELP ACC-ITEMS'!$C$4:$C$1000)-3),COUNTIF($C$8:C384,C384)))),0)</f>
        <v>0</v>
      </c>
      <c r="I384" s="55">
        <f t="shared" si="8"/>
        <v>0</v>
      </c>
      <c r="J384" s="55" t="str">
        <f t="array" ref="J384">IFERROR(INDEX('HELP ACC-ITEMS'!$H$4:$H$1000,SMALL(IF(C384='HELP ACC-ITEMS'!$C$4:$C$1000,ROW('HELP ACC-ITEMS'!$C$4:$C$1000)-3),COUNTIF($C$8:C384,C384))),"")</f>
        <v xml:space="preserve"> </v>
      </c>
    </row>
    <row r="385" spans="2:10">
      <c r="B385" s="55" t="str">
        <f>IF( E385&lt;&gt;"",COUNT($B$7:B384)+1,"")</f>
        <v/>
      </c>
      <c r="C385" s="57" t="str">
        <f>IFERROR(IF($D$3&lt;&gt;"",SMALL('HELP ACC-ITEMS'!$C$4:$C$1000,ROW(A379))," "),"    ")</f>
        <v xml:space="preserve"> </v>
      </c>
      <c r="D385" s="56" t="str">
        <f t="array" ref="D385">IFERROR(INDEX('HELP ACC-ITEMS'!$D$4:$D$1000,SMALL(IF(C385='HELP ACC-ITEMS'!$C$4:$C$1000,ROW('HELP ACC-ITEMS'!$C$4:$C$1000)-3),COUNTIF($C$8:C385,C385))),"")</f>
        <v xml:space="preserve"> </v>
      </c>
      <c r="E385" s="56" t="str">
        <f t="array" ref="E385">IFERROR(INDEX('HELP ACC-ITEMS'!$E$4:$E$1000,SMALL(IF(C385='HELP ACC-ITEMS'!$C$4:$C$1000,ROW('HELP ACC-ITEMS'!$C$4:$C$1000)-3),COUNTIF($C$8:C385,C385))),"")</f>
        <v/>
      </c>
      <c r="F385" s="56" t="str">
        <f t="array" ref="F385">IFERROR(INDEX('HELP ACC-ITEMS'!$F$4:$F$1000,SMALL(IF(C385='HELP ACC-ITEMS'!$C$4:$C$1000,ROW('HELP ACC-ITEMS'!$C$4:$C$1000)-3),COUNTIF($C$8:C385,C385))),"")</f>
        <v xml:space="preserve"> </v>
      </c>
      <c r="G385" s="55">
        <f t="array" ref="G385">IF(OR(MID($E385,1,4)="وارد",MID($E385,1,10)="مرتجع عميل"),IF($D$3&lt;&gt;"",INDEX('HELP ACC-ITEMS'!$G$4:$G$1000,SMALL(IF(C385='HELP ACC-ITEMS'!$C$4:$C$1000,ROW('HELP ACC-ITEMS'!$C$4:$C$1000)-3),COUNTIF($C$8:C385,C385)))),0)</f>
        <v>0</v>
      </c>
      <c r="H385" s="55">
        <f t="array" ref="H385">IF(OR(MID($E385,1,5)="منصرف",MID($E385,1,10)="مرتجع مورد"),IF($D$3&lt;&gt;"",INDEX('HELP ACC-ITEMS'!$G$4:$G$1000,SMALL(IF(C385='HELP ACC-ITEMS'!$C$4:$C$1000,ROW('HELP ACC-ITEMS'!$C$4:$C$1000)-3),COUNTIF($C$8:C385,C385)))),0)</f>
        <v>0</v>
      </c>
      <c r="I385" s="55">
        <f t="shared" si="8"/>
        <v>0</v>
      </c>
      <c r="J385" s="55" t="str">
        <f t="array" ref="J385">IFERROR(INDEX('HELP ACC-ITEMS'!$H$4:$H$1000,SMALL(IF(C385='HELP ACC-ITEMS'!$C$4:$C$1000,ROW('HELP ACC-ITEMS'!$C$4:$C$1000)-3),COUNTIF($C$8:C385,C385))),"")</f>
        <v xml:space="preserve"> </v>
      </c>
    </row>
    <row r="386" spans="2:10">
      <c r="B386" s="55" t="str">
        <f>IF( E386&lt;&gt;"",COUNT($B$7:B385)+1,"")</f>
        <v/>
      </c>
      <c r="C386" s="57" t="str">
        <f>IFERROR(IF($D$3&lt;&gt;"",SMALL('HELP ACC-ITEMS'!$C$4:$C$1000,ROW(A380))," "),"    ")</f>
        <v xml:space="preserve"> </v>
      </c>
      <c r="D386" s="56" t="str">
        <f t="array" ref="D386">IFERROR(INDEX('HELP ACC-ITEMS'!$D$4:$D$1000,SMALL(IF(C386='HELP ACC-ITEMS'!$C$4:$C$1000,ROW('HELP ACC-ITEMS'!$C$4:$C$1000)-3),COUNTIF($C$8:C386,C386))),"")</f>
        <v xml:space="preserve"> </v>
      </c>
      <c r="E386" s="56" t="str">
        <f t="array" ref="E386">IFERROR(INDEX('HELP ACC-ITEMS'!$E$4:$E$1000,SMALL(IF(C386='HELP ACC-ITEMS'!$C$4:$C$1000,ROW('HELP ACC-ITEMS'!$C$4:$C$1000)-3),COUNTIF($C$8:C386,C386))),"")</f>
        <v/>
      </c>
      <c r="F386" s="56" t="str">
        <f t="array" ref="F386">IFERROR(INDEX('HELP ACC-ITEMS'!$F$4:$F$1000,SMALL(IF(C386='HELP ACC-ITEMS'!$C$4:$C$1000,ROW('HELP ACC-ITEMS'!$C$4:$C$1000)-3),COUNTIF($C$8:C386,C386))),"")</f>
        <v xml:space="preserve"> </v>
      </c>
      <c r="G386" s="55">
        <f t="array" ref="G386">IF(OR(MID($E386,1,4)="وارد",MID($E386,1,10)="مرتجع عميل"),IF($D$3&lt;&gt;"",INDEX('HELP ACC-ITEMS'!$G$4:$G$1000,SMALL(IF(C386='HELP ACC-ITEMS'!$C$4:$C$1000,ROW('HELP ACC-ITEMS'!$C$4:$C$1000)-3),COUNTIF($C$8:C386,C386)))),0)</f>
        <v>0</v>
      </c>
      <c r="H386" s="55">
        <f t="array" ref="H386">IF(OR(MID($E386,1,5)="منصرف",MID($E386,1,10)="مرتجع مورد"),IF($D$3&lt;&gt;"",INDEX('HELP ACC-ITEMS'!$G$4:$G$1000,SMALL(IF(C386='HELP ACC-ITEMS'!$C$4:$C$1000,ROW('HELP ACC-ITEMS'!$C$4:$C$1000)-3),COUNTIF($C$8:C386,C386)))),0)</f>
        <v>0</v>
      </c>
      <c r="I386" s="55">
        <f t="shared" si="8"/>
        <v>0</v>
      </c>
      <c r="J386" s="55" t="str">
        <f t="array" ref="J386">IFERROR(INDEX('HELP ACC-ITEMS'!$H$4:$H$1000,SMALL(IF(C386='HELP ACC-ITEMS'!$C$4:$C$1000,ROW('HELP ACC-ITEMS'!$C$4:$C$1000)-3),COUNTIF($C$8:C386,C386))),"")</f>
        <v xml:space="preserve"> </v>
      </c>
    </row>
    <row r="387" spans="2:10">
      <c r="B387" s="55" t="str">
        <f>IF( E387&lt;&gt;"",COUNT($B$7:B386)+1,"")</f>
        <v/>
      </c>
      <c r="C387" s="57" t="str">
        <f>IFERROR(IF($D$3&lt;&gt;"",SMALL('HELP ACC-ITEMS'!$C$4:$C$1000,ROW(A381))," "),"    ")</f>
        <v xml:space="preserve"> </v>
      </c>
      <c r="D387" s="56" t="str">
        <f t="array" ref="D387">IFERROR(INDEX('HELP ACC-ITEMS'!$D$4:$D$1000,SMALL(IF(C387='HELP ACC-ITEMS'!$C$4:$C$1000,ROW('HELP ACC-ITEMS'!$C$4:$C$1000)-3),COUNTIF($C$8:C387,C387))),"")</f>
        <v xml:space="preserve"> </v>
      </c>
      <c r="E387" s="56" t="str">
        <f t="array" ref="E387">IFERROR(INDEX('HELP ACC-ITEMS'!$E$4:$E$1000,SMALL(IF(C387='HELP ACC-ITEMS'!$C$4:$C$1000,ROW('HELP ACC-ITEMS'!$C$4:$C$1000)-3),COUNTIF($C$8:C387,C387))),"")</f>
        <v/>
      </c>
      <c r="F387" s="56" t="str">
        <f t="array" ref="F387">IFERROR(INDEX('HELP ACC-ITEMS'!$F$4:$F$1000,SMALL(IF(C387='HELP ACC-ITEMS'!$C$4:$C$1000,ROW('HELP ACC-ITEMS'!$C$4:$C$1000)-3),COUNTIF($C$8:C387,C387))),"")</f>
        <v xml:space="preserve"> </v>
      </c>
      <c r="G387" s="55">
        <f t="array" ref="G387">IF(OR(MID($E387,1,4)="وارد",MID($E387,1,10)="مرتجع عميل"),IF($D$3&lt;&gt;"",INDEX('HELP ACC-ITEMS'!$G$4:$G$1000,SMALL(IF(C387='HELP ACC-ITEMS'!$C$4:$C$1000,ROW('HELP ACC-ITEMS'!$C$4:$C$1000)-3),COUNTIF($C$8:C387,C387)))),0)</f>
        <v>0</v>
      </c>
      <c r="H387" s="55">
        <f t="array" ref="H387">IF(OR(MID($E387,1,5)="منصرف",MID($E387,1,10)="مرتجع مورد"),IF($D$3&lt;&gt;"",INDEX('HELP ACC-ITEMS'!$G$4:$G$1000,SMALL(IF(C387='HELP ACC-ITEMS'!$C$4:$C$1000,ROW('HELP ACC-ITEMS'!$C$4:$C$1000)-3),COUNTIF($C$8:C387,C387)))),0)</f>
        <v>0</v>
      </c>
      <c r="I387" s="55">
        <f t="shared" si="8"/>
        <v>0</v>
      </c>
      <c r="J387" s="55" t="str">
        <f t="array" ref="J387">IFERROR(INDEX('HELP ACC-ITEMS'!$H$4:$H$1000,SMALL(IF(C387='HELP ACC-ITEMS'!$C$4:$C$1000,ROW('HELP ACC-ITEMS'!$C$4:$C$1000)-3),COUNTIF($C$8:C387,C387))),"")</f>
        <v xml:space="preserve"> </v>
      </c>
    </row>
    <row r="388" spans="2:10">
      <c r="B388" s="55" t="str">
        <f>IF( E388&lt;&gt;"",COUNT($B$7:B387)+1,"")</f>
        <v/>
      </c>
      <c r="C388" s="57" t="str">
        <f>IFERROR(IF($D$3&lt;&gt;"",SMALL('HELP ACC-ITEMS'!$C$4:$C$1000,ROW(A382))," "),"    ")</f>
        <v xml:space="preserve"> </v>
      </c>
      <c r="D388" s="56" t="str">
        <f t="array" ref="D388">IFERROR(INDEX('HELP ACC-ITEMS'!$D$4:$D$1000,SMALL(IF(C388='HELP ACC-ITEMS'!$C$4:$C$1000,ROW('HELP ACC-ITEMS'!$C$4:$C$1000)-3),COUNTIF($C$8:C388,C388))),"")</f>
        <v xml:space="preserve"> </v>
      </c>
      <c r="E388" s="56" t="str">
        <f t="array" ref="E388">IFERROR(INDEX('HELP ACC-ITEMS'!$E$4:$E$1000,SMALL(IF(C388='HELP ACC-ITEMS'!$C$4:$C$1000,ROW('HELP ACC-ITEMS'!$C$4:$C$1000)-3),COUNTIF($C$8:C388,C388))),"")</f>
        <v/>
      </c>
      <c r="F388" s="56" t="str">
        <f t="array" ref="F388">IFERROR(INDEX('HELP ACC-ITEMS'!$F$4:$F$1000,SMALL(IF(C388='HELP ACC-ITEMS'!$C$4:$C$1000,ROW('HELP ACC-ITEMS'!$C$4:$C$1000)-3),COUNTIF($C$8:C388,C388))),"")</f>
        <v xml:space="preserve"> </v>
      </c>
      <c r="G388" s="55">
        <f t="array" ref="G388">IF(OR(MID($E388,1,4)="وارد",MID($E388,1,10)="مرتجع عميل"),IF($D$3&lt;&gt;"",INDEX('HELP ACC-ITEMS'!$G$4:$G$1000,SMALL(IF(C388='HELP ACC-ITEMS'!$C$4:$C$1000,ROW('HELP ACC-ITEMS'!$C$4:$C$1000)-3),COUNTIF($C$8:C388,C388)))),0)</f>
        <v>0</v>
      </c>
      <c r="H388" s="55">
        <f t="array" ref="H388">IF(OR(MID($E388,1,5)="منصرف",MID($E388,1,10)="مرتجع مورد"),IF($D$3&lt;&gt;"",INDEX('HELP ACC-ITEMS'!$G$4:$G$1000,SMALL(IF(C388='HELP ACC-ITEMS'!$C$4:$C$1000,ROW('HELP ACC-ITEMS'!$C$4:$C$1000)-3),COUNTIF($C$8:C388,C388)))),0)</f>
        <v>0</v>
      </c>
      <c r="I388" s="55">
        <f t="shared" si="8"/>
        <v>0</v>
      </c>
      <c r="J388" s="55" t="str">
        <f t="array" ref="J388">IFERROR(INDEX('HELP ACC-ITEMS'!$H$4:$H$1000,SMALL(IF(C388='HELP ACC-ITEMS'!$C$4:$C$1000,ROW('HELP ACC-ITEMS'!$C$4:$C$1000)-3),COUNTIF($C$8:C388,C388))),"")</f>
        <v xml:space="preserve"> </v>
      </c>
    </row>
    <row r="389" spans="2:10">
      <c r="B389" s="55" t="str">
        <f>IF( E389&lt;&gt;"",COUNT($B$7:B388)+1,"")</f>
        <v/>
      </c>
      <c r="C389" s="57" t="str">
        <f>IFERROR(IF($D$3&lt;&gt;"",SMALL('HELP ACC-ITEMS'!$C$4:$C$1000,ROW(A383))," "),"    ")</f>
        <v xml:space="preserve"> </v>
      </c>
      <c r="D389" s="56" t="str">
        <f t="array" ref="D389">IFERROR(INDEX('HELP ACC-ITEMS'!$D$4:$D$1000,SMALL(IF(C389='HELP ACC-ITEMS'!$C$4:$C$1000,ROW('HELP ACC-ITEMS'!$C$4:$C$1000)-3),COUNTIF($C$8:C389,C389))),"")</f>
        <v xml:space="preserve"> </v>
      </c>
      <c r="E389" s="56" t="str">
        <f t="array" ref="E389">IFERROR(INDEX('HELP ACC-ITEMS'!$E$4:$E$1000,SMALL(IF(C389='HELP ACC-ITEMS'!$C$4:$C$1000,ROW('HELP ACC-ITEMS'!$C$4:$C$1000)-3),COUNTIF($C$8:C389,C389))),"")</f>
        <v/>
      </c>
      <c r="F389" s="56" t="str">
        <f t="array" ref="F389">IFERROR(INDEX('HELP ACC-ITEMS'!$F$4:$F$1000,SMALL(IF(C389='HELP ACC-ITEMS'!$C$4:$C$1000,ROW('HELP ACC-ITEMS'!$C$4:$C$1000)-3),COUNTIF($C$8:C389,C389))),"")</f>
        <v xml:space="preserve"> </v>
      </c>
      <c r="G389" s="55">
        <f t="array" ref="G389">IF(OR(MID($E389,1,4)="وارد",MID($E389,1,10)="مرتجع عميل"),IF($D$3&lt;&gt;"",INDEX('HELP ACC-ITEMS'!$G$4:$G$1000,SMALL(IF(C389='HELP ACC-ITEMS'!$C$4:$C$1000,ROW('HELP ACC-ITEMS'!$C$4:$C$1000)-3),COUNTIF($C$8:C389,C389)))),0)</f>
        <v>0</v>
      </c>
      <c r="H389" s="55">
        <f t="array" ref="H389">IF(OR(MID($E389,1,5)="منصرف",MID($E389,1,10)="مرتجع مورد"),IF($D$3&lt;&gt;"",INDEX('HELP ACC-ITEMS'!$G$4:$G$1000,SMALL(IF(C389='HELP ACC-ITEMS'!$C$4:$C$1000,ROW('HELP ACC-ITEMS'!$C$4:$C$1000)-3),COUNTIF($C$8:C389,C389)))),0)</f>
        <v>0</v>
      </c>
      <c r="I389" s="55">
        <f t="shared" si="8"/>
        <v>0</v>
      </c>
      <c r="J389" s="55" t="str">
        <f t="array" ref="J389">IFERROR(INDEX('HELP ACC-ITEMS'!$H$4:$H$1000,SMALL(IF(C389='HELP ACC-ITEMS'!$C$4:$C$1000,ROW('HELP ACC-ITEMS'!$C$4:$C$1000)-3),COUNTIF($C$8:C389,C389))),"")</f>
        <v xml:space="preserve"> </v>
      </c>
    </row>
    <row r="390" spans="2:10">
      <c r="B390" s="55" t="str">
        <f>IF( E390&lt;&gt;"",COUNT($B$7:B389)+1,"")</f>
        <v/>
      </c>
      <c r="C390" s="57" t="str">
        <f>IFERROR(IF($D$3&lt;&gt;"",SMALL('HELP ACC-ITEMS'!$C$4:$C$1000,ROW(A384))," "),"    ")</f>
        <v xml:space="preserve"> </v>
      </c>
      <c r="D390" s="56" t="str">
        <f t="array" ref="D390">IFERROR(INDEX('HELP ACC-ITEMS'!$D$4:$D$1000,SMALL(IF(C390='HELP ACC-ITEMS'!$C$4:$C$1000,ROW('HELP ACC-ITEMS'!$C$4:$C$1000)-3),COUNTIF($C$8:C390,C390))),"")</f>
        <v xml:space="preserve"> </v>
      </c>
      <c r="E390" s="56" t="str">
        <f t="array" ref="E390">IFERROR(INDEX('HELP ACC-ITEMS'!$E$4:$E$1000,SMALL(IF(C390='HELP ACC-ITEMS'!$C$4:$C$1000,ROW('HELP ACC-ITEMS'!$C$4:$C$1000)-3),COUNTIF($C$8:C390,C390))),"")</f>
        <v/>
      </c>
      <c r="F390" s="56" t="str">
        <f t="array" ref="F390">IFERROR(INDEX('HELP ACC-ITEMS'!$F$4:$F$1000,SMALL(IF(C390='HELP ACC-ITEMS'!$C$4:$C$1000,ROW('HELP ACC-ITEMS'!$C$4:$C$1000)-3),COUNTIF($C$8:C390,C390))),"")</f>
        <v xml:space="preserve"> </v>
      </c>
      <c r="G390" s="55">
        <f t="array" ref="G390">IF(OR(MID($E390,1,4)="وارد",MID($E390,1,10)="مرتجع عميل"),IF($D$3&lt;&gt;"",INDEX('HELP ACC-ITEMS'!$G$4:$G$1000,SMALL(IF(C390='HELP ACC-ITEMS'!$C$4:$C$1000,ROW('HELP ACC-ITEMS'!$C$4:$C$1000)-3),COUNTIF($C$8:C390,C390)))),0)</f>
        <v>0</v>
      </c>
      <c r="H390" s="55">
        <f t="array" ref="H390">IF(OR(MID($E390,1,5)="منصرف",MID($E390,1,10)="مرتجع مورد"),IF($D$3&lt;&gt;"",INDEX('HELP ACC-ITEMS'!$G$4:$G$1000,SMALL(IF(C390='HELP ACC-ITEMS'!$C$4:$C$1000,ROW('HELP ACC-ITEMS'!$C$4:$C$1000)-3),COUNTIF($C$8:C390,C390)))),0)</f>
        <v>0</v>
      </c>
      <c r="I390" s="55">
        <f t="shared" si="8"/>
        <v>0</v>
      </c>
      <c r="J390" s="55" t="str">
        <f t="array" ref="J390">IFERROR(INDEX('HELP ACC-ITEMS'!$H$4:$H$1000,SMALL(IF(C390='HELP ACC-ITEMS'!$C$4:$C$1000,ROW('HELP ACC-ITEMS'!$C$4:$C$1000)-3),COUNTIF($C$8:C390,C390))),"")</f>
        <v xml:space="preserve"> </v>
      </c>
    </row>
    <row r="391" spans="2:10">
      <c r="B391" s="55" t="str">
        <f>IF( E391&lt;&gt;"",COUNT($B$7:B390)+1,"")</f>
        <v/>
      </c>
      <c r="C391" s="57" t="str">
        <f>IFERROR(IF($D$3&lt;&gt;"",SMALL('HELP ACC-ITEMS'!$C$4:$C$1000,ROW(A385))," "),"    ")</f>
        <v xml:space="preserve"> </v>
      </c>
      <c r="D391" s="56" t="str">
        <f t="array" ref="D391">IFERROR(INDEX('HELP ACC-ITEMS'!$D$4:$D$1000,SMALL(IF(C391='HELP ACC-ITEMS'!$C$4:$C$1000,ROW('HELP ACC-ITEMS'!$C$4:$C$1000)-3),COUNTIF($C$8:C391,C391))),"")</f>
        <v xml:space="preserve"> </v>
      </c>
      <c r="E391" s="56" t="str">
        <f t="array" ref="E391">IFERROR(INDEX('HELP ACC-ITEMS'!$E$4:$E$1000,SMALL(IF(C391='HELP ACC-ITEMS'!$C$4:$C$1000,ROW('HELP ACC-ITEMS'!$C$4:$C$1000)-3),COUNTIF($C$8:C391,C391))),"")</f>
        <v/>
      </c>
      <c r="F391" s="56" t="str">
        <f t="array" ref="F391">IFERROR(INDEX('HELP ACC-ITEMS'!$F$4:$F$1000,SMALL(IF(C391='HELP ACC-ITEMS'!$C$4:$C$1000,ROW('HELP ACC-ITEMS'!$C$4:$C$1000)-3),COUNTIF($C$8:C391,C391))),"")</f>
        <v xml:space="preserve"> </v>
      </c>
      <c r="G391" s="55">
        <f t="array" ref="G391">IF(OR(MID($E391,1,4)="وارد",MID($E391,1,10)="مرتجع عميل"),IF($D$3&lt;&gt;"",INDEX('HELP ACC-ITEMS'!$G$4:$G$1000,SMALL(IF(C391='HELP ACC-ITEMS'!$C$4:$C$1000,ROW('HELP ACC-ITEMS'!$C$4:$C$1000)-3),COUNTIF($C$8:C391,C391)))),0)</f>
        <v>0</v>
      </c>
      <c r="H391" s="55">
        <f t="array" ref="H391">IF(OR(MID($E391,1,5)="منصرف",MID($E391,1,10)="مرتجع مورد"),IF($D$3&lt;&gt;"",INDEX('HELP ACC-ITEMS'!$G$4:$G$1000,SMALL(IF(C391='HELP ACC-ITEMS'!$C$4:$C$1000,ROW('HELP ACC-ITEMS'!$C$4:$C$1000)-3),COUNTIF($C$8:C391,C391)))),0)</f>
        <v>0</v>
      </c>
      <c r="I391" s="55">
        <f t="shared" si="8"/>
        <v>0</v>
      </c>
      <c r="J391" s="55" t="str">
        <f t="array" ref="J391">IFERROR(INDEX('HELP ACC-ITEMS'!$H$4:$H$1000,SMALL(IF(C391='HELP ACC-ITEMS'!$C$4:$C$1000,ROW('HELP ACC-ITEMS'!$C$4:$C$1000)-3),COUNTIF($C$8:C391,C391))),"")</f>
        <v xml:space="preserve"> </v>
      </c>
    </row>
    <row r="392" spans="2:10">
      <c r="B392" s="55" t="str">
        <f>IF( E392&lt;&gt;"",COUNT($B$7:B391)+1,"")</f>
        <v/>
      </c>
      <c r="C392" s="57" t="str">
        <f>IFERROR(IF($D$3&lt;&gt;"",SMALL('HELP ACC-ITEMS'!$C$4:$C$1000,ROW(A386))," "),"    ")</f>
        <v xml:space="preserve"> </v>
      </c>
      <c r="D392" s="56" t="str">
        <f t="array" ref="D392">IFERROR(INDEX('HELP ACC-ITEMS'!$D$4:$D$1000,SMALL(IF(C392='HELP ACC-ITEMS'!$C$4:$C$1000,ROW('HELP ACC-ITEMS'!$C$4:$C$1000)-3),COUNTIF($C$8:C392,C392))),"")</f>
        <v xml:space="preserve"> </v>
      </c>
      <c r="E392" s="56" t="str">
        <f t="array" ref="E392">IFERROR(INDEX('HELP ACC-ITEMS'!$E$4:$E$1000,SMALL(IF(C392='HELP ACC-ITEMS'!$C$4:$C$1000,ROW('HELP ACC-ITEMS'!$C$4:$C$1000)-3),COUNTIF($C$8:C392,C392))),"")</f>
        <v/>
      </c>
      <c r="F392" s="56" t="str">
        <f t="array" ref="F392">IFERROR(INDEX('HELP ACC-ITEMS'!$F$4:$F$1000,SMALL(IF(C392='HELP ACC-ITEMS'!$C$4:$C$1000,ROW('HELP ACC-ITEMS'!$C$4:$C$1000)-3),COUNTIF($C$8:C392,C392))),"")</f>
        <v xml:space="preserve"> </v>
      </c>
      <c r="G392" s="55">
        <f t="array" ref="G392">IF(OR(MID($E392,1,4)="وارد",MID($E392,1,10)="مرتجع عميل"),IF($D$3&lt;&gt;"",INDEX('HELP ACC-ITEMS'!$G$4:$G$1000,SMALL(IF(C392='HELP ACC-ITEMS'!$C$4:$C$1000,ROW('HELP ACC-ITEMS'!$C$4:$C$1000)-3),COUNTIF($C$8:C392,C392)))),0)</f>
        <v>0</v>
      </c>
      <c r="H392" s="55">
        <f t="array" ref="H392">IF(OR(MID($E392,1,5)="منصرف",MID($E392,1,10)="مرتجع مورد"),IF($D$3&lt;&gt;"",INDEX('HELP ACC-ITEMS'!$G$4:$G$1000,SMALL(IF(C392='HELP ACC-ITEMS'!$C$4:$C$1000,ROW('HELP ACC-ITEMS'!$C$4:$C$1000)-3),COUNTIF($C$8:C392,C392)))),0)</f>
        <v>0</v>
      </c>
      <c r="I392" s="55">
        <f t="shared" si="8"/>
        <v>0</v>
      </c>
      <c r="J392" s="55" t="str">
        <f t="array" ref="J392">IFERROR(INDEX('HELP ACC-ITEMS'!$H$4:$H$1000,SMALL(IF(C392='HELP ACC-ITEMS'!$C$4:$C$1000,ROW('HELP ACC-ITEMS'!$C$4:$C$1000)-3),COUNTIF($C$8:C392,C392))),"")</f>
        <v xml:space="preserve"> </v>
      </c>
    </row>
    <row r="393" spans="2:10">
      <c r="B393" s="55" t="str">
        <f>IF( E393&lt;&gt;"",COUNT($B$7:B392)+1,"")</f>
        <v/>
      </c>
      <c r="C393" s="57" t="str">
        <f>IFERROR(IF($D$3&lt;&gt;"",SMALL('HELP ACC-ITEMS'!$C$4:$C$1000,ROW(A387))," "),"    ")</f>
        <v xml:space="preserve"> </v>
      </c>
      <c r="D393" s="56" t="str">
        <f t="array" ref="D393">IFERROR(INDEX('HELP ACC-ITEMS'!$D$4:$D$1000,SMALL(IF(C393='HELP ACC-ITEMS'!$C$4:$C$1000,ROW('HELP ACC-ITEMS'!$C$4:$C$1000)-3),COUNTIF($C$8:C393,C393))),"")</f>
        <v xml:space="preserve"> </v>
      </c>
      <c r="E393" s="56" t="str">
        <f t="array" ref="E393">IFERROR(INDEX('HELP ACC-ITEMS'!$E$4:$E$1000,SMALL(IF(C393='HELP ACC-ITEMS'!$C$4:$C$1000,ROW('HELP ACC-ITEMS'!$C$4:$C$1000)-3),COUNTIF($C$8:C393,C393))),"")</f>
        <v/>
      </c>
      <c r="F393" s="56" t="str">
        <f t="array" ref="F393">IFERROR(INDEX('HELP ACC-ITEMS'!$F$4:$F$1000,SMALL(IF(C393='HELP ACC-ITEMS'!$C$4:$C$1000,ROW('HELP ACC-ITEMS'!$C$4:$C$1000)-3),COUNTIF($C$8:C393,C393))),"")</f>
        <v xml:space="preserve"> </v>
      </c>
      <c r="G393" s="55">
        <f t="array" ref="G393">IF(OR(MID($E393,1,4)="وارد",MID($E393,1,10)="مرتجع عميل"),IF($D$3&lt;&gt;"",INDEX('HELP ACC-ITEMS'!$G$4:$G$1000,SMALL(IF(C393='HELP ACC-ITEMS'!$C$4:$C$1000,ROW('HELP ACC-ITEMS'!$C$4:$C$1000)-3),COUNTIF($C$8:C393,C393)))),0)</f>
        <v>0</v>
      </c>
      <c r="H393" s="55">
        <f t="array" ref="H393">IF(OR(MID($E393,1,5)="منصرف",MID($E393,1,10)="مرتجع مورد"),IF($D$3&lt;&gt;"",INDEX('HELP ACC-ITEMS'!$G$4:$G$1000,SMALL(IF(C393='HELP ACC-ITEMS'!$C$4:$C$1000,ROW('HELP ACC-ITEMS'!$C$4:$C$1000)-3),COUNTIF($C$8:C393,C393)))),0)</f>
        <v>0</v>
      </c>
      <c r="I393" s="55">
        <f t="shared" si="8"/>
        <v>0</v>
      </c>
      <c r="J393" s="55" t="str">
        <f t="array" ref="J393">IFERROR(INDEX('HELP ACC-ITEMS'!$H$4:$H$1000,SMALL(IF(C393='HELP ACC-ITEMS'!$C$4:$C$1000,ROW('HELP ACC-ITEMS'!$C$4:$C$1000)-3),COUNTIF($C$8:C393,C393))),"")</f>
        <v xml:space="preserve"> </v>
      </c>
    </row>
    <row r="394" spans="2:10">
      <c r="B394" s="55" t="str">
        <f>IF( E394&lt;&gt;"",COUNT($B$7:B393)+1,"")</f>
        <v/>
      </c>
      <c r="C394" s="57" t="str">
        <f>IFERROR(IF($D$3&lt;&gt;"",SMALL('HELP ACC-ITEMS'!$C$4:$C$1000,ROW(A388))," "),"    ")</f>
        <v xml:space="preserve"> </v>
      </c>
      <c r="D394" s="56" t="str">
        <f t="array" ref="D394">IFERROR(INDEX('HELP ACC-ITEMS'!$D$4:$D$1000,SMALL(IF(C394='HELP ACC-ITEMS'!$C$4:$C$1000,ROW('HELP ACC-ITEMS'!$C$4:$C$1000)-3),COUNTIF($C$8:C394,C394))),"")</f>
        <v xml:space="preserve"> </v>
      </c>
      <c r="E394" s="56" t="str">
        <f t="array" ref="E394">IFERROR(INDEX('HELP ACC-ITEMS'!$E$4:$E$1000,SMALL(IF(C394='HELP ACC-ITEMS'!$C$4:$C$1000,ROW('HELP ACC-ITEMS'!$C$4:$C$1000)-3),COUNTIF($C$8:C394,C394))),"")</f>
        <v/>
      </c>
      <c r="F394" s="56" t="str">
        <f t="array" ref="F394">IFERROR(INDEX('HELP ACC-ITEMS'!$F$4:$F$1000,SMALL(IF(C394='HELP ACC-ITEMS'!$C$4:$C$1000,ROW('HELP ACC-ITEMS'!$C$4:$C$1000)-3),COUNTIF($C$8:C394,C394))),"")</f>
        <v xml:space="preserve"> </v>
      </c>
      <c r="G394" s="55">
        <f t="array" ref="G394">IF(OR(MID($E394,1,4)="وارد",MID($E394,1,10)="مرتجع عميل"),IF($D$3&lt;&gt;"",INDEX('HELP ACC-ITEMS'!$G$4:$G$1000,SMALL(IF(C394='HELP ACC-ITEMS'!$C$4:$C$1000,ROW('HELP ACC-ITEMS'!$C$4:$C$1000)-3),COUNTIF($C$8:C394,C394)))),0)</f>
        <v>0</v>
      </c>
      <c r="H394" s="55">
        <f t="array" ref="H394">IF(OR(MID($E394,1,5)="منصرف",MID($E394,1,10)="مرتجع مورد"),IF($D$3&lt;&gt;"",INDEX('HELP ACC-ITEMS'!$G$4:$G$1000,SMALL(IF(C394='HELP ACC-ITEMS'!$C$4:$C$1000,ROW('HELP ACC-ITEMS'!$C$4:$C$1000)-3),COUNTIF($C$8:C394,C394)))),0)</f>
        <v>0</v>
      </c>
      <c r="I394" s="55">
        <f t="shared" si="8"/>
        <v>0</v>
      </c>
      <c r="J394" s="55" t="str">
        <f t="array" ref="J394">IFERROR(INDEX('HELP ACC-ITEMS'!$H$4:$H$1000,SMALL(IF(C394='HELP ACC-ITEMS'!$C$4:$C$1000,ROW('HELP ACC-ITEMS'!$C$4:$C$1000)-3),COUNTIF($C$8:C394,C394))),"")</f>
        <v xml:space="preserve"> </v>
      </c>
    </row>
    <row r="395" spans="2:10">
      <c r="B395" s="55" t="str">
        <f>IF( E395&lt;&gt;"",COUNT($B$7:B394)+1,"")</f>
        <v/>
      </c>
      <c r="C395" s="57" t="str">
        <f>IFERROR(IF($D$3&lt;&gt;"",SMALL('HELP ACC-ITEMS'!$C$4:$C$1000,ROW(A389))," "),"    ")</f>
        <v xml:space="preserve"> </v>
      </c>
      <c r="D395" s="56" t="str">
        <f t="array" ref="D395">IFERROR(INDEX('HELP ACC-ITEMS'!$D$4:$D$1000,SMALL(IF(C395='HELP ACC-ITEMS'!$C$4:$C$1000,ROW('HELP ACC-ITEMS'!$C$4:$C$1000)-3),COUNTIF($C$8:C395,C395))),"")</f>
        <v xml:space="preserve"> </v>
      </c>
      <c r="E395" s="56" t="str">
        <f t="array" ref="E395">IFERROR(INDEX('HELP ACC-ITEMS'!$E$4:$E$1000,SMALL(IF(C395='HELP ACC-ITEMS'!$C$4:$C$1000,ROW('HELP ACC-ITEMS'!$C$4:$C$1000)-3),COUNTIF($C$8:C395,C395))),"")</f>
        <v/>
      </c>
      <c r="F395" s="56" t="str">
        <f t="array" ref="F395">IFERROR(INDEX('HELP ACC-ITEMS'!$F$4:$F$1000,SMALL(IF(C395='HELP ACC-ITEMS'!$C$4:$C$1000,ROW('HELP ACC-ITEMS'!$C$4:$C$1000)-3),COUNTIF($C$8:C395,C395))),"")</f>
        <v xml:space="preserve"> </v>
      </c>
      <c r="G395" s="55">
        <f t="array" ref="G395">IF(OR(MID($E395,1,4)="وارد",MID($E395,1,10)="مرتجع عميل"),IF($D$3&lt;&gt;"",INDEX('HELP ACC-ITEMS'!$G$4:$G$1000,SMALL(IF(C395='HELP ACC-ITEMS'!$C$4:$C$1000,ROW('HELP ACC-ITEMS'!$C$4:$C$1000)-3),COUNTIF($C$8:C395,C395)))),0)</f>
        <v>0</v>
      </c>
      <c r="H395" s="55">
        <f t="array" ref="H395">IF(OR(MID($E395,1,5)="منصرف",MID($E395,1,10)="مرتجع مورد"),IF($D$3&lt;&gt;"",INDEX('HELP ACC-ITEMS'!$G$4:$G$1000,SMALL(IF(C395='HELP ACC-ITEMS'!$C$4:$C$1000,ROW('HELP ACC-ITEMS'!$C$4:$C$1000)-3),COUNTIF($C$8:C395,C395)))),0)</f>
        <v>0</v>
      </c>
      <c r="I395" s="55">
        <f t="shared" si="8"/>
        <v>0</v>
      </c>
      <c r="J395" s="55" t="str">
        <f t="array" ref="J395">IFERROR(INDEX('HELP ACC-ITEMS'!$H$4:$H$1000,SMALL(IF(C395='HELP ACC-ITEMS'!$C$4:$C$1000,ROW('HELP ACC-ITEMS'!$C$4:$C$1000)-3),COUNTIF($C$8:C395,C395))),"")</f>
        <v xml:space="preserve"> </v>
      </c>
    </row>
    <row r="396" spans="2:10">
      <c r="B396" s="55" t="str">
        <f>IF( E396&lt;&gt;"",COUNT($B$7:B395)+1,"")</f>
        <v/>
      </c>
      <c r="C396" s="57" t="str">
        <f>IFERROR(IF($D$3&lt;&gt;"",SMALL('HELP ACC-ITEMS'!$C$4:$C$1000,ROW(A390))," "),"    ")</f>
        <v xml:space="preserve"> </v>
      </c>
      <c r="D396" s="56" t="str">
        <f t="array" ref="D396">IFERROR(INDEX('HELP ACC-ITEMS'!$D$4:$D$1000,SMALL(IF(C396='HELP ACC-ITEMS'!$C$4:$C$1000,ROW('HELP ACC-ITEMS'!$C$4:$C$1000)-3),COUNTIF($C$8:C396,C396))),"")</f>
        <v xml:space="preserve"> </v>
      </c>
      <c r="E396" s="56" t="str">
        <f t="array" ref="E396">IFERROR(INDEX('HELP ACC-ITEMS'!$E$4:$E$1000,SMALL(IF(C396='HELP ACC-ITEMS'!$C$4:$C$1000,ROW('HELP ACC-ITEMS'!$C$4:$C$1000)-3),COUNTIF($C$8:C396,C396))),"")</f>
        <v/>
      </c>
      <c r="F396" s="56" t="str">
        <f t="array" ref="F396">IFERROR(INDEX('HELP ACC-ITEMS'!$F$4:$F$1000,SMALL(IF(C396='HELP ACC-ITEMS'!$C$4:$C$1000,ROW('HELP ACC-ITEMS'!$C$4:$C$1000)-3),COUNTIF($C$8:C396,C396))),"")</f>
        <v xml:space="preserve"> </v>
      </c>
      <c r="G396" s="55">
        <f t="array" ref="G396">IF(OR(MID($E396,1,4)="وارد",MID($E396,1,10)="مرتجع عميل"),IF($D$3&lt;&gt;"",INDEX('HELP ACC-ITEMS'!$G$4:$G$1000,SMALL(IF(C396='HELP ACC-ITEMS'!$C$4:$C$1000,ROW('HELP ACC-ITEMS'!$C$4:$C$1000)-3),COUNTIF($C$8:C396,C396)))),0)</f>
        <v>0</v>
      </c>
      <c r="H396" s="55">
        <f t="array" ref="H396">IF(OR(MID($E396,1,5)="منصرف",MID($E396,1,10)="مرتجع مورد"),IF($D$3&lt;&gt;"",INDEX('HELP ACC-ITEMS'!$G$4:$G$1000,SMALL(IF(C396='HELP ACC-ITEMS'!$C$4:$C$1000,ROW('HELP ACC-ITEMS'!$C$4:$C$1000)-3),COUNTIF($C$8:C396,C396)))),0)</f>
        <v>0</v>
      </c>
      <c r="I396" s="55">
        <f t="shared" si="8"/>
        <v>0</v>
      </c>
      <c r="J396" s="55" t="str">
        <f t="array" ref="J396">IFERROR(INDEX('HELP ACC-ITEMS'!$H$4:$H$1000,SMALL(IF(C396='HELP ACC-ITEMS'!$C$4:$C$1000,ROW('HELP ACC-ITEMS'!$C$4:$C$1000)-3),COUNTIF($C$8:C396,C396))),"")</f>
        <v xml:space="preserve"> </v>
      </c>
    </row>
    <row r="397" spans="2:10">
      <c r="B397" s="55" t="str">
        <f>IF( E397&lt;&gt;"",COUNT($B$7:B396)+1,"")</f>
        <v/>
      </c>
      <c r="C397" s="57" t="str">
        <f>IFERROR(IF($D$3&lt;&gt;"",SMALL('HELP ACC-ITEMS'!$C$4:$C$1000,ROW(A391))," "),"    ")</f>
        <v xml:space="preserve"> </v>
      </c>
      <c r="D397" s="56" t="str">
        <f t="array" ref="D397">IFERROR(INDEX('HELP ACC-ITEMS'!$D$4:$D$1000,SMALL(IF(C397='HELP ACC-ITEMS'!$C$4:$C$1000,ROW('HELP ACC-ITEMS'!$C$4:$C$1000)-3),COUNTIF($C$8:C397,C397))),"")</f>
        <v xml:space="preserve"> </v>
      </c>
      <c r="E397" s="56" t="str">
        <f t="array" ref="E397">IFERROR(INDEX('HELP ACC-ITEMS'!$E$4:$E$1000,SMALL(IF(C397='HELP ACC-ITEMS'!$C$4:$C$1000,ROW('HELP ACC-ITEMS'!$C$4:$C$1000)-3),COUNTIF($C$8:C397,C397))),"")</f>
        <v/>
      </c>
      <c r="F397" s="56" t="str">
        <f t="array" ref="F397">IFERROR(INDEX('HELP ACC-ITEMS'!$F$4:$F$1000,SMALL(IF(C397='HELP ACC-ITEMS'!$C$4:$C$1000,ROW('HELP ACC-ITEMS'!$C$4:$C$1000)-3),COUNTIF($C$8:C397,C397))),"")</f>
        <v xml:space="preserve"> </v>
      </c>
      <c r="G397" s="55">
        <f t="array" ref="G397">IF(OR(MID($E397,1,4)="وارد",MID($E397,1,10)="مرتجع عميل"),IF($D$3&lt;&gt;"",INDEX('HELP ACC-ITEMS'!$G$4:$G$1000,SMALL(IF(C397='HELP ACC-ITEMS'!$C$4:$C$1000,ROW('HELP ACC-ITEMS'!$C$4:$C$1000)-3),COUNTIF($C$8:C397,C397)))),0)</f>
        <v>0</v>
      </c>
      <c r="H397" s="55">
        <f t="array" ref="H397">IF(OR(MID($E397,1,5)="منصرف",MID($E397,1,10)="مرتجع مورد"),IF($D$3&lt;&gt;"",INDEX('HELP ACC-ITEMS'!$G$4:$G$1000,SMALL(IF(C397='HELP ACC-ITEMS'!$C$4:$C$1000,ROW('HELP ACC-ITEMS'!$C$4:$C$1000)-3),COUNTIF($C$8:C397,C397)))),0)</f>
        <v>0</v>
      </c>
      <c r="I397" s="55">
        <f t="shared" si="8"/>
        <v>0</v>
      </c>
      <c r="J397" s="55" t="str">
        <f t="array" ref="J397">IFERROR(INDEX('HELP ACC-ITEMS'!$H$4:$H$1000,SMALL(IF(C397='HELP ACC-ITEMS'!$C$4:$C$1000,ROW('HELP ACC-ITEMS'!$C$4:$C$1000)-3),COUNTIF($C$8:C397,C397))),"")</f>
        <v xml:space="preserve"> </v>
      </c>
    </row>
    <row r="398" spans="2:10">
      <c r="B398" s="55" t="str">
        <f>IF( E398&lt;&gt;"",COUNT($B$7:B397)+1,"")</f>
        <v/>
      </c>
      <c r="C398" s="57" t="str">
        <f>IFERROR(IF($D$3&lt;&gt;"",SMALL('HELP ACC-ITEMS'!$C$4:$C$1000,ROW(A392))," "),"    ")</f>
        <v xml:space="preserve"> </v>
      </c>
      <c r="D398" s="56" t="str">
        <f t="array" ref="D398">IFERROR(INDEX('HELP ACC-ITEMS'!$D$4:$D$1000,SMALL(IF(C398='HELP ACC-ITEMS'!$C$4:$C$1000,ROW('HELP ACC-ITEMS'!$C$4:$C$1000)-3),COUNTIF($C$8:C398,C398))),"")</f>
        <v xml:space="preserve"> </v>
      </c>
      <c r="E398" s="56" t="str">
        <f t="array" ref="E398">IFERROR(INDEX('HELP ACC-ITEMS'!$E$4:$E$1000,SMALL(IF(C398='HELP ACC-ITEMS'!$C$4:$C$1000,ROW('HELP ACC-ITEMS'!$C$4:$C$1000)-3),COUNTIF($C$8:C398,C398))),"")</f>
        <v/>
      </c>
      <c r="F398" s="56" t="str">
        <f t="array" ref="F398">IFERROR(INDEX('HELP ACC-ITEMS'!$F$4:$F$1000,SMALL(IF(C398='HELP ACC-ITEMS'!$C$4:$C$1000,ROW('HELP ACC-ITEMS'!$C$4:$C$1000)-3),COUNTIF($C$8:C398,C398))),"")</f>
        <v xml:space="preserve"> </v>
      </c>
      <c r="G398" s="55">
        <f t="array" ref="G398">IF(OR(MID($E398,1,4)="وارد",MID($E398,1,10)="مرتجع عميل"),IF($D$3&lt;&gt;"",INDEX('HELP ACC-ITEMS'!$G$4:$G$1000,SMALL(IF(C398='HELP ACC-ITEMS'!$C$4:$C$1000,ROW('HELP ACC-ITEMS'!$C$4:$C$1000)-3),COUNTIF($C$8:C398,C398)))),0)</f>
        <v>0</v>
      </c>
      <c r="H398" s="55">
        <f t="array" ref="H398">IF(OR(MID($E398,1,5)="منصرف",MID($E398,1,10)="مرتجع مورد"),IF($D$3&lt;&gt;"",INDEX('HELP ACC-ITEMS'!$G$4:$G$1000,SMALL(IF(C398='HELP ACC-ITEMS'!$C$4:$C$1000,ROW('HELP ACC-ITEMS'!$C$4:$C$1000)-3),COUNTIF($C$8:C398,C398)))),0)</f>
        <v>0</v>
      </c>
      <c r="I398" s="55">
        <f t="shared" ref="I398:I461" si="9">I397+G398-H398</f>
        <v>0</v>
      </c>
      <c r="J398" s="55" t="str">
        <f t="array" ref="J398">IFERROR(INDEX('HELP ACC-ITEMS'!$H$4:$H$1000,SMALL(IF(C398='HELP ACC-ITEMS'!$C$4:$C$1000,ROW('HELP ACC-ITEMS'!$C$4:$C$1000)-3),COUNTIF($C$8:C398,C398))),"")</f>
        <v xml:space="preserve"> </v>
      </c>
    </row>
    <row r="399" spans="2:10">
      <c r="B399" s="55" t="str">
        <f>IF( E399&lt;&gt;"",COUNT($B$7:B398)+1,"")</f>
        <v/>
      </c>
      <c r="C399" s="57" t="str">
        <f>IFERROR(IF($D$3&lt;&gt;"",SMALL('HELP ACC-ITEMS'!$C$4:$C$1000,ROW(A393))," "),"    ")</f>
        <v xml:space="preserve"> </v>
      </c>
      <c r="D399" s="56" t="str">
        <f t="array" ref="D399">IFERROR(INDEX('HELP ACC-ITEMS'!$D$4:$D$1000,SMALL(IF(C399='HELP ACC-ITEMS'!$C$4:$C$1000,ROW('HELP ACC-ITEMS'!$C$4:$C$1000)-3),COUNTIF($C$8:C399,C399))),"")</f>
        <v xml:space="preserve"> </v>
      </c>
      <c r="E399" s="56" t="str">
        <f t="array" ref="E399">IFERROR(INDEX('HELP ACC-ITEMS'!$E$4:$E$1000,SMALL(IF(C399='HELP ACC-ITEMS'!$C$4:$C$1000,ROW('HELP ACC-ITEMS'!$C$4:$C$1000)-3),COUNTIF($C$8:C399,C399))),"")</f>
        <v/>
      </c>
      <c r="F399" s="56" t="str">
        <f t="array" ref="F399">IFERROR(INDEX('HELP ACC-ITEMS'!$F$4:$F$1000,SMALL(IF(C399='HELP ACC-ITEMS'!$C$4:$C$1000,ROW('HELP ACC-ITEMS'!$C$4:$C$1000)-3),COUNTIF($C$8:C399,C399))),"")</f>
        <v xml:space="preserve"> </v>
      </c>
      <c r="G399" s="55">
        <f t="array" ref="G399">IF(OR(MID($E399,1,4)="وارد",MID($E399,1,10)="مرتجع عميل"),IF($D$3&lt;&gt;"",INDEX('HELP ACC-ITEMS'!$G$4:$G$1000,SMALL(IF(C399='HELP ACC-ITEMS'!$C$4:$C$1000,ROW('HELP ACC-ITEMS'!$C$4:$C$1000)-3),COUNTIF($C$8:C399,C399)))),0)</f>
        <v>0</v>
      </c>
      <c r="H399" s="55">
        <f t="array" ref="H399">IF(OR(MID($E399,1,5)="منصرف",MID($E399,1,10)="مرتجع مورد"),IF($D$3&lt;&gt;"",INDEX('HELP ACC-ITEMS'!$G$4:$G$1000,SMALL(IF(C399='HELP ACC-ITEMS'!$C$4:$C$1000,ROW('HELP ACC-ITEMS'!$C$4:$C$1000)-3),COUNTIF($C$8:C399,C399)))),0)</f>
        <v>0</v>
      </c>
      <c r="I399" s="55">
        <f t="shared" si="9"/>
        <v>0</v>
      </c>
      <c r="J399" s="55" t="str">
        <f t="array" ref="J399">IFERROR(INDEX('HELP ACC-ITEMS'!$H$4:$H$1000,SMALL(IF(C399='HELP ACC-ITEMS'!$C$4:$C$1000,ROW('HELP ACC-ITEMS'!$C$4:$C$1000)-3),COUNTIF($C$8:C399,C399))),"")</f>
        <v xml:space="preserve"> </v>
      </c>
    </row>
    <row r="400" spans="2:10">
      <c r="B400" s="55" t="str">
        <f>IF( E400&lt;&gt;"",COUNT($B$7:B399)+1,"")</f>
        <v/>
      </c>
      <c r="C400" s="57" t="str">
        <f>IFERROR(IF($D$3&lt;&gt;"",SMALL('HELP ACC-ITEMS'!$C$4:$C$1000,ROW(A394))," "),"    ")</f>
        <v xml:space="preserve"> </v>
      </c>
      <c r="D400" s="56" t="str">
        <f t="array" ref="D400">IFERROR(INDEX('HELP ACC-ITEMS'!$D$4:$D$1000,SMALL(IF(C400='HELP ACC-ITEMS'!$C$4:$C$1000,ROW('HELP ACC-ITEMS'!$C$4:$C$1000)-3),COUNTIF($C$8:C400,C400))),"")</f>
        <v xml:space="preserve"> </v>
      </c>
      <c r="E400" s="56" t="str">
        <f t="array" ref="E400">IFERROR(INDEX('HELP ACC-ITEMS'!$E$4:$E$1000,SMALL(IF(C400='HELP ACC-ITEMS'!$C$4:$C$1000,ROW('HELP ACC-ITEMS'!$C$4:$C$1000)-3),COUNTIF($C$8:C400,C400))),"")</f>
        <v/>
      </c>
      <c r="F400" s="56" t="str">
        <f t="array" ref="F400">IFERROR(INDEX('HELP ACC-ITEMS'!$F$4:$F$1000,SMALL(IF(C400='HELP ACC-ITEMS'!$C$4:$C$1000,ROW('HELP ACC-ITEMS'!$C$4:$C$1000)-3),COUNTIF($C$8:C400,C400))),"")</f>
        <v xml:space="preserve"> </v>
      </c>
      <c r="G400" s="55">
        <f t="array" ref="G400">IF(OR(MID($E400,1,4)="وارد",MID($E400,1,10)="مرتجع عميل"),IF($D$3&lt;&gt;"",INDEX('HELP ACC-ITEMS'!$G$4:$G$1000,SMALL(IF(C400='HELP ACC-ITEMS'!$C$4:$C$1000,ROW('HELP ACC-ITEMS'!$C$4:$C$1000)-3),COUNTIF($C$8:C400,C400)))),0)</f>
        <v>0</v>
      </c>
      <c r="H400" s="55">
        <f t="array" ref="H400">IF(OR(MID($E400,1,5)="منصرف",MID($E400,1,10)="مرتجع مورد"),IF($D$3&lt;&gt;"",INDEX('HELP ACC-ITEMS'!$G$4:$G$1000,SMALL(IF(C400='HELP ACC-ITEMS'!$C$4:$C$1000,ROW('HELP ACC-ITEMS'!$C$4:$C$1000)-3),COUNTIF($C$8:C400,C400)))),0)</f>
        <v>0</v>
      </c>
      <c r="I400" s="55">
        <f t="shared" si="9"/>
        <v>0</v>
      </c>
      <c r="J400" s="55" t="str">
        <f t="array" ref="J400">IFERROR(INDEX('HELP ACC-ITEMS'!$H$4:$H$1000,SMALL(IF(C400='HELP ACC-ITEMS'!$C$4:$C$1000,ROW('HELP ACC-ITEMS'!$C$4:$C$1000)-3),COUNTIF($C$8:C400,C400))),"")</f>
        <v xml:space="preserve"> </v>
      </c>
    </row>
    <row r="401" spans="2:10">
      <c r="B401" s="55" t="str">
        <f>IF( E401&lt;&gt;"",COUNT($B$7:B400)+1,"")</f>
        <v/>
      </c>
      <c r="C401" s="57" t="str">
        <f>IFERROR(IF($D$3&lt;&gt;"",SMALL('HELP ACC-ITEMS'!$C$4:$C$1000,ROW(A395))," "),"    ")</f>
        <v xml:space="preserve"> </v>
      </c>
      <c r="D401" s="56" t="str">
        <f t="array" ref="D401">IFERROR(INDEX('HELP ACC-ITEMS'!$D$4:$D$1000,SMALL(IF(C401='HELP ACC-ITEMS'!$C$4:$C$1000,ROW('HELP ACC-ITEMS'!$C$4:$C$1000)-3),COUNTIF($C$8:C401,C401))),"")</f>
        <v xml:space="preserve"> </v>
      </c>
      <c r="E401" s="56" t="str">
        <f t="array" ref="E401">IFERROR(INDEX('HELP ACC-ITEMS'!$E$4:$E$1000,SMALL(IF(C401='HELP ACC-ITEMS'!$C$4:$C$1000,ROW('HELP ACC-ITEMS'!$C$4:$C$1000)-3),COUNTIF($C$8:C401,C401))),"")</f>
        <v/>
      </c>
      <c r="F401" s="56" t="str">
        <f t="array" ref="F401">IFERROR(INDEX('HELP ACC-ITEMS'!$F$4:$F$1000,SMALL(IF(C401='HELP ACC-ITEMS'!$C$4:$C$1000,ROW('HELP ACC-ITEMS'!$C$4:$C$1000)-3),COUNTIF($C$8:C401,C401))),"")</f>
        <v xml:space="preserve"> </v>
      </c>
      <c r="G401" s="55">
        <f t="array" ref="G401">IF(OR(MID($E401,1,4)="وارد",MID($E401,1,10)="مرتجع عميل"),IF($D$3&lt;&gt;"",INDEX('HELP ACC-ITEMS'!$G$4:$G$1000,SMALL(IF(C401='HELP ACC-ITEMS'!$C$4:$C$1000,ROW('HELP ACC-ITEMS'!$C$4:$C$1000)-3),COUNTIF($C$8:C401,C401)))),0)</f>
        <v>0</v>
      </c>
      <c r="H401" s="55">
        <f t="array" ref="H401">IF(OR(MID($E401,1,5)="منصرف",MID($E401,1,10)="مرتجع مورد"),IF($D$3&lt;&gt;"",INDEX('HELP ACC-ITEMS'!$G$4:$G$1000,SMALL(IF(C401='HELP ACC-ITEMS'!$C$4:$C$1000,ROW('HELP ACC-ITEMS'!$C$4:$C$1000)-3),COUNTIF($C$8:C401,C401)))),0)</f>
        <v>0</v>
      </c>
      <c r="I401" s="55">
        <f t="shared" si="9"/>
        <v>0</v>
      </c>
      <c r="J401" s="55" t="str">
        <f t="array" ref="J401">IFERROR(INDEX('HELP ACC-ITEMS'!$H$4:$H$1000,SMALL(IF(C401='HELP ACC-ITEMS'!$C$4:$C$1000,ROW('HELP ACC-ITEMS'!$C$4:$C$1000)-3),COUNTIF($C$8:C401,C401))),"")</f>
        <v xml:space="preserve"> </v>
      </c>
    </row>
    <row r="402" spans="2:10">
      <c r="B402" s="55" t="str">
        <f>IF( E402&lt;&gt;"",COUNT($B$7:B401)+1,"")</f>
        <v/>
      </c>
      <c r="C402" s="57" t="str">
        <f>IFERROR(IF($D$3&lt;&gt;"",SMALL('HELP ACC-ITEMS'!$C$4:$C$1000,ROW(A396))," "),"    ")</f>
        <v xml:space="preserve"> </v>
      </c>
      <c r="D402" s="56" t="str">
        <f t="array" ref="D402">IFERROR(INDEX('HELP ACC-ITEMS'!$D$4:$D$1000,SMALL(IF(C402='HELP ACC-ITEMS'!$C$4:$C$1000,ROW('HELP ACC-ITEMS'!$C$4:$C$1000)-3),COUNTIF($C$8:C402,C402))),"")</f>
        <v xml:space="preserve"> </v>
      </c>
      <c r="E402" s="56" t="str">
        <f t="array" ref="E402">IFERROR(INDEX('HELP ACC-ITEMS'!$E$4:$E$1000,SMALL(IF(C402='HELP ACC-ITEMS'!$C$4:$C$1000,ROW('HELP ACC-ITEMS'!$C$4:$C$1000)-3),COUNTIF($C$8:C402,C402))),"")</f>
        <v/>
      </c>
      <c r="F402" s="56" t="str">
        <f t="array" ref="F402">IFERROR(INDEX('HELP ACC-ITEMS'!$F$4:$F$1000,SMALL(IF(C402='HELP ACC-ITEMS'!$C$4:$C$1000,ROW('HELP ACC-ITEMS'!$C$4:$C$1000)-3),COUNTIF($C$8:C402,C402))),"")</f>
        <v xml:space="preserve"> </v>
      </c>
      <c r="G402" s="55">
        <f t="array" ref="G402">IF(OR(MID($E402,1,4)="وارد",MID($E402,1,10)="مرتجع عميل"),IF($D$3&lt;&gt;"",INDEX('HELP ACC-ITEMS'!$G$4:$G$1000,SMALL(IF(C402='HELP ACC-ITEMS'!$C$4:$C$1000,ROW('HELP ACC-ITEMS'!$C$4:$C$1000)-3),COUNTIF($C$8:C402,C402)))),0)</f>
        <v>0</v>
      </c>
      <c r="H402" s="55">
        <f t="array" ref="H402">IF(OR(MID($E402,1,5)="منصرف",MID($E402,1,10)="مرتجع مورد"),IF($D$3&lt;&gt;"",INDEX('HELP ACC-ITEMS'!$G$4:$G$1000,SMALL(IF(C402='HELP ACC-ITEMS'!$C$4:$C$1000,ROW('HELP ACC-ITEMS'!$C$4:$C$1000)-3),COUNTIF($C$8:C402,C402)))),0)</f>
        <v>0</v>
      </c>
      <c r="I402" s="55">
        <f t="shared" si="9"/>
        <v>0</v>
      </c>
      <c r="J402" s="55" t="str">
        <f t="array" ref="J402">IFERROR(INDEX('HELP ACC-ITEMS'!$H$4:$H$1000,SMALL(IF(C402='HELP ACC-ITEMS'!$C$4:$C$1000,ROW('HELP ACC-ITEMS'!$C$4:$C$1000)-3),COUNTIF($C$8:C402,C402))),"")</f>
        <v xml:space="preserve"> </v>
      </c>
    </row>
    <row r="403" spans="2:10">
      <c r="B403" s="55" t="str">
        <f>IF( E403&lt;&gt;"",COUNT($B$7:B402)+1,"")</f>
        <v/>
      </c>
      <c r="C403" s="57" t="str">
        <f>IFERROR(IF($D$3&lt;&gt;"",SMALL('HELP ACC-ITEMS'!$C$4:$C$1000,ROW(A397))," "),"    ")</f>
        <v xml:space="preserve"> </v>
      </c>
      <c r="D403" s="56" t="str">
        <f t="array" ref="D403">IFERROR(INDEX('HELP ACC-ITEMS'!$D$4:$D$1000,SMALL(IF(C403='HELP ACC-ITEMS'!$C$4:$C$1000,ROW('HELP ACC-ITEMS'!$C$4:$C$1000)-3),COUNTIF($C$8:C403,C403))),"")</f>
        <v xml:space="preserve"> </v>
      </c>
      <c r="E403" s="56" t="str">
        <f t="array" ref="E403">IFERROR(INDEX('HELP ACC-ITEMS'!$E$4:$E$1000,SMALL(IF(C403='HELP ACC-ITEMS'!$C$4:$C$1000,ROW('HELP ACC-ITEMS'!$C$4:$C$1000)-3),COUNTIF($C$8:C403,C403))),"")</f>
        <v/>
      </c>
      <c r="F403" s="56" t="str">
        <f t="array" ref="F403">IFERROR(INDEX('HELP ACC-ITEMS'!$F$4:$F$1000,SMALL(IF(C403='HELP ACC-ITEMS'!$C$4:$C$1000,ROW('HELP ACC-ITEMS'!$C$4:$C$1000)-3),COUNTIF($C$8:C403,C403))),"")</f>
        <v xml:space="preserve"> </v>
      </c>
      <c r="G403" s="55">
        <f t="array" ref="G403">IF(OR(MID($E403,1,4)="وارد",MID($E403,1,10)="مرتجع عميل"),IF($D$3&lt;&gt;"",INDEX('HELP ACC-ITEMS'!$G$4:$G$1000,SMALL(IF(C403='HELP ACC-ITEMS'!$C$4:$C$1000,ROW('HELP ACC-ITEMS'!$C$4:$C$1000)-3),COUNTIF($C$8:C403,C403)))),0)</f>
        <v>0</v>
      </c>
      <c r="H403" s="55">
        <f t="array" ref="H403">IF(OR(MID($E403,1,5)="منصرف",MID($E403,1,10)="مرتجع مورد"),IF($D$3&lt;&gt;"",INDEX('HELP ACC-ITEMS'!$G$4:$G$1000,SMALL(IF(C403='HELP ACC-ITEMS'!$C$4:$C$1000,ROW('HELP ACC-ITEMS'!$C$4:$C$1000)-3),COUNTIF($C$8:C403,C403)))),0)</f>
        <v>0</v>
      </c>
      <c r="I403" s="55">
        <f t="shared" si="9"/>
        <v>0</v>
      </c>
      <c r="J403" s="55" t="str">
        <f t="array" ref="J403">IFERROR(INDEX('HELP ACC-ITEMS'!$H$4:$H$1000,SMALL(IF(C403='HELP ACC-ITEMS'!$C$4:$C$1000,ROW('HELP ACC-ITEMS'!$C$4:$C$1000)-3),COUNTIF($C$8:C403,C403))),"")</f>
        <v xml:space="preserve"> </v>
      </c>
    </row>
    <row r="404" spans="2:10">
      <c r="B404" s="55" t="str">
        <f>IF( E404&lt;&gt;"",COUNT($B$7:B403)+1,"")</f>
        <v/>
      </c>
      <c r="C404" s="57" t="str">
        <f>IFERROR(IF($D$3&lt;&gt;"",SMALL('HELP ACC-ITEMS'!$C$4:$C$1000,ROW(A398))," "),"    ")</f>
        <v xml:space="preserve"> </v>
      </c>
      <c r="D404" s="56" t="str">
        <f t="array" ref="D404">IFERROR(INDEX('HELP ACC-ITEMS'!$D$4:$D$1000,SMALL(IF(C404='HELP ACC-ITEMS'!$C$4:$C$1000,ROW('HELP ACC-ITEMS'!$C$4:$C$1000)-3),COUNTIF($C$8:C404,C404))),"")</f>
        <v xml:space="preserve"> </v>
      </c>
      <c r="E404" s="56" t="str">
        <f t="array" ref="E404">IFERROR(INDEX('HELP ACC-ITEMS'!$E$4:$E$1000,SMALL(IF(C404='HELP ACC-ITEMS'!$C$4:$C$1000,ROW('HELP ACC-ITEMS'!$C$4:$C$1000)-3),COUNTIF($C$8:C404,C404))),"")</f>
        <v/>
      </c>
      <c r="F404" s="56" t="str">
        <f t="array" ref="F404">IFERROR(INDEX('HELP ACC-ITEMS'!$F$4:$F$1000,SMALL(IF(C404='HELP ACC-ITEMS'!$C$4:$C$1000,ROW('HELP ACC-ITEMS'!$C$4:$C$1000)-3),COUNTIF($C$8:C404,C404))),"")</f>
        <v xml:space="preserve"> </v>
      </c>
      <c r="G404" s="55">
        <f t="array" ref="G404">IF(OR(MID($E404,1,4)="وارد",MID($E404,1,10)="مرتجع عميل"),IF($D$3&lt;&gt;"",INDEX('HELP ACC-ITEMS'!$G$4:$G$1000,SMALL(IF(C404='HELP ACC-ITEMS'!$C$4:$C$1000,ROW('HELP ACC-ITEMS'!$C$4:$C$1000)-3),COUNTIF($C$8:C404,C404)))),0)</f>
        <v>0</v>
      </c>
      <c r="H404" s="55">
        <f t="array" ref="H404">IF(OR(MID($E404,1,5)="منصرف",MID($E404,1,10)="مرتجع مورد"),IF($D$3&lt;&gt;"",INDEX('HELP ACC-ITEMS'!$G$4:$G$1000,SMALL(IF(C404='HELP ACC-ITEMS'!$C$4:$C$1000,ROW('HELP ACC-ITEMS'!$C$4:$C$1000)-3),COUNTIF($C$8:C404,C404)))),0)</f>
        <v>0</v>
      </c>
      <c r="I404" s="55">
        <f t="shared" si="9"/>
        <v>0</v>
      </c>
      <c r="J404" s="55" t="str">
        <f t="array" ref="J404">IFERROR(INDEX('HELP ACC-ITEMS'!$H$4:$H$1000,SMALL(IF(C404='HELP ACC-ITEMS'!$C$4:$C$1000,ROW('HELP ACC-ITEMS'!$C$4:$C$1000)-3),COUNTIF($C$8:C404,C404))),"")</f>
        <v xml:space="preserve"> </v>
      </c>
    </row>
    <row r="405" spans="2:10">
      <c r="B405" s="55" t="str">
        <f>IF( E405&lt;&gt;"",COUNT($B$7:B404)+1,"")</f>
        <v/>
      </c>
      <c r="C405" s="57" t="str">
        <f>IFERROR(IF($D$3&lt;&gt;"",SMALL('HELP ACC-ITEMS'!$C$4:$C$1000,ROW(A399))," "),"    ")</f>
        <v xml:space="preserve"> </v>
      </c>
      <c r="D405" s="56" t="str">
        <f t="array" ref="D405">IFERROR(INDEX('HELP ACC-ITEMS'!$D$4:$D$1000,SMALL(IF(C405='HELP ACC-ITEMS'!$C$4:$C$1000,ROW('HELP ACC-ITEMS'!$C$4:$C$1000)-3),COUNTIF($C$8:C405,C405))),"")</f>
        <v xml:space="preserve"> </v>
      </c>
      <c r="E405" s="56" t="str">
        <f t="array" ref="E405">IFERROR(INDEX('HELP ACC-ITEMS'!$E$4:$E$1000,SMALL(IF(C405='HELP ACC-ITEMS'!$C$4:$C$1000,ROW('HELP ACC-ITEMS'!$C$4:$C$1000)-3),COUNTIF($C$8:C405,C405))),"")</f>
        <v/>
      </c>
      <c r="F405" s="56" t="str">
        <f t="array" ref="F405">IFERROR(INDEX('HELP ACC-ITEMS'!$F$4:$F$1000,SMALL(IF(C405='HELP ACC-ITEMS'!$C$4:$C$1000,ROW('HELP ACC-ITEMS'!$C$4:$C$1000)-3),COUNTIF($C$8:C405,C405))),"")</f>
        <v xml:space="preserve"> </v>
      </c>
      <c r="G405" s="55">
        <f t="array" ref="G405">IF(OR(MID($E405,1,4)="وارد",MID($E405,1,10)="مرتجع عميل"),IF($D$3&lt;&gt;"",INDEX('HELP ACC-ITEMS'!$G$4:$G$1000,SMALL(IF(C405='HELP ACC-ITEMS'!$C$4:$C$1000,ROW('HELP ACC-ITEMS'!$C$4:$C$1000)-3),COUNTIF($C$8:C405,C405)))),0)</f>
        <v>0</v>
      </c>
      <c r="H405" s="55">
        <f t="array" ref="H405">IF(OR(MID($E405,1,5)="منصرف",MID($E405,1,10)="مرتجع مورد"),IF($D$3&lt;&gt;"",INDEX('HELP ACC-ITEMS'!$G$4:$G$1000,SMALL(IF(C405='HELP ACC-ITEMS'!$C$4:$C$1000,ROW('HELP ACC-ITEMS'!$C$4:$C$1000)-3),COUNTIF($C$8:C405,C405)))),0)</f>
        <v>0</v>
      </c>
      <c r="I405" s="55">
        <f t="shared" si="9"/>
        <v>0</v>
      </c>
      <c r="J405" s="55" t="str">
        <f t="array" ref="J405">IFERROR(INDEX('HELP ACC-ITEMS'!$H$4:$H$1000,SMALL(IF(C405='HELP ACC-ITEMS'!$C$4:$C$1000,ROW('HELP ACC-ITEMS'!$C$4:$C$1000)-3),COUNTIF($C$8:C405,C405))),"")</f>
        <v xml:space="preserve"> </v>
      </c>
    </row>
    <row r="406" spans="2:10">
      <c r="B406" s="55" t="str">
        <f>IF( E406&lt;&gt;"",COUNT($B$7:B405)+1,"")</f>
        <v/>
      </c>
      <c r="C406" s="57" t="str">
        <f>IFERROR(IF($D$3&lt;&gt;"",SMALL('HELP ACC-ITEMS'!$C$4:$C$1000,ROW(A400))," "),"    ")</f>
        <v xml:space="preserve"> </v>
      </c>
      <c r="D406" s="56" t="str">
        <f t="array" ref="D406">IFERROR(INDEX('HELP ACC-ITEMS'!$D$4:$D$1000,SMALL(IF(C406='HELP ACC-ITEMS'!$C$4:$C$1000,ROW('HELP ACC-ITEMS'!$C$4:$C$1000)-3),COUNTIF($C$8:C406,C406))),"")</f>
        <v xml:space="preserve"> </v>
      </c>
      <c r="E406" s="56" t="str">
        <f t="array" ref="E406">IFERROR(INDEX('HELP ACC-ITEMS'!$E$4:$E$1000,SMALL(IF(C406='HELP ACC-ITEMS'!$C$4:$C$1000,ROW('HELP ACC-ITEMS'!$C$4:$C$1000)-3),COUNTIF($C$8:C406,C406))),"")</f>
        <v/>
      </c>
      <c r="F406" s="56" t="str">
        <f t="array" ref="F406">IFERROR(INDEX('HELP ACC-ITEMS'!$F$4:$F$1000,SMALL(IF(C406='HELP ACC-ITEMS'!$C$4:$C$1000,ROW('HELP ACC-ITEMS'!$C$4:$C$1000)-3),COUNTIF($C$8:C406,C406))),"")</f>
        <v xml:space="preserve"> </v>
      </c>
      <c r="G406" s="55">
        <f t="array" ref="G406">IF(OR(MID($E406,1,4)="وارد",MID($E406,1,10)="مرتجع عميل"),IF($D$3&lt;&gt;"",INDEX('HELP ACC-ITEMS'!$G$4:$G$1000,SMALL(IF(C406='HELP ACC-ITEMS'!$C$4:$C$1000,ROW('HELP ACC-ITEMS'!$C$4:$C$1000)-3),COUNTIF($C$8:C406,C406)))),0)</f>
        <v>0</v>
      </c>
      <c r="H406" s="55">
        <f t="array" ref="H406">IF(OR(MID($E406,1,5)="منصرف",MID($E406,1,10)="مرتجع مورد"),IF($D$3&lt;&gt;"",INDEX('HELP ACC-ITEMS'!$G$4:$G$1000,SMALL(IF(C406='HELP ACC-ITEMS'!$C$4:$C$1000,ROW('HELP ACC-ITEMS'!$C$4:$C$1000)-3),COUNTIF($C$8:C406,C406)))),0)</f>
        <v>0</v>
      </c>
      <c r="I406" s="55">
        <f t="shared" si="9"/>
        <v>0</v>
      </c>
      <c r="J406" s="55" t="str">
        <f t="array" ref="J406">IFERROR(INDEX('HELP ACC-ITEMS'!$H$4:$H$1000,SMALL(IF(C406='HELP ACC-ITEMS'!$C$4:$C$1000,ROW('HELP ACC-ITEMS'!$C$4:$C$1000)-3),COUNTIF($C$8:C406,C406))),"")</f>
        <v xml:space="preserve"> </v>
      </c>
    </row>
    <row r="407" spans="2:10">
      <c r="B407" s="55" t="str">
        <f>IF( E407&lt;&gt;"",COUNT($B$7:B406)+1,"")</f>
        <v/>
      </c>
      <c r="C407" s="57" t="str">
        <f>IFERROR(IF($D$3&lt;&gt;"",SMALL('HELP ACC-ITEMS'!$C$4:$C$1000,ROW(A401))," "),"    ")</f>
        <v xml:space="preserve"> </v>
      </c>
      <c r="D407" s="56" t="str">
        <f t="array" ref="D407">IFERROR(INDEX('HELP ACC-ITEMS'!$D$4:$D$1000,SMALL(IF(C407='HELP ACC-ITEMS'!$C$4:$C$1000,ROW('HELP ACC-ITEMS'!$C$4:$C$1000)-3),COUNTIF($C$8:C407,C407))),"")</f>
        <v xml:space="preserve"> </v>
      </c>
      <c r="E407" s="56" t="str">
        <f t="array" ref="E407">IFERROR(INDEX('HELP ACC-ITEMS'!$E$4:$E$1000,SMALL(IF(C407='HELP ACC-ITEMS'!$C$4:$C$1000,ROW('HELP ACC-ITEMS'!$C$4:$C$1000)-3),COUNTIF($C$8:C407,C407))),"")</f>
        <v/>
      </c>
      <c r="F407" s="56" t="str">
        <f t="array" ref="F407">IFERROR(INDEX('HELP ACC-ITEMS'!$F$4:$F$1000,SMALL(IF(C407='HELP ACC-ITEMS'!$C$4:$C$1000,ROW('HELP ACC-ITEMS'!$C$4:$C$1000)-3),COUNTIF($C$8:C407,C407))),"")</f>
        <v xml:space="preserve"> </v>
      </c>
      <c r="G407" s="55">
        <f t="array" ref="G407">IF(OR(MID($E407,1,4)="وارد",MID($E407,1,10)="مرتجع عميل"),IF($D$3&lt;&gt;"",INDEX('HELP ACC-ITEMS'!$G$4:$G$1000,SMALL(IF(C407='HELP ACC-ITEMS'!$C$4:$C$1000,ROW('HELP ACC-ITEMS'!$C$4:$C$1000)-3),COUNTIF($C$8:C407,C407)))),0)</f>
        <v>0</v>
      </c>
      <c r="H407" s="55">
        <f t="array" ref="H407">IF(OR(MID($E407,1,5)="منصرف",MID($E407,1,10)="مرتجع مورد"),IF($D$3&lt;&gt;"",INDEX('HELP ACC-ITEMS'!$G$4:$G$1000,SMALL(IF(C407='HELP ACC-ITEMS'!$C$4:$C$1000,ROW('HELP ACC-ITEMS'!$C$4:$C$1000)-3),COUNTIF($C$8:C407,C407)))),0)</f>
        <v>0</v>
      </c>
      <c r="I407" s="55">
        <f t="shared" si="9"/>
        <v>0</v>
      </c>
      <c r="J407" s="55" t="str">
        <f t="array" ref="J407">IFERROR(INDEX('HELP ACC-ITEMS'!$H$4:$H$1000,SMALL(IF(C407='HELP ACC-ITEMS'!$C$4:$C$1000,ROW('HELP ACC-ITEMS'!$C$4:$C$1000)-3),COUNTIF($C$8:C407,C407))),"")</f>
        <v xml:space="preserve"> </v>
      </c>
    </row>
    <row r="408" spans="2:10">
      <c r="B408" s="55" t="str">
        <f>IF( E408&lt;&gt;"",COUNT($B$7:B407)+1,"")</f>
        <v/>
      </c>
      <c r="C408" s="57" t="str">
        <f>IFERROR(IF($D$3&lt;&gt;"",SMALL('HELP ACC-ITEMS'!$C$4:$C$1000,ROW(A402))," "),"    ")</f>
        <v xml:space="preserve"> </v>
      </c>
      <c r="D408" s="56" t="str">
        <f t="array" ref="D408">IFERROR(INDEX('HELP ACC-ITEMS'!$D$4:$D$1000,SMALL(IF(C408='HELP ACC-ITEMS'!$C$4:$C$1000,ROW('HELP ACC-ITEMS'!$C$4:$C$1000)-3),COUNTIF($C$8:C408,C408))),"")</f>
        <v xml:space="preserve"> </v>
      </c>
      <c r="E408" s="56" t="str">
        <f t="array" ref="E408">IFERROR(INDEX('HELP ACC-ITEMS'!$E$4:$E$1000,SMALL(IF(C408='HELP ACC-ITEMS'!$C$4:$C$1000,ROW('HELP ACC-ITEMS'!$C$4:$C$1000)-3),COUNTIF($C$8:C408,C408))),"")</f>
        <v/>
      </c>
      <c r="F408" s="56" t="str">
        <f t="array" ref="F408">IFERROR(INDEX('HELP ACC-ITEMS'!$F$4:$F$1000,SMALL(IF(C408='HELP ACC-ITEMS'!$C$4:$C$1000,ROW('HELP ACC-ITEMS'!$C$4:$C$1000)-3),COUNTIF($C$8:C408,C408))),"")</f>
        <v xml:space="preserve"> </v>
      </c>
      <c r="G408" s="55">
        <f t="array" ref="G408">IF(OR(MID($E408,1,4)="وارد",MID($E408,1,10)="مرتجع عميل"),IF($D$3&lt;&gt;"",INDEX('HELP ACC-ITEMS'!$G$4:$G$1000,SMALL(IF(C408='HELP ACC-ITEMS'!$C$4:$C$1000,ROW('HELP ACC-ITEMS'!$C$4:$C$1000)-3),COUNTIF($C$8:C408,C408)))),0)</f>
        <v>0</v>
      </c>
      <c r="H408" s="55">
        <f t="array" ref="H408">IF(OR(MID($E408,1,5)="منصرف",MID($E408,1,10)="مرتجع مورد"),IF($D$3&lt;&gt;"",INDEX('HELP ACC-ITEMS'!$G$4:$G$1000,SMALL(IF(C408='HELP ACC-ITEMS'!$C$4:$C$1000,ROW('HELP ACC-ITEMS'!$C$4:$C$1000)-3),COUNTIF($C$8:C408,C408)))),0)</f>
        <v>0</v>
      </c>
      <c r="I408" s="55">
        <f t="shared" si="9"/>
        <v>0</v>
      </c>
      <c r="J408" s="55" t="str">
        <f t="array" ref="J408">IFERROR(INDEX('HELP ACC-ITEMS'!$H$4:$H$1000,SMALL(IF(C408='HELP ACC-ITEMS'!$C$4:$C$1000,ROW('HELP ACC-ITEMS'!$C$4:$C$1000)-3),COUNTIF($C$8:C408,C408))),"")</f>
        <v xml:space="preserve"> </v>
      </c>
    </row>
    <row r="409" spans="2:10">
      <c r="B409" s="55" t="str">
        <f>IF( E409&lt;&gt;"",COUNT($B$7:B408)+1,"")</f>
        <v/>
      </c>
      <c r="C409" s="57" t="str">
        <f>IFERROR(IF($D$3&lt;&gt;"",SMALL('HELP ACC-ITEMS'!$C$4:$C$1000,ROW(A403))," "),"    ")</f>
        <v xml:space="preserve"> </v>
      </c>
      <c r="D409" s="56" t="str">
        <f t="array" ref="D409">IFERROR(INDEX('HELP ACC-ITEMS'!$D$4:$D$1000,SMALL(IF(C409='HELP ACC-ITEMS'!$C$4:$C$1000,ROW('HELP ACC-ITEMS'!$C$4:$C$1000)-3),COUNTIF($C$8:C409,C409))),"")</f>
        <v xml:space="preserve"> </v>
      </c>
      <c r="E409" s="56" t="str">
        <f t="array" ref="E409">IFERROR(INDEX('HELP ACC-ITEMS'!$E$4:$E$1000,SMALL(IF(C409='HELP ACC-ITEMS'!$C$4:$C$1000,ROW('HELP ACC-ITEMS'!$C$4:$C$1000)-3),COUNTIF($C$8:C409,C409))),"")</f>
        <v/>
      </c>
      <c r="F409" s="56" t="str">
        <f t="array" ref="F409">IFERROR(INDEX('HELP ACC-ITEMS'!$F$4:$F$1000,SMALL(IF(C409='HELP ACC-ITEMS'!$C$4:$C$1000,ROW('HELP ACC-ITEMS'!$C$4:$C$1000)-3),COUNTIF($C$8:C409,C409))),"")</f>
        <v xml:space="preserve"> </v>
      </c>
      <c r="G409" s="55">
        <f t="array" ref="G409">IF(OR(MID($E409,1,4)="وارد",MID($E409,1,10)="مرتجع عميل"),IF($D$3&lt;&gt;"",INDEX('HELP ACC-ITEMS'!$G$4:$G$1000,SMALL(IF(C409='HELP ACC-ITEMS'!$C$4:$C$1000,ROW('HELP ACC-ITEMS'!$C$4:$C$1000)-3),COUNTIF($C$8:C409,C409)))),0)</f>
        <v>0</v>
      </c>
      <c r="H409" s="55">
        <f t="array" ref="H409">IF(OR(MID($E409,1,5)="منصرف",MID($E409,1,10)="مرتجع مورد"),IF($D$3&lt;&gt;"",INDEX('HELP ACC-ITEMS'!$G$4:$G$1000,SMALL(IF(C409='HELP ACC-ITEMS'!$C$4:$C$1000,ROW('HELP ACC-ITEMS'!$C$4:$C$1000)-3),COUNTIF($C$8:C409,C409)))),0)</f>
        <v>0</v>
      </c>
      <c r="I409" s="55">
        <f t="shared" si="9"/>
        <v>0</v>
      </c>
      <c r="J409" s="55" t="str">
        <f t="array" ref="J409">IFERROR(INDEX('HELP ACC-ITEMS'!$H$4:$H$1000,SMALL(IF(C409='HELP ACC-ITEMS'!$C$4:$C$1000,ROW('HELP ACC-ITEMS'!$C$4:$C$1000)-3),COUNTIF($C$8:C409,C409))),"")</f>
        <v xml:space="preserve"> </v>
      </c>
    </row>
    <row r="410" spans="2:10">
      <c r="B410" s="55" t="str">
        <f>IF( E410&lt;&gt;"",COUNT($B$7:B409)+1,"")</f>
        <v/>
      </c>
      <c r="C410" s="57" t="str">
        <f>IFERROR(IF($D$3&lt;&gt;"",SMALL('HELP ACC-ITEMS'!$C$4:$C$1000,ROW(A404))," "),"    ")</f>
        <v xml:space="preserve"> </v>
      </c>
      <c r="D410" s="56" t="str">
        <f t="array" ref="D410">IFERROR(INDEX('HELP ACC-ITEMS'!$D$4:$D$1000,SMALL(IF(C410='HELP ACC-ITEMS'!$C$4:$C$1000,ROW('HELP ACC-ITEMS'!$C$4:$C$1000)-3),COUNTIF($C$8:C410,C410))),"")</f>
        <v xml:space="preserve"> </v>
      </c>
      <c r="E410" s="56" t="str">
        <f t="array" ref="E410">IFERROR(INDEX('HELP ACC-ITEMS'!$E$4:$E$1000,SMALL(IF(C410='HELP ACC-ITEMS'!$C$4:$C$1000,ROW('HELP ACC-ITEMS'!$C$4:$C$1000)-3),COUNTIF($C$8:C410,C410))),"")</f>
        <v/>
      </c>
      <c r="F410" s="56" t="str">
        <f t="array" ref="F410">IFERROR(INDEX('HELP ACC-ITEMS'!$F$4:$F$1000,SMALL(IF(C410='HELP ACC-ITEMS'!$C$4:$C$1000,ROW('HELP ACC-ITEMS'!$C$4:$C$1000)-3),COUNTIF($C$8:C410,C410))),"")</f>
        <v xml:space="preserve"> </v>
      </c>
      <c r="G410" s="55">
        <f t="array" ref="G410">IF(OR(MID($E410,1,4)="وارد",MID($E410,1,10)="مرتجع عميل"),IF($D$3&lt;&gt;"",INDEX('HELP ACC-ITEMS'!$G$4:$G$1000,SMALL(IF(C410='HELP ACC-ITEMS'!$C$4:$C$1000,ROW('HELP ACC-ITEMS'!$C$4:$C$1000)-3),COUNTIF($C$8:C410,C410)))),0)</f>
        <v>0</v>
      </c>
      <c r="H410" s="55">
        <f t="array" ref="H410">IF(OR(MID($E410,1,5)="منصرف",MID($E410,1,10)="مرتجع مورد"),IF($D$3&lt;&gt;"",INDEX('HELP ACC-ITEMS'!$G$4:$G$1000,SMALL(IF(C410='HELP ACC-ITEMS'!$C$4:$C$1000,ROW('HELP ACC-ITEMS'!$C$4:$C$1000)-3),COUNTIF($C$8:C410,C410)))),0)</f>
        <v>0</v>
      </c>
      <c r="I410" s="55">
        <f t="shared" si="9"/>
        <v>0</v>
      </c>
      <c r="J410" s="55" t="str">
        <f t="array" ref="J410">IFERROR(INDEX('HELP ACC-ITEMS'!$H$4:$H$1000,SMALL(IF(C410='HELP ACC-ITEMS'!$C$4:$C$1000,ROW('HELP ACC-ITEMS'!$C$4:$C$1000)-3),COUNTIF($C$8:C410,C410))),"")</f>
        <v xml:space="preserve"> </v>
      </c>
    </row>
    <row r="411" spans="2:10">
      <c r="B411" s="55" t="str">
        <f>IF( E411&lt;&gt;"",COUNT($B$7:B410)+1,"")</f>
        <v/>
      </c>
      <c r="C411" s="57" t="str">
        <f>IFERROR(IF($D$3&lt;&gt;"",SMALL('HELP ACC-ITEMS'!$C$4:$C$1000,ROW(A405))," "),"    ")</f>
        <v xml:space="preserve"> </v>
      </c>
      <c r="D411" s="56" t="str">
        <f t="array" ref="D411">IFERROR(INDEX('HELP ACC-ITEMS'!$D$4:$D$1000,SMALL(IF(C411='HELP ACC-ITEMS'!$C$4:$C$1000,ROW('HELP ACC-ITEMS'!$C$4:$C$1000)-3),COUNTIF($C$8:C411,C411))),"")</f>
        <v xml:space="preserve"> </v>
      </c>
      <c r="E411" s="56" t="str">
        <f t="array" ref="E411">IFERROR(INDEX('HELP ACC-ITEMS'!$E$4:$E$1000,SMALL(IF(C411='HELP ACC-ITEMS'!$C$4:$C$1000,ROW('HELP ACC-ITEMS'!$C$4:$C$1000)-3),COUNTIF($C$8:C411,C411))),"")</f>
        <v/>
      </c>
      <c r="F411" s="56" t="str">
        <f t="array" ref="F411">IFERROR(INDEX('HELP ACC-ITEMS'!$F$4:$F$1000,SMALL(IF(C411='HELP ACC-ITEMS'!$C$4:$C$1000,ROW('HELP ACC-ITEMS'!$C$4:$C$1000)-3),COUNTIF($C$8:C411,C411))),"")</f>
        <v xml:space="preserve"> </v>
      </c>
      <c r="G411" s="55">
        <f t="array" ref="G411">IF(OR(MID($E411,1,4)="وارد",MID($E411,1,10)="مرتجع عميل"),IF($D$3&lt;&gt;"",INDEX('HELP ACC-ITEMS'!$G$4:$G$1000,SMALL(IF(C411='HELP ACC-ITEMS'!$C$4:$C$1000,ROW('HELP ACC-ITEMS'!$C$4:$C$1000)-3),COUNTIF($C$8:C411,C411)))),0)</f>
        <v>0</v>
      </c>
      <c r="H411" s="55">
        <f t="array" ref="H411">IF(OR(MID($E411,1,5)="منصرف",MID($E411,1,10)="مرتجع مورد"),IF($D$3&lt;&gt;"",INDEX('HELP ACC-ITEMS'!$G$4:$G$1000,SMALL(IF(C411='HELP ACC-ITEMS'!$C$4:$C$1000,ROW('HELP ACC-ITEMS'!$C$4:$C$1000)-3),COUNTIF($C$8:C411,C411)))),0)</f>
        <v>0</v>
      </c>
      <c r="I411" s="55">
        <f t="shared" si="9"/>
        <v>0</v>
      </c>
      <c r="J411" s="55" t="str">
        <f t="array" ref="J411">IFERROR(INDEX('HELP ACC-ITEMS'!$H$4:$H$1000,SMALL(IF(C411='HELP ACC-ITEMS'!$C$4:$C$1000,ROW('HELP ACC-ITEMS'!$C$4:$C$1000)-3),COUNTIF($C$8:C411,C411))),"")</f>
        <v xml:space="preserve"> </v>
      </c>
    </row>
    <row r="412" spans="2:10">
      <c r="B412" s="55" t="str">
        <f>IF( E412&lt;&gt;"",COUNT($B$7:B411)+1,"")</f>
        <v/>
      </c>
      <c r="C412" s="57" t="str">
        <f>IFERROR(IF($D$3&lt;&gt;"",SMALL('HELP ACC-ITEMS'!$C$4:$C$1000,ROW(A406))," "),"    ")</f>
        <v xml:space="preserve"> </v>
      </c>
      <c r="D412" s="56" t="str">
        <f t="array" ref="D412">IFERROR(INDEX('HELP ACC-ITEMS'!$D$4:$D$1000,SMALL(IF(C412='HELP ACC-ITEMS'!$C$4:$C$1000,ROW('HELP ACC-ITEMS'!$C$4:$C$1000)-3),COUNTIF($C$8:C412,C412))),"")</f>
        <v xml:space="preserve"> </v>
      </c>
      <c r="E412" s="56" t="str">
        <f t="array" ref="E412">IFERROR(INDEX('HELP ACC-ITEMS'!$E$4:$E$1000,SMALL(IF(C412='HELP ACC-ITEMS'!$C$4:$C$1000,ROW('HELP ACC-ITEMS'!$C$4:$C$1000)-3),COUNTIF($C$8:C412,C412))),"")</f>
        <v/>
      </c>
      <c r="F412" s="56" t="str">
        <f t="array" ref="F412">IFERROR(INDEX('HELP ACC-ITEMS'!$F$4:$F$1000,SMALL(IF(C412='HELP ACC-ITEMS'!$C$4:$C$1000,ROW('HELP ACC-ITEMS'!$C$4:$C$1000)-3),COUNTIF($C$8:C412,C412))),"")</f>
        <v xml:space="preserve"> </v>
      </c>
      <c r="G412" s="55">
        <f t="array" ref="G412">IF(OR(MID($E412,1,4)="وارد",MID($E412,1,10)="مرتجع عميل"),IF($D$3&lt;&gt;"",INDEX('HELP ACC-ITEMS'!$G$4:$G$1000,SMALL(IF(C412='HELP ACC-ITEMS'!$C$4:$C$1000,ROW('HELP ACC-ITEMS'!$C$4:$C$1000)-3),COUNTIF($C$8:C412,C412)))),0)</f>
        <v>0</v>
      </c>
      <c r="H412" s="55">
        <f t="array" ref="H412">IF(OR(MID($E412,1,5)="منصرف",MID($E412,1,10)="مرتجع مورد"),IF($D$3&lt;&gt;"",INDEX('HELP ACC-ITEMS'!$G$4:$G$1000,SMALL(IF(C412='HELP ACC-ITEMS'!$C$4:$C$1000,ROW('HELP ACC-ITEMS'!$C$4:$C$1000)-3),COUNTIF($C$8:C412,C412)))),0)</f>
        <v>0</v>
      </c>
      <c r="I412" s="55">
        <f t="shared" si="9"/>
        <v>0</v>
      </c>
      <c r="J412" s="55" t="str">
        <f t="array" ref="J412">IFERROR(INDEX('HELP ACC-ITEMS'!$H$4:$H$1000,SMALL(IF(C412='HELP ACC-ITEMS'!$C$4:$C$1000,ROW('HELP ACC-ITEMS'!$C$4:$C$1000)-3),COUNTIF($C$8:C412,C412))),"")</f>
        <v xml:space="preserve"> </v>
      </c>
    </row>
    <row r="413" spans="2:10">
      <c r="B413" s="55" t="str">
        <f>IF( E413&lt;&gt;"",COUNT($B$7:B412)+1,"")</f>
        <v/>
      </c>
      <c r="C413" s="57" t="str">
        <f>IFERROR(IF($D$3&lt;&gt;"",SMALL('HELP ACC-ITEMS'!$C$4:$C$1000,ROW(A407))," "),"    ")</f>
        <v xml:space="preserve"> </v>
      </c>
      <c r="D413" s="56" t="str">
        <f t="array" ref="D413">IFERROR(INDEX('HELP ACC-ITEMS'!$D$4:$D$1000,SMALL(IF(C413='HELP ACC-ITEMS'!$C$4:$C$1000,ROW('HELP ACC-ITEMS'!$C$4:$C$1000)-3),COUNTIF($C$8:C413,C413))),"")</f>
        <v xml:space="preserve"> </v>
      </c>
      <c r="E413" s="56" t="str">
        <f t="array" ref="E413">IFERROR(INDEX('HELP ACC-ITEMS'!$E$4:$E$1000,SMALL(IF(C413='HELP ACC-ITEMS'!$C$4:$C$1000,ROW('HELP ACC-ITEMS'!$C$4:$C$1000)-3),COUNTIF($C$8:C413,C413))),"")</f>
        <v/>
      </c>
      <c r="F413" s="56" t="str">
        <f t="array" ref="F413">IFERROR(INDEX('HELP ACC-ITEMS'!$F$4:$F$1000,SMALL(IF(C413='HELP ACC-ITEMS'!$C$4:$C$1000,ROW('HELP ACC-ITEMS'!$C$4:$C$1000)-3),COUNTIF($C$8:C413,C413))),"")</f>
        <v xml:space="preserve"> </v>
      </c>
      <c r="G413" s="55">
        <f t="array" ref="G413">IF(OR(MID($E413,1,4)="وارد",MID($E413,1,10)="مرتجع عميل"),IF($D$3&lt;&gt;"",INDEX('HELP ACC-ITEMS'!$G$4:$G$1000,SMALL(IF(C413='HELP ACC-ITEMS'!$C$4:$C$1000,ROW('HELP ACC-ITEMS'!$C$4:$C$1000)-3),COUNTIF($C$8:C413,C413)))),0)</f>
        <v>0</v>
      </c>
      <c r="H413" s="55">
        <f t="array" ref="H413">IF(OR(MID($E413,1,5)="منصرف",MID($E413,1,10)="مرتجع مورد"),IF($D$3&lt;&gt;"",INDEX('HELP ACC-ITEMS'!$G$4:$G$1000,SMALL(IF(C413='HELP ACC-ITEMS'!$C$4:$C$1000,ROW('HELP ACC-ITEMS'!$C$4:$C$1000)-3),COUNTIF($C$8:C413,C413)))),0)</f>
        <v>0</v>
      </c>
      <c r="I413" s="55">
        <f t="shared" si="9"/>
        <v>0</v>
      </c>
      <c r="J413" s="55" t="str">
        <f t="array" ref="J413">IFERROR(INDEX('HELP ACC-ITEMS'!$H$4:$H$1000,SMALL(IF(C413='HELP ACC-ITEMS'!$C$4:$C$1000,ROW('HELP ACC-ITEMS'!$C$4:$C$1000)-3),COUNTIF($C$8:C413,C413))),"")</f>
        <v xml:space="preserve"> </v>
      </c>
    </row>
    <row r="414" spans="2:10">
      <c r="B414" s="55" t="str">
        <f>IF( E414&lt;&gt;"",COUNT($B$7:B413)+1,"")</f>
        <v/>
      </c>
      <c r="C414" s="57" t="str">
        <f>IFERROR(IF($D$3&lt;&gt;"",SMALL('HELP ACC-ITEMS'!$C$4:$C$1000,ROW(A408))," "),"    ")</f>
        <v xml:space="preserve"> </v>
      </c>
      <c r="D414" s="56" t="str">
        <f t="array" ref="D414">IFERROR(INDEX('HELP ACC-ITEMS'!$D$4:$D$1000,SMALL(IF(C414='HELP ACC-ITEMS'!$C$4:$C$1000,ROW('HELP ACC-ITEMS'!$C$4:$C$1000)-3),COUNTIF($C$8:C414,C414))),"")</f>
        <v xml:space="preserve"> </v>
      </c>
      <c r="E414" s="56" t="str">
        <f t="array" ref="E414">IFERROR(INDEX('HELP ACC-ITEMS'!$E$4:$E$1000,SMALL(IF(C414='HELP ACC-ITEMS'!$C$4:$C$1000,ROW('HELP ACC-ITEMS'!$C$4:$C$1000)-3),COUNTIF($C$8:C414,C414))),"")</f>
        <v/>
      </c>
      <c r="F414" s="56" t="str">
        <f t="array" ref="F414">IFERROR(INDEX('HELP ACC-ITEMS'!$F$4:$F$1000,SMALL(IF(C414='HELP ACC-ITEMS'!$C$4:$C$1000,ROW('HELP ACC-ITEMS'!$C$4:$C$1000)-3),COUNTIF($C$8:C414,C414))),"")</f>
        <v xml:space="preserve"> </v>
      </c>
      <c r="G414" s="55">
        <f t="array" ref="G414">IF(OR(MID($E414,1,4)="وارد",MID($E414,1,10)="مرتجع عميل"),IF($D$3&lt;&gt;"",INDEX('HELP ACC-ITEMS'!$G$4:$G$1000,SMALL(IF(C414='HELP ACC-ITEMS'!$C$4:$C$1000,ROW('HELP ACC-ITEMS'!$C$4:$C$1000)-3),COUNTIF($C$8:C414,C414)))),0)</f>
        <v>0</v>
      </c>
      <c r="H414" s="55">
        <f t="array" ref="H414">IF(OR(MID($E414,1,5)="منصرف",MID($E414,1,10)="مرتجع مورد"),IF($D$3&lt;&gt;"",INDEX('HELP ACC-ITEMS'!$G$4:$G$1000,SMALL(IF(C414='HELP ACC-ITEMS'!$C$4:$C$1000,ROW('HELP ACC-ITEMS'!$C$4:$C$1000)-3),COUNTIF($C$8:C414,C414)))),0)</f>
        <v>0</v>
      </c>
      <c r="I414" s="55">
        <f t="shared" si="9"/>
        <v>0</v>
      </c>
      <c r="J414" s="55" t="str">
        <f t="array" ref="J414">IFERROR(INDEX('HELP ACC-ITEMS'!$H$4:$H$1000,SMALL(IF(C414='HELP ACC-ITEMS'!$C$4:$C$1000,ROW('HELP ACC-ITEMS'!$C$4:$C$1000)-3),COUNTIF($C$8:C414,C414))),"")</f>
        <v xml:space="preserve"> </v>
      </c>
    </row>
    <row r="415" spans="2:10">
      <c r="B415" s="55" t="str">
        <f>IF( E415&lt;&gt;"",COUNT($B$7:B414)+1,"")</f>
        <v/>
      </c>
      <c r="C415" s="57" t="str">
        <f>IFERROR(IF($D$3&lt;&gt;"",SMALL('HELP ACC-ITEMS'!$C$4:$C$1000,ROW(A409))," "),"    ")</f>
        <v xml:space="preserve"> </v>
      </c>
      <c r="D415" s="56" t="str">
        <f t="array" ref="D415">IFERROR(INDEX('HELP ACC-ITEMS'!$D$4:$D$1000,SMALL(IF(C415='HELP ACC-ITEMS'!$C$4:$C$1000,ROW('HELP ACC-ITEMS'!$C$4:$C$1000)-3),COUNTIF($C$8:C415,C415))),"")</f>
        <v xml:space="preserve"> </v>
      </c>
      <c r="E415" s="56" t="str">
        <f t="array" ref="E415">IFERROR(INDEX('HELP ACC-ITEMS'!$E$4:$E$1000,SMALL(IF(C415='HELP ACC-ITEMS'!$C$4:$C$1000,ROW('HELP ACC-ITEMS'!$C$4:$C$1000)-3),COUNTIF($C$8:C415,C415))),"")</f>
        <v/>
      </c>
      <c r="F415" s="56" t="str">
        <f t="array" ref="F415">IFERROR(INDEX('HELP ACC-ITEMS'!$F$4:$F$1000,SMALL(IF(C415='HELP ACC-ITEMS'!$C$4:$C$1000,ROW('HELP ACC-ITEMS'!$C$4:$C$1000)-3),COUNTIF($C$8:C415,C415))),"")</f>
        <v xml:space="preserve"> </v>
      </c>
      <c r="G415" s="55">
        <f t="array" ref="G415">IF(OR(MID($E415,1,4)="وارد",MID($E415,1,10)="مرتجع عميل"),IF($D$3&lt;&gt;"",INDEX('HELP ACC-ITEMS'!$G$4:$G$1000,SMALL(IF(C415='HELP ACC-ITEMS'!$C$4:$C$1000,ROW('HELP ACC-ITEMS'!$C$4:$C$1000)-3),COUNTIF($C$8:C415,C415)))),0)</f>
        <v>0</v>
      </c>
      <c r="H415" s="55">
        <f t="array" ref="H415">IF(OR(MID($E415,1,5)="منصرف",MID($E415,1,10)="مرتجع مورد"),IF($D$3&lt;&gt;"",INDEX('HELP ACC-ITEMS'!$G$4:$G$1000,SMALL(IF(C415='HELP ACC-ITEMS'!$C$4:$C$1000,ROW('HELP ACC-ITEMS'!$C$4:$C$1000)-3),COUNTIF($C$8:C415,C415)))),0)</f>
        <v>0</v>
      </c>
      <c r="I415" s="55">
        <f t="shared" si="9"/>
        <v>0</v>
      </c>
      <c r="J415" s="55" t="str">
        <f t="array" ref="J415">IFERROR(INDEX('HELP ACC-ITEMS'!$H$4:$H$1000,SMALL(IF(C415='HELP ACC-ITEMS'!$C$4:$C$1000,ROW('HELP ACC-ITEMS'!$C$4:$C$1000)-3),COUNTIF($C$8:C415,C415))),"")</f>
        <v xml:space="preserve"> </v>
      </c>
    </row>
    <row r="416" spans="2:10">
      <c r="B416" s="55" t="str">
        <f>IF( E416&lt;&gt;"",COUNT($B$7:B415)+1,"")</f>
        <v/>
      </c>
      <c r="C416" s="57" t="str">
        <f>IFERROR(IF($D$3&lt;&gt;"",SMALL('HELP ACC-ITEMS'!$C$4:$C$1000,ROW(A410))," "),"    ")</f>
        <v xml:space="preserve"> </v>
      </c>
      <c r="D416" s="56" t="str">
        <f t="array" ref="D416">IFERROR(INDEX('HELP ACC-ITEMS'!$D$4:$D$1000,SMALL(IF(C416='HELP ACC-ITEMS'!$C$4:$C$1000,ROW('HELP ACC-ITEMS'!$C$4:$C$1000)-3),COUNTIF($C$8:C416,C416))),"")</f>
        <v xml:space="preserve"> </v>
      </c>
      <c r="E416" s="56" t="str">
        <f t="array" ref="E416">IFERROR(INDEX('HELP ACC-ITEMS'!$E$4:$E$1000,SMALL(IF(C416='HELP ACC-ITEMS'!$C$4:$C$1000,ROW('HELP ACC-ITEMS'!$C$4:$C$1000)-3),COUNTIF($C$8:C416,C416))),"")</f>
        <v/>
      </c>
      <c r="F416" s="56" t="str">
        <f t="array" ref="F416">IFERROR(INDEX('HELP ACC-ITEMS'!$F$4:$F$1000,SMALL(IF(C416='HELP ACC-ITEMS'!$C$4:$C$1000,ROW('HELP ACC-ITEMS'!$C$4:$C$1000)-3),COUNTIF($C$8:C416,C416))),"")</f>
        <v xml:space="preserve"> </v>
      </c>
      <c r="G416" s="55">
        <f t="array" ref="G416">IF(OR(MID($E416,1,4)="وارد",MID($E416,1,10)="مرتجع عميل"),IF($D$3&lt;&gt;"",INDEX('HELP ACC-ITEMS'!$G$4:$G$1000,SMALL(IF(C416='HELP ACC-ITEMS'!$C$4:$C$1000,ROW('HELP ACC-ITEMS'!$C$4:$C$1000)-3),COUNTIF($C$8:C416,C416)))),0)</f>
        <v>0</v>
      </c>
      <c r="H416" s="55">
        <f t="array" ref="H416">IF(OR(MID($E416,1,5)="منصرف",MID($E416,1,10)="مرتجع مورد"),IF($D$3&lt;&gt;"",INDEX('HELP ACC-ITEMS'!$G$4:$G$1000,SMALL(IF(C416='HELP ACC-ITEMS'!$C$4:$C$1000,ROW('HELP ACC-ITEMS'!$C$4:$C$1000)-3),COUNTIF($C$8:C416,C416)))),0)</f>
        <v>0</v>
      </c>
      <c r="I416" s="55">
        <f t="shared" si="9"/>
        <v>0</v>
      </c>
      <c r="J416" s="55" t="str">
        <f t="array" ref="J416">IFERROR(INDEX('HELP ACC-ITEMS'!$H$4:$H$1000,SMALL(IF(C416='HELP ACC-ITEMS'!$C$4:$C$1000,ROW('HELP ACC-ITEMS'!$C$4:$C$1000)-3),COUNTIF($C$8:C416,C416))),"")</f>
        <v xml:space="preserve"> </v>
      </c>
    </row>
    <row r="417" spans="2:10">
      <c r="B417" s="55" t="str">
        <f>IF( E417&lt;&gt;"",COUNT($B$7:B416)+1,"")</f>
        <v/>
      </c>
      <c r="C417" s="57" t="str">
        <f>IFERROR(IF($D$3&lt;&gt;"",SMALL('HELP ACC-ITEMS'!$C$4:$C$1000,ROW(A411))," "),"    ")</f>
        <v xml:space="preserve"> </v>
      </c>
      <c r="D417" s="56" t="str">
        <f t="array" ref="D417">IFERROR(INDEX('HELP ACC-ITEMS'!$D$4:$D$1000,SMALL(IF(C417='HELP ACC-ITEMS'!$C$4:$C$1000,ROW('HELP ACC-ITEMS'!$C$4:$C$1000)-3),COUNTIF($C$8:C417,C417))),"")</f>
        <v xml:space="preserve"> </v>
      </c>
      <c r="E417" s="56" t="str">
        <f t="array" ref="E417">IFERROR(INDEX('HELP ACC-ITEMS'!$E$4:$E$1000,SMALL(IF(C417='HELP ACC-ITEMS'!$C$4:$C$1000,ROW('HELP ACC-ITEMS'!$C$4:$C$1000)-3),COUNTIF($C$8:C417,C417))),"")</f>
        <v/>
      </c>
      <c r="F417" s="56" t="str">
        <f t="array" ref="F417">IFERROR(INDEX('HELP ACC-ITEMS'!$F$4:$F$1000,SMALL(IF(C417='HELP ACC-ITEMS'!$C$4:$C$1000,ROW('HELP ACC-ITEMS'!$C$4:$C$1000)-3),COUNTIF($C$8:C417,C417))),"")</f>
        <v xml:space="preserve"> </v>
      </c>
      <c r="G417" s="55">
        <f t="array" ref="G417">IF(OR(MID($E417,1,4)="وارد",MID($E417,1,10)="مرتجع عميل"),IF($D$3&lt;&gt;"",INDEX('HELP ACC-ITEMS'!$G$4:$G$1000,SMALL(IF(C417='HELP ACC-ITEMS'!$C$4:$C$1000,ROW('HELP ACC-ITEMS'!$C$4:$C$1000)-3),COUNTIF($C$8:C417,C417)))),0)</f>
        <v>0</v>
      </c>
      <c r="H417" s="55">
        <f t="array" ref="H417">IF(OR(MID($E417,1,5)="منصرف",MID($E417,1,10)="مرتجع مورد"),IF($D$3&lt;&gt;"",INDEX('HELP ACC-ITEMS'!$G$4:$G$1000,SMALL(IF(C417='HELP ACC-ITEMS'!$C$4:$C$1000,ROW('HELP ACC-ITEMS'!$C$4:$C$1000)-3),COUNTIF($C$8:C417,C417)))),0)</f>
        <v>0</v>
      </c>
      <c r="I417" s="55">
        <f t="shared" si="9"/>
        <v>0</v>
      </c>
      <c r="J417" s="55" t="str">
        <f t="array" ref="J417">IFERROR(INDEX('HELP ACC-ITEMS'!$H$4:$H$1000,SMALL(IF(C417='HELP ACC-ITEMS'!$C$4:$C$1000,ROW('HELP ACC-ITEMS'!$C$4:$C$1000)-3),COUNTIF($C$8:C417,C417))),"")</f>
        <v xml:space="preserve"> </v>
      </c>
    </row>
    <row r="418" spans="2:10">
      <c r="B418" s="55" t="str">
        <f>IF( E418&lt;&gt;"",COUNT($B$7:B417)+1,"")</f>
        <v/>
      </c>
      <c r="C418" s="57" t="str">
        <f>IFERROR(IF($D$3&lt;&gt;"",SMALL('HELP ACC-ITEMS'!$C$4:$C$1000,ROW(A412))," "),"    ")</f>
        <v xml:space="preserve"> </v>
      </c>
      <c r="D418" s="56" t="str">
        <f t="array" ref="D418">IFERROR(INDEX('HELP ACC-ITEMS'!$D$4:$D$1000,SMALL(IF(C418='HELP ACC-ITEMS'!$C$4:$C$1000,ROW('HELP ACC-ITEMS'!$C$4:$C$1000)-3),COUNTIF($C$8:C418,C418))),"")</f>
        <v xml:space="preserve"> </v>
      </c>
      <c r="E418" s="56" t="str">
        <f t="array" ref="E418">IFERROR(INDEX('HELP ACC-ITEMS'!$E$4:$E$1000,SMALL(IF(C418='HELP ACC-ITEMS'!$C$4:$C$1000,ROW('HELP ACC-ITEMS'!$C$4:$C$1000)-3),COUNTIF($C$8:C418,C418))),"")</f>
        <v/>
      </c>
      <c r="F418" s="56" t="str">
        <f t="array" ref="F418">IFERROR(INDEX('HELP ACC-ITEMS'!$F$4:$F$1000,SMALL(IF(C418='HELP ACC-ITEMS'!$C$4:$C$1000,ROW('HELP ACC-ITEMS'!$C$4:$C$1000)-3),COUNTIF($C$8:C418,C418))),"")</f>
        <v xml:space="preserve"> </v>
      </c>
      <c r="G418" s="55">
        <f t="array" ref="G418">IF(OR(MID($E418,1,4)="وارد",MID($E418,1,10)="مرتجع عميل"),IF($D$3&lt;&gt;"",INDEX('HELP ACC-ITEMS'!$G$4:$G$1000,SMALL(IF(C418='HELP ACC-ITEMS'!$C$4:$C$1000,ROW('HELP ACC-ITEMS'!$C$4:$C$1000)-3),COUNTIF($C$8:C418,C418)))),0)</f>
        <v>0</v>
      </c>
      <c r="H418" s="55">
        <f t="array" ref="H418">IF(OR(MID($E418,1,5)="منصرف",MID($E418,1,10)="مرتجع مورد"),IF($D$3&lt;&gt;"",INDEX('HELP ACC-ITEMS'!$G$4:$G$1000,SMALL(IF(C418='HELP ACC-ITEMS'!$C$4:$C$1000,ROW('HELP ACC-ITEMS'!$C$4:$C$1000)-3),COUNTIF($C$8:C418,C418)))),0)</f>
        <v>0</v>
      </c>
      <c r="I418" s="55">
        <f t="shared" si="9"/>
        <v>0</v>
      </c>
      <c r="J418" s="55" t="str">
        <f t="array" ref="J418">IFERROR(INDEX('HELP ACC-ITEMS'!$H$4:$H$1000,SMALL(IF(C418='HELP ACC-ITEMS'!$C$4:$C$1000,ROW('HELP ACC-ITEMS'!$C$4:$C$1000)-3),COUNTIF($C$8:C418,C418))),"")</f>
        <v xml:space="preserve"> </v>
      </c>
    </row>
    <row r="419" spans="2:10">
      <c r="B419" s="55" t="str">
        <f>IF( E419&lt;&gt;"",COUNT($B$7:B418)+1,"")</f>
        <v/>
      </c>
      <c r="C419" s="57" t="str">
        <f>IFERROR(IF($D$3&lt;&gt;"",SMALL('HELP ACC-ITEMS'!$C$4:$C$1000,ROW(A413))," "),"    ")</f>
        <v xml:space="preserve"> </v>
      </c>
      <c r="D419" s="56" t="str">
        <f t="array" ref="D419">IFERROR(INDEX('HELP ACC-ITEMS'!$D$4:$D$1000,SMALL(IF(C419='HELP ACC-ITEMS'!$C$4:$C$1000,ROW('HELP ACC-ITEMS'!$C$4:$C$1000)-3),COUNTIF($C$8:C419,C419))),"")</f>
        <v xml:space="preserve"> </v>
      </c>
      <c r="E419" s="56" t="str">
        <f t="array" ref="E419">IFERROR(INDEX('HELP ACC-ITEMS'!$E$4:$E$1000,SMALL(IF(C419='HELP ACC-ITEMS'!$C$4:$C$1000,ROW('HELP ACC-ITEMS'!$C$4:$C$1000)-3),COUNTIF($C$8:C419,C419))),"")</f>
        <v/>
      </c>
      <c r="F419" s="56" t="str">
        <f t="array" ref="F419">IFERROR(INDEX('HELP ACC-ITEMS'!$F$4:$F$1000,SMALL(IF(C419='HELP ACC-ITEMS'!$C$4:$C$1000,ROW('HELP ACC-ITEMS'!$C$4:$C$1000)-3),COUNTIF($C$8:C419,C419))),"")</f>
        <v xml:space="preserve"> </v>
      </c>
      <c r="G419" s="55">
        <f t="array" ref="G419">IF(OR(MID($E419,1,4)="وارد",MID($E419,1,10)="مرتجع عميل"),IF($D$3&lt;&gt;"",INDEX('HELP ACC-ITEMS'!$G$4:$G$1000,SMALL(IF(C419='HELP ACC-ITEMS'!$C$4:$C$1000,ROW('HELP ACC-ITEMS'!$C$4:$C$1000)-3),COUNTIF($C$8:C419,C419)))),0)</f>
        <v>0</v>
      </c>
      <c r="H419" s="55">
        <f t="array" ref="H419">IF(OR(MID($E419,1,5)="منصرف",MID($E419,1,10)="مرتجع مورد"),IF($D$3&lt;&gt;"",INDEX('HELP ACC-ITEMS'!$G$4:$G$1000,SMALL(IF(C419='HELP ACC-ITEMS'!$C$4:$C$1000,ROW('HELP ACC-ITEMS'!$C$4:$C$1000)-3),COUNTIF($C$8:C419,C419)))),0)</f>
        <v>0</v>
      </c>
      <c r="I419" s="55">
        <f t="shared" si="9"/>
        <v>0</v>
      </c>
      <c r="J419" s="55" t="str">
        <f t="array" ref="J419">IFERROR(INDEX('HELP ACC-ITEMS'!$H$4:$H$1000,SMALL(IF(C419='HELP ACC-ITEMS'!$C$4:$C$1000,ROW('HELP ACC-ITEMS'!$C$4:$C$1000)-3),COUNTIF($C$8:C419,C419))),"")</f>
        <v xml:space="preserve"> </v>
      </c>
    </row>
    <row r="420" spans="2:10">
      <c r="B420" s="55" t="str">
        <f>IF( E420&lt;&gt;"",COUNT($B$7:B419)+1,"")</f>
        <v/>
      </c>
      <c r="C420" s="57" t="str">
        <f>IFERROR(IF($D$3&lt;&gt;"",SMALL('HELP ACC-ITEMS'!$C$4:$C$1000,ROW(A414))," "),"    ")</f>
        <v xml:space="preserve"> </v>
      </c>
      <c r="D420" s="56" t="str">
        <f t="array" ref="D420">IFERROR(INDEX('HELP ACC-ITEMS'!$D$4:$D$1000,SMALL(IF(C420='HELP ACC-ITEMS'!$C$4:$C$1000,ROW('HELP ACC-ITEMS'!$C$4:$C$1000)-3),COUNTIF($C$8:C420,C420))),"")</f>
        <v xml:space="preserve"> </v>
      </c>
      <c r="E420" s="56" t="str">
        <f t="array" ref="E420">IFERROR(INDEX('HELP ACC-ITEMS'!$E$4:$E$1000,SMALL(IF(C420='HELP ACC-ITEMS'!$C$4:$C$1000,ROW('HELP ACC-ITEMS'!$C$4:$C$1000)-3),COUNTIF($C$8:C420,C420))),"")</f>
        <v/>
      </c>
      <c r="F420" s="56" t="str">
        <f t="array" ref="F420">IFERROR(INDEX('HELP ACC-ITEMS'!$F$4:$F$1000,SMALL(IF(C420='HELP ACC-ITEMS'!$C$4:$C$1000,ROW('HELP ACC-ITEMS'!$C$4:$C$1000)-3),COUNTIF($C$8:C420,C420))),"")</f>
        <v xml:space="preserve"> </v>
      </c>
      <c r="G420" s="55">
        <f t="array" ref="G420">IF(OR(MID($E420,1,4)="وارد",MID($E420,1,10)="مرتجع عميل"),IF($D$3&lt;&gt;"",INDEX('HELP ACC-ITEMS'!$G$4:$G$1000,SMALL(IF(C420='HELP ACC-ITEMS'!$C$4:$C$1000,ROW('HELP ACC-ITEMS'!$C$4:$C$1000)-3),COUNTIF($C$8:C420,C420)))),0)</f>
        <v>0</v>
      </c>
      <c r="H420" s="55">
        <f t="array" ref="H420">IF(OR(MID($E420,1,5)="منصرف",MID($E420,1,10)="مرتجع مورد"),IF($D$3&lt;&gt;"",INDEX('HELP ACC-ITEMS'!$G$4:$G$1000,SMALL(IF(C420='HELP ACC-ITEMS'!$C$4:$C$1000,ROW('HELP ACC-ITEMS'!$C$4:$C$1000)-3),COUNTIF($C$8:C420,C420)))),0)</f>
        <v>0</v>
      </c>
      <c r="I420" s="55">
        <f t="shared" si="9"/>
        <v>0</v>
      </c>
      <c r="J420" s="55" t="str">
        <f t="array" ref="J420">IFERROR(INDEX('HELP ACC-ITEMS'!$H$4:$H$1000,SMALL(IF(C420='HELP ACC-ITEMS'!$C$4:$C$1000,ROW('HELP ACC-ITEMS'!$C$4:$C$1000)-3),COUNTIF($C$8:C420,C420))),"")</f>
        <v xml:space="preserve"> </v>
      </c>
    </row>
    <row r="421" spans="2:10">
      <c r="B421" s="55" t="str">
        <f>IF( E421&lt;&gt;"",COUNT($B$7:B420)+1,"")</f>
        <v/>
      </c>
      <c r="C421" s="57" t="str">
        <f>IFERROR(IF($D$3&lt;&gt;"",SMALL('HELP ACC-ITEMS'!$C$4:$C$1000,ROW(A415))," "),"    ")</f>
        <v xml:space="preserve"> </v>
      </c>
      <c r="D421" s="56" t="str">
        <f t="array" ref="D421">IFERROR(INDEX('HELP ACC-ITEMS'!$D$4:$D$1000,SMALL(IF(C421='HELP ACC-ITEMS'!$C$4:$C$1000,ROW('HELP ACC-ITEMS'!$C$4:$C$1000)-3),COUNTIF($C$8:C421,C421))),"")</f>
        <v xml:space="preserve"> </v>
      </c>
      <c r="E421" s="56" t="str">
        <f t="array" ref="E421">IFERROR(INDEX('HELP ACC-ITEMS'!$E$4:$E$1000,SMALL(IF(C421='HELP ACC-ITEMS'!$C$4:$C$1000,ROW('HELP ACC-ITEMS'!$C$4:$C$1000)-3),COUNTIF($C$8:C421,C421))),"")</f>
        <v/>
      </c>
      <c r="F421" s="56" t="str">
        <f t="array" ref="F421">IFERROR(INDEX('HELP ACC-ITEMS'!$F$4:$F$1000,SMALL(IF(C421='HELP ACC-ITEMS'!$C$4:$C$1000,ROW('HELP ACC-ITEMS'!$C$4:$C$1000)-3),COUNTIF($C$8:C421,C421))),"")</f>
        <v xml:space="preserve"> </v>
      </c>
      <c r="G421" s="55">
        <f t="array" ref="G421">IF(OR(MID($E421,1,4)="وارد",MID($E421,1,10)="مرتجع عميل"),IF($D$3&lt;&gt;"",INDEX('HELP ACC-ITEMS'!$G$4:$G$1000,SMALL(IF(C421='HELP ACC-ITEMS'!$C$4:$C$1000,ROW('HELP ACC-ITEMS'!$C$4:$C$1000)-3),COUNTIF($C$8:C421,C421)))),0)</f>
        <v>0</v>
      </c>
      <c r="H421" s="55">
        <f t="array" ref="H421">IF(OR(MID($E421,1,5)="منصرف",MID($E421,1,10)="مرتجع مورد"),IF($D$3&lt;&gt;"",INDEX('HELP ACC-ITEMS'!$G$4:$G$1000,SMALL(IF(C421='HELP ACC-ITEMS'!$C$4:$C$1000,ROW('HELP ACC-ITEMS'!$C$4:$C$1000)-3),COUNTIF($C$8:C421,C421)))),0)</f>
        <v>0</v>
      </c>
      <c r="I421" s="55">
        <f t="shared" si="9"/>
        <v>0</v>
      </c>
      <c r="J421" s="55" t="str">
        <f t="array" ref="J421">IFERROR(INDEX('HELP ACC-ITEMS'!$H$4:$H$1000,SMALL(IF(C421='HELP ACC-ITEMS'!$C$4:$C$1000,ROW('HELP ACC-ITEMS'!$C$4:$C$1000)-3),COUNTIF($C$8:C421,C421))),"")</f>
        <v xml:space="preserve"> </v>
      </c>
    </row>
    <row r="422" spans="2:10">
      <c r="B422" s="55" t="str">
        <f>IF( E422&lt;&gt;"",COUNT($B$7:B421)+1,"")</f>
        <v/>
      </c>
      <c r="C422" s="57" t="str">
        <f>IFERROR(IF($D$3&lt;&gt;"",SMALL('HELP ACC-ITEMS'!$C$4:$C$1000,ROW(A416))," "),"    ")</f>
        <v xml:space="preserve"> </v>
      </c>
      <c r="D422" s="56" t="str">
        <f t="array" ref="D422">IFERROR(INDEX('HELP ACC-ITEMS'!$D$4:$D$1000,SMALL(IF(C422='HELP ACC-ITEMS'!$C$4:$C$1000,ROW('HELP ACC-ITEMS'!$C$4:$C$1000)-3),COUNTIF($C$8:C422,C422))),"")</f>
        <v xml:space="preserve"> </v>
      </c>
      <c r="E422" s="56" t="str">
        <f t="array" ref="E422">IFERROR(INDEX('HELP ACC-ITEMS'!$E$4:$E$1000,SMALL(IF(C422='HELP ACC-ITEMS'!$C$4:$C$1000,ROW('HELP ACC-ITEMS'!$C$4:$C$1000)-3),COUNTIF($C$8:C422,C422))),"")</f>
        <v/>
      </c>
      <c r="F422" s="56" t="str">
        <f t="array" ref="F422">IFERROR(INDEX('HELP ACC-ITEMS'!$F$4:$F$1000,SMALL(IF(C422='HELP ACC-ITEMS'!$C$4:$C$1000,ROW('HELP ACC-ITEMS'!$C$4:$C$1000)-3),COUNTIF($C$8:C422,C422))),"")</f>
        <v xml:space="preserve"> </v>
      </c>
      <c r="G422" s="55">
        <f t="array" ref="G422">IF(OR(MID($E422,1,4)="وارد",MID($E422,1,10)="مرتجع عميل"),IF($D$3&lt;&gt;"",INDEX('HELP ACC-ITEMS'!$G$4:$G$1000,SMALL(IF(C422='HELP ACC-ITEMS'!$C$4:$C$1000,ROW('HELP ACC-ITEMS'!$C$4:$C$1000)-3),COUNTIF($C$8:C422,C422)))),0)</f>
        <v>0</v>
      </c>
      <c r="H422" s="55">
        <f t="array" ref="H422">IF(OR(MID($E422,1,5)="منصرف",MID($E422,1,10)="مرتجع مورد"),IF($D$3&lt;&gt;"",INDEX('HELP ACC-ITEMS'!$G$4:$G$1000,SMALL(IF(C422='HELP ACC-ITEMS'!$C$4:$C$1000,ROW('HELP ACC-ITEMS'!$C$4:$C$1000)-3),COUNTIF($C$8:C422,C422)))),0)</f>
        <v>0</v>
      </c>
      <c r="I422" s="55">
        <f t="shared" si="9"/>
        <v>0</v>
      </c>
      <c r="J422" s="55" t="str">
        <f t="array" ref="J422">IFERROR(INDEX('HELP ACC-ITEMS'!$H$4:$H$1000,SMALL(IF(C422='HELP ACC-ITEMS'!$C$4:$C$1000,ROW('HELP ACC-ITEMS'!$C$4:$C$1000)-3),COUNTIF($C$8:C422,C422))),"")</f>
        <v xml:space="preserve"> </v>
      </c>
    </row>
    <row r="423" spans="2:10">
      <c r="B423" s="55" t="str">
        <f>IF( E423&lt;&gt;"",COUNT($B$7:B422)+1,"")</f>
        <v/>
      </c>
      <c r="C423" s="57" t="str">
        <f>IFERROR(IF($D$3&lt;&gt;"",SMALL('HELP ACC-ITEMS'!$C$4:$C$1000,ROW(A417))," "),"    ")</f>
        <v xml:space="preserve"> </v>
      </c>
      <c r="D423" s="56" t="str">
        <f t="array" ref="D423">IFERROR(INDEX('HELP ACC-ITEMS'!$D$4:$D$1000,SMALL(IF(C423='HELP ACC-ITEMS'!$C$4:$C$1000,ROW('HELP ACC-ITEMS'!$C$4:$C$1000)-3),COUNTIF($C$8:C423,C423))),"")</f>
        <v xml:space="preserve"> </v>
      </c>
      <c r="E423" s="56" t="str">
        <f t="array" ref="E423">IFERROR(INDEX('HELP ACC-ITEMS'!$E$4:$E$1000,SMALL(IF(C423='HELP ACC-ITEMS'!$C$4:$C$1000,ROW('HELP ACC-ITEMS'!$C$4:$C$1000)-3),COUNTIF($C$8:C423,C423))),"")</f>
        <v/>
      </c>
      <c r="F423" s="56" t="str">
        <f t="array" ref="F423">IFERROR(INDEX('HELP ACC-ITEMS'!$F$4:$F$1000,SMALL(IF(C423='HELP ACC-ITEMS'!$C$4:$C$1000,ROW('HELP ACC-ITEMS'!$C$4:$C$1000)-3),COUNTIF($C$8:C423,C423))),"")</f>
        <v xml:space="preserve"> </v>
      </c>
      <c r="G423" s="55">
        <f t="array" ref="G423">IF(OR(MID($E423,1,4)="وارد",MID($E423,1,10)="مرتجع عميل"),IF($D$3&lt;&gt;"",INDEX('HELP ACC-ITEMS'!$G$4:$G$1000,SMALL(IF(C423='HELP ACC-ITEMS'!$C$4:$C$1000,ROW('HELP ACC-ITEMS'!$C$4:$C$1000)-3),COUNTIF($C$8:C423,C423)))),0)</f>
        <v>0</v>
      </c>
      <c r="H423" s="55">
        <f t="array" ref="H423">IF(OR(MID($E423,1,5)="منصرف",MID($E423,1,10)="مرتجع مورد"),IF($D$3&lt;&gt;"",INDEX('HELP ACC-ITEMS'!$G$4:$G$1000,SMALL(IF(C423='HELP ACC-ITEMS'!$C$4:$C$1000,ROW('HELP ACC-ITEMS'!$C$4:$C$1000)-3),COUNTIF($C$8:C423,C423)))),0)</f>
        <v>0</v>
      </c>
      <c r="I423" s="55">
        <f t="shared" si="9"/>
        <v>0</v>
      </c>
      <c r="J423" s="55" t="str">
        <f t="array" ref="J423">IFERROR(INDEX('HELP ACC-ITEMS'!$H$4:$H$1000,SMALL(IF(C423='HELP ACC-ITEMS'!$C$4:$C$1000,ROW('HELP ACC-ITEMS'!$C$4:$C$1000)-3),COUNTIF($C$8:C423,C423))),"")</f>
        <v xml:space="preserve"> </v>
      </c>
    </row>
    <row r="424" spans="2:10">
      <c r="B424" s="55" t="str">
        <f>IF( E424&lt;&gt;"",COUNT($B$7:B423)+1,"")</f>
        <v/>
      </c>
      <c r="C424" s="57" t="str">
        <f>IFERROR(IF($D$3&lt;&gt;"",SMALL('HELP ACC-ITEMS'!$C$4:$C$1000,ROW(A418))," "),"    ")</f>
        <v xml:space="preserve"> </v>
      </c>
      <c r="D424" s="56" t="str">
        <f t="array" ref="D424">IFERROR(INDEX('HELP ACC-ITEMS'!$D$4:$D$1000,SMALL(IF(C424='HELP ACC-ITEMS'!$C$4:$C$1000,ROW('HELP ACC-ITEMS'!$C$4:$C$1000)-3),COUNTIF($C$8:C424,C424))),"")</f>
        <v xml:space="preserve"> </v>
      </c>
      <c r="E424" s="56" t="str">
        <f t="array" ref="E424">IFERROR(INDEX('HELP ACC-ITEMS'!$E$4:$E$1000,SMALL(IF(C424='HELP ACC-ITEMS'!$C$4:$C$1000,ROW('HELP ACC-ITEMS'!$C$4:$C$1000)-3),COUNTIF($C$8:C424,C424))),"")</f>
        <v/>
      </c>
      <c r="F424" s="56" t="str">
        <f t="array" ref="F424">IFERROR(INDEX('HELP ACC-ITEMS'!$F$4:$F$1000,SMALL(IF(C424='HELP ACC-ITEMS'!$C$4:$C$1000,ROW('HELP ACC-ITEMS'!$C$4:$C$1000)-3),COUNTIF($C$8:C424,C424))),"")</f>
        <v xml:space="preserve"> </v>
      </c>
      <c r="G424" s="55">
        <f t="array" ref="G424">IF(OR(MID($E424,1,4)="وارد",MID($E424,1,10)="مرتجع عميل"),IF($D$3&lt;&gt;"",INDEX('HELP ACC-ITEMS'!$G$4:$G$1000,SMALL(IF(C424='HELP ACC-ITEMS'!$C$4:$C$1000,ROW('HELP ACC-ITEMS'!$C$4:$C$1000)-3),COUNTIF($C$8:C424,C424)))),0)</f>
        <v>0</v>
      </c>
      <c r="H424" s="55">
        <f t="array" ref="H424">IF(OR(MID($E424,1,5)="منصرف",MID($E424,1,10)="مرتجع مورد"),IF($D$3&lt;&gt;"",INDEX('HELP ACC-ITEMS'!$G$4:$G$1000,SMALL(IF(C424='HELP ACC-ITEMS'!$C$4:$C$1000,ROW('HELP ACC-ITEMS'!$C$4:$C$1000)-3),COUNTIF($C$8:C424,C424)))),0)</f>
        <v>0</v>
      </c>
      <c r="I424" s="55">
        <f t="shared" si="9"/>
        <v>0</v>
      </c>
      <c r="J424" s="55" t="str">
        <f t="array" ref="J424">IFERROR(INDEX('HELP ACC-ITEMS'!$H$4:$H$1000,SMALL(IF(C424='HELP ACC-ITEMS'!$C$4:$C$1000,ROW('HELP ACC-ITEMS'!$C$4:$C$1000)-3),COUNTIF($C$8:C424,C424))),"")</f>
        <v xml:space="preserve"> </v>
      </c>
    </row>
    <row r="425" spans="2:10">
      <c r="B425" s="55" t="str">
        <f>IF( E425&lt;&gt;"",COUNT($B$7:B424)+1,"")</f>
        <v/>
      </c>
      <c r="C425" s="57" t="str">
        <f>IFERROR(IF($D$3&lt;&gt;"",SMALL('HELP ACC-ITEMS'!$C$4:$C$1000,ROW(A419))," "),"    ")</f>
        <v xml:space="preserve"> </v>
      </c>
      <c r="D425" s="56" t="str">
        <f t="array" ref="D425">IFERROR(INDEX('HELP ACC-ITEMS'!$D$4:$D$1000,SMALL(IF(C425='HELP ACC-ITEMS'!$C$4:$C$1000,ROW('HELP ACC-ITEMS'!$C$4:$C$1000)-3),COUNTIF($C$8:C425,C425))),"")</f>
        <v xml:space="preserve"> </v>
      </c>
      <c r="E425" s="56" t="str">
        <f t="array" ref="E425">IFERROR(INDEX('HELP ACC-ITEMS'!$E$4:$E$1000,SMALL(IF(C425='HELP ACC-ITEMS'!$C$4:$C$1000,ROW('HELP ACC-ITEMS'!$C$4:$C$1000)-3),COUNTIF($C$8:C425,C425))),"")</f>
        <v/>
      </c>
      <c r="F425" s="56" t="str">
        <f t="array" ref="F425">IFERROR(INDEX('HELP ACC-ITEMS'!$F$4:$F$1000,SMALL(IF(C425='HELP ACC-ITEMS'!$C$4:$C$1000,ROW('HELP ACC-ITEMS'!$C$4:$C$1000)-3),COUNTIF($C$8:C425,C425))),"")</f>
        <v xml:space="preserve"> </v>
      </c>
      <c r="G425" s="55">
        <f t="array" ref="G425">IF(OR(MID($E425,1,4)="وارد",MID($E425,1,10)="مرتجع عميل"),IF($D$3&lt;&gt;"",INDEX('HELP ACC-ITEMS'!$G$4:$G$1000,SMALL(IF(C425='HELP ACC-ITEMS'!$C$4:$C$1000,ROW('HELP ACC-ITEMS'!$C$4:$C$1000)-3),COUNTIF($C$8:C425,C425)))),0)</f>
        <v>0</v>
      </c>
      <c r="H425" s="55">
        <f t="array" ref="H425">IF(OR(MID($E425,1,5)="منصرف",MID($E425,1,10)="مرتجع مورد"),IF($D$3&lt;&gt;"",INDEX('HELP ACC-ITEMS'!$G$4:$G$1000,SMALL(IF(C425='HELP ACC-ITEMS'!$C$4:$C$1000,ROW('HELP ACC-ITEMS'!$C$4:$C$1000)-3),COUNTIF($C$8:C425,C425)))),0)</f>
        <v>0</v>
      </c>
      <c r="I425" s="55">
        <f t="shared" si="9"/>
        <v>0</v>
      </c>
      <c r="J425" s="55" t="str">
        <f t="array" ref="J425">IFERROR(INDEX('HELP ACC-ITEMS'!$H$4:$H$1000,SMALL(IF(C425='HELP ACC-ITEMS'!$C$4:$C$1000,ROW('HELP ACC-ITEMS'!$C$4:$C$1000)-3),COUNTIF($C$8:C425,C425))),"")</f>
        <v xml:space="preserve"> </v>
      </c>
    </row>
    <row r="426" spans="2:10">
      <c r="B426" s="55" t="str">
        <f>IF( E426&lt;&gt;"",COUNT($B$7:B425)+1,"")</f>
        <v/>
      </c>
      <c r="C426" s="57" t="str">
        <f>IFERROR(IF($D$3&lt;&gt;"",SMALL('HELP ACC-ITEMS'!$C$4:$C$1000,ROW(A420))," "),"    ")</f>
        <v xml:space="preserve"> </v>
      </c>
      <c r="D426" s="56" t="str">
        <f t="array" ref="D426">IFERROR(INDEX('HELP ACC-ITEMS'!$D$4:$D$1000,SMALL(IF(C426='HELP ACC-ITEMS'!$C$4:$C$1000,ROW('HELP ACC-ITEMS'!$C$4:$C$1000)-3),COUNTIF($C$8:C426,C426))),"")</f>
        <v xml:space="preserve"> </v>
      </c>
      <c r="E426" s="56" t="str">
        <f t="array" ref="E426">IFERROR(INDEX('HELP ACC-ITEMS'!$E$4:$E$1000,SMALL(IF(C426='HELP ACC-ITEMS'!$C$4:$C$1000,ROW('HELP ACC-ITEMS'!$C$4:$C$1000)-3),COUNTIF($C$8:C426,C426))),"")</f>
        <v/>
      </c>
      <c r="F426" s="56" t="str">
        <f t="array" ref="F426">IFERROR(INDEX('HELP ACC-ITEMS'!$F$4:$F$1000,SMALL(IF(C426='HELP ACC-ITEMS'!$C$4:$C$1000,ROW('HELP ACC-ITEMS'!$C$4:$C$1000)-3),COUNTIF($C$8:C426,C426))),"")</f>
        <v xml:space="preserve"> </v>
      </c>
      <c r="G426" s="55">
        <f t="array" ref="G426">IF(OR(MID($E426,1,4)="وارد",MID($E426,1,10)="مرتجع عميل"),IF($D$3&lt;&gt;"",INDEX('HELP ACC-ITEMS'!$G$4:$G$1000,SMALL(IF(C426='HELP ACC-ITEMS'!$C$4:$C$1000,ROW('HELP ACC-ITEMS'!$C$4:$C$1000)-3),COUNTIF($C$8:C426,C426)))),0)</f>
        <v>0</v>
      </c>
      <c r="H426" s="55">
        <f t="array" ref="H426">IF(OR(MID($E426,1,5)="منصرف",MID($E426,1,10)="مرتجع مورد"),IF($D$3&lt;&gt;"",INDEX('HELP ACC-ITEMS'!$G$4:$G$1000,SMALL(IF(C426='HELP ACC-ITEMS'!$C$4:$C$1000,ROW('HELP ACC-ITEMS'!$C$4:$C$1000)-3),COUNTIF($C$8:C426,C426)))),0)</f>
        <v>0</v>
      </c>
      <c r="I426" s="55">
        <f t="shared" si="9"/>
        <v>0</v>
      </c>
      <c r="J426" s="55" t="str">
        <f t="array" ref="J426">IFERROR(INDEX('HELP ACC-ITEMS'!$H$4:$H$1000,SMALL(IF(C426='HELP ACC-ITEMS'!$C$4:$C$1000,ROW('HELP ACC-ITEMS'!$C$4:$C$1000)-3),COUNTIF($C$8:C426,C426))),"")</f>
        <v xml:space="preserve"> </v>
      </c>
    </row>
    <row r="427" spans="2:10">
      <c r="B427" s="55" t="str">
        <f>IF( E427&lt;&gt;"",COUNT($B$7:B426)+1,"")</f>
        <v/>
      </c>
      <c r="C427" s="57" t="str">
        <f>IFERROR(IF($D$3&lt;&gt;"",SMALL('HELP ACC-ITEMS'!$C$4:$C$1000,ROW(A421))," "),"    ")</f>
        <v xml:space="preserve"> </v>
      </c>
      <c r="D427" s="56" t="str">
        <f t="array" ref="D427">IFERROR(INDEX('HELP ACC-ITEMS'!$D$4:$D$1000,SMALL(IF(C427='HELP ACC-ITEMS'!$C$4:$C$1000,ROW('HELP ACC-ITEMS'!$C$4:$C$1000)-3),COUNTIF($C$8:C427,C427))),"")</f>
        <v xml:space="preserve"> </v>
      </c>
      <c r="E427" s="56" t="str">
        <f t="array" ref="E427">IFERROR(INDEX('HELP ACC-ITEMS'!$E$4:$E$1000,SMALL(IF(C427='HELP ACC-ITEMS'!$C$4:$C$1000,ROW('HELP ACC-ITEMS'!$C$4:$C$1000)-3),COUNTIF($C$8:C427,C427))),"")</f>
        <v/>
      </c>
      <c r="F427" s="56" t="str">
        <f t="array" ref="F427">IFERROR(INDEX('HELP ACC-ITEMS'!$F$4:$F$1000,SMALL(IF(C427='HELP ACC-ITEMS'!$C$4:$C$1000,ROW('HELP ACC-ITEMS'!$C$4:$C$1000)-3),COUNTIF($C$8:C427,C427))),"")</f>
        <v xml:space="preserve"> </v>
      </c>
      <c r="G427" s="55">
        <f t="array" ref="G427">IF(OR(MID($E427,1,4)="وارد",MID($E427,1,10)="مرتجع عميل"),IF($D$3&lt;&gt;"",INDEX('HELP ACC-ITEMS'!$G$4:$G$1000,SMALL(IF(C427='HELP ACC-ITEMS'!$C$4:$C$1000,ROW('HELP ACC-ITEMS'!$C$4:$C$1000)-3),COUNTIF($C$8:C427,C427)))),0)</f>
        <v>0</v>
      </c>
      <c r="H427" s="55">
        <f t="array" ref="H427">IF(OR(MID($E427,1,5)="منصرف",MID($E427,1,10)="مرتجع مورد"),IF($D$3&lt;&gt;"",INDEX('HELP ACC-ITEMS'!$G$4:$G$1000,SMALL(IF(C427='HELP ACC-ITEMS'!$C$4:$C$1000,ROW('HELP ACC-ITEMS'!$C$4:$C$1000)-3),COUNTIF($C$8:C427,C427)))),0)</f>
        <v>0</v>
      </c>
      <c r="I427" s="55">
        <f t="shared" si="9"/>
        <v>0</v>
      </c>
      <c r="J427" s="55" t="str">
        <f t="array" ref="J427">IFERROR(INDEX('HELP ACC-ITEMS'!$H$4:$H$1000,SMALL(IF(C427='HELP ACC-ITEMS'!$C$4:$C$1000,ROW('HELP ACC-ITEMS'!$C$4:$C$1000)-3),COUNTIF($C$8:C427,C427))),"")</f>
        <v xml:space="preserve"> </v>
      </c>
    </row>
    <row r="428" spans="2:10">
      <c r="B428" s="55" t="str">
        <f>IF( E428&lt;&gt;"",COUNT($B$7:B427)+1,"")</f>
        <v/>
      </c>
      <c r="C428" s="57" t="str">
        <f>IFERROR(IF($D$3&lt;&gt;"",SMALL('HELP ACC-ITEMS'!$C$4:$C$1000,ROW(A422))," "),"    ")</f>
        <v xml:space="preserve"> </v>
      </c>
      <c r="D428" s="56" t="str">
        <f t="array" ref="D428">IFERROR(INDEX('HELP ACC-ITEMS'!$D$4:$D$1000,SMALL(IF(C428='HELP ACC-ITEMS'!$C$4:$C$1000,ROW('HELP ACC-ITEMS'!$C$4:$C$1000)-3),COUNTIF($C$8:C428,C428))),"")</f>
        <v xml:space="preserve"> </v>
      </c>
      <c r="E428" s="56" t="str">
        <f t="array" ref="E428">IFERROR(INDEX('HELP ACC-ITEMS'!$E$4:$E$1000,SMALL(IF(C428='HELP ACC-ITEMS'!$C$4:$C$1000,ROW('HELP ACC-ITEMS'!$C$4:$C$1000)-3),COUNTIF($C$8:C428,C428))),"")</f>
        <v/>
      </c>
      <c r="F428" s="56" t="str">
        <f t="array" ref="F428">IFERROR(INDEX('HELP ACC-ITEMS'!$F$4:$F$1000,SMALL(IF(C428='HELP ACC-ITEMS'!$C$4:$C$1000,ROW('HELP ACC-ITEMS'!$C$4:$C$1000)-3),COUNTIF($C$8:C428,C428))),"")</f>
        <v xml:space="preserve"> </v>
      </c>
      <c r="G428" s="55">
        <f t="array" ref="G428">IF(OR(MID($E428,1,4)="وارد",MID($E428,1,10)="مرتجع عميل"),IF($D$3&lt;&gt;"",INDEX('HELP ACC-ITEMS'!$G$4:$G$1000,SMALL(IF(C428='HELP ACC-ITEMS'!$C$4:$C$1000,ROW('HELP ACC-ITEMS'!$C$4:$C$1000)-3),COUNTIF($C$8:C428,C428)))),0)</f>
        <v>0</v>
      </c>
      <c r="H428" s="55">
        <f t="array" ref="H428">IF(OR(MID($E428,1,5)="منصرف",MID($E428,1,10)="مرتجع مورد"),IF($D$3&lt;&gt;"",INDEX('HELP ACC-ITEMS'!$G$4:$G$1000,SMALL(IF(C428='HELP ACC-ITEMS'!$C$4:$C$1000,ROW('HELP ACC-ITEMS'!$C$4:$C$1000)-3),COUNTIF($C$8:C428,C428)))),0)</f>
        <v>0</v>
      </c>
      <c r="I428" s="55">
        <f t="shared" si="9"/>
        <v>0</v>
      </c>
      <c r="J428" s="55" t="str">
        <f t="array" ref="J428">IFERROR(INDEX('HELP ACC-ITEMS'!$H$4:$H$1000,SMALL(IF(C428='HELP ACC-ITEMS'!$C$4:$C$1000,ROW('HELP ACC-ITEMS'!$C$4:$C$1000)-3),COUNTIF($C$8:C428,C428))),"")</f>
        <v xml:space="preserve"> </v>
      </c>
    </row>
    <row r="429" spans="2:10">
      <c r="B429" s="55" t="str">
        <f>IF( E429&lt;&gt;"",COUNT($B$7:B428)+1,"")</f>
        <v/>
      </c>
      <c r="C429" s="57" t="str">
        <f>IFERROR(IF($D$3&lt;&gt;"",SMALL('HELP ACC-ITEMS'!$C$4:$C$1000,ROW(A423))," "),"    ")</f>
        <v xml:space="preserve"> </v>
      </c>
      <c r="D429" s="56" t="str">
        <f t="array" ref="D429">IFERROR(INDEX('HELP ACC-ITEMS'!$D$4:$D$1000,SMALL(IF(C429='HELP ACC-ITEMS'!$C$4:$C$1000,ROW('HELP ACC-ITEMS'!$C$4:$C$1000)-3),COUNTIF($C$8:C429,C429))),"")</f>
        <v xml:space="preserve"> </v>
      </c>
      <c r="E429" s="56" t="str">
        <f t="array" ref="E429">IFERROR(INDEX('HELP ACC-ITEMS'!$E$4:$E$1000,SMALL(IF(C429='HELP ACC-ITEMS'!$C$4:$C$1000,ROW('HELP ACC-ITEMS'!$C$4:$C$1000)-3),COUNTIF($C$8:C429,C429))),"")</f>
        <v/>
      </c>
      <c r="F429" s="56" t="str">
        <f t="array" ref="F429">IFERROR(INDEX('HELP ACC-ITEMS'!$F$4:$F$1000,SMALL(IF(C429='HELP ACC-ITEMS'!$C$4:$C$1000,ROW('HELP ACC-ITEMS'!$C$4:$C$1000)-3),COUNTIF($C$8:C429,C429))),"")</f>
        <v xml:space="preserve"> </v>
      </c>
      <c r="G429" s="55">
        <f t="array" ref="G429">IF(OR(MID($E429,1,4)="وارد",MID($E429,1,10)="مرتجع عميل"),IF($D$3&lt;&gt;"",INDEX('HELP ACC-ITEMS'!$G$4:$G$1000,SMALL(IF(C429='HELP ACC-ITEMS'!$C$4:$C$1000,ROW('HELP ACC-ITEMS'!$C$4:$C$1000)-3),COUNTIF($C$8:C429,C429)))),0)</f>
        <v>0</v>
      </c>
      <c r="H429" s="55">
        <f t="array" ref="H429">IF(OR(MID($E429,1,5)="منصرف",MID($E429,1,10)="مرتجع مورد"),IF($D$3&lt;&gt;"",INDEX('HELP ACC-ITEMS'!$G$4:$G$1000,SMALL(IF(C429='HELP ACC-ITEMS'!$C$4:$C$1000,ROW('HELP ACC-ITEMS'!$C$4:$C$1000)-3),COUNTIF($C$8:C429,C429)))),0)</f>
        <v>0</v>
      </c>
      <c r="I429" s="55">
        <f t="shared" si="9"/>
        <v>0</v>
      </c>
      <c r="J429" s="55" t="str">
        <f t="array" ref="J429">IFERROR(INDEX('HELP ACC-ITEMS'!$H$4:$H$1000,SMALL(IF(C429='HELP ACC-ITEMS'!$C$4:$C$1000,ROW('HELP ACC-ITEMS'!$C$4:$C$1000)-3),COUNTIF($C$8:C429,C429))),"")</f>
        <v xml:space="preserve"> </v>
      </c>
    </row>
    <row r="430" spans="2:10">
      <c r="B430" s="55" t="str">
        <f>IF( E430&lt;&gt;"",COUNT($B$7:B429)+1,"")</f>
        <v/>
      </c>
      <c r="C430" s="57" t="str">
        <f>IFERROR(IF($D$3&lt;&gt;"",SMALL('HELP ACC-ITEMS'!$C$4:$C$1000,ROW(A424))," "),"    ")</f>
        <v xml:space="preserve"> </v>
      </c>
      <c r="D430" s="56" t="str">
        <f t="array" ref="D430">IFERROR(INDEX('HELP ACC-ITEMS'!$D$4:$D$1000,SMALL(IF(C430='HELP ACC-ITEMS'!$C$4:$C$1000,ROW('HELP ACC-ITEMS'!$C$4:$C$1000)-3),COUNTIF($C$8:C430,C430))),"")</f>
        <v xml:space="preserve"> </v>
      </c>
      <c r="E430" s="56" t="str">
        <f t="array" ref="E430">IFERROR(INDEX('HELP ACC-ITEMS'!$E$4:$E$1000,SMALL(IF(C430='HELP ACC-ITEMS'!$C$4:$C$1000,ROW('HELP ACC-ITEMS'!$C$4:$C$1000)-3),COUNTIF($C$8:C430,C430))),"")</f>
        <v/>
      </c>
      <c r="F430" s="56" t="str">
        <f t="array" ref="F430">IFERROR(INDEX('HELP ACC-ITEMS'!$F$4:$F$1000,SMALL(IF(C430='HELP ACC-ITEMS'!$C$4:$C$1000,ROW('HELP ACC-ITEMS'!$C$4:$C$1000)-3),COUNTIF($C$8:C430,C430))),"")</f>
        <v xml:space="preserve"> </v>
      </c>
      <c r="G430" s="55">
        <f t="array" ref="G430">IF(OR(MID($E430,1,4)="وارد",MID($E430,1,10)="مرتجع عميل"),IF($D$3&lt;&gt;"",INDEX('HELP ACC-ITEMS'!$G$4:$G$1000,SMALL(IF(C430='HELP ACC-ITEMS'!$C$4:$C$1000,ROW('HELP ACC-ITEMS'!$C$4:$C$1000)-3),COUNTIF($C$8:C430,C430)))),0)</f>
        <v>0</v>
      </c>
      <c r="H430" s="55">
        <f t="array" ref="H430">IF(OR(MID($E430,1,5)="منصرف",MID($E430,1,10)="مرتجع مورد"),IF($D$3&lt;&gt;"",INDEX('HELP ACC-ITEMS'!$G$4:$G$1000,SMALL(IF(C430='HELP ACC-ITEMS'!$C$4:$C$1000,ROW('HELP ACC-ITEMS'!$C$4:$C$1000)-3),COUNTIF($C$8:C430,C430)))),0)</f>
        <v>0</v>
      </c>
      <c r="I430" s="55">
        <f t="shared" si="9"/>
        <v>0</v>
      </c>
      <c r="J430" s="55" t="str">
        <f t="array" ref="J430">IFERROR(INDEX('HELP ACC-ITEMS'!$H$4:$H$1000,SMALL(IF(C430='HELP ACC-ITEMS'!$C$4:$C$1000,ROW('HELP ACC-ITEMS'!$C$4:$C$1000)-3),COUNTIF($C$8:C430,C430))),"")</f>
        <v xml:space="preserve"> </v>
      </c>
    </row>
    <row r="431" spans="2:10">
      <c r="B431" s="55" t="str">
        <f>IF( E431&lt;&gt;"",COUNT($B$7:B430)+1,"")</f>
        <v/>
      </c>
      <c r="C431" s="57" t="str">
        <f>IFERROR(IF($D$3&lt;&gt;"",SMALL('HELP ACC-ITEMS'!$C$4:$C$1000,ROW(A425))," "),"    ")</f>
        <v xml:space="preserve"> </v>
      </c>
      <c r="D431" s="56" t="str">
        <f t="array" ref="D431">IFERROR(INDEX('HELP ACC-ITEMS'!$D$4:$D$1000,SMALL(IF(C431='HELP ACC-ITEMS'!$C$4:$C$1000,ROW('HELP ACC-ITEMS'!$C$4:$C$1000)-3),COUNTIF($C$8:C431,C431))),"")</f>
        <v xml:space="preserve"> </v>
      </c>
      <c r="E431" s="56" t="str">
        <f t="array" ref="E431">IFERROR(INDEX('HELP ACC-ITEMS'!$E$4:$E$1000,SMALL(IF(C431='HELP ACC-ITEMS'!$C$4:$C$1000,ROW('HELP ACC-ITEMS'!$C$4:$C$1000)-3),COUNTIF($C$8:C431,C431))),"")</f>
        <v/>
      </c>
      <c r="F431" s="56" t="str">
        <f t="array" ref="F431">IFERROR(INDEX('HELP ACC-ITEMS'!$F$4:$F$1000,SMALL(IF(C431='HELP ACC-ITEMS'!$C$4:$C$1000,ROW('HELP ACC-ITEMS'!$C$4:$C$1000)-3),COUNTIF($C$8:C431,C431))),"")</f>
        <v xml:space="preserve"> </v>
      </c>
      <c r="G431" s="55">
        <f t="array" ref="G431">IF(OR(MID($E431,1,4)="وارد",MID($E431,1,10)="مرتجع عميل"),IF($D$3&lt;&gt;"",INDEX('HELP ACC-ITEMS'!$G$4:$G$1000,SMALL(IF(C431='HELP ACC-ITEMS'!$C$4:$C$1000,ROW('HELP ACC-ITEMS'!$C$4:$C$1000)-3),COUNTIF($C$8:C431,C431)))),0)</f>
        <v>0</v>
      </c>
      <c r="H431" s="55">
        <f t="array" ref="H431">IF(OR(MID($E431,1,5)="منصرف",MID($E431,1,10)="مرتجع مورد"),IF($D$3&lt;&gt;"",INDEX('HELP ACC-ITEMS'!$G$4:$G$1000,SMALL(IF(C431='HELP ACC-ITEMS'!$C$4:$C$1000,ROW('HELP ACC-ITEMS'!$C$4:$C$1000)-3),COUNTIF($C$8:C431,C431)))),0)</f>
        <v>0</v>
      </c>
      <c r="I431" s="55">
        <f t="shared" si="9"/>
        <v>0</v>
      </c>
      <c r="J431" s="55" t="str">
        <f t="array" ref="J431">IFERROR(INDEX('HELP ACC-ITEMS'!$H$4:$H$1000,SMALL(IF(C431='HELP ACC-ITEMS'!$C$4:$C$1000,ROW('HELP ACC-ITEMS'!$C$4:$C$1000)-3),COUNTIF($C$8:C431,C431))),"")</f>
        <v xml:space="preserve"> </v>
      </c>
    </row>
    <row r="432" spans="2:10">
      <c r="B432" s="55" t="str">
        <f>IF( E432&lt;&gt;"",COUNT($B$7:B431)+1,"")</f>
        <v/>
      </c>
      <c r="C432" s="57" t="str">
        <f>IFERROR(IF($D$3&lt;&gt;"",SMALL('HELP ACC-ITEMS'!$C$4:$C$1000,ROW(A426))," "),"    ")</f>
        <v xml:space="preserve"> </v>
      </c>
      <c r="D432" s="56" t="str">
        <f t="array" ref="D432">IFERROR(INDEX('HELP ACC-ITEMS'!$D$4:$D$1000,SMALL(IF(C432='HELP ACC-ITEMS'!$C$4:$C$1000,ROW('HELP ACC-ITEMS'!$C$4:$C$1000)-3),COUNTIF($C$8:C432,C432))),"")</f>
        <v xml:space="preserve"> </v>
      </c>
      <c r="E432" s="56" t="str">
        <f t="array" ref="E432">IFERROR(INDEX('HELP ACC-ITEMS'!$E$4:$E$1000,SMALL(IF(C432='HELP ACC-ITEMS'!$C$4:$C$1000,ROW('HELP ACC-ITEMS'!$C$4:$C$1000)-3),COUNTIF($C$8:C432,C432))),"")</f>
        <v/>
      </c>
      <c r="F432" s="56" t="str">
        <f t="array" ref="F432">IFERROR(INDEX('HELP ACC-ITEMS'!$F$4:$F$1000,SMALL(IF(C432='HELP ACC-ITEMS'!$C$4:$C$1000,ROW('HELP ACC-ITEMS'!$C$4:$C$1000)-3),COUNTIF($C$8:C432,C432))),"")</f>
        <v xml:space="preserve"> </v>
      </c>
      <c r="G432" s="55">
        <f t="array" ref="G432">IF(OR(MID($E432,1,4)="وارد",MID($E432,1,10)="مرتجع عميل"),IF($D$3&lt;&gt;"",INDEX('HELP ACC-ITEMS'!$G$4:$G$1000,SMALL(IF(C432='HELP ACC-ITEMS'!$C$4:$C$1000,ROW('HELP ACC-ITEMS'!$C$4:$C$1000)-3),COUNTIF($C$8:C432,C432)))),0)</f>
        <v>0</v>
      </c>
      <c r="H432" s="55">
        <f t="array" ref="H432">IF(OR(MID($E432,1,5)="منصرف",MID($E432,1,10)="مرتجع مورد"),IF($D$3&lt;&gt;"",INDEX('HELP ACC-ITEMS'!$G$4:$G$1000,SMALL(IF(C432='HELP ACC-ITEMS'!$C$4:$C$1000,ROW('HELP ACC-ITEMS'!$C$4:$C$1000)-3),COUNTIF($C$8:C432,C432)))),0)</f>
        <v>0</v>
      </c>
      <c r="I432" s="55">
        <f t="shared" si="9"/>
        <v>0</v>
      </c>
      <c r="J432" s="55" t="str">
        <f t="array" ref="J432">IFERROR(INDEX('HELP ACC-ITEMS'!$H$4:$H$1000,SMALL(IF(C432='HELP ACC-ITEMS'!$C$4:$C$1000,ROW('HELP ACC-ITEMS'!$C$4:$C$1000)-3),COUNTIF($C$8:C432,C432))),"")</f>
        <v xml:space="preserve"> </v>
      </c>
    </row>
    <row r="433" spans="2:10">
      <c r="B433" s="55" t="str">
        <f>IF( E433&lt;&gt;"",COUNT($B$7:B432)+1,"")</f>
        <v/>
      </c>
      <c r="C433" s="57" t="str">
        <f>IFERROR(IF($D$3&lt;&gt;"",SMALL('HELP ACC-ITEMS'!$C$4:$C$1000,ROW(A427))," "),"    ")</f>
        <v xml:space="preserve"> </v>
      </c>
      <c r="D433" s="56" t="str">
        <f t="array" ref="D433">IFERROR(INDEX('HELP ACC-ITEMS'!$D$4:$D$1000,SMALL(IF(C433='HELP ACC-ITEMS'!$C$4:$C$1000,ROW('HELP ACC-ITEMS'!$C$4:$C$1000)-3),COUNTIF($C$8:C433,C433))),"")</f>
        <v xml:space="preserve"> </v>
      </c>
      <c r="E433" s="56" t="str">
        <f t="array" ref="E433">IFERROR(INDEX('HELP ACC-ITEMS'!$E$4:$E$1000,SMALL(IF(C433='HELP ACC-ITEMS'!$C$4:$C$1000,ROW('HELP ACC-ITEMS'!$C$4:$C$1000)-3),COUNTIF($C$8:C433,C433))),"")</f>
        <v/>
      </c>
      <c r="F433" s="56" t="str">
        <f t="array" ref="F433">IFERROR(INDEX('HELP ACC-ITEMS'!$F$4:$F$1000,SMALL(IF(C433='HELP ACC-ITEMS'!$C$4:$C$1000,ROW('HELP ACC-ITEMS'!$C$4:$C$1000)-3),COUNTIF($C$8:C433,C433))),"")</f>
        <v xml:space="preserve"> </v>
      </c>
      <c r="G433" s="55">
        <f t="array" ref="G433">IF(OR(MID($E433,1,4)="وارد",MID($E433,1,10)="مرتجع عميل"),IF($D$3&lt;&gt;"",INDEX('HELP ACC-ITEMS'!$G$4:$G$1000,SMALL(IF(C433='HELP ACC-ITEMS'!$C$4:$C$1000,ROW('HELP ACC-ITEMS'!$C$4:$C$1000)-3),COUNTIF($C$8:C433,C433)))),0)</f>
        <v>0</v>
      </c>
      <c r="H433" s="55">
        <f t="array" ref="H433">IF(OR(MID($E433,1,5)="منصرف",MID($E433,1,10)="مرتجع مورد"),IF($D$3&lt;&gt;"",INDEX('HELP ACC-ITEMS'!$G$4:$G$1000,SMALL(IF(C433='HELP ACC-ITEMS'!$C$4:$C$1000,ROW('HELP ACC-ITEMS'!$C$4:$C$1000)-3),COUNTIF($C$8:C433,C433)))),0)</f>
        <v>0</v>
      </c>
      <c r="I433" s="55">
        <f t="shared" si="9"/>
        <v>0</v>
      </c>
      <c r="J433" s="55" t="str">
        <f t="array" ref="J433">IFERROR(INDEX('HELP ACC-ITEMS'!$H$4:$H$1000,SMALL(IF(C433='HELP ACC-ITEMS'!$C$4:$C$1000,ROW('HELP ACC-ITEMS'!$C$4:$C$1000)-3),COUNTIF($C$8:C433,C433))),"")</f>
        <v xml:space="preserve"> </v>
      </c>
    </row>
    <row r="434" spans="2:10">
      <c r="B434" s="55" t="str">
        <f>IF( E434&lt;&gt;"",COUNT($B$7:B433)+1,"")</f>
        <v/>
      </c>
      <c r="C434" s="57" t="str">
        <f>IFERROR(IF($D$3&lt;&gt;"",SMALL('HELP ACC-ITEMS'!$C$4:$C$1000,ROW(A428))," "),"    ")</f>
        <v xml:space="preserve"> </v>
      </c>
      <c r="D434" s="56" t="str">
        <f t="array" ref="D434">IFERROR(INDEX('HELP ACC-ITEMS'!$D$4:$D$1000,SMALL(IF(C434='HELP ACC-ITEMS'!$C$4:$C$1000,ROW('HELP ACC-ITEMS'!$C$4:$C$1000)-3),COUNTIF($C$8:C434,C434))),"")</f>
        <v xml:space="preserve"> </v>
      </c>
      <c r="E434" s="56" t="str">
        <f t="array" ref="E434">IFERROR(INDEX('HELP ACC-ITEMS'!$E$4:$E$1000,SMALL(IF(C434='HELP ACC-ITEMS'!$C$4:$C$1000,ROW('HELP ACC-ITEMS'!$C$4:$C$1000)-3),COUNTIF($C$8:C434,C434))),"")</f>
        <v/>
      </c>
      <c r="F434" s="56" t="str">
        <f t="array" ref="F434">IFERROR(INDEX('HELP ACC-ITEMS'!$F$4:$F$1000,SMALL(IF(C434='HELP ACC-ITEMS'!$C$4:$C$1000,ROW('HELP ACC-ITEMS'!$C$4:$C$1000)-3),COUNTIF($C$8:C434,C434))),"")</f>
        <v xml:space="preserve"> </v>
      </c>
      <c r="G434" s="55">
        <f t="array" ref="G434">IF(OR(MID($E434,1,4)="وارد",MID($E434,1,10)="مرتجع عميل"),IF($D$3&lt;&gt;"",INDEX('HELP ACC-ITEMS'!$G$4:$G$1000,SMALL(IF(C434='HELP ACC-ITEMS'!$C$4:$C$1000,ROW('HELP ACC-ITEMS'!$C$4:$C$1000)-3),COUNTIF($C$8:C434,C434)))),0)</f>
        <v>0</v>
      </c>
      <c r="H434" s="55">
        <f t="array" ref="H434">IF(OR(MID($E434,1,5)="منصرف",MID($E434,1,10)="مرتجع مورد"),IF($D$3&lt;&gt;"",INDEX('HELP ACC-ITEMS'!$G$4:$G$1000,SMALL(IF(C434='HELP ACC-ITEMS'!$C$4:$C$1000,ROW('HELP ACC-ITEMS'!$C$4:$C$1000)-3),COUNTIF($C$8:C434,C434)))),0)</f>
        <v>0</v>
      </c>
      <c r="I434" s="55">
        <f t="shared" si="9"/>
        <v>0</v>
      </c>
      <c r="J434" s="55" t="str">
        <f t="array" ref="J434">IFERROR(INDEX('HELP ACC-ITEMS'!$H$4:$H$1000,SMALL(IF(C434='HELP ACC-ITEMS'!$C$4:$C$1000,ROW('HELP ACC-ITEMS'!$C$4:$C$1000)-3),COUNTIF($C$8:C434,C434))),"")</f>
        <v xml:space="preserve"> </v>
      </c>
    </row>
    <row r="435" spans="2:10">
      <c r="B435" s="55" t="str">
        <f>IF( E435&lt;&gt;"",COUNT($B$7:B434)+1,"")</f>
        <v/>
      </c>
      <c r="C435" s="57" t="str">
        <f>IFERROR(IF($D$3&lt;&gt;"",SMALL('HELP ACC-ITEMS'!$C$4:$C$1000,ROW(A429))," "),"    ")</f>
        <v xml:space="preserve"> </v>
      </c>
      <c r="D435" s="56" t="str">
        <f t="array" ref="D435">IFERROR(INDEX('HELP ACC-ITEMS'!$D$4:$D$1000,SMALL(IF(C435='HELP ACC-ITEMS'!$C$4:$C$1000,ROW('HELP ACC-ITEMS'!$C$4:$C$1000)-3),COUNTIF($C$8:C435,C435))),"")</f>
        <v xml:space="preserve"> </v>
      </c>
      <c r="E435" s="56" t="str">
        <f t="array" ref="E435">IFERROR(INDEX('HELP ACC-ITEMS'!$E$4:$E$1000,SMALL(IF(C435='HELP ACC-ITEMS'!$C$4:$C$1000,ROW('HELP ACC-ITEMS'!$C$4:$C$1000)-3),COUNTIF($C$8:C435,C435))),"")</f>
        <v/>
      </c>
      <c r="F435" s="56" t="str">
        <f t="array" ref="F435">IFERROR(INDEX('HELP ACC-ITEMS'!$F$4:$F$1000,SMALL(IF(C435='HELP ACC-ITEMS'!$C$4:$C$1000,ROW('HELP ACC-ITEMS'!$C$4:$C$1000)-3),COUNTIF($C$8:C435,C435))),"")</f>
        <v xml:space="preserve"> </v>
      </c>
      <c r="G435" s="55">
        <f t="array" ref="G435">IF(OR(MID($E435,1,4)="وارد",MID($E435,1,10)="مرتجع عميل"),IF($D$3&lt;&gt;"",INDEX('HELP ACC-ITEMS'!$G$4:$G$1000,SMALL(IF(C435='HELP ACC-ITEMS'!$C$4:$C$1000,ROW('HELP ACC-ITEMS'!$C$4:$C$1000)-3),COUNTIF($C$8:C435,C435)))),0)</f>
        <v>0</v>
      </c>
      <c r="H435" s="55">
        <f t="array" ref="H435">IF(OR(MID($E435,1,5)="منصرف",MID($E435,1,10)="مرتجع مورد"),IF($D$3&lt;&gt;"",INDEX('HELP ACC-ITEMS'!$G$4:$G$1000,SMALL(IF(C435='HELP ACC-ITEMS'!$C$4:$C$1000,ROW('HELP ACC-ITEMS'!$C$4:$C$1000)-3),COUNTIF($C$8:C435,C435)))),0)</f>
        <v>0</v>
      </c>
      <c r="I435" s="55">
        <f t="shared" si="9"/>
        <v>0</v>
      </c>
      <c r="J435" s="55" t="str">
        <f t="array" ref="J435">IFERROR(INDEX('HELP ACC-ITEMS'!$H$4:$H$1000,SMALL(IF(C435='HELP ACC-ITEMS'!$C$4:$C$1000,ROW('HELP ACC-ITEMS'!$C$4:$C$1000)-3),COUNTIF($C$8:C435,C435))),"")</f>
        <v xml:space="preserve"> </v>
      </c>
    </row>
    <row r="436" spans="2:10">
      <c r="B436" s="55" t="str">
        <f>IF( E436&lt;&gt;"",COUNT($B$7:B435)+1,"")</f>
        <v/>
      </c>
      <c r="C436" s="57" t="str">
        <f>IFERROR(IF($D$3&lt;&gt;"",SMALL('HELP ACC-ITEMS'!$C$4:$C$1000,ROW(A430))," "),"    ")</f>
        <v xml:space="preserve"> </v>
      </c>
      <c r="D436" s="56" t="str">
        <f t="array" ref="D436">IFERROR(INDEX('HELP ACC-ITEMS'!$D$4:$D$1000,SMALL(IF(C436='HELP ACC-ITEMS'!$C$4:$C$1000,ROW('HELP ACC-ITEMS'!$C$4:$C$1000)-3),COUNTIF($C$8:C436,C436))),"")</f>
        <v xml:space="preserve"> </v>
      </c>
      <c r="E436" s="56" t="str">
        <f t="array" ref="E436">IFERROR(INDEX('HELP ACC-ITEMS'!$E$4:$E$1000,SMALL(IF(C436='HELP ACC-ITEMS'!$C$4:$C$1000,ROW('HELP ACC-ITEMS'!$C$4:$C$1000)-3),COUNTIF($C$8:C436,C436))),"")</f>
        <v/>
      </c>
      <c r="F436" s="56" t="str">
        <f t="array" ref="F436">IFERROR(INDEX('HELP ACC-ITEMS'!$F$4:$F$1000,SMALL(IF(C436='HELP ACC-ITEMS'!$C$4:$C$1000,ROW('HELP ACC-ITEMS'!$C$4:$C$1000)-3),COUNTIF($C$8:C436,C436))),"")</f>
        <v xml:space="preserve"> </v>
      </c>
      <c r="G436" s="55">
        <f t="array" ref="G436">IF(OR(MID($E436,1,4)="وارد",MID($E436,1,10)="مرتجع عميل"),IF($D$3&lt;&gt;"",INDEX('HELP ACC-ITEMS'!$G$4:$G$1000,SMALL(IF(C436='HELP ACC-ITEMS'!$C$4:$C$1000,ROW('HELP ACC-ITEMS'!$C$4:$C$1000)-3),COUNTIF($C$8:C436,C436)))),0)</f>
        <v>0</v>
      </c>
      <c r="H436" s="55">
        <f t="array" ref="H436">IF(OR(MID($E436,1,5)="منصرف",MID($E436,1,10)="مرتجع مورد"),IF($D$3&lt;&gt;"",INDEX('HELP ACC-ITEMS'!$G$4:$G$1000,SMALL(IF(C436='HELP ACC-ITEMS'!$C$4:$C$1000,ROW('HELP ACC-ITEMS'!$C$4:$C$1000)-3),COUNTIF($C$8:C436,C436)))),0)</f>
        <v>0</v>
      </c>
      <c r="I436" s="55">
        <f t="shared" si="9"/>
        <v>0</v>
      </c>
      <c r="J436" s="55" t="str">
        <f t="array" ref="J436">IFERROR(INDEX('HELP ACC-ITEMS'!$H$4:$H$1000,SMALL(IF(C436='HELP ACC-ITEMS'!$C$4:$C$1000,ROW('HELP ACC-ITEMS'!$C$4:$C$1000)-3),COUNTIF($C$8:C436,C436))),"")</f>
        <v xml:space="preserve"> </v>
      </c>
    </row>
    <row r="437" spans="2:10">
      <c r="B437" s="55" t="str">
        <f>IF( E437&lt;&gt;"",COUNT($B$7:B436)+1,"")</f>
        <v/>
      </c>
      <c r="C437" s="57" t="str">
        <f>IFERROR(IF($D$3&lt;&gt;"",SMALL('HELP ACC-ITEMS'!$C$4:$C$1000,ROW(A431))," "),"    ")</f>
        <v xml:space="preserve"> </v>
      </c>
      <c r="D437" s="56" t="str">
        <f t="array" ref="D437">IFERROR(INDEX('HELP ACC-ITEMS'!$D$4:$D$1000,SMALL(IF(C437='HELP ACC-ITEMS'!$C$4:$C$1000,ROW('HELP ACC-ITEMS'!$C$4:$C$1000)-3),COUNTIF($C$8:C437,C437))),"")</f>
        <v xml:space="preserve"> </v>
      </c>
      <c r="E437" s="56" t="str">
        <f t="array" ref="E437">IFERROR(INDEX('HELP ACC-ITEMS'!$E$4:$E$1000,SMALL(IF(C437='HELP ACC-ITEMS'!$C$4:$C$1000,ROW('HELP ACC-ITEMS'!$C$4:$C$1000)-3),COUNTIF($C$8:C437,C437))),"")</f>
        <v/>
      </c>
      <c r="F437" s="56" t="str">
        <f t="array" ref="F437">IFERROR(INDEX('HELP ACC-ITEMS'!$F$4:$F$1000,SMALL(IF(C437='HELP ACC-ITEMS'!$C$4:$C$1000,ROW('HELP ACC-ITEMS'!$C$4:$C$1000)-3),COUNTIF($C$8:C437,C437))),"")</f>
        <v xml:space="preserve"> </v>
      </c>
      <c r="G437" s="55">
        <f t="array" ref="G437">IF(OR(MID($E437,1,4)="وارد",MID($E437,1,10)="مرتجع عميل"),IF($D$3&lt;&gt;"",INDEX('HELP ACC-ITEMS'!$G$4:$G$1000,SMALL(IF(C437='HELP ACC-ITEMS'!$C$4:$C$1000,ROW('HELP ACC-ITEMS'!$C$4:$C$1000)-3),COUNTIF($C$8:C437,C437)))),0)</f>
        <v>0</v>
      </c>
      <c r="H437" s="55">
        <f t="array" ref="H437">IF(OR(MID($E437,1,5)="منصرف",MID($E437,1,10)="مرتجع مورد"),IF($D$3&lt;&gt;"",INDEX('HELP ACC-ITEMS'!$G$4:$G$1000,SMALL(IF(C437='HELP ACC-ITEMS'!$C$4:$C$1000,ROW('HELP ACC-ITEMS'!$C$4:$C$1000)-3),COUNTIF($C$8:C437,C437)))),0)</f>
        <v>0</v>
      </c>
      <c r="I437" s="55">
        <f t="shared" si="9"/>
        <v>0</v>
      </c>
      <c r="J437" s="55" t="str">
        <f t="array" ref="J437">IFERROR(INDEX('HELP ACC-ITEMS'!$H$4:$H$1000,SMALL(IF(C437='HELP ACC-ITEMS'!$C$4:$C$1000,ROW('HELP ACC-ITEMS'!$C$4:$C$1000)-3),COUNTIF($C$8:C437,C437))),"")</f>
        <v xml:space="preserve"> </v>
      </c>
    </row>
    <row r="438" spans="2:10">
      <c r="B438" s="55" t="str">
        <f>IF( E438&lt;&gt;"",COUNT($B$7:B437)+1,"")</f>
        <v/>
      </c>
      <c r="C438" s="57" t="str">
        <f>IFERROR(IF($D$3&lt;&gt;"",SMALL('HELP ACC-ITEMS'!$C$4:$C$1000,ROW(A432))," "),"    ")</f>
        <v xml:space="preserve"> </v>
      </c>
      <c r="D438" s="56" t="str">
        <f t="array" ref="D438">IFERROR(INDEX('HELP ACC-ITEMS'!$D$4:$D$1000,SMALL(IF(C438='HELP ACC-ITEMS'!$C$4:$C$1000,ROW('HELP ACC-ITEMS'!$C$4:$C$1000)-3),COUNTIF($C$8:C438,C438))),"")</f>
        <v xml:space="preserve"> </v>
      </c>
      <c r="E438" s="56" t="str">
        <f t="array" ref="E438">IFERROR(INDEX('HELP ACC-ITEMS'!$E$4:$E$1000,SMALL(IF(C438='HELP ACC-ITEMS'!$C$4:$C$1000,ROW('HELP ACC-ITEMS'!$C$4:$C$1000)-3),COUNTIF($C$8:C438,C438))),"")</f>
        <v/>
      </c>
      <c r="F438" s="56" t="str">
        <f t="array" ref="F438">IFERROR(INDEX('HELP ACC-ITEMS'!$F$4:$F$1000,SMALL(IF(C438='HELP ACC-ITEMS'!$C$4:$C$1000,ROW('HELP ACC-ITEMS'!$C$4:$C$1000)-3),COUNTIF($C$8:C438,C438))),"")</f>
        <v xml:space="preserve"> </v>
      </c>
      <c r="G438" s="55">
        <f t="array" ref="G438">IF(OR(MID($E438,1,4)="وارد",MID($E438,1,10)="مرتجع عميل"),IF($D$3&lt;&gt;"",INDEX('HELP ACC-ITEMS'!$G$4:$G$1000,SMALL(IF(C438='HELP ACC-ITEMS'!$C$4:$C$1000,ROW('HELP ACC-ITEMS'!$C$4:$C$1000)-3),COUNTIF($C$8:C438,C438)))),0)</f>
        <v>0</v>
      </c>
      <c r="H438" s="55">
        <f t="array" ref="H438">IF(OR(MID($E438,1,5)="منصرف",MID($E438,1,10)="مرتجع مورد"),IF($D$3&lt;&gt;"",INDEX('HELP ACC-ITEMS'!$G$4:$G$1000,SMALL(IF(C438='HELP ACC-ITEMS'!$C$4:$C$1000,ROW('HELP ACC-ITEMS'!$C$4:$C$1000)-3),COUNTIF($C$8:C438,C438)))),0)</f>
        <v>0</v>
      </c>
      <c r="I438" s="55">
        <f t="shared" si="9"/>
        <v>0</v>
      </c>
      <c r="J438" s="55" t="str">
        <f t="array" ref="J438">IFERROR(INDEX('HELP ACC-ITEMS'!$H$4:$H$1000,SMALL(IF(C438='HELP ACC-ITEMS'!$C$4:$C$1000,ROW('HELP ACC-ITEMS'!$C$4:$C$1000)-3),COUNTIF($C$8:C438,C438))),"")</f>
        <v xml:space="preserve"> </v>
      </c>
    </row>
    <row r="439" spans="2:10">
      <c r="B439" s="55" t="str">
        <f>IF( E439&lt;&gt;"",COUNT($B$7:B438)+1,"")</f>
        <v/>
      </c>
      <c r="C439" s="57" t="str">
        <f>IFERROR(IF($D$3&lt;&gt;"",SMALL('HELP ACC-ITEMS'!$C$4:$C$1000,ROW(A433))," "),"    ")</f>
        <v xml:space="preserve"> </v>
      </c>
      <c r="D439" s="56" t="str">
        <f t="array" ref="D439">IFERROR(INDEX('HELP ACC-ITEMS'!$D$4:$D$1000,SMALL(IF(C439='HELP ACC-ITEMS'!$C$4:$C$1000,ROW('HELP ACC-ITEMS'!$C$4:$C$1000)-3),COUNTIF($C$8:C439,C439))),"")</f>
        <v xml:space="preserve"> </v>
      </c>
      <c r="E439" s="56" t="str">
        <f t="array" ref="E439">IFERROR(INDEX('HELP ACC-ITEMS'!$E$4:$E$1000,SMALL(IF(C439='HELP ACC-ITEMS'!$C$4:$C$1000,ROW('HELP ACC-ITEMS'!$C$4:$C$1000)-3),COUNTIF($C$8:C439,C439))),"")</f>
        <v/>
      </c>
      <c r="F439" s="56" t="str">
        <f t="array" ref="F439">IFERROR(INDEX('HELP ACC-ITEMS'!$F$4:$F$1000,SMALL(IF(C439='HELP ACC-ITEMS'!$C$4:$C$1000,ROW('HELP ACC-ITEMS'!$C$4:$C$1000)-3),COUNTIF($C$8:C439,C439))),"")</f>
        <v xml:space="preserve"> </v>
      </c>
      <c r="G439" s="55">
        <f t="array" ref="G439">IF(OR(MID($E439,1,4)="وارد",MID($E439,1,10)="مرتجع عميل"),IF($D$3&lt;&gt;"",INDEX('HELP ACC-ITEMS'!$G$4:$G$1000,SMALL(IF(C439='HELP ACC-ITEMS'!$C$4:$C$1000,ROW('HELP ACC-ITEMS'!$C$4:$C$1000)-3),COUNTIF($C$8:C439,C439)))),0)</f>
        <v>0</v>
      </c>
      <c r="H439" s="55">
        <f t="array" ref="H439">IF(OR(MID($E439,1,5)="منصرف",MID($E439,1,10)="مرتجع مورد"),IF($D$3&lt;&gt;"",INDEX('HELP ACC-ITEMS'!$G$4:$G$1000,SMALL(IF(C439='HELP ACC-ITEMS'!$C$4:$C$1000,ROW('HELP ACC-ITEMS'!$C$4:$C$1000)-3),COUNTIF($C$8:C439,C439)))),0)</f>
        <v>0</v>
      </c>
      <c r="I439" s="55">
        <f t="shared" si="9"/>
        <v>0</v>
      </c>
      <c r="J439" s="55" t="str">
        <f t="array" ref="J439">IFERROR(INDEX('HELP ACC-ITEMS'!$H$4:$H$1000,SMALL(IF(C439='HELP ACC-ITEMS'!$C$4:$C$1000,ROW('HELP ACC-ITEMS'!$C$4:$C$1000)-3),COUNTIF($C$8:C439,C439))),"")</f>
        <v xml:space="preserve"> </v>
      </c>
    </row>
    <row r="440" spans="2:10">
      <c r="B440" s="55" t="str">
        <f>IF( E440&lt;&gt;"",COUNT($B$7:B439)+1,"")</f>
        <v/>
      </c>
      <c r="C440" s="57" t="str">
        <f>IFERROR(IF($D$3&lt;&gt;"",SMALL('HELP ACC-ITEMS'!$C$4:$C$1000,ROW(A434))," "),"    ")</f>
        <v xml:space="preserve"> </v>
      </c>
      <c r="D440" s="56" t="str">
        <f t="array" ref="D440">IFERROR(INDEX('HELP ACC-ITEMS'!$D$4:$D$1000,SMALL(IF(C440='HELP ACC-ITEMS'!$C$4:$C$1000,ROW('HELP ACC-ITEMS'!$C$4:$C$1000)-3),COUNTIF($C$8:C440,C440))),"")</f>
        <v xml:space="preserve"> </v>
      </c>
      <c r="E440" s="56" t="str">
        <f t="array" ref="E440">IFERROR(INDEX('HELP ACC-ITEMS'!$E$4:$E$1000,SMALL(IF(C440='HELP ACC-ITEMS'!$C$4:$C$1000,ROW('HELP ACC-ITEMS'!$C$4:$C$1000)-3),COUNTIF($C$8:C440,C440))),"")</f>
        <v/>
      </c>
      <c r="F440" s="56" t="str">
        <f t="array" ref="F440">IFERROR(INDEX('HELP ACC-ITEMS'!$F$4:$F$1000,SMALL(IF(C440='HELP ACC-ITEMS'!$C$4:$C$1000,ROW('HELP ACC-ITEMS'!$C$4:$C$1000)-3),COUNTIF($C$8:C440,C440))),"")</f>
        <v xml:space="preserve"> </v>
      </c>
      <c r="G440" s="55">
        <f t="array" ref="G440">IF(OR(MID($E440,1,4)="وارد",MID($E440,1,10)="مرتجع عميل"),IF($D$3&lt;&gt;"",INDEX('HELP ACC-ITEMS'!$G$4:$G$1000,SMALL(IF(C440='HELP ACC-ITEMS'!$C$4:$C$1000,ROW('HELP ACC-ITEMS'!$C$4:$C$1000)-3),COUNTIF($C$8:C440,C440)))),0)</f>
        <v>0</v>
      </c>
      <c r="H440" s="55">
        <f t="array" ref="H440">IF(OR(MID($E440,1,5)="منصرف",MID($E440,1,10)="مرتجع مورد"),IF($D$3&lt;&gt;"",INDEX('HELP ACC-ITEMS'!$G$4:$G$1000,SMALL(IF(C440='HELP ACC-ITEMS'!$C$4:$C$1000,ROW('HELP ACC-ITEMS'!$C$4:$C$1000)-3),COUNTIF($C$8:C440,C440)))),0)</f>
        <v>0</v>
      </c>
      <c r="I440" s="55">
        <f t="shared" si="9"/>
        <v>0</v>
      </c>
      <c r="J440" s="55" t="str">
        <f t="array" ref="J440">IFERROR(INDEX('HELP ACC-ITEMS'!$H$4:$H$1000,SMALL(IF(C440='HELP ACC-ITEMS'!$C$4:$C$1000,ROW('HELP ACC-ITEMS'!$C$4:$C$1000)-3),COUNTIF($C$8:C440,C440))),"")</f>
        <v xml:space="preserve"> </v>
      </c>
    </row>
    <row r="441" spans="2:10">
      <c r="B441" s="55" t="str">
        <f>IF( E441&lt;&gt;"",COUNT($B$7:B440)+1,"")</f>
        <v/>
      </c>
      <c r="C441" s="57" t="str">
        <f>IFERROR(IF($D$3&lt;&gt;"",SMALL('HELP ACC-ITEMS'!$C$4:$C$1000,ROW(A435))," "),"    ")</f>
        <v xml:space="preserve"> </v>
      </c>
      <c r="D441" s="56" t="str">
        <f t="array" ref="D441">IFERROR(INDEX('HELP ACC-ITEMS'!$D$4:$D$1000,SMALL(IF(C441='HELP ACC-ITEMS'!$C$4:$C$1000,ROW('HELP ACC-ITEMS'!$C$4:$C$1000)-3),COUNTIF($C$8:C441,C441))),"")</f>
        <v xml:space="preserve"> </v>
      </c>
      <c r="E441" s="56" t="str">
        <f t="array" ref="E441">IFERROR(INDEX('HELP ACC-ITEMS'!$E$4:$E$1000,SMALL(IF(C441='HELP ACC-ITEMS'!$C$4:$C$1000,ROW('HELP ACC-ITEMS'!$C$4:$C$1000)-3),COUNTIF($C$8:C441,C441))),"")</f>
        <v/>
      </c>
      <c r="F441" s="56" t="str">
        <f t="array" ref="F441">IFERROR(INDEX('HELP ACC-ITEMS'!$F$4:$F$1000,SMALL(IF(C441='HELP ACC-ITEMS'!$C$4:$C$1000,ROW('HELP ACC-ITEMS'!$C$4:$C$1000)-3),COUNTIF($C$8:C441,C441))),"")</f>
        <v xml:space="preserve"> </v>
      </c>
      <c r="G441" s="55">
        <f t="array" ref="G441">IF(OR(MID($E441,1,4)="وارد",MID($E441,1,10)="مرتجع عميل"),IF($D$3&lt;&gt;"",INDEX('HELP ACC-ITEMS'!$G$4:$G$1000,SMALL(IF(C441='HELP ACC-ITEMS'!$C$4:$C$1000,ROW('HELP ACC-ITEMS'!$C$4:$C$1000)-3),COUNTIF($C$8:C441,C441)))),0)</f>
        <v>0</v>
      </c>
      <c r="H441" s="55">
        <f t="array" ref="H441">IF(OR(MID($E441,1,5)="منصرف",MID($E441,1,10)="مرتجع مورد"),IF($D$3&lt;&gt;"",INDEX('HELP ACC-ITEMS'!$G$4:$G$1000,SMALL(IF(C441='HELP ACC-ITEMS'!$C$4:$C$1000,ROW('HELP ACC-ITEMS'!$C$4:$C$1000)-3),COUNTIF($C$8:C441,C441)))),0)</f>
        <v>0</v>
      </c>
      <c r="I441" s="55">
        <f t="shared" si="9"/>
        <v>0</v>
      </c>
      <c r="J441" s="55" t="str">
        <f t="array" ref="J441">IFERROR(INDEX('HELP ACC-ITEMS'!$H$4:$H$1000,SMALL(IF(C441='HELP ACC-ITEMS'!$C$4:$C$1000,ROW('HELP ACC-ITEMS'!$C$4:$C$1000)-3),COUNTIF($C$8:C441,C441))),"")</f>
        <v xml:space="preserve"> </v>
      </c>
    </row>
    <row r="442" spans="2:10">
      <c r="B442" s="55" t="str">
        <f>IF( E442&lt;&gt;"",COUNT($B$7:B441)+1,"")</f>
        <v/>
      </c>
      <c r="C442" s="57" t="str">
        <f>IFERROR(IF($D$3&lt;&gt;"",SMALL('HELP ACC-ITEMS'!$C$4:$C$1000,ROW(A436))," "),"    ")</f>
        <v xml:space="preserve"> </v>
      </c>
      <c r="D442" s="56" t="str">
        <f t="array" ref="D442">IFERROR(INDEX('HELP ACC-ITEMS'!$D$4:$D$1000,SMALL(IF(C442='HELP ACC-ITEMS'!$C$4:$C$1000,ROW('HELP ACC-ITEMS'!$C$4:$C$1000)-3),COUNTIF($C$8:C442,C442))),"")</f>
        <v xml:space="preserve"> </v>
      </c>
      <c r="E442" s="56" t="str">
        <f t="array" ref="E442">IFERROR(INDEX('HELP ACC-ITEMS'!$E$4:$E$1000,SMALL(IF(C442='HELP ACC-ITEMS'!$C$4:$C$1000,ROW('HELP ACC-ITEMS'!$C$4:$C$1000)-3),COUNTIF($C$8:C442,C442))),"")</f>
        <v/>
      </c>
      <c r="F442" s="56" t="str">
        <f t="array" ref="F442">IFERROR(INDEX('HELP ACC-ITEMS'!$F$4:$F$1000,SMALL(IF(C442='HELP ACC-ITEMS'!$C$4:$C$1000,ROW('HELP ACC-ITEMS'!$C$4:$C$1000)-3),COUNTIF($C$8:C442,C442))),"")</f>
        <v xml:space="preserve"> </v>
      </c>
      <c r="G442" s="55">
        <f t="array" ref="G442">IF(OR(MID($E442,1,4)="وارد",MID($E442,1,10)="مرتجع عميل"),IF($D$3&lt;&gt;"",INDEX('HELP ACC-ITEMS'!$G$4:$G$1000,SMALL(IF(C442='HELP ACC-ITEMS'!$C$4:$C$1000,ROW('HELP ACC-ITEMS'!$C$4:$C$1000)-3),COUNTIF($C$8:C442,C442)))),0)</f>
        <v>0</v>
      </c>
      <c r="H442" s="55">
        <f t="array" ref="H442">IF(OR(MID($E442,1,5)="منصرف",MID($E442,1,10)="مرتجع مورد"),IF($D$3&lt;&gt;"",INDEX('HELP ACC-ITEMS'!$G$4:$G$1000,SMALL(IF(C442='HELP ACC-ITEMS'!$C$4:$C$1000,ROW('HELP ACC-ITEMS'!$C$4:$C$1000)-3),COUNTIF($C$8:C442,C442)))),0)</f>
        <v>0</v>
      </c>
      <c r="I442" s="55">
        <f t="shared" si="9"/>
        <v>0</v>
      </c>
      <c r="J442" s="55" t="str">
        <f t="array" ref="J442">IFERROR(INDEX('HELP ACC-ITEMS'!$H$4:$H$1000,SMALL(IF(C442='HELP ACC-ITEMS'!$C$4:$C$1000,ROW('HELP ACC-ITEMS'!$C$4:$C$1000)-3),COUNTIF($C$8:C442,C442))),"")</f>
        <v xml:space="preserve"> </v>
      </c>
    </row>
    <row r="443" spans="2:10">
      <c r="B443" s="55" t="str">
        <f>IF( E443&lt;&gt;"",COUNT($B$7:B442)+1,"")</f>
        <v/>
      </c>
      <c r="C443" s="57" t="str">
        <f>IFERROR(IF($D$3&lt;&gt;"",SMALL('HELP ACC-ITEMS'!$C$4:$C$1000,ROW(A437))," "),"    ")</f>
        <v xml:space="preserve"> </v>
      </c>
      <c r="D443" s="56" t="str">
        <f t="array" ref="D443">IFERROR(INDEX('HELP ACC-ITEMS'!$D$4:$D$1000,SMALL(IF(C443='HELP ACC-ITEMS'!$C$4:$C$1000,ROW('HELP ACC-ITEMS'!$C$4:$C$1000)-3),COUNTIF($C$8:C443,C443))),"")</f>
        <v xml:space="preserve"> </v>
      </c>
      <c r="E443" s="56" t="str">
        <f t="array" ref="E443">IFERROR(INDEX('HELP ACC-ITEMS'!$E$4:$E$1000,SMALL(IF(C443='HELP ACC-ITEMS'!$C$4:$C$1000,ROW('HELP ACC-ITEMS'!$C$4:$C$1000)-3),COUNTIF($C$8:C443,C443))),"")</f>
        <v/>
      </c>
      <c r="F443" s="56" t="str">
        <f t="array" ref="F443">IFERROR(INDEX('HELP ACC-ITEMS'!$F$4:$F$1000,SMALL(IF(C443='HELP ACC-ITEMS'!$C$4:$C$1000,ROW('HELP ACC-ITEMS'!$C$4:$C$1000)-3),COUNTIF($C$8:C443,C443))),"")</f>
        <v xml:space="preserve"> </v>
      </c>
      <c r="G443" s="55">
        <f t="array" ref="G443">IF(OR(MID($E443,1,4)="وارد",MID($E443,1,10)="مرتجع عميل"),IF($D$3&lt;&gt;"",INDEX('HELP ACC-ITEMS'!$G$4:$G$1000,SMALL(IF(C443='HELP ACC-ITEMS'!$C$4:$C$1000,ROW('HELP ACC-ITEMS'!$C$4:$C$1000)-3),COUNTIF($C$8:C443,C443)))),0)</f>
        <v>0</v>
      </c>
      <c r="H443" s="55">
        <f t="array" ref="H443">IF(OR(MID($E443,1,5)="منصرف",MID($E443,1,10)="مرتجع مورد"),IF($D$3&lt;&gt;"",INDEX('HELP ACC-ITEMS'!$G$4:$G$1000,SMALL(IF(C443='HELP ACC-ITEMS'!$C$4:$C$1000,ROW('HELP ACC-ITEMS'!$C$4:$C$1000)-3),COUNTIF($C$8:C443,C443)))),0)</f>
        <v>0</v>
      </c>
      <c r="I443" s="55">
        <f t="shared" si="9"/>
        <v>0</v>
      </c>
      <c r="J443" s="55" t="str">
        <f t="array" ref="J443">IFERROR(INDEX('HELP ACC-ITEMS'!$H$4:$H$1000,SMALL(IF(C443='HELP ACC-ITEMS'!$C$4:$C$1000,ROW('HELP ACC-ITEMS'!$C$4:$C$1000)-3),COUNTIF($C$8:C443,C443))),"")</f>
        <v xml:space="preserve"> </v>
      </c>
    </row>
    <row r="444" spans="2:10">
      <c r="B444" s="55" t="str">
        <f>IF( E444&lt;&gt;"",COUNT($B$7:B443)+1,"")</f>
        <v/>
      </c>
      <c r="C444" s="57" t="str">
        <f>IFERROR(IF($D$3&lt;&gt;"",SMALL('HELP ACC-ITEMS'!$C$4:$C$1000,ROW(A438))," "),"    ")</f>
        <v xml:space="preserve"> </v>
      </c>
      <c r="D444" s="56" t="str">
        <f t="array" ref="D444">IFERROR(INDEX('HELP ACC-ITEMS'!$D$4:$D$1000,SMALL(IF(C444='HELP ACC-ITEMS'!$C$4:$C$1000,ROW('HELP ACC-ITEMS'!$C$4:$C$1000)-3),COUNTIF($C$8:C444,C444))),"")</f>
        <v xml:space="preserve"> </v>
      </c>
      <c r="E444" s="56" t="str">
        <f t="array" ref="E444">IFERROR(INDEX('HELP ACC-ITEMS'!$E$4:$E$1000,SMALL(IF(C444='HELP ACC-ITEMS'!$C$4:$C$1000,ROW('HELP ACC-ITEMS'!$C$4:$C$1000)-3),COUNTIF($C$8:C444,C444))),"")</f>
        <v/>
      </c>
      <c r="F444" s="56" t="str">
        <f t="array" ref="F444">IFERROR(INDEX('HELP ACC-ITEMS'!$F$4:$F$1000,SMALL(IF(C444='HELP ACC-ITEMS'!$C$4:$C$1000,ROW('HELP ACC-ITEMS'!$C$4:$C$1000)-3),COUNTIF($C$8:C444,C444))),"")</f>
        <v xml:space="preserve"> </v>
      </c>
      <c r="G444" s="55">
        <f t="array" ref="G444">IF(OR(MID($E444,1,4)="وارد",MID($E444,1,10)="مرتجع عميل"),IF($D$3&lt;&gt;"",INDEX('HELP ACC-ITEMS'!$G$4:$G$1000,SMALL(IF(C444='HELP ACC-ITEMS'!$C$4:$C$1000,ROW('HELP ACC-ITEMS'!$C$4:$C$1000)-3),COUNTIF($C$8:C444,C444)))),0)</f>
        <v>0</v>
      </c>
      <c r="H444" s="55">
        <f t="array" ref="H444">IF(OR(MID($E444,1,5)="منصرف",MID($E444,1,10)="مرتجع مورد"),IF($D$3&lt;&gt;"",INDEX('HELP ACC-ITEMS'!$G$4:$G$1000,SMALL(IF(C444='HELP ACC-ITEMS'!$C$4:$C$1000,ROW('HELP ACC-ITEMS'!$C$4:$C$1000)-3),COUNTIF($C$8:C444,C444)))),0)</f>
        <v>0</v>
      </c>
      <c r="I444" s="55">
        <f t="shared" si="9"/>
        <v>0</v>
      </c>
      <c r="J444" s="55" t="str">
        <f t="array" ref="J444">IFERROR(INDEX('HELP ACC-ITEMS'!$H$4:$H$1000,SMALL(IF(C444='HELP ACC-ITEMS'!$C$4:$C$1000,ROW('HELP ACC-ITEMS'!$C$4:$C$1000)-3),COUNTIF($C$8:C444,C444))),"")</f>
        <v xml:space="preserve"> </v>
      </c>
    </row>
    <row r="445" spans="2:10">
      <c r="B445" s="55" t="str">
        <f>IF( E445&lt;&gt;"",COUNT($B$7:B444)+1,"")</f>
        <v/>
      </c>
      <c r="C445" s="57" t="str">
        <f>IFERROR(IF($D$3&lt;&gt;"",SMALL('HELP ACC-ITEMS'!$C$4:$C$1000,ROW(A439))," "),"    ")</f>
        <v xml:space="preserve"> </v>
      </c>
      <c r="D445" s="56" t="str">
        <f t="array" ref="D445">IFERROR(INDEX('HELP ACC-ITEMS'!$D$4:$D$1000,SMALL(IF(C445='HELP ACC-ITEMS'!$C$4:$C$1000,ROW('HELP ACC-ITEMS'!$C$4:$C$1000)-3),COUNTIF($C$8:C445,C445))),"")</f>
        <v xml:space="preserve"> </v>
      </c>
      <c r="E445" s="56" t="str">
        <f t="array" ref="E445">IFERROR(INDEX('HELP ACC-ITEMS'!$E$4:$E$1000,SMALL(IF(C445='HELP ACC-ITEMS'!$C$4:$C$1000,ROW('HELP ACC-ITEMS'!$C$4:$C$1000)-3),COUNTIF($C$8:C445,C445))),"")</f>
        <v/>
      </c>
      <c r="F445" s="56" t="str">
        <f t="array" ref="F445">IFERROR(INDEX('HELP ACC-ITEMS'!$F$4:$F$1000,SMALL(IF(C445='HELP ACC-ITEMS'!$C$4:$C$1000,ROW('HELP ACC-ITEMS'!$C$4:$C$1000)-3),COUNTIF($C$8:C445,C445))),"")</f>
        <v xml:space="preserve"> </v>
      </c>
      <c r="G445" s="55">
        <f t="array" ref="G445">IF(OR(MID($E445,1,4)="وارد",MID($E445,1,10)="مرتجع عميل"),IF($D$3&lt;&gt;"",INDEX('HELP ACC-ITEMS'!$G$4:$G$1000,SMALL(IF(C445='HELP ACC-ITEMS'!$C$4:$C$1000,ROW('HELP ACC-ITEMS'!$C$4:$C$1000)-3),COUNTIF($C$8:C445,C445)))),0)</f>
        <v>0</v>
      </c>
      <c r="H445" s="55">
        <f t="array" ref="H445">IF(OR(MID($E445,1,5)="منصرف",MID($E445,1,10)="مرتجع مورد"),IF($D$3&lt;&gt;"",INDEX('HELP ACC-ITEMS'!$G$4:$G$1000,SMALL(IF(C445='HELP ACC-ITEMS'!$C$4:$C$1000,ROW('HELP ACC-ITEMS'!$C$4:$C$1000)-3),COUNTIF($C$8:C445,C445)))),0)</f>
        <v>0</v>
      </c>
      <c r="I445" s="55">
        <f t="shared" si="9"/>
        <v>0</v>
      </c>
      <c r="J445" s="55" t="str">
        <f t="array" ref="J445">IFERROR(INDEX('HELP ACC-ITEMS'!$H$4:$H$1000,SMALL(IF(C445='HELP ACC-ITEMS'!$C$4:$C$1000,ROW('HELP ACC-ITEMS'!$C$4:$C$1000)-3),COUNTIF($C$8:C445,C445))),"")</f>
        <v xml:space="preserve"> </v>
      </c>
    </row>
    <row r="446" spans="2:10">
      <c r="B446" s="55" t="str">
        <f>IF( E446&lt;&gt;"",COUNT($B$7:B445)+1,"")</f>
        <v/>
      </c>
      <c r="C446" s="57" t="str">
        <f>IFERROR(IF($D$3&lt;&gt;"",SMALL('HELP ACC-ITEMS'!$C$4:$C$1000,ROW(A440))," "),"    ")</f>
        <v xml:space="preserve"> </v>
      </c>
      <c r="D446" s="56" t="str">
        <f t="array" ref="D446">IFERROR(INDEX('HELP ACC-ITEMS'!$D$4:$D$1000,SMALL(IF(C446='HELP ACC-ITEMS'!$C$4:$C$1000,ROW('HELP ACC-ITEMS'!$C$4:$C$1000)-3),COUNTIF($C$8:C446,C446))),"")</f>
        <v xml:space="preserve"> </v>
      </c>
      <c r="E446" s="56" t="str">
        <f t="array" ref="E446">IFERROR(INDEX('HELP ACC-ITEMS'!$E$4:$E$1000,SMALL(IF(C446='HELP ACC-ITEMS'!$C$4:$C$1000,ROW('HELP ACC-ITEMS'!$C$4:$C$1000)-3),COUNTIF($C$8:C446,C446))),"")</f>
        <v/>
      </c>
      <c r="F446" s="56" t="str">
        <f t="array" ref="F446">IFERROR(INDEX('HELP ACC-ITEMS'!$F$4:$F$1000,SMALL(IF(C446='HELP ACC-ITEMS'!$C$4:$C$1000,ROW('HELP ACC-ITEMS'!$C$4:$C$1000)-3),COUNTIF($C$8:C446,C446))),"")</f>
        <v xml:space="preserve"> </v>
      </c>
      <c r="G446" s="55">
        <f t="array" ref="G446">IF(OR(MID($E446,1,4)="وارد",MID($E446,1,10)="مرتجع عميل"),IF($D$3&lt;&gt;"",INDEX('HELP ACC-ITEMS'!$G$4:$G$1000,SMALL(IF(C446='HELP ACC-ITEMS'!$C$4:$C$1000,ROW('HELP ACC-ITEMS'!$C$4:$C$1000)-3),COUNTIF($C$8:C446,C446)))),0)</f>
        <v>0</v>
      </c>
      <c r="H446" s="55">
        <f t="array" ref="H446">IF(OR(MID($E446,1,5)="منصرف",MID($E446,1,10)="مرتجع مورد"),IF($D$3&lt;&gt;"",INDEX('HELP ACC-ITEMS'!$G$4:$G$1000,SMALL(IF(C446='HELP ACC-ITEMS'!$C$4:$C$1000,ROW('HELP ACC-ITEMS'!$C$4:$C$1000)-3),COUNTIF($C$8:C446,C446)))),0)</f>
        <v>0</v>
      </c>
      <c r="I446" s="55">
        <f t="shared" si="9"/>
        <v>0</v>
      </c>
      <c r="J446" s="55" t="str">
        <f t="array" ref="J446">IFERROR(INDEX('HELP ACC-ITEMS'!$H$4:$H$1000,SMALL(IF(C446='HELP ACC-ITEMS'!$C$4:$C$1000,ROW('HELP ACC-ITEMS'!$C$4:$C$1000)-3),COUNTIF($C$8:C446,C446))),"")</f>
        <v xml:space="preserve"> </v>
      </c>
    </row>
    <row r="447" spans="2:10">
      <c r="B447" s="55" t="str">
        <f>IF( E447&lt;&gt;"",COUNT($B$7:B446)+1,"")</f>
        <v/>
      </c>
      <c r="C447" s="57" t="str">
        <f>IFERROR(IF($D$3&lt;&gt;"",SMALL('HELP ACC-ITEMS'!$C$4:$C$1000,ROW(A441))," "),"    ")</f>
        <v xml:space="preserve"> </v>
      </c>
      <c r="D447" s="56" t="str">
        <f t="array" ref="D447">IFERROR(INDEX('HELP ACC-ITEMS'!$D$4:$D$1000,SMALL(IF(C447='HELP ACC-ITEMS'!$C$4:$C$1000,ROW('HELP ACC-ITEMS'!$C$4:$C$1000)-3),COUNTIF($C$8:C447,C447))),"")</f>
        <v xml:space="preserve"> </v>
      </c>
      <c r="E447" s="56" t="str">
        <f t="array" ref="E447">IFERROR(INDEX('HELP ACC-ITEMS'!$E$4:$E$1000,SMALL(IF(C447='HELP ACC-ITEMS'!$C$4:$C$1000,ROW('HELP ACC-ITEMS'!$C$4:$C$1000)-3),COUNTIF($C$8:C447,C447))),"")</f>
        <v/>
      </c>
      <c r="F447" s="56" t="str">
        <f t="array" ref="F447">IFERROR(INDEX('HELP ACC-ITEMS'!$F$4:$F$1000,SMALL(IF(C447='HELP ACC-ITEMS'!$C$4:$C$1000,ROW('HELP ACC-ITEMS'!$C$4:$C$1000)-3),COUNTIF($C$8:C447,C447))),"")</f>
        <v xml:space="preserve"> </v>
      </c>
      <c r="G447" s="55">
        <f t="array" ref="G447">IF(OR(MID($E447,1,4)="وارد",MID($E447,1,10)="مرتجع عميل"),IF($D$3&lt;&gt;"",INDEX('HELP ACC-ITEMS'!$G$4:$G$1000,SMALL(IF(C447='HELP ACC-ITEMS'!$C$4:$C$1000,ROW('HELP ACC-ITEMS'!$C$4:$C$1000)-3),COUNTIF($C$8:C447,C447)))),0)</f>
        <v>0</v>
      </c>
      <c r="H447" s="55">
        <f t="array" ref="H447">IF(OR(MID($E447,1,5)="منصرف",MID($E447,1,10)="مرتجع مورد"),IF($D$3&lt;&gt;"",INDEX('HELP ACC-ITEMS'!$G$4:$G$1000,SMALL(IF(C447='HELP ACC-ITEMS'!$C$4:$C$1000,ROW('HELP ACC-ITEMS'!$C$4:$C$1000)-3),COUNTIF($C$8:C447,C447)))),0)</f>
        <v>0</v>
      </c>
      <c r="I447" s="55">
        <f t="shared" si="9"/>
        <v>0</v>
      </c>
      <c r="J447" s="55" t="str">
        <f t="array" ref="J447">IFERROR(INDEX('HELP ACC-ITEMS'!$H$4:$H$1000,SMALL(IF(C447='HELP ACC-ITEMS'!$C$4:$C$1000,ROW('HELP ACC-ITEMS'!$C$4:$C$1000)-3),COUNTIF($C$8:C447,C447))),"")</f>
        <v xml:space="preserve"> </v>
      </c>
    </row>
    <row r="448" spans="2:10">
      <c r="B448" s="55" t="str">
        <f>IF( E448&lt;&gt;"",COUNT($B$7:B447)+1,"")</f>
        <v/>
      </c>
      <c r="C448" s="57" t="str">
        <f>IFERROR(IF($D$3&lt;&gt;"",SMALL('HELP ACC-ITEMS'!$C$4:$C$1000,ROW(A442))," "),"    ")</f>
        <v xml:space="preserve"> </v>
      </c>
      <c r="D448" s="56" t="str">
        <f t="array" ref="D448">IFERROR(INDEX('HELP ACC-ITEMS'!$D$4:$D$1000,SMALL(IF(C448='HELP ACC-ITEMS'!$C$4:$C$1000,ROW('HELP ACC-ITEMS'!$C$4:$C$1000)-3),COUNTIF($C$8:C448,C448))),"")</f>
        <v xml:space="preserve"> </v>
      </c>
      <c r="E448" s="56" t="str">
        <f t="array" ref="E448">IFERROR(INDEX('HELP ACC-ITEMS'!$E$4:$E$1000,SMALL(IF(C448='HELP ACC-ITEMS'!$C$4:$C$1000,ROW('HELP ACC-ITEMS'!$C$4:$C$1000)-3),COUNTIF($C$8:C448,C448))),"")</f>
        <v/>
      </c>
      <c r="F448" s="56" t="str">
        <f t="array" ref="F448">IFERROR(INDEX('HELP ACC-ITEMS'!$F$4:$F$1000,SMALL(IF(C448='HELP ACC-ITEMS'!$C$4:$C$1000,ROW('HELP ACC-ITEMS'!$C$4:$C$1000)-3),COUNTIF($C$8:C448,C448))),"")</f>
        <v xml:space="preserve"> </v>
      </c>
      <c r="G448" s="55">
        <f t="array" ref="G448">IF(OR(MID($E448,1,4)="وارد",MID($E448,1,10)="مرتجع عميل"),IF($D$3&lt;&gt;"",INDEX('HELP ACC-ITEMS'!$G$4:$G$1000,SMALL(IF(C448='HELP ACC-ITEMS'!$C$4:$C$1000,ROW('HELP ACC-ITEMS'!$C$4:$C$1000)-3),COUNTIF($C$8:C448,C448)))),0)</f>
        <v>0</v>
      </c>
      <c r="H448" s="55">
        <f t="array" ref="H448">IF(OR(MID($E448,1,5)="منصرف",MID($E448,1,10)="مرتجع مورد"),IF($D$3&lt;&gt;"",INDEX('HELP ACC-ITEMS'!$G$4:$G$1000,SMALL(IF(C448='HELP ACC-ITEMS'!$C$4:$C$1000,ROW('HELP ACC-ITEMS'!$C$4:$C$1000)-3),COUNTIF($C$8:C448,C448)))),0)</f>
        <v>0</v>
      </c>
      <c r="I448" s="55">
        <f t="shared" si="9"/>
        <v>0</v>
      </c>
      <c r="J448" s="55" t="str">
        <f t="array" ref="J448">IFERROR(INDEX('HELP ACC-ITEMS'!$H$4:$H$1000,SMALL(IF(C448='HELP ACC-ITEMS'!$C$4:$C$1000,ROW('HELP ACC-ITEMS'!$C$4:$C$1000)-3),COUNTIF($C$8:C448,C448))),"")</f>
        <v xml:space="preserve"> </v>
      </c>
    </row>
    <row r="449" spans="2:10">
      <c r="B449" s="55" t="str">
        <f>IF( E449&lt;&gt;"",COUNT($B$7:B448)+1,"")</f>
        <v/>
      </c>
      <c r="C449" s="57" t="str">
        <f>IFERROR(IF($D$3&lt;&gt;"",SMALL('HELP ACC-ITEMS'!$C$4:$C$1000,ROW(A443))," "),"    ")</f>
        <v xml:space="preserve"> </v>
      </c>
      <c r="D449" s="56" t="str">
        <f t="array" ref="D449">IFERROR(INDEX('HELP ACC-ITEMS'!$D$4:$D$1000,SMALL(IF(C449='HELP ACC-ITEMS'!$C$4:$C$1000,ROW('HELP ACC-ITEMS'!$C$4:$C$1000)-3),COUNTIF($C$8:C449,C449))),"")</f>
        <v xml:space="preserve"> </v>
      </c>
      <c r="E449" s="56" t="str">
        <f t="array" ref="E449">IFERROR(INDEX('HELP ACC-ITEMS'!$E$4:$E$1000,SMALL(IF(C449='HELP ACC-ITEMS'!$C$4:$C$1000,ROW('HELP ACC-ITEMS'!$C$4:$C$1000)-3),COUNTIF($C$8:C449,C449))),"")</f>
        <v/>
      </c>
      <c r="F449" s="56" t="str">
        <f t="array" ref="F449">IFERROR(INDEX('HELP ACC-ITEMS'!$F$4:$F$1000,SMALL(IF(C449='HELP ACC-ITEMS'!$C$4:$C$1000,ROW('HELP ACC-ITEMS'!$C$4:$C$1000)-3),COUNTIF($C$8:C449,C449))),"")</f>
        <v xml:space="preserve"> </v>
      </c>
      <c r="G449" s="55">
        <f t="array" ref="G449">IF(OR(MID($E449,1,4)="وارد",MID($E449,1,10)="مرتجع عميل"),IF($D$3&lt;&gt;"",INDEX('HELP ACC-ITEMS'!$G$4:$G$1000,SMALL(IF(C449='HELP ACC-ITEMS'!$C$4:$C$1000,ROW('HELP ACC-ITEMS'!$C$4:$C$1000)-3),COUNTIF($C$8:C449,C449)))),0)</f>
        <v>0</v>
      </c>
      <c r="H449" s="55">
        <f t="array" ref="H449">IF(OR(MID($E449,1,5)="منصرف",MID($E449,1,10)="مرتجع مورد"),IF($D$3&lt;&gt;"",INDEX('HELP ACC-ITEMS'!$G$4:$G$1000,SMALL(IF(C449='HELP ACC-ITEMS'!$C$4:$C$1000,ROW('HELP ACC-ITEMS'!$C$4:$C$1000)-3),COUNTIF($C$8:C449,C449)))),0)</f>
        <v>0</v>
      </c>
      <c r="I449" s="55">
        <f t="shared" si="9"/>
        <v>0</v>
      </c>
      <c r="J449" s="55" t="str">
        <f t="array" ref="J449">IFERROR(INDEX('HELP ACC-ITEMS'!$H$4:$H$1000,SMALL(IF(C449='HELP ACC-ITEMS'!$C$4:$C$1000,ROW('HELP ACC-ITEMS'!$C$4:$C$1000)-3),COUNTIF($C$8:C449,C449))),"")</f>
        <v xml:space="preserve"> </v>
      </c>
    </row>
    <row r="450" spans="2:10">
      <c r="B450" s="55" t="str">
        <f>IF( E450&lt;&gt;"",COUNT($B$7:B449)+1,"")</f>
        <v/>
      </c>
      <c r="C450" s="57" t="str">
        <f>IFERROR(IF($D$3&lt;&gt;"",SMALL('HELP ACC-ITEMS'!$C$4:$C$1000,ROW(A444))," "),"    ")</f>
        <v xml:space="preserve"> </v>
      </c>
      <c r="D450" s="56" t="str">
        <f t="array" ref="D450">IFERROR(INDEX('HELP ACC-ITEMS'!$D$4:$D$1000,SMALL(IF(C450='HELP ACC-ITEMS'!$C$4:$C$1000,ROW('HELP ACC-ITEMS'!$C$4:$C$1000)-3),COUNTIF($C$8:C450,C450))),"")</f>
        <v xml:space="preserve"> </v>
      </c>
      <c r="E450" s="56" t="str">
        <f t="array" ref="E450">IFERROR(INDEX('HELP ACC-ITEMS'!$E$4:$E$1000,SMALL(IF(C450='HELP ACC-ITEMS'!$C$4:$C$1000,ROW('HELP ACC-ITEMS'!$C$4:$C$1000)-3),COUNTIF($C$8:C450,C450))),"")</f>
        <v/>
      </c>
      <c r="F450" s="56" t="str">
        <f t="array" ref="F450">IFERROR(INDEX('HELP ACC-ITEMS'!$F$4:$F$1000,SMALL(IF(C450='HELP ACC-ITEMS'!$C$4:$C$1000,ROW('HELP ACC-ITEMS'!$C$4:$C$1000)-3),COUNTIF($C$8:C450,C450))),"")</f>
        <v xml:space="preserve"> </v>
      </c>
      <c r="G450" s="55">
        <f t="array" ref="G450">IF(OR(MID($E450,1,4)="وارد",MID($E450,1,10)="مرتجع عميل"),IF($D$3&lt;&gt;"",INDEX('HELP ACC-ITEMS'!$G$4:$G$1000,SMALL(IF(C450='HELP ACC-ITEMS'!$C$4:$C$1000,ROW('HELP ACC-ITEMS'!$C$4:$C$1000)-3),COUNTIF($C$8:C450,C450)))),0)</f>
        <v>0</v>
      </c>
      <c r="H450" s="55">
        <f t="array" ref="H450">IF(OR(MID($E450,1,5)="منصرف",MID($E450,1,10)="مرتجع مورد"),IF($D$3&lt;&gt;"",INDEX('HELP ACC-ITEMS'!$G$4:$G$1000,SMALL(IF(C450='HELP ACC-ITEMS'!$C$4:$C$1000,ROW('HELP ACC-ITEMS'!$C$4:$C$1000)-3),COUNTIF($C$8:C450,C450)))),0)</f>
        <v>0</v>
      </c>
      <c r="I450" s="55">
        <f t="shared" si="9"/>
        <v>0</v>
      </c>
      <c r="J450" s="55" t="str">
        <f t="array" ref="J450">IFERROR(INDEX('HELP ACC-ITEMS'!$H$4:$H$1000,SMALL(IF(C450='HELP ACC-ITEMS'!$C$4:$C$1000,ROW('HELP ACC-ITEMS'!$C$4:$C$1000)-3),COUNTIF($C$8:C450,C450))),"")</f>
        <v xml:space="preserve"> </v>
      </c>
    </row>
    <row r="451" spans="2:10">
      <c r="B451" s="55" t="str">
        <f>IF( E451&lt;&gt;"",COUNT($B$7:B450)+1,"")</f>
        <v/>
      </c>
      <c r="C451" s="57" t="str">
        <f>IFERROR(IF($D$3&lt;&gt;"",SMALL('HELP ACC-ITEMS'!$C$4:$C$1000,ROW(A445))," "),"    ")</f>
        <v xml:space="preserve"> </v>
      </c>
      <c r="D451" s="56" t="str">
        <f t="array" ref="D451">IFERROR(INDEX('HELP ACC-ITEMS'!$D$4:$D$1000,SMALL(IF(C451='HELP ACC-ITEMS'!$C$4:$C$1000,ROW('HELP ACC-ITEMS'!$C$4:$C$1000)-3),COUNTIF($C$8:C451,C451))),"")</f>
        <v xml:space="preserve"> </v>
      </c>
      <c r="E451" s="56" t="str">
        <f t="array" ref="E451">IFERROR(INDEX('HELP ACC-ITEMS'!$E$4:$E$1000,SMALL(IF(C451='HELP ACC-ITEMS'!$C$4:$C$1000,ROW('HELP ACC-ITEMS'!$C$4:$C$1000)-3),COUNTIF($C$8:C451,C451))),"")</f>
        <v/>
      </c>
      <c r="F451" s="56" t="str">
        <f t="array" ref="F451">IFERROR(INDEX('HELP ACC-ITEMS'!$F$4:$F$1000,SMALL(IF(C451='HELP ACC-ITEMS'!$C$4:$C$1000,ROW('HELP ACC-ITEMS'!$C$4:$C$1000)-3),COUNTIF($C$8:C451,C451))),"")</f>
        <v xml:space="preserve"> </v>
      </c>
      <c r="G451" s="55">
        <f t="array" ref="G451">IF(OR(MID($E451,1,4)="وارد",MID($E451,1,10)="مرتجع عميل"),IF($D$3&lt;&gt;"",INDEX('HELP ACC-ITEMS'!$G$4:$G$1000,SMALL(IF(C451='HELP ACC-ITEMS'!$C$4:$C$1000,ROW('HELP ACC-ITEMS'!$C$4:$C$1000)-3),COUNTIF($C$8:C451,C451)))),0)</f>
        <v>0</v>
      </c>
      <c r="H451" s="55">
        <f t="array" ref="H451">IF(OR(MID($E451,1,5)="منصرف",MID($E451,1,10)="مرتجع مورد"),IF($D$3&lt;&gt;"",INDEX('HELP ACC-ITEMS'!$G$4:$G$1000,SMALL(IF(C451='HELP ACC-ITEMS'!$C$4:$C$1000,ROW('HELP ACC-ITEMS'!$C$4:$C$1000)-3),COUNTIF($C$8:C451,C451)))),0)</f>
        <v>0</v>
      </c>
      <c r="I451" s="55">
        <f t="shared" si="9"/>
        <v>0</v>
      </c>
      <c r="J451" s="55" t="str">
        <f t="array" ref="J451">IFERROR(INDEX('HELP ACC-ITEMS'!$H$4:$H$1000,SMALL(IF(C451='HELP ACC-ITEMS'!$C$4:$C$1000,ROW('HELP ACC-ITEMS'!$C$4:$C$1000)-3),COUNTIF($C$8:C451,C451))),"")</f>
        <v xml:space="preserve"> </v>
      </c>
    </row>
    <row r="452" spans="2:10">
      <c r="B452" s="55" t="str">
        <f>IF( E452&lt;&gt;"",COUNT($B$7:B451)+1,"")</f>
        <v/>
      </c>
      <c r="C452" s="57" t="str">
        <f>IFERROR(IF($D$3&lt;&gt;"",SMALL('HELP ACC-ITEMS'!$C$4:$C$1000,ROW(A446))," "),"    ")</f>
        <v xml:space="preserve"> </v>
      </c>
      <c r="D452" s="56" t="str">
        <f t="array" ref="D452">IFERROR(INDEX('HELP ACC-ITEMS'!$D$4:$D$1000,SMALL(IF(C452='HELP ACC-ITEMS'!$C$4:$C$1000,ROW('HELP ACC-ITEMS'!$C$4:$C$1000)-3),COUNTIF($C$8:C452,C452))),"")</f>
        <v xml:space="preserve"> </v>
      </c>
      <c r="E452" s="56" t="str">
        <f t="array" ref="E452">IFERROR(INDEX('HELP ACC-ITEMS'!$E$4:$E$1000,SMALL(IF(C452='HELP ACC-ITEMS'!$C$4:$C$1000,ROW('HELP ACC-ITEMS'!$C$4:$C$1000)-3),COUNTIF($C$8:C452,C452))),"")</f>
        <v/>
      </c>
      <c r="F452" s="56" t="str">
        <f t="array" ref="F452">IFERROR(INDEX('HELP ACC-ITEMS'!$F$4:$F$1000,SMALL(IF(C452='HELP ACC-ITEMS'!$C$4:$C$1000,ROW('HELP ACC-ITEMS'!$C$4:$C$1000)-3),COUNTIF($C$8:C452,C452))),"")</f>
        <v xml:space="preserve"> </v>
      </c>
      <c r="G452" s="55">
        <f t="array" ref="G452">IF(OR(MID($E452,1,4)="وارد",MID($E452,1,10)="مرتجع عميل"),IF($D$3&lt;&gt;"",INDEX('HELP ACC-ITEMS'!$G$4:$G$1000,SMALL(IF(C452='HELP ACC-ITEMS'!$C$4:$C$1000,ROW('HELP ACC-ITEMS'!$C$4:$C$1000)-3),COUNTIF($C$8:C452,C452)))),0)</f>
        <v>0</v>
      </c>
      <c r="H452" s="55">
        <f t="array" ref="H452">IF(OR(MID($E452,1,5)="منصرف",MID($E452,1,10)="مرتجع مورد"),IF($D$3&lt;&gt;"",INDEX('HELP ACC-ITEMS'!$G$4:$G$1000,SMALL(IF(C452='HELP ACC-ITEMS'!$C$4:$C$1000,ROW('HELP ACC-ITEMS'!$C$4:$C$1000)-3),COUNTIF($C$8:C452,C452)))),0)</f>
        <v>0</v>
      </c>
      <c r="I452" s="55">
        <f t="shared" si="9"/>
        <v>0</v>
      </c>
      <c r="J452" s="55" t="str">
        <f t="array" ref="J452">IFERROR(INDEX('HELP ACC-ITEMS'!$H$4:$H$1000,SMALL(IF(C452='HELP ACC-ITEMS'!$C$4:$C$1000,ROW('HELP ACC-ITEMS'!$C$4:$C$1000)-3),COUNTIF($C$8:C452,C452))),"")</f>
        <v xml:space="preserve"> </v>
      </c>
    </row>
    <row r="453" spans="2:10">
      <c r="B453" s="55" t="str">
        <f>IF( E453&lt;&gt;"",COUNT($B$7:B452)+1,"")</f>
        <v/>
      </c>
      <c r="C453" s="57" t="str">
        <f>IFERROR(IF($D$3&lt;&gt;"",SMALL('HELP ACC-ITEMS'!$C$4:$C$1000,ROW(A447))," "),"    ")</f>
        <v xml:space="preserve"> </v>
      </c>
      <c r="D453" s="56" t="str">
        <f t="array" ref="D453">IFERROR(INDEX('HELP ACC-ITEMS'!$D$4:$D$1000,SMALL(IF(C453='HELP ACC-ITEMS'!$C$4:$C$1000,ROW('HELP ACC-ITEMS'!$C$4:$C$1000)-3),COUNTIF($C$8:C453,C453))),"")</f>
        <v xml:space="preserve"> </v>
      </c>
      <c r="E453" s="56" t="str">
        <f t="array" ref="E453">IFERROR(INDEX('HELP ACC-ITEMS'!$E$4:$E$1000,SMALL(IF(C453='HELP ACC-ITEMS'!$C$4:$C$1000,ROW('HELP ACC-ITEMS'!$C$4:$C$1000)-3),COUNTIF($C$8:C453,C453))),"")</f>
        <v/>
      </c>
      <c r="F453" s="56" t="str">
        <f t="array" ref="F453">IFERROR(INDEX('HELP ACC-ITEMS'!$F$4:$F$1000,SMALL(IF(C453='HELP ACC-ITEMS'!$C$4:$C$1000,ROW('HELP ACC-ITEMS'!$C$4:$C$1000)-3),COUNTIF($C$8:C453,C453))),"")</f>
        <v xml:space="preserve"> </v>
      </c>
      <c r="G453" s="55">
        <f t="array" ref="G453">IF(OR(MID($E453,1,4)="وارد",MID($E453,1,10)="مرتجع عميل"),IF($D$3&lt;&gt;"",INDEX('HELP ACC-ITEMS'!$G$4:$G$1000,SMALL(IF(C453='HELP ACC-ITEMS'!$C$4:$C$1000,ROW('HELP ACC-ITEMS'!$C$4:$C$1000)-3),COUNTIF($C$8:C453,C453)))),0)</f>
        <v>0</v>
      </c>
      <c r="H453" s="55">
        <f t="array" ref="H453">IF(OR(MID($E453,1,5)="منصرف",MID($E453,1,10)="مرتجع مورد"),IF($D$3&lt;&gt;"",INDEX('HELP ACC-ITEMS'!$G$4:$G$1000,SMALL(IF(C453='HELP ACC-ITEMS'!$C$4:$C$1000,ROW('HELP ACC-ITEMS'!$C$4:$C$1000)-3),COUNTIF($C$8:C453,C453)))),0)</f>
        <v>0</v>
      </c>
      <c r="I453" s="55">
        <f t="shared" si="9"/>
        <v>0</v>
      </c>
      <c r="J453" s="55" t="str">
        <f t="array" ref="J453">IFERROR(INDEX('HELP ACC-ITEMS'!$H$4:$H$1000,SMALL(IF(C453='HELP ACC-ITEMS'!$C$4:$C$1000,ROW('HELP ACC-ITEMS'!$C$4:$C$1000)-3),COUNTIF($C$8:C453,C453))),"")</f>
        <v xml:space="preserve"> </v>
      </c>
    </row>
    <row r="454" spans="2:10">
      <c r="B454" s="55" t="str">
        <f>IF( E454&lt;&gt;"",COUNT($B$7:B453)+1,"")</f>
        <v/>
      </c>
      <c r="C454" s="57" t="str">
        <f>IFERROR(IF($D$3&lt;&gt;"",SMALL('HELP ACC-ITEMS'!$C$4:$C$1000,ROW(A448))," "),"    ")</f>
        <v xml:space="preserve"> </v>
      </c>
      <c r="D454" s="56" t="str">
        <f t="array" ref="D454">IFERROR(INDEX('HELP ACC-ITEMS'!$D$4:$D$1000,SMALL(IF(C454='HELP ACC-ITEMS'!$C$4:$C$1000,ROW('HELP ACC-ITEMS'!$C$4:$C$1000)-3),COUNTIF($C$8:C454,C454))),"")</f>
        <v xml:space="preserve"> </v>
      </c>
      <c r="E454" s="56" t="str">
        <f t="array" ref="E454">IFERROR(INDEX('HELP ACC-ITEMS'!$E$4:$E$1000,SMALL(IF(C454='HELP ACC-ITEMS'!$C$4:$C$1000,ROW('HELP ACC-ITEMS'!$C$4:$C$1000)-3),COUNTIF($C$8:C454,C454))),"")</f>
        <v/>
      </c>
      <c r="F454" s="56" t="str">
        <f t="array" ref="F454">IFERROR(INDEX('HELP ACC-ITEMS'!$F$4:$F$1000,SMALL(IF(C454='HELP ACC-ITEMS'!$C$4:$C$1000,ROW('HELP ACC-ITEMS'!$C$4:$C$1000)-3),COUNTIF($C$8:C454,C454))),"")</f>
        <v xml:space="preserve"> </v>
      </c>
      <c r="G454" s="55">
        <f t="array" ref="G454">IF(OR(MID($E454,1,4)="وارد",MID($E454,1,10)="مرتجع عميل"),IF($D$3&lt;&gt;"",INDEX('HELP ACC-ITEMS'!$G$4:$G$1000,SMALL(IF(C454='HELP ACC-ITEMS'!$C$4:$C$1000,ROW('HELP ACC-ITEMS'!$C$4:$C$1000)-3),COUNTIF($C$8:C454,C454)))),0)</f>
        <v>0</v>
      </c>
      <c r="H454" s="55">
        <f t="array" ref="H454">IF(OR(MID($E454,1,5)="منصرف",MID($E454,1,10)="مرتجع مورد"),IF($D$3&lt;&gt;"",INDEX('HELP ACC-ITEMS'!$G$4:$G$1000,SMALL(IF(C454='HELP ACC-ITEMS'!$C$4:$C$1000,ROW('HELP ACC-ITEMS'!$C$4:$C$1000)-3),COUNTIF($C$8:C454,C454)))),0)</f>
        <v>0</v>
      </c>
      <c r="I454" s="55">
        <f t="shared" si="9"/>
        <v>0</v>
      </c>
      <c r="J454" s="55" t="str">
        <f t="array" ref="J454">IFERROR(INDEX('HELP ACC-ITEMS'!$H$4:$H$1000,SMALL(IF(C454='HELP ACC-ITEMS'!$C$4:$C$1000,ROW('HELP ACC-ITEMS'!$C$4:$C$1000)-3),COUNTIF($C$8:C454,C454))),"")</f>
        <v xml:space="preserve"> </v>
      </c>
    </row>
    <row r="455" spans="2:10">
      <c r="B455" s="55" t="str">
        <f>IF( E455&lt;&gt;"",COUNT($B$7:B454)+1,"")</f>
        <v/>
      </c>
      <c r="C455" s="57" t="str">
        <f>IFERROR(IF($D$3&lt;&gt;"",SMALL('HELP ACC-ITEMS'!$C$4:$C$1000,ROW(A449))," "),"    ")</f>
        <v xml:space="preserve"> </v>
      </c>
      <c r="D455" s="56" t="str">
        <f t="array" ref="D455">IFERROR(INDEX('HELP ACC-ITEMS'!$D$4:$D$1000,SMALL(IF(C455='HELP ACC-ITEMS'!$C$4:$C$1000,ROW('HELP ACC-ITEMS'!$C$4:$C$1000)-3),COUNTIF($C$8:C455,C455))),"")</f>
        <v xml:space="preserve"> </v>
      </c>
      <c r="E455" s="56" t="str">
        <f t="array" ref="E455">IFERROR(INDEX('HELP ACC-ITEMS'!$E$4:$E$1000,SMALL(IF(C455='HELP ACC-ITEMS'!$C$4:$C$1000,ROW('HELP ACC-ITEMS'!$C$4:$C$1000)-3),COUNTIF($C$8:C455,C455))),"")</f>
        <v/>
      </c>
      <c r="F455" s="56" t="str">
        <f t="array" ref="F455">IFERROR(INDEX('HELP ACC-ITEMS'!$F$4:$F$1000,SMALL(IF(C455='HELP ACC-ITEMS'!$C$4:$C$1000,ROW('HELP ACC-ITEMS'!$C$4:$C$1000)-3),COUNTIF($C$8:C455,C455))),"")</f>
        <v xml:space="preserve"> </v>
      </c>
      <c r="G455" s="55">
        <f t="array" ref="G455">IF(OR(MID($E455,1,4)="وارد",MID($E455,1,10)="مرتجع عميل"),IF($D$3&lt;&gt;"",INDEX('HELP ACC-ITEMS'!$G$4:$G$1000,SMALL(IF(C455='HELP ACC-ITEMS'!$C$4:$C$1000,ROW('HELP ACC-ITEMS'!$C$4:$C$1000)-3),COUNTIF($C$8:C455,C455)))),0)</f>
        <v>0</v>
      </c>
      <c r="H455" s="55">
        <f t="array" ref="H455">IF(OR(MID($E455,1,5)="منصرف",MID($E455,1,10)="مرتجع مورد"),IF($D$3&lt;&gt;"",INDEX('HELP ACC-ITEMS'!$G$4:$G$1000,SMALL(IF(C455='HELP ACC-ITEMS'!$C$4:$C$1000,ROW('HELP ACC-ITEMS'!$C$4:$C$1000)-3),COUNTIF($C$8:C455,C455)))),0)</f>
        <v>0</v>
      </c>
      <c r="I455" s="55">
        <f t="shared" si="9"/>
        <v>0</v>
      </c>
      <c r="J455" s="55" t="str">
        <f t="array" ref="J455">IFERROR(INDEX('HELP ACC-ITEMS'!$H$4:$H$1000,SMALL(IF(C455='HELP ACC-ITEMS'!$C$4:$C$1000,ROW('HELP ACC-ITEMS'!$C$4:$C$1000)-3),COUNTIF($C$8:C455,C455))),"")</f>
        <v xml:space="preserve"> </v>
      </c>
    </row>
    <row r="456" spans="2:10">
      <c r="B456" s="55" t="str">
        <f>IF( E456&lt;&gt;"",COUNT($B$7:B455)+1,"")</f>
        <v/>
      </c>
      <c r="C456" s="57" t="str">
        <f>IFERROR(IF($D$3&lt;&gt;"",SMALL('HELP ACC-ITEMS'!$C$4:$C$1000,ROW(A450))," "),"    ")</f>
        <v xml:space="preserve"> </v>
      </c>
      <c r="D456" s="56" t="str">
        <f t="array" ref="D456">IFERROR(INDEX('HELP ACC-ITEMS'!$D$4:$D$1000,SMALL(IF(C456='HELP ACC-ITEMS'!$C$4:$C$1000,ROW('HELP ACC-ITEMS'!$C$4:$C$1000)-3),COUNTIF($C$8:C456,C456))),"")</f>
        <v xml:space="preserve"> </v>
      </c>
      <c r="E456" s="56" t="str">
        <f t="array" ref="E456">IFERROR(INDEX('HELP ACC-ITEMS'!$E$4:$E$1000,SMALL(IF(C456='HELP ACC-ITEMS'!$C$4:$C$1000,ROW('HELP ACC-ITEMS'!$C$4:$C$1000)-3),COUNTIF($C$8:C456,C456))),"")</f>
        <v/>
      </c>
      <c r="F456" s="56" t="str">
        <f t="array" ref="F456">IFERROR(INDEX('HELP ACC-ITEMS'!$F$4:$F$1000,SMALL(IF(C456='HELP ACC-ITEMS'!$C$4:$C$1000,ROW('HELP ACC-ITEMS'!$C$4:$C$1000)-3),COUNTIF($C$8:C456,C456))),"")</f>
        <v xml:space="preserve"> </v>
      </c>
      <c r="G456" s="55">
        <f t="array" ref="G456">IF(OR(MID($E456,1,4)="وارد",MID($E456,1,10)="مرتجع عميل"),IF($D$3&lt;&gt;"",INDEX('HELP ACC-ITEMS'!$G$4:$G$1000,SMALL(IF(C456='HELP ACC-ITEMS'!$C$4:$C$1000,ROW('HELP ACC-ITEMS'!$C$4:$C$1000)-3),COUNTIF($C$8:C456,C456)))),0)</f>
        <v>0</v>
      </c>
      <c r="H456" s="55">
        <f t="array" ref="H456">IF(OR(MID($E456,1,5)="منصرف",MID($E456,1,10)="مرتجع مورد"),IF($D$3&lt;&gt;"",INDEX('HELP ACC-ITEMS'!$G$4:$G$1000,SMALL(IF(C456='HELP ACC-ITEMS'!$C$4:$C$1000,ROW('HELP ACC-ITEMS'!$C$4:$C$1000)-3),COUNTIF($C$8:C456,C456)))),0)</f>
        <v>0</v>
      </c>
      <c r="I456" s="55">
        <f t="shared" si="9"/>
        <v>0</v>
      </c>
      <c r="J456" s="55" t="str">
        <f t="array" ref="J456">IFERROR(INDEX('HELP ACC-ITEMS'!$H$4:$H$1000,SMALL(IF(C456='HELP ACC-ITEMS'!$C$4:$C$1000,ROW('HELP ACC-ITEMS'!$C$4:$C$1000)-3),COUNTIF($C$8:C456,C456))),"")</f>
        <v xml:space="preserve"> </v>
      </c>
    </row>
    <row r="457" spans="2:10">
      <c r="B457" s="55" t="str">
        <f>IF( E457&lt;&gt;"",COUNT($B$7:B456)+1,"")</f>
        <v/>
      </c>
      <c r="C457" s="57" t="str">
        <f>IFERROR(IF($D$3&lt;&gt;"",SMALL('HELP ACC-ITEMS'!$C$4:$C$1000,ROW(A451))," "),"    ")</f>
        <v xml:space="preserve"> </v>
      </c>
      <c r="D457" s="56" t="str">
        <f t="array" ref="D457">IFERROR(INDEX('HELP ACC-ITEMS'!$D$4:$D$1000,SMALL(IF(C457='HELP ACC-ITEMS'!$C$4:$C$1000,ROW('HELP ACC-ITEMS'!$C$4:$C$1000)-3),COUNTIF($C$8:C457,C457))),"")</f>
        <v xml:space="preserve"> </v>
      </c>
      <c r="E457" s="56" t="str">
        <f t="array" ref="E457">IFERROR(INDEX('HELP ACC-ITEMS'!$E$4:$E$1000,SMALL(IF(C457='HELP ACC-ITEMS'!$C$4:$C$1000,ROW('HELP ACC-ITEMS'!$C$4:$C$1000)-3),COUNTIF($C$8:C457,C457))),"")</f>
        <v/>
      </c>
      <c r="F457" s="56" t="str">
        <f t="array" ref="F457">IFERROR(INDEX('HELP ACC-ITEMS'!$F$4:$F$1000,SMALL(IF(C457='HELP ACC-ITEMS'!$C$4:$C$1000,ROW('HELP ACC-ITEMS'!$C$4:$C$1000)-3),COUNTIF($C$8:C457,C457))),"")</f>
        <v xml:space="preserve"> </v>
      </c>
      <c r="G457" s="55">
        <f t="array" ref="G457">IF(OR(MID($E457,1,4)="وارد",MID($E457,1,10)="مرتجع عميل"),IF($D$3&lt;&gt;"",INDEX('HELP ACC-ITEMS'!$G$4:$G$1000,SMALL(IF(C457='HELP ACC-ITEMS'!$C$4:$C$1000,ROW('HELP ACC-ITEMS'!$C$4:$C$1000)-3),COUNTIF($C$8:C457,C457)))),0)</f>
        <v>0</v>
      </c>
      <c r="H457" s="55">
        <f t="array" ref="H457">IF(OR(MID($E457,1,5)="منصرف",MID($E457,1,10)="مرتجع مورد"),IF($D$3&lt;&gt;"",INDEX('HELP ACC-ITEMS'!$G$4:$G$1000,SMALL(IF(C457='HELP ACC-ITEMS'!$C$4:$C$1000,ROW('HELP ACC-ITEMS'!$C$4:$C$1000)-3),COUNTIF($C$8:C457,C457)))),0)</f>
        <v>0</v>
      </c>
      <c r="I457" s="55">
        <f t="shared" si="9"/>
        <v>0</v>
      </c>
      <c r="J457" s="55" t="str">
        <f t="array" ref="J457">IFERROR(INDEX('HELP ACC-ITEMS'!$H$4:$H$1000,SMALL(IF(C457='HELP ACC-ITEMS'!$C$4:$C$1000,ROW('HELP ACC-ITEMS'!$C$4:$C$1000)-3),COUNTIF($C$8:C457,C457))),"")</f>
        <v xml:space="preserve"> </v>
      </c>
    </row>
    <row r="458" spans="2:10">
      <c r="B458" s="55" t="str">
        <f>IF( E458&lt;&gt;"",COUNT($B$7:B457)+1,"")</f>
        <v/>
      </c>
      <c r="C458" s="57" t="str">
        <f>IFERROR(IF($D$3&lt;&gt;"",SMALL('HELP ACC-ITEMS'!$C$4:$C$1000,ROW(A452))," "),"    ")</f>
        <v xml:space="preserve"> </v>
      </c>
      <c r="D458" s="56" t="str">
        <f t="array" ref="D458">IFERROR(INDEX('HELP ACC-ITEMS'!$D$4:$D$1000,SMALL(IF(C458='HELP ACC-ITEMS'!$C$4:$C$1000,ROW('HELP ACC-ITEMS'!$C$4:$C$1000)-3),COUNTIF($C$8:C458,C458))),"")</f>
        <v xml:space="preserve"> </v>
      </c>
      <c r="E458" s="56" t="str">
        <f t="array" ref="E458">IFERROR(INDEX('HELP ACC-ITEMS'!$E$4:$E$1000,SMALL(IF(C458='HELP ACC-ITEMS'!$C$4:$C$1000,ROW('HELP ACC-ITEMS'!$C$4:$C$1000)-3),COUNTIF($C$8:C458,C458))),"")</f>
        <v/>
      </c>
      <c r="F458" s="56" t="str">
        <f t="array" ref="F458">IFERROR(INDEX('HELP ACC-ITEMS'!$F$4:$F$1000,SMALL(IF(C458='HELP ACC-ITEMS'!$C$4:$C$1000,ROW('HELP ACC-ITEMS'!$C$4:$C$1000)-3),COUNTIF($C$8:C458,C458))),"")</f>
        <v xml:space="preserve"> </v>
      </c>
      <c r="G458" s="55">
        <f t="array" ref="G458">IF(OR(MID($E458,1,4)="وارد",MID($E458,1,10)="مرتجع عميل"),IF($D$3&lt;&gt;"",INDEX('HELP ACC-ITEMS'!$G$4:$G$1000,SMALL(IF(C458='HELP ACC-ITEMS'!$C$4:$C$1000,ROW('HELP ACC-ITEMS'!$C$4:$C$1000)-3),COUNTIF($C$8:C458,C458)))),0)</f>
        <v>0</v>
      </c>
      <c r="H458" s="55">
        <f t="array" ref="H458">IF(OR(MID($E458,1,5)="منصرف",MID($E458,1,10)="مرتجع مورد"),IF($D$3&lt;&gt;"",INDEX('HELP ACC-ITEMS'!$G$4:$G$1000,SMALL(IF(C458='HELP ACC-ITEMS'!$C$4:$C$1000,ROW('HELP ACC-ITEMS'!$C$4:$C$1000)-3),COUNTIF($C$8:C458,C458)))),0)</f>
        <v>0</v>
      </c>
      <c r="I458" s="55">
        <f t="shared" si="9"/>
        <v>0</v>
      </c>
      <c r="J458" s="55" t="str">
        <f t="array" ref="J458">IFERROR(INDEX('HELP ACC-ITEMS'!$H$4:$H$1000,SMALL(IF(C458='HELP ACC-ITEMS'!$C$4:$C$1000,ROW('HELP ACC-ITEMS'!$C$4:$C$1000)-3),COUNTIF($C$8:C458,C458))),"")</f>
        <v xml:space="preserve"> </v>
      </c>
    </row>
    <row r="459" spans="2:10">
      <c r="B459" s="55" t="str">
        <f>IF( E459&lt;&gt;"",COUNT($B$7:B458)+1,"")</f>
        <v/>
      </c>
      <c r="C459" s="57" t="str">
        <f>IFERROR(IF($D$3&lt;&gt;"",SMALL('HELP ACC-ITEMS'!$C$4:$C$1000,ROW(A453))," "),"    ")</f>
        <v xml:space="preserve"> </v>
      </c>
      <c r="D459" s="56" t="str">
        <f t="array" ref="D459">IFERROR(INDEX('HELP ACC-ITEMS'!$D$4:$D$1000,SMALL(IF(C459='HELP ACC-ITEMS'!$C$4:$C$1000,ROW('HELP ACC-ITEMS'!$C$4:$C$1000)-3),COUNTIF($C$8:C459,C459))),"")</f>
        <v xml:space="preserve"> </v>
      </c>
      <c r="E459" s="56" t="str">
        <f t="array" ref="E459">IFERROR(INDEX('HELP ACC-ITEMS'!$E$4:$E$1000,SMALL(IF(C459='HELP ACC-ITEMS'!$C$4:$C$1000,ROW('HELP ACC-ITEMS'!$C$4:$C$1000)-3),COUNTIF($C$8:C459,C459))),"")</f>
        <v/>
      </c>
      <c r="F459" s="56" t="str">
        <f t="array" ref="F459">IFERROR(INDEX('HELP ACC-ITEMS'!$F$4:$F$1000,SMALL(IF(C459='HELP ACC-ITEMS'!$C$4:$C$1000,ROW('HELP ACC-ITEMS'!$C$4:$C$1000)-3),COUNTIF($C$8:C459,C459))),"")</f>
        <v xml:space="preserve"> </v>
      </c>
      <c r="G459" s="55">
        <f t="array" ref="G459">IF(OR(MID($E459,1,4)="وارد",MID($E459,1,10)="مرتجع عميل"),IF($D$3&lt;&gt;"",INDEX('HELP ACC-ITEMS'!$G$4:$G$1000,SMALL(IF(C459='HELP ACC-ITEMS'!$C$4:$C$1000,ROW('HELP ACC-ITEMS'!$C$4:$C$1000)-3),COUNTIF($C$8:C459,C459)))),0)</f>
        <v>0</v>
      </c>
      <c r="H459" s="55">
        <f t="array" ref="H459">IF(OR(MID($E459,1,5)="منصرف",MID($E459,1,10)="مرتجع مورد"),IF($D$3&lt;&gt;"",INDEX('HELP ACC-ITEMS'!$G$4:$G$1000,SMALL(IF(C459='HELP ACC-ITEMS'!$C$4:$C$1000,ROW('HELP ACC-ITEMS'!$C$4:$C$1000)-3),COUNTIF($C$8:C459,C459)))),0)</f>
        <v>0</v>
      </c>
      <c r="I459" s="55">
        <f t="shared" si="9"/>
        <v>0</v>
      </c>
      <c r="J459" s="55" t="str">
        <f t="array" ref="J459">IFERROR(INDEX('HELP ACC-ITEMS'!$H$4:$H$1000,SMALL(IF(C459='HELP ACC-ITEMS'!$C$4:$C$1000,ROW('HELP ACC-ITEMS'!$C$4:$C$1000)-3),COUNTIF($C$8:C459,C459))),"")</f>
        <v xml:space="preserve"> </v>
      </c>
    </row>
    <row r="460" spans="2:10">
      <c r="B460" s="55" t="str">
        <f>IF( E460&lt;&gt;"",COUNT($B$7:B459)+1,"")</f>
        <v/>
      </c>
      <c r="C460" s="57" t="str">
        <f>IFERROR(IF($D$3&lt;&gt;"",SMALL('HELP ACC-ITEMS'!$C$4:$C$1000,ROW(A454))," "),"    ")</f>
        <v xml:space="preserve"> </v>
      </c>
      <c r="D460" s="56" t="str">
        <f t="array" ref="D460">IFERROR(INDEX('HELP ACC-ITEMS'!$D$4:$D$1000,SMALL(IF(C460='HELP ACC-ITEMS'!$C$4:$C$1000,ROW('HELP ACC-ITEMS'!$C$4:$C$1000)-3),COUNTIF($C$8:C460,C460))),"")</f>
        <v xml:space="preserve"> </v>
      </c>
      <c r="E460" s="56" t="str">
        <f t="array" ref="E460">IFERROR(INDEX('HELP ACC-ITEMS'!$E$4:$E$1000,SMALL(IF(C460='HELP ACC-ITEMS'!$C$4:$C$1000,ROW('HELP ACC-ITEMS'!$C$4:$C$1000)-3),COUNTIF($C$8:C460,C460))),"")</f>
        <v/>
      </c>
      <c r="F460" s="56" t="str">
        <f t="array" ref="F460">IFERROR(INDEX('HELP ACC-ITEMS'!$F$4:$F$1000,SMALL(IF(C460='HELP ACC-ITEMS'!$C$4:$C$1000,ROW('HELP ACC-ITEMS'!$C$4:$C$1000)-3),COUNTIF($C$8:C460,C460))),"")</f>
        <v xml:space="preserve"> </v>
      </c>
      <c r="G460" s="55">
        <f t="array" ref="G460">IF(OR(MID($E460,1,4)="وارد",MID($E460,1,10)="مرتجع عميل"),IF($D$3&lt;&gt;"",INDEX('HELP ACC-ITEMS'!$G$4:$G$1000,SMALL(IF(C460='HELP ACC-ITEMS'!$C$4:$C$1000,ROW('HELP ACC-ITEMS'!$C$4:$C$1000)-3),COUNTIF($C$8:C460,C460)))),0)</f>
        <v>0</v>
      </c>
      <c r="H460" s="55">
        <f t="array" ref="H460">IF(OR(MID($E460,1,5)="منصرف",MID($E460,1,10)="مرتجع مورد"),IF($D$3&lt;&gt;"",INDEX('HELP ACC-ITEMS'!$G$4:$G$1000,SMALL(IF(C460='HELP ACC-ITEMS'!$C$4:$C$1000,ROW('HELP ACC-ITEMS'!$C$4:$C$1000)-3),COUNTIF($C$8:C460,C460)))),0)</f>
        <v>0</v>
      </c>
      <c r="I460" s="55">
        <f t="shared" si="9"/>
        <v>0</v>
      </c>
      <c r="J460" s="55" t="str">
        <f t="array" ref="J460">IFERROR(INDEX('HELP ACC-ITEMS'!$H$4:$H$1000,SMALL(IF(C460='HELP ACC-ITEMS'!$C$4:$C$1000,ROW('HELP ACC-ITEMS'!$C$4:$C$1000)-3),COUNTIF($C$8:C460,C460))),"")</f>
        <v xml:space="preserve"> </v>
      </c>
    </row>
    <row r="461" spans="2:10">
      <c r="B461" s="55" t="str">
        <f>IF( E461&lt;&gt;"",COUNT($B$7:B460)+1,"")</f>
        <v/>
      </c>
      <c r="C461" s="57" t="str">
        <f>IFERROR(IF($D$3&lt;&gt;"",SMALL('HELP ACC-ITEMS'!$C$4:$C$1000,ROW(A455))," "),"    ")</f>
        <v xml:space="preserve"> </v>
      </c>
      <c r="D461" s="56" t="str">
        <f t="array" ref="D461">IFERROR(INDEX('HELP ACC-ITEMS'!$D$4:$D$1000,SMALL(IF(C461='HELP ACC-ITEMS'!$C$4:$C$1000,ROW('HELP ACC-ITEMS'!$C$4:$C$1000)-3),COUNTIF($C$8:C461,C461))),"")</f>
        <v xml:space="preserve"> </v>
      </c>
      <c r="E461" s="56" t="str">
        <f t="array" ref="E461">IFERROR(INDEX('HELP ACC-ITEMS'!$E$4:$E$1000,SMALL(IF(C461='HELP ACC-ITEMS'!$C$4:$C$1000,ROW('HELP ACC-ITEMS'!$C$4:$C$1000)-3),COUNTIF($C$8:C461,C461))),"")</f>
        <v/>
      </c>
      <c r="F461" s="56" t="str">
        <f t="array" ref="F461">IFERROR(INDEX('HELP ACC-ITEMS'!$F$4:$F$1000,SMALL(IF(C461='HELP ACC-ITEMS'!$C$4:$C$1000,ROW('HELP ACC-ITEMS'!$C$4:$C$1000)-3),COUNTIF($C$8:C461,C461))),"")</f>
        <v xml:space="preserve"> </v>
      </c>
      <c r="G461" s="55">
        <f t="array" ref="G461">IF(OR(MID($E461,1,4)="وارد",MID($E461,1,10)="مرتجع عميل"),IF($D$3&lt;&gt;"",INDEX('HELP ACC-ITEMS'!$G$4:$G$1000,SMALL(IF(C461='HELP ACC-ITEMS'!$C$4:$C$1000,ROW('HELP ACC-ITEMS'!$C$4:$C$1000)-3),COUNTIF($C$8:C461,C461)))),0)</f>
        <v>0</v>
      </c>
      <c r="H461" s="55">
        <f t="array" ref="H461">IF(OR(MID($E461,1,5)="منصرف",MID($E461,1,10)="مرتجع مورد"),IF($D$3&lt;&gt;"",INDEX('HELP ACC-ITEMS'!$G$4:$G$1000,SMALL(IF(C461='HELP ACC-ITEMS'!$C$4:$C$1000,ROW('HELP ACC-ITEMS'!$C$4:$C$1000)-3),COUNTIF($C$8:C461,C461)))),0)</f>
        <v>0</v>
      </c>
      <c r="I461" s="55">
        <f t="shared" si="9"/>
        <v>0</v>
      </c>
      <c r="J461" s="55" t="str">
        <f t="array" ref="J461">IFERROR(INDEX('HELP ACC-ITEMS'!$H$4:$H$1000,SMALL(IF(C461='HELP ACC-ITEMS'!$C$4:$C$1000,ROW('HELP ACC-ITEMS'!$C$4:$C$1000)-3),COUNTIF($C$8:C461,C461))),"")</f>
        <v xml:space="preserve"> </v>
      </c>
    </row>
    <row r="462" spans="2:10">
      <c r="B462" s="55" t="str">
        <f>IF( E462&lt;&gt;"",COUNT($B$7:B461)+1,"")</f>
        <v/>
      </c>
      <c r="C462" s="57" t="str">
        <f>IFERROR(IF($D$3&lt;&gt;"",SMALL('HELP ACC-ITEMS'!$C$4:$C$1000,ROW(A456))," "),"    ")</f>
        <v xml:space="preserve"> </v>
      </c>
      <c r="D462" s="56" t="str">
        <f t="array" ref="D462">IFERROR(INDEX('HELP ACC-ITEMS'!$D$4:$D$1000,SMALL(IF(C462='HELP ACC-ITEMS'!$C$4:$C$1000,ROW('HELP ACC-ITEMS'!$C$4:$C$1000)-3),COUNTIF($C$8:C462,C462))),"")</f>
        <v xml:space="preserve"> </v>
      </c>
      <c r="E462" s="56" t="str">
        <f t="array" ref="E462">IFERROR(INDEX('HELP ACC-ITEMS'!$E$4:$E$1000,SMALL(IF(C462='HELP ACC-ITEMS'!$C$4:$C$1000,ROW('HELP ACC-ITEMS'!$C$4:$C$1000)-3),COUNTIF($C$8:C462,C462))),"")</f>
        <v/>
      </c>
      <c r="F462" s="56" t="str">
        <f t="array" ref="F462">IFERROR(INDEX('HELP ACC-ITEMS'!$F$4:$F$1000,SMALL(IF(C462='HELP ACC-ITEMS'!$C$4:$C$1000,ROW('HELP ACC-ITEMS'!$C$4:$C$1000)-3),COUNTIF($C$8:C462,C462))),"")</f>
        <v xml:space="preserve"> </v>
      </c>
      <c r="G462" s="55">
        <f t="array" ref="G462">IF(OR(MID($E462,1,4)="وارد",MID($E462,1,10)="مرتجع عميل"),IF($D$3&lt;&gt;"",INDEX('HELP ACC-ITEMS'!$G$4:$G$1000,SMALL(IF(C462='HELP ACC-ITEMS'!$C$4:$C$1000,ROW('HELP ACC-ITEMS'!$C$4:$C$1000)-3),COUNTIF($C$8:C462,C462)))),0)</f>
        <v>0</v>
      </c>
      <c r="H462" s="55">
        <f t="array" ref="H462">IF(OR(MID($E462,1,5)="منصرف",MID($E462,1,10)="مرتجع مورد"),IF($D$3&lt;&gt;"",INDEX('HELP ACC-ITEMS'!$G$4:$G$1000,SMALL(IF(C462='HELP ACC-ITEMS'!$C$4:$C$1000,ROW('HELP ACC-ITEMS'!$C$4:$C$1000)-3),COUNTIF($C$8:C462,C462)))),0)</f>
        <v>0</v>
      </c>
      <c r="I462" s="55">
        <f t="shared" ref="I462:I525" si="10">I461+G462-H462</f>
        <v>0</v>
      </c>
      <c r="J462" s="55" t="str">
        <f t="array" ref="J462">IFERROR(INDEX('HELP ACC-ITEMS'!$H$4:$H$1000,SMALL(IF(C462='HELP ACC-ITEMS'!$C$4:$C$1000,ROW('HELP ACC-ITEMS'!$C$4:$C$1000)-3),COUNTIF($C$8:C462,C462))),"")</f>
        <v xml:space="preserve"> </v>
      </c>
    </row>
    <row r="463" spans="2:10">
      <c r="B463" s="55" t="str">
        <f>IF( E463&lt;&gt;"",COUNT($B$7:B462)+1,"")</f>
        <v/>
      </c>
      <c r="C463" s="57" t="str">
        <f>IFERROR(IF($D$3&lt;&gt;"",SMALL('HELP ACC-ITEMS'!$C$4:$C$1000,ROW(A457))," "),"    ")</f>
        <v xml:space="preserve"> </v>
      </c>
      <c r="D463" s="56" t="str">
        <f t="array" ref="D463">IFERROR(INDEX('HELP ACC-ITEMS'!$D$4:$D$1000,SMALL(IF(C463='HELP ACC-ITEMS'!$C$4:$C$1000,ROW('HELP ACC-ITEMS'!$C$4:$C$1000)-3),COUNTIF($C$8:C463,C463))),"")</f>
        <v xml:space="preserve"> </v>
      </c>
      <c r="E463" s="56" t="str">
        <f t="array" ref="E463">IFERROR(INDEX('HELP ACC-ITEMS'!$E$4:$E$1000,SMALL(IF(C463='HELP ACC-ITEMS'!$C$4:$C$1000,ROW('HELP ACC-ITEMS'!$C$4:$C$1000)-3),COUNTIF($C$8:C463,C463))),"")</f>
        <v/>
      </c>
      <c r="F463" s="56" t="str">
        <f t="array" ref="F463">IFERROR(INDEX('HELP ACC-ITEMS'!$F$4:$F$1000,SMALL(IF(C463='HELP ACC-ITEMS'!$C$4:$C$1000,ROW('HELP ACC-ITEMS'!$C$4:$C$1000)-3),COUNTIF($C$8:C463,C463))),"")</f>
        <v xml:space="preserve"> </v>
      </c>
      <c r="G463" s="55">
        <f t="array" ref="G463">IF(OR(MID($E463,1,4)="وارد",MID($E463,1,10)="مرتجع عميل"),IF($D$3&lt;&gt;"",INDEX('HELP ACC-ITEMS'!$G$4:$G$1000,SMALL(IF(C463='HELP ACC-ITEMS'!$C$4:$C$1000,ROW('HELP ACC-ITEMS'!$C$4:$C$1000)-3),COUNTIF($C$8:C463,C463)))),0)</f>
        <v>0</v>
      </c>
      <c r="H463" s="55">
        <f t="array" ref="H463">IF(OR(MID($E463,1,5)="منصرف",MID($E463,1,10)="مرتجع مورد"),IF($D$3&lt;&gt;"",INDEX('HELP ACC-ITEMS'!$G$4:$G$1000,SMALL(IF(C463='HELP ACC-ITEMS'!$C$4:$C$1000,ROW('HELP ACC-ITEMS'!$C$4:$C$1000)-3),COUNTIF($C$8:C463,C463)))),0)</f>
        <v>0</v>
      </c>
      <c r="I463" s="55">
        <f t="shared" si="10"/>
        <v>0</v>
      </c>
      <c r="J463" s="55" t="str">
        <f t="array" ref="J463">IFERROR(INDEX('HELP ACC-ITEMS'!$H$4:$H$1000,SMALL(IF(C463='HELP ACC-ITEMS'!$C$4:$C$1000,ROW('HELP ACC-ITEMS'!$C$4:$C$1000)-3),COUNTIF($C$8:C463,C463))),"")</f>
        <v xml:space="preserve"> </v>
      </c>
    </row>
    <row r="464" spans="2:10">
      <c r="B464" s="55" t="str">
        <f>IF( E464&lt;&gt;"",COUNT($B$7:B463)+1,"")</f>
        <v/>
      </c>
      <c r="C464" s="57" t="str">
        <f>IFERROR(IF($D$3&lt;&gt;"",SMALL('HELP ACC-ITEMS'!$C$4:$C$1000,ROW(A458))," "),"    ")</f>
        <v xml:space="preserve"> </v>
      </c>
      <c r="D464" s="56" t="str">
        <f t="array" ref="D464">IFERROR(INDEX('HELP ACC-ITEMS'!$D$4:$D$1000,SMALL(IF(C464='HELP ACC-ITEMS'!$C$4:$C$1000,ROW('HELP ACC-ITEMS'!$C$4:$C$1000)-3),COUNTIF($C$8:C464,C464))),"")</f>
        <v xml:space="preserve"> </v>
      </c>
      <c r="E464" s="56" t="str">
        <f t="array" ref="E464">IFERROR(INDEX('HELP ACC-ITEMS'!$E$4:$E$1000,SMALL(IF(C464='HELP ACC-ITEMS'!$C$4:$C$1000,ROW('HELP ACC-ITEMS'!$C$4:$C$1000)-3),COUNTIF($C$8:C464,C464))),"")</f>
        <v/>
      </c>
      <c r="F464" s="56" t="str">
        <f t="array" ref="F464">IFERROR(INDEX('HELP ACC-ITEMS'!$F$4:$F$1000,SMALL(IF(C464='HELP ACC-ITEMS'!$C$4:$C$1000,ROW('HELP ACC-ITEMS'!$C$4:$C$1000)-3),COUNTIF($C$8:C464,C464))),"")</f>
        <v xml:space="preserve"> </v>
      </c>
      <c r="G464" s="55">
        <f t="array" ref="G464">IF(OR(MID($E464,1,4)="وارد",MID($E464,1,10)="مرتجع عميل"),IF($D$3&lt;&gt;"",INDEX('HELP ACC-ITEMS'!$G$4:$G$1000,SMALL(IF(C464='HELP ACC-ITEMS'!$C$4:$C$1000,ROW('HELP ACC-ITEMS'!$C$4:$C$1000)-3),COUNTIF($C$8:C464,C464)))),0)</f>
        <v>0</v>
      </c>
      <c r="H464" s="55">
        <f t="array" ref="H464">IF(OR(MID($E464,1,5)="منصرف",MID($E464,1,10)="مرتجع مورد"),IF($D$3&lt;&gt;"",INDEX('HELP ACC-ITEMS'!$G$4:$G$1000,SMALL(IF(C464='HELP ACC-ITEMS'!$C$4:$C$1000,ROW('HELP ACC-ITEMS'!$C$4:$C$1000)-3),COUNTIF($C$8:C464,C464)))),0)</f>
        <v>0</v>
      </c>
      <c r="I464" s="55">
        <f t="shared" si="10"/>
        <v>0</v>
      </c>
      <c r="J464" s="55" t="str">
        <f t="array" ref="J464">IFERROR(INDEX('HELP ACC-ITEMS'!$H$4:$H$1000,SMALL(IF(C464='HELP ACC-ITEMS'!$C$4:$C$1000,ROW('HELP ACC-ITEMS'!$C$4:$C$1000)-3),COUNTIF($C$8:C464,C464))),"")</f>
        <v xml:space="preserve"> </v>
      </c>
    </row>
    <row r="465" spans="2:10">
      <c r="B465" s="55" t="str">
        <f>IF( E465&lt;&gt;"",COUNT($B$7:B464)+1,"")</f>
        <v/>
      </c>
      <c r="C465" s="57" t="str">
        <f>IFERROR(IF($D$3&lt;&gt;"",SMALL('HELP ACC-ITEMS'!$C$4:$C$1000,ROW(A459))," "),"    ")</f>
        <v xml:space="preserve"> </v>
      </c>
      <c r="D465" s="56" t="str">
        <f t="array" ref="D465">IFERROR(INDEX('HELP ACC-ITEMS'!$D$4:$D$1000,SMALL(IF(C465='HELP ACC-ITEMS'!$C$4:$C$1000,ROW('HELP ACC-ITEMS'!$C$4:$C$1000)-3),COUNTIF($C$8:C465,C465))),"")</f>
        <v xml:space="preserve"> </v>
      </c>
      <c r="E465" s="56" t="str">
        <f t="array" ref="E465">IFERROR(INDEX('HELP ACC-ITEMS'!$E$4:$E$1000,SMALL(IF(C465='HELP ACC-ITEMS'!$C$4:$C$1000,ROW('HELP ACC-ITEMS'!$C$4:$C$1000)-3),COUNTIF($C$8:C465,C465))),"")</f>
        <v/>
      </c>
      <c r="F465" s="56" t="str">
        <f t="array" ref="F465">IFERROR(INDEX('HELP ACC-ITEMS'!$F$4:$F$1000,SMALL(IF(C465='HELP ACC-ITEMS'!$C$4:$C$1000,ROW('HELP ACC-ITEMS'!$C$4:$C$1000)-3),COUNTIF($C$8:C465,C465))),"")</f>
        <v xml:space="preserve"> </v>
      </c>
      <c r="G465" s="55">
        <f t="array" ref="G465">IF(OR(MID($E465,1,4)="وارد",MID($E465,1,10)="مرتجع عميل"),IF($D$3&lt;&gt;"",INDEX('HELP ACC-ITEMS'!$G$4:$G$1000,SMALL(IF(C465='HELP ACC-ITEMS'!$C$4:$C$1000,ROW('HELP ACC-ITEMS'!$C$4:$C$1000)-3),COUNTIF($C$8:C465,C465)))),0)</f>
        <v>0</v>
      </c>
      <c r="H465" s="55">
        <f t="array" ref="H465">IF(OR(MID($E465,1,5)="منصرف",MID($E465,1,10)="مرتجع مورد"),IF($D$3&lt;&gt;"",INDEX('HELP ACC-ITEMS'!$G$4:$G$1000,SMALL(IF(C465='HELP ACC-ITEMS'!$C$4:$C$1000,ROW('HELP ACC-ITEMS'!$C$4:$C$1000)-3),COUNTIF($C$8:C465,C465)))),0)</f>
        <v>0</v>
      </c>
      <c r="I465" s="55">
        <f t="shared" si="10"/>
        <v>0</v>
      </c>
      <c r="J465" s="55" t="str">
        <f t="array" ref="J465">IFERROR(INDEX('HELP ACC-ITEMS'!$H$4:$H$1000,SMALL(IF(C465='HELP ACC-ITEMS'!$C$4:$C$1000,ROW('HELP ACC-ITEMS'!$C$4:$C$1000)-3),COUNTIF($C$8:C465,C465))),"")</f>
        <v xml:space="preserve"> </v>
      </c>
    </row>
    <row r="466" spans="2:10">
      <c r="B466" s="55" t="str">
        <f>IF( E466&lt;&gt;"",COUNT($B$7:B465)+1,"")</f>
        <v/>
      </c>
      <c r="C466" s="57" t="str">
        <f>IFERROR(IF($D$3&lt;&gt;"",SMALL('HELP ACC-ITEMS'!$C$4:$C$1000,ROW(A460))," "),"    ")</f>
        <v xml:space="preserve"> </v>
      </c>
      <c r="D466" s="56" t="str">
        <f t="array" ref="D466">IFERROR(INDEX('HELP ACC-ITEMS'!$D$4:$D$1000,SMALL(IF(C466='HELP ACC-ITEMS'!$C$4:$C$1000,ROW('HELP ACC-ITEMS'!$C$4:$C$1000)-3),COUNTIF($C$8:C466,C466))),"")</f>
        <v xml:space="preserve"> </v>
      </c>
      <c r="E466" s="56" t="str">
        <f t="array" ref="E466">IFERROR(INDEX('HELP ACC-ITEMS'!$E$4:$E$1000,SMALL(IF(C466='HELP ACC-ITEMS'!$C$4:$C$1000,ROW('HELP ACC-ITEMS'!$C$4:$C$1000)-3),COUNTIF($C$8:C466,C466))),"")</f>
        <v/>
      </c>
      <c r="F466" s="56" t="str">
        <f t="array" ref="F466">IFERROR(INDEX('HELP ACC-ITEMS'!$F$4:$F$1000,SMALL(IF(C466='HELP ACC-ITEMS'!$C$4:$C$1000,ROW('HELP ACC-ITEMS'!$C$4:$C$1000)-3),COUNTIF($C$8:C466,C466))),"")</f>
        <v xml:space="preserve"> </v>
      </c>
      <c r="G466" s="55">
        <f t="array" ref="G466">IF(OR(MID($E466,1,4)="وارد",MID($E466,1,10)="مرتجع عميل"),IF($D$3&lt;&gt;"",INDEX('HELP ACC-ITEMS'!$G$4:$G$1000,SMALL(IF(C466='HELP ACC-ITEMS'!$C$4:$C$1000,ROW('HELP ACC-ITEMS'!$C$4:$C$1000)-3),COUNTIF($C$8:C466,C466)))),0)</f>
        <v>0</v>
      </c>
      <c r="H466" s="55">
        <f t="array" ref="H466">IF(OR(MID($E466,1,5)="منصرف",MID($E466,1,10)="مرتجع مورد"),IF($D$3&lt;&gt;"",INDEX('HELP ACC-ITEMS'!$G$4:$G$1000,SMALL(IF(C466='HELP ACC-ITEMS'!$C$4:$C$1000,ROW('HELP ACC-ITEMS'!$C$4:$C$1000)-3),COUNTIF($C$8:C466,C466)))),0)</f>
        <v>0</v>
      </c>
      <c r="I466" s="55">
        <f t="shared" si="10"/>
        <v>0</v>
      </c>
      <c r="J466" s="55" t="str">
        <f t="array" ref="J466">IFERROR(INDEX('HELP ACC-ITEMS'!$H$4:$H$1000,SMALL(IF(C466='HELP ACC-ITEMS'!$C$4:$C$1000,ROW('HELP ACC-ITEMS'!$C$4:$C$1000)-3),COUNTIF($C$8:C466,C466))),"")</f>
        <v xml:space="preserve"> </v>
      </c>
    </row>
    <row r="467" spans="2:10">
      <c r="B467" s="55" t="str">
        <f>IF( E467&lt;&gt;"",COUNT($B$7:B466)+1,"")</f>
        <v/>
      </c>
      <c r="C467" s="57" t="str">
        <f>IFERROR(IF($D$3&lt;&gt;"",SMALL('HELP ACC-ITEMS'!$C$4:$C$1000,ROW(A461))," "),"    ")</f>
        <v xml:space="preserve"> </v>
      </c>
      <c r="D467" s="56" t="str">
        <f t="array" ref="D467">IFERROR(INDEX('HELP ACC-ITEMS'!$D$4:$D$1000,SMALL(IF(C467='HELP ACC-ITEMS'!$C$4:$C$1000,ROW('HELP ACC-ITEMS'!$C$4:$C$1000)-3),COUNTIF($C$8:C467,C467))),"")</f>
        <v xml:space="preserve"> </v>
      </c>
      <c r="E467" s="56" t="str">
        <f t="array" ref="E467">IFERROR(INDEX('HELP ACC-ITEMS'!$E$4:$E$1000,SMALL(IF(C467='HELP ACC-ITEMS'!$C$4:$C$1000,ROW('HELP ACC-ITEMS'!$C$4:$C$1000)-3),COUNTIF($C$8:C467,C467))),"")</f>
        <v/>
      </c>
      <c r="F467" s="56" t="str">
        <f t="array" ref="F467">IFERROR(INDEX('HELP ACC-ITEMS'!$F$4:$F$1000,SMALL(IF(C467='HELP ACC-ITEMS'!$C$4:$C$1000,ROW('HELP ACC-ITEMS'!$C$4:$C$1000)-3),COUNTIF($C$8:C467,C467))),"")</f>
        <v xml:space="preserve"> </v>
      </c>
      <c r="G467" s="55">
        <f t="array" ref="G467">IF(OR(MID($E467,1,4)="وارد",MID($E467,1,10)="مرتجع عميل"),IF($D$3&lt;&gt;"",INDEX('HELP ACC-ITEMS'!$G$4:$G$1000,SMALL(IF(C467='HELP ACC-ITEMS'!$C$4:$C$1000,ROW('HELP ACC-ITEMS'!$C$4:$C$1000)-3),COUNTIF($C$8:C467,C467)))),0)</f>
        <v>0</v>
      </c>
      <c r="H467" s="55">
        <f t="array" ref="H467">IF(OR(MID($E467,1,5)="منصرف",MID($E467,1,10)="مرتجع مورد"),IF($D$3&lt;&gt;"",INDEX('HELP ACC-ITEMS'!$G$4:$G$1000,SMALL(IF(C467='HELP ACC-ITEMS'!$C$4:$C$1000,ROW('HELP ACC-ITEMS'!$C$4:$C$1000)-3),COUNTIF($C$8:C467,C467)))),0)</f>
        <v>0</v>
      </c>
      <c r="I467" s="55">
        <f t="shared" si="10"/>
        <v>0</v>
      </c>
      <c r="J467" s="55" t="str">
        <f t="array" ref="J467">IFERROR(INDEX('HELP ACC-ITEMS'!$H$4:$H$1000,SMALL(IF(C467='HELP ACC-ITEMS'!$C$4:$C$1000,ROW('HELP ACC-ITEMS'!$C$4:$C$1000)-3),COUNTIF($C$8:C467,C467))),"")</f>
        <v xml:space="preserve"> </v>
      </c>
    </row>
    <row r="468" spans="2:10">
      <c r="B468" s="55" t="str">
        <f>IF( E468&lt;&gt;"",COUNT($B$7:B467)+1,"")</f>
        <v/>
      </c>
      <c r="C468" s="57" t="str">
        <f>IFERROR(IF($D$3&lt;&gt;"",SMALL('HELP ACC-ITEMS'!$C$4:$C$1000,ROW(A462))," "),"    ")</f>
        <v xml:space="preserve"> </v>
      </c>
      <c r="D468" s="56" t="str">
        <f t="array" ref="D468">IFERROR(INDEX('HELP ACC-ITEMS'!$D$4:$D$1000,SMALL(IF(C468='HELP ACC-ITEMS'!$C$4:$C$1000,ROW('HELP ACC-ITEMS'!$C$4:$C$1000)-3),COUNTIF($C$8:C468,C468))),"")</f>
        <v xml:space="preserve"> </v>
      </c>
      <c r="E468" s="56" t="str">
        <f t="array" ref="E468">IFERROR(INDEX('HELP ACC-ITEMS'!$E$4:$E$1000,SMALL(IF(C468='HELP ACC-ITEMS'!$C$4:$C$1000,ROW('HELP ACC-ITEMS'!$C$4:$C$1000)-3),COUNTIF($C$8:C468,C468))),"")</f>
        <v/>
      </c>
      <c r="F468" s="56" t="str">
        <f t="array" ref="F468">IFERROR(INDEX('HELP ACC-ITEMS'!$F$4:$F$1000,SMALL(IF(C468='HELP ACC-ITEMS'!$C$4:$C$1000,ROW('HELP ACC-ITEMS'!$C$4:$C$1000)-3),COUNTIF($C$8:C468,C468))),"")</f>
        <v xml:space="preserve"> </v>
      </c>
      <c r="G468" s="55">
        <f t="array" ref="G468">IF(OR(MID($E468,1,4)="وارد",MID($E468,1,10)="مرتجع عميل"),IF($D$3&lt;&gt;"",INDEX('HELP ACC-ITEMS'!$G$4:$G$1000,SMALL(IF(C468='HELP ACC-ITEMS'!$C$4:$C$1000,ROW('HELP ACC-ITEMS'!$C$4:$C$1000)-3),COUNTIF($C$8:C468,C468)))),0)</f>
        <v>0</v>
      </c>
      <c r="H468" s="55">
        <f t="array" ref="H468">IF(OR(MID($E468,1,5)="منصرف",MID($E468,1,10)="مرتجع مورد"),IF($D$3&lt;&gt;"",INDEX('HELP ACC-ITEMS'!$G$4:$G$1000,SMALL(IF(C468='HELP ACC-ITEMS'!$C$4:$C$1000,ROW('HELP ACC-ITEMS'!$C$4:$C$1000)-3),COUNTIF($C$8:C468,C468)))),0)</f>
        <v>0</v>
      </c>
      <c r="I468" s="55">
        <f t="shared" si="10"/>
        <v>0</v>
      </c>
      <c r="J468" s="55" t="str">
        <f t="array" ref="J468">IFERROR(INDEX('HELP ACC-ITEMS'!$H$4:$H$1000,SMALL(IF(C468='HELP ACC-ITEMS'!$C$4:$C$1000,ROW('HELP ACC-ITEMS'!$C$4:$C$1000)-3),COUNTIF($C$8:C468,C468))),"")</f>
        <v xml:space="preserve"> </v>
      </c>
    </row>
    <row r="469" spans="2:10">
      <c r="B469" s="55" t="str">
        <f>IF( E469&lt;&gt;"",COUNT($B$7:B468)+1,"")</f>
        <v/>
      </c>
      <c r="C469" s="57" t="str">
        <f>IFERROR(IF($D$3&lt;&gt;"",SMALL('HELP ACC-ITEMS'!$C$4:$C$1000,ROW(A463))," "),"    ")</f>
        <v xml:space="preserve"> </v>
      </c>
      <c r="D469" s="56" t="str">
        <f t="array" ref="D469">IFERROR(INDEX('HELP ACC-ITEMS'!$D$4:$D$1000,SMALL(IF(C469='HELP ACC-ITEMS'!$C$4:$C$1000,ROW('HELP ACC-ITEMS'!$C$4:$C$1000)-3),COUNTIF($C$8:C469,C469))),"")</f>
        <v xml:space="preserve"> </v>
      </c>
      <c r="E469" s="56" t="str">
        <f t="array" ref="E469">IFERROR(INDEX('HELP ACC-ITEMS'!$E$4:$E$1000,SMALL(IF(C469='HELP ACC-ITEMS'!$C$4:$C$1000,ROW('HELP ACC-ITEMS'!$C$4:$C$1000)-3),COUNTIF($C$8:C469,C469))),"")</f>
        <v/>
      </c>
      <c r="F469" s="56" t="str">
        <f t="array" ref="F469">IFERROR(INDEX('HELP ACC-ITEMS'!$F$4:$F$1000,SMALL(IF(C469='HELP ACC-ITEMS'!$C$4:$C$1000,ROW('HELP ACC-ITEMS'!$C$4:$C$1000)-3),COUNTIF($C$8:C469,C469))),"")</f>
        <v xml:space="preserve"> </v>
      </c>
      <c r="G469" s="55">
        <f t="array" ref="G469">IF(OR(MID($E469,1,4)="وارد",MID($E469,1,10)="مرتجع عميل"),IF($D$3&lt;&gt;"",INDEX('HELP ACC-ITEMS'!$G$4:$G$1000,SMALL(IF(C469='HELP ACC-ITEMS'!$C$4:$C$1000,ROW('HELP ACC-ITEMS'!$C$4:$C$1000)-3),COUNTIF($C$8:C469,C469)))),0)</f>
        <v>0</v>
      </c>
      <c r="H469" s="55">
        <f t="array" ref="H469">IF(OR(MID($E469,1,5)="منصرف",MID($E469,1,10)="مرتجع مورد"),IF($D$3&lt;&gt;"",INDEX('HELP ACC-ITEMS'!$G$4:$G$1000,SMALL(IF(C469='HELP ACC-ITEMS'!$C$4:$C$1000,ROW('HELP ACC-ITEMS'!$C$4:$C$1000)-3),COUNTIF($C$8:C469,C469)))),0)</f>
        <v>0</v>
      </c>
      <c r="I469" s="55">
        <f t="shared" si="10"/>
        <v>0</v>
      </c>
      <c r="J469" s="55" t="str">
        <f t="array" ref="J469">IFERROR(INDEX('HELP ACC-ITEMS'!$H$4:$H$1000,SMALL(IF(C469='HELP ACC-ITEMS'!$C$4:$C$1000,ROW('HELP ACC-ITEMS'!$C$4:$C$1000)-3),COUNTIF($C$8:C469,C469))),"")</f>
        <v xml:space="preserve"> </v>
      </c>
    </row>
    <row r="470" spans="2:10">
      <c r="B470" s="55" t="str">
        <f>IF( E470&lt;&gt;"",COUNT($B$7:B469)+1,"")</f>
        <v/>
      </c>
      <c r="C470" s="57" t="str">
        <f>IFERROR(IF($D$3&lt;&gt;"",SMALL('HELP ACC-ITEMS'!$C$4:$C$1000,ROW(A464))," "),"    ")</f>
        <v xml:space="preserve"> </v>
      </c>
      <c r="D470" s="56" t="str">
        <f t="array" ref="D470">IFERROR(INDEX('HELP ACC-ITEMS'!$D$4:$D$1000,SMALL(IF(C470='HELP ACC-ITEMS'!$C$4:$C$1000,ROW('HELP ACC-ITEMS'!$C$4:$C$1000)-3),COUNTIF($C$8:C470,C470))),"")</f>
        <v xml:space="preserve"> </v>
      </c>
      <c r="E470" s="56" t="str">
        <f t="array" ref="E470">IFERROR(INDEX('HELP ACC-ITEMS'!$E$4:$E$1000,SMALL(IF(C470='HELP ACC-ITEMS'!$C$4:$C$1000,ROW('HELP ACC-ITEMS'!$C$4:$C$1000)-3),COUNTIF($C$8:C470,C470))),"")</f>
        <v/>
      </c>
      <c r="F470" s="56" t="str">
        <f t="array" ref="F470">IFERROR(INDEX('HELP ACC-ITEMS'!$F$4:$F$1000,SMALL(IF(C470='HELP ACC-ITEMS'!$C$4:$C$1000,ROW('HELP ACC-ITEMS'!$C$4:$C$1000)-3),COUNTIF($C$8:C470,C470))),"")</f>
        <v xml:space="preserve"> </v>
      </c>
      <c r="G470" s="55">
        <f t="array" ref="G470">IF(OR(MID($E470,1,4)="وارد",MID($E470,1,10)="مرتجع عميل"),IF($D$3&lt;&gt;"",INDEX('HELP ACC-ITEMS'!$G$4:$G$1000,SMALL(IF(C470='HELP ACC-ITEMS'!$C$4:$C$1000,ROW('HELP ACC-ITEMS'!$C$4:$C$1000)-3),COUNTIF($C$8:C470,C470)))),0)</f>
        <v>0</v>
      </c>
      <c r="H470" s="55">
        <f t="array" ref="H470">IF(OR(MID($E470,1,5)="منصرف",MID($E470,1,10)="مرتجع مورد"),IF($D$3&lt;&gt;"",INDEX('HELP ACC-ITEMS'!$G$4:$G$1000,SMALL(IF(C470='HELP ACC-ITEMS'!$C$4:$C$1000,ROW('HELP ACC-ITEMS'!$C$4:$C$1000)-3),COUNTIF($C$8:C470,C470)))),0)</f>
        <v>0</v>
      </c>
      <c r="I470" s="55">
        <f t="shared" si="10"/>
        <v>0</v>
      </c>
      <c r="J470" s="55" t="str">
        <f t="array" ref="J470">IFERROR(INDEX('HELP ACC-ITEMS'!$H$4:$H$1000,SMALL(IF(C470='HELP ACC-ITEMS'!$C$4:$C$1000,ROW('HELP ACC-ITEMS'!$C$4:$C$1000)-3),COUNTIF($C$8:C470,C470))),"")</f>
        <v xml:space="preserve"> </v>
      </c>
    </row>
    <row r="471" spans="2:10">
      <c r="B471" s="55" t="str">
        <f>IF( E471&lt;&gt;"",COUNT($B$7:B470)+1,"")</f>
        <v/>
      </c>
      <c r="C471" s="57" t="str">
        <f>IFERROR(IF($D$3&lt;&gt;"",SMALL('HELP ACC-ITEMS'!$C$4:$C$1000,ROW(A465))," "),"    ")</f>
        <v xml:space="preserve"> </v>
      </c>
      <c r="D471" s="56" t="str">
        <f t="array" ref="D471">IFERROR(INDEX('HELP ACC-ITEMS'!$D$4:$D$1000,SMALL(IF(C471='HELP ACC-ITEMS'!$C$4:$C$1000,ROW('HELP ACC-ITEMS'!$C$4:$C$1000)-3),COUNTIF($C$8:C471,C471))),"")</f>
        <v xml:space="preserve"> </v>
      </c>
      <c r="E471" s="56" t="str">
        <f t="array" ref="E471">IFERROR(INDEX('HELP ACC-ITEMS'!$E$4:$E$1000,SMALL(IF(C471='HELP ACC-ITEMS'!$C$4:$C$1000,ROW('HELP ACC-ITEMS'!$C$4:$C$1000)-3),COUNTIF($C$8:C471,C471))),"")</f>
        <v/>
      </c>
      <c r="F471" s="56" t="str">
        <f t="array" ref="F471">IFERROR(INDEX('HELP ACC-ITEMS'!$F$4:$F$1000,SMALL(IF(C471='HELP ACC-ITEMS'!$C$4:$C$1000,ROW('HELP ACC-ITEMS'!$C$4:$C$1000)-3),COUNTIF($C$8:C471,C471))),"")</f>
        <v xml:space="preserve"> </v>
      </c>
      <c r="G471" s="55">
        <f t="array" ref="G471">IF(OR(MID($E471,1,4)="وارد",MID($E471,1,10)="مرتجع عميل"),IF($D$3&lt;&gt;"",INDEX('HELP ACC-ITEMS'!$G$4:$G$1000,SMALL(IF(C471='HELP ACC-ITEMS'!$C$4:$C$1000,ROW('HELP ACC-ITEMS'!$C$4:$C$1000)-3),COUNTIF($C$8:C471,C471)))),0)</f>
        <v>0</v>
      </c>
      <c r="H471" s="55">
        <f t="array" ref="H471">IF(OR(MID($E471,1,5)="منصرف",MID($E471,1,10)="مرتجع مورد"),IF($D$3&lt;&gt;"",INDEX('HELP ACC-ITEMS'!$G$4:$G$1000,SMALL(IF(C471='HELP ACC-ITEMS'!$C$4:$C$1000,ROW('HELP ACC-ITEMS'!$C$4:$C$1000)-3),COUNTIF($C$8:C471,C471)))),0)</f>
        <v>0</v>
      </c>
      <c r="I471" s="55">
        <f t="shared" si="10"/>
        <v>0</v>
      </c>
      <c r="J471" s="55" t="str">
        <f t="array" ref="J471">IFERROR(INDEX('HELP ACC-ITEMS'!$H$4:$H$1000,SMALL(IF(C471='HELP ACC-ITEMS'!$C$4:$C$1000,ROW('HELP ACC-ITEMS'!$C$4:$C$1000)-3),COUNTIF($C$8:C471,C471))),"")</f>
        <v xml:space="preserve"> </v>
      </c>
    </row>
    <row r="472" spans="2:10">
      <c r="B472" s="55" t="str">
        <f>IF( E472&lt;&gt;"",COUNT($B$7:B471)+1,"")</f>
        <v/>
      </c>
      <c r="C472" s="57" t="str">
        <f>IFERROR(IF($D$3&lt;&gt;"",SMALL('HELP ACC-ITEMS'!$C$4:$C$1000,ROW(A466))," "),"    ")</f>
        <v xml:space="preserve"> </v>
      </c>
      <c r="D472" s="56" t="str">
        <f t="array" ref="D472">IFERROR(INDEX('HELP ACC-ITEMS'!$D$4:$D$1000,SMALL(IF(C472='HELP ACC-ITEMS'!$C$4:$C$1000,ROW('HELP ACC-ITEMS'!$C$4:$C$1000)-3),COUNTIF($C$8:C472,C472))),"")</f>
        <v xml:space="preserve"> </v>
      </c>
      <c r="E472" s="56" t="str">
        <f t="array" ref="E472">IFERROR(INDEX('HELP ACC-ITEMS'!$E$4:$E$1000,SMALL(IF(C472='HELP ACC-ITEMS'!$C$4:$C$1000,ROW('HELP ACC-ITEMS'!$C$4:$C$1000)-3),COUNTIF($C$8:C472,C472))),"")</f>
        <v/>
      </c>
      <c r="F472" s="56" t="str">
        <f t="array" ref="F472">IFERROR(INDEX('HELP ACC-ITEMS'!$F$4:$F$1000,SMALL(IF(C472='HELP ACC-ITEMS'!$C$4:$C$1000,ROW('HELP ACC-ITEMS'!$C$4:$C$1000)-3),COUNTIF($C$8:C472,C472))),"")</f>
        <v xml:space="preserve"> </v>
      </c>
      <c r="G472" s="55">
        <f t="array" ref="G472">IF(OR(MID($E472,1,4)="وارد",MID($E472,1,10)="مرتجع عميل"),IF($D$3&lt;&gt;"",INDEX('HELP ACC-ITEMS'!$G$4:$G$1000,SMALL(IF(C472='HELP ACC-ITEMS'!$C$4:$C$1000,ROW('HELP ACC-ITEMS'!$C$4:$C$1000)-3),COUNTIF($C$8:C472,C472)))),0)</f>
        <v>0</v>
      </c>
      <c r="H472" s="55">
        <f t="array" ref="H472">IF(OR(MID($E472,1,5)="منصرف",MID($E472,1,10)="مرتجع مورد"),IF($D$3&lt;&gt;"",INDEX('HELP ACC-ITEMS'!$G$4:$G$1000,SMALL(IF(C472='HELP ACC-ITEMS'!$C$4:$C$1000,ROW('HELP ACC-ITEMS'!$C$4:$C$1000)-3),COUNTIF($C$8:C472,C472)))),0)</f>
        <v>0</v>
      </c>
      <c r="I472" s="55">
        <f t="shared" si="10"/>
        <v>0</v>
      </c>
      <c r="J472" s="55" t="str">
        <f t="array" ref="J472">IFERROR(INDEX('HELP ACC-ITEMS'!$H$4:$H$1000,SMALL(IF(C472='HELP ACC-ITEMS'!$C$4:$C$1000,ROW('HELP ACC-ITEMS'!$C$4:$C$1000)-3),COUNTIF($C$8:C472,C472))),"")</f>
        <v xml:space="preserve"> </v>
      </c>
    </row>
    <row r="473" spans="2:10">
      <c r="B473" s="55" t="str">
        <f>IF( E473&lt;&gt;"",COUNT($B$7:B472)+1,"")</f>
        <v/>
      </c>
      <c r="C473" s="57" t="str">
        <f>IFERROR(IF($D$3&lt;&gt;"",SMALL('HELP ACC-ITEMS'!$C$4:$C$1000,ROW(A467))," "),"    ")</f>
        <v xml:space="preserve"> </v>
      </c>
      <c r="D473" s="56" t="str">
        <f t="array" ref="D473">IFERROR(INDEX('HELP ACC-ITEMS'!$D$4:$D$1000,SMALL(IF(C473='HELP ACC-ITEMS'!$C$4:$C$1000,ROW('HELP ACC-ITEMS'!$C$4:$C$1000)-3),COUNTIF($C$8:C473,C473))),"")</f>
        <v xml:space="preserve"> </v>
      </c>
      <c r="E473" s="56" t="str">
        <f t="array" ref="E473">IFERROR(INDEX('HELP ACC-ITEMS'!$E$4:$E$1000,SMALL(IF(C473='HELP ACC-ITEMS'!$C$4:$C$1000,ROW('HELP ACC-ITEMS'!$C$4:$C$1000)-3),COUNTIF($C$8:C473,C473))),"")</f>
        <v/>
      </c>
      <c r="F473" s="56" t="str">
        <f t="array" ref="F473">IFERROR(INDEX('HELP ACC-ITEMS'!$F$4:$F$1000,SMALL(IF(C473='HELP ACC-ITEMS'!$C$4:$C$1000,ROW('HELP ACC-ITEMS'!$C$4:$C$1000)-3),COUNTIF($C$8:C473,C473))),"")</f>
        <v xml:space="preserve"> </v>
      </c>
      <c r="G473" s="55">
        <f t="array" ref="G473">IF(OR(MID($E473,1,4)="وارد",MID($E473,1,10)="مرتجع عميل"),IF($D$3&lt;&gt;"",INDEX('HELP ACC-ITEMS'!$G$4:$G$1000,SMALL(IF(C473='HELP ACC-ITEMS'!$C$4:$C$1000,ROW('HELP ACC-ITEMS'!$C$4:$C$1000)-3),COUNTIF($C$8:C473,C473)))),0)</f>
        <v>0</v>
      </c>
      <c r="H473" s="55">
        <f t="array" ref="H473">IF(OR(MID($E473,1,5)="منصرف",MID($E473,1,10)="مرتجع مورد"),IF($D$3&lt;&gt;"",INDEX('HELP ACC-ITEMS'!$G$4:$G$1000,SMALL(IF(C473='HELP ACC-ITEMS'!$C$4:$C$1000,ROW('HELP ACC-ITEMS'!$C$4:$C$1000)-3),COUNTIF($C$8:C473,C473)))),0)</f>
        <v>0</v>
      </c>
      <c r="I473" s="55">
        <f t="shared" si="10"/>
        <v>0</v>
      </c>
      <c r="J473" s="55" t="str">
        <f t="array" ref="J473">IFERROR(INDEX('HELP ACC-ITEMS'!$H$4:$H$1000,SMALL(IF(C473='HELP ACC-ITEMS'!$C$4:$C$1000,ROW('HELP ACC-ITEMS'!$C$4:$C$1000)-3),COUNTIF($C$8:C473,C473))),"")</f>
        <v xml:space="preserve"> </v>
      </c>
    </row>
    <row r="474" spans="2:10">
      <c r="B474" s="55" t="str">
        <f>IF( E474&lt;&gt;"",COUNT($B$7:B473)+1,"")</f>
        <v/>
      </c>
      <c r="C474" s="57" t="str">
        <f>IFERROR(IF($D$3&lt;&gt;"",SMALL('HELP ACC-ITEMS'!$C$4:$C$1000,ROW(A468))," "),"    ")</f>
        <v xml:space="preserve"> </v>
      </c>
      <c r="D474" s="56" t="str">
        <f t="array" ref="D474">IFERROR(INDEX('HELP ACC-ITEMS'!$D$4:$D$1000,SMALL(IF(C474='HELP ACC-ITEMS'!$C$4:$C$1000,ROW('HELP ACC-ITEMS'!$C$4:$C$1000)-3),COUNTIF($C$8:C474,C474))),"")</f>
        <v xml:space="preserve"> </v>
      </c>
      <c r="E474" s="56" t="str">
        <f t="array" ref="E474">IFERROR(INDEX('HELP ACC-ITEMS'!$E$4:$E$1000,SMALL(IF(C474='HELP ACC-ITEMS'!$C$4:$C$1000,ROW('HELP ACC-ITEMS'!$C$4:$C$1000)-3),COUNTIF($C$8:C474,C474))),"")</f>
        <v/>
      </c>
      <c r="F474" s="56" t="str">
        <f t="array" ref="F474">IFERROR(INDEX('HELP ACC-ITEMS'!$F$4:$F$1000,SMALL(IF(C474='HELP ACC-ITEMS'!$C$4:$C$1000,ROW('HELP ACC-ITEMS'!$C$4:$C$1000)-3),COUNTIF($C$8:C474,C474))),"")</f>
        <v xml:space="preserve"> </v>
      </c>
      <c r="G474" s="55">
        <f t="array" ref="G474">IF(OR(MID($E474,1,4)="وارد",MID($E474,1,10)="مرتجع عميل"),IF($D$3&lt;&gt;"",INDEX('HELP ACC-ITEMS'!$G$4:$G$1000,SMALL(IF(C474='HELP ACC-ITEMS'!$C$4:$C$1000,ROW('HELP ACC-ITEMS'!$C$4:$C$1000)-3),COUNTIF($C$8:C474,C474)))),0)</f>
        <v>0</v>
      </c>
      <c r="H474" s="55">
        <f t="array" ref="H474">IF(OR(MID($E474,1,5)="منصرف",MID($E474,1,10)="مرتجع مورد"),IF($D$3&lt;&gt;"",INDEX('HELP ACC-ITEMS'!$G$4:$G$1000,SMALL(IF(C474='HELP ACC-ITEMS'!$C$4:$C$1000,ROW('HELP ACC-ITEMS'!$C$4:$C$1000)-3),COUNTIF($C$8:C474,C474)))),0)</f>
        <v>0</v>
      </c>
      <c r="I474" s="55">
        <f t="shared" si="10"/>
        <v>0</v>
      </c>
      <c r="J474" s="55" t="str">
        <f t="array" ref="J474">IFERROR(INDEX('HELP ACC-ITEMS'!$H$4:$H$1000,SMALL(IF(C474='HELP ACC-ITEMS'!$C$4:$C$1000,ROW('HELP ACC-ITEMS'!$C$4:$C$1000)-3),COUNTIF($C$8:C474,C474))),"")</f>
        <v xml:space="preserve"> </v>
      </c>
    </row>
    <row r="475" spans="2:10">
      <c r="B475" s="55" t="str">
        <f>IF( E475&lt;&gt;"",COUNT($B$7:B474)+1,"")</f>
        <v/>
      </c>
      <c r="C475" s="57" t="str">
        <f>IFERROR(IF($D$3&lt;&gt;"",SMALL('HELP ACC-ITEMS'!$C$4:$C$1000,ROW(A469))," "),"    ")</f>
        <v xml:space="preserve"> </v>
      </c>
      <c r="D475" s="56" t="str">
        <f t="array" ref="D475">IFERROR(INDEX('HELP ACC-ITEMS'!$D$4:$D$1000,SMALL(IF(C475='HELP ACC-ITEMS'!$C$4:$C$1000,ROW('HELP ACC-ITEMS'!$C$4:$C$1000)-3),COUNTIF($C$8:C475,C475))),"")</f>
        <v xml:space="preserve"> </v>
      </c>
      <c r="E475" s="56" t="str">
        <f t="array" ref="E475">IFERROR(INDEX('HELP ACC-ITEMS'!$E$4:$E$1000,SMALL(IF(C475='HELP ACC-ITEMS'!$C$4:$C$1000,ROW('HELP ACC-ITEMS'!$C$4:$C$1000)-3),COUNTIF($C$8:C475,C475))),"")</f>
        <v/>
      </c>
      <c r="F475" s="56" t="str">
        <f t="array" ref="F475">IFERROR(INDEX('HELP ACC-ITEMS'!$F$4:$F$1000,SMALL(IF(C475='HELP ACC-ITEMS'!$C$4:$C$1000,ROW('HELP ACC-ITEMS'!$C$4:$C$1000)-3),COUNTIF($C$8:C475,C475))),"")</f>
        <v xml:space="preserve"> </v>
      </c>
      <c r="G475" s="55">
        <f t="array" ref="G475">IF(OR(MID($E475,1,4)="وارد",MID($E475,1,10)="مرتجع عميل"),IF($D$3&lt;&gt;"",INDEX('HELP ACC-ITEMS'!$G$4:$G$1000,SMALL(IF(C475='HELP ACC-ITEMS'!$C$4:$C$1000,ROW('HELP ACC-ITEMS'!$C$4:$C$1000)-3),COUNTIF($C$8:C475,C475)))),0)</f>
        <v>0</v>
      </c>
      <c r="H475" s="55">
        <f t="array" ref="H475">IF(OR(MID($E475,1,5)="منصرف",MID($E475,1,10)="مرتجع مورد"),IF($D$3&lt;&gt;"",INDEX('HELP ACC-ITEMS'!$G$4:$G$1000,SMALL(IF(C475='HELP ACC-ITEMS'!$C$4:$C$1000,ROW('HELP ACC-ITEMS'!$C$4:$C$1000)-3),COUNTIF($C$8:C475,C475)))),0)</f>
        <v>0</v>
      </c>
      <c r="I475" s="55">
        <f t="shared" si="10"/>
        <v>0</v>
      </c>
      <c r="J475" s="55" t="str">
        <f t="array" ref="J475">IFERROR(INDEX('HELP ACC-ITEMS'!$H$4:$H$1000,SMALL(IF(C475='HELP ACC-ITEMS'!$C$4:$C$1000,ROW('HELP ACC-ITEMS'!$C$4:$C$1000)-3),COUNTIF($C$8:C475,C475))),"")</f>
        <v xml:space="preserve"> </v>
      </c>
    </row>
    <row r="476" spans="2:10">
      <c r="B476" s="55" t="str">
        <f>IF( E476&lt;&gt;"",COUNT($B$7:B475)+1,"")</f>
        <v/>
      </c>
      <c r="C476" s="57" t="str">
        <f>IFERROR(IF($D$3&lt;&gt;"",SMALL('HELP ACC-ITEMS'!$C$4:$C$1000,ROW(A470))," "),"    ")</f>
        <v xml:space="preserve"> </v>
      </c>
      <c r="D476" s="56" t="str">
        <f t="array" ref="D476">IFERROR(INDEX('HELP ACC-ITEMS'!$D$4:$D$1000,SMALL(IF(C476='HELP ACC-ITEMS'!$C$4:$C$1000,ROW('HELP ACC-ITEMS'!$C$4:$C$1000)-3),COUNTIF($C$8:C476,C476))),"")</f>
        <v xml:space="preserve"> </v>
      </c>
      <c r="E476" s="56" t="str">
        <f t="array" ref="E476">IFERROR(INDEX('HELP ACC-ITEMS'!$E$4:$E$1000,SMALL(IF(C476='HELP ACC-ITEMS'!$C$4:$C$1000,ROW('HELP ACC-ITEMS'!$C$4:$C$1000)-3),COUNTIF($C$8:C476,C476))),"")</f>
        <v/>
      </c>
      <c r="F476" s="56" t="str">
        <f t="array" ref="F476">IFERROR(INDEX('HELP ACC-ITEMS'!$F$4:$F$1000,SMALL(IF(C476='HELP ACC-ITEMS'!$C$4:$C$1000,ROW('HELP ACC-ITEMS'!$C$4:$C$1000)-3),COUNTIF($C$8:C476,C476))),"")</f>
        <v xml:space="preserve"> </v>
      </c>
      <c r="G476" s="55">
        <f t="array" ref="G476">IF(OR(MID($E476,1,4)="وارد",MID($E476,1,10)="مرتجع عميل"),IF($D$3&lt;&gt;"",INDEX('HELP ACC-ITEMS'!$G$4:$G$1000,SMALL(IF(C476='HELP ACC-ITEMS'!$C$4:$C$1000,ROW('HELP ACC-ITEMS'!$C$4:$C$1000)-3),COUNTIF($C$8:C476,C476)))),0)</f>
        <v>0</v>
      </c>
      <c r="H476" s="55">
        <f t="array" ref="H476">IF(OR(MID($E476,1,5)="منصرف",MID($E476,1,10)="مرتجع مورد"),IF($D$3&lt;&gt;"",INDEX('HELP ACC-ITEMS'!$G$4:$G$1000,SMALL(IF(C476='HELP ACC-ITEMS'!$C$4:$C$1000,ROW('HELP ACC-ITEMS'!$C$4:$C$1000)-3),COUNTIF($C$8:C476,C476)))),0)</f>
        <v>0</v>
      </c>
      <c r="I476" s="55">
        <f t="shared" si="10"/>
        <v>0</v>
      </c>
      <c r="J476" s="55" t="str">
        <f t="array" ref="J476">IFERROR(INDEX('HELP ACC-ITEMS'!$H$4:$H$1000,SMALL(IF(C476='HELP ACC-ITEMS'!$C$4:$C$1000,ROW('HELP ACC-ITEMS'!$C$4:$C$1000)-3),COUNTIF($C$8:C476,C476))),"")</f>
        <v xml:space="preserve"> </v>
      </c>
    </row>
    <row r="477" spans="2:10">
      <c r="B477" s="55" t="str">
        <f>IF( E477&lt;&gt;"",COUNT($B$7:B476)+1,"")</f>
        <v/>
      </c>
      <c r="C477" s="57" t="str">
        <f>IFERROR(IF($D$3&lt;&gt;"",SMALL('HELP ACC-ITEMS'!$C$4:$C$1000,ROW(A471))," "),"    ")</f>
        <v xml:space="preserve"> </v>
      </c>
      <c r="D477" s="56" t="str">
        <f t="array" ref="D477">IFERROR(INDEX('HELP ACC-ITEMS'!$D$4:$D$1000,SMALL(IF(C477='HELP ACC-ITEMS'!$C$4:$C$1000,ROW('HELP ACC-ITEMS'!$C$4:$C$1000)-3),COUNTIF($C$8:C477,C477))),"")</f>
        <v xml:space="preserve"> </v>
      </c>
      <c r="E477" s="56" t="str">
        <f t="array" ref="E477">IFERROR(INDEX('HELP ACC-ITEMS'!$E$4:$E$1000,SMALL(IF(C477='HELP ACC-ITEMS'!$C$4:$C$1000,ROW('HELP ACC-ITEMS'!$C$4:$C$1000)-3),COUNTIF($C$8:C477,C477))),"")</f>
        <v/>
      </c>
      <c r="F477" s="56" t="str">
        <f t="array" ref="F477">IFERROR(INDEX('HELP ACC-ITEMS'!$F$4:$F$1000,SMALL(IF(C477='HELP ACC-ITEMS'!$C$4:$C$1000,ROW('HELP ACC-ITEMS'!$C$4:$C$1000)-3),COUNTIF($C$8:C477,C477))),"")</f>
        <v xml:space="preserve"> </v>
      </c>
      <c r="G477" s="55">
        <f t="array" ref="G477">IF(OR(MID($E477,1,4)="وارد",MID($E477,1,10)="مرتجع عميل"),IF($D$3&lt;&gt;"",INDEX('HELP ACC-ITEMS'!$G$4:$G$1000,SMALL(IF(C477='HELP ACC-ITEMS'!$C$4:$C$1000,ROW('HELP ACC-ITEMS'!$C$4:$C$1000)-3),COUNTIF($C$8:C477,C477)))),0)</f>
        <v>0</v>
      </c>
      <c r="H477" s="55">
        <f t="array" ref="H477">IF(OR(MID($E477,1,5)="منصرف",MID($E477,1,10)="مرتجع مورد"),IF($D$3&lt;&gt;"",INDEX('HELP ACC-ITEMS'!$G$4:$G$1000,SMALL(IF(C477='HELP ACC-ITEMS'!$C$4:$C$1000,ROW('HELP ACC-ITEMS'!$C$4:$C$1000)-3),COUNTIF($C$8:C477,C477)))),0)</f>
        <v>0</v>
      </c>
      <c r="I477" s="55">
        <f t="shared" si="10"/>
        <v>0</v>
      </c>
      <c r="J477" s="55" t="str">
        <f t="array" ref="J477">IFERROR(INDEX('HELP ACC-ITEMS'!$H$4:$H$1000,SMALL(IF(C477='HELP ACC-ITEMS'!$C$4:$C$1000,ROW('HELP ACC-ITEMS'!$C$4:$C$1000)-3),COUNTIF($C$8:C477,C477))),"")</f>
        <v xml:space="preserve"> </v>
      </c>
    </row>
    <row r="478" spans="2:10">
      <c r="B478" s="55" t="str">
        <f>IF( E478&lt;&gt;"",COUNT($B$7:B477)+1,"")</f>
        <v/>
      </c>
      <c r="C478" s="57" t="str">
        <f>IFERROR(IF($D$3&lt;&gt;"",SMALL('HELP ACC-ITEMS'!$C$4:$C$1000,ROW(A472))," "),"    ")</f>
        <v xml:space="preserve"> </v>
      </c>
      <c r="D478" s="56" t="str">
        <f t="array" ref="D478">IFERROR(INDEX('HELP ACC-ITEMS'!$D$4:$D$1000,SMALL(IF(C478='HELP ACC-ITEMS'!$C$4:$C$1000,ROW('HELP ACC-ITEMS'!$C$4:$C$1000)-3),COUNTIF($C$8:C478,C478))),"")</f>
        <v xml:space="preserve"> </v>
      </c>
      <c r="E478" s="56" t="str">
        <f t="array" ref="E478">IFERROR(INDEX('HELP ACC-ITEMS'!$E$4:$E$1000,SMALL(IF(C478='HELP ACC-ITEMS'!$C$4:$C$1000,ROW('HELP ACC-ITEMS'!$C$4:$C$1000)-3),COUNTIF($C$8:C478,C478))),"")</f>
        <v/>
      </c>
      <c r="F478" s="56" t="str">
        <f t="array" ref="F478">IFERROR(INDEX('HELP ACC-ITEMS'!$F$4:$F$1000,SMALL(IF(C478='HELP ACC-ITEMS'!$C$4:$C$1000,ROW('HELP ACC-ITEMS'!$C$4:$C$1000)-3),COUNTIF($C$8:C478,C478))),"")</f>
        <v xml:space="preserve"> </v>
      </c>
      <c r="G478" s="55">
        <f t="array" ref="G478">IF(OR(MID($E478,1,4)="وارد",MID($E478,1,10)="مرتجع عميل"),IF($D$3&lt;&gt;"",INDEX('HELP ACC-ITEMS'!$G$4:$G$1000,SMALL(IF(C478='HELP ACC-ITEMS'!$C$4:$C$1000,ROW('HELP ACC-ITEMS'!$C$4:$C$1000)-3),COUNTIF($C$8:C478,C478)))),0)</f>
        <v>0</v>
      </c>
      <c r="H478" s="55">
        <f t="array" ref="H478">IF(OR(MID($E478,1,5)="منصرف",MID($E478,1,10)="مرتجع مورد"),IF($D$3&lt;&gt;"",INDEX('HELP ACC-ITEMS'!$G$4:$G$1000,SMALL(IF(C478='HELP ACC-ITEMS'!$C$4:$C$1000,ROW('HELP ACC-ITEMS'!$C$4:$C$1000)-3),COUNTIF($C$8:C478,C478)))),0)</f>
        <v>0</v>
      </c>
      <c r="I478" s="55">
        <f t="shared" si="10"/>
        <v>0</v>
      </c>
      <c r="J478" s="55" t="str">
        <f t="array" ref="J478">IFERROR(INDEX('HELP ACC-ITEMS'!$H$4:$H$1000,SMALL(IF(C478='HELP ACC-ITEMS'!$C$4:$C$1000,ROW('HELP ACC-ITEMS'!$C$4:$C$1000)-3),COUNTIF($C$8:C478,C478))),"")</f>
        <v xml:space="preserve"> </v>
      </c>
    </row>
    <row r="479" spans="2:10">
      <c r="B479" s="55" t="str">
        <f>IF( E479&lt;&gt;"",COUNT($B$7:B478)+1,"")</f>
        <v/>
      </c>
      <c r="C479" s="57" t="str">
        <f>IFERROR(IF($D$3&lt;&gt;"",SMALL('HELP ACC-ITEMS'!$C$4:$C$1000,ROW(A473))," "),"    ")</f>
        <v xml:space="preserve"> </v>
      </c>
      <c r="D479" s="56" t="str">
        <f t="array" ref="D479">IFERROR(INDEX('HELP ACC-ITEMS'!$D$4:$D$1000,SMALL(IF(C479='HELP ACC-ITEMS'!$C$4:$C$1000,ROW('HELP ACC-ITEMS'!$C$4:$C$1000)-3),COUNTIF($C$8:C479,C479))),"")</f>
        <v xml:space="preserve"> </v>
      </c>
      <c r="E479" s="56" t="str">
        <f t="array" ref="E479">IFERROR(INDEX('HELP ACC-ITEMS'!$E$4:$E$1000,SMALL(IF(C479='HELP ACC-ITEMS'!$C$4:$C$1000,ROW('HELP ACC-ITEMS'!$C$4:$C$1000)-3),COUNTIF($C$8:C479,C479))),"")</f>
        <v/>
      </c>
      <c r="F479" s="56" t="str">
        <f t="array" ref="F479">IFERROR(INDEX('HELP ACC-ITEMS'!$F$4:$F$1000,SMALL(IF(C479='HELP ACC-ITEMS'!$C$4:$C$1000,ROW('HELP ACC-ITEMS'!$C$4:$C$1000)-3),COUNTIF($C$8:C479,C479))),"")</f>
        <v xml:space="preserve"> </v>
      </c>
      <c r="G479" s="55">
        <f t="array" ref="G479">IF(OR(MID($E479,1,4)="وارد",MID($E479,1,10)="مرتجع عميل"),IF($D$3&lt;&gt;"",INDEX('HELP ACC-ITEMS'!$G$4:$G$1000,SMALL(IF(C479='HELP ACC-ITEMS'!$C$4:$C$1000,ROW('HELP ACC-ITEMS'!$C$4:$C$1000)-3),COUNTIF($C$8:C479,C479)))),0)</f>
        <v>0</v>
      </c>
      <c r="H479" s="55">
        <f t="array" ref="H479">IF(OR(MID($E479,1,5)="منصرف",MID($E479,1,10)="مرتجع مورد"),IF($D$3&lt;&gt;"",INDEX('HELP ACC-ITEMS'!$G$4:$G$1000,SMALL(IF(C479='HELP ACC-ITEMS'!$C$4:$C$1000,ROW('HELP ACC-ITEMS'!$C$4:$C$1000)-3),COUNTIF($C$8:C479,C479)))),0)</f>
        <v>0</v>
      </c>
      <c r="I479" s="55">
        <f t="shared" si="10"/>
        <v>0</v>
      </c>
      <c r="J479" s="55" t="str">
        <f t="array" ref="J479">IFERROR(INDEX('HELP ACC-ITEMS'!$H$4:$H$1000,SMALL(IF(C479='HELP ACC-ITEMS'!$C$4:$C$1000,ROW('HELP ACC-ITEMS'!$C$4:$C$1000)-3),COUNTIF($C$8:C479,C479))),"")</f>
        <v xml:space="preserve"> </v>
      </c>
    </row>
    <row r="480" spans="2:10">
      <c r="B480" s="55" t="str">
        <f>IF( E480&lt;&gt;"",COUNT($B$7:B479)+1,"")</f>
        <v/>
      </c>
      <c r="C480" s="57" t="str">
        <f>IFERROR(IF($D$3&lt;&gt;"",SMALL('HELP ACC-ITEMS'!$C$4:$C$1000,ROW(A474))," "),"    ")</f>
        <v xml:space="preserve"> </v>
      </c>
      <c r="D480" s="56" t="str">
        <f t="array" ref="D480">IFERROR(INDEX('HELP ACC-ITEMS'!$D$4:$D$1000,SMALL(IF(C480='HELP ACC-ITEMS'!$C$4:$C$1000,ROW('HELP ACC-ITEMS'!$C$4:$C$1000)-3),COUNTIF($C$8:C480,C480))),"")</f>
        <v xml:space="preserve"> </v>
      </c>
      <c r="E480" s="56" t="str">
        <f t="array" ref="E480">IFERROR(INDEX('HELP ACC-ITEMS'!$E$4:$E$1000,SMALL(IF(C480='HELP ACC-ITEMS'!$C$4:$C$1000,ROW('HELP ACC-ITEMS'!$C$4:$C$1000)-3),COUNTIF($C$8:C480,C480))),"")</f>
        <v/>
      </c>
      <c r="F480" s="56" t="str">
        <f t="array" ref="F480">IFERROR(INDEX('HELP ACC-ITEMS'!$F$4:$F$1000,SMALL(IF(C480='HELP ACC-ITEMS'!$C$4:$C$1000,ROW('HELP ACC-ITEMS'!$C$4:$C$1000)-3),COUNTIF($C$8:C480,C480))),"")</f>
        <v xml:space="preserve"> </v>
      </c>
      <c r="G480" s="55">
        <f t="array" ref="G480">IF(OR(MID($E480,1,4)="وارد",MID($E480,1,10)="مرتجع عميل"),IF($D$3&lt;&gt;"",INDEX('HELP ACC-ITEMS'!$G$4:$G$1000,SMALL(IF(C480='HELP ACC-ITEMS'!$C$4:$C$1000,ROW('HELP ACC-ITEMS'!$C$4:$C$1000)-3),COUNTIF($C$8:C480,C480)))),0)</f>
        <v>0</v>
      </c>
      <c r="H480" s="55">
        <f t="array" ref="H480">IF(OR(MID($E480,1,5)="منصرف",MID($E480,1,10)="مرتجع مورد"),IF($D$3&lt;&gt;"",INDEX('HELP ACC-ITEMS'!$G$4:$G$1000,SMALL(IF(C480='HELP ACC-ITEMS'!$C$4:$C$1000,ROW('HELP ACC-ITEMS'!$C$4:$C$1000)-3),COUNTIF($C$8:C480,C480)))),0)</f>
        <v>0</v>
      </c>
      <c r="I480" s="55">
        <f t="shared" si="10"/>
        <v>0</v>
      </c>
      <c r="J480" s="55" t="str">
        <f t="array" ref="J480">IFERROR(INDEX('HELP ACC-ITEMS'!$H$4:$H$1000,SMALL(IF(C480='HELP ACC-ITEMS'!$C$4:$C$1000,ROW('HELP ACC-ITEMS'!$C$4:$C$1000)-3),COUNTIF($C$8:C480,C480))),"")</f>
        <v xml:space="preserve"> </v>
      </c>
    </row>
    <row r="481" spans="2:10">
      <c r="B481" s="55" t="str">
        <f>IF( E481&lt;&gt;"",COUNT($B$7:B480)+1,"")</f>
        <v/>
      </c>
      <c r="C481" s="57" t="str">
        <f>IFERROR(IF($D$3&lt;&gt;"",SMALL('HELP ACC-ITEMS'!$C$4:$C$1000,ROW(A475))," "),"    ")</f>
        <v xml:space="preserve"> </v>
      </c>
      <c r="D481" s="56" t="str">
        <f t="array" ref="D481">IFERROR(INDEX('HELP ACC-ITEMS'!$D$4:$D$1000,SMALL(IF(C481='HELP ACC-ITEMS'!$C$4:$C$1000,ROW('HELP ACC-ITEMS'!$C$4:$C$1000)-3),COUNTIF($C$8:C481,C481))),"")</f>
        <v xml:space="preserve"> </v>
      </c>
      <c r="E481" s="56" t="str">
        <f t="array" ref="E481">IFERROR(INDEX('HELP ACC-ITEMS'!$E$4:$E$1000,SMALL(IF(C481='HELP ACC-ITEMS'!$C$4:$C$1000,ROW('HELP ACC-ITEMS'!$C$4:$C$1000)-3),COUNTIF($C$8:C481,C481))),"")</f>
        <v/>
      </c>
      <c r="F481" s="56" t="str">
        <f t="array" ref="F481">IFERROR(INDEX('HELP ACC-ITEMS'!$F$4:$F$1000,SMALL(IF(C481='HELP ACC-ITEMS'!$C$4:$C$1000,ROW('HELP ACC-ITEMS'!$C$4:$C$1000)-3),COUNTIF($C$8:C481,C481))),"")</f>
        <v xml:space="preserve"> </v>
      </c>
      <c r="G481" s="55">
        <f t="array" ref="G481">IF(OR(MID($E481,1,4)="وارد",MID($E481,1,10)="مرتجع عميل"),IF($D$3&lt;&gt;"",INDEX('HELP ACC-ITEMS'!$G$4:$G$1000,SMALL(IF(C481='HELP ACC-ITEMS'!$C$4:$C$1000,ROW('HELP ACC-ITEMS'!$C$4:$C$1000)-3),COUNTIF($C$8:C481,C481)))),0)</f>
        <v>0</v>
      </c>
      <c r="H481" s="55">
        <f t="array" ref="H481">IF(OR(MID($E481,1,5)="منصرف",MID($E481,1,10)="مرتجع مورد"),IF($D$3&lt;&gt;"",INDEX('HELP ACC-ITEMS'!$G$4:$G$1000,SMALL(IF(C481='HELP ACC-ITEMS'!$C$4:$C$1000,ROW('HELP ACC-ITEMS'!$C$4:$C$1000)-3),COUNTIF($C$8:C481,C481)))),0)</f>
        <v>0</v>
      </c>
      <c r="I481" s="55">
        <f t="shared" si="10"/>
        <v>0</v>
      </c>
      <c r="J481" s="55" t="str">
        <f t="array" ref="J481">IFERROR(INDEX('HELP ACC-ITEMS'!$H$4:$H$1000,SMALL(IF(C481='HELP ACC-ITEMS'!$C$4:$C$1000,ROW('HELP ACC-ITEMS'!$C$4:$C$1000)-3),COUNTIF($C$8:C481,C481))),"")</f>
        <v xml:space="preserve"> </v>
      </c>
    </row>
    <row r="482" spans="2:10">
      <c r="B482" s="55" t="str">
        <f>IF( E482&lt;&gt;"",COUNT($B$7:B481)+1,"")</f>
        <v/>
      </c>
      <c r="C482" s="57" t="str">
        <f>IFERROR(IF($D$3&lt;&gt;"",SMALL('HELP ACC-ITEMS'!$C$4:$C$1000,ROW(A476))," "),"    ")</f>
        <v xml:space="preserve"> </v>
      </c>
      <c r="D482" s="56" t="str">
        <f t="array" ref="D482">IFERROR(INDEX('HELP ACC-ITEMS'!$D$4:$D$1000,SMALL(IF(C482='HELP ACC-ITEMS'!$C$4:$C$1000,ROW('HELP ACC-ITEMS'!$C$4:$C$1000)-3),COUNTIF($C$8:C482,C482))),"")</f>
        <v xml:space="preserve"> </v>
      </c>
      <c r="E482" s="56" t="str">
        <f t="array" ref="E482">IFERROR(INDEX('HELP ACC-ITEMS'!$E$4:$E$1000,SMALL(IF(C482='HELP ACC-ITEMS'!$C$4:$C$1000,ROW('HELP ACC-ITEMS'!$C$4:$C$1000)-3),COUNTIF($C$8:C482,C482))),"")</f>
        <v/>
      </c>
      <c r="F482" s="56" t="str">
        <f t="array" ref="F482">IFERROR(INDEX('HELP ACC-ITEMS'!$F$4:$F$1000,SMALL(IF(C482='HELP ACC-ITEMS'!$C$4:$C$1000,ROW('HELP ACC-ITEMS'!$C$4:$C$1000)-3),COUNTIF($C$8:C482,C482))),"")</f>
        <v xml:space="preserve"> </v>
      </c>
      <c r="G482" s="55">
        <f t="array" ref="G482">IF(OR(MID($E482,1,4)="وارد",MID($E482,1,10)="مرتجع عميل"),IF($D$3&lt;&gt;"",INDEX('HELP ACC-ITEMS'!$G$4:$G$1000,SMALL(IF(C482='HELP ACC-ITEMS'!$C$4:$C$1000,ROW('HELP ACC-ITEMS'!$C$4:$C$1000)-3),COUNTIF($C$8:C482,C482)))),0)</f>
        <v>0</v>
      </c>
      <c r="H482" s="55">
        <f t="array" ref="H482">IF(OR(MID($E482,1,5)="منصرف",MID($E482,1,10)="مرتجع مورد"),IF($D$3&lt;&gt;"",INDEX('HELP ACC-ITEMS'!$G$4:$G$1000,SMALL(IF(C482='HELP ACC-ITEMS'!$C$4:$C$1000,ROW('HELP ACC-ITEMS'!$C$4:$C$1000)-3),COUNTIF($C$8:C482,C482)))),0)</f>
        <v>0</v>
      </c>
      <c r="I482" s="55">
        <f t="shared" si="10"/>
        <v>0</v>
      </c>
      <c r="J482" s="55" t="str">
        <f t="array" ref="J482">IFERROR(INDEX('HELP ACC-ITEMS'!$H$4:$H$1000,SMALL(IF(C482='HELP ACC-ITEMS'!$C$4:$C$1000,ROW('HELP ACC-ITEMS'!$C$4:$C$1000)-3),COUNTIF($C$8:C482,C482))),"")</f>
        <v xml:space="preserve"> </v>
      </c>
    </row>
    <row r="483" spans="2:10">
      <c r="B483" s="55" t="str">
        <f>IF( E483&lt;&gt;"",COUNT($B$7:B482)+1,"")</f>
        <v/>
      </c>
      <c r="C483" s="57" t="str">
        <f>IFERROR(IF($D$3&lt;&gt;"",SMALL('HELP ACC-ITEMS'!$C$4:$C$1000,ROW(A477))," "),"    ")</f>
        <v xml:space="preserve"> </v>
      </c>
      <c r="D483" s="56" t="str">
        <f t="array" ref="D483">IFERROR(INDEX('HELP ACC-ITEMS'!$D$4:$D$1000,SMALL(IF(C483='HELP ACC-ITEMS'!$C$4:$C$1000,ROW('HELP ACC-ITEMS'!$C$4:$C$1000)-3),COUNTIF($C$8:C483,C483))),"")</f>
        <v xml:space="preserve"> </v>
      </c>
      <c r="E483" s="56" t="str">
        <f t="array" ref="E483">IFERROR(INDEX('HELP ACC-ITEMS'!$E$4:$E$1000,SMALL(IF(C483='HELP ACC-ITEMS'!$C$4:$C$1000,ROW('HELP ACC-ITEMS'!$C$4:$C$1000)-3),COUNTIF($C$8:C483,C483))),"")</f>
        <v/>
      </c>
      <c r="F483" s="56" t="str">
        <f t="array" ref="F483">IFERROR(INDEX('HELP ACC-ITEMS'!$F$4:$F$1000,SMALL(IF(C483='HELP ACC-ITEMS'!$C$4:$C$1000,ROW('HELP ACC-ITEMS'!$C$4:$C$1000)-3),COUNTIF($C$8:C483,C483))),"")</f>
        <v xml:space="preserve"> </v>
      </c>
      <c r="G483" s="55">
        <f t="array" ref="G483">IF(OR(MID($E483,1,4)="وارد",MID($E483,1,10)="مرتجع عميل"),IF($D$3&lt;&gt;"",INDEX('HELP ACC-ITEMS'!$G$4:$G$1000,SMALL(IF(C483='HELP ACC-ITEMS'!$C$4:$C$1000,ROW('HELP ACC-ITEMS'!$C$4:$C$1000)-3),COUNTIF($C$8:C483,C483)))),0)</f>
        <v>0</v>
      </c>
      <c r="H483" s="55">
        <f t="array" ref="H483">IF(OR(MID($E483,1,5)="منصرف",MID($E483,1,10)="مرتجع مورد"),IF($D$3&lt;&gt;"",INDEX('HELP ACC-ITEMS'!$G$4:$G$1000,SMALL(IF(C483='HELP ACC-ITEMS'!$C$4:$C$1000,ROW('HELP ACC-ITEMS'!$C$4:$C$1000)-3),COUNTIF($C$8:C483,C483)))),0)</f>
        <v>0</v>
      </c>
      <c r="I483" s="55">
        <f t="shared" si="10"/>
        <v>0</v>
      </c>
      <c r="J483" s="55" t="str">
        <f t="array" ref="J483">IFERROR(INDEX('HELP ACC-ITEMS'!$H$4:$H$1000,SMALL(IF(C483='HELP ACC-ITEMS'!$C$4:$C$1000,ROW('HELP ACC-ITEMS'!$C$4:$C$1000)-3),COUNTIF($C$8:C483,C483))),"")</f>
        <v xml:space="preserve"> </v>
      </c>
    </row>
    <row r="484" spans="2:10">
      <c r="B484" s="55" t="str">
        <f>IF( E484&lt;&gt;"",COUNT($B$7:B483)+1,"")</f>
        <v/>
      </c>
      <c r="C484" s="57" t="str">
        <f>IFERROR(IF($D$3&lt;&gt;"",SMALL('HELP ACC-ITEMS'!$C$4:$C$1000,ROW(A478))," "),"    ")</f>
        <v xml:space="preserve"> </v>
      </c>
      <c r="D484" s="56" t="str">
        <f t="array" ref="D484">IFERROR(INDEX('HELP ACC-ITEMS'!$D$4:$D$1000,SMALL(IF(C484='HELP ACC-ITEMS'!$C$4:$C$1000,ROW('HELP ACC-ITEMS'!$C$4:$C$1000)-3),COUNTIF($C$8:C484,C484))),"")</f>
        <v xml:space="preserve"> </v>
      </c>
      <c r="E484" s="56" t="str">
        <f t="array" ref="E484">IFERROR(INDEX('HELP ACC-ITEMS'!$E$4:$E$1000,SMALL(IF(C484='HELP ACC-ITEMS'!$C$4:$C$1000,ROW('HELP ACC-ITEMS'!$C$4:$C$1000)-3),COUNTIF($C$8:C484,C484))),"")</f>
        <v/>
      </c>
      <c r="F484" s="56" t="str">
        <f t="array" ref="F484">IFERROR(INDEX('HELP ACC-ITEMS'!$F$4:$F$1000,SMALL(IF(C484='HELP ACC-ITEMS'!$C$4:$C$1000,ROW('HELP ACC-ITEMS'!$C$4:$C$1000)-3),COUNTIF($C$8:C484,C484))),"")</f>
        <v xml:space="preserve"> </v>
      </c>
      <c r="G484" s="55">
        <f t="array" ref="G484">IF(OR(MID($E484,1,4)="وارد",MID($E484,1,10)="مرتجع عميل"),IF($D$3&lt;&gt;"",INDEX('HELP ACC-ITEMS'!$G$4:$G$1000,SMALL(IF(C484='HELP ACC-ITEMS'!$C$4:$C$1000,ROW('HELP ACC-ITEMS'!$C$4:$C$1000)-3),COUNTIF($C$8:C484,C484)))),0)</f>
        <v>0</v>
      </c>
      <c r="H484" s="55">
        <f t="array" ref="H484">IF(OR(MID($E484,1,5)="منصرف",MID($E484,1,10)="مرتجع مورد"),IF($D$3&lt;&gt;"",INDEX('HELP ACC-ITEMS'!$G$4:$G$1000,SMALL(IF(C484='HELP ACC-ITEMS'!$C$4:$C$1000,ROW('HELP ACC-ITEMS'!$C$4:$C$1000)-3),COUNTIF($C$8:C484,C484)))),0)</f>
        <v>0</v>
      </c>
      <c r="I484" s="55">
        <f t="shared" si="10"/>
        <v>0</v>
      </c>
      <c r="J484" s="55" t="str">
        <f t="array" ref="J484">IFERROR(INDEX('HELP ACC-ITEMS'!$H$4:$H$1000,SMALL(IF(C484='HELP ACC-ITEMS'!$C$4:$C$1000,ROW('HELP ACC-ITEMS'!$C$4:$C$1000)-3),COUNTIF($C$8:C484,C484))),"")</f>
        <v xml:space="preserve"> </v>
      </c>
    </row>
    <row r="485" spans="2:10">
      <c r="B485" s="55" t="str">
        <f>IF( E485&lt;&gt;"",COUNT($B$7:B484)+1,"")</f>
        <v/>
      </c>
      <c r="C485" s="57" t="str">
        <f>IFERROR(IF($D$3&lt;&gt;"",SMALL('HELP ACC-ITEMS'!$C$4:$C$1000,ROW(A479))," "),"    ")</f>
        <v xml:space="preserve"> </v>
      </c>
      <c r="D485" s="56" t="str">
        <f t="array" ref="D485">IFERROR(INDEX('HELP ACC-ITEMS'!$D$4:$D$1000,SMALL(IF(C485='HELP ACC-ITEMS'!$C$4:$C$1000,ROW('HELP ACC-ITEMS'!$C$4:$C$1000)-3),COUNTIF($C$8:C485,C485))),"")</f>
        <v xml:space="preserve"> </v>
      </c>
      <c r="E485" s="56" t="str">
        <f t="array" ref="E485">IFERROR(INDEX('HELP ACC-ITEMS'!$E$4:$E$1000,SMALL(IF(C485='HELP ACC-ITEMS'!$C$4:$C$1000,ROW('HELP ACC-ITEMS'!$C$4:$C$1000)-3),COUNTIF($C$8:C485,C485))),"")</f>
        <v/>
      </c>
      <c r="F485" s="56" t="str">
        <f t="array" ref="F485">IFERROR(INDEX('HELP ACC-ITEMS'!$F$4:$F$1000,SMALL(IF(C485='HELP ACC-ITEMS'!$C$4:$C$1000,ROW('HELP ACC-ITEMS'!$C$4:$C$1000)-3),COUNTIF($C$8:C485,C485))),"")</f>
        <v xml:space="preserve"> </v>
      </c>
      <c r="G485" s="55">
        <f t="array" ref="G485">IF(OR(MID($E485,1,4)="وارد",MID($E485,1,10)="مرتجع عميل"),IF($D$3&lt;&gt;"",INDEX('HELP ACC-ITEMS'!$G$4:$G$1000,SMALL(IF(C485='HELP ACC-ITEMS'!$C$4:$C$1000,ROW('HELP ACC-ITEMS'!$C$4:$C$1000)-3),COUNTIF($C$8:C485,C485)))),0)</f>
        <v>0</v>
      </c>
      <c r="H485" s="55">
        <f t="array" ref="H485">IF(OR(MID($E485,1,5)="منصرف",MID($E485,1,10)="مرتجع مورد"),IF($D$3&lt;&gt;"",INDEX('HELP ACC-ITEMS'!$G$4:$G$1000,SMALL(IF(C485='HELP ACC-ITEMS'!$C$4:$C$1000,ROW('HELP ACC-ITEMS'!$C$4:$C$1000)-3),COUNTIF($C$8:C485,C485)))),0)</f>
        <v>0</v>
      </c>
      <c r="I485" s="55">
        <f t="shared" si="10"/>
        <v>0</v>
      </c>
      <c r="J485" s="55" t="str">
        <f t="array" ref="J485">IFERROR(INDEX('HELP ACC-ITEMS'!$H$4:$H$1000,SMALL(IF(C485='HELP ACC-ITEMS'!$C$4:$C$1000,ROW('HELP ACC-ITEMS'!$C$4:$C$1000)-3),COUNTIF($C$8:C485,C485))),"")</f>
        <v xml:space="preserve"> </v>
      </c>
    </row>
    <row r="486" spans="2:10">
      <c r="B486" s="55" t="str">
        <f>IF( E486&lt;&gt;"",COUNT($B$7:B485)+1,"")</f>
        <v/>
      </c>
      <c r="C486" s="57" t="str">
        <f>IFERROR(IF($D$3&lt;&gt;"",SMALL('HELP ACC-ITEMS'!$C$4:$C$1000,ROW(A480))," "),"    ")</f>
        <v xml:space="preserve"> </v>
      </c>
      <c r="D486" s="56" t="str">
        <f t="array" ref="D486">IFERROR(INDEX('HELP ACC-ITEMS'!$D$4:$D$1000,SMALL(IF(C486='HELP ACC-ITEMS'!$C$4:$C$1000,ROW('HELP ACC-ITEMS'!$C$4:$C$1000)-3),COUNTIF($C$8:C486,C486))),"")</f>
        <v xml:space="preserve"> </v>
      </c>
      <c r="E486" s="56" t="str">
        <f t="array" ref="E486">IFERROR(INDEX('HELP ACC-ITEMS'!$E$4:$E$1000,SMALL(IF(C486='HELP ACC-ITEMS'!$C$4:$C$1000,ROW('HELP ACC-ITEMS'!$C$4:$C$1000)-3),COUNTIF($C$8:C486,C486))),"")</f>
        <v/>
      </c>
      <c r="F486" s="56" t="str">
        <f t="array" ref="F486">IFERROR(INDEX('HELP ACC-ITEMS'!$F$4:$F$1000,SMALL(IF(C486='HELP ACC-ITEMS'!$C$4:$C$1000,ROW('HELP ACC-ITEMS'!$C$4:$C$1000)-3),COUNTIF($C$8:C486,C486))),"")</f>
        <v xml:space="preserve"> </v>
      </c>
      <c r="G486" s="55">
        <f t="array" ref="G486">IF(OR(MID($E486,1,4)="وارد",MID($E486,1,10)="مرتجع عميل"),IF($D$3&lt;&gt;"",INDEX('HELP ACC-ITEMS'!$G$4:$G$1000,SMALL(IF(C486='HELP ACC-ITEMS'!$C$4:$C$1000,ROW('HELP ACC-ITEMS'!$C$4:$C$1000)-3),COUNTIF($C$8:C486,C486)))),0)</f>
        <v>0</v>
      </c>
      <c r="H486" s="55">
        <f t="array" ref="H486">IF(OR(MID($E486,1,5)="منصرف",MID($E486,1,10)="مرتجع مورد"),IF($D$3&lt;&gt;"",INDEX('HELP ACC-ITEMS'!$G$4:$G$1000,SMALL(IF(C486='HELP ACC-ITEMS'!$C$4:$C$1000,ROW('HELP ACC-ITEMS'!$C$4:$C$1000)-3),COUNTIF($C$8:C486,C486)))),0)</f>
        <v>0</v>
      </c>
      <c r="I486" s="55">
        <f t="shared" si="10"/>
        <v>0</v>
      </c>
      <c r="J486" s="55" t="str">
        <f t="array" ref="J486">IFERROR(INDEX('HELP ACC-ITEMS'!$H$4:$H$1000,SMALL(IF(C486='HELP ACC-ITEMS'!$C$4:$C$1000,ROW('HELP ACC-ITEMS'!$C$4:$C$1000)-3),COUNTIF($C$8:C486,C486))),"")</f>
        <v xml:space="preserve"> </v>
      </c>
    </row>
    <row r="487" spans="2:10">
      <c r="B487" s="55" t="str">
        <f>IF( E487&lt;&gt;"",COUNT($B$7:B486)+1,"")</f>
        <v/>
      </c>
      <c r="C487" s="57" t="str">
        <f>IFERROR(IF($D$3&lt;&gt;"",SMALL('HELP ACC-ITEMS'!$C$4:$C$1000,ROW(A481))," "),"    ")</f>
        <v xml:space="preserve"> </v>
      </c>
      <c r="D487" s="56" t="str">
        <f t="array" ref="D487">IFERROR(INDEX('HELP ACC-ITEMS'!$D$4:$D$1000,SMALL(IF(C487='HELP ACC-ITEMS'!$C$4:$C$1000,ROW('HELP ACC-ITEMS'!$C$4:$C$1000)-3),COUNTIF($C$8:C487,C487))),"")</f>
        <v xml:space="preserve"> </v>
      </c>
      <c r="E487" s="56" t="str">
        <f t="array" ref="E487">IFERROR(INDEX('HELP ACC-ITEMS'!$E$4:$E$1000,SMALL(IF(C487='HELP ACC-ITEMS'!$C$4:$C$1000,ROW('HELP ACC-ITEMS'!$C$4:$C$1000)-3),COUNTIF($C$8:C487,C487))),"")</f>
        <v/>
      </c>
      <c r="F487" s="56" t="str">
        <f t="array" ref="F487">IFERROR(INDEX('HELP ACC-ITEMS'!$F$4:$F$1000,SMALL(IF(C487='HELP ACC-ITEMS'!$C$4:$C$1000,ROW('HELP ACC-ITEMS'!$C$4:$C$1000)-3),COUNTIF($C$8:C487,C487))),"")</f>
        <v xml:space="preserve"> </v>
      </c>
      <c r="G487" s="55">
        <f t="array" ref="G487">IF(OR(MID($E487,1,4)="وارد",MID($E487,1,10)="مرتجع عميل"),IF($D$3&lt;&gt;"",INDEX('HELP ACC-ITEMS'!$G$4:$G$1000,SMALL(IF(C487='HELP ACC-ITEMS'!$C$4:$C$1000,ROW('HELP ACC-ITEMS'!$C$4:$C$1000)-3),COUNTIF($C$8:C487,C487)))),0)</f>
        <v>0</v>
      </c>
      <c r="H487" s="55">
        <f t="array" ref="H487">IF(OR(MID($E487,1,5)="منصرف",MID($E487,1,10)="مرتجع مورد"),IF($D$3&lt;&gt;"",INDEX('HELP ACC-ITEMS'!$G$4:$G$1000,SMALL(IF(C487='HELP ACC-ITEMS'!$C$4:$C$1000,ROW('HELP ACC-ITEMS'!$C$4:$C$1000)-3),COUNTIF($C$8:C487,C487)))),0)</f>
        <v>0</v>
      </c>
      <c r="I487" s="55">
        <f t="shared" si="10"/>
        <v>0</v>
      </c>
      <c r="J487" s="55" t="str">
        <f t="array" ref="J487">IFERROR(INDEX('HELP ACC-ITEMS'!$H$4:$H$1000,SMALL(IF(C487='HELP ACC-ITEMS'!$C$4:$C$1000,ROW('HELP ACC-ITEMS'!$C$4:$C$1000)-3),COUNTIF($C$8:C487,C487))),"")</f>
        <v xml:space="preserve"> </v>
      </c>
    </row>
    <row r="488" spans="2:10">
      <c r="B488" s="55" t="str">
        <f>IF( E488&lt;&gt;"",COUNT($B$7:B487)+1,"")</f>
        <v/>
      </c>
      <c r="C488" s="57" t="str">
        <f>IFERROR(IF($D$3&lt;&gt;"",SMALL('HELP ACC-ITEMS'!$C$4:$C$1000,ROW(A482))," "),"    ")</f>
        <v xml:space="preserve"> </v>
      </c>
      <c r="D488" s="56" t="str">
        <f t="array" ref="D488">IFERROR(INDEX('HELP ACC-ITEMS'!$D$4:$D$1000,SMALL(IF(C488='HELP ACC-ITEMS'!$C$4:$C$1000,ROW('HELP ACC-ITEMS'!$C$4:$C$1000)-3),COUNTIF($C$8:C488,C488))),"")</f>
        <v xml:space="preserve"> </v>
      </c>
      <c r="E488" s="56" t="str">
        <f t="array" ref="E488">IFERROR(INDEX('HELP ACC-ITEMS'!$E$4:$E$1000,SMALL(IF(C488='HELP ACC-ITEMS'!$C$4:$C$1000,ROW('HELP ACC-ITEMS'!$C$4:$C$1000)-3),COUNTIF($C$8:C488,C488))),"")</f>
        <v/>
      </c>
      <c r="F488" s="56" t="str">
        <f t="array" ref="F488">IFERROR(INDEX('HELP ACC-ITEMS'!$F$4:$F$1000,SMALL(IF(C488='HELP ACC-ITEMS'!$C$4:$C$1000,ROW('HELP ACC-ITEMS'!$C$4:$C$1000)-3),COUNTIF($C$8:C488,C488))),"")</f>
        <v xml:space="preserve"> </v>
      </c>
      <c r="G488" s="55">
        <f t="array" ref="G488">IF(OR(MID($E488,1,4)="وارد",MID($E488,1,10)="مرتجع عميل"),IF($D$3&lt;&gt;"",INDEX('HELP ACC-ITEMS'!$G$4:$G$1000,SMALL(IF(C488='HELP ACC-ITEMS'!$C$4:$C$1000,ROW('HELP ACC-ITEMS'!$C$4:$C$1000)-3),COUNTIF($C$8:C488,C488)))),0)</f>
        <v>0</v>
      </c>
      <c r="H488" s="55">
        <f t="array" ref="H488">IF(OR(MID($E488,1,5)="منصرف",MID($E488,1,10)="مرتجع مورد"),IF($D$3&lt;&gt;"",INDEX('HELP ACC-ITEMS'!$G$4:$G$1000,SMALL(IF(C488='HELP ACC-ITEMS'!$C$4:$C$1000,ROW('HELP ACC-ITEMS'!$C$4:$C$1000)-3),COUNTIF($C$8:C488,C488)))),0)</f>
        <v>0</v>
      </c>
      <c r="I488" s="55">
        <f t="shared" si="10"/>
        <v>0</v>
      </c>
      <c r="J488" s="55" t="str">
        <f t="array" ref="J488">IFERROR(INDEX('HELP ACC-ITEMS'!$H$4:$H$1000,SMALL(IF(C488='HELP ACC-ITEMS'!$C$4:$C$1000,ROW('HELP ACC-ITEMS'!$C$4:$C$1000)-3),COUNTIF($C$8:C488,C488))),"")</f>
        <v xml:space="preserve"> </v>
      </c>
    </row>
    <row r="489" spans="2:10">
      <c r="B489" s="55" t="str">
        <f>IF( E489&lt;&gt;"",COUNT($B$7:B488)+1,"")</f>
        <v/>
      </c>
      <c r="C489" s="57" t="str">
        <f>IFERROR(IF($D$3&lt;&gt;"",SMALL('HELP ACC-ITEMS'!$C$4:$C$1000,ROW(A483))," "),"    ")</f>
        <v xml:space="preserve"> </v>
      </c>
      <c r="D489" s="56" t="str">
        <f t="array" ref="D489">IFERROR(INDEX('HELP ACC-ITEMS'!$D$4:$D$1000,SMALL(IF(C489='HELP ACC-ITEMS'!$C$4:$C$1000,ROW('HELP ACC-ITEMS'!$C$4:$C$1000)-3),COUNTIF($C$8:C489,C489))),"")</f>
        <v xml:space="preserve"> </v>
      </c>
      <c r="E489" s="56" t="str">
        <f t="array" ref="E489">IFERROR(INDEX('HELP ACC-ITEMS'!$E$4:$E$1000,SMALL(IF(C489='HELP ACC-ITEMS'!$C$4:$C$1000,ROW('HELP ACC-ITEMS'!$C$4:$C$1000)-3),COUNTIF($C$8:C489,C489))),"")</f>
        <v/>
      </c>
      <c r="F489" s="56" t="str">
        <f t="array" ref="F489">IFERROR(INDEX('HELP ACC-ITEMS'!$F$4:$F$1000,SMALL(IF(C489='HELP ACC-ITEMS'!$C$4:$C$1000,ROW('HELP ACC-ITEMS'!$C$4:$C$1000)-3),COUNTIF($C$8:C489,C489))),"")</f>
        <v xml:space="preserve"> </v>
      </c>
      <c r="G489" s="55">
        <f t="array" ref="G489">IF(OR(MID($E489,1,4)="وارد",MID($E489,1,10)="مرتجع عميل"),IF($D$3&lt;&gt;"",INDEX('HELP ACC-ITEMS'!$G$4:$G$1000,SMALL(IF(C489='HELP ACC-ITEMS'!$C$4:$C$1000,ROW('HELP ACC-ITEMS'!$C$4:$C$1000)-3),COUNTIF($C$8:C489,C489)))),0)</f>
        <v>0</v>
      </c>
      <c r="H489" s="55">
        <f t="array" ref="H489">IF(OR(MID($E489,1,5)="منصرف",MID($E489,1,10)="مرتجع مورد"),IF($D$3&lt;&gt;"",INDEX('HELP ACC-ITEMS'!$G$4:$G$1000,SMALL(IF(C489='HELP ACC-ITEMS'!$C$4:$C$1000,ROW('HELP ACC-ITEMS'!$C$4:$C$1000)-3),COUNTIF($C$8:C489,C489)))),0)</f>
        <v>0</v>
      </c>
      <c r="I489" s="55">
        <f t="shared" si="10"/>
        <v>0</v>
      </c>
      <c r="J489" s="55" t="str">
        <f t="array" ref="J489">IFERROR(INDEX('HELP ACC-ITEMS'!$H$4:$H$1000,SMALL(IF(C489='HELP ACC-ITEMS'!$C$4:$C$1000,ROW('HELP ACC-ITEMS'!$C$4:$C$1000)-3),COUNTIF($C$8:C489,C489))),"")</f>
        <v xml:space="preserve"> </v>
      </c>
    </row>
    <row r="490" spans="2:10">
      <c r="B490" s="55" t="str">
        <f>IF( E490&lt;&gt;"",COUNT($B$7:B489)+1,"")</f>
        <v/>
      </c>
      <c r="C490" s="57" t="str">
        <f>IFERROR(IF($D$3&lt;&gt;"",SMALL('HELP ACC-ITEMS'!$C$4:$C$1000,ROW(A484))," "),"    ")</f>
        <v xml:space="preserve"> </v>
      </c>
      <c r="D490" s="56" t="str">
        <f t="array" ref="D490">IFERROR(INDEX('HELP ACC-ITEMS'!$D$4:$D$1000,SMALL(IF(C490='HELP ACC-ITEMS'!$C$4:$C$1000,ROW('HELP ACC-ITEMS'!$C$4:$C$1000)-3),COUNTIF($C$8:C490,C490))),"")</f>
        <v xml:space="preserve"> </v>
      </c>
      <c r="E490" s="56" t="str">
        <f t="array" ref="E490">IFERROR(INDEX('HELP ACC-ITEMS'!$E$4:$E$1000,SMALL(IF(C490='HELP ACC-ITEMS'!$C$4:$C$1000,ROW('HELP ACC-ITEMS'!$C$4:$C$1000)-3),COUNTIF($C$8:C490,C490))),"")</f>
        <v/>
      </c>
      <c r="F490" s="56" t="str">
        <f t="array" ref="F490">IFERROR(INDEX('HELP ACC-ITEMS'!$F$4:$F$1000,SMALL(IF(C490='HELP ACC-ITEMS'!$C$4:$C$1000,ROW('HELP ACC-ITEMS'!$C$4:$C$1000)-3),COUNTIF($C$8:C490,C490))),"")</f>
        <v xml:space="preserve"> </v>
      </c>
      <c r="G490" s="55">
        <f t="array" ref="G490">IF(OR(MID($E490,1,4)="وارد",MID($E490,1,10)="مرتجع عميل"),IF($D$3&lt;&gt;"",INDEX('HELP ACC-ITEMS'!$G$4:$G$1000,SMALL(IF(C490='HELP ACC-ITEMS'!$C$4:$C$1000,ROW('HELP ACC-ITEMS'!$C$4:$C$1000)-3),COUNTIF($C$8:C490,C490)))),0)</f>
        <v>0</v>
      </c>
      <c r="H490" s="55">
        <f t="array" ref="H490">IF(OR(MID($E490,1,5)="منصرف",MID($E490,1,10)="مرتجع مورد"),IF($D$3&lt;&gt;"",INDEX('HELP ACC-ITEMS'!$G$4:$G$1000,SMALL(IF(C490='HELP ACC-ITEMS'!$C$4:$C$1000,ROW('HELP ACC-ITEMS'!$C$4:$C$1000)-3),COUNTIF($C$8:C490,C490)))),0)</f>
        <v>0</v>
      </c>
      <c r="I490" s="55">
        <f t="shared" si="10"/>
        <v>0</v>
      </c>
      <c r="J490" s="55" t="str">
        <f t="array" ref="J490">IFERROR(INDEX('HELP ACC-ITEMS'!$H$4:$H$1000,SMALL(IF(C490='HELP ACC-ITEMS'!$C$4:$C$1000,ROW('HELP ACC-ITEMS'!$C$4:$C$1000)-3),COUNTIF($C$8:C490,C490))),"")</f>
        <v xml:space="preserve"> </v>
      </c>
    </row>
    <row r="491" spans="2:10">
      <c r="B491" s="55" t="str">
        <f>IF( E491&lt;&gt;"",COUNT($B$7:B490)+1,"")</f>
        <v/>
      </c>
      <c r="C491" s="57" t="str">
        <f>IFERROR(IF($D$3&lt;&gt;"",SMALL('HELP ACC-ITEMS'!$C$4:$C$1000,ROW(A485))," "),"    ")</f>
        <v xml:space="preserve"> </v>
      </c>
      <c r="D491" s="56" t="str">
        <f t="array" ref="D491">IFERROR(INDEX('HELP ACC-ITEMS'!$D$4:$D$1000,SMALL(IF(C491='HELP ACC-ITEMS'!$C$4:$C$1000,ROW('HELP ACC-ITEMS'!$C$4:$C$1000)-3),COUNTIF($C$8:C491,C491))),"")</f>
        <v xml:space="preserve"> </v>
      </c>
      <c r="E491" s="56" t="str">
        <f t="array" ref="E491">IFERROR(INDEX('HELP ACC-ITEMS'!$E$4:$E$1000,SMALL(IF(C491='HELP ACC-ITEMS'!$C$4:$C$1000,ROW('HELP ACC-ITEMS'!$C$4:$C$1000)-3),COUNTIF($C$8:C491,C491))),"")</f>
        <v/>
      </c>
      <c r="F491" s="56" t="str">
        <f t="array" ref="F491">IFERROR(INDEX('HELP ACC-ITEMS'!$F$4:$F$1000,SMALL(IF(C491='HELP ACC-ITEMS'!$C$4:$C$1000,ROW('HELP ACC-ITEMS'!$C$4:$C$1000)-3),COUNTIF($C$8:C491,C491))),"")</f>
        <v xml:space="preserve"> </v>
      </c>
      <c r="G491" s="55">
        <f t="array" ref="G491">IF(OR(MID($E491,1,4)="وارد",MID($E491,1,10)="مرتجع عميل"),IF($D$3&lt;&gt;"",INDEX('HELP ACC-ITEMS'!$G$4:$G$1000,SMALL(IF(C491='HELP ACC-ITEMS'!$C$4:$C$1000,ROW('HELP ACC-ITEMS'!$C$4:$C$1000)-3),COUNTIF($C$8:C491,C491)))),0)</f>
        <v>0</v>
      </c>
      <c r="H491" s="55">
        <f t="array" ref="H491">IF(OR(MID($E491,1,5)="منصرف",MID($E491,1,10)="مرتجع مورد"),IF($D$3&lt;&gt;"",INDEX('HELP ACC-ITEMS'!$G$4:$G$1000,SMALL(IF(C491='HELP ACC-ITEMS'!$C$4:$C$1000,ROW('HELP ACC-ITEMS'!$C$4:$C$1000)-3),COUNTIF($C$8:C491,C491)))),0)</f>
        <v>0</v>
      </c>
      <c r="I491" s="55">
        <f t="shared" si="10"/>
        <v>0</v>
      </c>
      <c r="J491" s="55" t="str">
        <f t="array" ref="J491">IFERROR(INDEX('HELP ACC-ITEMS'!$H$4:$H$1000,SMALL(IF(C491='HELP ACC-ITEMS'!$C$4:$C$1000,ROW('HELP ACC-ITEMS'!$C$4:$C$1000)-3),COUNTIF($C$8:C491,C491))),"")</f>
        <v xml:space="preserve"> </v>
      </c>
    </row>
    <row r="492" spans="2:10">
      <c r="B492" s="55" t="str">
        <f>IF( E492&lt;&gt;"",COUNT($B$7:B491)+1,"")</f>
        <v/>
      </c>
      <c r="C492" s="57" t="str">
        <f>IFERROR(IF($D$3&lt;&gt;"",SMALL('HELP ACC-ITEMS'!$C$4:$C$1000,ROW(A486))," "),"    ")</f>
        <v xml:space="preserve"> </v>
      </c>
      <c r="D492" s="56" t="str">
        <f t="array" ref="D492">IFERROR(INDEX('HELP ACC-ITEMS'!$D$4:$D$1000,SMALL(IF(C492='HELP ACC-ITEMS'!$C$4:$C$1000,ROW('HELP ACC-ITEMS'!$C$4:$C$1000)-3),COUNTIF($C$8:C492,C492))),"")</f>
        <v xml:space="preserve"> </v>
      </c>
      <c r="E492" s="56" t="str">
        <f t="array" ref="E492">IFERROR(INDEX('HELP ACC-ITEMS'!$E$4:$E$1000,SMALL(IF(C492='HELP ACC-ITEMS'!$C$4:$C$1000,ROW('HELP ACC-ITEMS'!$C$4:$C$1000)-3),COUNTIF($C$8:C492,C492))),"")</f>
        <v/>
      </c>
      <c r="F492" s="56" t="str">
        <f t="array" ref="F492">IFERROR(INDEX('HELP ACC-ITEMS'!$F$4:$F$1000,SMALL(IF(C492='HELP ACC-ITEMS'!$C$4:$C$1000,ROW('HELP ACC-ITEMS'!$C$4:$C$1000)-3),COUNTIF($C$8:C492,C492))),"")</f>
        <v xml:space="preserve"> </v>
      </c>
      <c r="G492" s="55">
        <f t="array" ref="G492">IF(OR(MID($E492,1,4)="وارد",MID($E492,1,10)="مرتجع عميل"),IF($D$3&lt;&gt;"",INDEX('HELP ACC-ITEMS'!$G$4:$G$1000,SMALL(IF(C492='HELP ACC-ITEMS'!$C$4:$C$1000,ROW('HELP ACC-ITEMS'!$C$4:$C$1000)-3),COUNTIF($C$8:C492,C492)))),0)</f>
        <v>0</v>
      </c>
      <c r="H492" s="55">
        <f t="array" ref="H492">IF(OR(MID($E492,1,5)="منصرف",MID($E492,1,10)="مرتجع مورد"),IF($D$3&lt;&gt;"",INDEX('HELP ACC-ITEMS'!$G$4:$G$1000,SMALL(IF(C492='HELP ACC-ITEMS'!$C$4:$C$1000,ROW('HELP ACC-ITEMS'!$C$4:$C$1000)-3),COUNTIF($C$8:C492,C492)))),0)</f>
        <v>0</v>
      </c>
      <c r="I492" s="55">
        <f t="shared" si="10"/>
        <v>0</v>
      </c>
      <c r="J492" s="55" t="str">
        <f t="array" ref="J492">IFERROR(INDEX('HELP ACC-ITEMS'!$H$4:$H$1000,SMALL(IF(C492='HELP ACC-ITEMS'!$C$4:$C$1000,ROW('HELP ACC-ITEMS'!$C$4:$C$1000)-3),COUNTIF($C$8:C492,C492))),"")</f>
        <v xml:space="preserve"> </v>
      </c>
    </row>
    <row r="493" spans="2:10">
      <c r="B493" s="55" t="str">
        <f>IF( E493&lt;&gt;"",COUNT($B$7:B492)+1,"")</f>
        <v/>
      </c>
      <c r="C493" s="57" t="str">
        <f>IFERROR(IF($D$3&lt;&gt;"",SMALL('HELP ACC-ITEMS'!$C$4:$C$1000,ROW(A487))," "),"    ")</f>
        <v xml:space="preserve"> </v>
      </c>
      <c r="D493" s="56" t="str">
        <f t="array" ref="D493">IFERROR(INDEX('HELP ACC-ITEMS'!$D$4:$D$1000,SMALL(IF(C493='HELP ACC-ITEMS'!$C$4:$C$1000,ROW('HELP ACC-ITEMS'!$C$4:$C$1000)-3),COUNTIF($C$8:C493,C493))),"")</f>
        <v xml:space="preserve"> </v>
      </c>
      <c r="E493" s="56" t="str">
        <f t="array" ref="E493">IFERROR(INDEX('HELP ACC-ITEMS'!$E$4:$E$1000,SMALL(IF(C493='HELP ACC-ITEMS'!$C$4:$C$1000,ROW('HELP ACC-ITEMS'!$C$4:$C$1000)-3),COUNTIF($C$8:C493,C493))),"")</f>
        <v/>
      </c>
      <c r="F493" s="56" t="str">
        <f t="array" ref="F493">IFERROR(INDEX('HELP ACC-ITEMS'!$F$4:$F$1000,SMALL(IF(C493='HELP ACC-ITEMS'!$C$4:$C$1000,ROW('HELP ACC-ITEMS'!$C$4:$C$1000)-3),COUNTIF($C$8:C493,C493))),"")</f>
        <v xml:space="preserve"> </v>
      </c>
      <c r="G493" s="55">
        <f t="array" ref="G493">IF(OR(MID($E493,1,4)="وارد",MID($E493,1,10)="مرتجع عميل"),IF($D$3&lt;&gt;"",INDEX('HELP ACC-ITEMS'!$G$4:$G$1000,SMALL(IF(C493='HELP ACC-ITEMS'!$C$4:$C$1000,ROW('HELP ACC-ITEMS'!$C$4:$C$1000)-3),COUNTIF($C$8:C493,C493)))),0)</f>
        <v>0</v>
      </c>
      <c r="H493" s="55">
        <f t="array" ref="H493">IF(OR(MID($E493,1,5)="منصرف",MID($E493,1,10)="مرتجع مورد"),IF($D$3&lt;&gt;"",INDEX('HELP ACC-ITEMS'!$G$4:$G$1000,SMALL(IF(C493='HELP ACC-ITEMS'!$C$4:$C$1000,ROW('HELP ACC-ITEMS'!$C$4:$C$1000)-3),COUNTIF($C$8:C493,C493)))),0)</f>
        <v>0</v>
      </c>
      <c r="I493" s="55">
        <f t="shared" si="10"/>
        <v>0</v>
      </c>
      <c r="J493" s="55" t="str">
        <f t="array" ref="J493">IFERROR(INDEX('HELP ACC-ITEMS'!$H$4:$H$1000,SMALL(IF(C493='HELP ACC-ITEMS'!$C$4:$C$1000,ROW('HELP ACC-ITEMS'!$C$4:$C$1000)-3),COUNTIF($C$8:C493,C493))),"")</f>
        <v xml:space="preserve"> </v>
      </c>
    </row>
    <row r="494" spans="2:10">
      <c r="B494" s="55" t="str">
        <f>IF( E494&lt;&gt;"",COUNT($B$7:B493)+1,"")</f>
        <v/>
      </c>
      <c r="C494" s="57" t="str">
        <f>IFERROR(IF($D$3&lt;&gt;"",SMALL('HELP ACC-ITEMS'!$C$4:$C$1000,ROW(A488))," "),"    ")</f>
        <v xml:space="preserve"> </v>
      </c>
      <c r="D494" s="56" t="str">
        <f t="array" ref="D494">IFERROR(INDEX('HELP ACC-ITEMS'!$D$4:$D$1000,SMALL(IF(C494='HELP ACC-ITEMS'!$C$4:$C$1000,ROW('HELP ACC-ITEMS'!$C$4:$C$1000)-3),COUNTIF($C$8:C494,C494))),"")</f>
        <v xml:space="preserve"> </v>
      </c>
      <c r="E494" s="56" t="str">
        <f t="array" ref="E494">IFERROR(INDEX('HELP ACC-ITEMS'!$E$4:$E$1000,SMALL(IF(C494='HELP ACC-ITEMS'!$C$4:$C$1000,ROW('HELP ACC-ITEMS'!$C$4:$C$1000)-3),COUNTIF($C$8:C494,C494))),"")</f>
        <v/>
      </c>
      <c r="F494" s="56" t="str">
        <f t="array" ref="F494">IFERROR(INDEX('HELP ACC-ITEMS'!$F$4:$F$1000,SMALL(IF(C494='HELP ACC-ITEMS'!$C$4:$C$1000,ROW('HELP ACC-ITEMS'!$C$4:$C$1000)-3),COUNTIF($C$8:C494,C494))),"")</f>
        <v xml:space="preserve"> </v>
      </c>
      <c r="G494" s="55">
        <f t="array" ref="G494">IF(OR(MID($E494,1,4)="وارد",MID($E494,1,10)="مرتجع عميل"),IF($D$3&lt;&gt;"",INDEX('HELP ACC-ITEMS'!$G$4:$G$1000,SMALL(IF(C494='HELP ACC-ITEMS'!$C$4:$C$1000,ROW('HELP ACC-ITEMS'!$C$4:$C$1000)-3),COUNTIF($C$8:C494,C494)))),0)</f>
        <v>0</v>
      </c>
      <c r="H494" s="55">
        <f t="array" ref="H494">IF(OR(MID($E494,1,5)="منصرف",MID($E494,1,10)="مرتجع مورد"),IF($D$3&lt;&gt;"",INDEX('HELP ACC-ITEMS'!$G$4:$G$1000,SMALL(IF(C494='HELP ACC-ITEMS'!$C$4:$C$1000,ROW('HELP ACC-ITEMS'!$C$4:$C$1000)-3),COUNTIF($C$8:C494,C494)))),0)</f>
        <v>0</v>
      </c>
      <c r="I494" s="55">
        <f t="shared" si="10"/>
        <v>0</v>
      </c>
      <c r="J494" s="55" t="str">
        <f t="array" ref="J494">IFERROR(INDEX('HELP ACC-ITEMS'!$H$4:$H$1000,SMALL(IF(C494='HELP ACC-ITEMS'!$C$4:$C$1000,ROW('HELP ACC-ITEMS'!$C$4:$C$1000)-3),COUNTIF($C$8:C494,C494))),"")</f>
        <v xml:space="preserve"> </v>
      </c>
    </row>
    <row r="495" spans="2:10">
      <c r="B495" s="55" t="str">
        <f>IF( E495&lt;&gt;"",COUNT($B$7:B494)+1,"")</f>
        <v/>
      </c>
      <c r="C495" s="57" t="str">
        <f>IFERROR(IF($D$3&lt;&gt;"",SMALL('HELP ACC-ITEMS'!$C$4:$C$1000,ROW(A489))," "),"    ")</f>
        <v xml:space="preserve"> </v>
      </c>
      <c r="D495" s="56" t="str">
        <f t="array" ref="D495">IFERROR(INDEX('HELP ACC-ITEMS'!$D$4:$D$1000,SMALL(IF(C495='HELP ACC-ITEMS'!$C$4:$C$1000,ROW('HELP ACC-ITEMS'!$C$4:$C$1000)-3),COUNTIF($C$8:C495,C495))),"")</f>
        <v xml:space="preserve"> </v>
      </c>
      <c r="E495" s="56" t="str">
        <f t="array" ref="E495">IFERROR(INDEX('HELP ACC-ITEMS'!$E$4:$E$1000,SMALL(IF(C495='HELP ACC-ITEMS'!$C$4:$C$1000,ROW('HELP ACC-ITEMS'!$C$4:$C$1000)-3),COUNTIF($C$8:C495,C495))),"")</f>
        <v/>
      </c>
      <c r="F495" s="56" t="str">
        <f t="array" ref="F495">IFERROR(INDEX('HELP ACC-ITEMS'!$F$4:$F$1000,SMALL(IF(C495='HELP ACC-ITEMS'!$C$4:$C$1000,ROW('HELP ACC-ITEMS'!$C$4:$C$1000)-3),COUNTIF($C$8:C495,C495))),"")</f>
        <v xml:space="preserve"> </v>
      </c>
      <c r="G495" s="55">
        <f t="array" ref="G495">IF(OR(MID($E495,1,4)="وارد",MID($E495,1,10)="مرتجع عميل"),IF($D$3&lt;&gt;"",INDEX('HELP ACC-ITEMS'!$G$4:$G$1000,SMALL(IF(C495='HELP ACC-ITEMS'!$C$4:$C$1000,ROW('HELP ACC-ITEMS'!$C$4:$C$1000)-3),COUNTIF($C$8:C495,C495)))),0)</f>
        <v>0</v>
      </c>
      <c r="H495" s="55">
        <f t="array" ref="H495">IF(OR(MID($E495,1,5)="منصرف",MID($E495,1,10)="مرتجع مورد"),IF($D$3&lt;&gt;"",INDEX('HELP ACC-ITEMS'!$G$4:$G$1000,SMALL(IF(C495='HELP ACC-ITEMS'!$C$4:$C$1000,ROW('HELP ACC-ITEMS'!$C$4:$C$1000)-3),COUNTIF($C$8:C495,C495)))),0)</f>
        <v>0</v>
      </c>
      <c r="I495" s="55">
        <f t="shared" si="10"/>
        <v>0</v>
      </c>
      <c r="J495" s="55" t="str">
        <f t="array" ref="J495">IFERROR(INDEX('HELP ACC-ITEMS'!$H$4:$H$1000,SMALL(IF(C495='HELP ACC-ITEMS'!$C$4:$C$1000,ROW('HELP ACC-ITEMS'!$C$4:$C$1000)-3),COUNTIF($C$8:C495,C495))),"")</f>
        <v xml:space="preserve"> </v>
      </c>
    </row>
    <row r="496" spans="2:10">
      <c r="B496" s="55" t="str">
        <f>IF( E496&lt;&gt;"",COUNT($B$7:B495)+1,"")</f>
        <v/>
      </c>
      <c r="C496" s="57" t="str">
        <f>IFERROR(IF($D$3&lt;&gt;"",SMALL('HELP ACC-ITEMS'!$C$4:$C$1000,ROW(A490))," "),"    ")</f>
        <v xml:space="preserve"> </v>
      </c>
      <c r="D496" s="56" t="str">
        <f t="array" ref="D496">IFERROR(INDEX('HELP ACC-ITEMS'!$D$4:$D$1000,SMALL(IF(C496='HELP ACC-ITEMS'!$C$4:$C$1000,ROW('HELP ACC-ITEMS'!$C$4:$C$1000)-3),COUNTIF($C$8:C496,C496))),"")</f>
        <v xml:space="preserve"> </v>
      </c>
      <c r="E496" s="56" t="str">
        <f t="array" ref="E496">IFERROR(INDEX('HELP ACC-ITEMS'!$E$4:$E$1000,SMALL(IF(C496='HELP ACC-ITEMS'!$C$4:$C$1000,ROW('HELP ACC-ITEMS'!$C$4:$C$1000)-3),COUNTIF($C$8:C496,C496))),"")</f>
        <v/>
      </c>
      <c r="F496" s="56" t="str">
        <f t="array" ref="F496">IFERROR(INDEX('HELP ACC-ITEMS'!$F$4:$F$1000,SMALL(IF(C496='HELP ACC-ITEMS'!$C$4:$C$1000,ROW('HELP ACC-ITEMS'!$C$4:$C$1000)-3),COUNTIF($C$8:C496,C496))),"")</f>
        <v xml:space="preserve"> </v>
      </c>
      <c r="G496" s="55">
        <f t="array" ref="G496">IF(OR(MID($E496,1,4)="وارد",MID($E496,1,10)="مرتجع عميل"),IF($D$3&lt;&gt;"",INDEX('HELP ACC-ITEMS'!$G$4:$G$1000,SMALL(IF(C496='HELP ACC-ITEMS'!$C$4:$C$1000,ROW('HELP ACC-ITEMS'!$C$4:$C$1000)-3),COUNTIF($C$8:C496,C496)))),0)</f>
        <v>0</v>
      </c>
      <c r="H496" s="55">
        <f t="array" ref="H496">IF(OR(MID($E496,1,5)="منصرف",MID($E496,1,10)="مرتجع مورد"),IF($D$3&lt;&gt;"",INDEX('HELP ACC-ITEMS'!$G$4:$G$1000,SMALL(IF(C496='HELP ACC-ITEMS'!$C$4:$C$1000,ROW('HELP ACC-ITEMS'!$C$4:$C$1000)-3),COUNTIF($C$8:C496,C496)))),0)</f>
        <v>0</v>
      </c>
      <c r="I496" s="55">
        <f t="shared" si="10"/>
        <v>0</v>
      </c>
      <c r="J496" s="55" t="str">
        <f t="array" ref="J496">IFERROR(INDEX('HELP ACC-ITEMS'!$H$4:$H$1000,SMALL(IF(C496='HELP ACC-ITEMS'!$C$4:$C$1000,ROW('HELP ACC-ITEMS'!$C$4:$C$1000)-3),COUNTIF($C$8:C496,C496))),"")</f>
        <v xml:space="preserve"> </v>
      </c>
    </row>
    <row r="497" spans="2:10">
      <c r="B497" s="55" t="str">
        <f>IF( E497&lt;&gt;"",COUNT($B$7:B496)+1,"")</f>
        <v/>
      </c>
      <c r="C497" s="57" t="str">
        <f>IFERROR(IF($D$3&lt;&gt;"",SMALL('HELP ACC-ITEMS'!$C$4:$C$1000,ROW(A491))," "),"    ")</f>
        <v xml:space="preserve"> </v>
      </c>
      <c r="D497" s="56" t="str">
        <f t="array" ref="D497">IFERROR(INDEX('HELP ACC-ITEMS'!$D$4:$D$1000,SMALL(IF(C497='HELP ACC-ITEMS'!$C$4:$C$1000,ROW('HELP ACC-ITEMS'!$C$4:$C$1000)-3),COUNTIF($C$8:C497,C497))),"")</f>
        <v xml:space="preserve"> </v>
      </c>
      <c r="E497" s="56" t="str">
        <f t="array" ref="E497">IFERROR(INDEX('HELP ACC-ITEMS'!$E$4:$E$1000,SMALL(IF(C497='HELP ACC-ITEMS'!$C$4:$C$1000,ROW('HELP ACC-ITEMS'!$C$4:$C$1000)-3),COUNTIF($C$8:C497,C497))),"")</f>
        <v/>
      </c>
      <c r="F497" s="56" t="str">
        <f t="array" ref="F497">IFERROR(INDEX('HELP ACC-ITEMS'!$F$4:$F$1000,SMALL(IF(C497='HELP ACC-ITEMS'!$C$4:$C$1000,ROW('HELP ACC-ITEMS'!$C$4:$C$1000)-3),COUNTIF($C$8:C497,C497))),"")</f>
        <v xml:space="preserve"> </v>
      </c>
      <c r="G497" s="55">
        <f t="array" ref="G497">IF(OR(MID($E497,1,4)="وارد",MID($E497,1,10)="مرتجع عميل"),IF($D$3&lt;&gt;"",INDEX('HELP ACC-ITEMS'!$G$4:$G$1000,SMALL(IF(C497='HELP ACC-ITEMS'!$C$4:$C$1000,ROW('HELP ACC-ITEMS'!$C$4:$C$1000)-3),COUNTIF($C$8:C497,C497)))),0)</f>
        <v>0</v>
      </c>
      <c r="H497" s="55">
        <f t="array" ref="H497">IF(OR(MID($E497,1,5)="منصرف",MID($E497,1,10)="مرتجع مورد"),IF($D$3&lt;&gt;"",INDEX('HELP ACC-ITEMS'!$G$4:$G$1000,SMALL(IF(C497='HELP ACC-ITEMS'!$C$4:$C$1000,ROW('HELP ACC-ITEMS'!$C$4:$C$1000)-3),COUNTIF($C$8:C497,C497)))),0)</f>
        <v>0</v>
      </c>
      <c r="I497" s="55">
        <f t="shared" si="10"/>
        <v>0</v>
      </c>
      <c r="J497" s="55" t="str">
        <f t="array" ref="J497">IFERROR(INDEX('HELP ACC-ITEMS'!$H$4:$H$1000,SMALL(IF(C497='HELP ACC-ITEMS'!$C$4:$C$1000,ROW('HELP ACC-ITEMS'!$C$4:$C$1000)-3),COUNTIF($C$8:C497,C497))),"")</f>
        <v xml:space="preserve"> </v>
      </c>
    </row>
    <row r="498" spans="2:10">
      <c r="B498" s="55" t="str">
        <f>IF( E498&lt;&gt;"",COUNT($B$7:B497)+1,"")</f>
        <v/>
      </c>
      <c r="C498" s="57" t="str">
        <f>IFERROR(IF($D$3&lt;&gt;"",SMALL('HELP ACC-ITEMS'!$C$4:$C$1000,ROW(A492))," "),"    ")</f>
        <v xml:space="preserve"> </v>
      </c>
      <c r="D498" s="56" t="str">
        <f t="array" ref="D498">IFERROR(INDEX('HELP ACC-ITEMS'!$D$4:$D$1000,SMALL(IF(C498='HELP ACC-ITEMS'!$C$4:$C$1000,ROW('HELP ACC-ITEMS'!$C$4:$C$1000)-3),COUNTIF($C$8:C498,C498))),"")</f>
        <v xml:space="preserve"> </v>
      </c>
      <c r="E498" s="56" t="str">
        <f t="array" ref="E498">IFERROR(INDEX('HELP ACC-ITEMS'!$E$4:$E$1000,SMALL(IF(C498='HELP ACC-ITEMS'!$C$4:$C$1000,ROW('HELP ACC-ITEMS'!$C$4:$C$1000)-3),COUNTIF($C$8:C498,C498))),"")</f>
        <v/>
      </c>
      <c r="F498" s="56" t="str">
        <f t="array" ref="F498">IFERROR(INDEX('HELP ACC-ITEMS'!$F$4:$F$1000,SMALL(IF(C498='HELP ACC-ITEMS'!$C$4:$C$1000,ROW('HELP ACC-ITEMS'!$C$4:$C$1000)-3),COUNTIF($C$8:C498,C498))),"")</f>
        <v xml:space="preserve"> </v>
      </c>
      <c r="G498" s="55">
        <f t="array" ref="G498">IF(OR(MID($E498,1,4)="وارد",MID($E498,1,10)="مرتجع عميل"),IF($D$3&lt;&gt;"",INDEX('HELP ACC-ITEMS'!$G$4:$G$1000,SMALL(IF(C498='HELP ACC-ITEMS'!$C$4:$C$1000,ROW('HELP ACC-ITEMS'!$C$4:$C$1000)-3),COUNTIF($C$8:C498,C498)))),0)</f>
        <v>0</v>
      </c>
      <c r="H498" s="55">
        <f t="array" ref="H498">IF(OR(MID($E498,1,5)="منصرف",MID($E498,1,10)="مرتجع مورد"),IF($D$3&lt;&gt;"",INDEX('HELP ACC-ITEMS'!$G$4:$G$1000,SMALL(IF(C498='HELP ACC-ITEMS'!$C$4:$C$1000,ROW('HELP ACC-ITEMS'!$C$4:$C$1000)-3),COUNTIF($C$8:C498,C498)))),0)</f>
        <v>0</v>
      </c>
      <c r="I498" s="55">
        <f t="shared" si="10"/>
        <v>0</v>
      </c>
      <c r="J498" s="55" t="str">
        <f t="array" ref="J498">IFERROR(INDEX('HELP ACC-ITEMS'!$H$4:$H$1000,SMALL(IF(C498='HELP ACC-ITEMS'!$C$4:$C$1000,ROW('HELP ACC-ITEMS'!$C$4:$C$1000)-3),COUNTIF($C$8:C498,C498))),"")</f>
        <v xml:space="preserve"> </v>
      </c>
    </row>
    <row r="499" spans="2:10">
      <c r="B499" s="55" t="str">
        <f>IF( E499&lt;&gt;"",COUNT($B$7:B498)+1,"")</f>
        <v/>
      </c>
      <c r="C499" s="57" t="str">
        <f>IFERROR(IF($D$3&lt;&gt;"",SMALL('HELP ACC-ITEMS'!$C$4:$C$1000,ROW(A493))," "),"    ")</f>
        <v xml:space="preserve"> </v>
      </c>
      <c r="D499" s="56" t="str">
        <f t="array" ref="D499">IFERROR(INDEX('HELP ACC-ITEMS'!$D$4:$D$1000,SMALL(IF(C499='HELP ACC-ITEMS'!$C$4:$C$1000,ROW('HELP ACC-ITEMS'!$C$4:$C$1000)-3),COUNTIF($C$8:C499,C499))),"")</f>
        <v xml:space="preserve"> </v>
      </c>
      <c r="E499" s="56" t="str">
        <f t="array" ref="E499">IFERROR(INDEX('HELP ACC-ITEMS'!$E$4:$E$1000,SMALL(IF(C499='HELP ACC-ITEMS'!$C$4:$C$1000,ROW('HELP ACC-ITEMS'!$C$4:$C$1000)-3),COUNTIF($C$8:C499,C499))),"")</f>
        <v/>
      </c>
      <c r="F499" s="56" t="str">
        <f t="array" ref="F499">IFERROR(INDEX('HELP ACC-ITEMS'!$F$4:$F$1000,SMALL(IF(C499='HELP ACC-ITEMS'!$C$4:$C$1000,ROW('HELP ACC-ITEMS'!$C$4:$C$1000)-3),COUNTIF($C$8:C499,C499))),"")</f>
        <v xml:space="preserve"> </v>
      </c>
      <c r="G499" s="55">
        <f t="array" ref="G499">IF(OR(MID($E499,1,4)="وارد",MID($E499,1,10)="مرتجع عميل"),IF($D$3&lt;&gt;"",INDEX('HELP ACC-ITEMS'!$G$4:$G$1000,SMALL(IF(C499='HELP ACC-ITEMS'!$C$4:$C$1000,ROW('HELP ACC-ITEMS'!$C$4:$C$1000)-3),COUNTIF($C$8:C499,C499)))),0)</f>
        <v>0</v>
      </c>
      <c r="H499" s="55">
        <f t="array" ref="H499">IF(OR(MID($E499,1,5)="منصرف",MID($E499,1,10)="مرتجع مورد"),IF($D$3&lt;&gt;"",INDEX('HELP ACC-ITEMS'!$G$4:$G$1000,SMALL(IF(C499='HELP ACC-ITEMS'!$C$4:$C$1000,ROW('HELP ACC-ITEMS'!$C$4:$C$1000)-3),COUNTIF($C$8:C499,C499)))),0)</f>
        <v>0</v>
      </c>
      <c r="I499" s="55">
        <f t="shared" si="10"/>
        <v>0</v>
      </c>
      <c r="J499" s="55" t="str">
        <f t="array" ref="J499">IFERROR(INDEX('HELP ACC-ITEMS'!$H$4:$H$1000,SMALL(IF(C499='HELP ACC-ITEMS'!$C$4:$C$1000,ROW('HELP ACC-ITEMS'!$C$4:$C$1000)-3),COUNTIF($C$8:C499,C499))),"")</f>
        <v xml:space="preserve"> </v>
      </c>
    </row>
    <row r="500" spans="2:10">
      <c r="B500" s="55" t="str">
        <f>IF( E500&lt;&gt;"",COUNT($B$7:B499)+1,"")</f>
        <v/>
      </c>
      <c r="C500" s="57" t="str">
        <f>IFERROR(IF($D$3&lt;&gt;"",SMALL('HELP ACC-ITEMS'!$C$4:$C$1000,ROW(A494))," "),"    ")</f>
        <v xml:space="preserve"> </v>
      </c>
      <c r="D500" s="56" t="str">
        <f t="array" ref="D500">IFERROR(INDEX('HELP ACC-ITEMS'!$D$4:$D$1000,SMALL(IF(C500='HELP ACC-ITEMS'!$C$4:$C$1000,ROW('HELP ACC-ITEMS'!$C$4:$C$1000)-3),COUNTIF($C$8:C500,C500))),"")</f>
        <v xml:space="preserve"> </v>
      </c>
      <c r="E500" s="56" t="str">
        <f t="array" ref="E500">IFERROR(INDEX('HELP ACC-ITEMS'!$E$4:$E$1000,SMALL(IF(C500='HELP ACC-ITEMS'!$C$4:$C$1000,ROW('HELP ACC-ITEMS'!$C$4:$C$1000)-3),COUNTIF($C$8:C500,C500))),"")</f>
        <v/>
      </c>
      <c r="F500" s="56" t="str">
        <f t="array" ref="F500">IFERROR(INDEX('HELP ACC-ITEMS'!$F$4:$F$1000,SMALL(IF(C500='HELP ACC-ITEMS'!$C$4:$C$1000,ROW('HELP ACC-ITEMS'!$C$4:$C$1000)-3),COUNTIF($C$8:C500,C500))),"")</f>
        <v xml:space="preserve"> </v>
      </c>
      <c r="G500" s="55">
        <f t="array" ref="G500">IF(OR(MID($E500,1,4)="وارد",MID($E500,1,10)="مرتجع عميل"),IF($D$3&lt;&gt;"",INDEX('HELP ACC-ITEMS'!$G$4:$G$1000,SMALL(IF(C500='HELP ACC-ITEMS'!$C$4:$C$1000,ROW('HELP ACC-ITEMS'!$C$4:$C$1000)-3),COUNTIF($C$8:C500,C500)))),0)</f>
        <v>0</v>
      </c>
      <c r="H500" s="55">
        <f t="array" ref="H500">IF(OR(MID($E500,1,5)="منصرف",MID($E500,1,10)="مرتجع مورد"),IF($D$3&lt;&gt;"",INDEX('HELP ACC-ITEMS'!$G$4:$G$1000,SMALL(IF(C500='HELP ACC-ITEMS'!$C$4:$C$1000,ROW('HELP ACC-ITEMS'!$C$4:$C$1000)-3),COUNTIF($C$8:C500,C500)))),0)</f>
        <v>0</v>
      </c>
      <c r="I500" s="55">
        <f t="shared" si="10"/>
        <v>0</v>
      </c>
      <c r="J500" s="55" t="str">
        <f t="array" ref="J500">IFERROR(INDEX('HELP ACC-ITEMS'!$H$4:$H$1000,SMALL(IF(C500='HELP ACC-ITEMS'!$C$4:$C$1000,ROW('HELP ACC-ITEMS'!$C$4:$C$1000)-3),COUNTIF($C$8:C500,C500))),"")</f>
        <v xml:space="preserve"> </v>
      </c>
    </row>
    <row r="501" spans="2:10">
      <c r="B501" s="55" t="str">
        <f>IF( E501&lt;&gt;"",COUNT($B$7:B500)+1,"")</f>
        <v/>
      </c>
      <c r="C501" s="57" t="str">
        <f>IFERROR(IF($D$3&lt;&gt;"",SMALL('HELP ACC-ITEMS'!$C$4:$C$1000,ROW(A495))," "),"    ")</f>
        <v xml:space="preserve"> </v>
      </c>
      <c r="D501" s="56" t="str">
        <f t="array" ref="D501">IFERROR(INDEX('HELP ACC-ITEMS'!$D$4:$D$1000,SMALL(IF(C501='HELP ACC-ITEMS'!$C$4:$C$1000,ROW('HELP ACC-ITEMS'!$C$4:$C$1000)-3),COUNTIF($C$8:C501,C501))),"")</f>
        <v xml:space="preserve"> </v>
      </c>
      <c r="E501" s="56" t="str">
        <f t="array" ref="E501">IFERROR(INDEX('HELP ACC-ITEMS'!$E$4:$E$1000,SMALL(IF(C501='HELP ACC-ITEMS'!$C$4:$C$1000,ROW('HELP ACC-ITEMS'!$C$4:$C$1000)-3),COUNTIF($C$8:C501,C501))),"")</f>
        <v/>
      </c>
      <c r="F501" s="56" t="str">
        <f t="array" ref="F501">IFERROR(INDEX('HELP ACC-ITEMS'!$F$4:$F$1000,SMALL(IF(C501='HELP ACC-ITEMS'!$C$4:$C$1000,ROW('HELP ACC-ITEMS'!$C$4:$C$1000)-3),COUNTIF($C$8:C501,C501))),"")</f>
        <v xml:space="preserve"> </v>
      </c>
      <c r="G501" s="55">
        <f t="array" ref="G501">IF(OR(MID($E501,1,4)="وارد",MID($E501,1,10)="مرتجع عميل"),IF($D$3&lt;&gt;"",INDEX('HELP ACC-ITEMS'!$G$4:$G$1000,SMALL(IF(C501='HELP ACC-ITEMS'!$C$4:$C$1000,ROW('HELP ACC-ITEMS'!$C$4:$C$1000)-3),COUNTIF($C$8:C501,C501)))),0)</f>
        <v>0</v>
      </c>
      <c r="H501" s="55">
        <f t="array" ref="H501">IF(OR(MID($E501,1,5)="منصرف",MID($E501,1,10)="مرتجع مورد"),IF($D$3&lt;&gt;"",INDEX('HELP ACC-ITEMS'!$G$4:$G$1000,SMALL(IF(C501='HELP ACC-ITEMS'!$C$4:$C$1000,ROW('HELP ACC-ITEMS'!$C$4:$C$1000)-3),COUNTIF($C$8:C501,C501)))),0)</f>
        <v>0</v>
      </c>
      <c r="I501" s="55">
        <f t="shared" si="10"/>
        <v>0</v>
      </c>
      <c r="J501" s="55" t="str">
        <f t="array" ref="J501">IFERROR(INDEX('HELP ACC-ITEMS'!$H$4:$H$1000,SMALL(IF(C501='HELP ACC-ITEMS'!$C$4:$C$1000,ROW('HELP ACC-ITEMS'!$C$4:$C$1000)-3),COUNTIF($C$8:C501,C501))),"")</f>
        <v xml:space="preserve"> </v>
      </c>
    </row>
    <row r="502" spans="2:10">
      <c r="B502" s="55" t="str">
        <f>IF( E502&lt;&gt;"",COUNT($B$7:B501)+1,"")</f>
        <v/>
      </c>
      <c r="C502" s="57" t="str">
        <f>IFERROR(IF($D$3&lt;&gt;"",SMALL('HELP ACC-ITEMS'!$C$4:$C$1000,ROW(A496))," "),"    ")</f>
        <v xml:space="preserve"> </v>
      </c>
      <c r="D502" s="56" t="str">
        <f t="array" ref="D502">IFERROR(INDEX('HELP ACC-ITEMS'!$D$4:$D$1000,SMALL(IF(C502='HELP ACC-ITEMS'!$C$4:$C$1000,ROW('HELP ACC-ITEMS'!$C$4:$C$1000)-3),COUNTIF($C$8:C502,C502))),"")</f>
        <v xml:space="preserve"> </v>
      </c>
      <c r="E502" s="56" t="str">
        <f t="array" ref="E502">IFERROR(INDEX('HELP ACC-ITEMS'!$E$4:$E$1000,SMALL(IF(C502='HELP ACC-ITEMS'!$C$4:$C$1000,ROW('HELP ACC-ITEMS'!$C$4:$C$1000)-3),COUNTIF($C$8:C502,C502))),"")</f>
        <v/>
      </c>
      <c r="F502" s="56" t="str">
        <f t="array" ref="F502">IFERROR(INDEX('HELP ACC-ITEMS'!$F$4:$F$1000,SMALL(IF(C502='HELP ACC-ITEMS'!$C$4:$C$1000,ROW('HELP ACC-ITEMS'!$C$4:$C$1000)-3),COUNTIF($C$8:C502,C502))),"")</f>
        <v xml:space="preserve"> </v>
      </c>
      <c r="G502" s="55">
        <f t="array" ref="G502">IF(OR(MID($E502,1,4)="وارد",MID($E502,1,10)="مرتجع عميل"),IF($D$3&lt;&gt;"",INDEX('HELP ACC-ITEMS'!$G$4:$G$1000,SMALL(IF(C502='HELP ACC-ITEMS'!$C$4:$C$1000,ROW('HELP ACC-ITEMS'!$C$4:$C$1000)-3),COUNTIF($C$8:C502,C502)))),0)</f>
        <v>0</v>
      </c>
      <c r="H502" s="55">
        <f t="array" ref="H502">IF(OR(MID($E502,1,5)="منصرف",MID($E502,1,10)="مرتجع مورد"),IF($D$3&lt;&gt;"",INDEX('HELP ACC-ITEMS'!$G$4:$G$1000,SMALL(IF(C502='HELP ACC-ITEMS'!$C$4:$C$1000,ROW('HELP ACC-ITEMS'!$C$4:$C$1000)-3),COUNTIF($C$8:C502,C502)))),0)</f>
        <v>0</v>
      </c>
      <c r="I502" s="55">
        <f t="shared" si="10"/>
        <v>0</v>
      </c>
      <c r="J502" s="55" t="str">
        <f t="array" ref="J502">IFERROR(INDEX('HELP ACC-ITEMS'!$H$4:$H$1000,SMALL(IF(C502='HELP ACC-ITEMS'!$C$4:$C$1000,ROW('HELP ACC-ITEMS'!$C$4:$C$1000)-3),COUNTIF($C$8:C502,C502))),"")</f>
        <v xml:space="preserve"> </v>
      </c>
    </row>
    <row r="503" spans="2:10">
      <c r="B503" s="55" t="str">
        <f>IF( E503&lt;&gt;"",COUNT($B$7:B502)+1,"")</f>
        <v/>
      </c>
      <c r="C503" s="57" t="str">
        <f>IFERROR(IF($D$3&lt;&gt;"",SMALL('HELP ACC-ITEMS'!$C$4:$C$1000,ROW(A497))," "),"    ")</f>
        <v xml:space="preserve"> </v>
      </c>
      <c r="D503" s="56" t="str">
        <f t="array" ref="D503">IFERROR(INDEX('HELP ACC-ITEMS'!$D$4:$D$1000,SMALL(IF(C503='HELP ACC-ITEMS'!$C$4:$C$1000,ROW('HELP ACC-ITEMS'!$C$4:$C$1000)-3),COUNTIF($C$8:C503,C503))),"")</f>
        <v xml:space="preserve"> </v>
      </c>
      <c r="E503" s="56" t="str">
        <f t="array" ref="E503">IFERROR(INDEX('HELP ACC-ITEMS'!$E$4:$E$1000,SMALL(IF(C503='HELP ACC-ITEMS'!$C$4:$C$1000,ROW('HELP ACC-ITEMS'!$C$4:$C$1000)-3),COUNTIF($C$8:C503,C503))),"")</f>
        <v/>
      </c>
      <c r="F503" s="56" t="str">
        <f t="array" ref="F503">IFERROR(INDEX('HELP ACC-ITEMS'!$F$4:$F$1000,SMALL(IF(C503='HELP ACC-ITEMS'!$C$4:$C$1000,ROW('HELP ACC-ITEMS'!$C$4:$C$1000)-3),COUNTIF($C$8:C503,C503))),"")</f>
        <v xml:space="preserve"> </v>
      </c>
      <c r="G503" s="55">
        <f t="array" ref="G503">IF(OR(MID($E503,1,4)="وارد",MID($E503,1,10)="مرتجع عميل"),IF($D$3&lt;&gt;"",INDEX('HELP ACC-ITEMS'!$G$4:$G$1000,SMALL(IF(C503='HELP ACC-ITEMS'!$C$4:$C$1000,ROW('HELP ACC-ITEMS'!$C$4:$C$1000)-3),COUNTIF($C$8:C503,C503)))),0)</f>
        <v>0</v>
      </c>
      <c r="H503" s="55">
        <f t="array" ref="H503">IF(OR(MID($E503,1,5)="منصرف",MID($E503,1,10)="مرتجع مورد"),IF($D$3&lt;&gt;"",INDEX('HELP ACC-ITEMS'!$G$4:$G$1000,SMALL(IF(C503='HELP ACC-ITEMS'!$C$4:$C$1000,ROW('HELP ACC-ITEMS'!$C$4:$C$1000)-3),COUNTIF($C$8:C503,C503)))),0)</f>
        <v>0</v>
      </c>
      <c r="I503" s="55">
        <f t="shared" si="10"/>
        <v>0</v>
      </c>
      <c r="J503" s="55" t="str">
        <f t="array" ref="J503">IFERROR(INDEX('HELP ACC-ITEMS'!$H$4:$H$1000,SMALL(IF(C503='HELP ACC-ITEMS'!$C$4:$C$1000,ROW('HELP ACC-ITEMS'!$C$4:$C$1000)-3),COUNTIF($C$8:C503,C503))),"")</f>
        <v xml:space="preserve"> </v>
      </c>
    </row>
    <row r="504" spans="2:10">
      <c r="B504" s="55" t="str">
        <f>IF( E504&lt;&gt;"",COUNT($B$7:B503)+1,"")</f>
        <v/>
      </c>
      <c r="C504" s="57" t="str">
        <f>IFERROR(IF($D$3&lt;&gt;"",SMALL('HELP ACC-ITEMS'!$C$4:$C$1000,ROW(A498))," "),"    ")</f>
        <v xml:space="preserve"> </v>
      </c>
      <c r="D504" s="56" t="str">
        <f t="array" ref="D504">IFERROR(INDEX('HELP ACC-ITEMS'!$D$4:$D$1000,SMALL(IF(C504='HELP ACC-ITEMS'!$C$4:$C$1000,ROW('HELP ACC-ITEMS'!$C$4:$C$1000)-3),COUNTIF($C$8:C504,C504))),"")</f>
        <v xml:space="preserve"> </v>
      </c>
      <c r="E504" s="56" t="str">
        <f t="array" ref="E504">IFERROR(INDEX('HELP ACC-ITEMS'!$E$4:$E$1000,SMALL(IF(C504='HELP ACC-ITEMS'!$C$4:$C$1000,ROW('HELP ACC-ITEMS'!$C$4:$C$1000)-3),COUNTIF($C$8:C504,C504))),"")</f>
        <v/>
      </c>
      <c r="F504" s="56" t="str">
        <f t="array" ref="F504">IFERROR(INDEX('HELP ACC-ITEMS'!$F$4:$F$1000,SMALL(IF(C504='HELP ACC-ITEMS'!$C$4:$C$1000,ROW('HELP ACC-ITEMS'!$C$4:$C$1000)-3),COUNTIF($C$8:C504,C504))),"")</f>
        <v xml:space="preserve"> </v>
      </c>
      <c r="G504" s="55">
        <f t="array" ref="G504">IF(OR(MID($E504,1,4)="وارد",MID($E504,1,10)="مرتجع عميل"),IF($D$3&lt;&gt;"",INDEX('HELP ACC-ITEMS'!$G$4:$G$1000,SMALL(IF(C504='HELP ACC-ITEMS'!$C$4:$C$1000,ROW('HELP ACC-ITEMS'!$C$4:$C$1000)-3),COUNTIF($C$8:C504,C504)))),0)</f>
        <v>0</v>
      </c>
      <c r="H504" s="55">
        <f t="array" ref="H504">IF(OR(MID($E504,1,5)="منصرف",MID($E504,1,10)="مرتجع مورد"),IF($D$3&lt;&gt;"",INDEX('HELP ACC-ITEMS'!$G$4:$G$1000,SMALL(IF(C504='HELP ACC-ITEMS'!$C$4:$C$1000,ROW('HELP ACC-ITEMS'!$C$4:$C$1000)-3),COUNTIF($C$8:C504,C504)))),0)</f>
        <v>0</v>
      </c>
      <c r="I504" s="55">
        <f t="shared" si="10"/>
        <v>0</v>
      </c>
      <c r="J504" s="55" t="str">
        <f t="array" ref="J504">IFERROR(INDEX('HELP ACC-ITEMS'!$H$4:$H$1000,SMALL(IF(C504='HELP ACC-ITEMS'!$C$4:$C$1000,ROW('HELP ACC-ITEMS'!$C$4:$C$1000)-3),COUNTIF($C$8:C504,C504))),"")</f>
        <v xml:space="preserve"> </v>
      </c>
    </row>
    <row r="505" spans="2:10">
      <c r="B505" s="55" t="str">
        <f>IF( E505&lt;&gt;"",COUNT($B$7:B504)+1,"")</f>
        <v/>
      </c>
      <c r="C505" s="57" t="str">
        <f>IFERROR(IF($D$3&lt;&gt;"",SMALL('HELP ACC-ITEMS'!$C$4:$C$1000,ROW(A499))," "),"    ")</f>
        <v xml:space="preserve"> </v>
      </c>
      <c r="D505" s="56" t="str">
        <f t="array" ref="D505">IFERROR(INDEX('HELP ACC-ITEMS'!$D$4:$D$1000,SMALL(IF(C505='HELP ACC-ITEMS'!$C$4:$C$1000,ROW('HELP ACC-ITEMS'!$C$4:$C$1000)-3),COUNTIF($C$8:C505,C505))),"")</f>
        <v xml:space="preserve"> </v>
      </c>
      <c r="E505" s="56" t="str">
        <f t="array" ref="E505">IFERROR(INDEX('HELP ACC-ITEMS'!$E$4:$E$1000,SMALL(IF(C505='HELP ACC-ITEMS'!$C$4:$C$1000,ROW('HELP ACC-ITEMS'!$C$4:$C$1000)-3),COUNTIF($C$8:C505,C505))),"")</f>
        <v/>
      </c>
      <c r="F505" s="56" t="str">
        <f t="array" ref="F505">IFERROR(INDEX('HELP ACC-ITEMS'!$F$4:$F$1000,SMALL(IF(C505='HELP ACC-ITEMS'!$C$4:$C$1000,ROW('HELP ACC-ITEMS'!$C$4:$C$1000)-3),COUNTIF($C$8:C505,C505))),"")</f>
        <v xml:space="preserve"> </v>
      </c>
      <c r="G505" s="55">
        <f t="array" ref="G505">IF(OR(MID($E505,1,4)="وارد",MID($E505,1,10)="مرتجع عميل"),IF($D$3&lt;&gt;"",INDEX('HELP ACC-ITEMS'!$G$4:$G$1000,SMALL(IF(C505='HELP ACC-ITEMS'!$C$4:$C$1000,ROW('HELP ACC-ITEMS'!$C$4:$C$1000)-3),COUNTIF($C$8:C505,C505)))),0)</f>
        <v>0</v>
      </c>
      <c r="H505" s="55">
        <f t="array" ref="H505">IF(OR(MID($E505,1,5)="منصرف",MID($E505,1,10)="مرتجع مورد"),IF($D$3&lt;&gt;"",INDEX('HELP ACC-ITEMS'!$G$4:$G$1000,SMALL(IF(C505='HELP ACC-ITEMS'!$C$4:$C$1000,ROW('HELP ACC-ITEMS'!$C$4:$C$1000)-3),COUNTIF($C$8:C505,C505)))),0)</f>
        <v>0</v>
      </c>
      <c r="I505" s="55">
        <f t="shared" si="10"/>
        <v>0</v>
      </c>
      <c r="J505" s="55" t="str">
        <f t="array" ref="J505">IFERROR(INDEX('HELP ACC-ITEMS'!$H$4:$H$1000,SMALL(IF(C505='HELP ACC-ITEMS'!$C$4:$C$1000,ROW('HELP ACC-ITEMS'!$C$4:$C$1000)-3),COUNTIF($C$8:C505,C505))),"")</f>
        <v xml:space="preserve"> </v>
      </c>
    </row>
    <row r="506" spans="2:10">
      <c r="B506" s="55" t="str">
        <f>IF( E506&lt;&gt;"",COUNT($B$7:B505)+1,"")</f>
        <v/>
      </c>
      <c r="C506" s="57" t="str">
        <f>IFERROR(IF($D$3&lt;&gt;"",SMALL('HELP ACC-ITEMS'!$C$4:$C$1000,ROW(A500))," "),"    ")</f>
        <v xml:space="preserve"> </v>
      </c>
      <c r="D506" s="56" t="str">
        <f t="array" ref="D506">IFERROR(INDEX('HELP ACC-ITEMS'!$D$4:$D$1000,SMALL(IF(C506='HELP ACC-ITEMS'!$C$4:$C$1000,ROW('HELP ACC-ITEMS'!$C$4:$C$1000)-3),COUNTIF($C$8:C506,C506))),"")</f>
        <v xml:space="preserve"> </v>
      </c>
      <c r="E506" s="56" t="str">
        <f t="array" ref="E506">IFERROR(INDEX('HELP ACC-ITEMS'!$E$4:$E$1000,SMALL(IF(C506='HELP ACC-ITEMS'!$C$4:$C$1000,ROW('HELP ACC-ITEMS'!$C$4:$C$1000)-3),COUNTIF($C$8:C506,C506))),"")</f>
        <v/>
      </c>
      <c r="F506" s="56" t="str">
        <f t="array" ref="F506">IFERROR(INDEX('HELP ACC-ITEMS'!$F$4:$F$1000,SMALL(IF(C506='HELP ACC-ITEMS'!$C$4:$C$1000,ROW('HELP ACC-ITEMS'!$C$4:$C$1000)-3),COUNTIF($C$8:C506,C506))),"")</f>
        <v xml:space="preserve"> </v>
      </c>
      <c r="G506" s="55">
        <f t="array" ref="G506">IF(OR(MID($E506,1,4)="وارد",MID($E506,1,10)="مرتجع عميل"),IF($D$3&lt;&gt;"",INDEX('HELP ACC-ITEMS'!$G$4:$G$1000,SMALL(IF(C506='HELP ACC-ITEMS'!$C$4:$C$1000,ROW('HELP ACC-ITEMS'!$C$4:$C$1000)-3),COUNTIF($C$8:C506,C506)))),0)</f>
        <v>0</v>
      </c>
      <c r="H506" s="55">
        <f t="array" ref="H506">IF(OR(MID($E506,1,5)="منصرف",MID($E506,1,10)="مرتجع مورد"),IF($D$3&lt;&gt;"",INDEX('HELP ACC-ITEMS'!$G$4:$G$1000,SMALL(IF(C506='HELP ACC-ITEMS'!$C$4:$C$1000,ROW('HELP ACC-ITEMS'!$C$4:$C$1000)-3),COUNTIF($C$8:C506,C506)))),0)</f>
        <v>0</v>
      </c>
      <c r="I506" s="55">
        <f t="shared" si="10"/>
        <v>0</v>
      </c>
      <c r="J506" s="55" t="str">
        <f t="array" ref="J506">IFERROR(INDEX('HELP ACC-ITEMS'!$H$4:$H$1000,SMALL(IF(C506='HELP ACC-ITEMS'!$C$4:$C$1000,ROW('HELP ACC-ITEMS'!$C$4:$C$1000)-3),COUNTIF($C$8:C506,C506))),"")</f>
        <v xml:space="preserve"> </v>
      </c>
    </row>
    <row r="507" spans="2:10">
      <c r="B507" s="55" t="str">
        <f>IF( E507&lt;&gt;"",COUNT($B$7:B506)+1,"")</f>
        <v/>
      </c>
      <c r="C507" s="57" t="str">
        <f>IFERROR(IF($D$3&lt;&gt;"",SMALL('HELP ACC-ITEMS'!$C$4:$C$1000,ROW(A501))," "),"    ")</f>
        <v xml:space="preserve"> </v>
      </c>
      <c r="D507" s="56" t="str">
        <f t="array" ref="D507">IFERROR(INDEX('HELP ACC-ITEMS'!$D$4:$D$1000,SMALL(IF(C507='HELP ACC-ITEMS'!$C$4:$C$1000,ROW('HELP ACC-ITEMS'!$C$4:$C$1000)-3),COUNTIF($C$8:C507,C507))),"")</f>
        <v xml:space="preserve"> </v>
      </c>
      <c r="E507" s="56" t="str">
        <f t="array" ref="E507">IFERROR(INDEX('HELP ACC-ITEMS'!$E$4:$E$1000,SMALL(IF(C507='HELP ACC-ITEMS'!$C$4:$C$1000,ROW('HELP ACC-ITEMS'!$C$4:$C$1000)-3),COUNTIF($C$8:C507,C507))),"")</f>
        <v/>
      </c>
      <c r="F507" s="56" t="str">
        <f t="array" ref="F507">IFERROR(INDEX('HELP ACC-ITEMS'!$F$4:$F$1000,SMALL(IF(C507='HELP ACC-ITEMS'!$C$4:$C$1000,ROW('HELP ACC-ITEMS'!$C$4:$C$1000)-3),COUNTIF($C$8:C507,C507))),"")</f>
        <v xml:space="preserve"> </v>
      </c>
      <c r="G507" s="55">
        <f t="array" ref="G507">IF(OR(MID($E507,1,4)="وارد",MID($E507,1,10)="مرتجع عميل"),IF($D$3&lt;&gt;"",INDEX('HELP ACC-ITEMS'!$G$4:$G$1000,SMALL(IF(C507='HELP ACC-ITEMS'!$C$4:$C$1000,ROW('HELP ACC-ITEMS'!$C$4:$C$1000)-3),COUNTIF($C$8:C507,C507)))),0)</f>
        <v>0</v>
      </c>
      <c r="H507" s="55">
        <f t="array" ref="H507">IF(OR(MID($E507,1,5)="منصرف",MID($E507,1,10)="مرتجع مورد"),IF($D$3&lt;&gt;"",INDEX('HELP ACC-ITEMS'!$G$4:$G$1000,SMALL(IF(C507='HELP ACC-ITEMS'!$C$4:$C$1000,ROW('HELP ACC-ITEMS'!$C$4:$C$1000)-3),COUNTIF($C$8:C507,C507)))),0)</f>
        <v>0</v>
      </c>
      <c r="I507" s="55">
        <f t="shared" si="10"/>
        <v>0</v>
      </c>
      <c r="J507" s="55" t="str">
        <f t="array" ref="J507">IFERROR(INDEX('HELP ACC-ITEMS'!$H$4:$H$1000,SMALL(IF(C507='HELP ACC-ITEMS'!$C$4:$C$1000,ROW('HELP ACC-ITEMS'!$C$4:$C$1000)-3),COUNTIF($C$8:C507,C507))),"")</f>
        <v xml:space="preserve"> </v>
      </c>
    </row>
    <row r="508" spans="2:10">
      <c r="B508" s="55" t="str">
        <f>IF( E508&lt;&gt;"",COUNT($B$7:B507)+1,"")</f>
        <v/>
      </c>
      <c r="C508" s="57" t="str">
        <f>IFERROR(IF($D$3&lt;&gt;"",SMALL('HELP ACC-ITEMS'!$C$4:$C$1000,ROW(A502))," "),"    ")</f>
        <v xml:space="preserve"> </v>
      </c>
      <c r="D508" s="56" t="str">
        <f t="array" ref="D508">IFERROR(INDEX('HELP ACC-ITEMS'!$D$4:$D$1000,SMALL(IF(C508='HELP ACC-ITEMS'!$C$4:$C$1000,ROW('HELP ACC-ITEMS'!$C$4:$C$1000)-3),COUNTIF($C$8:C508,C508))),"")</f>
        <v xml:space="preserve"> </v>
      </c>
      <c r="E508" s="56" t="str">
        <f t="array" ref="E508">IFERROR(INDEX('HELP ACC-ITEMS'!$E$4:$E$1000,SMALL(IF(C508='HELP ACC-ITEMS'!$C$4:$C$1000,ROW('HELP ACC-ITEMS'!$C$4:$C$1000)-3),COUNTIF($C$8:C508,C508))),"")</f>
        <v/>
      </c>
      <c r="F508" s="56" t="str">
        <f t="array" ref="F508">IFERROR(INDEX('HELP ACC-ITEMS'!$F$4:$F$1000,SMALL(IF(C508='HELP ACC-ITEMS'!$C$4:$C$1000,ROW('HELP ACC-ITEMS'!$C$4:$C$1000)-3),COUNTIF($C$8:C508,C508))),"")</f>
        <v xml:space="preserve"> </v>
      </c>
      <c r="G508" s="55">
        <f t="array" ref="G508">IF(OR(MID($E508,1,4)="وارد",MID($E508,1,10)="مرتجع عميل"),IF($D$3&lt;&gt;"",INDEX('HELP ACC-ITEMS'!$G$4:$G$1000,SMALL(IF(C508='HELP ACC-ITEMS'!$C$4:$C$1000,ROW('HELP ACC-ITEMS'!$C$4:$C$1000)-3),COUNTIF($C$8:C508,C508)))),0)</f>
        <v>0</v>
      </c>
      <c r="H508" s="55">
        <f t="array" ref="H508">IF(OR(MID($E508,1,5)="منصرف",MID($E508,1,10)="مرتجع مورد"),IF($D$3&lt;&gt;"",INDEX('HELP ACC-ITEMS'!$G$4:$G$1000,SMALL(IF(C508='HELP ACC-ITEMS'!$C$4:$C$1000,ROW('HELP ACC-ITEMS'!$C$4:$C$1000)-3),COUNTIF($C$8:C508,C508)))),0)</f>
        <v>0</v>
      </c>
      <c r="I508" s="55">
        <f t="shared" si="10"/>
        <v>0</v>
      </c>
      <c r="J508" s="55" t="str">
        <f t="array" ref="J508">IFERROR(INDEX('HELP ACC-ITEMS'!$H$4:$H$1000,SMALL(IF(C508='HELP ACC-ITEMS'!$C$4:$C$1000,ROW('HELP ACC-ITEMS'!$C$4:$C$1000)-3),COUNTIF($C$8:C508,C508))),"")</f>
        <v xml:space="preserve"> </v>
      </c>
    </row>
    <row r="509" spans="2:10">
      <c r="B509" s="55" t="str">
        <f>IF( E509&lt;&gt;"",COUNT($B$7:B508)+1,"")</f>
        <v/>
      </c>
      <c r="C509" s="57" t="str">
        <f>IFERROR(IF($D$3&lt;&gt;"",SMALL('HELP ACC-ITEMS'!$C$4:$C$1000,ROW(A503))," "),"    ")</f>
        <v xml:space="preserve"> </v>
      </c>
      <c r="D509" s="56" t="str">
        <f t="array" ref="D509">IFERROR(INDEX('HELP ACC-ITEMS'!$D$4:$D$1000,SMALL(IF(C509='HELP ACC-ITEMS'!$C$4:$C$1000,ROW('HELP ACC-ITEMS'!$C$4:$C$1000)-3),COUNTIF($C$8:C509,C509))),"")</f>
        <v xml:space="preserve"> </v>
      </c>
      <c r="E509" s="56" t="str">
        <f t="array" ref="E509">IFERROR(INDEX('HELP ACC-ITEMS'!$E$4:$E$1000,SMALL(IF(C509='HELP ACC-ITEMS'!$C$4:$C$1000,ROW('HELP ACC-ITEMS'!$C$4:$C$1000)-3),COUNTIF($C$8:C509,C509))),"")</f>
        <v/>
      </c>
      <c r="F509" s="56" t="str">
        <f t="array" ref="F509">IFERROR(INDEX('HELP ACC-ITEMS'!$F$4:$F$1000,SMALL(IF(C509='HELP ACC-ITEMS'!$C$4:$C$1000,ROW('HELP ACC-ITEMS'!$C$4:$C$1000)-3),COUNTIF($C$8:C509,C509))),"")</f>
        <v xml:space="preserve"> </v>
      </c>
      <c r="G509" s="55">
        <f t="array" ref="G509">IF(OR(MID($E509,1,4)="وارد",MID($E509,1,10)="مرتجع عميل"),IF($D$3&lt;&gt;"",INDEX('HELP ACC-ITEMS'!$G$4:$G$1000,SMALL(IF(C509='HELP ACC-ITEMS'!$C$4:$C$1000,ROW('HELP ACC-ITEMS'!$C$4:$C$1000)-3),COUNTIF($C$8:C509,C509)))),0)</f>
        <v>0</v>
      </c>
      <c r="H509" s="55">
        <f t="array" ref="H509">IF(OR(MID($E509,1,5)="منصرف",MID($E509,1,10)="مرتجع مورد"),IF($D$3&lt;&gt;"",INDEX('HELP ACC-ITEMS'!$G$4:$G$1000,SMALL(IF(C509='HELP ACC-ITEMS'!$C$4:$C$1000,ROW('HELP ACC-ITEMS'!$C$4:$C$1000)-3),COUNTIF($C$8:C509,C509)))),0)</f>
        <v>0</v>
      </c>
      <c r="I509" s="55">
        <f t="shared" si="10"/>
        <v>0</v>
      </c>
      <c r="J509" s="55" t="str">
        <f t="array" ref="J509">IFERROR(INDEX('HELP ACC-ITEMS'!$H$4:$H$1000,SMALL(IF(C509='HELP ACC-ITEMS'!$C$4:$C$1000,ROW('HELP ACC-ITEMS'!$C$4:$C$1000)-3),COUNTIF($C$8:C509,C509))),"")</f>
        <v xml:space="preserve"> </v>
      </c>
    </row>
    <row r="510" spans="2:10">
      <c r="B510" s="55" t="str">
        <f>IF( E510&lt;&gt;"",COUNT($B$7:B509)+1,"")</f>
        <v/>
      </c>
      <c r="C510" s="57" t="str">
        <f>IFERROR(IF($D$3&lt;&gt;"",SMALL('HELP ACC-ITEMS'!$C$4:$C$1000,ROW(A504))," "),"    ")</f>
        <v xml:space="preserve"> </v>
      </c>
      <c r="D510" s="56" t="str">
        <f t="array" ref="D510">IFERROR(INDEX('HELP ACC-ITEMS'!$D$4:$D$1000,SMALL(IF(C510='HELP ACC-ITEMS'!$C$4:$C$1000,ROW('HELP ACC-ITEMS'!$C$4:$C$1000)-3),COUNTIF($C$8:C510,C510))),"")</f>
        <v xml:space="preserve"> </v>
      </c>
      <c r="E510" s="56" t="str">
        <f t="array" ref="E510">IFERROR(INDEX('HELP ACC-ITEMS'!$E$4:$E$1000,SMALL(IF(C510='HELP ACC-ITEMS'!$C$4:$C$1000,ROW('HELP ACC-ITEMS'!$C$4:$C$1000)-3),COUNTIF($C$8:C510,C510))),"")</f>
        <v/>
      </c>
      <c r="F510" s="56" t="str">
        <f t="array" ref="F510">IFERROR(INDEX('HELP ACC-ITEMS'!$F$4:$F$1000,SMALL(IF(C510='HELP ACC-ITEMS'!$C$4:$C$1000,ROW('HELP ACC-ITEMS'!$C$4:$C$1000)-3),COUNTIF($C$8:C510,C510))),"")</f>
        <v xml:space="preserve"> </v>
      </c>
      <c r="G510" s="55">
        <f t="array" ref="G510">IF(OR(MID($E510,1,4)="وارد",MID($E510,1,10)="مرتجع عميل"),IF($D$3&lt;&gt;"",INDEX('HELP ACC-ITEMS'!$G$4:$G$1000,SMALL(IF(C510='HELP ACC-ITEMS'!$C$4:$C$1000,ROW('HELP ACC-ITEMS'!$C$4:$C$1000)-3),COUNTIF($C$8:C510,C510)))),0)</f>
        <v>0</v>
      </c>
      <c r="H510" s="55">
        <f t="array" ref="H510">IF(OR(MID($E510,1,5)="منصرف",MID($E510,1,10)="مرتجع مورد"),IF($D$3&lt;&gt;"",INDEX('HELP ACC-ITEMS'!$G$4:$G$1000,SMALL(IF(C510='HELP ACC-ITEMS'!$C$4:$C$1000,ROW('HELP ACC-ITEMS'!$C$4:$C$1000)-3),COUNTIF($C$8:C510,C510)))),0)</f>
        <v>0</v>
      </c>
      <c r="I510" s="55">
        <f t="shared" si="10"/>
        <v>0</v>
      </c>
      <c r="J510" s="55" t="str">
        <f t="array" ref="J510">IFERROR(INDEX('HELP ACC-ITEMS'!$H$4:$H$1000,SMALL(IF(C510='HELP ACC-ITEMS'!$C$4:$C$1000,ROW('HELP ACC-ITEMS'!$C$4:$C$1000)-3),COUNTIF($C$8:C510,C510))),"")</f>
        <v xml:space="preserve"> </v>
      </c>
    </row>
    <row r="511" spans="2:10">
      <c r="B511" s="55" t="str">
        <f>IF( E511&lt;&gt;"",COUNT($B$7:B510)+1,"")</f>
        <v/>
      </c>
      <c r="C511" s="57" t="str">
        <f>IFERROR(IF($D$3&lt;&gt;"",SMALL('HELP ACC-ITEMS'!$C$4:$C$1000,ROW(A505))," "),"    ")</f>
        <v xml:space="preserve"> </v>
      </c>
      <c r="D511" s="56" t="str">
        <f t="array" ref="D511">IFERROR(INDEX('HELP ACC-ITEMS'!$D$4:$D$1000,SMALL(IF(C511='HELP ACC-ITEMS'!$C$4:$C$1000,ROW('HELP ACC-ITEMS'!$C$4:$C$1000)-3),COUNTIF($C$8:C511,C511))),"")</f>
        <v xml:space="preserve"> </v>
      </c>
      <c r="E511" s="56" t="str">
        <f t="array" ref="E511">IFERROR(INDEX('HELP ACC-ITEMS'!$E$4:$E$1000,SMALL(IF(C511='HELP ACC-ITEMS'!$C$4:$C$1000,ROW('HELP ACC-ITEMS'!$C$4:$C$1000)-3),COUNTIF($C$8:C511,C511))),"")</f>
        <v/>
      </c>
      <c r="F511" s="56" t="str">
        <f t="array" ref="F511">IFERROR(INDEX('HELP ACC-ITEMS'!$F$4:$F$1000,SMALL(IF(C511='HELP ACC-ITEMS'!$C$4:$C$1000,ROW('HELP ACC-ITEMS'!$C$4:$C$1000)-3),COUNTIF($C$8:C511,C511))),"")</f>
        <v xml:space="preserve"> </v>
      </c>
      <c r="G511" s="55">
        <f t="array" ref="G511">IF(OR(MID($E511,1,4)="وارد",MID($E511,1,10)="مرتجع عميل"),IF($D$3&lt;&gt;"",INDEX('HELP ACC-ITEMS'!$G$4:$G$1000,SMALL(IF(C511='HELP ACC-ITEMS'!$C$4:$C$1000,ROW('HELP ACC-ITEMS'!$C$4:$C$1000)-3),COUNTIF($C$8:C511,C511)))),0)</f>
        <v>0</v>
      </c>
      <c r="H511" s="55">
        <f t="array" ref="H511">IF(OR(MID($E511,1,5)="منصرف",MID($E511,1,10)="مرتجع مورد"),IF($D$3&lt;&gt;"",INDEX('HELP ACC-ITEMS'!$G$4:$G$1000,SMALL(IF(C511='HELP ACC-ITEMS'!$C$4:$C$1000,ROW('HELP ACC-ITEMS'!$C$4:$C$1000)-3),COUNTIF($C$8:C511,C511)))),0)</f>
        <v>0</v>
      </c>
      <c r="I511" s="55">
        <f t="shared" si="10"/>
        <v>0</v>
      </c>
      <c r="J511" s="55" t="str">
        <f t="array" ref="J511">IFERROR(INDEX('HELP ACC-ITEMS'!$H$4:$H$1000,SMALL(IF(C511='HELP ACC-ITEMS'!$C$4:$C$1000,ROW('HELP ACC-ITEMS'!$C$4:$C$1000)-3),COUNTIF($C$8:C511,C511))),"")</f>
        <v xml:space="preserve"> </v>
      </c>
    </row>
    <row r="512" spans="2:10">
      <c r="B512" s="55" t="str">
        <f>IF( E512&lt;&gt;"",COUNT($B$7:B511)+1,"")</f>
        <v/>
      </c>
      <c r="C512" s="57" t="str">
        <f>IFERROR(IF($D$3&lt;&gt;"",SMALL('HELP ACC-ITEMS'!$C$4:$C$1000,ROW(A506))," "),"    ")</f>
        <v xml:space="preserve"> </v>
      </c>
      <c r="D512" s="56" t="str">
        <f t="array" ref="D512">IFERROR(INDEX('HELP ACC-ITEMS'!$D$4:$D$1000,SMALL(IF(C512='HELP ACC-ITEMS'!$C$4:$C$1000,ROW('HELP ACC-ITEMS'!$C$4:$C$1000)-3),COUNTIF($C$8:C512,C512))),"")</f>
        <v xml:space="preserve"> </v>
      </c>
      <c r="E512" s="56" t="str">
        <f t="array" ref="E512">IFERROR(INDEX('HELP ACC-ITEMS'!$E$4:$E$1000,SMALL(IF(C512='HELP ACC-ITEMS'!$C$4:$C$1000,ROW('HELP ACC-ITEMS'!$C$4:$C$1000)-3),COUNTIF($C$8:C512,C512))),"")</f>
        <v/>
      </c>
      <c r="F512" s="56" t="str">
        <f t="array" ref="F512">IFERROR(INDEX('HELP ACC-ITEMS'!$F$4:$F$1000,SMALL(IF(C512='HELP ACC-ITEMS'!$C$4:$C$1000,ROW('HELP ACC-ITEMS'!$C$4:$C$1000)-3),COUNTIF($C$8:C512,C512))),"")</f>
        <v xml:space="preserve"> </v>
      </c>
      <c r="G512" s="55">
        <f t="array" ref="G512">IF(OR(MID($E512,1,4)="وارد",MID($E512,1,10)="مرتجع عميل"),IF($D$3&lt;&gt;"",INDEX('HELP ACC-ITEMS'!$G$4:$G$1000,SMALL(IF(C512='HELP ACC-ITEMS'!$C$4:$C$1000,ROW('HELP ACC-ITEMS'!$C$4:$C$1000)-3),COUNTIF($C$8:C512,C512)))),0)</f>
        <v>0</v>
      </c>
      <c r="H512" s="55">
        <f t="array" ref="H512">IF(OR(MID($E512,1,5)="منصرف",MID($E512,1,10)="مرتجع مورد"),IF($D$3&lt;&gt;"",INDEX('HELP ACC-ITEMS'!$G$4:$G$1000,SMALL(IF(C512='HELP ACC-ITEMS'!$C$4:$C$1000,ROW('HELP ACC-ITEMS'!$C$4:$C$1000)-3),COUNTIF($C$8:C512,C512)))),0)</f>
        <v>0</v>
      </c>
      <c r="I512" s="55">
        <f t="shared" si="10"/>
        <v>0</v>
      </c>
      <c r="J512" s="55" t="str">
        <f t="array" ref="J512">IFERROR(INDEX('HELP ACC-ITEMS'!$H$4:$H$1000,SMALL(IF(C512='HELP ACC-ITEMS'!$C$4:$C$1000,ROW('HELP ACC-ITEMS'!$C$4:$C$1000)-3),COUNTIF($C$8:C512,C512))),"")</f>
        <v xml:space="preserve"> </v>
      </c>
    </row>
    <row r="513" spans="2:10">
      <c r="B513" s="55" t="str">
        <f>IF( E513&lt;&gt;"",COUNT($B$7:B512)+1,"")</f>
        <v/>
      </c>
      <c r="C513" s="57" t="str">
        <f>IFERROR(IF($D$3&lt;&gt;"",SMALL('HELP ACC-ITEMS'!$C$4:$C$1000,ROW(A507))," "),"    ")</f>
        <v xml:space="preserve"> </v>
      </c>
      <c r="D513" s="56" t="str">
        <f t="array" ref="D513">IFERROR(INDEX('HELP ACC-ITEMS'!$D$4:$D$1000,SMALL(IF(C513='HELP ACC-ITEMS'!$C$4:$C$1000,ROW('HELP ACC-ITEMS'!$C$4:$C$1000)-3),COUNTIF($C$8:C513,C513))),"")</f>
        <v xml:space="preserve"> </v>
      </c>
      <c r="E513" s="56" t="str">
        <f t="array" ref="E513">IFERROR(INDEX('HELP ACC-ITEMS'!$E$4:$E$1000,SMALL(IF(C513='HELP ACC-ITEMS'!$C$4:$C$1000,ROW('HELP ACC-ITEMS'!$C$4:$C$1000)-3),COUNTIF($C$8:C513,C513))),"")</f>
        <v/>
      </c>
      <c r="F513" s="56" t="str">
        <f t="array" ref="F513">IFERROR(INDEX('HELP ACC-ITEMS'!$F$4:$F$1000,SMALL(IF(C513='HELP ACC-ITEMS'!$C$4:$C$1000,ROW('HELP ACC-ITEMS'!$C$4:$C$1000)-3),COUNTIF($C$8:C513,C513))),"")</f>
        <v xml:space="preserve"> </v>
      </c>
      <c r="G513" s="55">
        <f t="array" ref="G513">IF(OR(MID($E513,1,4)="وارد",MID($E513,1,10)="مرتجع عميل"),IF($D$3&lt;&gt;"",INDEX('HELP ACC-ITEMS'!$G$4:$G$1000,SMALL(IF(C513='HELP ACC-ITEMS'!$C$4:$C$1000,ROW('HELP ACC-ITEMS'!$C$4:$C$1000)-3),COUNTIF($C$8:C513,C513)))),0)</f>
        <v>0</v>
      </c>
      <c r="H513" s="55">
        <f t="array" ref="H513">IF(OR(MID($E513,1,5)="منصرف",MID($E513,1,10)="مرتجع مورد"),IF($D$3&lt;&gt;"",INDEX('HELP ACC-ITEMS'!$G$4:$G$1000,SMALL(IF(C513='HELP ACC-ITEMS'!$C$4:$C$1000,ROW('HELP ACC-ITEMS'!$C$4:$C$1000)-3),COUNTIF($C$8:C513,C513)))),0)</f>
        <v>0</v>
      </c>
      <c r="I513" s="55">
        <f t="shared" si="10"/>
        <v>0</v>
      </c>
      <c r="J513" s="55" t="str">
        <f t="array" ref="J513">IFERROR(INDEX('HELP ACC-ITEMS'!$H$4:$H$1000,SMALL(IF(C513='HELP ACC-ITEMS'!$C$4:$C$1000,ROW('HELP ACC-ITEMS'!$C$4:$C$1000)-3),COUNTIF($C$8:C513,C513))),"")</f>
        <v xml:space="preserve"> </v>
      </c>
    </row>
    <row r="514" spans="2:10">
      <c r="B514" s="55" t="str">
        <f>IF( E514&lt;&gt;"",COUNT($B$7:B513)+1,"")</f>
        <v/>
      </c>
      <c r="C514" s="57" t="str">
        <f>IFERROR(IF($D$3&lt;&gt;"",SMALL('HELP ACC-ITEMS'!$C$4:$C$1000,ROW(A508))," "),"    ")</f>
        <v xml:space="preserve"> </v>
      </c>
      <c r="D514" s="56" t="str">
        <f t="array" ref="D514">IFERROR(INDEX('HELP ACC-ITEMS'!$D$4:$D$1000,SMALL(IF(C514='HELP ACC-ITEMS'!$C$4:$C$1000,ROW('HELP ACC-ITEMS'!$C$4:$C$1000)-3),COUNTIF($C$8:C514,C514))),"")</f>
        <v xml:space="preserve"> </v>
      </c>
      <c r="E514" s="56" t="str">
        <f t="array" ref="E514">IFERROR(INDEX('HELP ACC-ITEMS'!$E$4:$E$1000,SMALL(IF(C514='HELP ACC-ITEMS'!$C$4:$C$1000,ROW('HELP ACC-ITEMS'!$C$4:$C$1000)-3),COUNTIF($C$8:C514,C514))),"")</f>
        <v/>
      </c>
      <c r="F514" s="56" t="str">
        <f t="array" ref="F514">IFERROR(INDEX('HELP ACC-ITEMS'!$F$4:$F$1000,SMALL(IF(C514='HELP ACC-ITEMS'!$C$4:$C$1000,ROW('HELP ACC-ITEMS'!$C$4:$C$1000)-3),COUNTIF($C$8:C514,C514))),"")</f>
        <v xml:space="preserve"> </v>
      </c>
      <c r="G514" s="55">
        <f t="array" ref="G514">IF(OR(MID($E514,1,4)="وارد",MID($E514,1,10)="مرتجع عميل"),IF($D$3&lt;&gt;"",INDEX('HELP ACC-ITEMS'!$G$4:$G$1000,SMALL(IF(C514='HELP ACC-ITEMS'!$C$4:$C$1000,ROW('HELP ACC-ITEMS'!$C$4:$C$1000)-3),COUNTIF($C$8:C514,C514)))),0)</f>
        <v>0</v>
      </c>
      <c r="H514" s="55">
        <f t="array" ref="H514">IF(OR(MID($E514,1,5)="منصرف",MID($E514,1,10)="مرتجع مورد"),IF($D$3&lt;&gt;"",INDEX('HELP ACC-ITEMS'!$G$4:$G$1000,SMALL(IF(C514='HELP ACC-ITEMS'!$C$4:$C$1000,ROW('HELP ACC-ITEMS'!$C$4:$C$1000)-3),COUNTIF($C$8:C514,C514)))),0)</f>
        <v>0</v>
      </c>
      <c r="I514" s="55">
        <f t="shared" si="10"/>
        <v>0</v>
      </c>
      <c r="J514" s="55" t="str">
        <f t="array" ref="J514">IFERROR(INDEX('HELP ACC-ITEMS'!$H$4:$H$1000,SMALL(IF(C514='HELP ACC-ITEMS'!$C$4:$C$1000,ROW('HELP ACC-ITEMS'!$C$4:$C$1000)-3),COUNTIF($C$8:C514,C514))),"")</f>
        <v xml:space="preserve"> </v>
      </c>
    </row>
    <row r="515" spans="2:10">
      <c r="B515" s="55" t="str">
        <f>IF( E515&lt;&gt;"",COUNT($B$7:B514)+1,"")</f>
        <v/>
      </c>
      <c r="C515" s="57" t="str">
        <f>IFERROR(IF($D$3&lt;&gt;"",SMALL('HELP ACC-ITEMS'!$C$4:$C$1000,ROW(A509))," "),"    ")</f>
        <v xml:space="preserve"> </v>
      </c>
      <c r="D515" s="56" t="str">
        <f t="array" ref="D515">IFERROR(INDEX('HELP ACC-ITEMS'!$D$4:$D$1000,SMALL(IF(C515='HELP ACC-ITEMS'!$C$4:$C$1000,ROW('HELP ACC-ITEMS'!$C$4:$C$1000)-3),COUNTIF($C$8:C515,C515))),"")</f>
        <v xml:space="preserve"> </v>
      </c>
      <c r="E515" s="56" t="str">
        <f t="array" ref="E515">IFERROR(INDEX('HELP ACC-ITEMS'!$E$4:$E$1000,SMALL(IF(C515='HELP ACC-ITEMS'!$C$4:$C$1000,ROW('HELP ACC-ITEMS'!$C$4:$C$1000)-3),COUNTIF($C$8:C515,C515))),"")</f>
        <v/>
      </c>
      <c r="F515" s="56" t="str">
        <f t="array" ref="F515">IFERROR(INDEX('HELP ACC-ITEMS'!$F$4:$F$1000,SMALL(IF(C515='HELP ACC-ITEMS'!$C$4:$C$1000,ROW('HELP ACC-ITEMS'!$C$4:$C$1000)-3),COUNTIF($C$8:C515,C515))),"")</f>
        <v xml:space="preserve"> </v>
      </c>
      <c r="G515" s="55">
        <f t="array" ref="G515">IF(OR(MID($E515,1,4)="وارد",MID($E515,1,10)="مرتجع عميل"),IF($D$3&lt;&gt;"",INDEX('HELP ACC-ITEMS'!$G$4:$G$1000,SMALL(IF(C515='HELP ACC-ITEMS'!$C$4:$C$1000,ROW('HELP ACC-ITEMS'!$C$4:$C$1000)-3),COUNTIF($C$8:C515,C515)))),0)</f>
        <v>0</v>
      </c>
      <c r="H515" s="55">
        <f t="array" ref="H515">IF(OR(MID($E515,1,5)="منصرف",MID($E515,1,10)="مرتجع مورد"),IF($D$3&lt;&gt;"",INDEX('HELP ACC-ITEMS'!$G$4:$G$1000,SMALL(IF(C515='HELP ACC-ITEMS'!$C$4:$C$1000,ROW('HELP ACC-ITEMS'!$C$4:$C$1000)-3),COUNTIF($C$8:C515,C515)))),0)</f>
        <v>0</v>
      </c>
      <c r="I515" s="55">
        <f t="shared" si="10"/>
        <v>0</v>
      </c>
      <c r="J515" s="55" t="str">
        <f t="array" ref="J515">IFERROR(INDEX('HELP ACC-ITEMS'!$H$4:$H$1000,SMALL(IF(C515='HELP ACC-ITEMS'!$C$4:$C$1000,ROW('HELP ACC-ITEMS'!$C$4:$C$1000)-3),COUNTIF($C$8:C515,C515))),"")</f>
        <v xml:space="preserve"> </v>
      </c>
    </row>
    <row r="516" spans="2:10">
      <c r="B516" s="55" t="str">
        <f>IF( E516&lt;&gt;"",COUNT($B$7:B515)+1,"")</f>
        <v/>
      </c>
      <c r="C516" s="57" t="str">
        <f>IFERROR(IF($D$3&lt;&gt;"",SMALL('HELP ACC-ITEMS'!$C$4:$C$1000,ROW(A510))," "),"    ")</f>
        <v xml:space="preserve"> </v>
      </c>
      <c r="D516" s="56" t="str">
        <f t="array" ref="D516">IFERROR(INDEX('HELP ACC-ITEMS'!$D$4:$D$1000,SMALL(IF(C516='HELP ACC-ITEMS'!$C$4:$C$1000,ROW('HELP ACC-ITEMS'!$C$4:$C$1000)-3),COUNTIF($C$8:C516,C516))),"")</f>
        <v xml:space="preserve"> </v>
      </c>
      <c r="E516" s="56" t="str">
        <f t="array" ref="E516">IFERROR(INDEX('HELP ACC-ITEMS'!$E$4:$E$1000,SMALL(IF(C516='HELP ACC-ITEMS'!$C$4:$C$1000,ROW('HELP ACC-ITEMS'!$C$4:$C$1000)-3),COUNTIF($C$8:C516,C516))),"")</f>
        <v/>
      </c>
      <c r="F516" s="56" t="str">
        <f t="array" ref="F516">IFERROR(INDEX('HELP ACC-ITEMS'!$F$4:$F$1000,SMALL(IF(C516='HELP ACC-ITEMS'!$C$4:$C$1000,ROW('HELP ACC-ITEMS'!$C$4:$C$1000)-3),COUNTIF($C$8:C516,C516))),"")</f>
        <v xml:space="preserve"> </v>
      </c>
      <c r="G516" s="55">
        <f t="array" ref="G516">IF(OR(MID($E516,1,4)="وارد",MID($E516,1,10)="مرتجع عميل"),IF($D$3&lt;&gt;"",INDEX('HELP ACC-ITEMS'!$G$4:$G$1000,SMALL(IF(C516='HELP ACC-ITEMS'!$C$4:$C$1000,ROW('HELP ACC-ITEMS'!$C$4:$C$1000)-3),COUNTIF($C$8:C516,C516)))),0)</f>
        <v>0</v>
      </c>
      <c r="H516" s="55">
        <f t="array" ref="H516">IF(OR(MID($E516,1,5)="منصرف",MID($E516,1,10)="مرتجع مورد"),IF($D$3&lt;&gt;"",INDEX('HELP ACC-ITEMS'!$G$4:$G$1000,SMALL(IF(C516='HELP ACC-ITEMS'!$C$4:$C$1000,ROW('HELP ACC-ITEMS'!$C$4:$C$1000)-3),COUNTIF($C$8:C516,C516)))),0)</f>
        <v>0</v>
      </c>
      <c r="I516" s="55">
        <f t="shared" si="10"/>
        <v>0</v>
      </c>
      <c r="J516" s="55" t="str">
        <f t="array" ref="J516">IFERROR(INDEX('HELP ACC-ITEMS'!$H$4:$H$1000,SMALL(IF(C516='HELP ACC-ITEMS'!$C$4:$C$1000,ROW('HELP ACC-ITEMS'!$C$4:$C$1000)-3),COUNTIF($C$8:C516,C516))),"")</f>
        <v xml:space="preserve"> </v>
      </c>
    </row>
    <row r="517" spans="2:10">
      <c r="B517" s="55" t="str">
        <f>IF( E517&lt;&gt;"",COUNT($B$7:B516)+1,"")</f>
        <v/>
      </c>
      <c r="C517" s="57" t="str">
        <f>IFERROR(IF($D$3&lt;&gt;"",SMALL('HELP ACC-ITEMS'!$C$4:$C$1000,ROW(A511))," "),"    ")</f>
        <v xml:space="preserve"> </v>
      </c>
      <c r="D517" s="56" t="str">
        <f t="array" ref="D517">IFERROR(INDEX('HELP ACC-ITEMS'!$D$4:$D$1000,SMALL(IF(C517='HELP ACC-ITEMS'!$C$4:$C$1000,ROW('HELP ACC-ITEMS'!$C$4:$C$1000)-3),COUNTIF($C$8:C517,C517))),"")</f>
        <v xml:space="preserve"> </v>
      </c>
      <c r="E517" s="56" t="str">
        <f t="array" ref="E517">IFERROR(INDEX('HELP ACC-ITEMS'!$E$4:$E$1000,SMALL(IF(C517='HELP ACC-ITEMS'!$C$4:$C$1000,ROW('HELP ACC-ITEMS'!$C$4:$C$1000)-3),COUNTIF($C$8:C517,C517))),"")</f>
        <v/>
      </c>
      <c r="F517" s="56" t="str">
        <f t="array" ref="F517">IFERROR(INDEX('HELP ACC-ITEMS'!$F$4:$F$1000,SMALL(IF(C517='HELP ACC-ITEMS'!$C$4:$C$1000,ROW('HELP ACC-ITEMS'!$C$4:$C$1000)-3),COUNTIF($C$8:C517,C517))),"")</f>
        <v xml:space="preserve"> </v>
      </c>
      <c r="G517" s="55">
        <f t="array" ref="G517">IF(OR(MID($E517,1,4)="وارد",MID($E517,1,10)="مرتجع عميل"),IF($D$3&lt;&gt;"",INDEX('HELP ACC-ITEMS'!$G$4:$G$1000,SMALL(IF(C517='HELP ACC-ITEMS'!$C$4:$C$1000,ROW('HELP ACC-ITEMS'!$C$4:$C$1000)-3),COUNTIF($C$8:C517,C517)))),0)</f>
        <v>0</v>
      </c>
      <c r="H517" s="55">
        <f t="array" ref="H517">IF(OR(MID($E517,1,5)="منصرف",MID($E517,1,10)="مرتجع مورد"),IF($D$3&lt;&gt;"",INDEX('HELP ACC-ITEMS'!$G$4:$G$1000,SMALL(IF(C517='HELP ACC-ITEMS'!$C$4:$C$1000,ROW('HELP ACC-ITEMS'!$C$4:$C$1000)-3),COUNTIF($C$8:C517,C517)))),0)</f>
        <v>0</v>
      </c>
      <c r="I517" s="55">
        <f t="shared" si="10"/>
        <v>0</v>
      </c>
      <c r="J517" s="55" t="str">
        <f t="array" ref="J517">IFERROR(INDEX('HELP ACC-ITEMS'!$H$4:$H$1000,SMALL(IF(C517='HELP ACC-ITEMS'!$C$4:$C$1000,ROW('HELP ACC-ITEMS'!$C$4:$C$1000)-3),COUNTIF($C$8:C517,C517))),"")</f>
        <v xml:space="preserve"> </v>
      </c>
    </row>
    <row r="518" spans="2:10">
      <c r="B518" s="55" t="str">
        <f>IF( E518&lt;&gt;"",COUNT($B$7:B517)+1,"")</f>
        <v/>
      </c>
      <c r="C518" s="57" t="str">
        <f>IFERROR(IF($D$3&lt;&gt;"",SMALL('HELP ACC-ITEMS'!$C$4:$C$1000,ROW(A512))," "),"    ")</f>
        <v xml:space="preserve"> </v>
      </c>
      <c r="D518" s="56" t="str">
        <f t="array" ref="D518">IFERROR(INDEX('HELP ACC-ITEMS'!$D$4:$D$1000,SMALL(IF(C518='HELP ACC-ITEMS'!$C$4:$C$1000,ROW('HELP ACC-ITEMS'!$C$4:$C$1000)-3),COUNTIF($C$8:C518,C518))),"")</f>
        <v xml:space="preserve"> </v>
      </c>
      <c r="E518" s="56" t="str">
        <f t="array" ref="E518">IFERROR(INDEX('HELP ACC-ITEMS'!$E$4:$E$1000,SMALL(IF(C518='HELP ACC-ITEMS'!$C$4:$C$1000,ROW('HELP ACC-ITEMS'!$C$4:$C$1000)-3),COUNTIF($C$8:C518,C518))),"")</f>
        <v/>
      </c>
      <c r="F518" s="56" t="str">
        <f t="array" ref="F518">IFERROR(INDEX('HELP ACC-ITEMS'!$F$4:$F$1000,SMALL(IF(C518='HELP ACC-ITEMS'!$C$4:$C$1000,ROW('HELP ACC-ITEMS'!$C$4:$C$1000)-3),COUNTIF($C$8:C518,C518))),"")</f>
        <v xml:space="preserve"> </v>
      </c>
      <c r="G518" s="55">
        <f t="array" ref="G518">IF(OR(MID($E518,1,4)="وارد",MID($E518,1,10)="مرتجع عميل"),IF($D$3&lt;&gt;"",INDEX('HELP ACC-ITEMS'!$G$4:$G$1000,SMALL(IF(C518='HELP ACC-ITEMS'!$C$4:$C$1000,ROW('HELP ACC-ITEMS'!$C$4:$C$1000)-3),COUNTIF($C$8:C518,C518)))),0)</f>
        <v>0</v>
      </c>
      <c r="H518" s="55">
        <f t="array" ref="H518">IF(OR(MID($E518,1,5)="منصرف",MID($E518,1,10)="مرتجع مورد"),IF($D$3&lt;&gt;"",INDEX('HELP ACC-ITEMS'!$G$4:$G$1000,SMALL(IF(C518='HELP ACC-ITEMS'!$C$4:$C$1000,ROW('HELP ACC-ITEMS'!$C$4:$C$1000)-3),COUNTIF($C$8:C518,C518)))),0)</f>
        <v>0</v>
      </c>
      <c r="I518" s="55">
        <f t="shared" si="10"/>
        <v>0</v>
      </c>
      <c r="J518" s="55" t="str">
        <f t="array" ref="J518">IFERROR(INDEX('HELP ACC-ITEMS'!$H$4:$H$1000,SMALL(IF(C518='HELP ACC-ITEMS'!$C$4:$C$1000,ROW('HELP ACC-ITEMS'!$C$4:$C$1000)-3),COUNTIF($C$8:C518,C518))),"")</f>
        <v xml:space="preserve"> </v>
      </c>
    </row>
    <row r="519" spans="2:10">
      <c r="B519" s="55" t="str">
        <f>IF( E519&lt;&gt;"",COUNT($B$7:B518)+1,"")</f>
        <v/>
      </c>
      <c r="C519" s="57" t="str">
        <f>IFERROR(IF($D$3&lt;&gt;"",SMALL('HELP ACC-ITEMS'!$C$4:$C$1000,ROW(A513))," "),"    ")</f>
        <v xml:space="preserve"> </v>
      </c>
      <c r="D519" s="56" t="str">
        <f t="array" ref="D519">IFERROR(INDEX('HELP ACC-ITEMS'!$D$4:$D$1000,SMALL(IF(C519='HELP ACC-ITEMS'!$C$4:$C$1000,ROW('HELP ACC-ITEMS'!$C$4:$C$1000)-3),COUNTIF($C$8:C519,C519))),"")</f>
        <v xml:space="preserve"> </v>
      </c>
      <c r="E519" s="56" t="str">
        <f t="array" ref="E519">IFERROR(INDEX('HELP ACC-ITEMS'!$E$4:$E$1000,SMALL(IF(C519='HELP ACC-ITEMS'!$C$4:$C$1000,ROW('HELP ACC-ITEMS'!$C$4:$C$1000)-3),COUNTIF($C$8:C519,C519))),"")</f>
        <v/>
      </c>
      <c r="F519" s="56" t="str">
        <f t="array" ref="F519">IFERROR(INDEX('HELP ACC-ITEMS'!$F$4:$F$1000,SMALL(IF(C519='HELP ACC-ITEMS'!$C$4:$C$1000,ROW('HELP ACC-ITEMS'!$C$4:$C$1000)-3),COUNTIF($C$8:C519,C519))),"")</f>
        <v xml:space="preserve"> </v>
      </c>
      <c r="G519" s="55">
        <f t="array" ref="G519">IF(OR(MID($E519,1,4)="وارد",MID($E519,1,10)="مرتجع عميل"),IF($D$3&lt;&gt;"",INDEX('HELP ACC-ITEMS'!$G$4:$G$1000,SMALL(IF(C519='HELP ACC-ITEMS'!$C$4:$C$1000,ROW('HELP ACC-ITEMS'!$C$4:$C$1000)-3),COUNTIF($C$8:C519,C519)))),0)</f>
        <v>0</v>
      </c>
      <c r="H519" s="55">
        <f t="array" ref="H519">IF(OR(MID($E519,1,5)="منصرف",MID($E519,1,10)="مرتجع مورد"),IF($D$3&lt;&gt;"",INDEX('HELP ACC-ITEMS'!$G$4:$G$1000,SMALL(IF(C519='HELP ACC-ITEMS'!$C$4:$C$1000,ROW('HELP ACC-ITEMS'!$C$4:$C$1000)-3),COUNTIF($C$8:C519,C519)))),0)</f>
        <v>0</v>
      </c>
      <c r="I519" s="55">
        <f t="shared" si="10"/>
        <v>0</v>
      </c>
      <c r="J519" s="55" t="str">
        <f t="array" ref="J519">IFERROR(INDEX('HELP ACC-ITEMS'!$H$4:$H$1000,SMALL(IF(C519='HELP ACC-ITEMS'!$C$4:$C$1000,ROW('HELP ACC-ITEMS'!$C$4:$C$1000)-3),COUNTIF($C$8:C519,C519))),"")</f>
        <v xml:space="preserve"> </v>
      </c>
    </row>
    <row r="520" spans="2:10">
      <c r="B520" s="55" t="str">
        <f>IF( E520&lt;&gt;"",COUNT($B$7:B519)+1,"")</f>
        <v/>
      </c>
      <c r="C520" s="57" t="str">
        <f>IFERROR(IF($D$3&lt;&gt;"",SMALL('HELP ACC-ITEMS'!$C$4:$C$1000,ROW(A514))," "),"    ")</f>
        <v xml:space="preserve"> </v>
      </c>
      <c r="D520" s="56" t="str">
        <f t="array" ref="D520">IFERROR(INDEX('HELP ACC-ITEMS'!$D$4:$D$1000,SMALL(IF(C520='HELP ACC-ITEMS'!$C$4:$C$1000,ROW('HELP ACC-ITEMS'!$C$4:$C$1000)-3),COUNTIF($C$8:C520,C520))),"")</f>
        <v xml:space="preserve"> </v>
      </c>
      <c r="E520" s="56" t="str">
        <f t="array" ref="E520">IFERROR(INDEX('HELP ACC-ITEMS'!$E$4:$E$1000,SMALL(IF(C520='HELP ACC-ITEMS'!$C$4:$C$1000,ROW('HELP ACC-ITEMS'!$C$4:$C$1000)-3),COUNTIF($C$8:C520,C520))),"")</f>
        <v/>
      </c>
      <c r="F520" s="56" t="str">
        <f t="array" ref="F520">IFERROR(INDEX('HELP ACC-ITEMS'!$F$4:$F$1000,SMALL(IF(C520='HELP ACC-ITEMS'!$C$4:$C$1000,ROW('HELP ACC-ITEMS'!$C$4:$C$1000)-3),COUNTIF($C$8:C520,C520))),"")</f>
        <v xml:space="preserve"> </v>
      </c>
      <c r="G520" s="55">
        <f t="array" ref="G520">IF(OR(MID($E520,1,4)="وارد",MID($E520,1,10)="مرتجع عميل"),IF($D$3&lt;&gt;"",INDEX('HELP ACC-ITEMS'!$G$4:$G$1000,SMALL(IF(C520='HELP ACC-ITEMS'!$C$4:$C$1000,ROW('HELP ACC-ITEMS'!$C$4:$C$1000)-3),COUNTIF($C$8:C520,C520)))),0)</f>
        <v>0</v>
      </c>
      <c r="H520" s="55">
        <f t="array" ref="H520">IF(OR(MID($E520,1,5)="منصرف",MID($E520,1,10)="مرتجع مورد"),IF($D$3&lt;&gt;"",INDEX('HELP ACC-ITEMS'!$G$4:$G$1000,SMALL(IF(C520='HELP ACC-ITEMS'!$C$4:$C$1000,ROW('HELP ACC-ITEMS'!$C$4:$C$1000)-3),COUNTIF($C$8:C520,C520)))),0)</f>
        <v>0</v>
      </c>
      <c r="I520" s="55">
        <f t="shared" si="10"/>
        <v>0</v>
      </c>
      <c r="J520" s="55" t="str">
        <f t="array" ref="J520">IFERROR(INDEX('HELP ACC-ITEMS'!$H$4:$H$1000,SMALL(IF(C520='HELP ACC-ITEMS'!$C$4:$C$1000,ROW('HELP ACC-ITEMS'!$C$4:$C$1000)-3),COUNTIF($C$8:C520,C520))),"")</f>
        <v xml:space="preserve"> </v>
      </c>
    </row>
    <row r="521" spans="2:10">
      <c r="B521" s="55" t="str">
        <f>IF( E521&lt;&gt;"",COUNT($B$7:B520)+1,"")</f>
        <v/>
      </c>
      <c r="C521" s="57" t="str">
        <f>IFERROR(IF($D$3&lt;&gt;"",SMALL('HELP ACC-ITEMS'!$C$4:$C$1000,ROW(A515))," "),"    ")</f>
        <v xml:space="preserve"> </v>
      </c>
      <c r="D521" s="56" t="str">
        <f t="array" ref="D521">IFERROR(INDEX('HELP ACC-ITEMS'!$D$4:$D$1000,SMALL(IF(C521='HELP ACC-ITEMS'!$C$4:$C$1000,ROW('HELP ACC-ITEMS'!$C$4:$C$1000)-3),COUNTIF($C$8:C521,C521))),"")</f>
        <v xml:space="preserve"> </v>
      </c>
      <c r="E521" s="56" t="str">
        <f t="array" ref="E521">IFERROR(INDEX('HELP ACC-ITEMS'!$E$4:$E$1000,SMALL(IF(C521='HELP ACC-ITEMS'!$C$4:$C$1000,ROW('HELP ACC-ITEMS'!$C$4:$C$1000)-3),COUNTIF($C$8:C521,C521))),"")</f>
        <v/>
      </c>
      <c r="F521" s="56" t="str">
        <f t="array" ref="F521">IFERROR(INDEX('HELP ACC-ITEMS'!$F$4:$F$1000,SMALL(IF(C521='HELP ACC-ITEMS'!$C$4:$C$1000,ROW('HELP ACC-ITEMS'!$C$4:$C$1000)-3),COUNTIF($C$8:C521,C521))),"")</f>
        <v xml:space="preserve"> </v>
      </c>
      <c r="G521" s="55">
        <f t="array" ref="G521">IF(OR(MID($E521,1,4)="وارد",MID($E521,1,10)="مرتجع عميل"),IF($D$3&lt;&gt;"",INDEX('HELP ACC-ITEMS'!$G$4:$G$1000,SMALL(IF(C521='HELP ACC-ITEMS'!$C$4:$C$1000,ROW('HELP ACC-ITEMS'!$C$4:$C$1000)-3),COUNTIF($C$8:C521,C521)))),0)</f>
        <v>0</v>
      </c>
      <c r="H521" s="55">
        <f t="array" ref="H521">IF(OR(MID($E521,1,5)="منصرف",MID($E521,1,10)="مرتجع مورد"),IF($D$3&lt;&gt;"",INDEX('HELP ACC-ITEMS'!$G$4:$G$1000,SMALL(IF(C521='HELP ACC-ITEMS'!$C$4:$C$1000,ROW('HELP ACC-ITEMS'!$C$4:$C$1000)-3),COUNTIF($C$8:C521,C521)))),0)</f>
        <v>0</v>
      </c>
      <c r="I521" s="55">
        <f t="shared" si="10"/>
        <v>0</v>
      </c>
      <c r="J521" s="55" t="str">
        <f t="array" ref="J521">IFERROR(INDEX('HELP ACC-ITEMS'!$H$4:$H$1000,SMALL(IF(C521='HELP ACC-ITEMS'!$C$4:$C$1000,ROW('HELP ACC-ITEMS'!$C$4:$C$1000)-3),COUNTIF($C$8:C521,C521))),"")</f>
        <v xml:space="preserve"> </v>
      </c>
    </row>
    <row r="522" spans="2:10">
      <c r="B522" s="55" t="str">
        <f>IF( E522&lt;&gt;"",COUNT($B$7:B521)+1,"")</f>
        <v/>
      </c>
      <c r="C522" s="57" t="str">
        <f>IFERROR(IF($D$3&lt;&gt;"",SMALL('HELP ACC-ITEMS'!$C$4:$C$1000,ROW(A516))," "),"    ")</f>
        <v xml:space="preserve"> </v>
      </c>
      <c r="D522" s="56" t="str">
        <f t="array" ref="D522">IFERROR(INDEX('HELP ACC-ITEMS'!$D$4:$D$1000,SMALL(IF(C522='HELP ACC-ITEMS'!$C$4:$C$1000,ROW('HELP ACC-ITEMS'!$C$4:$C$1000)-3),COUNTIF($C$8:C522,C522))),"")</f>
        <v xml:space="preserve"> </v>
      </c>
      <c r="E522" s="56" t="str">
        <f t="array" ref="E522">IFERROR(INDEX('HELP ACC-ITEMS'!$E$4:$E$1000,SMALL(IF(C522='HELP ACC-ITEMS'!$C$4:$C$1000,ROW('HELP ACC-ITEMS'!$C$4:$C$1000)-3),COUNTIF($C$8:C522,C522))),"")</f>
        <v/>
      </c>
      <c r="F522" s="56" t="str">
        <f t="array" ref="F522">IFERROR(INDEX('HELP ACC-ITEMS'!$F$4:$F$1000,SMALL(IF(C522='HELP ACC-ITEMS'!$C$4:$C$1000,ROW('HELP ACC-ITEMS'!$C$4:$C$1000)-3),COUNTIF($C$8:C522,C522))),"")</f>
        <v xml:space="preserve"> </v>
      </c>
      <c r="G522" s="55">
        <f t="array" ref="G522">IF(OR(MID($E522,1,4)="وارد",MID($E522,1,10)="مرتجع عميل"),IF($D$3&lt;&gt;"",INDEX('HELP ACC-ITEMS'!$G$4:$G$1000,SMALL(IF(C522='HELP ACC-ITEMS'!$C$4:$C$1000,ROW('HELP ACC-ITEMS'!$C$4:$C$1000)-3),COUNTIF($C$8:C522,C522)))),0)</f>
        <v>0</v>
      </c>
      <c r="H522" s="55">
        <f t="array" ref="H522">IF(OR(MID($E522,1,5)="منصرف",MID($E522,1,10)="مرتجع مورد"),IF($D$3&lt;&gt;"",INDEX('HELP ACC-ITEMS'!$G$4:$G$1000,SMALL(IF(C522='HELP ACC-ITEMS'!$C$4:$C$1000,ROW('HELP ACC-ITEMS'!$C$4:$C$1000)-3),COUNTIF($C$8:C522,C522)))),0)</f>
        <v>0</v>
      </c>
      <c r="I522" s="55">
        <f t="shared" si="10"/>
        <v>0</v>
      </c>
      <c r="J522" s="55" t="str">
        <f t="array" ref="J522">IFERROR(INDEX('HELP ACC-ITEMS'!$H$4:$H$1000,SMALL(IF(C522='HELP ACC-ITEMS'!$C$4:$C$1000,ROW('HELP ACC-ITEMS'!$C$4:$C$1000)-3),COUNTIF($C$8:C522,C522))),"")</f>
        <v xml:space="preserve"> </v>
      </c>
    </row>
    <row r="523" spans="2:10">
      <c r="B523" s="55" t="str">
        <f>IF( E523&lt;&gt;"",COUNT($B$7:B522)+1,"")</f>
        <v/>
      </c>
      <c r="C523" s="57" t="str">
        <f>IFERROR(IF($D$3&lt;&gt;"",SMALL('HELP ACC-ITEMS'!$C$4:$C$1000,ROW(A517))," "),"    ")</f>
        <v xml:space="preserve"> </v>
      </c>
      <c r="D523" s="56" t="str">
        <f t="array" ref="D523">IFERROR(INDEX('HELP ACC-ITEMS'!$D$4:$D$1000,SMALL(IF(C523='HELP ACC-ITEMS'!$C$4:$C$1000,ROW('HELP ACC-ITEMS'!$C$4:$C$1000)-3),COUNTIF($C$8:C523,C523))),"")</f>
        <v xml:space="preserve"> </v>
      </c>
      <c r="E523" s="56" t="str">
        <f t="array" ref="E523">IFERROR(INDEX('HELP ACC-ITEMS'!$E$4:$E$1000,SMALL(IF(C523='HELP ACC-ITEMS'!$C$4:$C$1000,ROW('HELP ACC-ITEMS'!$C$4:$C$1000)-3),COUNTIF($C$8:C523,C523))),"")</f>
        <v/>
      </c>
      <c r="F523" s="56" t="str">
        <f t="array" ref="F523">IFERROR(INDEX('HELP ACC-ITEMS'!$F$4:$F$1000,SMALL(IF(C523='HELP ACC-ITEMS'!$C$4:$C$1000,ROW('HELP ACC-ITEMS'!$C$4:$C$1000)-3),COUNTIF($C$8:C523,C523))),"")</f>
        <v xml:space="preserve"> </v>
      </c>
      <c r="G523" s="55">
        <f t="array" ref="G523">IF(OR(MID($E523,1,4)="وارد",MID($E523,1,10)="مرتجع عميل"),IF($D$3&lt;&gt;"",INDEX('HELP ACC-ITEMS'!$G$4:$G$1000,SMALL(IF(C523='HELP ACC-ITEMS'!$C$4:$C$1000,ROW('HELP ACC-ITEMS'!$C$4:$C$1000)-3),COUNTIF($C$8:C523,C523)))),0)</f>
        <v>0</v>
      </c>
      <c r="H523" s="55">
        <f t="array" ref="H523">IF(OR(MID($E523,1,5)="منصرف",MID($E523,1,10)="مرتجع مورد"),IF($D$3&lt;&gt;"",INDEX('HELP ACC-ITEMS'!$G$4:$G$1000,SMALL(IF(C523='HELP ACC-ITEMS'!$C$4:$C$1000,ROW('HELP ACC-ITEMS'!$C$4:$C$1000)-3),COUNTIF($C$8:C523,C523)))),0)</f>
        <v>0</v>
      </c>
      <c r="I523" s="55">
        <f t="shared" si="10"/>
        <v>0</v>
      </c>
      <c r="J523" s="55" t="str">
        <f t="array" ref="J523">IFERROR(INDEX('HELP ACC-ITEMS'!$H$4:$H$1000,SMALL(IF(C523='HELP ACC-ITEMS'!$C$4:$C$1000,ROW('HELP ACC-ITEMS'!$C$4:$C$1000)-3),COUNTIF($C$8:C523,C523))),"")</f>
        <v xml:space="preserve"> </v>
      </c>
    </row>
    <row r="524" spans="2:10">
      <c r="B524" s="55" t="str">
        <f>IF( E524&lt;&gt;"",COUNT($B$7:B523)+1,"")</f>
        <v/>
      </c>
      <c r="C524" s="57" t="str">
        <f>IFERROR(IF($D$3&lt;&gt;"",SMALL('HELP ACC-ITEMS'!$C$4:$C$1000,ROW(A518))," "),"    ")</f>
        <v xml:space="preserve"> </v>
      </c>
      <c r="D524" s="56" t="str">
        <f t="array" ref="D524">IFERROR(INDEX('HELP ACC-ITEMS'!$D$4:$D$1000,SMALL(IF(C524='HELP ACC-ITEMS'!$C$4:$C$1000,ROW('HELP ACC-ITEMS'!$C$4:$C$1000)-3),COUNTIF($C$8:C524,C524))),"")</f>
        <v xml:space="preserve"> </v>
      </c>
      <c r="E524" s="56" t="str">
        <f t="array" ref="E524">IFERROR(INDEX('HELP ACC-ITEMS'!$E$4:$E$1000,SMALL(IF(C524='HELP ACC-ITEMS'!$C$4:$C$1000,ROW('HELP ACC-ITEMS'!$C$4:$C$1000)-3),COUNTIF($C$8:C524,C524))),"")</f>
        <v/>
      </c>
      <c r="F524" s="56" t="str">
        <f t="array" ref="F524">IFERROR(INDEX('HELP ACC-ITEMS'!$F$4:$F$1000,SMALL(IF(C524='HELP ACC-ITEMS'!$C$4:$C$1000,ROW('HELP ACC-ITEMS'!$C$4:$C$1000)-3),COUNTIF($C$8:C524,C524))),"")</f>
        <v xml:space="preserve"> </v>
      </c>
      <c r="G524" s="55">
        <f t="array" ref="G524">IF(OR(MID($E524,1,4)="وارد",MID($E524,1,10)="مرتجع عميل"),IF($D$3&lt;&gt;"",INDEX('HELP ACC-ITEMS'!$G$4:$G$1000,SMALL(IF(C524='HELP ACC-ITEMS'!$C$4:$C$1000,ROW('HELP ACC-ITEMS'!$C$4:$C$1000)-3),COUNTIF($C$8:C524,C524)))),0)</f>
        <v>0</v>
      </c>
      <c r="H524" s="55">
        <f t="array" ref="H524">IF(OR(MID($E524,1,5)="منصرف",MID($E524,1,10)="مرتجع مورد"),IF($D$3&lt;&gt;"",INDEX('HELP ACC-ITEMS'!$G$4:$G$1000,SMALL(IF(C524='HELP ACC-ITEMS'!$C$4:$C$1000,ROW('HELP ACC-ITEMS'!$C$4:$C$1000)-3),COUNTIF($C$8:C524,C524)))),0)</f>
        <v>0</v>
      </c>
      <c r="I524" s="55">
        <f t="shared" si="10"/>
        <v>0</v>
      </c>
      <c r="J524" s="55" t="str">
        <f t="array" ref="J524">IFERROR(INDEX('HELP ACC-ITEMS'!$H$4:$H$1000,SMALL(IF(C524='HELP ACC-ITEMS'!$C$4:$C$1000,ROW('HELP ACC-ITEMS'!$C$4:$C$1000)-3),COUNTIF($C$8:C524,C524))),"")</f>
        <v xml:space="preserve"> </v>
      </c>
    </row>
    <row r="525" spans="2:10">
      <c r="B525" s="55" t="str">
        <f>IF( E525&lt;&gt;"",COUNT($B$7:B524)+1,"")</f>
        <v/>
      </c>
      <c r="C525" s="57" t="str">
        <f>IFERROR(IF($D$3&lt;&gt;"",SMALL('HELP ACC-ITEMS'!$C$4:$C$1000,ROW(A519))," "),"    ")</f>
        <v xml:space="preserve"> </v>
      </c>
      <c r="D525" s="56" t="str">
        <f t="array" ref="D525">IFERROR(INDEX('HELP ACC-ITEMS'!$D$4:$D$1000,SMALL(IF(C525='HELP ACC-ITEMS'!$C$4:$C$1000,ROW('HELP ACC-ITEMS'!$C$4:$C$1000)-3),COUNTIF($C$8:C525,C525))),"")</f>
        <v xml:space="preserve"> </v>
      </c>
      <c r="E525" s="56" t="str">
        <f t="array" ref="E525">IFERROR(INDEX('HELP ACC-ITEMS'!$E$4:$E$1000,SMALL(IF(C525='HELP ACC-ITEMS'!$C$4:$C$1000,ROW('HELP ACC-ITEMS'!$C$4:$C$1000)-3),COUNTIF($C$8:C525,C525))),"")</f>
        <v/>
      </c>
      <c r="F525" s="56" t="str">
        <f t="array" ref="F525">IFERROR(INDEX('HELP ACC-ITEMS'!$F$4:$F$1000,SMALL(IF(C525='HELP ACC-ITEMS'!$C$4:$C$1000,ROW('HELP ACC-ITEMS'!$C$4:$C$1000)-3),COUNTIF($C$8:C525,C525))),"")</f>
        <v xml:space="preserve"> </v>
      </c>
      <c r="G525" s="55">
        <f t="array" ref="G525">IF(OR(MID($E525,1,4)="وارد",MID($E525,1,10)="مرتجع عميل"),IF($D$3&lt;&gt;"",INDEX('HELP ACC-ITEMS'!$G$4:$G$1000,SMALL(IF(C525='HELP ACC-ITEMS'!$C$4:$C$1000,ROW('HELP ACC-ITEMS'!$C$4:$C$1000)-3),COUNTIF($C$8:C525,C525)))),0)</f>
        <v>0</v>
      </c>
      <c r="H525" s="55">
        <f t="array" ref="H525">IF(OR(MID($E525,1,5)="منصرف",MID($E525,1,10)="مرتجع مورد"),IF($D$3&lt;&gt;"",INDEX('HELP ACC-ITEMS'!$G$4:$G$1000,SMALL(IF(C525='HELP ACC-ITEMS'!$C$4:$C$1000,ROW('HELP ACC-ITEMS'!$C$4:$C$1000)-3),COUNTIF($C$8:C525,C525)))),0)</f>
        <v>0</v>
      </c>
      <c r="I525" s="55">
        <f t="shared" si="10"/>
        <v>0</v>
      </c>
      <c r="J525" s="55" t="str">
        <f t="array" ref="J525">IFERROR(INDEX('HELP ACC-ITEMS'!$H$4:$H$1000,SMALL(IF(C525='HELP ACC-ITEMS'!$C$4:$C$1000,ROW('HELP ACC-ITEMS'!$C$4:$C$1000)-3),COUNTIF($C$8:C525,C525))),"")</f>
        <v xml:space="preserve"> </v>
      </c>
    </row>
    <row r="526" spans="2:10">
      <c r="B526" s="55" t="str">
        <f>IF( E526&lt;&gt;"",COUNT($B$7:B525)+1,"")</f>
        <v/>
      </c>
      <c r="C526" s="57" t="str">
        <f>IFERROR(IF($D$3&lt;&gt;"",SMALL('HELP ACC-ITEMS'!$C$4:$C$1000,ROW(A520))," "),"    ")</f>
        <v xml:space="preserve"> </v>
      </c>
      <c r="D526" s="56" t="str">
        <f t="array" ref="D526">IFERROR(INDEX('HELP ACC-ITEMS'!$D$4:$D$1000,SMALL(IF(C526='HELP ACC-ITEMS'!$C$4:$C$1000,ROW('HELP ACC-ITEMS'!$C$4:$C$1000)-3),COUNTIF($C$8:C526,C526))),"")</f>
        <v xml:space="preserve"> </v>
      </c>
      <c r="E526" s="56" t="str">
        <f t="array" ref="E526">IFERROR(INDEX('HELP ACC-ITEMS'!$E$4:$E$1000,SMALL(IF(C526='HELP ACC-ITEMS'!$C$4:$C$1000,ROW('HELP ACC-ITEMS'!$C$4:$C$1000)-3),COUNTIF($C$8:C526,C526))),"")</f>
        <v/>
      </c>
      <c r="F526" s="56" t="str">
        <f t="array" ref="F526">IFERROR(INDEX('HELP ACC-ITEMS'!$F$4:$F$1000,SMALL(IF(C526='HELP ACC-ITEMS'!$C$4:$C$1000,ROW('HELP ACC-ITEMS'!$C$4:$C$1000)-3),COUNTIF($C$8:C526,C526))),"")</f>
        <v xml:space="preserve"> </v>
      </c>
      <c r="G526" s="55">
        <f t="array" ref="G526">IF(OR(MID($E526,1,4)="وارد",MID($E526,1,10)="مرتجع عميل"),IF($D$3&lt;&gt;"",INDEX('HELP ACC-ITEMS'!$G$4:$G$1000,SMALL(IF(C526='HELP ACC-ITEMS'!$C$4:$C$1000,ROW('HELP ACC-ITEMS'!$C$4:$C$1000)-3),COUNTIF($C$8:C526,C526)))),0)</f>
        <v>0</v>
      </c>
      <c r="H526" s="55">
        <f t="array" ref="H526">IF(OR(MID($E526,1,5)="منصرف",MID($E526,1,10)="مرتجع مورد"),IF($D$3&lt;&gt;"",INDEX('HELP ACC-ITEMS'!$G$4:$G$1000,SMALL(IF(C526='HELP ACC-ITEMS'!$C$4:$C$1000,ROW('HELP ACC-ITEMS'!$C$4:$C$1000)-3),COUNTIF($C$8:C526,C526)))),0)</f>
        <v>0</v>
      </c>
      <c r="I526" s="55">
        <f t="shared" ref="I526:I589" si="11">I525+G526-H526</f>
        <v>0</v>
      </c>
      <c r="J526" s="55" t="str">
        <f t="array" ref="J526">IFERROR(INDEX('HELP ACC-ITEMS'!$H$4:$H$1000,SMALL(IF(C526='HELP ACC-ITEMS'!$C$4:$C$1000,ROW('HELP ACC-ITEMS'!$C$4:$C$1000)-3),COUNTIF($C$8:C526,C526))),"")</f>
        <v xml:space="preserve"> </v>
      </c>
    </row>
    <row r="527" spans="2:10">
      <c r="B527" s="55" t="str">
        <f>IF( E527&lt;&gt;"",COUNT($B$7:B526)+1,"")</f>
        <v/>
      </c>
      <c r="C527" s="57" t="str">
        <f>IFERROR(IF($D$3&lt;&gt;"",SMALL('HELP ACC-ITEMS'!$C$4:$C$1000,ROW(A521))," "),"    ")</f>
        <v xml:space="preserve"> </v>
      </c>
      <c r="D527" s="56" t="str">
        <f t="array" ref="D527">IFERROR(INDEX('HELP ACC-ITEMS'!$D$4:$D$1000,SMALL(IF(C527='HELP ACC-ITEMS'!$C$4:$C$1000,ROW('HELP ACC-ITEMS'!$C$4:$C$1000)-3),COUNTIF($C$8:C527,C527))),"")</f>
        <v xml:space="preserve"> </v>
      </c>
      <c r="E527" s="56" t="str">
        <f t="array" ref="E527">IFERROR(INDEX('HELP ACC-ITEMS'!$E$4:$E$1000,SMALL(IF(C527='HELP ACC-ITEMS'!$C$4:$C$1000,ROW('HELP ACC-ITEMS'!$C$4:$C$1000)-3),COUNTIF($C$8:C527,C527))),"")</f>
        <v/>
      </c>
      <c r="F527" s="56" t="str">
        <f t="array" ref="F527">IFERROR(INDEX('HELP ACC-ITEMS'!$F$4:$F$1000,SMALL(IF(C527='HELP ACC-ITEMS'!$C$4:$C$1000,ROW('HELP ACC-ITEMS'!$C$4:$C$1000)-3),COUNTIF($C$8:C527,C527))),"")</f>
        <v xml:space="preserve"> </v>
      </c>
      <c r="G527" s="55">
        <f t="array" ref="G527">IF(OR(MID($E527,1,4)="وارد",MID($E527,1,10)="مرتجع عميل"),IF($D$3&lt;&gt;"",INDEX('HELP ACC-ITEMS'!$G$4:$G$1000,SMALL(IF(C527='HELP ACC-ITEMS'!$C$4:$C$1000,ROW('HELP ACC-ITEMS'!$C$4:$C$1000)-3),COUNTIF($C$8:C527,C527)))),0)</f>
        <v>0</v>
      </c>
      <c r="H527" s="55">
        <f t="array" ref="H527">IF(OR(MID($E527,1,5)="منصرف",MID($E527,1,10)="مرتجع مورد"),IF($D$3&lt;&gt;"",INDEX('HELP ACC-ITEMS'!$G$4:$G$1000,SMALL(IF(C527='HELP ACC-ITEMS'!$C$4:$C$1000,ROW('HELP ACC-ITEMS'!$C$4:$C$1000)-3),COUNTIF($C$8:C527,C527)))),0)</f>
        <v>0</v>
      </c>
      <c r="I527" s="55">
        <f t="shared" si="11"/>
        <v>0</v>
      </c>
      <c r="J527" s="55" t="str">
        <f t="array" ref="J527">IFERROR(INDEX('HELP ACC-ITEMS'!$H$4:$H$1000,SMALL(IF(C527='HELP ACC-ITEMS'!$C$4:$C$1000,ROW('HELP ACC-ITEMS'!$C$4:$C$1000)-3),COUNTIF($C$8:C527,C527))),"")</f>
        <v xml:space="preserve"> </v>
      </c>
    </row>
    <row r="528" spans="2:10">
      <c r="B528" s="55" t="str">
        <f>IF( E528&lt;&gt;"",COUNT($B$7:B527)+1,"")</f>
        <v/>
      </c>
      <c r="C528" s="57" t="str">
        <f>IFERROR(IF($D$3&lt;&gt;"",SMALL('HELP ACC-ITEMS'!$C$4:$C$1000,ROW(A522))," "),"    ")</f>
        <v xml:space="preserve"> </v>
      </c>
      <c r="D528" s="56" t="str">
        <f t="array" ref="D528">IFERROR(INDEX('HELP ACC-ITEMS'!$D$4:$D$1000,SMALL(IF(C528='HELP ACC-ITEMS'!$C$4:$C$1000,ROW('HELP ACC-ITEMS'!$C$4:$C$1000)-3),COUNTIF($C$8:C528,C528))),"")</f>
        <v xml:space="preserve"> </v>
      </c>
      <c r="E528" s="56" t="str">
        <f t="array" ref="E528">IFERROR(INDEX('HELP ACC-ITEMS'!$E$4:$E$1000,SMALL(IF(C528='HELP ACC-ITEMS'!$C$4:$C$1000,ROW('HELP ACC-ITEMS'!$C$4:$C$1000)-3),COUNTIF($C$8:C528,C528))),"")</f>
        <v/>
      </c>
      <c r="F528" s="56" t="str">
        <f t="array" ref="F528">IFERROR(INDEX('HELP ACC-ITEMS'!$F$4:$F$1000,SMALL(IF(C528='HELP ACC-ITEMS'!$C$4:$C$1000,ROW('HELP ACC-ITEMS'!$C$4:$C$1000)-3),COUNTIF($C$8:C528,C528))),"")</f>
        <v xml:space="preserve"> </v>
      </c>
      <c r="G528" s="55">
        <f t="array" ref="G528">IF(OR(MID($E528,1,4)="وارد",MID($E528,1,10)="مرتجع عميل"),IF($D$3&lt;&gt;"",INDEX('HELP ACC-ITEMS'!$G$4:$G$1000,SMALL(IF(C528='HELP ACC-ITEMS'!$C$4:$C$1000,ROW('HELP ACC-ITEMS'!$C$4:$C$1000)-3),COUNTIF($C$8:C528,C528)))),0)</f>
        <v>0</v>
      </c>
      <c r="H528" s="55">
        <f t="array" ref="H528">IF(OR(MID($E528,1,5)="منصرف",MID($E528,1,10)="مرتجع مورد"),IF($D$3&lt;&gt;"",INDEX('HELP ACC-ITEMS'!$G$4:$G$1000,SMALL(IF(C528='HELP ACC-ITEMS'!$C$4:$C$1000,ROW('HELP ACC-ITEMS'!$C$4:$C$1000)-3),COUNTIF($C$8:C528,C528)))),0)</f>
        <v>0</v>
      </c>
      <c r="I528" s="55">
        <f t="shared" si="11"/>
        <v>0</v>
      </c>
      <c r="J528" s="55" t="str">
        <f t="array" ref="J528">IFERROR(INDEX('HELP ACC-ITEMS'!$H$4:$H$1000,SMALL(IF(C528='HELP ACC-ITEMS'!$C$4:$C$1000,ROW('HELP ACC-ITEMS'!$C$4:$C$1000)-3),COUNTIF($C$8:C528,C528))),"")</f>
        <v xml:space="preserve"> </v>
      </c>
    </row>
    <row r="529" spans="2:10">
      <c r="B529" s="55" t="str">
        <f>IF( E529&lt;&gt;"",COUNT($B$7:B528)+1,"")</f>
        <v/>
      </c>
      <c r="C529" s="57" t="str">
        <f>IFERROR(IF($D$3&lt;&gt;"",SMALL('HELP ACC-ITEMS'!$C$4:$C$1000,ROW(A523))," "),"    ")</f>
        <v xml:space="preserve"> </v>
      </c>
      <c r="D529" s="56" t="str">
        <f t="array" ref="D529">IFERROR(INDEX('HELP ACC-ITEMS'!$D$4:$D$1000,SMALL(IF(C529='HELP ACC-ITEMS'!$C$4:$C$1000,ROW('HELP ACC-ITEMS'!$C$4:$C$1000)-3),COUNTIF($C$8:C529,C529))),"")</f>
        <v xml:space="preserve"> </v>
      </c>
      <c r="E529" s="56" t="str">
        <f t="array" ref="E529">IFERROR(INDEX('HELP ACC-ITEMS'!$E$4:$E$1000,SMALL(IF(C529='HELP ACC-ITEMS'!$C$4:$C$1000,ROW('HELP ACC-ITEMS'!$C$4:$C$1000)-3),COUNTIF($C$8:C529,C529))),"")</f>
        <v/>
      </c>
      <c r="F529" s="56" t="str">
        <f t="array" ref="F529">IFERROR(INDEX('HELP ACC-ITEMS'!$F$4:$F$1000,SMALL(IF(C529='HELP ACC-ITEMS'!$C$4:$C$1000,ROW('HELP ACC-ITEMS'!$C$4:$C$1000)-3),COUNTIF($C$8:C529,C529))),"")</f>
        <v xml:space="preserve"> </v>
      </c>
      <c r="G529" s="55">
        <f t="array" ref="G529">IF(OR(MID($E529,1,4)="وارد",MID($E529,1,10)="مرتجع عميل"),IF($D$3&lt;&gt;"",INDEX('HELP ACC-ITEMS'!$G$4:$G$1000,SMALL(IF(C529='HELP ACC-ITEMS'!$C$4:$C$1000,ROW('HELP ACC-ITEMS'!$C$4:$C$1000)-3),COUNTIF($C$8:C529,C529)))),0)</f>
        <v>0</v>
      </c>
      <c r="H529" s="55">
        <f t="array" ref="H529">IF(OR(MID($E529,1,5)="منصرف",MID($E529,1,10)="مرتجع مورد"),IF($D$3&lt;&gt;"",INDEX('HELP ACC-ITEMS'!$G$4:$G$1000,SMALL(IF(C529='HELP ACC-ITEMS'!$C$4:$C$1000,ROW('HELP ACC-ITEMS'!$C$4:$C$1000)-3),COUNTIF($C$8:C529,C529)))),0)</f>
        <v>0</v>
      </c>
      <c r="I529" s="55">
        <f t="shared" si="11"/>
        <v>0</v>
      </c>
      <c r="J529" s="55" t="str">
        <f t="array" ref="J529">IFERROR(INDEX('HELP ACC-ITEMS'!$H$4:$H$1000,SMALL(IF(C529='HELP ACC-ITEMS'!$C$4:$C$1000,ROW('HELP ACC-ITEMS'!$C$4:$C$1000)-3),COUNTIF($C$8:C529,C529))),"")</f>
        <v xml:space="preserve"> </v>
      </c>
    </row>
    <row r="530" spans="2:10">
      <c r="B530" s="55" t="str">
        <f>IF( E530&lt;&gt;"",COUNT($B$7:B529)+1,"")</f>
        <v/>
      </c>
      <c r="C530" s="57" t="str">
        <f>IFERROR(IF($D$3&lt;&gt;"",SMALL('HELP ACC-ITEMS'!$C$4:$C$1000,ROW(A524))," "),"    ")</f>
        <v xml:space="preserve"> </v>
      </c>
      <c r="D530" s="56" t="str">
        <f t="array" ref="D530">IFERROR(INDEX('HELP ACC-ITEMS'!$D$4:$D$1000,SMALL(IF(C530='HELP ACC-ITEMS'!$C$4:$C$1000,ROW('HELP ACC-ITEMS'!$C$4:$C$1000)-3),COUNTIF($C$8:C530,C530))),"")</f>
        <v xml:space="preserve"> </v>
      </c>
      <c r="E530" s="56" t="str">
        <f t="array" ref="E530">IFERROR(INDEX('HELP ACC-ITEMS'!$E$4:$E$1000,SMALL(IF(C530='HELP ACC-ITEMS'!$C$4:$C$1000,ROW('HELP ACC-ITEMS'!$C$4:$C$1000)-3),COUNTIF($C$8:C530,C530))),"")</f>
        <v/>
      </c>
      <c r="F530" s="56" t="str">
        <f t="array" ref="F530">IFERROR(INDEX('HELP ACC-ITEMS'!$F$4:$F$1000,SMALL(IF(C530='HELP ACC-ITEMS'!$C$4:$C$1000,ROW('HELP ACC-ITEMS'!$C$4:$C$1000)-3),COUNTIF($C$8:C530,C530))),"")</f>
        <v xml:space="preserve"> </v>
      </c>
      <c r="G530" s="55">
        <f t="array" ref="G530">IF(OR(MID($E530,1,4)="وارد",MID($E530,1,10)="مرتجع عميل"),IF($D$3&lt;&gt;"",INDEX('HELP ACC-ITEMS'!$G$4:$G$1000,SMALL(IF(C530='HELP ACC-ITEMS'!$C$4:$C$1000,ROW('HELP ACC-ITEMS'!$C$4:$C$1000)-3),COUNTIF($C$8:C530,C530)))),0)</f>
        <v>0</v>
      </c>
      <c r="H530" s="55">
        <f t="array" ref="H530">IF(OR(MID($E530,1,5)="منصرف",MID($E530,1,10)="مرتجع مورد"),IF($D$3&lt;&gt;"",INDEX('HELP ACC-ITEMS'!$G$4:$G$1000,SMALL(IF(C530='HELP ACC-ITEMS'!$C$4:$C$1000,ROW('HELP ACC-ITEMS'!$C$4:$C$1000)-3),COUNTIF($C$8:C530,C530)))),0)</f>
        <v>0</v>
      </c>
      <c r="I530" s="55">
        <f t="shared" si="11"/>
        <v>0</v>
      </c>
      <c r="J530" s="55" t="str">
        <f t="array" ref="J530">IFERROR(INDEX('HELP ACC-ITEMS'!$H$4:$H$1000,SMALL(IF(C530='HELP ACC-ITEMS'!$C$4:$C$1000,ROW('HELP ACC-ITEMS'!$C$4:$C$1000)-3),COUNTIF($C$8:C530,C530))),"")</f>
        <v xml:space="preserve"> </v>
      </c>
    </row>
    <row r="531" spans="2:10">
      <c r="B531" s="55" t="str">
        <f>IF( E531&lt;&gt;"",COUNT($B$7:B530)+1,"")</f>
        <v/>
      </c>
      <c r="C531" s="57" t="str">
        <f>IFERROR(IF($D$3&lt;&gt;"",SMALL('HELP ACC-ITEMS'!$C$4:$C$1000,ROW(A525))," "),"    ")</f>
        <v xml:space="preserve"> </v>
      </c>
      <c r="D531" s="56" t="str">
        <f t="array" ref="D531">IFERROR(INDEX('HELP ACC-ITEMS'!$D$4:$D$1000,SMALL(IF(C531='HELP ACC-ITEMS'!$C$4:$C$1000,ROW('HELP ACC-ITEMS'!$C$4:$C$1000)-3),COUNTIF($C$8:C531,C531))),"")</f>
        <v xml:space="preserve"> </v>
      </c>
      <c r="E531" s="56" t="str">
        <f t="array" ref="E531">IFERROR(INDEX('HELP ACC-ITEMS'!$E$4:$E$1000,SMALL(IF(C531='HELP ACC-ITEMS'!$C$4:$C$1000,ROW('HELP ACC-ITEMS'!$C$4:$C$1000)-3),COUNTIF($C$8:C531,C531))),"")</f>
        <v/>
      </c>
      <c r="F531" s="56" t="str">
        <f t="array" ref="F531">IFERROR(INDEX('HELP ACC-ITEMS'!$F$4:$F$1000,SMALL(IF(C531='HELP ACC-ITEMS'!$C$4:$C$1000,ROW('HELP ACC-ITEMS'!$C$4:$C$1000)-3),COUNTIF($C$8:C531,C531))),"")</f>
        <v xml:space="preserve"> </v>
      </c>
      <c r="G531" s="55">
        <f t="array" ref="G531">IF(OR(MID($E531,1,4)="وارد",MID($E531,1,10)="مرتجع عميل"),IF($D$3&lt;&gt;"",INDEX('HELP ACC-ITEMS'!$G$4:$G$1000,SMALL(IF(C531='HELP ACC-ITEMS'!$C$4:$C$1000,ROW('HELP ACC-ITEMS'!$C$4:$C$1000)-3),COUNTIF($C$8:C531,C531)))),0)</f>
        <v>0</v>
      </c>
      <c r="H531" s="55">
        <f t="array" ref="H531">IF(OR(MID($E531,1,5)="منصرف",MID($E531,1,10)="مرتجع مورد"),IF($D$3&lt;&gt;"",INDEX('HELP ACC-ITEMS'!$G$4:$G$1000,SMALL(IF(C531='HELP ACC-ITEMS'!$C$4:$C$1000,ROW('HELP ACC-ITEMS'!$C$4:$C$1000)-3),COUNTIF($C$8:C531,C531)))),0)</f>
        <v>0</v>
      </c>
      <c r="I531" s="55">
        <f t="shared" si="11"/>
        <v>0</v>
      </c>
      <c r="J531" s="55" t="str">
        <f t="array" ref="J531">IFERROR(INDEX('HELP ACC-ITEMS'!$H$4:$H$1000,SMALL(IF(C531='HELP ACC-ITEMS'!$C$4:$C$1000,ROW('HELP ACC-ITEMS'!$C$4:$C$1000)-3),COUNTIF($C$8:C531,C531))),"")</f>
        <v xml:space="preserve"> </v>
      </c>
    </row>
    <row r="532" spans="2:10">
      <c r="B532" s="55" t="str">
        <f>IF( E532&lt;&gt;"",COUNT($B$7:B531)+1,"")</f>
        <v/>
      </c>
      <c r="C532" s="57" t="str">
        <f>IFERROR(IF($D$3&lt;&gt;"",SMALL('HELP ACC-ITEMS'!$C$4:$C$1000,ROW(A526))," "),"    ")</f>
        <v xml:space="preserve"> </v>
      </c>
      <c r="D532" s="56" t="str">
        <f t="array" ref="D532">IFERROR(INDEX('HELP ACC-ITEMS'!$D$4:$D$1000,SMALL(IF(C532='HELP ACC-ITEMS'!$C$4:$C$1000,ROW('HELP ACC-ITEMS'!$C$4:$C$1000)-3),COUNTIF($C$8:C532,C532))),"")</f>
        <v xml:space="preserve"> </v>
      </c>
      <c r="E532" s="56" t="str">
        <f t="array" ref="E532">IFERROR(INDEX('HELP ACC-ITEMS'!$E$4:$E$1000,SMALL(IF(C532='HELP ACC-ITEMS'!$C$4:$C$1000,ROW('HELP ACC-ITEMS'!$C$4:$C$1000)-3),COUNTIF($C$8:C532,C532))),"")</f>
        <v/>
      </c>
      <c r="F532" s="56" t="str">
        <f t="array" ref="F532">IFERROR(INDEX('HELP ACC-ITEMS'!$F$4:$F$1000,SMALL(IF(C532='HELP ACC-ITEMS'!$C$4:$C$1000,ROW('HELP ACC-ITEMS'!$C$4:$C$1000)-3),COUNTIF($C$8:C532,C532))),"")</f>
        <v xml:space="preserve"> </v>
      </c>
      <c r="G532" s="55">
        <f t="array" ref="G532">IF(OR(MID($E532,1,4)="وارد",MID($E532,1,10)="مرتجع عميل"),IF($D$3&lt;&gt;"",INDEX('HELP ACC-ITEMS'!$G$4:$G$1000,SMALL(IF(C532='HELP ACC-ITEMS'!$C$4:$C$1000,ROW('HELP ACC-ITEMS'!$C$4:$C$1000)-3),COUNTIF($C$8:C532,C532)))),0)</f>
        <v>0</v>
      </c>
      <c r="H532" s="55">
        <f t="array" ref="H532">IF(OR(MID($E532,1,5)="منصرف",MID($E532,1,10)="مرتجع مورد"),IF($D$3&lt;&gt;"",INDEX('HELP ACC-ITEMS'!$G$4:$G$1000,SMALL(IF(C532='HELP ACC-ITEMS'!$C$4:$C$1000,ROW('HELP ACC-ITEMS'!$C$4:$C$1000)-3),COUNTIF($C$8:C532,C532)))),0)</f>
        <v>0</v>
      </c>
      <c r="I532" s="55">
        <f t="shared" si="11"/>
        <v>0</v>
      </c>
      <c r="J532" s="55" t="str">
        <f t="array" ref="J532">IFERROR(INDEX('HELP ACC-ITEMS'!$H$4:$H$1000,SMALL(IF(C532='HELP ACC-ITEMS'!$C$4:$C$1000,ROW('HELP ACC-ITEMS'!$C$4:$C$1000)-3),COUNTIF($C$8:C532,C532))),"")</f>
        <v xml:space="preserve"> </v>
      </c>
    </row>
    <row r="533" spans="2:10">
      <c r="B533" s="55" t="str">
        <f>IF( E533&lt;&gt;"",COUNT($B$7:B532)+1,"")</f>
        <v/>
      </c>
      <c r="C533" s="57" t="str">
        <f>IFERROR(IF($D$3&lt;&gt;"",SMALL('HELP ACC-ITEMS'!$C$4:$C$1000,ROW(A527))," "),"    ")</f>
        <v xml:space="preserve"> </v>
      </c>
      <c r="D533" s="56" t="str">
        <f t="array" ref="D533">IFERROR(INDEX('HELP ACC-ITEMS'!$D$4:$D$1000,SMALL(IF(C533='HELP ACC-ITEMS'!$C$4:$C$1000,ROW('HELP ACC-ITEMS'!$C$4:$C$1000)-3),COUNTIF($C$8:C533,C533))),"")</f>
        <v xml:space="preserve"> </v>
      </c>
      <c r="E533" s="56" t="str">
        <f t="array" ref="E533">IFERROR(INDEX('HELP ACC-ITEMS'!$E$4:$E$1000,SMALL(IF(C533='HELP ACC-ITEMS'!$C$4:$C$1000,ROW('HELP ACC-ITEMS'!$C$4:$C$1000)-3),COUNTIF($C$8:C533,C533))),"")</f>
        <v/>
      </c>
      <c r="F533" s="56" t="str">
        <f t="array" ref="F533">IFERROR(INDEX('HELP ACC-ITEMS'!$F$4:$F$1000,SMALL(IF(C533='HELP ACC-ITEMS'!$C$4:$C$1000,ROW('HELP ACC-ITEMS'!$C$4:$C$1000)-3),COUNTIF($C$8:C533,C533))),"")</f>
        <v xml:space="preserve"> </v>
      </c>
      <c r="G533" s="55">
        <f t="array" ref="G533">IF(OR(MID($E533,1,4)="وارد",MID($E533,1,10)="مرتجع عميل"),IF($D$3&lt;&gt;"",INDEX('HELP ACC-ITEMS'!$G$4:$G$1000,SMALL(IF(C533='HELP ACC-ITEMS'!$C$4:$C$1000,ROW('HELP ACC-ITEMS'!$C$4:$C$1000)-3),COUNTIF($C$8:C533,C533)))),0)</f>
        <v>0</v>
      </c>
      <c r="H533" s="55">
        <f t="array" ref="H533">IF(OR(MID($E533,1,5)="منصرف",MID($E533,1,10)="مرتجع مورد"),IF($D$3&lt;&gt;"",INDEX('HELP ACC-ITEMS'!$G$4:$G$1000,SMALL(IF(C533='HELP ACC-ITEMS'!$C$4:$C$1000,ROW('HELP ACC-ITEMS'!$C$4:$C$1000)-3),COUNTIF($C$8:C533,C533)))),0)</f>
        <v>0</v>
      </c>
      <c r="I533" s="55">
        <f t="shared" si="11"/>
        <v>0</v>
      </c>
      <c r="J533" s="55" t="str">
        <f t="array" ref="J533">IFERROR(INDEX('HELP ACC-ITEMS'!$H$4:$H$1000,SMALL(IF(C533='HELP ACC-ITEMS'!$C$4:$C$1000,ROW('HELP ACC-ITEMS'!$C$4:$C$1000)-3),COUNTIF($C$8:C533,C533))),"")</f>
        <v xml:space="preserve"> </v>
      </c>
    </row>
    <row r="534" spans="2:10">
      <c r="B534" s="55" t="str">
        <f>IF( E534&lt;&gt;"",COUNT($B$7:B533)+1,"")</f>
        <v/>
      </c>
      <c r="C534" s="57" t="str">
        <f>IFERROR(IF($D$3&lt;&gt;"",SMALL('HELP ACC-ITEMS'!$C$4:$C$1000,ROW(A528))," "),"    ")</f>
        <v xml:space="preserve"> </v>
      </c>
      <c r="D534" s="56" t="str">
        <f t="array" ref="D534">IFERROR(INDEX('HELP ACC-ITEMS'!$D$4:$D$1000,SMALL(IF(C534='HELP ACC-ITEMS'!$C$4:$C$1000,ROW('HELP ACC-ITEMS'!$C$4:$C$1000)-3),COUNTIF($C$8:C534,C534))),"")</f>
        <v xml:space="preserve"> </v>
      </c>
      <c r="E534" s="56" t="str">
        <f t="array" ref="E534">IFERROR(INDEX('HELP ACC-ITEMS'!$E$4:$E$1000,SMALL(IF(C534='HELP ACC-ITEMS'!$C$4:$C$1000,ROW('HELP ACC-ITEMS'!$C$4:$C$1000)-3),COUNTIF($C$8:C534,C534))),"")</f>
        <v/>
      </c>
      <c r="F534" s="56" t="str">
        <f t="array" ref="F534">IFERROR(INDEX('HELP ACC-ITEMS'!$F$4:$F$1000,SMALL(IF(C534='HELP ACC-ITEMS'!$C$4:$C$1000,ROW('HELP ACC-ITEMS'!$C$4:$C$1000)-3),COUNTIF($C$8:C534,C534))),"")</f>
        <v xml:space="preserve"> </v>
      </c>
      <c r="G534" s="55">
        <f t="array" ref="G534">IF(OR(MID($E534,1,4)="وارد",MID($E534,1,10)="مرتجع عميل"),IF($D$3&lt;&gt;"",INDEX('HELP ACC-ITEMS'!$G$4:$G$1000,SMALL(IF(C534='HELP ACC-ITEMS'!$C$4:$C$1000,ROW('HELP ACC-ITEMS'!$C$4:$C$1000)-3),COUNTIF($C$8:C534,C534)))),0)</f>
        <v>0</v>
      </c>
      <c r="H534" s="55">
        <f t="array" ref="H534">IF(OR(MID($E534,1,5)="منصرف",MID($E534,1,10)="مرتجع مورد"),IF($D$3&lt;&gt;"",INDEX('HELP ACC-ITEMS'!$G$4:$G$1000,SMALL(IF(C534='HELP ACC-ITEMS'!$C$4:$C$1000,ROW('HELP ACC-ITEMS'!$C$4:$C$1000)-3),COUNTIF($C$8:C534,C534)))),0)</f>
        <v>0</v>
      </c>
      <c r="I534" s="55">
        <f t="shared" si="11"/>
        <v>0</v>
      </c>
      <c r="J534" s="55" t="str">
        <f t="array" ref="J534">IFERROR(INDEX('HELP ACC-ITEMS'!$H$4:$H$1000,SMALL(IF(C534='HELP ACC-ITEMS'!$C$4:$C$1000,ROW('HELP ACC-ITEMS'!$C$4:$C$1000)-3),COUNTIF($C$8:C534,C534))),"")</f>
        <v xml:space="preserve"> </v>
      </c>
    </row>
    <row r="535" spans="2:10">
      <c r="B535" s="55" t="str">
        <f>IF( E535&lt;&gt;"",COUNT($B$7:B534)+1,"")</f>
        <v/>
      </c>
      <c r="C535" s="57" t="str">
        <f>IFERROR(IF($D$3&lt;&gt;"",SMALL('HELP ACC-ITEMS'!$C$4:$C$1000,ROW(A529))," "),"    ")</f>
        <v xml:space="preserve"> </v>
      </c>
      <c r="D535" s="56" t="str">
        <f t="array" ref="D535">IFERROR(INDEX('HELP ACC-ITEMS'!$D$4:$D$1000,SMALL(IF(C535='HELP ACC-ITEMS'!$C$4:$C$1000,ROW('HELP ACC-ITEMS'!$C$4:$C$1000)-3),COUNTIF($C$8:C535,C535))),"")</f>
        <v xml:space="preserve"> </v>
      </c>
      <c r="E535" s="56" t="str">
        <f t="array" ref="E535">IFERROR(INDEX('HELP ACC-ITEMS'!$E$4:$E$1000,SMALL(IF(C535='HELP ACC-ITEMS'!$C$4:$C$1000,ROW('HELP ACC-ITEMS'!$C$4:$C$1000)-3),COUNTIF($C$8:C535,C535))),"")</f>
        <v/>
      </c>
      <c r="F535" s="56" t="str">
        <f t="array" ref="F535">IFERROR(INDEX('HELP ACC-ITEMS'!$F$4:$F$1000,SMALL(IF(C535='HELP ACC-ITEMS'!$C$4:$C$1000,ROW('HELP ACC-ITEMS'!$C$4:$C$1000)-3),COUNTIF($C$8:C535,C535))),"")</f>
        <v xml:space="preserve"> </v>
      </c>
      <c r="G535" s="55">
        <f t="array" ref="G535">IF(OR(MID($E535,1,4)="وارد",MID($E535,1,10)="مرتجع عميل"),IF($D$3&lt;&gt;"",INDEX('HELP ACC-ITEMS'!$G$4:$G$1000,SMALL(IF(C535='HELP ACC-ITEMS'!$C$4:$C$1000,ROW('HELP ACC-ITEMS'!$C$4:$C$1000)-3),COUNTIF($C$8:C535,C535)))),0)</f>
        <v>0</v>
      </c>
      <c r="H535" s="55">
        <f t="array" ref="H535">IF(OR(MID($E535,1,5)="منصرف",MID($E535,1,10)="مرتجع مورد"),IF($D$3&lt;&gt;"",INDEX('HELP ACC-ITEMS'!$G$4:$G$1000,SMALL(IF(C535='HELP ACC-ITEMS'!$C$4:$C$1000,ROW('HELP ACC-ITEMS'!$C$4:$C$1000)-3),COUNTIF($C$8:C535,C535)))),0)</f>
        <v>0</v>
      </c>
      <c r="I535" s="55">
        <f t="shared" si="11"/>
        <v>0</v>
      </c>
      <c r="J535" s="55" t="str">
        <f t="array" ref="J535">IFERROR(INDEX('HELP ACC-ITEMS'!$H$4:$H$1000,SMALL(IF(C535='HELP ACC-ITEMS'!$C$4:$C$1000,ROW('HELP ACC-ITEMS'!$C$4:$C$1000)-3),COUNTIF($C$8:C535,C535))),"")</f>
        <v xml:space="preserve"> </v>
      </c>
    </row>
    <row r="536" spans="2:10">
      <c r="B536" s="55" t="str">
        <f>IF( E536&lt;&gt;"",COUNT($B$7:B535)+1,"")</f>
        <v/>
      </c>
      <c r="C536" s="57" t="str">
        <f>IFERROR(IF($D$3&lt;&gt;"",SMALL('HELP ACC-ITEMS'!$C$4:$C$1000,ROW(A530))," "),"    ")</f>
        <v xml:space="preserve"> </v>
      </c>
      <c r="D536" s="56" t="str">
        <f t="array" ref="D536">IFERROR(INDEX('HELP ACC-ITEMS'!$D$4:$D$1000,SMALL(IF(C536='HELP ACC-ITEMS'!$C$4:$C$1000,ROW('HELP ACC-ITEMS'!$C$4:$C$1000)-3),COUNTIF($C$8:C536,C536))),"")</f>
        <v xml:space="preserve"> </v>
      </c>
      <c r="E536" s="56" t="str">
        <f t="array" ref="E536">IFERROR(INDEX('HELP ACC-ITEMS'!$E$4:$E$1000,SMALL(IF(C536='HELP ACC-ITEMS'!$C$4:$C$1000,ROW('HELP ACC-ITEMS'!$C$4:$C$1000)-3),COUNTIF($C$8:C536,C536))),"")</f>
        <v/>
      </c>
      <c r="F536" s="56" t="str">
        <f t="array" ref="F536">IFERROR(INDEX('HELP ACC-ITEMS'!$F$4:$F$1000,SMALL(IF(C536='HELP ACC-ITEMS'!$C$4:$C$1000,ROW('HELP ACC-ITEMS'!$C$4:$C$1000)-3),COUNTIF($C$8:C536,C536))),"")</f>
        <v xml:space="preserve"> </v>
      </c>
      <c r="G536" s="55">
        <f t="array" ref="G536">IF(OR(MID($E536,1,4)="وارد",MID($E536,1,10)="مرتجع عميل"),IF($D$3&lt;&gt;"",INDEX('HELP ACC-ITEMS'!$G$4:$G$1000,SMALL(IF(C536='HELP ACC-ITEMS'!$C$4:$C$1000,ROW('HELP ACC-ITEMS'!$C$4:$C$1000)-3),COUNTIF($C$8:C536,C536)))),0)</f>
        <v>0</v>
      </c>
      <c r="H536" s="55">
        <f t="array" ref="H536">IF(OR(MID($E536,1,5)="منصرف",MID($E536,1,10)="مرتجع مورد"),IF($D$3&lt;&gt;"",INDEX('HELP ACC-ITEMS'!$G$4:$G$1000,SMALL(IF(C536='HELP ACC-ITEMS'!$C$4:$C$1000,ROW('HELP ACC-ITEMS'!$C$4:$C$1000)-3),COUNTIF($C$8:C536,C536)))),0)</f>
        <v>0</v>
      </c>
      <c r="I536" s="55">
        <f t="shared" si="11"/>
        <v>0</v>
      </c>
      <c r="J536" s="55" t="str">
        <f t="array" ref="J536">IFERROR(INDEX('HELP ACC-ITEMS'!$H$4:$H$1000,SMALL(IF(C536='HELP ACC-ITEMS'!$C$4:$C$1000,ROW('HELP ACC-ITEMS'!$C$4:$C$1000)-3),COUNTIF($C$8:C536,C536))),"")</f>
        <v xml:space="preserve"> </v>
      </c>
    </row>
    <row r="537" spans="2:10">
      <c r="B537" s="55" t="str">
        <f>IF( E537&lt;&gt;"",COUNT($B$7:B536)+1,"")</f>
        <v/>
      </c>
      <c r="C537" s="57" t="str">
        <f>IFERROR(IF($D$3&lt;&gt;"",SMALL('HELP ACC-ITEMS'!$C$4:$C$1000,ROW(A531))," "),"    ")</f>
        <v xml:space="preserve"> </v>
      </c>
      <c r="D537" s="56" t="str">
        <f t="array" ref="D537">IFERROR(INDEX('HELP ACC-ITEMS'!$D$4:$D$1000,SMALL(IF(C537='HELP ACC-ITEMS'!$C$4:$C$1000,ROW('HELP ACC-ITEMS'!$C$4:$C$1000)-3),COUNTIF($C$8:C537,C537))),"")</f>
        <v xml:space="preserve"> </v>
      </c>
      <c r="E537" s="56" t="str">
        <f t="array" ref="E537">IFERROR(INDEX('HELP ACC-ITEMS'!$E$4:$E$1000,SMALL(IF(C537='HELP ACC-ITEMS'!$C$4:$C$1000,ROW('HELP ACC-ITEMS'!$C$4:$C$1000)-3),COUNTIF($C$8:C537,C537))),"")</f>
        <v/>
      </c>
      <c r="F537" s="56" t="str">
        <f t="array" ref="F537">IFERROR(INDEX('HELP ACC-ITEMS'!$F$4:$F$1000,SMALL(IF(C537='HELP ACC-ITEMS'!$C$4:$C$1000,ROW('HELP ACC-ITEMS'!$C$4:$C$1000)-3),COUNTIF($C$8:C537,C537))),"")</f>
        <v xml:space="preserve"> </v>
      </c>
      <c r="G537" s="55">
        <f t="array" ref="G537">IF(OR(MID($E537,1,4)="وارد",MID($E537,1,10)="مرتجع عميل"),IF($D$3&lt;&gt;"",INDEX('HELP ACC-ITEMS'!$G$4:$G$1000,SMALL(IF(C537='HELP ACC-ITEMS'!$C$4:$C$1000,ROW('HELP ACC-ITEMS'!$C$4:$C$1000)-3),COUNTIF($C$8:C537,C537)))),0)</f>
        <v>0</v>
      </c>
      <c r="H537" s="55">
        <f t="array" ref="H537">IF(OR(MID($E537,1,5)="منصرف",MID($E537,1,10)="مرتجع مورد"),IF($D$3&lt;&gt;"",INDEX('HELP ACC-ITEMS'!$G$4:$G$1000,SMALL(IF(C537='HELP ACC-ITEMS'!$C$4:$C$1000,ROW('HELP ACC-ITEMS'!$C$4:$C$1000)-3),COUNTIF($C$8:C537,C537)))),0)</f>
        <v>0</v>
      </c>
      <c r="I537" s="55">
        <f t="shared" si="11"/>
        <v>0</v>
      </c>
      <c r="J537" s="55" t="str">
        <f t="array" ref="J537">IFERROR(INDEX('HELP ACC-ITEMS'!$H$4:$H$1000,SMALL(IF(C537='HELP ACC-ITEMS'!$C$4:$C$1000,ROW('HELP ACC-ITEMS'!$C$4:$C$1000)-3),COUNTIF($C$8:C537,C537))),"")</f>
        <v xml:space="preserve"> </v>
      </c>
    </row>
    <row r="538" spans="2:10">
      <c r="B538" s="55" t="str">
        <f>IF( E538&lt;&gt;"",COUNT($B$7:B537)+1,"")</f>
        <v/>
      </c>
      <c r="C538" s="57" t="str">
        <f>IFERROR(IF($D$3&lt;&gt;"",SMALL('HELP ACC-ITEMS'!$C$4:$C$1000,ROW(A532))," "),"    ")</f>
        <v xml:space="preserve"> </v>
      </c>
      <c r="D538" s="56" t="str">
        <f t="array" ref="D538">IFERROR(INDEX('HELP ACC-ITEMS'!$D$4:$D$1000,SMALL(IF(C538='HELP ACC-ITEMS'!$C$4:$C$1000,ROW('HELP ACC-ITEMS'!$C$4:$C$1000)-3),COUNTIF($C$8:C538,C538))),"")</f>
        <v xml:space="preserve"> </v>
      </c>
      <c r="E538" s="56" t="str">
        <f t="array" ref="E538">IFERROR(INDEX('HELP ACC-ITEMS'!$E$4:$E$1000,SMALL(IF(C538='HELP ACC-ITEMS'!$C$4:$C$1000,ROW('HELP ACC-ITEMS'!$C$4:$C$1000)-3),COUNTIF($C$8:C538,C538))),"")</f>
        <v/>
      </c>
      <c r="F538" s="56" t="str">
        <f t="array" ref="F538">IFERROR(INDEX('HELP ACC-ITEMS'!$F$4:$F$1000,SMALL(IF(C538='HELP ACC-ITEMS'!$C$4:$C$1000,ROW('HELP ACC-ITEMS'!$C$4:$C$1000)-3),COUNTIF($C$8:C538,C538))),"")</f>
        <v xml:space="preserve"> </v>
      </c>
      <c r="G538" s="55">
        <f t="array" ref="G538">IF(OR(MID($E538,1,4)="وارد",MID($E538,1,10)="مرتجع عميل"),IF($D$3&lt;&gt;"",INDEX('HELP ACC-ITEMS'!$G$4:$G$1000,SMALL(IF(C538='HELP ACC-ITEMS'!$C$4:$C$1000,ROW('HELP ACC-ITEMS'!$C$4:$C$1000)-3),COUNTIF($C$8:C538,C538)))),0)</f>
        <v>0</v>
      </c>
      <c r="H538" s="55">
        <f t="array" ref="H538">IF(OR(MID($E538,1,5)="منصرف",MID($E538,1,10)="مرتجع مورد"),IF($D$3&lt;&gt;"",INDEX('HELP ACC-ITEMS'!$G$4:$G$1000,SMALL(IF(C538='HELP ACC-ITEMS'!$C$4:$C$1000,ROW('HELP ACC-ITEMS'!$C$4:$C$1000)-3),COUNTIF($C$8:C538,C538)))),0)</f>
        <v>0</v>
      </c>
      <c r="I538" s="55">
        <f t="shared" si="11"/>
        <v>0</v>
      </c>
      <c r="J538" s="55" t="str">
        <f t="array" ref="J538">IFERROR(INDEX('HELP ACC-ITEMS'!$H$4:$H$1000,SMALL(IF(C538='HELP ACC-ITEMS'!$C$4:$C$1000,ROW('HELP ACC-ITEMS'!$C$4:$C$1000)-3),COUNTIF($C$8:C538,C538))),"")</f>
        <v xml:space="preserve"> </v>
      </c>
    </row>
    <row r="539" spans="2:10">
      <c r="B539" s="55" t="str">
        <f>IF( E539&lt;&gt;"",COUNT($B$7:B538)+1,"")</f>
        <v/>
      </c>
      <c r="C539" s="57" t="str">
        <f>IFERROR(IF($D$3&lt;&gt;"",SMALL('HELP ACC-ITEMS'!$C$4:$C$1000,ROW(A533))," "),"    ")</f>
        <v xml:space="preserve"> </v>
      </c>
      <c r="D539" s="56" t="str">
        <f t="array" ref="D539">IFERROR(INDEX('HELP ACC-ITEMS'!$D$4:$D$1000,SMALL(IF(C539='HELP ACC-ITEMS'!$C$4:$C$1000,ROW('HELP ACC-ITEMS'!$C$4:$C$1000)-3),COUNTIF($C$8:C539,C539))),"")</f>
        <v xml:space="preserve"> </v>
      </c>
      <c r="E539" s="56" t="str">
        <f t="array" ref="E539">IFERROR(INDEX('HELP ACC-ITEMS'!$E$4:$E$1000,SMALL(IF(C539='HELP ACC-ITEMS'!$C$4:$C$1000,ROW('HELP ACC-ITEMS'!$C$4:$C$1000)-3),COUNTIF($C$8:C539,C539))),"")</f>
        <v/>
      </c>
      <c r="F539" s="56" t="str">
        <f t="array" ref="F539">IFERROR(INDEX('HELP ACC-ITEMS'!$F$4:$F$1000,SMALL(IF(C539='HELP ACC-ITEMS'!$C$4:$C$1000,ROW('HELP ACC-ITEMS'!$C$4:$C$1000)-3),COUNTIF($C$8:C539,C539))),"")</f>
        <v xml:space="preserve"> </v>
      </c>
      <c r="G539" s="55">
        <f t="array" ref="G539">IF(OR(MID($E539,1,4)="وارد",MID($E539,1,10)="مرتجع عميل"),IF($D$3&lt;&gt;"",INDEX('HELP ACC-ITEMS'!$G$4:$G$1000,SMALL(IF(C539='HELP ACC-ITEMS'!$C$4:$C$1000,ROW('HELP ACC-ITEMS'!$C$4:$C$1000)-3),COUNTIF($C$8:C539,C539)))),0)</f>
        <v>0</v>
      </c>
      <c r="H539" s="55">
        <f t="array" ref="H539">IF(OR(MID($E539,1,5)="منصرف",MID($E539,1,10)="مرتجع مورد"),IF($D$3&lt;&gt;"",INDEX('HELP ACC-ITEMS'!$G$4:$G$1000,SMALL(IF(C539='HELP ACC-ITEMS'!$C$4:$C$1000,ROW('HELP ACC-ITEMS'!$C$4:$C$1000)-3),COUNTIF($C$8:C539,C539)))),0)</f>
        <v>0</v>
      </c>
      <c r="I539" s="55">
        <f t="shared" si="11"/>
        <v>0</v>
      </c>
      <c r="J539" s="55" t="str">
        <f t="array" ref="J539">IFERROR(INDEX('HELP ACC-ITEMS'!$H$4:$H$1000,SMALL(IF(C539='HELP ACC-ITEMS'!$C$4:$C$1000,ROW('HELP ACC-ITEMS'!$C$4:$C$1000)-3),COUNTIF($C$8:C539,C539))),"")</f>
        <v xml:space="preserve"> </v>
      </c>
    </row>
    <row r="540" spans="2:10">
      <c r="B540" s="55" t="str">
        <f>IF( E540&lt;&gt;"",COUNT($B$7:B539)+1,"")</f>
        <v/>
      </c>
      <c r="C540" s="57" t="str">
        <f>IFERROR(IF($D$3&lt;&gt;"",SMALL('HELP ACC-ITEMS'!$C$4:$C$1000,ROW(A534))," "),"    ")</f>
        <v xml:space="preserve"> </v>
      </c>
      <c r="D540" s="56" t="str">
        <f t="array" ref="D540">IFERROR(INDEX('HELP ACC-ITEMS'!$D$4:$D$1000,SMALL(IF(C540='HELP ACC-ITEMS'!$C$4:$C$1000,ROW('HELP ACC-ITEMS'!$C$4:$C$1000)-3),COUNTIF($C$8:C540,C540))),"")</f>
        <v xml:space="preserve"> </v>
      </c>
      <c r="E540" s="56" t="str">
        <f t="array" ref="E540">IFERROR(INDEX('HELP ACC-ITEMS'!$E$4:$E$1000,SMALL(IF(C540='HELP ACC-ITEMS'!$C$4:$C$1000,ROW('HELP ACC-ITEMS'!$C$4:$C$1000)-3),COUNTIF($C$8:C540,C540))),"")</f>
        <v/>
      </c>
      <c r="F540" s="56" t="str">
        <f t="array" ref="F540">IFERROR(INDEX('HELP ACC-ITEMS'!$F$4:$F$1000,SMALL(IF(C540='HELP ACC-ITEMS'!$C$4:$C$1000,ROW('HELP ACC-ITEMS'!$C$4:$C$1000)-3),COUNTIF($C$8:C540,C540))),"")</f>
        <v xml:space="preserve"> </v>
      </c>
      <c r="G540" s="55">
        <f t="array" ref="G540">IF(OR(MID($E540,1,4)="وارد",MID($E540,1,10)="مرتجع عميل"),IF($D$3&lt;&gt;"",INDEX('HELP ACC-ITEMS'!$G$4:$G$1000,SMALL(IF(C540='HELP ACC-ITEMS'!$C$4:$C$1000,ROW('HELP ACC-ITEMS'!$C$4:$C$1000)-3),COUNTIF($C$8:C540,C540)))),0)</f>
        <v>0</v>
      </c>
      <c r="H540" s="55">
        <f t="array" ref="H540">IF(OR(MID($E540,1,5)="منصرف",MID($E540,1,10)="مرتجع مورد"),IF($D$3&lt;&gt;"",INDEX('HELP ACC-ITEMS'!$G$4:$G$1000,SMALL(IF(C540='HELP ACC-ITEMS'!$C$4:$C$1000,ROW('HELP ACC-ITEMS'!$C$4:$C$1000)-3),COUNTIF($C$8:C540,C540)))),0)</f>
        <v>0</v>
      </c>
      <c r="I540" s="55">
        <f t="shared" si="11"/>
        <v>0</v>
      </c>
      <c r="J540" s="55" t="str">
        <f t="array" ref="J540">IFERROR(INDEX('HELP ACC-ITEMS'!$H$4:$H$1000,SMALL(IF(C540='HELP ACC-ITEMS'!$C$4:$C$1000,ROW('HELP ACC-ITEMS'!$C$4:$C$1000)-3),COUNTIF($C$8:C540,C540))),"")</f>
        <v xml:space="preserve"> </v>
      </c>
    </row>
    <row r="541" spans="2:10">
      <c r="B541" s="55" t="str">
        <f>IF( E541&lt;&gt;"",COUNT($B$7:B540)+1,"")</f>
        <v/>
      </c>
      <c r="C541" s="57" t="str">
        <f>IFERROR(IF($D$3&lt;&gt;"",SMALL('HELP ACC-ITEMS'!$C$4:$C$1000,ROW(A535))," "),"    ")</f>
        <v xml:space="preserve"> </v>
      </c>
      <c r="D541" s="56" t="str">
        <f t="array" ref="D541">IFERROR(INDEX('HELP ACC-ITEMS'!$D$4:$D$1000,SMALL(IF(C541='HELP ACC-ITEMS'!$C$4:$C$1000,ROW('HELP ACC-ITEMS'!$C$4:$C$1000)-3),COUNTIF($C$8:C541,C541))),"")</f>
        <v xml:space="preserve"> </v>
      </c>
      <c r="E541" s="56" t="str">
        <f t="array" ref="E541">IFERROR(INDEX('HELP ACC-ITEMS'!$E$4:$E$1000,SMALL(IF(C541='HELP ACC-ITEMS'!$C$4:$C$1000,ROW('HELP ACC-ITEMS'!$C$4:$C$1000)-3),COUNTIF($C$8:C541,C541))),"")</f>
        <v/>
      </c>
      <c r="F541" s="56" t="str">
        <f t="array" ref="F541">IFERROR(INDEX('HELP ACC-ITEMS'!$F$4:$F$1000,SMALL(IF(C541='HELP ACC-ITEMS'!$C$4:$C$1000,ROW('HELP ACC-ITEMS'!$C$4:$C$1000)-3),COUNTIF($C$8:C541,C541))),"")</f>
        <v xml:space="preserve"> </v>
      </c>
      <c r="G541" s="55">
        <f t="array" ref="G541">IF(OR(MID($E541,1,4)="وارد",MID($E541,1,10)="مرتجع عميل"),IF($D$3&lt;&gt;"",INDEX('HELP ACC-ITEMS'!$G$4:$G$1000,SMALL(IF(C541='HELP ACC-ITEMS'!$C$4:$C$1000,ROW('HELP ACC-ITEMS'!$C$4:$C$1000)-3),COUNTIF($C$8:C541,C541)))),0)</f>
        <v>0</v>
      </c>
      <c r="H541" s="55">
        <f t="array" ref="H541">IF(OR(MID($E541,1,5)="منصرف",MID($E541,1,10)="مرتجع مورد"),IF($D$3&lt;&gt;"",INDEX('HELP ACC-ITEMS'!$G$4:$G$1000,SMALL(IF(C541='HELP ACC-ITEMS'!$C$4:$C$1000,ROW('HELP ACC-ITEMS'!$C$4:$C$1000)-3),COUNTIF($C$8:C541,C541)))),0)</f>
        <v>0</v>
      </c>
      <c r="I541" s="55">
        <f t="shared" si="11"/>
        <v>0</v>
      </c>
      <c r="J541" s="55" t="str">
        <f t="array" ref="J541">IFERROR(INDEX('HELP ACC-ITEMS'!$H$4:$H$1000,SMALL(IF(C541='HELP ACC-ITEMS'!$C$4:$C$1000,ROW('HELP ACC-ITEMS'!$C$4:$C$1000)-3),COUNTIF($C$8:C541,C541))),"")</f>
        <v xml:space="preserve"> </v>
      </c>
    </row>
    <row r="542" spans="2:10">
      <c r="B542" s="55" t="str">
        <f>IF( E542&lt;&gt;"",COUNT($B$7:B541)+1,"")</f>
        <v/>
      </c>
      <c r="C542" s="57" t="str">
        <f>IFERROR(IF($D$3&lt;&gt;"",SMALL('HELP ACC-ITEMS'!$C$4:$C$1000,ROW(A536))," "),"    ")</f>
        <v xml:space="preserve"> </v>
      </c>
      <c r="D542" s="56" t="str">
        <f t="array" ref="D542">IFERROR(INDEX('HELP ACC-ITEMS'!$D$4:$D$1000,SMALL(IF(C542='HELP ACC-ITEMS'!$C$4:$C$1000,ROW('HELP ACC-ITEMS'!$C$4:$C$1000)-3),COUNTIF($C$8:C542,C542))),"")</f>
        <v xml:space="preserve"> </v>
      </c>
      <c r="E542" s="56" t="str">
        <f t="array" ref="E542">IFERROR(INDEX('HELP ACC-ITEMS'!$E$4:$E$1000,SMALL(IF(C542='HELP ACC-ITEMS'!$C$4:$C$1000,ROW('HELP ACC-ITEMS'!$C$4:$C$1000)-3),COUNTIF($C$8:C542,C542))),"")</f>
        <v/>
      </c>
      <c r="F542" s="56" t="str">
        <f t="array" ref="F542">IFERROR(INDEX('HELP ACC-ITEMS'!$F$4:$F$1000,SMALL(IF(C542='HELP ACC-ITEMS'!$C$4:$C$1000,ROW('HELP ACC-ITEMS'!$C$4:$C$1000)-3),COUNTIF($C$8:C542,C542))),"")</f>
        <v xml:space="preserve"> </v>
      </c>
      <c r="G542" s="55">
        <f t="array" ref="G542">IF(OR(MID($E542,1,4)="وارد",MID($E542,1,10)="مرتجع عميل"),IF($D$3&lt;&gt;"",INDEX('HELP ACC-ITEMS'!$G$4:$G$1000,SMALL(IF(C542='HELP ACC-ITEMS'!$C$4:$C$1000,ROW('HELP ACC-ITEMS'!$C$4:$C$1000)-3),COUNTIF($C$8:C542,C542)))),0)</f>
        <v>0</v>
      </c>
      <c r="H542" s="55">
        <f t="array" ref="H542">IF(OR(MID($E542,1,5)="منصرف",MID($E542,1,10)="مرتجع مورد"),IF($D$3&lt;&gt;"",INDEX('HELP ACC-ITEMS'!$G$4:$G$1000,SMALL(IF(C542='HELP ACC-ITEMS'!$C$4:$C$1000,ROW('HELP ACC-ITEMS'!$C$4:$C$1000)-3),COUNTIF($C$8:C542,C542)))),0)</f>
        <v>0</v>
      </c>
      <c r="I542" s="55">
        <f t="shared" si="11"/>
        <v>0</v>
      </c>
      <c r="J542" s="55" t="str">
        <f t="array" ref="J542">IFERROR(INDEX('HELP ACC-ITEMS'!$H$4:$H$1000,SMALL(IF(C542='HELP ACC-ITEMS'!$C$4:$C$1000,ROW('HELP ACC-ITEMS'!$C$4:$C$1000)-3),COUNTIF($C$8:C542,C542))),"")</f>
        <v xml:space="preserve"> </v>
      </c>
    </row>
    <row r="543" spans="2:10">
      <c r="B543" s="55" t="str">
        <f>IF( E543&lt;&gt;"",COUNT($B$7:B542)+1,"")</f>
        <v/>
      </c>
      <c r="C543" s="57" t="str">
        <f>IFERROR(IF($D$3&lt;&gt;"",SMALL('HELP ACC-ITEMS'!$C$4:$C$1000,ROW(A537))," "),"    ")</f>
        <v xml:space="preserve"> </v>
      </c>
      <c r="D543" s="56" t="str">
        <f t="array" ref="D543">IFERROR(INDEX('HELP ACC-ITEMS'!$D$4:$D$1000,SMALL(IF(C543='HELP ACC-ITEMS'!$C$4:$C$1000,ROW('HELP ACC-ITEMS'!$C$4:$C$1000)-3),COUNTIF($C$8:C543,C543))),"")</f>
        <v xml:space="preserve"> </v>
      </c>
      <c r="E543" s="56" t="str">
        <f t="array" ref="E543">IFERROR(INDEX('HELP ACC-ITEMS'!$E$4:$E$1000,SMALL(IF(C543='HELP ACC-ITEMS'!$C$4:$C$1000,ROW('HELP ACC-ITEMS'!$C$4:$C$1000)-3),COUNTIF($C$8:C543,C543))),"")</f>
        <v/>
      </c>
      <c r="F543" s="56" t="str">
        <f t="array" ref="F543">IFERROR(INDEX('HELP ACC-ITEMS'!$F$4:$F$1000,SMALL(IF(C543='HELP ACC-ITEMS'!$C$4:$C$1000,ROW('HELP ACC-ITEMS'!$C$4:$C$1000)-3),COUNTIF($C$8:C543,C543))),"")</f>
        <v xml:space="preserve"> </v>
      </c>
      <c r="G543" s="55">
        <f t="array" ref="G543">IF(OR(MID($E543,1,4)="وارد",MID($E543,1,10)="مرتجع عميل"),IF($D$3&lt;&gt;"",INDEX('HELP ACC-ITEMS'!$G$4:$G$1000,SMALL(IF(C543='HELP ACC-ITEMS'!$C$4:$C$1000,ROW('HELP ACC-ITEMS'!$C$4:$C$1000)-3),COUNTIF($C$8:C543,C543)))),0)</f>
        <v>0</v>
      </c>
      <c r="H543" s="55">
        <f t="array" ref="H543">IF(OR(MID($E543,1,5)="منصرف",MID($E543,1,10)="مرتجع مورد"),IF($D$3&lt;&gt;"",INDEX('HELP ACC-ITEMS'!$G$4:$G$1000,SMALL(IF(C543='HELP ACC-ITEMS'!$C$4:$C$1000,ROW('HELP ACC-ITEMS'!$C$4:$C$1000)-3),COUNTIF($C$8:C543,C543)))),0)</f>
        <v>0</v>
      </c>
      <c r="I543" s="55">
        <f t="shared" si="11"/>
        <v>0</v>
      </c>
      <c r="J543" s="55" t="str">
        <f t="array" ref="J543">IFERROR(INDEX('HELP ACC-ITEMS'!$H$4:$H$1000,SMALL(IF(C543='HELP ACC-ITEMS'!$C$4:$C$1000,ROW('HELP ACC-ITEMS'!$C$4:$C$1000)-3),COUNTIF($C$8:C543,C543))),"")</f>
        <v xml:space="preserve"> </v>
      </c>
    </row>
    <row r="544" spans="2:10">
      <c r="B544" s="55" t="str">
        <f>IF( E544&lt;&gt;"",COUNT($B$7:B543)+1,"")</f>
        <v/>
      </c>
      <c r="C544" s="57" t="str">
        <f>IFERROR(IF($D$3&lt;&gt;"",SMALL('HELP ACC-ITEMS'!$C$4:$C$1000,ROW(A538))," "),"    ")</f>
        <v xml:space="preserve"> </v>
      </c>
      <c r="D544" s="56" t="str">
        <f t="array" ref="D544">IFERROR(INDEX('HELP ACC-ITEMS'!$D$4:$D$1000,SMALL(IF(C544='HELP ACC-ITEMS'!$C$4:$C$1000,ROW('HELP ACC-ITEMS'!$C$4:$C$1000)-3),COUNTIF($C$8:C544,C544))),"")</f>
        <v xml:space="preserve"> </v>
      </c>
      <c r="E544" s="56" t="str">
        <f t="array" ref="E544">IFERROR(INDEX('HELP ACC-ITEMS'!$E$4:$E$1000,SMALL(IF(C544='HELP ACC-ITEMS'!$C$4:$C$1000,ROW('HELP ACC-ITEMS'!$C$4:$C$1000)-3),COUNTIF($C$8:C544,C544))),"")</f>
        <v/>
      </c>
      <c r="F544" s="56" t="str">
        <f t="array" ref="F544">IFERROR(INDEX('HELP ACC-ITEMS'!$F$4:$F$1000,SMALL(IF(C544='HELP ACC-ITEMS'!$C$4:$C$1000,ROW('HELP ACC-ITEMS'!$C$4:$C$1000)-3),COUNTIF($C$8:C544,C544))),"")</f>
        <v xml:space="preserve"> </v>
      </c>
      <c r="G544" s="55">
        <f t="array" ref="G544">IF(OR(MID($E544,1,4)="وارد",MID($E544,1,10)="مرتجع عميل"),IF($D$3&lt;&gt;"",INDEX('HELP ACC-ITEMS'!$G$4:$G$1000,SMALL(IF(C544='HELP ACC-ITEMS'!$C$4:$C$1000,ROW('HELP ACC-ITEMS'!$C$4:$C$1000)-3),COUNTIF($C$8:C544,C544)))),0)</f>
        <v>0</v>
      </c>
      <c r="H544" s="55">
        <f t="array" ref="H544">IF(OR(MID($E544,1,5)="منصرف",MID($E544,1,10)="مرتجع مورد"),IF($D$3&lt;&gt;"",INDEX('HELP ACC-ITEMS'!$G$4:$G$1000,SMALL(IF(C544='HELP ACC-ITEMS'!$C$4:$C$1000,ROW('HELP ACC-ITEMS'!$C$4:$C$1000)-3),COUNTIF($C$8:C544,C544)))),0)</f>
        <v>0</v>
      </c>
      <c r="I544" s="55">
        <f t="shared" si="11"/>
        <v>0</v>
      </c>
      <c r="J544" s="55" t="str">
        <f t="array" ref="J544">IFERROR(INDEX('HELP ACC-ITEMS'!$H$4:$H$1000,SMALL(IF(C544='HELP ACC-ITEMS'!$C$4:$C$1000,ROW('HELP ACC-ITEMS'!$C$4:$C$1000)-3),COUNTIF($C$8:C544,C544))),"")</f>
        <v xml:space="preserve"> </v>
      </c>
    </row>
    <row r="545" spans="2:10">
      <c r="B545" s="55" t="str">
        <f>IF( E545&lt;&gt;"",COUNT($B$7:B544)+1,"")</f>
        <v/>
      </c>
      <c r="C545" s="57" t="str">
        <f>IFERROR(IF($D$3&lt;&gt;"",SMALL('HELP ACC-ITEMS'!$C$4:$C$1000,ROW(A539))," "),"    ")</f>
        <v xml:space="preserve"> </v>
      </c>
      <c r="D545" s="56" t="str">
        <f t="array" ref="D545">IFERROR(INDEX('HELP ACC-ITEMS'!$D$4:$D$1000,SMALL(IF(C545='HELP ACC-ITEMS'!$C$4:$C$1000,ROW('HELP ACC-ITEMS'!$C$4:$C$1000)-3),COUNTIF($C$8:C545,C545))),"")</f>
        <v xml:space="preserve"> </v>
      </c>
      <c r="E545" s="56" t="str">
        <f t="array" ref="E545">IFERROR(INDEX('HELP ACC-ITEMS'!$E$4:$E$1000,SMALL(IF(C545='HELP ACC-ITEMS'!$C$4:$C$1000,ROW('HELP ACC-ITEMS'!$C$4:$C$1000)-3),COUNTIF($C$8:C545,C545))),"")</f>
        <v/>
      </c>
      <c r="F545" s="56" t="str">
        <f t="array" ref="F545">IFERROR(INDEX('HELP ACC-ITEMS'!$F$4:$F$1000,SMALL(IF(C545='HELP ACC-ITEMS'!$C$4:$C$1000,ROW('HELP ACC-ITEMS'!$C$4:$C$1000)-3),COUNTIF($C$8:C545,C545))),"")</f>
        <v xml:space="preserve"> </v>
      </c>
      <c r="G545" s="55">
        <f t="array" ref="G545">IF(OR(MID($E545,1,4)="وارد",MID($E545,1,10)="مرتجع عميل"),IF($D$3&lt;&gt;"",INDEX('HELP ACC-ITEMS'!$G$4:$G$1000,SMALL(IF(C545='HELP ACC-ITEMS'!$C$4:$C$1000,ROW('HELP ACC-ITEMS'!$C$4:$C$1000)-3),COUNTIF($C$8:C545,C545)))),0)</f>
        <v>0</v>
      </c>
      <c r="H545" s="55">
        <f t="array" ref="H545">IF(OR(MID($E545,1,5)="منصرف",MID($E545,1,10)="مرتجع مورد"),IF($D$3&lt;&gt;"",INDEX('HELP ACC-ITEMS'!$G$4:$G$1000,SMALL(IF(C545='HELP ACC-ITEMS'!$C$4:$C$1000,ROW('HELP ACC-ITEMS'!$C$4:$C$1000)-3),COUNTIF($C$8:C545,C545)))),0)</f>
        <v>0</v>
      </c>
      <c r="I545" s="55">
        <f t="shared" si="11"/>
        <v>0</v>
      </c>
      <c r="J545" s="55" t="str">
        <f t="array" ref="J545">IFERROR(INDEX('HELP ACC-ITEMS'!$H$4:$H$1000,SMALL(IF(C545='HELP ACC-ITEMS'!$C$4:$C$1000,ROW('HELP ACC-ITEMS'!$C$4:$C$1000)-3),COUNTIF($C$8:C545,C545))),"")</f>
        <v xml:space="preserve"> </v>
      </c>
    </row>
    <row r="546" spans="2:10">
      <c r="B546" s="55" t="str">
        <f>IF( E546&lt;&gt;"",COUNT($B$7:B545)+1,"")</f>
        <v/>
      </c>
      <c r="C546" s="57" t="str">
        <f>IFERROR(IF($D$3&lt;&gt;"",SMALL('HELP ACC-ITEMS'!$C$4:$C$1000,ROW(A540))," "),"    ")</f>
        <v xml:space="preserve"> </v>
      </c>
      <c r="D546" s="56" t="str">
        <f t="array" ref="D546">IFERROR(INDEX('HELP ACC-ITEMS'!$D$4:$D$1000,SMALL(IF(C546='HELP ACC-ITEMS'!$C$4:$C$1000,ROW('HELP ACC-ITEMS'!$C$4:$C$1000)-3),COUNTIF($C$8:C546,C546))),"")</f>
        <v xml:space="preserve"> </v>
      </c>
      <c r="E546" s="56" t="str">
        <f t="array" ref="E546">IFERROR(INDEX('HELP ACC-ITEMS'!$E$4:$E$1000,SMALL(IF(C546='HELP ACC-ITEMS'!$C$4:$C$1000,ROW('HELP ACC-ITEMS'!$C$4:$C$1000)-3),COUNTIF($C$8:C546,C546))),"")</f>
        <v/>
      </c>
      <c r="F546" s="56" t="str">
        <f t="array" ref="F546">IFERROR(INDEX('HELP ACC-ITEMS'!$F$4:$F$1000,SMALL(IF(C546='HELP ACC-ITEMS'!$C$4:$C$1000,ROW('HELP ACC-ITEMS'!$C$4:$C$1000)-3),COUNTIF($C$8:C546,C546))),"")</f>
        <v xml:space="preserve"> </v>
      </c>
      <c r="G546" s="55">
        <f t="array" ref="G546">IF(OR(MID($E546,1,4)="وارد",MID($E546,1,10)="مرتجع عميل"),IF($D$3&lt;&gt;"",INDEX('HELP ACC-ITEMS'!$G$4:$G$1000,SMALL(IF(C546='HELP ACC-ITEMS'!$C$4:$C$1000,ROW('HELP ACC-ITEMS'!$C$4:$C$1000)-3),COUNTIF($C$8:C546,C546)))),0)</f>
        <v>0</v>
      </c>
      <c r="H546" s="55">
        <f t="array" ref="H546">IF(OR(MID($E546,1,5)="منصرف",MID($E546,1,10)="مرتجع مورد"),IF($D$3&lt;&gt;"",INDEX('HELP ACC-ITEMS'!$G$4:$G$1000,SMALL(IF(C546='HELP ACC-ITEMS'!$C$4:$C$1000,ROW('HELP ACC-ITEMS'!$C$4:$C$1000)-3),COUNTIF($C$8:C546,C546)))),0)</f>
        <v>0</v>
      </c>
      <c r="I546" s="55">
        <f t="shared" si="11"/>
        <v>0</v>
      </c>
      <c r="J546" s="55" t="str">
        <f t="array" ref="J546">IFERROR(INDEX('HELP ACC-ITEMS'!$H$4:$H$1000,SMALL(IF(C546='HELP ACC-ITEMS'!$C$4:$C$1000,ROW('HELP ACC-ITEMS'!$C$4:$C$1000)-3),COUNTIF($C$8:C546,C546))),"")</f>
        <v xml:space="preserve"> </v>
      </c>
    </row>
    <row r="547" spans="2:10">
      <c r="B547" s="55" t="str">
        <f>IF( E547&lt;&gt;"",COUNT($B$7:B546)+1,"")</f>
        <v/>
      </c>
      <c r="C547" s="57" t="str">
        <f>IFERROR(IF($D$3&lt;&gt;"",SMALL('HELP ACC-ITEMS'!$C$4:$C$1000,ROW(A541))," "),"    ")</f>
        <v xml:space="preserve"> </v>
      </c>
      <c r="D547" s="56" t="str">
        <f t="array" ref="D547">IFERROR(INDEX('HELP ACC-ITEMS'!$D$4:$D$1000,SMALL(IF(C547='HELP ACC-ITEMS'!$C$4:$C$1000,ROW('HELP ACC-ITEMS'!$C$4:$C$1000)-3),COUNTIF($C$8:C547,C547))),"")</f>
        <v xml:space="preserve"> </v>
      </c>
      <c r="E547" s="56" t="str">
        <f t="array" ref="E547">IFERROR(INDEX('HELP ACC-ITEMS'!$E$4:$E$1000,SMALL(IF(C547='HELP ACC-ITEMS'!$C$4:$C$1000,ROW('HELP ACC-ITEMS'!$C$4:$C$1000)-3),COUNTIF($C$8:C547,C547))),"")</f>
        <v/>
      </c>
      <c r="F547" s="56" t="str">
        <f t="array" ref="F547">IFERROR(INDEX('HELP ACC-ITEMS'!$F$4:$F$1000,SMALL(IF(C547='HELP ACC-ITEMS'!$C$4:$C$1000,ROW('HELP ACC-ITEMS'!$C$4:$C$1000)-3),COUNTIF($C$8:C547,C547))),"")</f>
        <v xml:space="preserve"> </v>
      </c>
      <c r="G547" s="55">
        <f t="array" ref="G547">IF(OR(MID($E547,1,4)="وارد",MID($E547,1,10)="مرتجع عميل"),IF($D$3&lt;&gt;"",INDEX('HELP ACC-ITEMS'!$G$4:$G$1000,SMALL(IF(C547='HELP ACC-ITEMS'!$C$4:$C$1000,ROW('HELP ACC-ITEMS'!$C$4:$C$1000)-3),COUNTIF($C$8:C547,C547)))),0)</f>
        <v>0</v>
      </c>
      <c r="H547" s="55">
        <f t="array" ref="H547">IF(OR(MID($E547,1,5)="منصرف",MID($E547,1,10)="مرتجع مورد"),IF($D$3&lt;&gt;"",INDEX('HELP ACC-ITEMS'!$G$4:$G$1000,SMALL(IF(C547='HELP ACC-ITEMS'!$C$4:$C$1000,ROW('HELP ACC-ITEMS'!$C$4:$C$1000)-3),COUNTIF($C$8:C547,C547)))),0)</f>
        <v>0</v>
      </c>
      <c r="I547" s="55">
        <f t="shared" si="11"/>
        <v>0</v>
      </c>
      <c r="J547" s="55" t="str">
        <f t="array" ref="J547">IFERROR(INDEX('HELP ACC-ITEMS'!$H$4:$H$1000,SMALL(IF(C547='HELP ACC-ITEMS'!$C$4:$C$1000,ROW('HELP ACC-ITEMS'!$C$4:$C$1000)-3),COUNTIF($C$8:C547,C547))),"")</f>
        <v xml:space="preserve"> </v>
      </c>
    </row>
    <row r="548" spans="2:10">
      <c r="B548" s="55" t="str">
        <f>IF( E548&lt;&gt;"",COUNT($B$7:B547)+1,"")</f>
        <v/>
      </c>
      <c r="C548" s="57" t="str">
        <f>IFERROR(IF($D$3&lt;&gt;"",SMALL('HELP ACC-ITEMS'!$C$4:$C$1000,ROW(A542))," "),"    ")</f>
        <v xml:space="preserve"> </v>
      </c>
      <c r="D548" s="56" t="str">
        <f t="array" ref="D548">IFERROR(INDEX('HELP ACC-ITEMS'!$D$4:$D$1000,SMALL(IF(C548='HELP ACC-ITEMS'!$C$4:$C$1000,ROW('HELP ACC-ITEMS'!$C$4:$C$1000)-3),COUNTIF($C$8:C548,C548))),"")</f>
        <v xml:space="preserve"> </v>
      </c>
      <c r="E548" s="56" t="str">
        <f t="array" ref="E548">IFERROR(INDEX('HELP ACC-ITEMS'!$E$4:$E$1000,SMALL(IF(C548='HELP ACC-ITEMS'!$C$4:$C$1000,ROW('HELP ACC-ITEMS'!$C$4:$C$1000)-3),COUNTIF($C$8:C548,C548))),"")</f>
        <v/>
      </c>
      <c r="F548" s="56" t="str">
        <f t="array" ref="F548">IFERROR(INDEX('HELP ACC-ITEMS'!$F$4:$F$1000,SMALL(IF(C548='HELP ACC-ITEMS'!$C$4:$C$1000,ROW('HELP ACC-ITEMS'!$C$4:$C$1000)-3),COUNTIF($C$8:C548,C548))),"")</f>
        <v xml:space="preserve"> </v>
      </c>
      <c r="G548" s="55">
        <f t="array" ref="G548">IF(OR(MID($E548,1,4)="وارد",MID($E548,1,10)="مرتجع عميل"),IF($D$3&lt;&gt;"",INDEX('HELP ACC-ITEMS'!$G$4:$G$1000,SMALL(IF(C548='HELP ACC-ITEMS'!$C$4:$C$1000,ROW('HELP ACC-ITEMS'!$C$4:$C$1000)-3),COUNTIF($C$8:C548,C548)))),0)</f>
        <v>0</v>
      </c>
      <c r="H548" s="55">
        <f t="array" ref="H548">IF(OR(MID($E548,1,5)="منصرف",MID($E548,1,10)="مرتجع مورد"),IF($D$3&lt;&gt;"",INDEX('HELP ACC-ITEMS'!$G$4:$G$1000,SMALL(IF(C548='HELP ACC-ITEMS'!$C$4:$C$1000,ROW('HELP ACC-ITEMS'!$C$4:$C$1000)-3),COUNTIF($C$8:C548,C548)))),0)</f>
        <v>0</v>
      </c>
      <c r="I548" s="55">
        <f t="shared" si="11"/>
        <v>0</v>
      </c>
      <c r="J548" s="55" t="str">
        <f t="array" ref="J548">IFERROR(INDEX('HELP ACC-ITEMS'!$H$4:$H$1000,SMALL(IF(C548='HELP ACC-ITEMS'!$C$4:$C$1000,ROW('HELP ACC-ITEMS'!$C$4:$C$1000)-3),COUNTIF($C$8:C548,C548))),"")</f>
        <v xml:space="preserve"> </v>
      </c>
    </row>
    <row r="549" spans="2:10">
      <c r="B549" s="55" t="str">
        <f>IF( E549&lt;&gt;"",COUNT($B$7:B548)+1,"")</f>
        <v/>
      </c>
      <c r="C549" s="57" t="str">
        <f>IFERROR(IF($D$3&lt;&gt;"",SMALL('HELP ACC-ITEMS'!$C$4:$C$1000,ROW(A543))," "),"    ")</f>
        <v xml:space="preserve"> </v>
      </c>
      <c r="D549" s="56" t="str">
        <f t="array" ref="D549">IFERROR(INDEX('HELP ACC-ITEMS'!$D$4:$D$1000,SMALL(IF(C549='HELP ACC-ITEMS'!$C$4:$C$1000,ROW('HELP ACC-ITEMS'!$C$4:$C$1000)-3),COUNTIF($C$8:C549,C549))),"")</f>
        <v xml:space="preserve"> </v>
      </c>
      <c r="E549" s="56" t="str">
        <f t="array" ref="E549">IFERROR(INDEX('HELP ACC-ITEMS'!$E$4:$E$1000,SMALL(IF(C549='HELP ACC-ITEMS'!$C$4:$C$1000,ROW('HELP ACC-ITEMS'!$C$4:$C$1000)-3),COUNTIF($C$8:C549,C549))),"")</f>
        <v/>
      </c>
      <c r="F549" s="56" t="str">
        <f t="array" ref="F549">IFERROR(INDEX('HELP ACC-ITEMS'!$F$4:$F$1000,SMALL(IF(C549='HELP ACC-ITEMS'!$C$4:$C$1000,ROW('HELP ACC-ITEMS'!$C$4:$C$1000)-3),COUNTIF($C$8:C549,C549))),"")</f>
        <v xml:space="preserve"> </v>
      </c>
      <c r="G549" s="55">
        <f t="array" ref="G549">IF(OR(MID($E549,1,4)="وارد",MID($E549,1,10)="مرتجع عميل"),IF($D$3&lt;&gt;"",INDEX('HELP ACC-ITEMS'!$G$4:$G$1000,SMALL(IF(C549='HELP ACC-ITEMS'!$C$4:$C$1000,ROW('HELP ACC-ITEMS'!$C$4:$C$1000)-3),COUNTIF($C$8:C549,C549)))),0)</f>
        <v>0</v>
      </c>
      <c r="H549" s="55">
        <f t="array" ref="H549">IF(OR(MID($E549,1,5)="منصرف",MID($E549,1,10)="مرتجع مورد"),IF($D$3&lt;&gt;"",INDEX('HELP ACC-ITEMS'!$G$4:$G$1000,SMALL(IF(C549='HELP ACC-ITEMS'!$C$4:$C$1000,ROW('HELP ACC-ITEMS'!$C$4:$C$1000)-3),COUNTIF($C$8:C549,C549)))),0)</f>
        <v>0</v>
      </c>
      <c r="I549" s="55">
        <f t="shared" si="11"/>
        <v>0</v>
      </c>
      <c r="J549" s="55" t="str">
        <f t="array" ref="J549">IFERROR(INDEX('HELP ACC-ITEMS'!$H$4:$H$1000,SMALL(IF(C549='HELP ACC-ITEMS'!$C$4:$C$1000,ROW('HELP ACC-ITEMS'!$C$4:$C$1000)-3),COUNTIF($C$8:C549,C549))),"")</f>
        <v xml:space="preserve"> </v>
      </c>
    </row>
    <row r="550" spans="2:10">
      <c r="B550" s="55" t="str">
        <f>IF( E550&lt;&gt;"",COUNT($B$7:B549)+1,"")</f>
        <v/>
      </c>
      <c r="C550" s="57" t="str">
        <f>IFERROR(IF($D$3&lt;&gt;"",SMALL('HELP ACC-ITEMS'!$C$4:$C$1000,ROW(A544))," "),"    ")</f>
        <v xml:space="preserve"> </v>
      </c>
      <c r="D550" s="56" t="str">
        <f t="array" ref="D550">IFERROR(INDEX('HELP ACC-ITEMS'!$D$4:$D$1000,SMALL(IF(C550='HELP ACC-ITEMS'!$C$4:$C$1000,ROW('HELP ACC-ITEMS'!$C$4:$C$1000)-3),COUNTIF($C$8:C550,C550))),"")</f>
        <v xml:space="preserve"> </v>
      </c>
      <c r="E550" s="56" t="str">
        <f t="array" ref="E550">IFERROR(INDEX('HELP ACC-ITEMS'!$E$4:$E$1000,SMALL(IF(C550='HELP ACC-ITEMS'!$C$4:$C$1000,ROW('HELP ACC-ITEMS'!$C$4:$C$1000)-3),COUNTIF($C$8:C550,C550))),"")</f>
        <v/>
      </c>
      <c r="F550" s="56" t="str">
        <f t="array" ref="F550">IFERROR(INDEX('HELP ACC-ITEMS'!$F$4:$F$1000,SMALL(IF(C550='HELP ACC-ITEMS'!$C$4:$C$1000,ROW('HELP ACC-ITEMS'!$C$4:$C$1000)-3),COUNTIF($C$8:C550,C550))),"")</f>
        <v xml:space="preserve"> </v>
      </c>
      <c r="G550" s="55">
        <f t="array" ref="G550">IF(OR(MID($E550,1,4)="وارد",MID($E550,1,10)="مرتجع عميل"),IF($D$3&lt;&gt;"",INDEX('HELP ACC-ITEMS'!$G$4:$G$1000,SMALL(IF(C550='HELP ACC-ITEMS'!$C$4:$C$1000,ROW('HELP ACC-ITEMS'!$C$4:$C$1000)-3),COUNTIF($C$8:C550,C550)))),0)</f>
        <v>0</v>
      </c>
      <c r="H550" s="55">
        <f t="array" ref="H550">IF(OR(MID($E550,1,5)="منصرف",MID($E550,1,10)="مرتجع مورد"),IF($D$3&lt;&gt;"",INDEX('HELP ACC-ITEMS'!$G$4:$G$1000,SMALL(IF(C550='HELP ACC-ITEMS'!$C$4:$C$1000,ROW('HELP ACC-ITEMS'!$C$4:$C$1000)-3),COUNTIF($C$8:C550,C550)))),0)</f>
        <v>0</v>
      </c>
      <c r="I550" s="55">
        <f t="shared" si="11"/>
        <v>0</v>
      </c>
      <c r="J550" s="55" t="str">
        <f t="array" ref="J550">IFERROR(INDEX('HELP ACC-ITEMS'!$H$4:$H$1000,SMALL(IF(C550='HELP ACC-ITEMS'!$C$4:$C$1000,ROW('HELP ACC-ITEMS'!$C$4:$C$1000)-3),COUNTIF($C$8:C550,C550))),"")</f>
        <v xml:space="preserve"> </v>
      </c>
    </row>
    <row r="551" spans="2:10">
      <c r="B551" s="55" t="str">
        <f>IF( E551&lt;&gt;"",COUNT($B$7:B550)+1,"")</f>
        <v/>
      </c>
      <c r="C551" s="57" t="str">
        <f>IFERROR(IF($D$3&lt;&gt;"",SMALL('HELP ACC-ITEMS'!$C$4:$C$1000,ROW(A545))," "),"    ")</f>
        <v xml:space="preserve"> </v>
      </c>
      <c r="D551" s="56" t="str">
        <f t="array" ref="D551">IFERROR(INDEX('HELP ACC-ITEMS'!$D$4:$D$1000,SMALL(IF(C551='HELP ACC-ITEMS'!$C$4:$C$1000,ROW('HELP ACC-ITEMS'!$C$4:$C$1000)-3),COUNTIF($C$8:C551,C551))),"")</f>
        <v xml:space="preserve"> </v>
      </c>
      <c r="E551" s="56" t="str">
        <f t="array" ref="E551">IFERROR(INDEX('HELP ACC-ITEMS'!$E$4:$E$1000,SMALL(IF(C551='HELP ACC-ITEMS'!$C$4:$C$1000,ROW('HELP ACC-ITEMS'!$C$4:$C$1000)-3),COUNTIF($C$8:C551,C551))),"")</f>
        <v/>
      </c>
      <c r="F551" s="56" t="str">
        <f t="array" ref="F551">IFERROR(INDEX('HELP ACC-ITEMS'!$F$4:$F$1000,SMALL(IF(C551='HELP ACC-ITEMS'!$C$4:$C$1000,ROW('HELP ACC-ITEMS'!$C$4:$C$1000)-3),COUNTIF($C$8:C551,C551))),"")</f>
        <v xml:space="preserve"> </v>
      </c>
      <c r="G551" s="55">
        <f t="array" ref="G551">IF(OR(MID($E551,1,4)="وارد",MID($E551,1,10)="مرتجع عميل"),IF($D$3&lt;&gt;"",INDEX('HELP ACC-ITEMS'!$G$4:$G$1000,SMALL(IF(C551='HELP ACC-ITEMS'!$C$4:$C$1000,ROW('HELP ACC-ITEMS'!$C$4:$C$1000)-3),COUNTIF($C$8:C551,C551)))),0)</f>
        <v>0</v>
      </c>
      <c r="H551" s="55">
        <f t="array" ref="H551">IF(OR(MID($E551,1,5)="منصرف",MID($E551,1,10)="مرتجع مورد"),IF($D$3&lt;&gt;"",INDEX('HELP ACC-ITEMS'!$G$4:$G$1000,SMALL(IF(C551='HELP ACC-ITEMS'!$C$4:$C$1000,ROW('HELP ACC-ITEMS'!$C$4:$C$1000)-3),COUNTIF($C$8:C551,C551)))),0)</f>
        <v>0</v>
      </c>
      <c r="I551" s="55">
        <f t="shared" si="11"/>
        <v>0</v>
      </c>
      <c r="J551" s="55" t="str">
        <f t="array" ref="J551">IFERROR(INDEX('HELP ACC-ITEMS'!$H$4:$H$1000,SMALL(IF(C551='HELP ACC-ITEMS'!$C$4:$C$1000,ROW('HELP ACC-ITEMS'!$C$4:$C$1000)-3),COUNTIF($C$8:C551,C551))),"")</f>
        <v xml:space="preserve"> </v>
      </c>
    </row>
    <row r="552" spans="2:10">
      <c r="B552" s="55" t="str">
        <f>IF( E552&lt;&gt;"",COUNT($B$7:B551)+1,"")</f>
        <v/>
      </c>
      <c r="C552" s="57" t="str">
        <f>IFERROR(IF($D$3&lt;&gt;"",SMALL('HELP ACC-ITEMS'!$C$4:$C$1000,ROW(A546))," "),"    ")</f>
        <v xml:space="preserve"> </v>
      </c>
      <c r="D552" s="56" t="str">
        <f t="array" ref="D552">IFERROR(INDEX('HELP ACC-ITEMS'!$D$4:$D$1000,SMALL(IF(C552='HELP ACC-ITEMS'!$C$4:$C$1000,ROW('HELP ACC-ITEMS'!$C$4:$C$1000)-3),COUNTIF($C$8:C552,C552))),"")</f>
        <v xml:space="preserve"> </v>
      </c>
      <c r="E552" s="56" t="str">
        <f t="array" ref="E552">IFERROR(INDEX('HELP ACC-ITEMS'!$E$4:$E$1000,SMALL(IF(C552='HELP ACC-ITEMS'!$C$4:$C$1000,ROW('HELP ACC-ITEMS'!$C$4:$C$1000)-3),COUNTIF($C$8:C552,C552))),"")</f>
        <v/>
      </c>
      <c r="F552" s="56" t="str">
        <f t="array" ref="F552">IFERROR(INDEX('HELP ACC-ITEMS'!$F$4:$F$1000,SMALL(IF(C552='HELP ACC-ITEMS'!$C$4:$C$1000,ROW('HELP ACC-ITEMS'!$C$4:$C$1000)-3),COUNTIF($C$8:C552,C552))),"")</f>
        <v xml:space="preserve"> </v>
      </c>
      <c r="G552" s="55">
        <f t="array" ref="G552">IF(OR(MID($E552,1,4)="وارد",MID($E552,1,10)="مرتجع عميل"),IF($D$3&lt;&gt;"",INDEX('HELP ACC-ITEMS'!$G$4:$G$1000,SMALL(IF(C552='HELP ACC-ITEMS'!$C$4:$C$1000,ROW('HELP ACC-ITEMS'!$C$4:$C$1000)-3),COUNTIF($C$8:C552,C552)))),0)</f>
        <v>0</v>
      </c>
      <c r="H552" s="55">
        <f t="array" ref="H552">IF(OR(MID($E552,1,5)="منصرف",MID($E552,1,10)="مرتجع مورد"),IF($D$3&lt;&gt;"",INDEX('HELP ACC-ITEMS'!$G$4:$G$1000,SMALL(IF(C552='HELP ACC-ITEMS'!$C$4:$C$1000,ROW('HELP ACC-ITEMS'!$C$4:$C$1000)-3),COUNTIF($C$8:C552,C552)))),0)</f>
        <v>0</v>
      </c>
      <c r="I552" s="55">
        <f t="shared" si="11"/>
        <v>0</v>
      </c>
      <c r="J552" s="55" t="str">
        <f t="array" ref="J552">IFERROR(INDEX('HELP ACC-ITEMS'!$H$4:$H$1000,SMALL(IF(C552='HELP ACC-ITEMS'!$C$4:$C$1000,ROW('HELP ACC-ITEMS'!$C$4:$C$1000)-3),COUNTIF($C$8:C552,C552))),"")</f>
        <v xml:space="preserve"> </v>
      </c>
    </row>
    <row r="553" spans="2:10">
      <c r="B553" s="55" t="str">
        <f>IF( E553&lt;&gt;"",COUNT($B$7:B552)+1,"")</f>
        <v/>
      </c>
      <c r="C553" s="57" t="str">
        <f>IFERROR(IF($D$3&lt;&gt;"",SMALL('HELP ACC-ITEMS'!$C$4:$C$1000,ROW(A547))," "),"    ")</f>
        <v xml:space="preserve"> </v>
      </c>
      <c r="D553" s="56" t="str">
        <f t="array" ref="D553">IFERROR(INDEX('HELP ACC-ITEMS'!$D$4:$D$1000,SMALL(IF(C553='HELP ACC-ITEMS'!$C$4:$C$1000,ROW('HELP ACC-ITEMS'!$C$4:$C$1000)-3),COUNTIF($C$8:C553,C553))),"")</f>
        <v xml:space="preserve"> </v>
      </c>
      <c r="E553" s="56" t="str">
        <f t="array" ref="E553">IFERROR(INDEX('HELP ACC-ITEMS'!$E$4:$E$1000,SMALL(IF(C553='HELP ACC-ITEMS'!$C$4:$C$1000,ROW('HELP ACC-ITEMS'!$C$4:$C$1000)-3),COUNTIF($C$8:C553,C553))),"")</f>
        <v/>
      </c>
      <c r="F553" s="56" t="str">
        <f t="array" ref="F553">IFERROR(INDEX('HELP ACC-ITEMS'!$F$4:$F$1000,SMALL(IF(C553='HELP ACC-ITEMS'!$C$4:$C$1000,ROW('HELP ACC-ITEMS'!$C$4:$C$1000)-3),COUNTIF($C$8:C553,C553))),"")</f>
        <v xml:space="preserve"> </v>
      </c>
      <c r="G553" s="55">
        <f t="array" ref="G553">IF(OR(MID($E553,1,4)="وارد",MID($E553,1,10)="مرتجع عميل"),IF($D$3&lt;&gt;"",INDEX('HELP ACC-ITEMS'!$G$4:$G$1000,SMALL(IF(C553='HELP ACC-ITEMS'!$C$4:$C$1000,ROW('HELP ACC-ITEMS'!$C$4:$C$1000)-3),COUNTIF($C$8:C553,C553)))),0)</f>
        <v>0</v>
      </c>
      <c r="H553" s="55">
        <f t="array" ref="H553">IF(OR(MID($E553,1,5)="منصرف",MID($E553,1,10)="مرتجع مورد"),IF($D$3&lt;&gt;"",INDEX('HELP ACC-ITEMS'!$G$4:$G$1000,SMALL(IF(C553='HELP ACC-ITEMS'!$C$4:$C$1000,ROW('HELP ACC-ITEMS'!$C$4:$C$1000)-3),COUNTIF($C$8:C553,C553)))),0)</f>
        <v>0</v>
      </c>
      <c r="I553" s="55">
        <f t="shared" si="11"/>
        <v>0</v>
      </c>
      <c r="J553" s="55" t="str">
        <f t="array" ref="J553">IFERROR(INDEX('HELP ACC-ITEMS'!$H$4:$H$1000,SMALL(IF(C553='HELP ACC-ITEMS'!$C$4:$C$1000,ROW('HELP ACC-ITEMS'!$C$4:$C$1000)-3),COUNTIF($C$8:C553,C553))),"")</f>
        <v xml:space="preserve"> </v>
      </c>
    </row>
    <row r="554" spans="2:10">
      <c r="B554" s="55" t="str">
        <f>IF( E554&lt;&gt;"",COUNT($B$7:B553)+1,"")</f>
        <v/>
      </c>
      <c r="C554" s="57" t="str">
        <f>IFERROR(IF($D$3&lt;&gt;"",SMALL('HELP ACC-ITEMS'!$C$4:$C$1000,ROW(A548))," "),"    ")</f>
        <v xml:space="preserve"> </v>
      </c>
      <c r="D554" s="56" t="str">
        <f t="array" ref="D554">IFERROR(INDEX('HELP ACC-ITEMS'!$D$4:$D$1000,SMALL(IF(C554='HELP ACC-ITEMS'!$C$4:$C$1000,ROW('HELP ACC-ITEMS'!$C$4:$C$1000)-3),COUNTIF($C$8:C554,C554))),"")</f>
        <v xml:space="preserve"> </v>
      </c>
      <c r="E554" s="56" t="str">
        <f t="array" ref="E554">IFERROR(INDEX('HELP ACC-ITEMS'!$E$4:$E$1000,SMALL(IF(C554='HELP ACC-ITEMS'!$C$4:$C$1000,ROW('HELP ACC-ITEMS'!$C$4:$C$1000)-3),COUNTIF($C$8:C554,C554))),"")</f>
        <v/>
      </c>
      <c r="F554" s="56" t="str">
        <f t="array" ref="F554">IFERROR(INDEX('HELP ACC-ITEMS'!$F$4:$F$1000,SMALL(IF(C554='HELP ACC-ITEMS'!$C$4:$C$1000,ROW('HELP ACC-ITEMS'!$C$4:$C$1000)-3),COUNTIF($C$8:C554,C554))),"")</f>
        <v xml:space="preserve"> </v>
      </c>
      <c r="G554" s="55">
        <f t="array" ref="G554">IF(OR(MID($E554,1,4)="وارد",MID($E554,1,10)="مرتجع عميل"),IF($D$3&lt;&gt;"",INDEX('HELP ACC-ITEMS'!$G$4:$G$1000,SMALL(IF(C554='HELP ACC-ITEMS'!$C$4:$C$1000,ROW('HELP ACC-ITEMS'!$C$4:$C$1000)-3),COUNTIF($C$8:C554,C554)))),0)</f>
        <v>0</v>
      </c>
      <c r="H554" s="55">
        <f t="array" ref="H554">IF(OR(MID($E554,1,5)="منصرف",MID($E554,1,10)="مرتجع مورد"),IF($D$3&lt;&gt;"",INDEX('HELP ACC-ITEMS'!$G$4:$G$1000,SMALL(IF(C554='HELP ACC-ITEMS'!$C$4:$C$1000,ROW('HELP ACC-ITEMS'!$C$4:$C$1000)-3),COUNTIF($C$8:C554,C554)))),0)</f>
        <v>0</v>
      </c>
      <c r="I554" s="55">
        <f t="shared" si="11"/>
        <v>0</v>
      </c>
      <c r="J554" s="55" t="str">
        <f t="array" ref="J554">IFERROR(INDEX('HELP ACC-ITEMS'!$H$4:$H$1000,SMALL(IF(C554='HELP ACC-ITEMS'!$C$4:$C$1000,ROW('HELP ACC-ITEMS'!$C$4:$C$1000)-3),COUNTIF($C$8:C554,C554))),"")</f>
        <v xml:space="preserve"> </v>
      </c>
    </row>
    <row r="555" spans="2:10">
      <c r="B555" s="55" t="str">
        <f>IF( E555&lt;&gt;"",COUNT($B$7:B554)+1,"")</f>
        <v/>
      </c>
      <c r="C555" s="57" t="str">
        <f>IFERROR(IF($D$3&lt;&gt;"",SMALL('HELP ACC-ITEMS'!$C$4:$C$1000,ROW(A549))," "),"    ")</f>
        <v xml:space="preserve"> </v>
      </c>
      <c r="D555" s="56" t="str">
        <f t="array" ref="D555">IFERROR(INDEX('HELP ACC-ITEMS'!$D$4:$D$1000,SMALL(IF(C555='HELP ACC-ITEMS'!$C$4:$C$1000,ROW('HELP ACC-ITEMS'!$C$4:$C$1000)-3),COUNTIF($C$8:C555,C555))),"")</f>
        <v xml:space="preserve"> </v>
      </c>
      <c r="E555" s="56" t="str">
        <f t="array" ref="E555">IFERROR(INDEX('HELP ACC-ITEMS'!$E$4:$E$1000,SMALL(IF(C555='HELP ACC-ITEMS'!$C$4:$C$1000,ROW('HELP ACC-ITEMS'!$C$4:$C$1000)-3),COUNTIF($C$8:C555,C555))),"")</f>
        <v/>
      </c>
      <c r="F555" s="56" t="str">
        <f t="array" ref="F555">IFERROR(INDEX('HELP ACC-ITEMS'!$F$4:$F$1000,SMALL(IF(C555='HELP ACC-ITEMS'!$C$4:$C$1000,ROW('HELP ACC-ITEMS'!$C$4:$C$1000)-3),COUNTIF($C$8:C555,C555))),"")</f>
        <v xml:space="preserve"> </v>
      </c>
      <c r="G555" s="55">
        <f t="array" ref="G555">IF(OR(MID($E555,1,4)="وارد",MID($E555,1,10)="مرتجع عميل"),IF($D$3&lt;&gt;"",INDEX('HELP ACC-ITEMS'!$G$4:$G$1000,SMALL(IF(C555='HELP ACC-ITEMS'!$C$4:$C$1000,ROW('HELP ACC-ITEMS'!$C$4:$C$1000)-3),COUNTIF($C$8:C555,C555)))),0)</f>
        <v>0</v>
      </c>
      <c r="H555" s="55">
        <f t="array" ref="H555">IF(OR(MID($E555,1,5)="منصرف",MID($E555,1,10)="مرتجع مورد"),IF($D$3&lt;&gt;"",INDEX('HELP ACC-ITEMS'!$G$4:$G$1000,SMALL(IF(C555='HELP ACC-ITEMS'!$C$4:$C$1000,ROW('HELP ACC-ITEMS'!$C$4:$C$1000)-3),COUNTIF($C$8:C555,C555)))),0)</f>
        <v>0</v>
      </c>
      <c r="I555" s="55">
        <f t="shared" si="11"/>
        <v>0</v>
      </c>
      <c r="J555" s="55" t="str">
        <f t="array" ref="J555">IFERROR(INDEX('HELP ACC-ITEMS'!$H$4:$H$1000,SMALL(IF(C555='HELP ACC-ITEMS'!$C$4:$C$1000,ROW('HELP ACC-ITEMS'!$C$4:$C$1000)-3),COUNTIF($C$8:C555,C555))),"")</f>
        <v xml:space="preserve"> </v>
      </c>
    </row>
    <row r="556" spans="2:10">
      <c r="B556" s="55" t="str">
        <f>IF( E556&lt;&gt;"",COUNT($B$7:B555)+1,"")</f>
        <v/>
      </c>
      <c r="C556" s="57" t="str">
        <f>IFERROR(IF($D$3&lt;&gt;"",SMALL('HELP ACC-ITEMS'!$C$4:$C$1000,ROW(A550))," "),"    ")</f>
        <v xml:space="preserve"> </v>
      </c>
      <c r="D556" s="56" t="str">
        <f t="array" ref="D556">IFERROR(INDEX('HELP ACC-ITEMS'!$D$4:$D$1000,SMALL(IF(C556='HELP ACC-ITEMS'!$C$4:$C$1000,ROW('HELP ACC-ITEMS'!$C$4:$C$1000)-3),COUNTIF($C$8:C556,C556))),"")</f>
        <v xml:space="preserve"> </v>
      </c>
      <c r="E556" s="56" t="str">
        <f t="array" ref="E556">IFERROR(INDEX('HELP ACC-ITEMS'!$E$4:$E$1000,SMALL(IF(C556='HELP ACC-ITEMS'!$C$4:$C$1000,ROW('HELP ACC-ITEMS'!$C$4:$C$1000)-3),COUNTIF($C$8:C556,C556))),"")</f>
        <v/>
      </c>
      <c r="F556" s="56" t="str">
        <f t="array" ref="F556">IFERROR(INDEX('HELP ACC-ITEMS'!$F$4:$F$1000,SMALL(IF(C556='HELP ACC-ITEMS'!$C$4:$C$1000,ROW('HELP ACC-ITEMS'!$C$4:$C$1000)-3),COUNTIF($C$8:C556,C556))),"")</f>
        <v xml:space="preserve"> </v>
      </c>
      <c r="G556" s="55">
        <f t="array" ref="G556">IF(OR(MID($E556,1,4)="وارد",MID($E556,1,10)="مرتجع عميل"),IF($D$3&lt;&gt;"",INDEX('HELP ACC-ITEMS'!$G$4:$G$1000,SMALL(IF(C556='HELP ACC-ITEMS'!$C$4:$C$1000,ROW('HELP ACC-ITEMS'!$C$4:$C$1000)-3),COUNTIF($C$8:C556,C556)))),0)</f>
        <v>0</v>
      </c>
      <c r="H556" s="55">
        <f t="array" ref="H556">IF(OR(MID($E556,1,5)="منصرف",MID($E556,1,10)="مرتجع مورد"),IF($D$3&lt;&gt;"",INDEX('HELP ACC-ITEMS'!$G$4:$G$1000,SMALL(IF(C556='HELP ACC-ITEMS'!$C$4:$C$1000,ROW('HELP ACC-ITEMS'!$C$4:$C$1000)-3),COUNTIF($C$8:C556,C556)))),0)</f>
        <v>0</v>
      </c>
      <c r="I556" s="55">
        <f t="shared" si="11"/>
        <v>0</v>
      </c>
      <c r="J556" s="55" t="str">
        <f t="array" ref="J556">IFERROR(INDEX('HELP ACC-ITEMS'!$H$4:$H$1000,SMALL(IF(C556='HELP ACC-ITEMS'!$C$4:$C$1000,ROW('HELP ACC-ITEMS'!$C$4:$C$1000)-3),COUNTIF($C$8:C556,C556))),"")</f>
        <v xml:space="preserve"> </v>
      </c>
    </row>
    <row r="557" spans="2:10">
      <c r="B557" s="55" t="str">
        <f>IF( E557&lt;&gt;"",COUNT($B$7:B556)+1,"")</f>
        <v/>
      </c>
      <c r="C557" s="57" t="str">
        <f>IFERROR(IF($D$3&lt;&gt;"",SMALL('HELP ACC-ITEMS'!$C$4:$C$1000,ROW(A551))," "),"    ")</f>
        <v xml:space="preserve"> </v>
      </c>
      <c r="D557" s="56" t="str">
        <f t="array" ref="D557">IFERROR(INDEX('HELP ACC-ITEMS'!$D$4:$D$1000,SMALL(IF(C557='HELP ACC-ITEMS'!$C$4:$C$1000,ROW('HELP ACC-ITEMS'!$C$4:$C$1000)-3),COUNTIF($C$8:C557,C557))),"")</f>
        <v xml:space="preserve"> </v>
      </c>
      <c r="E557" s="56" t="str">
        <f t="array" ref="E557">IFERROR(INDEX('HELP ACC-ITEMS'!$E$4:$E$1000,SMALL(IF(C557='HELP ACC-ITEMS'!$C$4:$C$1000,ROW('HELP ACC-ITEMS'!$C$4:$C$1000)-3),COUNTIF($C$8:C557,C557))),"")</f>
        <v/>
      </c>
      <c r="F557" s="56" t="str">
        <f t="array" ref="F557">IFERROR(INDEX('HELP ACC-ITEMS'!$F$4:$F$1000,SMALL(IF(C557='HELP ACC-ITEMS'!$C$4:$C$1000,ROW('HELP ACC-ITEMS'!$C$4:$C$1000)-3),COUNTIF($C$8:C557,C557))),"")</f>
        <v xml:space="preserve"> </v>
      </c>
      <c r="G557" s="55">
        <f t="array" ref="G557">IF(OR(MID($E557,1,4)="وارد",MID($E557,1,10)="مرتجع عميل"),IF($D$3&lt;&gt;"",INDEX('HELP ACC-ITEMS'!$G$4:$G$1000,SMALL(IF(C557='HELP ACC-ITEMS'!$C$4:$C$1000,ROW('HELP ACC-ITEMS'!$C$4:$C$1000)-3),COUNTIF($C$8:C557,C557)))),0)</f>
        <v>0</v>
      </c>
      <c r="H557" s="55">
        <f t="array" ref="H557">IF(OR(MID($E557,1,5)="منصرف",MID($E557,1,10)="مرتجع مورد"),IF($D$3&lt;&gt;"",INDEX('HELP ACC-ITEMS'!$G$4:$G$1000,SMALL(IF(C557='HELP ACC-ITEMS'!$C$4:$C$1000,ROW('HELP ACC-ITEMS'!$C$4:$C$1000)-3),COUNTIF($C$8:C557,C557)))),0)</f>
        <v>0</v>
      </c>
      <c r="I557" s="55">
        <f t="shared" si="11"/>
        <v>0</v>
      </c>
      <c r="J557" s="55" t="str">
        <f t="array" ref="J557">IFERROR(INDEX('HELP ACC-ITEMS'!$H$4:$H$1000,SMALL(IF(C557='HELP ACC-ITEMS'!$C$4:$C$1000,ROW('HELP ACC-ITEMS'!$C$4:$C$1000)-3),COUNTIF($C$8:C557,C557))),"")</f>
        <v xml:space="preserve"> </v>
      </c>
    </row>
    <row r="558" spans="2:10">
      <c r="B558" s="55" t="str">
        <f>IF( E558&lt;&gt;"",COUNT($B$7:B557)+1,"")</f>
        <v/>
      </c>
      <c r="C558" s="57" t="str">
        <f>IFERROR(IF($D$3&lt;&gt;"",SMALL('HELP ACC-ITEMS'!$C$4:$C$1000,ROW(A552))," "),"    ")</f>
        <v xml:space="preserve"> </v>
      </c>
      <c r="D558" s="56" t="str">
        <f t="array" ref="D558">IFERROR(INDEX('HELP ACC-ITEMS'!$D$4:$D$1000,SMALL(IF(C558='HELP ACC-ITEMS'!$C$4:$C$1000,ROW('HELP ACC-ITEMS'!$C$4:$C$1000)-3),COUNTIF($C$8:C558,C558))),"")</f>
        <v xml:space="preserve"> </v>
      </c>
      <c r="E558" s="56" t="str">
        <f t="array" ref="E558">IFERROR(INDEX('HELP ACC-ITEMS'!$E$4:$E$1000,SMALL(IF(C558='HELP ACC-ITEMS'!$C$4:$C$1000,ROW('HELP ACC-ITEMS'!$C$4:$C$1000)-3),COUNTIF($C$8:C558,C558))),"")</f>
        <v/>
      </c>
      <c r="F558" s="56" t="str">
        <f t="array" ref="F558">IFERROR(INDEX('HELP ACC-ITEMS'!$F$4:$F$1000,SMALL(IF(C558='HELP ACC-ITEMS'!$C$4:$C$1000,ROW('HELP ACC-ITEMS'!$C$4:$C$1000)-3),COUNTIF($C$8:C558,C558))),"")</f>
        <v xml:space="preserve"> </v>
      </c>
      <c r="G558" s="55">
        <f t="array" ref="G558">IF(OR(MID($E558,1,4)="وارد",MID($E558,1,10)="مرتجع عميل"),IF($D$3&lt;&gt;"",INDEX('HELP ACC-ITEMS'!$G$4:$G$1000,SMALL(IF(C558='HELP ACC-ITEMS'!$C$4:$C$1000,ROW('HELP ACC-ITEMS'!$C$4:$C$1000)-3),COUNTIF($C$8:C558,C558)))),0)</f>
        <v>0</v>
      </c>
      <c r="H558" s="55">
        <f t="array" ref="H558">IF(OR(MID($E558,1,5)="منصرف",MID($E558,1,10)="مرتجع مورد"),IF($D$3&lt;&gt;"",INDEX('HELP ACC-ITEMS'!$G$4:$G$1000,SMALL(IF(C558='HELP ACC-ITEMS'!$C$4:$C$1000,ROW('HELP ACC-ITEMS'!$C$4:$C$1000)-3),COUNTIF($C$8:C558,C558)))),0)</f>
        <v>0</v>
      </c>
      <c r="I558" s="55">
        <f t="shared" si="11"/>
        <v>0</v>
      </c>
      <c r="J558" s="55" t="str">
        <f t="array" ref="J558">IFERROR(INDEX('HELP ACC-ITEMS'!$H$4:$H$1000,SMALL(IF(C558='HELP ACC-ITEMS'!$C$4:$C$1000,ROW('HELP ACC-ITEMS'!$C$4:$C$1000)-3),COUNTIF($C$8:C558,C558))),"")</f>
        <v xml:space="preserve"> </v>
      </c>
    </row>
    <row r="559" spans="2:10">
      <c r="B559" s="55" t="str">
        <f>IF( E559&lt;&gt;"",COUNT($B$7:B558)+1,"")</f>
        <v/>
      </c>
      <c r="C559" s="57" t="str">
        <f>IFERROR(IF($D$3&lt;&gt;"",SMALL('HELP ACC-ITEMS'!$C$4:$C$1000,ROW(A553))," "),"    ")</f>
        <v xml:space="preserve"> </v>
      </c>
      <c r="D559" s="56" t="str">
        <f t="array" ref="D559">IFERROR(INDEX('HELP ACC-ITEMS'!$D$4:$D$1000,SMALL(IF(C559='HELP ACC-ITEMS'!$C$4:$C$1000,ROW('HELP ACC-ITEMS'!$C$4:$C$1000)-3),COUNTIF($C$8:C559,C559))),"")</f>
        <v xml:space="preserve"> </v>
      </c>
      <c r="E559" s="56" t="str">
        <f t="array" ref="E559">IFERROR(INDEX('HELP ACC-ITEMS'!$E$4:$E$1000,SMALL(IF(C559='HELP ACC-ITEMS'!$C$4:$C$1000,ROW('HELP ACC-ITEMS'!$C$4:$C$1000)-3),COUNTIF($C$8:C559,C559))),"")</f>
        <v/>
      </c>
      <c r="F559" s="56" t="str">
        <f t="array" ref="F559">IFERROR(INDEX('HELP ACC-ITEMS'!$F$4:$F$1000,SMALL(IF(C559='HELP ACC-ITEMS'!$C$4:$C$1000,ROW('HELP ACC-ITEMS'!$C$4:$C$1000)-3),COUNTIF($C$8:C559,C559))),"")</f>
        <v xml:space="preserve"> </v>
      </c>
      <c r="G559" s="55">
        <f t="array" ref="G559">IF(OR(MID($E559,1,4)="وارد",MID($E559,1,10)="مرتجع عميل"),IF($D$3&lt;&gt;"",INDEX('HELP ACC-ITEMS'!$G$4:$G$1000,SMALL(IF(C559='HELP ACC-ITEMS'!$C$4:$C$1000,ROW('HELP ACC-ITEMS'!$C$4:$C$1000)-3),COUNTIF($C$8:C559,C559)))),0)</f>
        <v>0</v>
      </c>
      <c r="H559" s="55">
        <f t="array" ref="H559">IF(OR(MID($E559,1,5)="منصرف",MID($E559,1,10)="مرتجع مورد"),IF($D$3&lt;&gt;"",INDEX('HELP ACC-ITEMS'!$G$4:$G$1000,SMALL(IF(C559='HELP ACC-ITEMS'!$C$4:$C$1000,ROW('HELP ACC-ITEMS'!$C$4:$C$1000)-3),COUNTIF($C$8:C559,C559)))),0)</f>
        <v>0</v>
      </c>
      <c r="I559" s="55">
        <f t="shared" si="11"/>
        <v>0</v>
      </c>
      <c r="J559" s="55" t="str">
        <f t="array" ref="J559">IFERROR(INDEX('HELP ACC-ITEMS'!$H$4:$H$1000,SMALL(IF(C559='HELP ACC-ITEMS'!$C$4:$C$1000,ROW('HELP ACC-ITEMS'!$C$4:$C$1000)-3),COUNTIF($C$8:C559,C559))),"")</f>
        <v xml:space="preserve"> </v>
      </c>
    </row>
    <row r="560" spans="2:10">
      <c r="B560" s="55" t="str">
        <f>IF( E560&lt;&gt;"",COUNT($B$7:B559)+1,"")</f>
        <v/>
      </c>
      <c r="C560" s="57" t="str">
        <f>IFERROR(IF($D$3&lt;&gt;"",SMALL('HELP ACC-ITEMS'!$C$4:$C$1000,ROW(A554))," "),"    ")</f>
        <v xml:space="preserve"> </v>
      </c>
      <c r="D560" s="56" t="str">
        <f t="array" ref="D560">IFERROR(INDEX('HELP ACC-ITEMS'!$D$4:$D$1000,SMALL(IF(C560='HELP ACC-ITEMS'!$C$4:$C$1000,ROW('HELP ACC-ITEMS'!$C$4:$C$1000)-3),COUNTIF($C$8:C560,C560))),"")</f>
        <v xml:space="preserve"> </v>
      </c>
      <c r="E560" s="56" t="str">
        <f t="array" ref="E560">IFERROR(INDEX('HELP ACC-ITEMS'!$E$4:$E$1000,SMALL(IF(C560='HELP ACC-ITEMS'!$C$4:$C$1000,ROW('HELP ACC-ITEMS'!$C$4:$C$1000)-3),COUNTIF($C$8:C560,C560))),"")</f>
        <v/>
      </c>
      <c r="F560" s="56" t="str">
        <f t="array" ref="F560">IFERROR(INDEX('HELP ACC-ITEMS'!$F$4:$F$1000,SMALL(IF(C560='HELP ACC-ITEMS'!$C$4:$C$1000,ROW('HELP ACC-ITEMS'!$C$4:$C$1000)-3),COUNTIF($C$8:C560,C560))),"")</f>
        <v xml:space="preserve"> </v>
      </c>
      <c r="G560" s="55">
        <f t="array" ref="G560">IF(OR(MID($E560,1,4)="وارد",MID($E560,1,10)="مرتجع عميل"),IF($D$3&lt;&gt;"",INDEX('HELP ACC-ITEMS'!$G$4:$G$1000,SMALL(IF(C560='HELP ACC-ITEMS'!$C$4:$C$1000,ROW('HELP ACC-ITEMS'!$C$4:$C$1000)-3),COUNTIF($C$8:C560,C560)))),0)</f>
        <v>0</v>
      </c>
      <c r="H560" s="55">
        <f t="array" ref="H560">IF(OR(MID($E560,1,5)="منصرف",MID($E560,1,10)="مرتجع مورد"),IF($D$3&lt;&gt;"",INDEX('HELP ACC-ITEMS'!$G$4:$G$1000,SMALL(IF(C560='HELP ACC-ITEMS'!$C$4:$C$1000,ROW('HELP ACC-ITEMS'!$C$4:$C$1000)-3),COUNTIF($C$8:C560,C560)))),0)</f>
        <v>0</v>
      </c>
      <c r="I560" s="55">
        <f t="shared" si="11"/>
        <v>0</v>
      </c>
      <c r="J560" s="55" t="str">
        <f t="array" ref="J560">IFERROR(INDEX('HELP ACC-ITEMS'!$H$4:$H$1000,SMALL(IF(C560='HELP ACC-ITEMS'!$C$4:$C$1000,ROW('HELP ACC-ITEMS'!$C$4:$C$1000)-3),COUNTIF($C$8:C560,C560))),"")</f>
        <v xml:space="preserve"> </v>
      </c>
    </row>
    <row r="561" spans="2:10">
      <c r="B561" s="55" t="str">
        <f>IF( E561&lt;&gt;"",COUNT($B$7:B560)+1,"")</f>
        <v/>
      </c>
      <c r="C561" s="57" t="str">
        <f>IFERROR(IF($D$3&lt;&gt;"",SMALL('HELP ACC-ITEMS'!$C$4:$C$1000,ROW(A555))," "),"    ")</f>
        <v xml:space="preserve"> </v>
      </c>
      <c r="D561" s="56" t="str">
        <f t="array" ref="D561">IFERROR(INDEX('HELP ACC-ITEMS'!$D$4:$D$1000,SMALL(IF(C561='HELP ACC-ITEMS'!$C$4:$C$1000,ROW('HELP ACC-ITEMS'!$C$4:$C$1000)-3),COUNTIF($C$8:C561,C561))),"")</f>
        <v xml:space="preserve"> </v>
      </c>
      <c r="E561" s="56" t="str">
        <f t="array" ref="E561">IFERROR(INDEX('HELP ACC-ITEMS'!$E$4:$E$1000,SMALL(IF(C561='HELP ACC-ITEMS'!$C$4:$C$1000,ROW('HELP ACC-ITEMS'!$C$4:$C$1000)-3),COUNTIF($C$8:C561,C561))),"")</f>
        <v/>
      </c>
      <c r="F561" s="56" t="str">
        <f t="array" ref="F561">IFERROR(INDEX('HELP ACC-ITEMS'!$F$4:$F$1000,SMALL(IF(C561='HELP ACC-ITEMS'!$C$4:$C$1000,ROW('HELP ACC-ITEMS'!$C$4:$C$1000)-3),COUNTIF($C$8:C561,C561))),"")</f>
        <v xml:space="preserve"> </v>
      </c>
      <c r="G561" s="55">
        <f t="array" ref="G561">IF(OR(MID($E561,1,4)="وارد",MID($E561,1,10)="مرتجع عميل"),IF($D$3&lt;&gt;"",INDEX('HELP ACC-ITEMS'!$G$4:$G$1000,SMALL(IF(C561='HELP ACC-ITEMS'!$C$4:$C$1000,ROW('HELP ACC-ITEMS'!$C$4:$C$1000)-3),COUNTIF($C$8:C561,C561)))),0)</f>
        <v>0</v>
      </c>
      <c r="H561" s="55">
        <f t="array" ref="H561">IF(OR(MID($E561,1,5)="منصرف",MID($E561,1,10)="مرتجع مورد"),IF($D$3&lt;&gt;"",INDEX('HELP ACC-ITEMS'!$G$4:$G$1000,SMALL(IF(C561='HELP ACC-ITEMS'!$C$4:$C$1000,ROW('HELP ACC-ITEMS'!$C$4:$C$1000)-3),COUNTIF($C$8:C561,C561)))),0)</f>
        <v>0</v>
      </c>
      <c r="I561" s="55">
        <f t="shared" si="11"/>
        <v>0</v>
      </c>
      <c r="J561" s="55" t="str">
        <f t="array" ref="J561">IFERROR(INDEX('HELP ACC-ITEMS'!$H$4:$H$1000,SMALL(IF(C561='HELP ACC-ITEMS'!$C$4:$C$1000,ROW('HELP ACC-ITEMS'!$C$4:$C$1000)-3),COUNTIF($C$8:C561,C561))),"")</f>
        <v xml:space="preserve"> </v>
      </c>
    </row>
    <row r="562" spans="2:10">
      <c r="B562" s="55" t="str">
        <f>IF( E562&lt;&gt;"",COUNT($B$7:B561)+1,"")</f>
        <v/>
      </c>
      <c r="C562" s="57" t="str">
        <f>IFERROR(IF($D$3&lt;&gt;"",SMALL('HELP ACC-ITEMS'!$C$4:$C$1000,ROW(A556))," "),"    ")</f>
        <v xml:space="preserve"> </v>
      </c>
      <c r="D562" s="56" t="str">
        <f t="array" ref="D562">IFERROR(INDEX('HELP ACC-ITEMS'!$D$4:$D$1000,SMALL(IF(C562='HELP ACC-ITEMS'!$C$4:$C$1000,ROW('HELP ACC-ITEMS'!$C$4:$C$1000)-3),COUNTIF($C$8:C562,C562))),"")</f>
        <v xml:space="preserve"> </v>
      </c>
      <c r="E562" s="56" t="str">
        <f t="array" ref="E562">IFERROR(INDEX('HELP ACC-ITEMS'!$E$4:$E$1000,SMALL(IF(C562='HELP ACC-ITEMS'!$C$4:$C$1000,ROW('HELP ACC-ITEMS'!$C$4:$C$1000)-3),COUNTIF($C$8:C562,C562))),"")</f>
        <v/>
      </c>
      <c r="F562" s="56" t="str">
        <f t="array" ref="F562">IFERROR(INDEX('HELP ACC-ITEMS'!$F$4:$F$1000,SMALL(IF(C562='HELP ACC-ITEMS'!$C$4:$C$1000,ROW('HELP ACC-ITEMS'!$C$4:$C$1000)-3),COUNTIF($C$8:C562,C562))),"")</f>
        <v xml:space="preserve"> </v>
      </c>
      <c r="G562" s="55">
        <f t="array" ref="G562">IF(OR(MID($E562,1,4)="وارد",MID($E562,1,10)="مرتجع عميل"),IF($D$3&lt;&gt;"",INDEX('HELP ACC-ITEMS'!$G$4:$G$1000,SMALL(IF(C562='HELP ACC-ITEMS'!$C$4:$C$1000,ROW('HELP ACC-ITEMS'!$C$4:$C$1000)-3),COUNTIF($C$8:C562,C562)))),0)</f>
        <v>0</v>
      </c>
      <c r="H562" s="55">
        <f t="array" ref="H562">IF(OR(MID($E562,1,5)="منصرف",MID($E562,1,10)="مرتجع مورد"),IF($D$3&lt;&gt;"",INDEX('HELP ACC-ITEMS'!$G$4:$G$1000,SMALL(IF(C562='HELP ACC-ITEMS'!$C$4:$C$1000,ROW('HELP ACC-ITEMS'!$C$4:$C$1000)-3),COUNTIF($C$8:C562,C562)))),0)</f>
        <v>0</v>
      </c>
      <c r="I562" s="55">
        <f t="shared" si="11"/>
        <v>0</v>
      </c>
      <c r="J562" s="55" t="str">
        <f t="array" ref="J562">IFERROR(INDEX('HELP ACC-ITEMS'!$H$4:$H$1000,SMALL(IF(C562='HELP ACC-ITEMS'!$C$4:$C$1000,ROW('HELP ACC-ITEMS'!$C$4:$C$1000)-3),COUNTIF($C$8:C562,C562))),"")</f>
        <v xml:space="preserve"> </v>
      </c>
    </row>
    <row r="563" spans="2:10">
      <c r="B563" s="55" t="str">
        <f>IF( E563&lt;&gt;"",COUNT($B$7:B562)+1,"")</f>
        <v/>
      </c>
      <c r="C563" s="57" t="str">
        <f>IFERROR(IF($D$3&lt;&gt;"",SMALL('HELP ACC-ITEMS'!$C$4:$C$1000,ROW(A557))," "),"    ")</f>
        <v xml:space="preserve"> </v>
      </c>
      <c r="D563" s="56" t="str">
        <f t="array" ref="D563">IFERROR(INDEX('HELP ACC-ITEMS'!$D$4:$D$1000,SMALL(IF(C563='HELP ACC-ITEMS'!$C$4:$C$1000,ROW('HELP ACC-ITEMS'!$C$4:$C$1000)-3),COUNTIF($C$8:C563,C563))),"")</f>
        <v xml:space="preserve"> </v>
      </c>
      <c r="E563" s="56" t="str">
        <f t="array" ref="E563">IFERROR(INDEX('HELP ACC-ITEMS'!$E$4:$E$1000,SMALL(IF(C563='HELP ACC-ITEMS'!$C$4:$C$1000,ROW('HELP ACC-ITEMS'!$C$4:$C$1000)-3),COUNTIF($C$8:C563,C563))),"")</f>
        <v/>
      </c>
      <c r="F563" s="56" t="str">
        <f t="array" ref="F563">IFERROR(INDEX('HELP ACC-ITEMS'!$F$4:$F$1000,SMALL(IF(C563='HELP ACC-ITEMS'!$C$4:$C$1000,ROW('HELP ACC-ITEMS'!$C$4:$C$1000)-3),COUNTIF($C$8:C563,C563))),"")</f>
        <v xml:space="preserve"> </v>
      </c>
      <c r="G563" s="55">
        <f t="array" ref="G563">IF(OR(MID($E563,1,4)="وارد",MID($E563,1,10)="مرتجع عميل"),IF($D$3&lt;&gt;"",INDEX('HELP ACC-ITEMS'!$G$4:$G$1000,SMALL(IF(C563='HELP ACC-ITEMS'!$C$4:$C$1000,ROW('HELP ACC-ITEMS'!$C$4:$C$1000)-3),COUNTIF($C$8:C563,C563)))),0)</f>
        <v>0</v>
      </c>
      <c r="H563" s="55">
        <f t="array" ref="H563">IF(OR(MID($E563,1,5)="منصرف",MID($E563,1,10)="مرتجع مورد"),IF($D$3&lt;&gt;"",INDEX('HELP ACC-ITEMS'!$G$4:$G$1000,SMALL(IF(C563='HELP ACC-ITEMS'!$C$4:$C$1000,ROW('HELP ACC-ITEMS'!$C$4:$C$1000)-3),COUNTIF($C$8:C563,C563)))),0)</f>
        <v>0</v>
      </c>
      <c r="I563" s="55">
        <f t="shared" si="11"/>
        <v>0</v>
      </c>
      <c r="J563" s="55" t="str">
        <f t="array" ref="J563">IFERROR(INDEX('HELP ACC-ITEMS'!$H$4:$H$1000,SMALL(IF(C563='HELP ACC-ITEMS'!$C$4:$C$1000,ROW('HELP ACC-ITEMS'!$C$4:$C$1000)-3),COUNTIF($C$8:C563,C563))),"")</f>
        <v xml:space="preserve"> </v>
      </c>
    </row>
    <row r="564" spans="2:10">
      <c r="B564" s="55" t="str">
        <f>IF( E564&lt;&gt;"",COUNT($B$7:B563)+1,"")</f>
        <v/>
      </c>
      <c r="C564" s="57" t="str">
        <f>IFERROR(IF($D$3&lt;&gt;"",SMALL('HELP ACC-ITEMS'!$C$4:$C$1000,ROW(A558))," "),"    ")</f>
        <v xml:space="preserve"> </v>
      </c>
      <c r="D564" s="56" t="str">
        <f t="array" ref="D564">IFERROR(INDEX('HELP ACC-ITEMS'!$D$4:$D$1000,SMALL(IF(C564='HELP ACC-ITEMS'!$C$4:$C$1000,ROW('HELP ACC-ITEMS'!$C$4:$C$1000)-3),COUNTIF($C$8:C564,C564))),"")</f>
        <v xml:space="preserve"> </v>
      </c>
      <c r="E564" s="56" t="str">
        <f t="array" ref="E564">IFERROR(INDEX('HELP ACC-ITEMS'!$E$4:$E$1000,SMALL(IF(C564='HELP ACC-ITEMS'!$C$4:$C$1000,ROW('HELP ACC-ITEMS'!$C$4:$C$1000)-3),COUNTIF($C$8:C564,C564))),"")</f>
        <v/>
      </c>
      <c r="F564" s="56" t="str">
        <f t="array" ref="F564">IFERROR(INDEX('HELP ACC-ITEMS'!$F$4:$F$1000,SMALL(IF(C564='HELP ACC-ITEMS'!$C$4:$C$1000,ROW('HELP ACC-ITEMS'!$C$4:$C$1000)-3),COUNTIF($C$8:C564,C564))),"")</f>
        <v xml:space="preserve"> </v>
      </c>
      <c r="G564" s="55">
        <f t="array" ref="G564">IF(OR(MID($E564,1,4)="وارد",MID($E564,1,10)="مرتجع عميل"),IF($D$3&lt;&gt;"",INDEX('HELP ACC-ITEMS'!$G$4:$G$1000,SMALL(IF(C564='HELP ACC-ITEMS'!$C$4:$C$1000,ROW('HELP ACC-ITEMS'!$C$4:$C$1000)-3),COUNTIF($C$8:C564,C564)))),0)</f>
        <v>0</v>
      </c>
      <c r="H564" s="55">
        <f t="array" ref="H564">IF(OR(MID($E564,1,5)="منصرف",MID($E564,1,10)="مرتجع مورد"),IF($D$3&lt;&gt;"",INDEX('HELP ACC-ITEMS'!$G$4:$G$1000,SMALL(IF(C564='HELP ACC-ITEMS'!$C$4:$C$1000,ROW('HELP ACC-ITEMS'!$C$4:$C$1000)-3),COUNTIF($C$8:C564,C564)))),0)</f>
        <v>0</v>
      </c>
      <c r="I564" s="55">
        <f t="shared" si="11"/>
        <v>0</v>
      </c>
      <c r="J564" s="55" t="str">
        <f t="array" ref="J564">IFERROR(INDEX('HELP ACC-ITEMS'!$H$4:$H$1000,SMALL(IF(C564='HELP ACC-ITEMS'!$C$4:$C$1000,ROW('HELP ACC-ITEMS'!$C$4:$C$1000)-3),COUNTIF($C$8:C564,C564))),"")</f>
        <v xml:space="preserve"> </v>
      </c>
    </row>
    <row r="565" spans="2:10">
      <c r="B565" s="55" t="str">
        <f>IF( E565&lt;&gt;"",COUNT($B$7:B564)+1,"")</f>
        <v/>
      </c>
      <c r="C565" s="57" t="str">
        <f>IFERROR(IF($D$3&lt;&gt;"",SMALL('HELP ACC-ITEMS'!$C$4:$C$1000,ROW(A559))," "),"    ")</f>
        <v xml:space="preserve"> </v>
      </c>
      <c r="D565" s="56" t="str">
        <f t="array" ref="D565">IFERROR(INDEX('HELP ACC-ITEMS'!$D$4:$D$1000,SMALL(IF(C565='HELP ACC-ITEMS'!$C$4:$C$1000,ROW('HELP ACC-ITEMS'!$C$4:$C$1000)-3),COUNTIF($C$8:C565,C565))),"")</f>
        <v xml:space="preserve"> </v>
      </c>
      <c r="E565" s="56" t="str">
        <f t="array" ref="E565">IFERROR(INDEX('HELP ACC-ITEMS'!$E$4:$E$1000,SMALL(IF(C565='HELP ACC-ITEMS'!$C$4:$C$1000,ROW('HELP ACC-ITEMS'!$C$4:$C$1000)-3),COUNTIF($C$8:C565,C565))),"")</f>
        <v/>
      </c>
      <c r="F565" s="56" t="str">
        <f t="array" ref="F565">IFERROR(INDEX('HELP ACC-ITEMS'!$F$4:$F$1000,SMALL(IF(C565='HELP ACC-ITEMS'!$C$4:$C$1000,ROW('HELP ACC-ITEMS'!$C$4:$C$1000)-3),COUNTIF($C$8:C565,C565))),"")</f>
        <v xml:space="preserve"> </v>
      </c>
      <c r="G565" s="55">
        <f t="array" ref="G565">IF(OR(MID($E565,1,4)="وارد",MID($E565,1,10)="مرتجع عميل"),IF($D$3&lt;&gt;"",INDEX('HELP ACC-ITEMS'!$G$4:$G$1000,SMALL(IF(C565='HELP ACC-ITEMS'!$C$4:$C$1000,ROW('HELP ACC-ITEMS'!$C$4:$C$1000)-3),COUNTIF($C$8:C565,C565)))),0)</f>
        <v>0</v>
      </c>
      <c r="H565" s="55">
        <f t="array" ref="H565">IF(OR(MID($E565,1,5)="منصرف",MID($E565,1,10)="مرتجع مورد"),IF($D$3&lt;&gt;"",INDEX('HELP ACC-ITEMS'!$G$4:$G$1000,SMALL(IF(C565='HELP ACC-ITEMS'!$C$4:$C$1000,ROW('HELP ACC-ITEMS'!$C$4:$C$1000)-3),COUNTIF($C$8:C565,C565)))),0)</f>
        <v>0</v>
      </c>
      <c r="I565" s="55">
        <f t="shared" si="11"/>
        <v>0</v>
      </c>
      <c r="J565" s="55" t="str">
        <f t="array" ref="J565">IFERROR(INDEX('HELP ACC-ITEMS'!$H$4:$H$1000,SMALL(IF(C565='HELP ACC-ITEMS'!$C$4:$C$1000,ROW('HELP ACC-ITEMS'!$C$4:$C$1000)-3),COUNTIF($C$8:C565,C565))),"")</f>
        <v xml:space="preserve"> </v>
      </c>
    </row>
    <row r="566" spans="2:10">
      <c r="B566" s="55" t="str">
        <f>IF( E566&lt;&gt;"",COUNT($B$7:B565)+1,"")</f>
        <v/>
      </c>
      <c r="C566" s="57" t="str">
        <f>IFERROR(IF($D$3&lt;&gt;"",SMALL('HELP ACC-ITEMS'!$C$4:$C$1000,ROW(A560))," "),"    ")</f>
        <v xml:space="preserve"> </v>
      </c>
      <c r="D566" s="56" t="str">
        <f t="array" ref="D566">IFERROR(INDEX('HELP ACC-ITEMS'!$D$4:$D$1000,SMALL(IF(C566='HELP ACC-ITEMS'!$C$4:$C$1000,ROW('HELP ACC-ITEMS'!$C$4:$C$1000)-3),COUNTIF($C$8:C566,C566))),"")</f>
        <v xml:space="preserve"> </v>
      </c>
      <c r="E566" s="56" t="str">
        <f t="array" ref="E566">IFERROR(INDEX('HELP ACC-ITEMS'!$E$4:$E$1000,SMALL(IF(C566='HELP ACC-ITEMS'!$C$4:$C$1000,ROW('HELP ACC-ITEMS'!$C$4:$C$1000)-3),COUNTIF($C$8:C566,C566))),"")</f>
        <v/>
      </c>
      <c r="F566" s="56" t="str">
        <f t="array" ref="F566">IFERROR(INDEX('HELP ACC-ITEMS'!$F$4:$F$1000,SMALL(IF(C566='HELP ACC-ITEMS'!$C$4:$C$1000,ROW('HELP ACC-ITEMS'!$C$4:$C$1000)-3),COUNTIF($C$8:C566,C566))),"")</f>
        <v xml:space="preserve"> </v>
      </c>
      <c r="G566" s="55">
        <f t="array" ref="G566">IF(OR(MID($E566,1,4)="وارد",MID($E566,1,10)="مرتجع عميل"),IF($D$3&lt;&gt;"",INDEX('HELP ACC-ITEMS'!$G$4:$G$1000,SMALL(IF(C566='HELP ACC-ITEMS'!$C$4:$C$1000,ROW('HELP ACC-ITEMS'!$C$4:$C$1000)-3),COUNTIF($C$8:C566,C566)))),0)</f>
        <v>0</v>
      </c>
      <c r="H566" s="55">
        <f t="array" ref="H566">IF(OR(MID($E566,1,5)="منصرف",MID($E566,1,10)="مرتجع مورد"),IF($D$3&lt;&gt;"",INDEX('HELP ACC-ITEMS'!$G$4:$G$1000,SMALL(IF(C566='HELP ACC-ITEMS'!$C$4:$C$1000,ROW('HELP ACC-ITEMS'!$C$4:$C$1000)-3),COUNTIF($C$8:C566,C566)))),0)</f>
        <v>0</v>
      </c>
      <c r="I566" s="55">
        <f t="shared" si="11"/>
        <v>0</v>
      </c>
      <c r="J566" s="55" t="str">
        <f t="array" ref="J566">IFERROR(INDEX('HELP ACC-ITEMS'!$H$4:$H$1000,SMALL(IF(C566='HELP ACC-ITEMS'!$C$4:$C$1000,ROW('HELP ACC-ITEMS'!$C$4:$C$1000)-3),COUNTIF($C$8:C566,C566))),"")</f>
        <v xml:space="preserve"> </v>
      </c>
    </row>
    <row r="567" spans="2:10">
      <c r="B567" s="55" t="str">
        <f>IF( E567&lt;&gt;"",COUNT($B$7:B566)+1,"")</f>
        <v/>
      </c>
      <c r="C567" s="57" t="str">
        <f>IFERROR(IF($D$3&lt;&gt;"",SMALL('HELP ACC-ITEMS'!$C$4:$C$1000,ROW(A561))," "),"    ")</f>
        <v xml:space="preserve"> </v>
      </c>
      <c r="D567" s="56" t="str">
        <f t="array" ref="D567">IFERROR(INDEX('HELP ACC-ITEMS'!$D$4:$D$1000,SMALL(IF(C567='HELP ACC-ITEMS'!$C$4:$C$1000,ROW('HELP ACC-ITEMS'!$C$4:$C$1000)-3),COUNTIF($C$8:C567,C567))),"")</f>
        <v xml:space="preserve"> </v>
      </c>
      <c r="E567" s="56" t="str">
        <f t="array" ref="E567">IFERROR(INDEX('HELP ACC-ITEMS'!$E$4:$E$1000,SMALL(IF(C567='HELP ACC-ITEMS'!$C$4:$C$1000,ROW('HELP ACC-ITEMS'!$C$4:$C$1000)-3),COUNTIF($C$8:C567,C567))),"")</f>
        <v/>
      </c>
      <c r="F567" s="56" t="str">
        <f t="array" ref="F567">IFERROR(INDEX('HELP ACC-ITEMS'!$F$4:$F$1000,SMALL(IF(C567='HELP ACC-ITEMS'!$C$4:$C$1000,ROW('HELP ACC-ITEMS'!$C$4:$C$1000)-3),COUNTIF($C$8:C567,C567))),"")</f>
        <v xml:space="preserve"> </v>
      </c>
      <c r="G567" s="55">
        <f t="array" ref="G567">IF(OR(MID($E567,1,4)="وارد",MID($E567,1,10)="مرتجع عميل"),IF($D$3&lt;&gt;"",INDEX('HELP ACC-ITEMS'!$G$4:$G$1000,SMALL(IF(C567='HELP ACC-ITEMS'!$C$4:$C$1000,ROW('HELP ACC-ITEMS'!$C$4:$C$1000)-3),COUNTIF($C$8:C567,C567)))),0)</f>
        <v>0</v>
      </c>
      <c r="H567" s="55">
        <f t="array" ref="H567">IF(OR(MID($E567,1,5)="منصرف",MID($E567,1,10)="مرتجع مورد"),IF($D$3&lt;&gt;"",INDEX('HELP ACC-ITEMS'!$G$4:$G$1000,SMALL(IF(C567='HELP ACC-ITEMS'!$C$4:$C$1000,ROW('HELP ACC-ITEMS'!$C$4:$C$1000)-3),COUNTIF($C$8:C567,C567)))),0)</f>
        <v>0</v>
      </c>
      <c r="I567" s="55">
        <f t="shared" si="11"/>
        <v>0</v>
      </c>
      <c r="J567" s="55" t="str">
        <f t="array" ref="J567">IFERROR(INDEX('HELP ACC-ITEMS'!$H$4:$H$1000,SMALL(IF(C567='HELP ACC-ITEMS'!$C$4:$C$1000,ROW('HELP ACC-ITEMS'!$C$4:$C$1000)-3),COUNTIF($C$8:C567,C567))),"")</f>
        <v xml:space="preserve"> </v>
      </c>
    </row>
    <row r="568" spans="2:10">
      <c r="B568" s="55" t="str">
        <f>IF( E568&lt;&gt;"",COUNT($B$7:B567)+1,"")</f>
        <v/>
      </c>
      <c r="C568" s="57" t="str">
        <f>IFERROR(IF($D$3&lt;&gt;"",SMALL('HELP ACC-ITEMS'!$C$4:$C$1000,ROW(A562))," "),"    ")</f>
        <v xml:space="preserve"> </v>
      </c>
      <c r="D568" s="56" t="str">
        <f t="array" ref="D568">IFERROR(INDEX('HELP ACC-ITEMS'!$D$4:$D$1000,SMALL(IF(C568='HELP ACC-ITEMS'!$C$4:$C$1000,ROW('HELP ACC-ITEMS'!$C$4:$C$1000)-3),COUNTIF($C$8:C568,C568))),"")</f>
        <v xml:space="preserve"> </v>
      </c>
      <c r="E568" s="56" t="str">
        <f t="array" ref="E568">IFERROR(INDEX('HELP ACC-ITEMS'!$E$4:$E$1000,SMALL(IF(C568='HELP ACC-ITEMS'!$C$4:$C$1000,ROW('HELP ACC-ITEMS'!$C$4:$C$1000)-3),COUNTIF($C$8:C568,C568))),"")</f>
        <v/>
      </c>
      <c r="F568" s="56" t="str">
        <f t="array" ref="F568">IFERROR(INDEX('HELP ACC-ITEMS'!$F$4:$F$1000,SMALL(IF(C568='HELP ACC-ITEMS'!$C$4:$C$1000,ROW('HELP ACC-ITEMS'!$C$4:$C$1000)-3),COUNTIF($C$8:C568,C568))),"")</f>
        <v xml:space="preserve"> </v>
      </c>
      <c r="G568" s="55">
        <f t="array" ref="G568">IF(OR(MID($E568,1,4)="وارد",MID($E568,1,10)="مرتجع عميل"),IF($D$3&lt;&gt;"",INDEX('HELP ACC-ITEMS'!$G$4:$G$1000,SMALL(IF(C568='HELP ACC-ITEMS'!$C$4:$C$1000,ROW('HELP ACC-ITEMS'!$C$4:$C$1000)-3),COUNTIF($C$8:C568,C568)))),0)</f>
        <v>0</v>
      </c>
      <c r="H568" s="55">
        <f t="array" ref="H568">IF(OR(MID($E568,1,5)="منصرف",MID($E568,1,10)="مرتجع مورد"),IF($D$3&lt;&gt;"",INDEX('HELP ACC-ITEMS'!$G$4:$G$1000,SMALL(IF(C568='HELP ACC-ITEMS'!$C$4:$C$1000,ROW('HELP ACC-ITEMS'!$C$4:$C$1000)-3),COUNTIF($C$8:C568,C568)))),0)</f>
        <v>0</v>
      </c>
      <c r="I568" s="55">
        <f t="shared" si="11"/>
        <v>0</v>
      </c>
      <c r="J568" s="55" t="str">
        <f t="array" ref="J568">IFERROR(INDEX('HELP ACC-ITEMS'!$H$4:$H$1000,SMALL(IF(C568='HELP ACC-ITEMS'!$C$4:$C$1000,ROW('HELP ACC-ITEMS'!$C$4:$C$1000)-3),COUNTIF($C$8:C568,C568))),"")</f>
        <v xml:space="preserve"> </v>
      </c>
    </row>
    <row r="569" spans="2:10">
      <c r="B569" s="55" t="str">
        <f>IF( E569&lt;&gt;"",COUNT($B$7:B568)+1,"")</f>
        <v/>
      </c>
      <c r="C569" s="57" t="str">
        <f>IFERROR(IF($D$3&lt;&gt;"",SMALL('HELP ACC-ITEMS'!$C$4:$C$1000,ROW(A563))," "),"    ")</f>
        <v xml:space="preserve"> </v>
      </c>
      <c r="D569" s="56" t="str">
        <f t="array" ref="D569">IFERROR(INDEX('HELP ACC-ITEMS'!$D$4:$D$1000,SMALL(IF(C569='HELP ACC-ITEMS'!$C$4:$C$1000,ROW('HELP ACC-ITEMS'!$C$4:$C$1000)-3),COUNTIF($C$8:C569,C569))),"")</f>
        <v xml:space="preserve"> </v>
      </c>
      <c r="E569" s="56" t="str">
        <f t="array" ref="E569">IFERROR(INDEX('HELP ACC-ITEMS'!$E$4:$E$1000,SMALL(IF(C569='HELP ACC-ITEMS'!$C$4:$C$1000,ROW('HELP ACC-ITEMS'!$C$4:$C$1000)-3),COUNTIF($C$8:C569,C569))),"")</f>
        <v/>
      </c>
      <c r="F569" s="56" t="str">
        <f t="array" ref="F569">IFERROR(INDEX('HELP ACC-ITEMS'!$F$4:$F$1000,SMALL(IF(C569='HELP ACC-ITEMS'!$C$4:$C$1000,ROW('HELP ACC-ITEMS'!$C$4:$C$1000)-3),COUNTIF($C$8:C569,C569))),"")</f>
        <v xml:space="preserve"> </v>
      </c>
      <c r="G569" s="55">
        <f t="array" ref="G569">IF(OR(MID($E569,1,4)="وارد",MID($E569,1,10)="مرتجع عميل"),IF($D$3&lt;&gt;"",INDEX('HELP ACC-ITEMS'!$G$4:$G$1000,SMALL(IF(C569='HELP ACC-ITEMS'!$C$4:$C$1000,ROW('HELP ACC-ITEMS'!$C$4:$C$1000)-3),COUNTIF($C$8:C569,C569)))),0)</f>
        <v>0</v>
      </c>
      <c r="H569" s="55">
        <f t="array" ref="H569">IF(OR(MID($E569,1,5)="منصرف",MID($E569,1,10)="مرتجع مورد"),IF($D$3&lt;&gt;"",INDEX('HELP ACC-ITEMS'!$G$4:$G$1000,SMALL(IF(C569='HELP ACC-ITEMS'!$C$4:$C$1000,ROW('HELP ACC-ITEMS'!$C$4:$C$1000)-3),COUNTIF($C$8:C569,C569)))),0)</f>
        <v>0</v>
      </c>
      <c r="I569" s="55">
        <f t="shared" si="11"/>
        <v>0</v>
      </c>
      <c r="J569" s="55" t="str">
        <f t="array" ref="J569">IFERROR(INDEX('HELP ACC-ITEMS'!$H$4:$H$1000,SMALL(IF(C569='HELP ACC-ITEMS'!$C$4:$C$1000,ROW('HELP ACC-ITEMS'!$C$4:$C$1000)-3),COUNTIF($C$8:C569,C569))),"")</f>
        <v xml:space="preserve"> </v>
      </c>
    </row>
    <row r="570" spans="2:10">
      <c r="B570" s="55" t="str">
        <f>IF( E570&lt;&gt;"",COUNT($B$7:B569)+1,"")</f>
        <v/>
      </c>
      <c r="C570" s="57" t="str">
        <f>IFERROR(IF($D$3&lt;&gt;"",SMALL('HELP ACC-ITEMS'!$C$4:$C$1000,ROW(A564))," "),"    ")</f>
        <v xml:space="preserve"> </v>
      </c>
      <c r="D570" s="56" t="str">
        <f t="array" ref="D570">IFERROR(INDEX('HELP ACC-ITEMS'!$D$4:$D$1000,SMALL(IF(C570='HELP ACC-ITEMS'!$C$4:$C$1000,ROW('HELP ACC-ITEMS'!$C$4:$C$1000)-3),COUNTIF($C$8:C570,C570))),"")</f>
        <v xml:space="preserve"> </v>
      </c>
      <c r="E570" s="56" t="str">
        <f t="array" ref="E570">IFERROR(INDEX('HELP ACC-ITEMS'!$E$4:$E$1000,SMALL(IF(C570='HELP ACC-ITEMS'!$C$4:$C$1000,ROW('HELP ACC-ITEMS'!$C$4:$C$1000)-3),COUNTIF($C$8:C570,C570))),"")</f>
        <v/>
      </c>
      <c r="F570" s="56" t="str">
        <f t="array" ref="F570">IFERROR(INDEX('HELP ACC-ITEMS'!$F$4:$F$1000,SMALL(IF(C570='HELP ACC-ITEMS'!$C$4:$C$1000,ROW('HELP ACC-ITEMS'!$C$4:$C$1000)-3),COUNTIF($C$8:C570,C570))),"")</f>
        <v xml:space="preserve"> </v>
      </c>
      <c r="G570" s="55">
        <f t="array" ref="G570">IF(OR(MID($E570,1,4)="وارد",MID($E570,1,10)="مرتجع عميل"),IF($D$3&lt;&gt;"",INDEX('HELP ACC-ITEMS'!$G$4:$G$1000,SMALL(IF(C570='HELP ACC-ITEMS'!$C$4:$C$1000,ROW('HELP ACC-ITEMS'!$C$4:$C$1000)-3),COUNTIF($C$8:C570,C570)))),0)</f>
        <v>0</v>
      </c>
      <c r="H570" s="55">
        <f t="array" ref="H570">IF(OR(MID($E570,1,5)="منصرف",MID($E570,1,10)="مرتجع مورد"),IF($D$3&lt;&gt;"",INDEX('HELP ACC-ITEMS'!$G$4:$G$1000,SMALL(IF(C570='HELP ACC-ITEMS'!$C$4:$C$1000,ROW('HELP ACC-ITEMS'!$C$4:$C$1000)-3),COUNTIF($C$8:C570,C570)))),0)</f>
        <v>0</v>
      </c>
      <c r="I570" s="55">
        <f t="shared" si="11"/>
        <v>0</v>
      </c>
      <c r="J570" s="55" t="str">
        <f t="array" ref="J570">IFERROR(INDEX('HELP ACC-ITEMS'!$H$4:$H$1000,SMALL(IF(C570='HELP ACC-ITEMS'!$C$4:$C$1000,ROW('HELP ACC-ITEMS'!$C$4:$C$1000)-3),COUNTIF($C$8:C570,C570))),"")</f>
        <v xml:space="preserve"> </v>
      </c>
    </row>
    <row r="571" spans="2:10">
      <c r="B571" s="55" t="str">
        <f>IF( E571&lt;&gt;"",COUNT($B$7:B570)+1,"")</f>
        <v/>
      </c>
      <c r="C571" s="57" t="str">
        <f>IFERROR(IF($D$3&lt;&gt;"",SMALL('HELP ACC-ITEMS'!$C$4:$C$1000,ROW(A565))," "),"    ")</f>
        <v xml:space="preserve"> </v>
      </c>
      <c r="D571" s="56" t="str">
        <f t="array" ref="D571">IFERROR(INDEX('HELP ACC-ITEMS'!$D$4:$D$1000,SMALL(IF(C571='HELP ACC-ITEMS'!$C$4:$C$1000,ROW('HELP ACC-ITEMS'!$C$4:$C$1000)-3),COUNTIF($C$8:C571,C571))),"")</f>
        <v xml:space="preserve"> </v>
      </c>
      <c r="E571" s="56" t="str">
        <f t="array" ref="E571">IFERROR(INDEX('HELP ACC-ITEMS'!$E$4:$E$1000,SMALL(IF(C571='HELP ACC-ITEMS'!$C$4:$C$1000,ROW('HELP ACC-ITEMS'!$C$4:$C$1000)-3),COUNTIF($C$8:C571,C571))),"")</f>
        <v/>
      </c>
      <c r="F571" s="56" t="str">
        <f t="array" ref="F571">IFERROR(INDEX('HELP ACC-ITEMS'!$F$4:$F$1000,SMALL(IF(C571='HELP ACC-ITEMS'!$C$4:$C$1000,ROW('HELP ACC-ITEMS'!$C$4:$C$1000)-3),COUNTIF($C$8:C571,C571))),"")</f>
        <v xml:space="preserve"> </v>
      </c>
      <c r="G571" s="55">
        <f t="array" ref="G571">IF(OR(MID($E571,1,4)="وارد",MID($E571,1,10)="مرتجع عميل"),IF($D$3&lt;&gt;"",INDEX('HELP ACC-ITEMS'!$G$4:$G$1000,SMALL(IF(C571='HELP ACC-ITEMS'!$C$4:$C$1000,ROW('HELP ACC-ITEMS'!$C$4:$C$1000)-3),COUNTIF($C$8:C571,C571)))),0)</f>
        <v>0</v>
      </c>
      <c r="H571" s="55">
        <f t="array" ref="H571">IF(OR(MID($E571,1,5)="منصرف",MID($E571,1,10)="مرتجع مورد"),IF($D$3&lt;&gt;"",INDEX('HELP ACC-ITEMS'!$G$4:$G$1000,SMALL(IF(C571='HELP ACC-ITEMS'!$C$4:$C$1000,ROW('HELP ACC-ITEMS'!$C$4:$C$1000)-3),COUNTIF($C$8:C571,C571)))),0)</f>
        <v>0</v>
      </c>
      <c r="I571" s="55">
        <f t="shared" si="11"/>
        <v>0</v>
      </c>
      <c r="J571" s="55" t="str">
        <f t="array" ref="J571">IFERROR(INDEX('HELP ACC-ITEMS'!$H$4:$H$1000,SMALL(IF(C571='HELP ACC-ITEMS'!$C$4:$C$1000,ROW('HELP ACC-ITEMS'!$C$4:$C$1000)-3),COUNTIF($C$8:C571,C571))),"")</f>
        <v xml:space="preserve"> </v>
      </c>
    </row>
    <row r="572" spans="2:10">
      <c r="B572" s="55" t="str">
        <f>IF( E572&lt;&gt;"",COUNT($B$7:B571)+1,"")</f>
        <v/>
      </c>
      <c r="C572" s="57" t="str">
        <f>IFERROR(IF($D$3&lt;&gt;"",SMALL('HELP ACC-ITEMS'!$C$4:$C$1000,ROW(A566))," "),"    ")</f>
        <v xml:space="preserve"> </v>
      </c>
      <c r="D572" s="56" t="str">
        <f t="array" ref="D572">IFERROR(INDEX('HELP ACC-ITEMS'!$D$4:$D$1000,SMALL(IF(C572='HELP ACC-ITEMS'!$C$4:$C$1000,ROW('HELP ACC-ITEMS'!$C$4:$C$1000)-3),COUNTIF($C$8:C572,C572))),"")</f>
        <v xml:space="preserve"> </v>
      </c>
      <c r="E572" s="56" t="str">
        <f t="array" ref="E572">IFERROR(INDEX('HELP ACC-ITEMS'!$E$4:$E$1000,SMALL(IF(C572='HELP ACC-ITEMS'!$C$4:$C$1000,ROW('HELP ACC-ITEMS'!$C$4:$C$1000)-3),COUNTIF($C$8:C572,C572))),"")</f>
        <v/>
      </c>
      <c r="F572" s="56" t="str">
        <f t="array" ref="F572">IFERROR(INDEX('HELP ACC-ITEMS'!$F$4:$F$1000,SMALL(IF(C572='HELP ACC-ITEMS'!$C$4:$C$1000,ROW('HELP ACC-ITEMS'!$C$4:$C$1000)-3),COUNTIF($C$8:C572,C572))),"")</f>
        <v xml:space="preserve"> </v>
      </c>
      <c r="G572" s="55">
        <f t="array" ref="G572">IF(OR(MID($E572,1,4)="وارد",MID($E572,1,10)="مرتجع عميل"),IF($D$3&lt;&gt;"",INDEX('HELP ACC-ITEMS'!$G$4:$G$1000,SMALL(IF(C572='HELP ACC-ITEMS'!$C$4:$C$1000,ROW('HELP ACC-ITEMS'!$C$4:$C$1000)-3),COUNTIF($C$8:C572,C572)))),0)</f>
        <v>0</v>
      </c>
      <c r="H572" s="55">
        <f t="array" ref="H572">IF(OR(MID($E572,1,5)="منصرف",MID($E572,1,10)="مرتجع مورد"),IF($D$3&lt;&gt;"",INDEX('HELP ACC-ITEMS'!$G$4:$G$1000,SMALL(IF(C572='HELP ACC-ITEMS'!$C$4:$C$1000,ROW('HELP ACC-ITEMS'!$C$4:$C$1000)-3),COUNTIF($C$8:C572,C572)))),0)</f>
        <v>0</v>
      </c>
      <c r="I572" s="55">
        <f t="shared" si="11"/>
        <v>0</v>
      </c>
      <c r="J572" s="55" t="str">
        <f t="array" ref="J572">IFERROR(INDEX('HELP ACC-ITEMS'!$H$4:$H$1000,SMALL(IF(C572='HELP ACC-ITEMS'!$C$4:$C$1000,ROW('HELP ACC-ITEMS'!$C$4:$C$1000)-3),COUNTIF($C$8:C572,C572))),"")</f>
        <v xml:space="preserve"> </v>
      </c>
    </row>
    <row r="573" spans="2:10">
      <c r="B573" s="55" t="str">
        <f>IF( E573&lt;&gt;"",COUNT($B$7:B572)+1,"")</f>
        <v/>
      </c>
      <c r="C573" s="57" t="str">
        <f>IFERROR(IF($D$3&lt;&gt;"",SMALL('HELP ACC-ITEMS'!$C$4:$C$1000,ROW(A567))," "),"    ")</f>
        <v xml:space="preserve"> </v>
      </c>
      <c r="D573" s="56" t="str">
        <f t="array" ref="D573">IFERROR(INDEX('HELP ACC-ITEMS'!$D$4:$D$1000,SMALL(IF(C573='HELP ACC-ITEMS'!$C$4:$C$1000,ROW('HELP ACC-ITEMS'!$C$4:$C$1000)-3),COUNTIF($C$8:C573,C573))),"")</f>
        <v xml:space="preserve"> </v>
      </c>
      <c r="E573" s="56" t="str">
        <f t="array" ref="E573">IFERROR(INDEX('HELP ACC-ITEMS'!$E$4:$E$1000,SMALL(IF(C573='HELP ACC-ITEMS'!$C$4:$C$1000,ROW('HELP ACC-ITEMS'!$C$4:$C$1000)-3),COUNTIF($C$8:C573,C573))),"")</f>
        <v/>
      </c>
      <c r="F573" s="56" t="str">
        <f t="array" ref="F573">IFERROR(INDEX('HELP ACC-ITEMS'!$F$4:$F$1000,SMALL(IF(C573='HELP ACC-ITEMS'!$C$4:$C$1000,ROW('HELP ACC-ITEMS'!$C$4:$C$1000)-3),COUNTIF($C$8:C573,C573))),"")</f>
        <v xml:space="preserve"> </v>
      </c>
      <c r="G573" s="55">
        <f t="array" ref="G573">IF(OR(MID($E573,1,4)="وارد",MID($E573,1,10)="مرتجع عميل"),IF($D$3&lt;&gt;"",INDEX('HELP ACC-ITEMS'!$G$4:$G$1000,SMALL(IF(C573='HELP ACC-ITEMS'!$C$4:$C$1000,ROW('HELP ACC-ITEMS'!$C$4:$C$1000)-3),COUNTIF($C$8:C573,C573)))),0)</f>
        <v>0</v>
      </c>
      <c r="H573" s="55">
        <f t="array" ref="H573">IF(OR(MID($E573,1,5)="منصرف",MID($E573,1,10)="مرتجع مورد"),IF($D$3&lt;&gt;"",INDEX('HELP ACC-ITEMS'!$G$4:$G$1000,SMALL(IF(C573='HELP ACC-ITEMS'!$C$4:$C$1000,ROW('HELP ACC-ITEMS'!$C$4:$C$1000)-3),COUNTIF($C$8:C573,C573)))),0)</f>
        <v>0</v>
      </c>
      <c r="I573" s="55">
        <f t="shared" si="11"/>
        <v>0</v>
      </c>
      <c r="J573" s="55" t="str">
        <f t="array" ref="J573">IFERROR(INDEX('HELP ACC-ITEMS'!$H$4:$H$1000,SMALL(IF(C573='HELP ACC-ITEMS'!$C$4:$C$1000,ROW('HELP ACC-ITEMS'!$C$4:$C$1000)-3),COUNTIF($C$8:C573,C573))),"")</f>
        <v xml:space="preserve"> </v>
      </c>
    </row>
    <row r="574" spans="2:10">
      <c r="B574" s="55" t="str">
        <f>IF( E574&lt;&gt;"",COUNT($B$7:B573)+1,"")</f>
        <v/>
      </c>
      <c r="C574" s="57" t="str">
        <f>IFERROR(IF($D$3&lt;&gt;"",SMALL('HELP ACC-ITEMS'!$C$4:$C$1000,ROW(A568))," "),"    ")</f>
        <v xml:space="preserve"> </v>
      </c>
      <c r="D574" s="56" t="str">
        <f t="array" ref="D574">IFERROR(INDEX('HELP ACC-ITEMS'!$D$4:$D$1000,SMALL(IF(C574='HELP ACC-ITEMS'!$C$4:$C$1000,ROW('HELP ACC-ITEMS'!$C$4:$C$1000)-3),COUNTIF($C$8:C574,C574))),"")</f>
        <v xml:space="preserve"> </v>
      </c>
      <c r="E574" s="56" t="str">
        <f t="array" ref="E574">IFERROR(INDEX('HELP ACC-ITEMS'!$E$4:$E$1000,SMALL(IF(C574='HELP ACC-ITEMS'!$C$4:$C$1000,ROW('HELP ACC-ITEMS'!$C$4:$C$1000)-3),COUNTIF($C$8:C574,C574))),"")</f>
        <v/>
      </c>
      <c r="F574" s="56" t="str">
        <f t="array" ref="F574">IFERROR(INDEX('HELP ACC-ITEMS'!$F$4:$F$1000,SMALL(IF(C574='HELP ACC-ITEMS'!$C$4:$C$1000,ROW('HELP ACC-ITEMS'!$C$4:$C$1000)-3),COUNTIF($C$8:C574,C574))),"")</f>
        <v xml:space="preserve"> </v>
      </c>
      <c r="G574" s="55">
        <f t="array" ref="G574">IF(OR(MID($E574,1,4)="وارد",MID($E574,1,10)="مرتجع عميل"),IF($D$3&lt;&gt;"",INDEX('HELP ACC-ITEMS'!$G$4:$G$1000,SMALL(IF(C574='HELP ACC-ITEMS'!$C$4:$C$1000,ROW('HELP ACC-ITEMS'!$C$4:$C$1000)-3),COUNTIF($C$8:C574,C574)))),0)</f>
        <v>0</v>
      </c>
      <c r="H574" s="55">
        <f t="array" ref="H574">IF(OR(MID($E574,1,5)="منصرف",MID($E574,1,10)="مرتجع مورد"),IF($D$3&lt;&gt;"",INDEX('HELP ACC-ITEMS'!$G$4:$G$1000,SMALL(IF(C574='HELP ACC-ITEMS'!$C$4:$C$1000,ROW('HELP ACC-ITEMS'!$C$4:$C$1000)-3),COUNTIF($C$8:C574,C574)))),0)</f>
        <v>0</v>
      </c>
      <c r="I574" s="55">
        <f t="shared" si="11"/>
        <v>0</v>
      </c>
      <c r="J574" s="55" t="str">
        <f t="array" ref="J574">IFERROR(INDEX('HELP ACC-ITEMS'!$H$4:$H$1000,SMALL(IF(C574='HELP ACC-ITEMS'!$C$4:$C$1000,ROW('HELP ACC-ITEMS'!$C$4:$C$1000)-3),COUNTIF($C$8:C574,C574))),"")</f>
        <v xml:space="preserve"> </v>
      </c>
    </row>
    <row r="575" spans="2:10">
      <c r="B575" s="55" t="str">
        <f>IF( E575&lt;&gt;"",COUNT($B$7:B574)+1,"")</f>
        <v/>
      </c>
      <c r="C575" s="57" t="str">
        <f>IFERROR(IF($D$3&lt;&gt;"",SMALL('HELP ACC-ITEMS'!$C$4:$C$1000,ROW(A569))," "),"    ")</f>
        <v xml:space="preserve"> </v>
      </c>
      <c r="D575" s="56" t="str">
        <f t="array" ref="D575">IFERROR(INDEX('HELP ACC-ITEMS'!$D$4:$D$1000,SMALL(IF(C575='HELP ACC-ITEMS'!$C$4:$C$1000,ROW('HELP ACC-ITEMS'!$C$4:$C$1000)-3),COUNTIF($C$8:C575,C575))),"")</f>
        <v xml:space="preserve"> </v>
      </c>
      <c r="E575" s="56" t="str">
        <f t="array" ref="E575">IFERROR(INDEX('HELP ACC-ITEMS'!$E$4:$E$1000,SMALL(IF(C575='HELP ACC-ITEMS'!$C$4:$C$1000,ROW('HELP ACC-ITEMS'!$C$4:$C$1000)-3),COUNTIF($C$8:C575,C575))),"")</f>
        <v/>
      </c>
      <c r="F575" s="56" t="str">
        <f t="array" ref="F575">IFERROR(INDEX('HELP ACC-ITEMS'!$F$4:$F$1000,SMALL(IF(C575='HELP ACC-ITEMS'!$C$4:$C$1000,ROW('HELP ACC-ITEMS'!$C$4:$C$1000)-3),COUNTIF($C$8:C575,C575))),"")</f>
        <v xml:space="preserve"> </v>
      </c>
      <c r="G575" s="55">
        <f t="array" ref="G575">IF(OR(MID($E575,1,4)="وارد",MID($E575,1,10)="مرتجع عميل"),IF($D$3&lt;&gt;"",INDEX('HELP ACC-ITEMS'!$G$4:$G$1000,SMALL(IF(C575='HELP ACC-ITEMS'!$C$4:$C$1000,ROW('HELP ACC-ITEMS'!$C$4:$C$1000)-3),COUNTIF($C$8:C575,C575)))),0)</f>
        <v>0</v>
      </c>
      <c r="H575" s="55">
        <f t="array" ref="H575">IF(OR(MID($E575,1,5)="منصرف",MID($E575,1,10)="مرتجع مورد"),IF($D$3&lt;&gt;"",INDEX('HELP ACC-ITEMS'!$G$4:$G$1000,SMALL(IF(C575='HELP ACC-ITEMS'!$C$4:$C$1000,ROW('HELP ACC-ITEMS'!$C$4:$C$1000)-3),COUNTIF($C$8:C575,C575)))),0)</f>
        <v>0</v>
      </c>
      <c r="I575" s="55">
        <f t="shared" si="11"/>
        <v>0</v>
      </c>
      <c r="J575" s="55" t="str">
        <f t="array" ref="J575">IFERROR(INDEX('HELP ACC-ITEMS'!$H$4:$H$1000,SMALL(IF(C575='HELP ACC-ITEMS'!$C$4:$C$1000,ROW('HELP ACC-ITEMS'!$C$4:$C$1000)-3),COUNTIF($C$8:C575,C575))),"")</f>
        <v xml:space="preserve"> </v>
      </c>
    </row>
    <row r="576" spans="2:10">
      <c r="B576" s="55" t="str">
        <f>IF( E576&lt;&gt;"",COUNT($B$7:B575)+1,"")</f>
        <v/>
      </c>
      <c r="C576" s="57" t="str">
        <f>IFERROR(IF($D$3&lt;&gt;"",SMALL('HELP ACC-ITEMS'!$C$4:$C$1000,ROW(A570))," "),"    ")</f>
        <v xml:space="preserve"> </v>
      </c>
      <c r="D576" s="56" t="str">
        <f t="array" ref="D576">IFERROR(INDEX('HELP ACC-ITEMS'!$D$4:$D$1000,SMALL(IF(C576='HELP ACC-ITEMS'!$C$4:$C$1000,ROW('HELP ACC-ITEMS'!$C$4:$C$1000)-3),COUNTIF($C$8:C576,C576))),"")</f>
        <v xml:space="preserve"> </v>
      </c>
      <c r="E576" s="56" t="str">
        <f t="array" ref="E576">IFERROR(INDEX('HELP ACC-ITEMS'!$E$4:$E$1000,SMALL(IF(C576='HELP ACC-ITEMS'!$C$4:$C$1000,ROW('HELP ACC-ITEMS'!$C$4:$C$1000)-3),COUNTIF($C$8:C576,C576))),"")</f>
        <v/>
      </c>
      <c r="F576" s="56" t="str">
        <f t="array" ref="F576">IFERROR(INDEX('HELP ACC-ITEMS'!$F$4:$F$1000,SMALL(IF(C576='HELP ACC-ITEMS'!$C$4:$C$1000,ROW('HELP ACC-ITEMS'!$C$4:$C$1000)-3),COUNTIF($C$8:C576,C576))),"")</f>
        <v xml:space="preserve"> </v>
      </c>
      <c r="G576" s="55">
        <f t="array" ref="G576">IF(OR(MID($E576,1,4)="وارد",MID($E576,1,10)="مرتجع عميل"),IF($D$3&lt;&gt;"",INDEX('HELP ACC-ITEMS'!$G$4:$G$1000,SMALL(IF(C576='HELP ACC-ITEMS'!$C$4:$C$1000,ROW('HELP ACC-ITEMS'!$C$4:$C$1000)-3),COUNTIF($C$8:C576,C576)))),0)</f>
        <v>0</v>
      </c>
      <c r="H576" s="55">
        <f t="array" ref="H576">IF(OR(MID($E576,1,5)="منصرف",MID($E576,1,10)="مرتجع مورد"),IF($D$3&lt;&gt;"",INDEX('HELP ACC-ITEMS'!$G$4:$G$1000,SMALL(IF(C576='HELP ACC-ITEMS'!$C$4:$C$1000,ROW('HELP ACC-ITEMS'!$C$4:$C$1000)-3),COUNTIF($C$8:C576,C576)))),0)</f>
        <v>0</v>
      </c>
      <c r="I576" s="55">
        <f t="shared" si="11"/>
        <v>0</v>
      </c>
      <c r="J576" s="55" t="str">
        <f t="array" ref="J576">IFERROR(INDEX('HELP ACC-ITEMS'!$H$4:$H$1000,SMALL(IF(C576='HELP ACC-ITEMS'!$C$4:$C$1000,ROW('HELP ACC-ITEMS'!$C$4:$C$1000)-3),COUNTIF($C$8:C576,C576))),"")</f>
        <v xml:space="preserve"> </v>
      </c>
    </row>
    <row r="577" spans="2:10">
      <c r="B577" s="55" t="str">
        <f>IF( E577&lt;&gt;"",COUNT($B$7:B576)+1,"")</f>
        <v/>
      </c>
      <c r="C577" s="57" t="str">
        <f>IFERROR(IF($D$3&lt;&gt;"",SMALL('HELP ACC-ITEMS'!$C$4:$C$1000,ROW(A571))," "),"    ")</f>
        <v xml:space="preserve"> </v>
      </c>
      <c r="D577" s="56" t="str">
        <f t="array" ref="D577">IFERROR(INDEX('HELP ACC-ITEMS'!$D$4:$D$1000,SMALL(IF(C577='HELP ACC-ITEMS'!$C$4:$C$1000,ROW('HELP ACC-ITEMS'!$C$4:$C$1000)-3),COUNTIF($C$8:C577,C577))),"")</f>
        <v xml:space="preserve"> </v>
      </c>
      <c r="E577" s="56" t="str">
        <f t="array" ref="E577">IFERROR(INDEX('HELP ACC-ITEMS'!$E$4:$E$1000,SMALL(IF(C577='HELP ACC-ITEMS'!$C$4:$C$1000,ROW('HELP ACC-ITEMS'!$C$4:$C$1000)-3),COUNTIF($C$8:C577,C577))),"")</f>
        <v/>
      </c>
      <c r="F577" s="56" t="str">
        <f t="array" ref="F577">IFERROR(INDEX('HELP ACC-ITEMS'!$F$4:$F$1000,SMALL(IF(C577='HELP ACC-ITEMS'!$C$4:$C$1000,ROW('HELP ACC-ITEMS'!$C$4:$C$1000)-3),COUNTIF($C$8:C577,C577))),"")</f>
        <v xml:space="preserve"> </v>
      </c>
      <c r="G577" s="55">
        <f t="array" ref="G577">IF(OR(MID($E577,1,4)="وارد",MID($E577,1,10)="مرتجع عميل"),IF($D$3&lt;&gt;"",INDEX('HELP ACC-ITEMS'!$G$4:$G$1000,SMALL(IF(C577='HELP ACC-ITEMS'!$C$4:$C$1000,ROW('HELP ACC-ITEMS'!$C$4:$C$1000)-3),COUNTIF($C$8:C577,C577)))),0)</f>
        <v>0</v>
      </c>
      <c r="H577" s="55">
        <f t="array" ref="H577">IF(OR(MID($E577,1,5)="منصرف",MID($E577,1,10)="مرتجع مورد"),IF($D$3&lt;&gt;"",INDEX('HELP ACC-ITEMS'!$G$4:$G$1000,SMALL(IF(C577='HELP ACC-ITEMS'!$C$4:$C$1000,ROW('HELP ACC-ITEMS'!$C$4:$C$1000)-3),COUNTIF($C$8:C577,C577)))),0)</f>
        <v>0</v>
      </c>
      <c r="I577" s="55">
        <f t="shared" si="11"/>
        <v>0</v>
      </c>
      <c r="J577" s="55" t="str">
        <f t="array" ref="J577">IFERROR(INDEX('HELP ACC-ITEMS'!$H$4:$H$1000,SMALL(IF(C577='HELP ACC-ITEMS'!$C$4:$C$1000,ROW('HELP ACC-ITEMS'!$C$4:$C$1000)-3),COUNTIF($C$8:C577,C577))),"")</f>
        <v xml:space="preserve"> </v>
      </c>
    </row>
    <row r="578" spans="2:10">
      <c r="B578" s="55" t="str">
        <f>IF( E578&lt;&gt;"",COUNT($B$7:B577)+1,"")</f>
        <v/>
      </c>
      <c r="C578" s="57" t="str">
        <f>IFERROR(IF($D$3&lt;&gt;"",SMALL('HELP ACC-ITEMS'!$C$4:$C$1000,ROW(A572))," "),"    ")</f>
        <v xml:space="preserve"> </v>
      </c>
      <c r="D578" s="56" t="str">
        <f t="array" ref="D578">IFERROR(INDEX('HELP ACC-ITEMS'!$D$4:$D$1000,SMALL(IF(C578='HELP ACC-ITEMS'!$C$4:$C$1000,ROW('HELP ACC-ITEMS'!$C$4:$C$1000)-3),COUNTIF($C$8:C578,C578))),"")</f>
        <v xml:space="preserve"> </v>
      </c>
      <c r="E578" s="56" t="str">
        <f t="array" ref="E578">IFERROR(INDEX('HELP ACC-ITEMS'!$E$4:$E$1000,SMALL(IF(C578='HELP ACC-ITEMS'!$C$4:$C$1000,ROW('HELP ACC-ITEMS'!$C$4:$C$1000)-3),COUNTIF($C$8:C578,C578))),"")</f>
        <v/>
      </c>
      <c r="F578" s="56" t="str">
        <f t="array" ref="F578">IFERROR(INDEX('HELP ACC-ITEMS'!$F$4:$F$1000,SMALL(IF(C578='HELP ACC-ITEMS'!$C$4:$C$1000,ROW('HELP ACC-ITEMS'!$C$4:$C$1000)-3),COUNTIF($C$8:C578,C578))),"")</f>
        <v xml:space="preserve"> </v>
      </c>
      <c r="G578" s="55">
        <f t="array" ref="G578">IF(OR(MID($E578,1,4)="وارد",MID($E578,1,10)="مرتجع عميل"),IF($D$3&lt;&gt;"",INDEX('HELP ACC-ITEMS'!$G$4:$G$1000,SMALL(IF(C578='HELP ACC-ITEMS'!$C$4:$C$1000,ROW('HELP ACC-ITEMS'!$C$4:$C$1000)-3),COUNTIF($C$8:C578,C578)))),0)</f>
        <v>0</v>
      </c>
      <c r="H578" s="55">
        <f t="array" ref="H578">IF(OR(MID($E578,1,5)="منصرف",MID($E578,1,10)="مرتجع مورد"),IF($D$3&lt;&gt;"",INDEX('HELP ACC-ITEMS'!$G$4:$G$1000,SMALL(IF(C578='HELP ACC-ITEMS'!$C$4:$C$1000,ROW('HELP ACC-ITEMS'!$C$4:$C$1000)-3),COUNTIF($C$8:C578,C578)))),0)</f>
        <v>0</v>
      </c>
      <c r="I578" s="55">
        <f t="shared" si="11"/>
        <v>0</v>
      </c>
      <c r="J578" s="55" t="str">
        <f t="array" ref="J578">IFERROR(INDEX('HELP ACC-ITEMS'!$H$4:$H$1000,SMALL(IF(C578='HELP ACC-ITEMS'!$C$4:$C$1000,ROW('HELP ACC-ITEMS'!$C$4:$C$1000)-3),COUNTIF($C$8:C578,C578))),"")</f>
        <v xml:space="preserve"> </v>
      </c>
    </row>
    <row r="579" spans="2:10">
      <c r="B579" s="55" t="str">
        <f>IF( E579&lt;&gt;"",COUNT($B$7:B578)+1,"")</f>
        <v/>
      </c>
      <c r="C579" s="57" t="str">
        <f>IFERROR(IF($D$3&lt;&gt;"",SMALL('HELP ACC-ITEMS'!$C$4:$C$1000,ROW(A573))," "),"    ")</f>
        <v xml:space="preserve"> </v>
      </c>
      <c r="D579" s="56" t="str">
        <f t="array" ref="D579">IFERROR(INDEX('HELP ACC-ITEMS'!$D$4:$D$1000,SMALL(IF(C579='HELP ACC-ITEMS'!$C$4:$C$1000,ROW('HELP ACC-ITEMS'!$C$4:$C$1000)-3),COUNTIF($C$8:C579,C579))),"")</f>
        <v xml:space="preserve"> </v>
      </c>
      <c r="E579" s="56" t="str">
        <f t="array" ref="E579">IFERROR(INDEX('HELP ACC-ITEMS'!$E$4:$E$1000,SMALL(IF(C579='HELP ACC-ITEMS'!$C$4:$C$1000,ROW('HELP ACC-ITEMS'!$C$4:$C$1000)-3),COUNTIF($C$8:C579,C579))),"")</f>
        <v/>
      </c>
      <c r="F579" s="56" t="str">
        <f t="array" ref="F579">IFERROR(INDEX('HELP ACC-ITEMS'!$F$4:$F$1000,SMALL(IF(C579='HELP ACC-ITEMS'!$C$4:$C$1000,ROW('HELP ACC-ITEMS'!$C$4:$C$1000)-3),COUNTIF($C$8:C579,C579))),"")</f>
        <v xml:space="preserve"> </v>
      </c>
      <c r="G579" s="55">
        <f t="array" ref="G579">IF(OR(MID($E579,1,4)="وارد",MID($E579,1,10)="مرتجع عميل"),IF($D$3&lt;&gt;"",INDEX('HELP ACC-ITEMS'!$G$4:$G$1000,SMALL(IF(C579='HELP ACC-ITEMS'!$C$4:$C$1000,ROW('HELP ACC-ITEMS'!$C$4:$C$1000)-3),COUNTIF($C$8:C579,C579)))),0)</f>
        <v>0</v>
      </c>
      <c r="H579" s="55">
        <f t="array" ref="H579">IF(OR(MID($E579,1,5)="منصرف",MID($E579,1,10)="مرتجع مورد"),IF($D$3&lt;&gt;"",INDEX('HELP ACC-ITEMS'!$G$4:$G$1000,SMALL(IF(C579='HELP ACC-ITEMS'!$C$4:$C$1000,ROW('HELP ACC-ITEMS'!$C$4:$C$1000)-3),COUNTIF($C$8:C579,C579)))),0)</f>
        <v>0</v>
      </c>
      <c r="I579" s="55">
        <f t="shared" si="11"/>
        <v>0</v>
      </c>
      <c r="J579" s="55" t="str">
        <f t="array" ref="J579">IFERROR(INDEX('HELP ACC-ITEMS'!$H$4:$H$1000,SMALL(IF(C579='HELP ACC-ITEMS'!$C$4:$C$1000,ROW('HELP ACC-ITEMS'!$C$4:$C$1000)-3),COUNTIF($C$8:C579,C579))),"")</f>
        <v xml:space="preserve"> </v>
      </c>
    </row>
    <row r="580" spans="2:10">
      <c r="B580" s="55" t="str">
        <f>IF( E580&lt;&gt;"",COUNT($B$7:B579)+1,"")</f>
        <v/>
      </c>
      <c r="C580" s="57" t="str">
        <f>IFERROR(IF($D$3&lt;&gt;"",SMALL('HELP ACC-ITEMS'!$C$4:$C$1000,ROW(A574))," "),"    ")</f>
        <v xml:space="preserve"> </v>
      </c>
      <c r="D580" s="56" t="str">
        <f t="array" ref="D580">IFERROR(INDEX('HELP ACC-ITEMS'!$D$4:$D$1000,SMALL(IF(C580='HELP ACC-ITEMS'!$C$4:$C$1000,ROW('HELP ACC-ITEMS'!$C$4:$C$1000)-3),COUNTIF($C$8:C580,C580))),"")</f>
        <v xml:space="preserve"> </v>
      </c>
      <c r="E580" s="56" t="str">
        <f t="array" ref="E580">IFERROR(INDEX('HELP ACC-ITEMS'!$E$4:$E$1000,SMALL(IF(C580='HELP ACC-ITEMS'!$C$4:$C$1000,ROW('HELP ACC-ITEMS'!$C$4:$C$1000)-3),COUNTIF($C$8:C580,C580))),"")</f>
        <v/>
      </c>
      <c r="F580" s="56" t="str">
        <f t="array" ref="F580">IFERROR(INDEX('HELP ACC-ITEMS'!$F$4:$F$1000,SMALL(IF(C580='HELP ACC-ITEMS'!$C$4:$C$1000,ROW('HELP ACC-ITEMS'!$C$4:$C$1000)-3),COUNTIF($C$8:C580,C580))),"")</f>
        <v xml:space="preserve"> </v>
      </c>
      <c r="G580" s="55">
        <f t="array" ref="G580">IF(OR(MID($E580,1,4)="وارد",MID($E580,1,10)="مرتجع عميل"),IF($D$3&lt;&gt;"",INDEX('HELP ACC-ITEMS'!$G$4:$G$1000,SMALL(IF(C580='HELP ACC-ITEMS'!$C$4:$C$1000,ROW('HELP ACC-ITEMS'!$C$4:$C$1000)-3),COUNTIF($C$8:C580,C580)))),0)</f>
        <v>0</v>
      </c>
      <c r="H580" s="55">
        <f t="array" ref="H580">IF(OR(MID($E580,1,5)="منصرف",MID($E580,1,10)="مرتجع مورد"),IF($D$3&lt;&gt;"",INDEX('HELP ACC-ITEMS'!$G$4:$G$1000,SMALL(IF(C580='HELP ACC-ITEMS'!$C$4:$C$1000,ROW('HELP ACC-ITEMS'!$C$4:$C$1000)-3),COUNTIF($C$8:C580,C580)))),0)</f>
        <v>0</v>
      </c>
      <c r="I580" s="55">
        <f t="shared" si="11"/>
        <v>0</v>
      </c>
      <c r="J580" s="55" t="str">
        <f t="array" ref="J580">IFERROR(INDEX('HELP ACC-ITEMS'!$H$4:$H$1000,SMALL(IF(C580='HELP ACC-ITEMS'!$C$4:$C$1000,ROW('HELP ACC-ITEMS'!$C$4:$C$1000)-3),COUNTIF($C$8:C580,C580))),"")</f>
        <v xml:space="preserve"> </v>
      </c>
    </row>
    <row r="581" spans="2:10">
      <c r="B581" s="55" t="str">
        <f>IF( E581&lt;&gt;"",COUNT($B$7:B580)+1,"")</f>
        <v/>
      </c>
      <c r="C581" s="57" t="str">
        <f>IFERROR(IF($D$3&lt;&gt;"",SMALL('HELP ACC-ITEMS'!$C$4:$C$1000,ROW(A575))," "),"    ")</f>
        <v xml:space="preserve"> </v>
      </c>
      <c r="D581" s="56" t="str">
        <f t="array" ref="D581">IFERROR(INDEX('HELP ACC-ITEMS'!$D$4:$D$1000,SMALL(IF(C581='HELP ACC-ITEMS'!$C$4:$C$1000,ROW('HELP ACC-ITEMS'!$C$4:$C$1000)-3),COUNTIF($C$8:C581,C581))),"")</f>
        <v xml:space="preserve"> </v>
      </c>
      <c r="E581" s="56" t="str">
        <f t="array" ref="E581">IFERROR(INDEX('HELP ACC-ITEMS'!$E$4:$E$1000,SMALL(IF(C581='HELP ACC-ITEMS'!$C$4:$C$1000,ROW('HELP ACC-ITEMS'!$C$4:$C$1000)-3),COUNTIF($C$8:C581,C581))),"")</f>
        <v/>
      </c>
      <c r="F581" s="56" t="str">
        <f t="array" ref="F581">IFERROR(INDEX('HELP ACC-ITEMS'!$F$4:$F$1000,SMALL(IF(C581='HELP ACC-ITEMS'!$C$4:$C$1000,ROW('HELP ACC-ITEMS'!$C$4:$C$1000)-3),COUNTIF($C$8:C581,C581))),"")</f>
        <v xml:space="preserve"> </v>
      </c>
      <c r="G581" s="55">
        <f t="array" ref="G581">IF(OR(MID($E581,1,4)="وارد",MID($E581,1,10)="مرتجع عميل"),IF($D$3&lt;&gt;"",INDEX('HELP ACC-ITEMS'!$G$4:$G$1000,SMALL(IF(C581='HELP ACC-ITEMS'!$C$4:$C$1000,ROW('HELP ACC-ITEMS'!$C$4:$C$1000)-3),COUNTIF($C$8:C581,C581)))),0)</f>
        <v>0</v>
      </c>
      <c r="H581" s="55">
        <f t="array" ref="H581">IF(OR(MID($E581,1,5)="منصرف",MID($E581,1,10)="مرتجع مورد"),IF($D$3&lt;&gt;"",INDEX('HELP ACC-ITEMS'!$G$4:$G$1000,SMALL(IF(C581='HELP ACC-ITEMS'!$C$4:$C$1000,ROW('HELP ACC-ITEMS'!$C$4:$C$1000)-3),COUNTIF($C$8:C581,C581)))),0)</f>
        <v>0</v>
      </c>
      <c r="I581" s="55">
        <f t="shared" si="11"/>
        <v>0</v>
      </c>
      <c r="J581" s="55" t="str">
        <f t="array" ref="J581">IFERROR(INDEX('HELP ACC-ITEMS'!$H$4:$H$1000,SMALL(IF(C581='HELP ACC-ITEMS'!$C$4:$C$1000,ROW('HELP ACC-ITEMS'!$C$4:$C$1000)-3),COUNTIF($C$8:C581,C581))),"")</f>
        <v xml:space="preserve"> </v>
      </c>
    </row>
    <row r="582" spans="2:10">
      <c r="B582" s="55" t="str">
        <f>IF( E582&lt;&gt;"",COUNT($B$7:B581)+1,"")</f>
        <v/>
      </c>
      <c r="C582" s="57" t="str">
        <f>IFERROR(IF($D$3&lt;&gt;"",SMALL('HELP ACC-ITEMS'!$C$4:$C$1000,ROW(A576))," "),"    ")</f>
        <v xml:space="preserve"> </v>
      </c>
      <c r="D582" s="56" t="str">
        <f t="array" ref="D582">IFERROR(INDEX('HELP ACC-ITEMS'!$D$4:$D$1000,SMALL(IF(C582='HELP ACC-ITEMS'!$C$4:$C$1000,ROW('HELP ACC-ITEMS'!$C$4:$C$1000)-3),COUNTIF($C$8:C582,C582))),"")</f>
        <v xml:space="preserve"> </v>
      </c>
      <c r="E582" s="56" t="str">
        <f t="array" ref="E582">IFERROR(INDEX('HELP ACC-ITEMS'!$E$4:$E$1000,SMALL(IF(C582='HELP ACC-ITEMS'!$C$4:$C$1000,ROW('HELP ACC-ITEMS'!$C$4:$C$1000)-3),COUNTIF($C$8:C582,C582))),"")</f>
        <v/>
      </c>
      <c r="F582" s="56" t="str">
        <f t="array" ref="F582">IFERROR(INDEX('HELP ACC-ITEMS'!$F$4:$F$1000,SMALL(IF(C582='HELP ACC-ITEMS'!$C$4:$C$1000,ROW('HELP ACC-ITEMS'!$C$4:$C$1000)-3),COUNTIF($C$8:C582,C582))),"")</f>
        <v xml:space="preserve"> </v>
      </c>
      <c r="G582" s="55">
        <f t="array" ref="G582">IF(OR(MID($E582,1,4)="وارد",MID($E582,1,10)="مرتجع عميل"),IF($D$3&lt;&gt;"",INDEX('HELP ACC-ITEMS'!$G$4:$G$1000,SMALL(IF(C582='HELP ACC-ITEMS'!$C$4:$C$1000,ROW('HELP ACC-ITEMS'!$C$4:$C$1000)-3),COUNTIF($C$8:C582,C582)))),0)</f>
        <v>0</v>
      </c>
      <c r="H582" s="55">
        <f t="array" ref="H582">IF(OR(MID($E582,1,5)="منصرف",MID($E582,1,10)="مرتجع مورد"),IF($D$3&lt;&gt;"",INDEX('HELP ACC-ITEMS'!$G$4:$G$1000,SMALL(IF(C582='HELP ACC-ITEMS'!$C$4:$C$1000,ROW('HELP ACC-ITEMS'!$C$4:$C$1000)-3),COUNTIF($C$8:C582,C582)))),0)</f>
        <v>0</v>
      </c>
      <c r="I582" s="55">
        <f t="shared" si="11"/>
        <v>0</v>
      </c>
      <c r="J582" s="55" t="str">
        <f t="array" ref="J582">IFERROR(INDEX('HELP ACC-ITEMS'!$H$4:$H$1000,SMALL(IF(C582='HELP ACC-ITEMS'!$C$4:$C$1000,ROW('HELP ACC-ITEMS'!$C$4:$C$1000)-3),COUNTIF($C$8:C582,C582))),"")</f>
        <v xml:space="preserve"> </v>
      </c>
    </row>
    <row r="583" spans="2:10">
      <c r="B583" s="55" t="str">
        <f>IF( E583&lt;&gt;"",COUNT($B$7:B582)+1,"")</f>
        <v/>
      </c>
      <c r="C583" s="57" t="str">
        <f>IFERROR(IF($D$3&lt;&gt;"",SMALL('HELP ACC-ITEMS'!$C$4:$C$1000,ROW(A577))," "),"    ")</f>
        <v xml:space="preserve"> </v>
      </c>
      <c r="D583" s="56" t="str">
        <f t="array" ref="D583">IFERROR(INDEX('HELP ACC-ITEMS'!$D$4:$D$1000,SMALL(IF(C583='HELP ACC-ITEMS'!$C$4:$C$1000,ROW('HELP ACC-ITEMS'!$C$4:$C$1000)-3),COUNTIF($C$8:C583,C583))),"")</f>
        <v xml:space="preserve"> </v>
      </c>
      <c r="E583" s="56" t="str">
        <f t="array" ref="E583">IFERROR(INDEX('HELP ACC-ITEMS'!$E$4:$E$1000,SMALL(IF(C583='HELP ACC-ITEMS'!$C$4:$C$1000,ROW('HELP ACC-ITEMS'!$C$4:$C$1000)-3),COUNTIF($C$8:C583,C583))),"")</f>
        <v/>
      </c>
      <c r="F583" s="56" t="str">
        <f t="array" ref="F583">IFERROR(INDEX('HELP ACC-ITEMS'!$F$4:$F$1000,SMALL(IF(C583='HELP ACC-ITEMS'!$C$4:$C$1000,ROW('HELP ACC-ITEMS'!$C$4:$C$1000)-3),COUNTIF($C$8:C583,C583))),"")</f>
        <v xml:space="preserve"> </v>
      </c>
      <c r="G583" s="55">
        <f t="array" ref="G583">IF(OR(MID($E583,1,4)="وارد",MID($E583,1,10)="مرتجع عميل"),IF($D$3&lt;&gt;"",INDEX('HELP ACC-ITEMS'!$G$4:$G$1000,SMALL(IF(C583='HELP ACC-ITEMS'!$C$4:$C$1000,ROW('HELP ACC-ITEMS'!$C$4:$C$1000)-3),COUNTIF($C$8:C583,C583)))),0)</f>
        <v>0</v>
      </c>
      <c r="H583" s="55">
        <f t="array" ref="H583">IF(OR(MID($E583,1,5)="منصرف",MID($E583,1,10)="مرتجع مورد"),IF($D$3&lt;&gt;"",INDEX('HELP ACC-ITEMS'!$G$4:$G$1000,SMALL(IF(C583='HELP ACC-ITEMS'!$C$4:$C$1000,ROW('HELP ACC-ITEMS'!$C$4:$C$1000)-3),COUNTIF($C$8:C583,C583)))),0)</f>
        <v>0</v>
      </c>
      <c r="I583" s="55">
        <f t="shared" si="11"/>
        <v>0</v>
      </c>
      <c r="J583" s="55" t="str">
        <f t="array" ref="J583">IFERROR(INDEX('HELP ACC-ITEMS'!$H$4:$H$1000,SMALL(IF(C583='HELP ACC-ITEMS'!$C$4:$C$1000,ROW('HELP ACC-ITEMS'!$C$4:$C$1000)-3),COUNTIF($C$8:C583,C583))),"")</f>
        <v xml:space="preserve"> </v>
      </c>
    </row>
    <row r="584" spans="2:10">
      <c r="B584" s="55" t="str">
        <f>IF( E584&lt;&gt;"",COUNT($B$7:B583)+1,"")</f>
        <v/>
      </c>
      <c r="C584" s="57" t="str">
        <f>IFERROR(IF($D$3&lt;&gt;"",SMALL('HELP ACC-ITEMS'!$C$4:$C$1000,ROW(A578))," "),"    ")</f>
        <v xml:space="preserve"> </v>
      </c>
      <c r="D584" s="56" t="str">
        <f t="array" ref="D584">IFERROR(INDEX('HELP ACC-ITEMS'!$D$4:$D$1000,SMALL(IF(C584='HELP ACC-ITEMS'!$C$4:$C$1000,ROW('HELP ACC-ITEMS'!$C$4:$C$1000)-3),COUNTIF($C$8:C584,C584))),"")</f>
        <v xml:space="preserve"> </v>
      </c>
      <c r="E584" s="56" t="str">
        <f t="array" ref="E584">IFERROR(INDEX('HELP ACC-ITEMS'!$E$4:$E$1000,SMALL(IF(C584='HELP ACC-ITEMS'!$C$4:$C$1000,ROW('HELP ACC-ITEMS'!$C$4:$C$1000)-3),COUNTIF($C$8:C584,C584))),"")</f>
        <v/>
      </c>
      <c r="F584" s="56" t="str">
        <f t="array" ref="F584">IFERROR(INDEX('HELP ACC-ITEMS'!$F$4:$F$1000,SMALL(IF(C584='HELP ACC-ITEMS'!$C$4:$C$1000,ROW('HELP ACC-ITEMS'!$C$4:$C$1000)-3),COUNTIF($C$8:C584,C584))),"")</f>
        <v xml:space="preserve"> </v>
      </c>
      <c r="G584" s="55">
        <f t="array" ref="G584">IF(OR(MID($E584,1,4)="وارد",MID($E584,1,10)="مرتجع عميل"),IF($D$3&lt;&gt;"",INDEX('HELP ACC-ITEMS'!$G$4:$G$1000,SMALL(IF(C584='HELP ACC-ITEMS'!$C$4:$C$1000,ROW('HELP ACC-ITEMS'!$C$4:$C$1000)-3),COUNTIF($C$8:C584,C584)))),0)</f>
        <v>0</v>
      </c>
      <c r="H584" s="55">
        <f t="array" ref="H584">IF(OR(MID($E584,1,5)="منصرف",MID($E584,1,10)="مرتجع مورد"),IF($D$3&lt;&gt;"",INDEX('HELP ACC-ITEMS'!$G$4:$G$1000,SMALL(IF(C584='HELP ACC-ITEMS'!$C$4:$C$1000,ROW('HELP ACC-ITEMS'!$C$4:$C$1000)-3),COUNTIF($C$8:C584,C584)))),0)</f>
        <v>0</v>
      </c>
      <c r="I584" s="55">
        <f t="shared" si="11"/>
        <v>0</v>
      </c>
      <c r="J584" s="55" t="str">
        <f t="array" ref="J584">IFERROR(INDEX('HELP ACC-ITEMS'!$H$4:$H$1000,SMALL(IF(C584='HELP ACC-ITEMS'!$C$4:$C$1000,ROW('HELP ACC-ITEMS'!$C$4:$C$1000)-3),COUNTIF($C$8:C584,C584))),"")</f>
        <v xml:space="preserve"> </v>
      </c>
    </row>
    <row r="585" spans="2:10">
      <c r="B585" s="55" t="str">
        <f>IF( E585&lt;&gt;"",COUNT($B$7:B584)+1,"")</f>
        <v/>
      </c>
      <c r="C585" s="57" t="str">
        <f>IFERROR(IF($D$3&lt;&gt;"",SMALL('HELP ACC-ITEMS'!$C$4:$C$1000,ROW(A579))," "),"    ")</f>
        <v xml:space="preserve"> </v>
      </c>
      <c r="D585" s="56" t="str">
        <f t="array" ref="D585">IFERROR(INDEX('HELP ACC-ITEMS'!$D$4:$D$1000,SMALL(IF(C585='HELP ACC-ITEMS'!$C$4:$C$1000,ROW('HELP ACC-ITEMS'!$C$4:$C$1000)-3),COUNTIF($C$8:C585,C585))),"")</f>
        <v xml:space="preserve"> </v>
      </c>
      <c r="E585" s="56" t="str">
        <f t="array" ref="E585">IFERROR(INDEX('HELP ACC-ITEMS'!$E$4:$E$1000,SMALL(IF(C585='HELP ACC-ITEMS'!$C$4:$C$1000,ROW('HELP ACC-ITEMS'!$C$4:$C$1000)-3),COUNTIF($C$8:C585,C585))),"")</f>
        <v/>
      </c>
      <c r="F585" s="56" t="str">
        <f t="array" ref="F585">IFERROR(INDEX('HELP ACC-ITEMS'!$F$4:$F$1000,SMALL(IF(C585='HELP ACC-ITEMS'!$C$4:$C$1000,ROW('HELP ACC-ITEMS'!$C$4:$C$1000)-3),COUNTIF($C$8:C585,C585))),"")</f>
        <v xml:space="preserve"> </v>
      </c>
      <c r="G585" s="55">
        <f t="array" ref="G585">IF(OR(MID($E585,1,4)="وارد",MID($E585,1,10)="مرتجع عميل"),IF($D$3&lt;&gt;"",INDEX('HELP ACC-ITEMS'!$G$4:$G$1000,SMALL(IF(C585='HELP ACC-ITEMS'!$C$4:$C$1000,ROW('HELP ACC-ITEMS'!$C$4:$C$1000)-3),COUNTIF($C$8:C585,C585)))),0)</f>
        <v>0</v>
      </c>
      <c r="H585" s="55">
        <f t="array" ref="H585">IF(OR(MID($E585,1,5)="منصرف",MID($E585,1,10)="مرتجع مورد"),IF($D$3&lt;&gt;"",INDEX('HELP ACC-ITEMS'!$G$4:$G$1000,SMALL(IF(C585='HELP ACC-ITEMS'!$C$4:$C$1000,ROW('HELP ACC-ITEMS'!$C$4:$C$1000)-3),COUNTIF($C$8:C585,C585)))),0)</f>
        <v>0</v>
      </c>
      <c r="I585" s="55">
        <f t="shared" si="11"/>
        <v>0</v>
      </c>
      <c r="J585" s="55" t="str">
        <f t="array" ref="J585">IFERROR(INDEX('HELP ACC-ITEMS'!$H$4:$H$1000,SMALL(IF(C585='HELP ACC-ITEMS'!$C$4:$C$1000,ROW('HELP ACC-ITEMS'!$C$4:$C$1000)-3),COUNTIF($C$8:C585,C585))),"")</f>
        <v xml:space="preserve"> </v>
      </c>
    </row>
    <row r="586" spans="2:10">
      <c r="B586" s="55" t="str">
        <f>IF( E586&lt;&gt;"",COUNT($B$7:B585)+1,"")</f>
        <v/>
      </c>
      <c r="C586" s="57" t="str">
        <f>IFERROR(IF($D$3&lt;&gt;"",SMALL('HELP ACC-ITEMS'!$C$4:$C$1000,ROW(A580))," "),"    ")</f>
        <v xml:space="preserve"> </v>
      </c>
      <c r="D586" s="56" t="str">
        <f t="array" ref="D586">IFERROR(INDEX('HELP ACC-ITEMS'!$D$4:$D$1000,SMALL(IF(C586='HELP ACC-ITEMS'!$C$4:$C$1000,ROW('HELP ACC-ITEMS'!$C$4:$C$1000)-3),COUNTIF($C$8:C586,C586))),"")</f>
        <v xml:space="preserve"> </v>
      </c>
      <c r="E586" s="56" t="str">
        <f t="array" ref="E586">IFERROR(INDEX('HELP ACC-ITEMS'!$E$4:$E$1000,SMALL(IF(C586='HELP ACC-ITEMS'!$C$4:$C$1000,ROW('HELP ACC-ITEMS'!$C$4:$C$1000)-3),COUNTIF($C$8:C586,C586))),"")</f>
        <v/>
      </c>
      <c r="F586" s="56" t="str">
        <f t="array" ref="F586">IFERROR(INDEX('HELP ACC-ITEMS'!$F$4:$F$1000,SMALL(IF(C586='HELP ACC-ITEMS'!$C$4:$C$1000,ROW('HELP ACC-ITEMS'!$C$4:$C$1000)-3),COUNTIF($C$8:C586,C586))),"")</f>
        <v xml:space="preserve"> </v>
      </c>
      <c r="G586" s="55">
        <f t="array" ref="G586">IF(OR(MID($E586,1,4)="وارد",MID($E586,1,10)="مرتجع عميل"),IF($D$3&lt;&gt;"",INDEX('HELP ACC-ITEMS'!$G$4:$G$1000,SMALL(IF(C586='HELP ACC-ITEMS'!$C$4:$C$1000,ROW('HELP ACC-ITEMS'!$C$4:$C$1000)-3),COUNTIF($C$8:C586,C586)))),0)</f>
        <v>0</v>
      </c>
      <c r="H586" s="55">
        <f t="array" ref="H586">IF(OR(MID($E586,1,5)="منصرف",MID($E586,1,10)="مرتجع مورد"),IF($D$3&lt;&gt;"",INDEX('HELP ACC-ITEMS'!$G$4:$G$1000,SMALL(IF(C586='HELP ACC-ITEMS'!$C$4:$C$1000,ROW('HELP ACC-ITEMS'!$C$4:$C$1000)-3),COUNTIF($C$8:C586,C586)))),0)</f>
        <v>0</v>
      </c>
      <c r="I586" s="55">
        <f t="shared" si="11"/>
        <v>0</v>
      </c>
      <c r="J586" s="55" t="str">
        <f t="array" ref="J586">IFERROR(INDEX('HELP ACC-ITEMS'!$H$4:$H$1000,SMALL(IF(C586='HELP ACC-ITEMS'!$C$4:$C$1000,ROW('HELP ACC-ITEMS'!$C$4:$C$1000)-3),COUNTIF($C$8:C586,C586))),"")</f>
        <v xml:space="preserve"> </v>
      </c>
    </row>
    <row r="587" spans="2:10">
      <c r="B587" s="55" t="str">
        <f>IF( E587&lt;&gt;"",COUNT($B$7:B586)+1,"")</f>
        <v/>
      </c>
      <c r="C587" s="57" t="str">
        <f>IFERROR(IF($D$3&lt;&gt;"",SMALL('HELP ACC-ITEMS'!$C$4:$C$1000,ROW(A581))," "),"    ")</f>
        <v xml:space="preserve"> </v>
      </c>
      <c r="D587" s="56" t="str">
        <f t="array" ref="D587">IFERROR(INDEX('HELP ACC-ITEMS'!$D$4:$D$1000,SMALL(IF(C587='HELP ACC-ITEMS'!$C$4:$C$1000,ROW('HELP ACC-ITEMS'!$C$4:$C$1000)-3),COUNTIF($C$8:C587,C587))),"")</f>
        <v xml:space="preserve"> </v>
      </c>
      <c r="E587" s="56" t="str">
        <f t="array" ref="E587">IFERROR(INDEX('HELP ACC-ITEMS'!$E$4:$E$1000,SMALL(IF(C587='HELP ACC-ITEMS'!$C$4:$C$1000,ROW('HELP ACC-ITEMS'!$C$4:$C$1000)-3),COUNTIF($C$8:C587,C587))),"")</f>
        <v/>
      </c>
      <c r="F587" s="56" t="str">
        <f t="array" ref="F587">IFERROR(INDEX('HELP ACC-ITEMS'!$F$4:$F$1000,SMALL(IF(C587='HELP ACC-ITEMS'!$C$4:$C$1000,ROW('HELP ACC-ITEMS'!$C$4:$C$1000)-3),COUNTIF($C$8:C587,C587))),"")</f>
        <v xml:space="preserve"> </v>
      </c>
      <c r="G587" s="55">
        <f t="array" ref="G587">IF(OR(MID($E587,1,4)="وارد",MID($E587,1,10)="مرتجع عميل"),IF($D$3&lt;&gt;"",INDEX('HELP ACC-ITEMS'!$G$4:$G$1000,SMALL(IF(C587='HELP ACC-ITEMS'!$C$4:$C$1000,ROW('HELP ACC-ITEMS'!$C$4:$C$1000)-3),COUNTIF($C$8:C587,C587)))),0)</f>
        <v>0</v>
      </c>
      <c r="H587" s="55">
        <f t="array" ref="H587">IF(OR(MID($E587,1,5)="منصرف",MID($E587,1,10)="مرتجع مورد"),IF($D$3&lt;&gt;"",INDEX('HELP ACC-ITEMS'!$G$4:$G$1000,SMALL(IF(C587='HELP ACC-ITEMS'!$C$4:$C$1000,ROW('HELP ACC-ITEMS'!$C$4:$C$1000)-3),COUNTIF($C$8:C587,C587)))),0)</f>
        <v>0</v>
      </c>
      <c r="I587" s="55">
        <f t="shared" si="11"/>
        <v>0</v>
      </c>
      <c r="J587" s="55" t="str">
        <f t="array" ref="J587">IFERROR(INDEX('HELP ACC-ITEMS'!$H$4:$H$1000,SMALL(IF(C587='HELP ACC-ITEMS'!$C$4:$C$1000,ROW('HELP ACC-ITEMS'!$C$4:$C$1000)-3),COUNTIF($C$8:C587,C587))),"")</f>
        <v xml:space="preserve"> </v>
      </c>
    </row>
    <row r="588" spans="2:10">
      <c r="B588" s="55" t="str">
        <f>IF( E588&lt;&gt;"",COUNT($B$7:B587)+1,"")</f>
        <v/>
      </c>
      <c r="C588" s="57" t="str">
        <f>IFERROR(IF($D$3&lt;&gt;"",SMALL('HELP ACC-ITEMS'!$C$4:$C$1000,ROW(A582))," "),"    ")</f>
        <v xml:space="preserve"> </v>
      </c>
      <c r="D588" s="56" t="str">
        <f t="array" ref="D588">IFERROR(INDEX('HELP ACC-ITEMS'!$D$4:$D$1000,SMALL(IF(C588='HELP ACC-ITEMS'!$C$4:$C$1000,ROW('HELP ACC-ITEMS'!$C$4:$C$1000)-3),COUNTIF($C$8:C588,C588))),"")</f>
        <v xml:space="preserve"> </v>
      </c>
      <c r="E588" s="56" t="str">
        <f t="array" ref="E588">IFERROR(INDEX('HELP ACC-ITEMS'!$E$4:$E$1000,SMALL(IF(C588='HELP ACC-ITEMS'!$C$4:$C$1000,ROW('HELP ACC-ITEMS'!$C$4:$C$1000)-3),COUNTIF($C$8:C588,C588))),"")</f>
        <v/>
      </c>
      <c r="F588" s="56" t="str">
        <f t="array" ref="F588">IFERROR(INDEX('HELP ACC-ITEMS'!$F$4:$F$1000,SMALL(IF(C588='HELP ACC-ITEMS'!$C$4:$C$1000,ROW('HELP ACC-ITEMS'!$C$4:$C$1000)-3),COUNTIF($C$8:C588,C588))),"")</f>
        <v xml:space="preserve"> </v>
      </c>
      <c r="G588" s="55">
        <f t="array" ref="G588">IF(OR(MID($E588,1,4)="وارد",MID($E588,1,10)="مرتجع عميل"),IF($D$3&lt;&gt;"",INDEX('HELP ACC-ITEMS'!$G$4:$G$1000,SMALL(IF(C588='HELP ACC-ITEMS'!$C$4:$C$1000,ROW('HELP ACC-ITEMS'!$C$4:$C$1000)-3),COUNTIF($C$8:C588,C588)))),0)</f>
        <v>0</v>
      </c>
      <c r="H588" s="55">
        <f t="array" ref="H588">IF(OR(MID($E588,1,5)="منصرف",MID($E588,1,10)="مرتجع مورد"),IF($D$3&lt;&gt;"",INDEX('HELP ACC-ITEMS'!$G$4:$G$1000,SMALL(IF(C588='HELP ACC-ITEMS'!$C$4:$C$1000,ROW('HELP ACC-ITEMS'!$C$4:$C$1000)-3),COUNTIF($C$8:C588,C588)))),0)</f>
        <v>0</v>
      </c>
      <c r="I588" s="55">
        <f t="shared" si="11"/>
        <v>0</v>
      </c>
      <c r="J588" s="55" t="str">
        <f t="array" ref="J588">IFERROR(INDEX('HELP ACC-ITEMS'!$H$4:$H$1000,SMALL(IF(C588='HELP ACC-ITEMS'!$C$4:$C$1000,ROW('HELP ACC-ITEMS'!$C$4:$C$1000)-3),COUNTIF($C$8:C588,C588))),"")</f>
        <v xml:space="preserve"> </v>
      </c>
    </row>
    <row r="589" spans="2:10">
      <c r="B589" s="55" t="str">
        <f>IF( E589&lt;&gt;"",COUNT($B$7:B588)+1,"")</f>
        <v/>
      </c>
      <c r="C589" s="57" t="str">
        <f>IFERROR(IF($D$3&lt;&gt;"",SMALL('HELP ACC-ITEMS'!$C$4:$C$1000,ROW(A583))," "),"    ")</f>
        <v xml:space="preserve"> </v>
      </c>
      <c r="D589" s="56" t="str">
        <f t="array" ref="D589">IFERROR(INDEX('HELP ACC-ITEMS'!$D$4:$D$1000,SMALL(IF(C589='HELP ACC-ITEMS'!$C$4:$C$1000,ROW('HELP ACC-ITEMS'!$C$4:$C$1000)-3),COUNTIF($C$8:C589,C589))),"")</f>
        <v xml:space="preserve"> </v>
      </c>
      <c r="E589" s="56" t="str">
        <f t="array" ref="E589">IFERROR(INDEX('HELP ACC-ITEMS'!$E$4:$E$1000,SMALL(IF(C589='HELP ACC-ITEMS'!$C$4:$C$1000,ROW('HELP ACC-ITEMS'!$C$4:$C$1000)-3),COUNTIF($C$8:C589,C589))),"")</f>
        <v/>
      </c>
      <c r="F589" s="56" t="str">
        <f t="array" ref="F589">IFERROR(INDEX('HELP ACC-ITEMS'!$F$4:$F$1000,SMALL(IF(C589='HELP ACC-ITEMS'!$C$4:$C$1000,ROW('HELP ACC-ITEMS'!$C$4:$C$1000)-3),COUNTIF($C$8:C589,C589))),"")</f>
        <v xml:space="preserve"> </v>
      </c>
      <c r="G589" s="55">
        <f t="array" ref="G589">IF(OR(MID($E589,1,4)="وارد",MID($E589,1,10)="مرتجع عميل"),IF($D$3&lt;&gt;"",INDEX('HELP ACC-ITEMS'!$G$4:$G$1000,SMALL(IF(C589='HELP ACC-ITEMS'!$C$4:$C$1000,ROW('HELP ACC-ITEMS'!$C$4:$C$1000)-3),COUNTIF($C$8:C589,C589)))),0)</f>
        <v>0</v>
      </c>
      <c r="H589" s="55">
        <f t="array" ref="H589">IF(OR(MID($E589,1,5)="منصرف",MID($E589,1,10)="مرتجع مورد"),IF($D$3&lt;&gt;"",INDEX('HELP ACC-ITEMS'!$G$4:$G$1000,SMALL(IF(C589='HELP ACC-ITEMS'!$C$4:$C$1000,ROW('HELP ACC-ITEMS'!$C$4:$C$1000)-3),COUNTIF($C$8:C589,C589)))),0)</f>
        <v>0</v>
      </c>
      <c r="I589" s="55">
        <f t="shared" si="11"/>
        <v>0</v>
      </c>
      <c r="J589" s="55" t="str">
        <f t="array" ref="J589">IFERROR(INDEX('HELP ACC-ITEMS'!$H$4:$H$1000,SMALL(IF(C589='HELP ACC-ITEMS'!$C$4:$C$1000,ROW('HELP ACC-ITEMS'!$C$4:$C$1000)-3),COUNTIF($C$8:C589,C589))),"")</f>
        <v xml:space="preserve"> </v>
      </c>
    </row>
    <row r="590" spans="2:10">
      <c r="B590" s="55" t="str">
        <f>IF( E590&lt;&gt;"",COUNT($B$7:B589)+1,"")</f>
        <v/>
      </c>
      <c r="C590" s="57" t="str">
        <f>IFERROR(IF($D$3&lt;&gt;"",SMALL('HELP ACC-ITEMS'!$C$4:$C$1000,ROW(A584))," "),"    ")</f>
        <v xml:space="preserve"> </v>
      </c>
      <c r="D590" s="56" t="str">
        <f t="array" ref="D590">IFERROR(INDEX('HELP ACC-ITEMS'!$D$4:$D$1000,SMALL(IF(C590='HELP ACC-ITEMS'!$C$4:$C$1000,ROW('HELP ACC-ITEMS'!$C$4:$C$1000)-3),COUNTIF($C$8:C590,C590))),"")</f>
        <v xml:space="preserve"> </v>
      </c>
      <c r="E590" s="56" t="str">
        <f t="array" ref="E590">IFERROR(INDEX('HELP ACC-ITEMS'!$E$4:$E$1000,SMALL(IF(C590='HELP ACC-ITEMS'!$C$4:$C$1000,ROW('HELP ACC-ITEMS'!$C$4:$C$1000)-3),COUNTIF($C$8:C590,C590))),"")</f>
        <v/>
      </c>
      <c r="F590" s="56" t="str">
        <f t="array" ref="F590">IFERROR(INDEX('HELP ACC-ITEMS'!$F$4:$F$1000,SMALL(IF(C590='HELP ACC-ITEMS'!$C$4:$C$1000,ROW('HELP ACC-ITEMS'!$C$4:$C$1000)-3),COUNTIF($C$8:C590,C590))),"")</f>
        <v xml:space="preserve"> </v>
      </c>
      <c r="G590" s="55">
        <f t="array" ref="G590">IF(OR(MID($E590,1,4)="وارد",MID($E590,1,10)="مرتجع عميل"),IF($D$3&lt;&gt;"",INDEX('HELP ACC-ITEMS'!$G$4:$G$1000,SMALL(IF(C590='HELP ACC-ITEMS'!$C$4:$C$1000,ROW('HELP ACC-ITEMS'!$C$4:$C$1000)-3),COUNTIF($C$8:C590,C590)))),0)</f>
        <v>0</v>
      </c>
      <c r="H590" s="55">
        <f t="array" ref="H590">IF(OR(MID($E590,1,5)="منصرف",MID($E590,1,10)="مرتجع مورد"),IF($D$3&lt;&gt;"",INDEX('HELP ACC-ITEMS'!$G$4:$G$1000,SMALL(IF(C590='HELP ACC-ITEMS'!$C$4:$C$1000,ROW('HELP ACC-ITEMS'!$C$4:$C$1000)-3),COUNTIF($C$8:C590,C590)))),0)</f>
        <v>0</v>
      </c>
      <c r="I590" s="55">
        <f t="shared" ref="I590:I653" si="12">I589+G590-H590</f>
        <v>0</v>
      </c>
      <c r="J590" s="55" t="str">
        <f t="array" ref="J590">IFERROR(INDEX('HELP ACC-ITEMS'!$H$4:$H$1000,SMALL(IF(C590='HELP ACC-ITEMS'!$C$4:$C$1000,ROW('HELP ACC-ITEMS'!$C$4:$C$1000)-3),COUNTIF($C$8:C590,C590))),"")</f>
        <v xml:space="preserve"> </v>
      </c>
    </row>
    <row r="591" spans="2:10">
      <c r="B591" s="55" t="str">
        <f>IF( E591&lt;&gt;"",COUNT($B$7:B590)+1,"")</f>
        <v/>
      </c>
      <c r="C591" s="57" t="str">
        <f>IFERROR(IF($D$3&lt;&gt;"",SMALL('HELP ACC-ITEMS'!$C$4:$C$1000,ROW(A585))," "),"    ")</f>
        <v xml:space="preserve"> </v>
      </c>
      <c r="D591" s="56" t="str">
        <f t="array" ref="D591">IFERROR(INDEX('HELP ACC-ITEMS'!$D$4:$D$1000,SMALL(IF(C591='HELP ACC-ITEMS'!$C$4:$C$1000,ROW('HELP ACC-ITEMS'!$C$4:$C$1000)-3),COUNTIF($C$8:C591,C591))),"")</f>
        <v xml:space="preserve"> </v>
      </c>
      <c r="E591" s="56" t="str">
        <f t="array" ref="E591">IFERROR(INDEX('HELP ACC-ITEMS'!$E$4:$E$1000,SMALL(IF(C591='HELP ACC-ITEMS'!$C$4:$C$1000,ROW('HELP ACC-ITEMS'!$C$4:$C$1000)-3),COUNTIF($C$8:C591,C591))),"")</f>
        <v/>
      </c>
      <c r="F591" s="56" t="str">
        <f t="array" ref="F591">IFERROR(INDEX('HELP ACC-ITEMS'!$F$4:$F$1000,SMALL(IF(C591='HELP ACC-ITEMS'!$C$4:$C$1000,ROW('HELP ACC-ITEMS'!$C$4:$C$1000)-3),COUNTIF($C$8:C591,C591))),"")</f>
        <v xml:space="preserve"> </v>
      </c>
      <c r="G591" s="55">
        <f t="array" ref="G591">IF(OR(MID($E591,1,4)="وارد",MID($E591,1,10)="مرتجع عميل"),IF($D$3&lt;&gt;"",INDEX('HELP ACC-ITEMS'!$G$4:$G$1000,SMALL(IF(C591='HELP ACC-ITEMS'!$C$4:$C$1000,ROW('HELP ACC-ITEMS'!$C$4:$C$1000)-3),COUNTIF($C$8:C591,C591)))),0)</f>
        <v>0</v>
      </c>
      <c r="H591" s="55">
        <f t="array" ref="H591">IF(OR(MID($E591,1,5)="منصرف",MID($E591,1,10)="مرتجع مورد"),IF($D$3&lt;&gt;"",INDEX('HELP ACC-ITEMS'!$G$4:$G$1000,SMALL(IF(C591='HELP ACC-ITEMS'!$C$4:$C$1000,ROW('HELP ACC-ITEMS'!$C$4:$C$1000)-3),COUNTIF($C$8:C591,C591)))),0)</f>
        <v>0</v>
      </c>
      <c r="I591" s="55">
        <f t="shared" si="12"/>
        <v>0</v>
      </c>
      <c r="J591" s="55" t="str">
        <f t="array" ref="J591">IFERROR(INDEX('HELP ACC-ITEMS'!$H$4:$H$1000,SMALL(IF(C591='HELP ACC-ITEMS'!$C$4:$C$1000,ROW('HELP ACC-ITEMS'!$C$4:$C$1000)-3),COUNTIF($C$8:C591,C591))),"")</f>
        <v xml:space="preserve"> </v>
      </c>
    </row>
    <row r="592" spans="2:10">
      <c r="B592" s="55" t="str">
        <f>IF( E592&lt;&gt;"",COUNT($B$7:B591)+1,"")</f>
        <v/>
      </c>
      <c r="C592" s="57" t="str">
        <f>IFERROR(IF($D$3&lt;&gt;"",SMALL('HELP ACC-ITEMS'!$C$4:$C$1000,ROW(A586))," "),"    ")</f>
        <v xml:space="preserve"> </v>
      </c>
      <c r="D592" s="56" t="str">
        <f t="array" ref="D592">IFERROR(INDEX('HELP ACC-ITEMS'!$D$4:$D$1000,SMALL(IF(C592='HELP ACC-ITEMS'!$C$4:$C$1000,ROW('HELP ACC-ITEMS'!$C$4:$C$1000)-3),COUNTIF($C$8:C592,C592))),"")</f>
        <v xml:space="preserve"> </v>
      </c>
      <c r="E592" s="56" t="str">
        <f t="array" ref="E592">IFERROR(INDEX('HELP ACC-ITEMS'!$E$4:$E$1000,SMALL(IF(C592='HELP ACC-ITEMS'!$C$4:$C$1000,ROW('HELP ACC-ITEMS'!$C$4:$C$1000)-3),COUNTIF($C$8:C592,C592))),"")</f>
        <v/>
      </c>
      <c r="F592" s="56" t="str">
        <f t="array" ref="F592">IFERROR(INDEX('HELP ACC-ITEMS'!$F$4:$F$1000,SMALL(IF(C592='HELP ACC-ITEMS'!$C$4:$C$1000,ROW('HELP ACC-ITEMS'!$C$4:$C$1000)-3),COUNTIF($C$8:C592,C592))),"")</f>
        <v xml:space="preserve"> </v>
      </c>
      <c r="G592" s="55">
        <f t="array" ref="G592">IF(OR(MID($E592,1,4)="وارد",MID($E592,1,10)="مرتجع عميل"),IF($D$3&lt;&gt;"",INDEX('HELP ACC-ITEMS'!$G$4:$G$1000,SMALL(IF(C592='HELP ACC-ITEMS'!$C$4:$C$1000,ROW('HELP ACC-ITEMS'!$C$4:$C$1000)-3),COUNTIF($C$8:C592,C592)))),0)</f>
        <v>0</v>
      </c>
      <c r="H592" s="55">
        <f t="array" ref="H592">IF(OR(MID($E592,1,5)="منصرف",MID($E592,1,10)="مرتجع مورد"),IF($D$3&lt;&gt;"",INDEX('HELP ACC-ITEMS'!$G$4:$G$1000,SMALL(IF(C592='HELP ACC-ITEMS'!$C$4:$C$1000,ROW('HELP ACC-ITEMS'!$C$4:$C$1000)-3),COUNTIF($C$8:C592,C592)))),0)</f>
        <v>0</v>
      </c>
      <c r="I592" s="55">
        <f t="shared" si="12"/>
        <v>0</v>
      </c>
      <c r="J592" s="55" t="str">
        <f t="array" ref="J592">IFERROR(INDEX('HELP ACC-ITEMS'!$H$4:$H$1000,SMALL(IF(C592='HELP ACC-ITEMS'!$C$4:$C$1000,ROW('HELP ACC-ITEMS'!$C$4:$C$1000)-3),COUNTIF($C$8:C592,C592))),"")</f>
        <v xml:space="preserve"> </v>
      </c>
    </row>
    <row r="593" spans="2:10">
      <c r="B593" s="55" t="str">
        <f>IF( E593&lt;&gt;"",COUNT($B$7:B592)+1,"")</f>
        <v/>
      </c>
      <c r="C593" s="57" t="str">
        <f>IFERROR(IF($D$3&lt;&gt;"",SMALL('HELP ACC-ITEMS'!$C$4:$C$1000,ROW(A587))," "),"    ")</f>
        <v xml:space="preserve"> </v>
      </c>
      <c r="D593" s="56" t="str">
        <f t="array" ref="D593">IFERROR(INDEX('HELP ACC-ITEMS'!$D$4:$D$1000,SMALL(IF(C593='HELP ACC-ITEMS'!$C$4:$C$1000,ROW('HELP ACC-ITEMS'!$C$4:$C$1000)-3),COUNTIF($C$8:C593,C593))),"")</f>
        <v xml:space="preserve"> </v>
      </c>
      <c r="E593" s="56" t="str">
        <f t="array" ref="E593">IFERROR(INDEX('HELP ACC-ITEMS'!$E$4:$E$1000,SMALL(IF(C593='HELP ACC-ITEMS'!$C$4:$C$1000,ROW('HELP ACC-ITEMS'!$C$4:$C$1000)-3),COUNTIF($C$8:C593,C593))),"")</f>
        <v/>
      </c>
      <c r="F593" s="56" t="str">
        <f t="array" ref="F593">IFERROR(INDEX('HELP ACC-ITEMS'!$F$4:$F$1000,SMALL(IF(C593='HELP ACC-ITEMS'!$C$4:$C$1000,ROW('HELP ACC-ITEMS'!$C$4:$C$1000)-3),COUNTIF($C$8:C593,C593))),"")</f>
        <v xml:space="preserve"> </v>
      </c>
      <c r="G593" s="55">
        <f t="array" ref="G593">IF(OR(MID($E593,1,4)="وارد",MID($E593,1,10)="مرتجع عميل"),IF($D$3&lt;&gt;"",INDEX('HELP ACC-ITEMS'!$G$4:$G$1000,SMALL(IF(C593='HELP ACC-ITEMS'!$C$4:$C$1000,ROW('HELP ACC-ITEMS'!$C$4:$C$1000)-3),COUNTIF($C$8:C593,C593)))),0)</f>
        <v>0</v>
      </c>
      <c r="H593" s="55">
        <f t="array" ref="H593">IF(OR(MID($E593,1,5)="منصرف",MID($E593,1,10)="مرتجع مورد"),IF($D$3&lt;&gt;"",INDEX('HELP ACC-ITEMS'!$G$4:$G$1000,SMALL(IF(C593='HELP ACC-ITEMS'!$C$4:$C$1000,ROW('HELP ACC-ITEMS'!$C$4:$C$1000)-3),COUNTIF($C$8:C593,C593)))),0)</f>
        <v>0</v>
      </c>
      <c r="I593" s="55">
        <f t="shared" si="12"/>
        <v>0</v>
      </c>
      <c r="J593" s="55" t="str">
        <f t="array" ref="J593">IFERROR(INDEX('HELP ACC-ITEMS'!$H$4:$H$1000,SMALL(IF(C593='HELP ACC-ITEMS'!$C$4:$C$1000,ROW('HELP ACC-ITEMS'!$C$4:$C$1000)-3),COUNTIF($C$8:C593,C593))),"")</f>
        <v xml:space="preserve"> </v>
      </c>
    </row>
    <row r="594" spans="2:10">
      <c r="B594" s="55" t="str">
        <f>IF( E594&lt;&gt;"",COUNT($B$7:B593)+1,"")</f>
        <v/>
      </c>
      <c r="C594" s="57" t="str">
        <f>IFERROR(IF($D$3&lt;&gt;"",SMALL('HELP ACC-ITEMS'!$C$4:$C$1000,ROW(A588))," "),"    ")</f>
        <v xml:space="preserve"> </v>
      </c>
      <c r="D594" s="56" t="str">
        <f t="array" ref="D594">IFERROR(INDEX('HELP ACC-ITEMS'!$D$4:$D$1000,SMALL(IF(C594='HELP ACC-ITEMS'!$C$4:$C$1000,ROW('HELP ACC-ITEMS'!$C$4:$C$1000)-3),COUNTIF($C$8:C594,C594))),"")</f>
        <v xml:space="preserve"> </v>
      </c>
      <c r="E594" s="56" t="str">
        <f t="array" ref="E594">IFERROR(INDEX('HELP ACC-ITEMS'!$E$4:$E$1000,SMALL(IF(C594='HELP ACC-ITEMS'!$C$4:$C$1000,ROW('HELP ACC-ITEMS'!$C$4:$C$1000)-3),COUNTIF($C$8:C594,C594))),"")</f>
        <v/>
      </c>
      <c r="F594" s="56" t="str">
        <f t="array" ref="F594">IFERROR(INDEX('HELP ACC-ITEMS'!$F$4:$F$1000,SMALL(IF(C594='HELP ACC-ITEMS'!$C$4:$C$1000,ROW('HELP ACC-ITEMS'!$C$4:$C$1000)-3),COUNTIF($C$8:C594,C594))),"")</f>
        <v xml:space="preserve"> </v>
      </c>
      <c r="G594" s="55">
        <f t="array" ref="G594">IF(OR(MID($E594,1,4)="وارد",MID($E594,1,10)="مرتجع عميل"),IF($D$3&lt;&gt;"",INDEX('HELP ACC-ITEMS'!$G$4:$G$1000,SMALL(IF(C594='HELP ACC-ITEMS'!$C$4:$C$1000,ROW('HELP ACC-ITEMS'!$C$4:$C$1000)-3),COUNTIF($C$8:C594,C594)))),0)</f>
        <v>0</v>
      </c>
      <c r="H594" s="55">
        <f t="array" ref="H594">IF(OR(MID($E594,1,5)="منصرف",MID($E594,1,10)="مرتجع مورد"),IF($D$3&lt;&gt;"",INDEX('HELP ACC-ITEMS'!$G$4:$G$1000,SMALL(IF(C594='HELP ACC-ITEMS'!$C$4:$C$1000,ROW('HELP ACC-ITEMS'!$C$4:$C$1000)-3),COUNTIF($C$8:C594,C594)))),0)</f>
        <v>0</v>
      </c>
      <c r="I594" s="55">
        <f t="shared" si="12"/>
        <v>0</v>
      </c>
      <c r="J594" s="55" t="str">
        <f t="array" ref="J594">IFERROR(INDEX('HELP ACC-ITEMS'!$H$4:$H$1000,SMALL(IF(C594='HELP ACC-ITEMS'!$C$4:$C$1000,ROW('HELP ACC-ITEMS'!$C$4:$C$1000)-3),COUNTIF($C$8:C594,C594))),"")</f>
        <v xml:space="preserve"> </v>
      </c>
    </row>
    <row r="595" spans="2:10">
      <c r="B595" s="55" t="str">
        <f>IF( E595&lt;&gt;"",COUNT($B$7:B594)+1,"")</f>
        <v/>
      </c>
      <c r="C595" s="57" t="str">
        <f>IFERROR(IF($D$3&lt;&gt;"",SMALL('HELP ACC-ITEMS'!$C$4:$C$1000,ROW(A589))," "),"    ")</f>
        <v xml:space="preserve"> </v>
      </c>
      <c r="D595" s="56" t="str">
        <f t="array" ref="D595">IFERROR(INDEX('HELP ACC-ITEMS'!$D$4:$D$1000,SMALL(IF(C595='HELP ACC-ITEMS'!$C$4:$C$1000,ROW('HELP ACC-ITEMS'!$C$4:$C$1000)-3),COUNTIF($C$8:C595,C595))),"")</f>
        <v xml:space="preserve"> </v>
      </c>
      <c r="E595" s="56" t="str">
        <f t="array" ref="E595">IFERROR(INDEX('HELP ACC-ITEMS'!$E$4:$E$1000,SMALL(IF(C595='HELP ACC-ITEMS'!$C$4:$C$1000,ROW('HELP ACC-ITEMS'!$C$4:$C$1000)-3),COUNTIF($C$8:C595,C595))),"")</f>
        <v/>
      </c>
      <c r="F595" s="56" t="str">
        <f t="array" ref="F595">IFERROR(INDEX('HELP ACC-ITEMS'!$F$4:$F$1000,SMALL(IF(C595='HELP ACC-ITEMS'!$C$4:$C$1000,ROW('HELP ACC-ITEMS'!$C$4:$C$1000)-3),COUNTIF($C$8:C595,C595))),"")</f>
        <v xml:space="preserve"> </v>
      </c>
      <c r="G595" s="55">
        <f t="array" ref="G595">IF(OR(MID($E595,1,4)="وارد",MID($E595,1,10)="مرتجع عميل"),IF($D$3&lt;&gt;"",INDEX('HELP ACC-ITEMS'!$G$4:$G$1000,SMALL(IF(C595='HELP ACC-ITEMS'!$C$4:$C$1000,ROW('HELP ACC-ITEMS'!$C$4:$C$1000)-3),COUNTIF($C$8:C595,C595)))),0)</f>
        <v>0</v>
      </c>
      <c r="H595" s="55">
        <f t="array" ref="H595">IF(OR(MID($E595,1,5)="منصرف",MID($E595,1,10)="مرتجع مورد"),IF($D$3&lt;&gt;"",INDEX('HELP ACC-ITEMS'!$G$4:$G$1000,SMALL(IF(C595='HELP ACC-ITEMS'!$C$4:$C$1000,ROW('HELP ACC-ITEMS'!$C$4:$C$1000)-3),COUNTIF($C$8:C595,C595)))),0)</f>
        <v>0</v>
      </c>
      <c r="I595" s="55">
        <f t="shared" si="12"/>
        <v>0</v>
      </c>
      <c r="J595" s="55" t="str">
        <f t="array" ref="J595">IFERROR(INDEX('HELP ACC-ITEMS'!$H$4:$H$1000,SMALL(IF(C595='HELP ACC-ITEMS'!$C$4:$C$1000,ROW('HELP ACC-ITEMS'!$C$4:$C$1000)-3),COUNTIF($C$8:C595,C595))),"")</f>
        <v xml:space="preserve"> </v>
      </c>
    </row>
    <row r="596" spans="2:10">
      <c r="B596" s="55" t="str">
        <f>IF( E596&lt;&gt;"",COUNT($B$7:B595)+1,"")</f>
        <v/>
      </c>
      <c r="C596" s="57" t="str">
        <f>IFERROR(IF($D$3&lt;&gt;"",SMALL('HELP ACC-ITEMS'!$C$4:$C$1000,ROW(A590))," "),"    ")</f>
        <v xml:space="preserve"> </v>
      </c>
      <c r="D596" s="56" t="str">
        <f t="array" ref="D596">IFERROR(INDEX('HELP ACC-ITEMS'!$D$4:$D$1000,SMALL(IF(C596='HELP ACC-ITEMS'!$C$4:$C$1000,ROW('HELP ACC-ITEMS'!$C$4:$C$1000)-3),COUNTIF($C$8:C596,C596))),"")</f>
        <v xml:space="preserve"> </v>
      </c>
      <c r="E596" s="56" t="str">
        <f t="array" ref="E596">IFERROR(INDEX('HELP ACC-ITEMS'!$E$4:$E$1000,SMALL(IF(C596='HELP ACC-ITEMS'!$C$4:$C$1000,ROW('HELP ACC-ITEMS'!$C$4:$C$1000)-3),COUNTIF($C$8:C596,C596))),"")</f>
        <v/>
      </c>
      <c r="F596" s="56" t="str">
        <f t="array" ref="F596">IFERROR(INDEX('HELP ACC-ITEMS'!$F$4:$F$1000,SMALL(IF(C596='HELP ACC-ITEMS'!$C$4:$C$1000,ROW('HELP ACC-ITEMS'!$C$4:$C$1000)-3),COUNTIF($C$8:C596,C596))),"")</f>
        <v xml:space="preserve"> </v>
      </c>
      <c r="G596" s="55">
        <f t="array" ref="G596">IF(OR(MID($E596,1,4)="وارد",MID($E596,1,10)="مرتجع عميل"),IF($D$3&lt;&gt;"",INDEX('HELP ACC-ITEMS'!$G$4:$G$1000,SMALL(IF(C596='HELP ACC-ITEMS'!$C$4:$C$1000,ROW('HELP ACC-ITEMS'!$C$4:$C$1000)-3),COUNTIF($C$8:C596,C596)))),0)</f>
        <v>0</v>
      </c>
      <c r="H596" s="55">
        <f t="array" ref="H596">IF(OR(MID($E596,1,5)="منصرف",MID($E596,1,10)="مرتجع مورد"),IF($D$3&lt;&gt;"",INDEX('HELP ACC-ITEMS'!$G$4:$G$1000,SMALL(IF(C596='HELP ACC-ITEMS'!$C$4:$C$1000,ROW('HELP ACC-ITEMS'!$C$4:$C$1000)-3),COUNTIF($C$8:C596,C596)))),0)</f>
        <v>0</v>
      </c>
      <c r="I596" s="55">
        <f t="shared" si="12"/>
        <v>0</v>
      </c>
      <c r="J596" s="55" t="str">
        <f t="array" ref="J596">IFERROR(INDEX('HELP ACC-ITEMS'!$H$4:$H$1000,SMALL(IF(C596='HELP ACC-ITEMS'!$C$4:$C$1000,ROW('HELP ACC-ITEMS'!$C$4:$C$1000)-3),COUNTIF($C$8:C596,C596))),"")</f>
        <v xml:space="preserve"> </v>
      </c>
    </row>
    <row r="597" spans="2:10">
      <c r="B597" s="55" t="str">
        <f>IF( E597&lt;&gt;"",COUNT($B$7:B596)+1,"")</f>
        <v/>
      </c>
      <c r="C597" s="57" t="str">
        <f>IFERROR(IF($D$3&lt;&gt;"",SMALL('HELP ACC-ITEMS'!$C$4:$C$1000,ROW(A591))," "),"    ")</f>
        <v xml:space="preserve"> </v>
      </c>
      <c r="D597" s="56" t="str">
        <f t="array" ref="D597">IFERROR(INDEX('HELP ACC-ITEMS'!$D$4:$D$1000,SMALL(IF(C597='HELP ACC-ITEMS'!$C$4:$C$1000,ROW('HELP ACC-ITEMS'!$C$4:$C$1000)-3),COUNTIF($C$8:C597,C597))),"")</f>
        <v xml:space="preserve"> </v>
      </c>
      <c r="E597" s="56" t="str">
        <f t="array" ref="E597">IFERROR(INDEX('HELP ACC-ITEMS'!$E$4:$E$1000,SMALL(IF(C597='HELP ACC-ITEMS'!$C$4:$C$1000,ROW('HELP ACC-ITEMS'!$C$4:$C$1000)-3),COUNTIF($C$8:C597,C597))),"")</f>
        <v/>
      </c>
      <c r="F597" s="56" t="str">
        <f t="array" ref="F597">IFERROR(INDEX('HELP ACC-ITEMS'!$F$4:$F$1000,SMALL(IF(C597='HELP ACC-ITEMS'!$C$4:$C$1000,ROW('HELP ACC-ITEMS'!$C$4:$C$1000)-3),COUNTIF($C$8:C597,C597))),"")</f>
        <v xml:space="preserve"> </v>
      </c>
      <c r="G597" s="55">
        <f t="array" ref="G597">IF(OR(MID($E597,1,4)="وارد",MID($E597,1,10)="مرتجع عميل"),IF($D$3&lt;&gt;"",INDEX('HELP ACC-ITEMS'!$G$4:$G$1000,SMALL(IF(C597='HELP ACC-ITEMS'!$C$4:$C$1000,ROW('HELP ACC-ITEMS'!$C$4:$C$1000)-3),COUNTIF($C$8:C597,C597)))),0)</f>
        <v>0</v>
      </c>
      <c r="H597" s="55">
        <f t="array" ref="H597">IF(OR(MID($E597,1,5)="منصرف",MID($E597,1,10)="مرتجع مورد"),IF($D$3&lt;&gt;"",INDEX('HELP ACC-ITEMS'!$G$4:$G$1000,SMALL(IF(C597='HELP ACC-ITEMS'!$C$4:$C$1000,ROW('HELP ACC-ITEMS'!$C$4:$C$1000)-3),COUNTIF($C$8:C597,C597)))),0)</f>
        <v>0</v>
      </c>
      <c r="I597" s="55">
        <f t="shared" si="12"/>
        <v>0</v>
      </c>
      <c r="J597" s="55" t="str">
        <f t="array" ref="J597">IFERROR(INDEX('HELP ACC-ITEMS'!$H$4:$H$1000,SMALL(IF(C597='HELP ACC-ITEMS'!$C$4:$C$1000,ROW('HELP ACC-ITEMS'!$C$4:$C$1000)-3),COUNTIF($C$8:C597,C597))),"")</f>
        <v xml:space="preserve"> </v>
      </c>
    </row>
    <row r="598" spans="2:10">
      <c r="B598" s="55" t="str">
        <f>IF( E598&lt;&gt;"",COUNT($B$7:B597)+1,"")</f>
        <v/>
      </c>
      <c r="C598" s="57" t="str">
        <f>IFERROR(IF($D$3&lt;&gt;"",SMALL('HELP ACC-ITEMS'!$C$4:$C$1000,ROW(A592))," "),"    ")</f>
        <v xml:space="preserve"> </v>
      </c>
      <c r="D598" s="56" t="str">
        <f t="array" ref="D598">IFERROR(INDEX('HELP ACC-ITEMS'!$D$4:$D$1000,SMALL(IF(C598='HELP ACC-ITEMS'!$C$4:$C$1000,ROW('HELP ACC-ITEMS'!$C$4:$C$1000)-3),COUNTIF($C$8:C598,C598))),"")</f>
        <v xml:space="preserve"> </v>
      </c>
      <c r="E598" s="56" t="str">
        <f t="array" ref="E598">IFERROR(INDEX('HELP ACC-ITEMS'!$E$4:$E$1000,SMALL(IF(C598='HELP ACC-ITEMS'!$C$4:$C$1000,ROW('HELP ACC-ITEMS'!$C$4:$C$1000)-3),COUNTIF($C$8:C598,C598))),"")</f>
        <v/>
      </c>
      <c r="F598" s="56" t="str">
        <f t="array" ref="F598">IFERROR(INDEX('HELP ACC-ITEMS'!$F$4:$F$1000,SMALL(IF(C598='HELP ACC-ITEMS'!$C$4:$C$1000,ROW('HELP ACC-ITEMS'!$C$4:$C$1000)-3),COUNTIF($C$8:C598,C598))),"")</f>
        <v xml:space="preserve"> </v>
      </c>
      <c r="G598" s="55">
        <f t="array" ref="G598">IF(OR(MID($E598,1,4)="وارد",MID($E598,1,10)="مرتجع عميل"),IF($D$3&lt;&gt;"",INDEX('HELP ACC-ITEMS'!$G$4:$G$1000,SMALL(IF(C598='HELP ACC-ITEMS'!$C$4:$C$1000,ROW('HELP ACC-ITEMS'!$C$4:$C$1000)-3),COUNTIF($C$8:C598,C598)))),0)</f>
        <v>0</v>
      </c>
      <c r="H598" s="55">
        <f t="array" ref="H598">IF(OR(MID($E598,1,5)="منصرف",MID($E598,1,10)="مرتجع مورد"),IF($D$3&lt;&gt;"",INDEX('HELP ACC-ITEMS'!$G$4:$G$1000,SMALL(IF(C598='HELP ACC-ITEMS'!$C$4:$C$1000,ROW('HELP ACC-ITEMS'!$C$4:$C$1000)-3),COUNTIF($C$8:C598,C598)))),0)</f>
        <v>0</v>
      </c>
      <c r="I598" s="55">
        <f t="shared" si="12"/>
        <v>0</v>
      </c>
      <c r="J598" s="55" t="str">
        <f t="array" ref="J598">IFERROR(INDEX('HELP ACC-ITEMS'!$H$4:$H$1000,SMALL(IF(C598='HELP ACC-ITEMS'!$C$4:$C$1000,ROW('HELP ACC-ITEMS'!$C$4:$C$1000)-3),COUNTIF($C$8:C598,C598))),"")</f>
        <v xml:space="preserve"> </v>
      </c>
    </row>
    <row r="599" spans="2:10">
      <c r="B599" s="55" t="str">
        <f>IF( E599&lt;&gt;"",COUNT($B$7:B598)+1,"")</f>
        <v/>
      </c>
      <c r="C599" s="57" t="str">
        <f>IFERROR(IF($D$3&lt;&gt;"",SMALL('HELP ACC-ITEMS'!$C$4:$C$1000,ROW(A593))," "),"    ")</f>
        <v xml:space="preserve"> </v>
      </c>
      <c r="D599" s="56" t="str">
        <f t="array" ref="D599">IFERROR(INDEX('HELP ACC-ITEMS'!$D$4:$D$1000,SMALL(IF(C599='HELP ACC-ITEMS'!$C$4:$C$1000,ROW('HELP ACC-ITEMS'!$C$4:$C$1000)-3),COUNTIF($C$8:C599,C599))),"")</f>
        <v xml:space="preserve"> </v>
      </c>
      <c r="E599" s="56" t="str">
        <f t="array" ref="E599">IFERROR(INDEX('HELP ACC-ITEMS'!$E$4:$E$1000,SMALL(IF(C599='HELP ACC-ITEMS'!$C$4:$C$1000,ROW('HELP ACC-ITEMS'!$C$4:$C$1000)-3),COUNTIF($C$8:C599,C599))),"")</f>
        <v/>
      </c>
      <c r="F599" s="56" t="str">
        <f t="array" ref="F599">IFERROR(INDEX('HELP ACC-ITEMS'!$F$4:$F$1000,SMALL(IF(C599='HELP ACC-ITEMS'!$C$4:$C$1000,ROW('HELP ACC-ITEMS'!$C$4:$C$1000)-3),COUNTIF($C$8:C599,C599))),"")</f>
        <v xml:space="preserve"> </v>
      </c>
      <c r="G599" s="55">
        <f t="array" ref="G599">IF(OR(MID($E599,1,4)="وارد",MID($E599,1,10)="مرتجع عميل"),IF($D$3&lt;&gt;"",INDEX('HELP ACC-ITEMS'!$G$4:$G$1000,SMALL(IF(C599='HELP ACC-ITEMS'!$C$4:$C$1000,ROW('HELP ACC-ITEMS'!$C$4:$C$1000)-3),COUNTIF($C$8:C599,C599)))),0)</f>
        <v>0</v>
      </c>
      <c r="H599" s="55">
        <f t="array" ref="H599">IF(OR(MID($E599,1,5)="منصرف",MID($E599,1,10)="مرتجع مورد"),IF($D$3&lt;&gt;"",INDEX('HELP ACC-ITEMS'!$G$4:$G$1000,SMALL(IF(C599='HELP ACC-ITEMS'!$C$4:$C$1000,ROW('HELP ACC-ITEMS'!$C$4:$C$1000)-3),COUNTIF($C$8:C599,C599)))),0)</f>
        <v>0</v>
      </c>
      <c r="I599" s="55">
        <f t="shared" si="12"/>
        <v>0</v>
      </c>
      <c r="J599" s="55" t="str">
        <f t="array" ref="J599">IFERROR(INDEX('HELP ACC-ITEMS'!$H$4:$H$1000,SMALL(IF(C599='HELP ACC-ITEMS'!$C$4:$C$1000,ROW('HELP ACC-ITEMS'!$C$4:$C$1000)-3),COUNTIF($C$8:C599,C599))),"")</f>
        <v xml:space="preserve"> </v>
      </c>
    </row>
    <row r="600" spans="2:10">
      <c r="B600" s="55" t="str">
        <f>IF( E600&lt;&gt;"",COUNT($B$7:B599)+1,"")</f>
        <v/>
      </c>
      <c r="C600" s="57" t="str">
        <f>IFERROR(IF($D$3&lt;&gt;"",SMALL('HELP ACC-ITEMS'!$C$4:$C$1000,ROW(A594))," "),"    ")</f>
        <v xml:space="preserve"> </v>
      </c>
      <c r="D600" s="56" t="str">
        <f t="array" ref="D600">IFERROR(INDEX('HELP ACC-ITEMS'!$D$4:$D$1000,SMALL(IF(C600='HELP ACC-ITEMS'!$C$4:$C$1000,ROW('HELP ACC-ITEMS'!$C$4:$C$1000)-3),COUNTIF($C$8:C600,C600))),"")</f>
        <v xml:space="preserve"> </v>
      </c>
      <c r="E600" s="56" t="str">
        <f t="array" ref="E600">IFERROR(INDEX('HELP ACC-ITEMS'!$E$4:$E$1000,SMALL(IF(C600='HELP ACC-ITEMS'!$C$4:$C$1000,ROW('HELP ACC-ITEMS'!$C$4:$C$1000)-3),COUNTIF($C$8:C600,C600))),"")</f>
        <v/>
      </c>
      <c r="F600" s="56" t="str">
        <f t="array" ref="F600">IFERROR(INDEX('HELP ACC-ITEMS'!$F$4:$F$1000,SMALL(IF(C600='HELP ACC-ITEMS'!$C$4:$C$1000,ROW('HELP ACC-ITEMS'!$C$4:$C$1000)-3),COUNTIF($C$8:C600,C600))),"")</f>
        <v xml:space="preserve"> </v>
      </c>
      <c r="G600" s="55">
        <f t="array" ref="G600">IF(OR(MID($E600,1,4)="وارد",MID($E600,1,10)="مرتجع عميل"),IF($D$3&lt;&gt;"",INDEX('HELP ACC-ITEMS'!$G$4:$G$1000,SMALL(IF(C600='HELP ACC-ITEMS'!$C$4:$C$1000,ROW('HELP ACC-ITEMS'!$C$4:$C$1000)-3),COUNTIF($C$8:C600,C600)))),0)</f>
        <v>0</v>
      </c>
      <c r="H600" s="55">
        <f t="array" ref="H600">IF(OR(MID($E600,1,5)="منصرف",MID($E600,1,10)="مرتجع مورد"),IF($D$3&lt;&gt;"",INDEX('HELP ACC-ITEMS'!$G$4:$G$1000,SMALL(IF(C600='HELP ACC-ITEMS'!$C$4:$C$1000,ROW('HELP ACC-ITEMS'!$C$4:$C$1000)-3),COUNTIF($C$8:C600,C600)))),0)</f>
        <v>0</v>
      </c>
      <c r="I600" s="55">
        <f t="shared" si="12"/>
        <v>0</v>
      </c>
      <c r="J600" s="55" t="str">
        <f t="array" ref="J600">IFERROR(INDEX('HELP ACC-ITEMS'!$H$4:$H$1000,SMALL(IF(C600='HELP ACC-ITEMS'!$C$4:$C$1000,ROW('HELP ACC-ITEMS'!$C$4:$C$1000)-3),COUNTIF($C$8:C600,C600))),"")</f>
        <v xml:space="preserve"> </v>
      </c>
    </row>
    <row r="601" spans="2:10">
      <c r="B601" s="55" t="str">
        <f>IF( E601&lt;&gt;"",COUNT($B$7:B600)+1,"")</f>
        <v/>
      </c>
      <c r="C601" s="57" t="str">
        <f>IFERROR(IF($D$3&lt;&gt;"",SMALL('HELP ACC-ITEMS'!$C$4:$C$1000,ROW(A595))," "),"    ")</f>
        <v xml:space="preserve"> </v>
      </c>
      <c r="D601" s="56" t="str">
        <f t="array" ref="D601">IFERROR(INDEX('HELP ACC-ITEMS'!$D$4:$D$1000,SMALL(IF(C601='HELP ACC-ITEMS'!$C$4:$C$1000,ROW('HELP ACC-ITEMS'!$C$4:$C$1000)-3),COUNTIF($C$8:C601,C601))),"")</f>
        <v xml:space="preserve"> </v>
      </c>
      <c r="E601" s="56" t="str">
        <f t="array" ref="E601">IFERROR(INDEX('HELP ACC-ITEMS'!$E$4:$E$1000,SMALL(IF(C601='HELP ACC-ITEMS'!$C$4:$C$1000,ROW('HELP ACC-ITEMS'!$C$4:$C$1000)-3),COUNTIF($C$8:C601,C601))),"")</f>
        <v/>
      </c>
      <c r="F601" s="56" t="str">
        <f t="array" ref="F601">IFERROR(INDEX('HELP ACC-ITEMS'!$F$4:$F$1000,SMALL(IF(C601='HELP ACC-ITEMS'!$C$4:$C$1000,ROW('HELP ACC-ITEMS'!$C$4:$C$1000)-3),COUNTIF($C$8:C601,C601))),"")</f>
        <v xml:space="preserve"> </v>
      </c>
      <c r="G601" s="55">
        <f t="array" ref="G601">IF(OR(MID($E601,1,4)="وارد",MID($E601,1,10)="مرتجع عميل"),IF($D$3&lt;&gt;"",INDEX('HELP ACC-ITEMS'!$G$4:$G$1000,SMALL(IF(C601='HELP ACC-ITEMS'!$C$4:$C$1000,ROW('HELP ACC-ITEMS'!$C$4:$C$1000)-3),COUNTIF($C$8:C601,C601)))),0)</f>
        <v>0</v>
      </c>
      <c r="H601" s="55">
        <f t="array" ref="H601">IF(OR(MID($E601,1,5)="منصرف",MID($E601,1,10)="مرتجع مورد"),IF($D$3&lt;&gt;"",INDEX('HELP ACC-ITEMS'!$G$4:$G$1000,SMALL(IF(C601='HELP ACC-ITEMS'!$C$4:$C$1000,ROW('HELP ACC-ITEMS'!$C$4:$C$1000)-3),COUNTIF($C$8:C601,C601)))),0)</f>
        <v>0</v>
      </c>
      <c r="I601" s="55">
        <f t="shared" si="12"/>
        <v>0</v>
      </c>
      <c r="J601" s="55" t="str">
        <f t="array" ref="J601">IFERROR(INDEX('HELP ACC-ITEMS'!$H$4:$H$1000,SMALL(IF(C601='HELP ACC-ITEMS'!$C$4:$C$1000,ROW('HELP ACC-ITEMS'!$C$4:$C$1000)-3),COUNTIF($C$8:C601,C601))),"")</f>
        <v xml:space="preserve"> </v>
      </c>
    </row>
    <row r="602" spans="2:10">
      <c r="B602" s="55" t="str">
        <f>IF( E602&lt;&gt;"",COUNT($B$7:B601)+1,"")</f>
        <v/>
      </c>
      <c r="C602" s="57" t="str">
        <f>IFERROR(IF($D$3&lt;&gt;"",SMALL('HELP ACC-ITEMS'!$C$4:$C$1000,ROW(A596))," "),"    ")</f>
        <v xml:space="preserve"> </v>
      </c>
      <c r="D602" s="56" t="str">
        <f t="array" ref="D602">IFERROR(INDEX('HELP ACC-ITEMS'!$D$4:$D$1000,SMALL(IF(C602='HELP ACC-ITEMS'!$C$4:$C$1000,ROW('HELP ACC-ITEMS'!$C$4:$C$1000)-3),COUNTIF($C$8:C602,C602))),"")</f>
        <v xml:space="preserve"> </v>
      </c>
      <c r="E602" s="56" t="str">
        <f t="array" ref="E602">IFERROR(INDEX('HELP ACC-ITEMS'!$E$4:$E$1000,SMALL(IF(C602='HELP ACC-ITEMS'!$C$4:$C$1000,ROW('HELP ACC-ITEMS'!$C$4:$C$1000)-3),COUNTIF($C$8:C602,C602))),"")</f>
        <v/>
      </c>
      <c r="F602" s="56" t="str">
        <f t="array" ref="F602">IFERROR(INDEX('HELP ACC-ITEMS'!$F$4:$F$1000,SMALL(IF(C602='HELP ACC-ITEMS'!$C$4:$C$1000,ROW('HELP ACC-ITEMS'!$C$4:$C$1000)-3),COUNTIF($C$8:C602,C602))),"")</f>
        <v xml:space="preserve"> </v>
      </c>
      <c r="G602" s="55">
        <f t="array" ref="G602">IF(OR(MID($E602,1,4)="وارد",MID($E602,1,10)="مرتجع عميل"),IF($D$3&lt;&gt;"",INDEX('HELP ACC-ITEMS'!$G$4:$G$1000,SMALL(IF(C602='HELP ACC-ITEMS'!$C$4:$C$1000,ROW('HELP ACC-ITEMS'!$C$4:$C$1000)-3),COUNTIF($C$8:C602,C602)))),0)</f>
        <v>0</v>
      </c>
      <c r="H602" s="55">
        <f t="array" ref="H602">IF(OR(MID($E602,1,5)="منصرف",MID($E602,1,10)="مرتجع مورد"),IF($D$3&lt;&gt;"",INDEX('HELP ACC-ITEMS'!$G$4:$G$1000,SMALL(IF(C602='HELP ACC-ITEMS'!$C$4:$C$1000,ROW('HELP ACC-ITEMS'!$C$4:$C$1000)-3),COUNTIF($C$8:C602,C602)))),0)</f>
        <v>0</v>
      </c>
      <c r="I602" s="55">
        <f t="shared" si="12"/>
        <v>0</v>
      </c>
      <c r="J602" s="55" t="str">
        <f t="array" ref="J602">IFERROR(INDEX('HELP ACC-ITEMS'!$H$4:$H$1000,SMALL(IF(C602='HELP ACC-ITEMS'!$C$4:$C$1000,ROW('HELP ACC-ITEMS'!$C$4:$C$1000)-3),COUNTIF($C$8:C602,C602))),"")</f>
        <v xml:space="preserve"> </v>
      </c>
    </row>
    <row r="603" spans="2:10">
      <c r="B603" s="55" t="str">
        <f>IF( E603&lt;&gt;"",COUNT($B$7:B602)+1,"")</f>
        <v/>
      </c>
      <c r="C603" s="57" t="str">
        <f>IFERROR(IF($D$3&lt;&gt;"",SMALL('HELP ACC-ITEMS'!$C$4:$C$1000,ROW(A597))," "),"    ")</f>
        <v xml:space="preserve"> </v>
      </c>
      <c r="D603" s="56" t="str">
        <f t="array" ref="D603">IFERROR(INDEX('HELP ACC-ITEMS'!$D$4:$D$1000,SMALL(IF(C603='HELP ACC-ITEMS'!$C$4:$C$1000,ROW('HELP ACC-ITEMS'!$C$4:$C$1000)-3),COUNTIF($C$8:C603,C603))),"")</f>
        <v xml:space="preserve"> </v>
      </c>
      <c r="E603" s="56" t="str">
        <f t="array" ref="E603">IFERROR(INDEX('HELP ACC-ITEMS'!$E$4:$E$1000,SMALL(IF(C603='HELP ACC-ITEMS'!$C$4:$C$1000,ROW('HELP ACC-ITEMS'!$C$4:$C$1000)-3),COUNTIF($C$8:C603,C603))),"")</f>
        <v/>
      </c>
      <c r="F603" s="56" t="str">
        <f t="array" ref="F603">IFERROR(INDEX('HELP ACC-ITEMS'!$F$4:$F$1000,SMALL(IF(C603='HELP ACC-ITEMS'!$C$4:$C$1000,ROW('HELP ACC-ITEMS'!$C$4:$C$1000)-3),COUNTIF($C$8:C603,C603))),"")</f>
        <v xml:space="preserve"> </v>
      </c>
      <c r="G603" s="55">
        <f t="array" ref="G603">IF(OR(MID($E603,1,4)="وارد",MID($E603,1,10)="مرتجع عميل"),IF($D$3&lt;&gt;"",INDEX('HELP ACC-ITEMS'!$G$4:$G$1000,SMALL(IF(C603='HELP ACC-ITEMS'!$C$4:$C$1000,ROW('HELP ACC-ITEMS'!$C$4:$C$1000)-3),COUNTIF($C$8:C603,C603)))),0)</f>
        <v>0</v>
      </c>
      <c r="H603" s="55">
        <f t="array" ref="H603">IF(OR(MID($E603,1,5)="منصرف",MID($E603,1,10)="مرتجع مورد"),IF($D$3&lt;&gt;"",INDEX('HELP ACC-ITEMS'!$G$4:$G$1000,SMALL(IF(C603='HELP ACC-ITEMS'!$C$4:$C$1000,ROW('HELP ACC-ITEMS'!$C$4:$C$1000)-3),COUNTIF($C$8:C603,C603)))),0)</f>
        <v>0</v>
      </c>
      <c r="I603" s="55">
        <f t="shared" si="12"/>
        <v>0</v>
      </c>
      <c r="J603" s="55" t="str">
        <f t="array" ref="J603">IFERROR(INDEX('HELP ACC-ITEMS'!$H$4:$H$1000,SMALL(IF(C603='HELP ACC-ITEMS'!$C$4:$C$1000,ROW('HELP ACC-ITEMS'!$C$4:$C$1000)-3),COUNTIF($C$8:C603,C603))),"")</f>
        <v xml:space="preserve"> </v>
      </c>
    </row>
    <row r="604" spans="2:10">
      <c r="B604" s="55" t="str">
        <f>IF( E604&lt;&gt;"",COUNT($B$7:B603)+1,"")</f>
        <v/>
      </c>
      <c r="C604" s="57" t="str">
        <f>IFERROR(IF($D$3&lt;&gt;"",SMALL('HELP ACC-ITEMS'!$C$4:$C$1000,ROW(A598))," "),"    ")</f>
        <v xml:space="preserve"> </v>
      </c>
      <c r="D604" s="56" t="str">
        <f t="array" ref="D604">IFERROR(INDEX('HELP ACC-ITEMS'!$D$4:$D$1000,SMALL(IF(C604='HELP ACC-ITEMS'!$C$4:$C$1000,ROW('HELP ACC-ITEMS'!$C$4:$C$1000)-3),COUNTIF($C$8:C604,C604))),"")</f>
        <v xml:space="preserve"> </v>
      </c>
      <c r="E604" s="56" t="str">
        <f t="array" ref="E604">IFERROR(INDEX('HELP ACC-ITEMS'!$E$4:$E$1000,SMALL(IF(C604='HELP ACC-ITEMS'!$C$4:$C$1000,ROW('HELP ACC-ITEMS'!$C$4:$C$1000)-3),COUNTIF($C$8:C604,C604))),"")</f>
        <v/>
      </c>
      <c r="F604" s="56" t="str">
        <f t="array" ref="F604">IFERROR(INDEX('HELP ACC-ITEMS'!$F$4:$F$1000,SMALL(IF(C604='HELP ACC-ITEMS'!$C$4:$C$1000,ROW('HELP ACC-ITEMS'!$C$4:$C$1000)-3),COUNTIF($C$8:C604,C604))),"")</f>
        <v xml:space="preserve"> </v>
      </c>
      <c r="G604" s="55">
        <f t="array" ref="G604">IF(OR(MID($E604,1,4)="وارد",MID($E604,1,10)="مرتجع عميل"),IF($D$3&lt;&gt;"",INDEX('HELP ACC-ITEMS'!$G$4:$G$1000,SMALL(IF(C604='HELP ACC-ITEMS'!$C$4:$C$1000,ROW('HELP ACC-ITEMS'!$C$4:$C$1000)-3),COUNTIF($C$8:C604,C604)))),0)</f>
        <v>0</v>
      </c>
      <c r="H604" s="55">
        <f t="array" ref="H604">IF(OR(MID($E604,1,5)="منصرف",MID($E604,1,10)="مرتجع مورد"),IF($D$3&lt;&gt;"",INDEX('HELP ACC-ITEMS'!$G$4:$G$1000,SMALL(IF(C604='HELP ACC-ITEMS'!$C$4:$C$1000,ROW('HELP ACC-ITEMS'!$C$4:$C$1000)-3),COUNTIF($C$8:C604,C604)))),0)</f>
        <v>0</v>
      </c>
      <c r="I604" s="55">
        <f t="shared" si="12"/>
        <v>0</v>
      </c>
      <c r="J604" s="55" t="str">
        <f t="array" ref="J604">IFERROR(INDEX('HELP ACC-ITEMS'!$H$4:$H$1000,SMALL(IF(C604='HELP ACC-ITEMS'!$C$4:$C$1000,ROW('HELP ACC-ITEMS'!$C$4:$C$1000)-3),COUNTIF($C$8:C604,C604))),"")</f>
        <v xml:space="preserve"> </v>
      </c>
    </row>
    <row r="605" spans="2:10">
      <c r="B605" s="55" t="str">
        <f>IF( E605&lt;&gt;"",COUNT($B$7:B604)+1,"")</f>
        <v/>
      </c>
      <c r="C605" s="57" t="str">
        <f>IFERROR(IF($D$3&lt;&gt;"",SMALL('HELP ACC-ITEMS'!$C$4:$C$1000,ROW(A599))," "),"    ")</f>
        <v xml:space="preserve"> </v>
      </c>
      <c r="D605" s="56" t="str">
        <f t="array" ref="D605">IFERROR(INDEX('HELP ACC-ITEMS'!$D$4:$D$1000,SMALL(IF(C605='HELP ACC-ITEMS'!$C$4:$C$1000,ROW('HELP ACC-ITEMS'!$C$4:$C$1000)-3),COUNTIF($C$8:C605,C605))),"")</f>
        <v xml:space="preserve"> </v>
      </c>
      <c r="E605" s="56" t="str">
        <f t="array" ref="E605">IFERROR(INDEX('HELP ACC-ITEMS'!$E$4:$E$1000,SMALL(IF(C605='HELP ACC-ITEMS'!$C$4:$C$1000,ROW('HELP ACC-ITEMS'!$C$4:$C$1000)-3),COUNTIF($C$8:C605,C605))),"")</f>
        <v/>
      </c>
      <c r="F605" s="56" t="str">
        <f t="array" ref="F605">IFERROR(INDEX('HELP ACC-ITEMS'!$F$4:$F$1000,SMALL(IF(C605='HELP ACC-ITEMS'!$C$4:$C$1000,ROW('HELP ACC-ITEMS'!$C$4:$C$1000)-3),COUNTIF($C$8:C605,C605))),"")</f>
        <v xml:space="preserve"> </v>
      </c>
      <c r="G605" s="55">
        <f t="array" ref="G605">IF(OR(MID($E605,1,4)="وارد",MID($E605,1,10)="مرتجع عميل"),IF($D$3&lt;&gt;"",INDEX('HELP ACC-ITEMS'!$G$4:$G$1000,SMALL(IF(C605='HELP ACC-ITEMS'!$C$4:$C$1000,ROW('HELP ACC-ITEMS'!$C$4:$C$1000)-3),COUNTIF($C$8:C605,C605)))),0)</f>
        <v>0</v>
      </c>
      <c r="H605" s="55">
        <f t="array" ref="H605">IF(OR(MID($E605,1,5)="منصرف",MID($E605,1,10)="مرتجع مورد"),IF($D$3&lt;&gt;"",INDEX('HELP ACC-ITEMS'!$G$4:$G$1000,SMALL(IF(C605='HELP ACC-ITEMS'!$C$4:$C$1000,ROW('HELP ACC-ITEMS'!$C$4:$C$1000)-3),COUNTIF($C$8:C605,C605)))),0)</f>
        <v>0</v>
      </c>
      <c r="I605" s="55">
        <f t="shared" si="12"/>
        <v>0</v>
      </c>
      <c r="J605" s="55" t="str">
        <f t="array" ref="J605">IFERROR(INDEX('HELP ACC-ITEMS'!$H$4:$H$1000,SMALL(IF(C605='HELP ACC-ITEMS'!$C$4:$C$1000,ROW('HELP ACC-ITEMS'!$C$4:$C$1000)-3),COUNTIF($C$8:C605,C605))),"")</f>
        <v xml:space="preserve"> </v>
      </c>
    </row>
    <row r="606" spans="2:10">
      <c r="B606" s="55" t="str">
        <f>IF( E606&lt;&gt;"",COUNT($B$7:B605)+1,"")</f>
        <v/>
      </c>
      <c r="C606" s="57" t="str">
        <f>IFERROR(IF($D$3&lt;&gt;"",SMALL('HELP ACC-ITEMS'!$C$4:$C$1000,ROW(A600))," "),"    ")</f>
        <v xml:space="preserve"> </v>
      </c>
      <c r="D606" s="56" t="str">
        <f t="array" ref="D606">IFERROR(INDEX('HELP ACC-ITEMS'!$D$4:$D$1000,SMALL(IF(C606='HELP ACC-ITEMS'!$C$4:$C$1000,ROW('HELP ACC-ITEMS'!$C$4:$C$1000)-3),COUNTIF($C$8:C606,C606))),"")</f>
        <v xml:space="preserve"> </v>
      </c>
      <c r="E606" s="56" t="str">
        <f t="array" ref="E606">IFERROR(INDEX('HELP ACC-ITEMS'!$E$4:$E$1000,SMALL(IF(C606='HELP ACC-ITEMS'!$C$4:$C$1000,ROW('HELP ACC-ITEMS'!$C$4:$C$1000)-3),COUNTIF($C$8:C606,C606))),"")</f>
        <v/>
      </c>
      <c r="F606" s="56" t="str">
        <f t="array" ref="F606">IFERROR(INDEX('HELP ACC-ITEMS'!$F$4:$F$1000,SMALL(IF(C606='HELP ACC-ITEMS'!$C$4:$C$1000,ROW('HELP ACC-ITEMS'!$C$4:$C$1000)-3),COUNTIF($C$8:C606,C606))),"")</f>
        <v xml:space="preserve"> </v>
      </c>
      <c r="G606" s="55">
        <f t="array" ref="G606">IF(OR(MID($E606,1,4)="وارد",MID($E606,1,10)="مرتجع عميل"),IF($D$3&lt;&gt;"",INDEX('HELP ACC-ITEMS'!$G$4:$G$1000,SMALL(IF(C606='HELP ACC-ITEMS'!$C$4:$C$1000,ROW('HELP ACC-ITEMS'!$C$4:$C$1000)-3),COUNTIF($C$8:C606,C606)))),0)</f>
        <v>0</v>
      </c>
      <c r="H606" s="55">
        <f t="array" ref="H606">IF(OR(MID($E606,1,5)="منصرف",MID($E606,1,10)="مرتجع مورد"),IF($D$3&lt;&gt;"",INDEX('HELP ACC-ITEMS'!$G$4:$G$1000,SMALL(IF(C606='HELP ACC-ITEMS'!$C$4:$C$1000,ROW('HELP ACC-ITEMS'!$C$4:$C$1000)-3),COUNTIF($C$8:C606,C606)))),0)</f>
        <v>0</v>
      </c>
      <c r="I606" s="55">
        <f t="shared" si="12"/>
        <v>0</v>
      </c>
      <c r="J606" s="55" t="str">
        <f t="array" ref="J606">IFERROR(INDEX('HELP ACC-ITEMS'!$H$4:$H$1000,SMALL(IF(C606='HELP ACC-ITEMS'!$C$4:$C$1000,ROW('HELP ACC-ITEMS'!$C$4:$C$1000)-3),COUNTIF($C$8:C606,C606))),"")</f>
        <v xml:space="preserve"> </v>
      </c>
    </row>
    <row r="607" spans="2:10">
      <c r="B607" s="55" t="str">
        <f>IF( E607&lt;&gt;"",COUNT($B$7:B606)+1,"")</f>
        <v/>
      </c>
      <c r="C607" s="57" t="str">
        <f>IFERROR(IF($D$3&lt;&gt;"",SMALL('HELP ACC-ITEMS'!$C$4:$C$1000,ROW(A601))," "),"    ")</f>
        <v xml:space="preserve"> </v>
      </c>
      <c r="D607" s="56" t="str">
        <f t="array" ref="D607">IFERROR(INDEX('HELP ACC-ITEMS'!$D$4:$D$1000,SMALL(IF(C607='HELP ACC-ITEMS'!$C$4:$C$1000,ROW('HELP ACC-ITEMS'!$C$4:$C$1000)-3),COUNTIF($C$8:C607,C607))),"")</f>
        <v xml:space="preserve"> </v>
      </c>
      <c r="E607" s="56" t="str">
        <f t="array" ref="E607">IFERROR(INDEX('HELP ACC-ITEMS'!$E$4:$E$1000,SMALL(IF(C607='HELP ACC-ITEMS'!$C$4:$C$1000,ROW('HELP ACC-ITEMS'!$C$4:$C$1000)-3),COUNTIF($C$8:C607,C607))),"")</f>
        <v/>
      </c>
      <c r="F607" s="56" t="str">
        <f t="array" ref="F607">IFERROR(INDEX('HELP ACC-ITEMS'!$F$4:$F$1000,SMALL(IF(C607='HELP ACC-ITEMS'!$C$4:$C$1000,ROW('HELP ACC-ITEMS'!$C$4:$C$1000)-3),COUNTIF($C$8:C607,C607))),"")</f>
        <v xml:space="preserve"> </v>
      </c>
      <c r="G607" s="55">
        <f t="array" ref="G607">IF(OR(MID($E607,1,4)="وارد",MID($E607,1,10)="مرتجع عميل"),IF($D$3&lt;&gt;"",INDEX('HELP ACC-ITEMS'!$G$4:$G$1000,SMALL(IF(C607='HELP ACC-ITEMS'!$C$4:$C$1000,ROW('HELP ACC-ITEMS'!$C$4:$C$1000)-3),COUNTIF($C$8:C607,C607)))),0)</f>
        <v>0</v>
      </c>
      <c r="H607" s="55">
        <f t="array" ref="H607">IF(OR(MID($E607,1,5)="منصرف",MID($E607,1,10)="مرتجع مورد"),IF($D$3&lt;&gt;"",INDEX('HELP ACC-ITEMS'!$G$4:$G$1000,SMALL(IF(C607='HELP ACC-ITEMS'!$C$4:$C$1000,ROW('HELP ACC-ITEMS'!$C$4:$C$1000)-3),COUNTIF($C$8:C607,C607)))),0)</f>
        <v>0</v>
      </c>
      <c r="I607" s="55">
        <f t="shared" si="12"/>
        <v>0</v>
      </c>
      <c r="J607" s="55" t="str">
        <f t="array" ref="J607">IFERROR(INDEX('HELP ACC-ITEMS'!$H$4:$H$1000,SMALL(IF(C607='HELP ACC-ITEMS'!$C$4:$C$1000,ROW('HELP ACC-ITEMS'!$C$4:$C$1000)-3),COUNTIF($C$8:C607,C607))),"")</f>
        <v xml:space="preserve"> </v>
      </c>
    </row>
    <row r="608" spans="2:10">
      <c r="B608" s="55" t="str">
        <f>IF( E608&lt;&gt;"",COUNT($B$7:B607)+1,"")</f>
        <v/>
      </c>
      <c r="C608" s="57" t="str">
        <f>IFERROR(IF($D$3&lt;&gt;"",SMALL('HELP ACC-ITEMS'!$C$4:$C$1000,ROW(A602))," "),"    ")</f>
        <v xml:space="preserve"> </v>
      </c>
      <c r="D608" s="56" t="str">
        <f t="array" ref="D608">IFERROR(INDEX('HELP ACC-ITEMS'!$D$4:$D$1000,SMALL(IF(C608='HELP ACC-ITEMS'!$C$4:$C$1000,ROW('HELP ACC-ITEMS'!$C$4:$C$1000)-3),COUNTIF($C$8:C608,C608))),"")</f>
        <v xml:space="preserve"> </v>
      </c>
      <c r="E608" s="56" t="str">
        <f t="array" ref="E608">IFERROR(INDEX('HELP ACC-ITEMS'!$E$4:$E$1000,SMALL(IF(C608='HELP ACC-ITEMS'!$C$4:$C$1000,ROW('HELP ACC-ITEMS'!$C$4:$C$1000)-3),COUNTIF($C$8:C608,C608))),"")</f>
        <v/>
      </c>
      <c r="F608" s="56" t="str">
        <f t="array" ref="F608">IFERROR(INDEX('HELP ACC-ITEMS'!$F$4:$F$1000,SMALL(IF(C608='HELP ACC-ITEMS'!$C$4:$C$1000,ROW('HELP ACC-ITEMS'!$C$4:$C$1000)-3),COUNTIF($C$8:C608,C608))),"")</f>
        <v xml:space="preserve"> </v>
      </c>
      <c r="G608" s="55">
        <f t="array" ref="G608">IF(OR(MID($E608,1,4)="وارد",MID($E608,1,10)="مرتجع عميل"),IF($D$3&lt;&gt;"",INDEX('HELP ACC-ITEMS'!$G$4:$G$1000,SMALL(IF(C608='HELP ACC-ITEMS'!$C$4:$C$1000,ROW('HELP ACC-ITEMS'!$C$4:$C$1000)-3),COUNTIF($C$8:C608,C608)))),0)</f>
        <v>0</v>
      </c>
      <c r="H608" s="55">
        <f t="array" ref="H608">IF(OR(MID($E608,1,5)="منصرف",MID($E608,1,10)="مرتجع مورد"),IF($D$3&lt;&gt;"",INDEX('HELP ACC-ITEMS'!$G$4:$G$1000,SMALL(IF(C608='HELP ACC-ITEMS'!$C$4:$C$1000,ROW('HELP ACC-ITEMS'!$C$4:$C$1000)-3),COUNTIF($C$8:C608,C608)))),0)</f>
        <v>0</v>
      </c>
      <c r="I608" s="55">
        <f t="shared" si="12"/>
        <v>0</v>
      </c>
      <c r="J608" s="55" t="str">
        <f t="array" ref="J608">IFERROR(INDEX('HELP ACC-ITEMS'!$H$4:$H$1000,SMALL(IF(C608='HELP ACC-ITEMS'!$C$4:$C$1000,ROW('HELP ACC-ITEMS'!$C$4:$C$1000)-3),COUNTIF($C$8:C608,C608))),"")</f>
        <v xml:space="preserve"> </v>
      </c>
    </row>
    <row r="609" spans="2:10">
      <c r="B609" s="55" t="str">
        <f>IF( E609&lt;&gt;"",COUNT($B$7:B608)+1,"")</f>
        <v/>
      </c>
      <c r="C609" s="57" t="str">
        <f>IFERROR(IF($D$3&lt;&gt;"",SMALL('HELP ACC-ITEMS'!$C$4:$C$1000,ROW(A603))," "),"    ")</f>
        <v xml:space="preserve"> </v>
      </c>
      <c r="D609" s="56" t="str">
        <f t="array" ref="D609">IFERROR(INDEX('HELP ACC-ITEMS'!$D$4:$D$1000,SMALL(IF(C609='HELP ACC-ITEMS'!$C$4:$C$1000,ROW('HELP ACC-ITEMS'!$C$4:$C$1000)-3),COUNTIF($C$8:C609,C609))),"")</f>
        <v xml:space="preserve"> </v>
      </c>
      <c r="E609" s="56" t="str">
        <f t="array" ref="E609">IFERROR(INDEX('HELP ACC-ITEMS'!$E$4:$E$1000,SMALL(IF(C609='HELP ACC-ITEMS'!$C$4:$C$1000,ROW('HELP ACC-ITEMS'!$C$4:$C$1000)-3),COUNTIF($C$8:C609,C609))),"")</f>
        <v/>
      </c>
      <c r="F609" s="56" t="str">
        <f t="array" ref="F609">IFERROR(INDEX('HELP ACC-ITEMS'!$F$4:$F$1000,SMALL(IF(C609='HELP ACC-ITEMS'!$C$4:$C$1000,ROW('HELP ACC-ITEMS'!$C$4:$C$1000)-3),COUNTIF($C$8:C609,C609))),"")</f>
        <v xml:space="preserve"> </v>
      </c>
      <c r="G609" s="55">
        <f t="array" ref="G609">IF(OR(MID($E609,1,4)="وارد",MID($E609,1,10)="مرتجع عميل"),IF($D$3&lt;&gt;"",INDEX('HELP ACC-ITEMS'!$G$4:$G$1000,SMALL(IF(C609='HELP ACC-ITEMS'!$C$4:$C$1000,ROW('HELP ACC-ITEMS'!$C$4:$C$1000)-3),COUNTIF($C$8:C609,C609)))),0)</f>
        <v>0</v>
      </c>
      <c r="H609" s="55">
        <f t="array" ref="H609">IF(OR(MID($E609,1,5)="منصرف",MID($E609,1,10)="مرتجع مورد"),IF($D$3&lt;&gt;"",INDEX('HELP ACC-ITEMS'!$G$4:$G$1000,SMALL(IF(C609='HELP ACC-ITEMS'!$C$4:$C$1000,ROW('HELP ACC-ITEMS'!$C$4:$C$1000)-3),COUNTIF($C$8:C609,C609)))),0)</f>
        <v>0</v>
      </c>
      <c r="I609" s="55">
        <f t="shared" si="12"/>
        <v>0</v>
      </c>
      <c r="J609" s="55" t="str">
        <f t="array" ref="J609">IFERROR(INDEX('HELP ACC-ITEMS'!$H$4:$H$1000,SMALL(IF(C609='HELP ACC-ITEMS'!$C$4:$C$1000,ROW('HELP ACC-ITEMS'!$C$4:$C$1000)-3),COUNTIF($C$8:C609,C609))),"")</f>
        <v xml:space="preserve"> </v>
      </c>
    </row>
    <row r="610" spans="2:10">
      <c r="B610" s="55" t="str">
        <f>IF( E610&lt;&gt;"",COUNT($B$7:B609)+1,"")</f>
        <v/>
      </c>
      <c r="C610" s="57" t="str">
        <f>IFERROR(IF($D$3&lt;&gt;"",SMALL('HELP ACC-ITEMS'!$C$4:$C$1000,ROW(A604))," "),"    ")</f>
        <v xml:space="preserve"> </v>
      </c>
      <c r="D610" s="56" t="str">
        <f t="array" ref="D610">IFERROR(INDEX('HELP ACC-ITEMS'!$D$4:$D$1000,SMALL(IF(C610='HELP ACC-ITEMS'!$C$4:$C$1000,ROW('HELP ACC-ITEMS'!$C$4:$C$1000)-3),COUNTIF($C$8:C610,C610))),"")</f>
        <v xml:space="preserve"> </v>
      </c>
      <c r="E610" s="56" t="str">
        <f t="array" ref="E610">IFERROR(INDEX('HELP ACC-ITEMS'!$E$4:$E$1000,SMALL(IF(C610='HELP ACC-ITEMS'!$C$4:$C$1000,ROW('HELP ACC-ITEMS'!$C$4:$C$1000)-3),COUNTIF($C$8:C610,C610))),"")</f>
        <v/>
      </c>
      <c r="F610" s="56" t="str">
        <f t="array" ref="F610">IFERROR(INDEX('HELP ACC-ITEMS'!$F$4:$F$1000,SMALL(IF(C610='HELP ACC-ITEMS'!$C$4:$C$1000,ROW('HELP ACC-ITEMS'!$C$4:$C$1000)-3),COUNTIF($C$8:C610,C610))),"")</f>
        <v xml:space="preserve"> </v>
      </c>
      <c r="G610" s="55">
        <f t="array" ref="G610">IF(OR(MID($E610,1,4)="وارد",MID($E610,1,10)="مرتجع عميل"),IF($D$3&lt;&gt;"",INDEX('HELP ACC-ITEMS'!$G$4:$G$1000,SMALL(IF(C610='HELP ACC-ITEMS'!$C$4:$C$1000,ROW('HELP ACC-ITEMS'!$C$4:$C$1000)-3),COUNTIF($C$8:C610,C610)))),0)</f>
        <v>0</v>
      </c>
      <c r="H610" s="55">
        <f t="array" ref="H610">IF(OR(MID($E610,1,5)="منصرف",MID($E610,1,10)="مرتجع مورد"),IF($D$3&lt;&gt;"",INDEX('HELP ACC-ITEMS'!$G$4:$G$1000,SMALL(IF(C610='HELP ACC-ITEMS'!$C$4:$C$1000,ROW('HELP ACC-ITEMS'!$C$4:$C$1000)-3),COUNTIF($C$8:C610,C610)))),0)</f>
        <v>0</v>
      </c>
      <c r="I610" s="55">
        <f t="shared" si="12"/>
        <v>0</v>
      </c>
      <c r="J610" s="55" t="str">
        <f t="array" ref="J610">IFERROR(INDEX('HELP ACC-ITEMS'!$H$4:$H$1000,SMALL(IF(C610='HELP ACC-ITEMS'!$C$4:$C$1000,ROW('HELP ACC-ITEMS'!$C$4:$C$1000)-3),COUNTIF($C$8:C610,C610))),"")</f>
        <v xml:space="preserve"> </v>
      </c>
    </row>
    <row r="611" spans="2:10">
      <c r="B611" s="55" t="str">
        <f>IF( E611&lt;&gt;"",COUNT($B$7:B610)+1,"")</f>
        <v/>
      </c>
      <c r="C611" s="57" t="str">
        <f>IFERROR(IF($D$3&lt;&gt;"",SMALL('HELP ACC-ITEMS'!$C$4:$C$1000,ROW(A605))," "),"    ")</f>
        <v xml:space="preserve"> </v>
      </c>
      <c r="D611" s="56" t="str">
        <f t="array" ref="D611">IFERROR(INDEX('HELP ACC-ITEMS'!$D$4:$D$1000,SMALL(IF(C611='HELP ACC-ITEMS'!$C$4:$C$1000,ROW('HELP ACC-ITEMS'!$C$4:$C$1000)-3),COUNTIF($C$8:C611,C611))),"")</f>
        <v xml:space="preserve"> </v>
      </c>
      <c r="E611" s="56" t="str">
        <f t="array" ref="E611">IFERROR(INDEX('HELP ACC-ITEMS'!$E$4:$E$1000,SMALL(IF(C611='HELP ACC-ITEMS'!$C$4:$C$1000,ROW('HELP ACC-ITEMS'!$C$4:$C$1000)-3),COUNTIF($C$8:C611,C611))),"")</f>
        <v/>
      </c>
      <c r="F611" s="56" t="str">
        <f t="array" ref="F611">IFERROR(INDEX('HELP ACC-ITEMS'!$F$4:$F$1000,SMALL(IF(C611='HELP ACC-ITEMS'!$C$4:$C$1000,ROW('HELP ACC-ITEMS'!$C$4:$C$1000)-3),COUNTIF($C$8:C611,C611))),"")</f>
        <v xml:space="preserve"> </v>
      </c>
      <c r="G611" s="55">
        <f t="array" ref="G611">IF(OR(MID($E611,1,4)="وارد",MID($E611,1,10)="مرتجع عميل"),IF($D$3&lt;&gt;"",INDEX('HELP ACC-ITEMS'!$G$4:$G$1000,SMALL(IF(C611='HELP ACC-ITEMS'!$C$4:$C$1000,ROW('HELP ACC-ITEMS'!$C$4:$C$1000)-3),COUNTIF($C$8:C611,C611)))),0)</f>
        <v>0</v>
      </c>
      <c r="H611" s="55">
        <f t="array" ref="H611">IF(OR(MID($E611,1,5)="منصرف",MID($E611,1,10)="مرتجع مورد"),IF($D$3&lt;&gt;"",INDEX('HELP ACC-ITEMS'!$G$4:$G$1000,SMALL(IF(C611='HELP ACC-ITEMS'!$C$4:$C$1000,ROW('HELP ACC-ITEMS'!$C$4:$C$1000)-3),COUNTIF($C$8:C611,C611)))),0)</f>
        <v>0</v>
      </c>
      <c r="I611" s="55">
        <f t="shared" si="12"/>
        <v>0</v>
      </c>
      <c r="J611" s="55" t="str">
        <f t="array" ref="J611">IFERROR(INDEX('HELP ACC-ITEMS'!$H$4:$H$1000,SMALL(IF(C611='HELP ACC-ITEMS'!$C$4:$C$1000,ROW('HELP ACC-ITEMS'!$C$4:$C$1000)-3),COUNTIF($C$8:C611,C611))),"")</f>
        <v xml:space="preserve"> </v>
      </c>
    </row>
    <row r="612" spans="2:10">
      <c r="B612" s="55" t="str">
        <f>IF( E612&lt;&gt;"",COUNT($B$7:B611)+1,"")</f>
        <v/>
      </c>
      <c r="C612" s="57" t="str">
        <f>IFERROR(IF($D$3&lt;&gt;"",SMALL('HELP ACC-ITEMS'!$C$4:$C$1000,ROW(A606))," "),"    ")</f>
        <v xml:space="preserve"> </v>
      </c>
      <c r="D612" s="56" t="str">
        <f t="array" ref="D612">IFERROR(INDEX('HELP ACC-ITEMS'!$D$4:$D$1000,SMALL(IF(C612='HELP ACC-ITEMS'!$C$4:$C$1000,ROW('HELP ACC-ITEMS'!$C$4:$C$1000)-3),COUNTIF($C$8:C612,C612))),"")</f>
        <v xml:space="preserve"> </v>
      </c>
      <c r="E612" s="56" t="str">
        <f t="array" ref="E612">IFERROR(INDEX('HELP ACC-ITEMS'!$E$4:$E$1000,SMALL(IF(C612='HELP ACC-ITEMS'!$C$4:$C$1000,ROW('HELP ACC-ITEMS'!$C$4:$C$1000)-3),COUNTIF($C$8:C612,C612))),"")</f>
        <v/>
      </c>
      <c r="F612" s="56" t="str">
        <f t="array" ref="F612">IFERROR(INDEX('HELP ACC-ITEMS'!$F$4:$F$1000,SMALL(IF(C612='HELP ACC-ITEMS'!$C$4:$C$1000,ROW('HELP ACC-ITEMS'!$C$4:$C$1000)-3),COUNTIF($C$8:C612,C612))),"")</f>
        <v xml:space="preserve"> </v>
      </c>
      <c r="G612" s="55">
        <f t="array" ref="G612">IF(OR(MID($E612,1,4)="وارد",MID($E612,1,10)="مرتجع عميل"),IF($D$3&lt;&gt;"",INDEX('HELP ACC-ITEMS'!$G$4:$G$1000,SMALL(IF(C612='HELP ACC-ITEMS'!$C$4:$C$1000,ROW('HELP ACC-ITEMS'!$C$4:$C$1000)-3),COUNTIF($C$8:C612,C612)))),0)</f>
        <v>0</v>
      </c>
      <c r="H612" s="55">
        <f t="array" ref="H612">IF(OR(MID($E612,1,5)="منصرف",MID($E612,1,10)="مرتجع مورد"),IF($D$3&lt;&gt;"",INDEX('HELP ACC-ITEMS'!$G$4:$G$1000,SMALL(IF(C612='HELP ACC-ITEMS'!$C$4:$C$1000,ROW('HELP ACC-ITEMS'!$C$4:$C$1000)-3),COUNTIF($C$8:C612,C612)))),0)</f>
        <v>0</v>
      </c>
      <c r="I612" s="55">
        <f t="shared" si="12"/>
        <v>0</v>
      </c>
      <c r="J612" s="55" t="str">
        <f t="array" ref="J612">IFERROR(INDEX('HELP ACC-ITEMS'!$H$4:$H$1000,SMALL(IF(C612='HELP ACC-ITEMS'!$C$4:$C$1000,ROW('HELP ACC-ITEMS'!$C$4:$C$1000)-3),COUNTIF($C$8:C612,C612))),"")</f>
        <v xml:space="preserve"> </v>
      </c>
    </row>
    <row r="613" spans="2:10">
      <c r="B613" s="55" t="str">
        <f>IF( E613&lt;&gt;"",COUNT($B$7:B612)+1,"")</f>
        <v/>
      </c>
      <c r="C613" s="57" t="str">
        <f>IFERROR(IF($D$3&lt;&gt;"",SMALL('HELP ACC-ITEMS'!$C$4:$C$1000,ROW(A607))," "),"    ")</f>
        <v xml:space="preserve"> </v>
      </c>
      <c r="D613" s="56" t="str">
        <f t="array" ref="D613">IFERROR(INDEX('HELP ACC-ITEMS'!$D$4:$D$1000,SMALL(IF(C613='HELP ACC-ITEMS'!$C$4:$C$1000,ROW('HELP ACC-ITEMS'!$C$4:$C$1000)-3),COUNTIF($C$8:C613,C613))),"")</f>
        <v xml:space="preserve"> </v>
      </c>
      <c r="E613" s="56" t="str">
        <f t="array" ref="E613">IFERROR(INDEX('HELP ACC-ITEMS'!$E$4:$E$1000,SMALL(IF(C613='HELP ACC-ITEMS'!$C$4:$C$1000,ROW('HELP ACC-ITEMS'!$C$4:$C$1000)-3),COUNTIF($C$8:C613,C613))),"")</f>
        <v/>
      </c>
      <c r="F613" s="56" t="str">
        <f t="array" ref="F613">IFERROR(INDEX('HELP ACC-ITEMS'!$F$4:$F$1000,SMALL(IF(C613='HELP ACC-ITEMS'!$C$4:$C$1000,ROW('HELP ACC-ITEMS'!$C$4:$C$1000)-3),COUNTIF($C$8:C613,C613))),"")</f>
        <v xml:space="preserve"> </v>
      </c>
      <c r="G613" s="55">
        <f t="array" ref="G613">IF(OR(MID($E613,1,4)="وارد",MID($E613,1,10)="مرتجع عميل"),IF($D$3&lt;&gt;"",INDEX('HELP ACC-ITEMS'!$G$4:$G$1000,SMALL(IF(C613='HELP ACC-ITEMS'!$C$4:$C$1000,ROW('HELP ACC-ITEMS'!$C$4:$C$1000)-3),COUNTIF($C$8:C613,C613)))),0)</f>
        <v>0</v>
      </c>
      <c r="H613" s="55">
        <f t="array" ref="H613">IF(OR(MID($E613,1,5)="منصرف",MID($E613,1,10)="مرتجع مورد"),IF($D$3&lt;&gt;"",INDEX('HELP ACC-ITEMS'!$G$4:$G$1000,SMALL(IF(C613='HELP ACC-ITEMS'!$C$4:$C$1000,ROW('HELP ACC-ITEMS'!$C$4:$C$1000)-3),COUNTIF($C$8:C613,C613)))),0)</f>
        <v>0</v>
      </c>
      <c r="I613" s="55">
        <f t="shared" si="12"/>
        <v>0</v>
      </c>
      <c r="J613" s="55" t="str">
        <f t="array" ref="J613">IFERROR(INDEX('HELP ACC-ITEMS'!$H$4:$H$1000,SMALL(IF(C613='HELP ACC-ITEMS'!$C$4:$C$1000,ROW('HELP ACC-ITEMS'!$C$4:$C$1000)-3),COUNTIF($C$8:C613,C613))),"")</f>
        <v xml:space="preserve"> </v>
      </c>
    </row>
    <row r="614" spans="2:10">
      <c r="B614" s="55" t="str">
        <f>IF( E614&lt;&gt;"",COUNT($B$7:B613)+1,"")</f>
        <v/>
      </c>
      <c r="C614" s="57" t="str">
        <f>IFERROR(IF($D$3&lt;&gt;"",SMALL('HELP ACC-ITEMS'!$C$4:$C$1000,ROW(A608))," "),"    ")</f>
        <v xml:space="preserve"> </v>
      </c>
      <c r="D614" s="56" t="str">
        <f t="array" ref="D614">IFERROR(INDEX('HELP ACC-ITEMS'!$D$4:$D$1000,SMALL(IF(C614='HELP ACC-ITEMS'!$C$4:$C$1000,ROW('HELP ACC-ITEMS'!$C$4:$C$1000)-3),COUNTIF($C$8:C614,C614))),"")</f>
        <v xml:space="preserve"> </v>
      </c>
      <c r="E614" s="56" t="str">
        <f t="array" ref="E614">IFERROR(INDEX('HELP ACC-ITEMS'!$E$4:$E$1000,SMALL(IF(C614='HELP ACC-ITEMS'!$C$4:$C$1000,ROW('HELP ACC-ITEMS'!$C$4:$C$1000)-3),COUNTIF($C$8:C614,C614))),"")</f>
        <v/>
      </c>
      <c r="F614" s="56" t="str">
        <f t="array" ref="F614">IFERROR(INDEX('HELP ACC-ITEMS'!$F$4:$F$1000,SMALL(IF(C614='HELP ACC-ITEMS'!$C$4:$C$1000,ROW('HELP ACC-ITEMS'!$C$4:$C$1000)-3),COUNTIF($C$8:C614,C614))),"")</f>
        <v xml:space="preserve"> </v>
      </c>
      <c r="G614" s="55">
        <f t="array" ref="G614">IF(OR(MID($E614,1,4)="وارد",MID($E614,1,10)="مرتجع عميل"),IF($D$3&lt;&gt;"",INDEX('HELP ACC-ITEMS'!$G$4:$G$1000,SMALL(IF(C614='HELP ACC-ITEMS'!$C$4:$C$1000,ROW('HELP ACC-ITEMS'!$C$4:$C$1000)-3),COUNTIF($C$8:C614,C614)))),0)</f>
        <v>0</v>
      </c>
      <c r="H614" s="55">
        <f t="array" ref="H614">IF(OR(MID($E614,1,5)="منصرف",MID($E614,1,10)="مرتجع مورد"),IF($D$3&lt;&gt;"",INDEX('HELP ACC-ITEMS'!$G$4:$G$1000,SMALL(IF(C614='HELP ACC-ITEMS'!$C$4:$C$1000,ROW('HELP ACC-ITEMS'!$C$4:$C$1000)-3),COUNTIF($C$8:C614,C614)))),0)</f>
        <v>0</v>
      </c>
      <c r="I614" s="55">
        <f t="shared" si="12"/>
        <v>0</v>
      </c>
      <c r="J614" s="55" t="str">
        <f t="array" ref="J614">IFERROR(INDEX('HELP ACC-ITEMS'!$H$4:$H$1000,SMALL(IF(C614='HELP ACC-ITEMS'!$C$4:$C$1000,ROW('HELP ACC-ITEMS'!$C$4:$C$1000)-3),COUNTIF($C$8:C614,C614))),"")</f>
        <v xml:space="preserve"> </v>
      </c>
    </row>
    <row r="615" spans="2:10">
      <c r="B615" s="55" t="str">
        <f>IF( E615&lt;&gt;"",COUNT($B$7:B614)+1,"")</f>
        <v/>
      </c>
      <c r="C615" s="57" t="str">
        <f>IFERROR(IF($D$3&lt;&gt;"",SMALL('HELP ACC-ITEMS'!$C$4:$C$1000,ROW(A609))," "),"    ")</f>
        <v xml:space="preserve"> </v>
      </c>
      <c r="D615" s="56" t="str">
        <f t="array" ref="D615">IFERROR(INDEX('HELP ACC-ITEMS'!$D$4:$D$1000,SMALL(IF(C615='HELP ACC-ITEMS'!$C$4:$C$1000,ROW('HELP ACC-ITEMS'!$C$4:$C$1000)-3),COUNTIF($C$8:C615,C615))),"")</f>
        <v xml:space="preserve"> </v>
      </c>
      <c r="E615" s="56" t="str">
        <f t="array" ref="E615">IFERROR(INDEX('HELP ACC-ITEMS'!$E$4:$E$1000,SMALL(IF(C615='HELP ACC-ITEMS'!$C$4:$C$1000,ROW('HELP ACC-ITEMS'!$C$4:$C$1000)-3),COUNTIF($C$8:C615,C615))),"")</f>
        <v/>
      </c>
      <c r="F615" s="56" t="str">
        <f t="array" ref="F615">IFERROR(INDEX('HELP ACC-ITEMS'!$F$4:$F$1000,SMALL(IF(C615='HELP ACC-ITEMS'!$C$4:$C$1000,ROW('HELP ACC-ITEMS'!$C$4:$C$1000)-3),COUNTIF($C$8:C615,C615))),"")</f>
        <v xml:space="preserve"> </v>
      </c>
      <c r="G615" s="55">
        <f t="array" ref="G615">IF(OR(MID($E615,1,4)="وارد",MID($E615,1,10)="مرتجع عميل"),IF($D$3&lt;&gt;"",INDEX('HELP ACC-ITEMS'!$G$4:$G$1000,SMALL(IF(C615='HELP ACC-ITEMS'!$C$4:$C$1000,ROW('HELP ACC-ITEMS'!$C$4:$C$1000)-3),COUNTIF($C$8:C615,C615)))),0)</f>
        <v>0</v>
      </c>
      <c r="H615" s="55">
        <f t="array" ref="H615">IF(OR(MID($E615,1,5)="منصرف",MID($E615,1,10)="مرتجع مورد"),IF($D$3&lt;&gt;"",INDEX('HELP ACC-ITEMS'!$G$4:$G$1000,SMALL(IF(C615='HELP ACC-ITEMS'!$C$4:$C$1000,ROW('HELP ACC-ITEMS'!$C$4:$C$1000)-3),COUNTIF($C$8:C615,C615)))),0)</f>
        <v>0</v>
      </c>
      <c r="I615" s="55">
        <f t="shared" si="12"/>
        <v>0</v>
      </c>
      <c r="J615" s="55" t="str">
        <f t="array" ref="J615">IFERROR(INDEX('HELP ACC-ITEMS'!$H$4:$H$1000,SMALL(IF(C615='HELP ACC-ITEMS'!$C$4:$C$1000,ROW('HELP ACC-ITEMS'!$C$4:$C$1000)-3),COUNTIF($C$8:C615,C615))),"")</f>
        <v xml:space="preserve"> </v>
      </c>
    </row>
    <row r="616" spans="2:10">
      <c r="B616" s="55" t="str">
        <f>IF( E616&lt;&gt;"",COUNT($B$7:B615)+1,"")</f>
        <v/>
      </c>
      <c r="C616" s="57" t="str">
        <f>IFERROR(IF($D$3&lt;&gt;"",SMALL('HELP ACC-ITEMS'!$C$4:$C$1000,ROW(A610))," "),"    ")</f>
        <v xml:space="preserve"> </v>
      </c>
      <c r="D616" s="56" t="str">
        <f t="array" ref="D616">IFERROR(INDEX('HELP ACC-ITEMS'!$D$4:$D$1000,SMALL(IF(C616='HELP ACC-ITEMS'!$C$4:$C$1000,ROW('HELP ACC-ITEMS'!$C$4:$C$1000)-3),COUNTIF($C$8:C616,C616))),"")</f>
        <v xml:space="preserve"> </v>
      </c>
      <c r="E616" s="56" t="str">
        <f t="array" ref="E616">IFERROR(INDEX('HELP ACC-ITEMS'!$E$4:$E$1000,SMALL(IF(C616='HELP ACC-ITEMS'!$C$4:$C$1000,ROW('HELP ACC-ITEMS'!$C$4:$C$1000)-3),COUNTIF($C$8:C616,C616))),"")</f>
        <v/>
      </c>
      <c r="F616" s="56" t="str">
        <f t="array" ref="F616">IFERROR(INDEX('HELP ACC-ITEMS'!$F$4:$F$1000,SMALL(IF(C616='HELP ACC-ITEMS'!$C$4:$C$1000,ROW('HELP ACC-ITEMS'!$C$4:$C$1000)-3),COUNTIF($C$8:C616,C616))),"")</f>
        <v xml:space="preserve"> </v>
      </c>
      <c r="G616" s="55">
        <f t="array" ref="G616">IF(OR(MID($E616,1,4)="وارد",MID($E616,1,10)="مرتجع عميل"),IF($D$3&lt;&gt;"",INDEX('HELP ACC-ITEMS'!$G$4:$G$1000,SMALL(IF(C616='HELP ACC-ITEMS'!$C$4:$C$1000,ROW('HELP ACC-ITEMS'!$C$4:$C$1000)-3),COUNTIF($C$8:C616,C616)))),0)</f>
        <v>0</v>
      </c>
      <c r="H616" s="55">
        <f t="array" ref="H616">IF(OR(MID($E616,1,5)="منصرف",MID($E616,1,10)="مرتجع مورد"),IF($D$3&lt;&gt;"",INDEX('HELP ACC-ITEMS'!$G$4:$G$1000,SMALL(IF(C616='HELP ACC-ITEMS'!$C$4:$C$1000,ROW('HELP ACC-ITEMS'!$C$4:$C$1000)-3),COUNTIF($C$8:C616,C616)))),0)</f>
        <v>0</v>
      </c>
      <c r="I616" s="55">
        <f t="shared" si="12"/>
        <v>0</v>
      </c>
      <c r="J616" s="55" t="str">
        <f t="array" ref="J616">IFERROR(INDEX('HELP ACC-ITEMS'!$H$4:$H$1000,SMALL(IF(C616='HELP ACC-ITEMS'!$C$4:$C$1000,ROW('HELP ACC-ITEMS'!$C$4:$C$1000)-3),COUNTIF($C$8:C616,C616))),"")</f>
        <v xml:space="preserve"> </v>
      </c>
    </row>
    <row r="617" spans="2:10">
      <c r="B617" s="55" t="str">
        <f>IF( E617&lt;&gt;"",COUNT($B$7:B616)+1,"")</f>
        <v/>
      </c>
      <c r="C617" s="57" t="str">
        <f>IFERROR(IF($D$3&lt;&gt;"",SMALL('HELP ACC-ITEMS'!$C$4:$C$1000,ROW(A611))," "),"    ")</f>
        <v xml:space="preserve"> </v>
      </c>
      <c r="D617" s="56" t="str">
        <f t="array" ref="D617">IFERROR(INDEX('HELP ACC-ITEMS'!$D$4:$D$1000,SMALL(IF(C617='HELP ACC-ITEMS'!$C$4:$C$1000,ROW('HELP ACC-ITEMS'!$C$4:$C$1000)-3),COUNTIF($C$8:C617,C617))),"")</f>
        <v xml:space="preserve"> </v>
      </c>
      <c r="E617" s="56" t="str">
        <f t="array" ref="E617">IFERROR(INDEX('HELP ACC-ITEMS'!$E$4:$E$1000,SMALL(IF(C617='HELP ACC-ITEMS'!$C$4:$C$1000,ROW('HELP ACC-ITEMS'!$C$4:$C$1000)-3),COUNTIF($C$8:C617,C617))),"")</f>
        <v/>
      </c>
      <c r="F617" s="56" t="str">
        <f t="array" ref="F617">IFERROR(INDEX('HELP ACC-ITEMS'!$F$4:$F$1000,SMALL(IF(C617='HELP ACC-ITEMS'!$C$4:$C$1000,ROW('HELP ACC-ITEMS'!$C$4:$C$1000)-3),COUNTIF($C$8:C617,C617))),"")</f>
        <v xml:space="preserve"> </v>
      </c>
      <c r="G617" s="55">
        <f t="array" ref="G617">IF(OR(MID($E617,1,4)="وارد",MID($E617,1,10)="مرتجع عميل"),IF($D$3&lt;&gt;"",INDEX('HELP ACC-ITEMS'!$G$4:$G$1000,SMALL(IF(C617='HELP ACC-ITEMS'!$C$4:$C$1000,ROW('HELP ACC-ITEMS'!$C$4:$C$1000)-3),COUNTIF($C$8:C617,C617)))),0)</f>
        <v>0</v>
      </c>
      <c r="H617" s="55">
        <f t="array" ref="H617">IF(OR(MID($E617,1,5)="منصرف",MID($E617,1,10)="مرتجع مورد"),IF($D$3&lt;&gt;"",INDEX('HELP ACC-ITEMS'!$G$4:$G$1000,SMALL(IF(C617='HELP ACC-ITEMS'!$C$4:$C$1000,ROW('HELP ACC-ITEMS'!$C$4:$C$1000)-3),COUNTIF($C$8:C617,C617)))),0)</f>
        <v>0</v>
      </c>
      <c r="I617" s="55">
        <f t="shared" si="12"/>
        <v>0</v>
      </c>
      <c r="J617" s="55" t="str">
        <f t="array" ref="J617">IFERROR(INDEX('HELP ACC-ITEMS'!$H$4:$H$1000,SMALL(IF(C617='HELP ACC-ITEMS'!$C$4:$C$1000,ROW('HELP ACC-ITEMS'!$C$4:$C$1000)-3),COUNTIF($C$8:C617,C617))),"")</f>
        <v xml:space="preserve"> </v>
      </c>
    </row>
    <row r="618" spans="2:10">
      <c r="B618" s="55" t="str">
        <f>IF( E618&lt;&gt;"",COUNT($B$7:B617)+1,"")</f>
        <v/>
      </c>
      <c r="C618" s="57" t="str">
        <f>IFERROR(IF($D$3&lt;&gt;"",SMALL('HELP ACC-ITEMS'!$C$4:$C$1000,ROW(A612))," "),"    ")</f>
        <v xml:space="preserve"> </v>
      </c>
      <c r="D618" s="56" t="str">
        <f t="array" ref="D618">IFERROR(INDEX('HELP ACC-ITEMS'!$D$4:$D$1000,SMALL(IF(C618='HELP ACC-ITEMS'!$C$4:$C$1000,ROW('HELP ACC-ITEMS'!$C$4:$C$1000)-3),COUNTIF($C$8:C618,C618))),"")</f>
        <v xml:space="preserve"> </v>
      </c>
      <c r="E618" s="56" t="str">
        <f t="array" ref="E618">IFERROR(INDEX('HELP ACC-ITEMS'!$E$4:$E$1000,SMALL(IF(C618='HELP ACC-ITEMS'!$C$4:$C$1000,ROW('HELP ACC-ITEMS'!$C$4:$C$1000)-3),COUNTIF($C$8:C618,C618))),"")</f>
        <v/>
      </c>
      <c r="F618" s="56" t="str">
        <f t="array" ref="F618">IFERROR(INDEX('HELP ACC-ITEMS'!$F$4:$F$1000,SMALL(IF(C618='HELP ACC-ITEMS'!$C$4:$C$1000,ROW('HELP ACC-ITEMS'!$C$4:$C$1000)-3),COUNTIF($C$8:C618,C618))),"")</f>
        <v xml:space="preserve"> </v>
      </c>
      <c r="G618" s="55">
        <f t="array" ref="G618">IF(OR(MID($E618,1,4)="وارد",MID($E618,1,10)="مرتجع عميل"),IF($D$3&lt;&gt;"",INDEX('HELP ACC-ITEMS'!$G$4:$G$1000,SMALL(IF(C618='HELP ACC-ITEMS'!$C$4:$C$1000,ROW('HELP ACC-ITEMS'!$C$4:$C$1000)-3),COUNTIF($C$8:C618,C618)))),0)</f>
        <v>0</v>
      </c>
      <c r="H618" s="55">
        <f t="array" ref="H618">IF(OR(MID($E618,1,5)="منصرف",MID($E618,1,10)="مرتجع مورد"),IF($D$3&lt;&gt;"",INDEX('HELP ACC-ITEMS'!$G$4:$G$1000,SMALL(IF(C618='HELP ACC-ITEMS'!$C$4:$C$1000,ROW('HELP ACC-ITEMS'!$C$4:$C$1000)-3),COUNTIF($C$8:C618,C618)))),0)</f>
        <v>0</v>
      </c>
      <c r="I618" s="55">
        <f t="shared" si="12"/>
        <v>0</v>
      </c>
      <c r="J618" s="55" t="str">
        <f t="array" ref="J618">IFERROR(INDEX('HELP ACC-ITEMS'!$H$4:$H$1000,SMALL(IF(C618='HELP ACC-ITEMS'!$C$4:$C$1000,ROW('HELP ACC-ITEMS'!$C$4:$C$1000)-3),COUNTIF($C$8:C618,C618))),"")</f>
        <v xml:space="preserve"> </v>
      </c>
    </row>
    <row r="619" spans="2:10">
      <c r="B619" s="55" t="str">
        <f>IF( E619&lt;&gt;"",COUNT($B$7:B618)+1,"")</f>
        <v/>
      </c>
      <c r="C619" s="57" t="str">
        <f>IFERROR(IF($D$3&lt;&gt;"",SMALL('HELP ACC-ITEMS'!$C$4:$C$1000,ROW(A613))," "),"    ")</f>
        <v xml:space="preserve"> </v>
      </c>
      <c r="D619" s="56" t="str">
        <f t="array" ref="D619">IFERROR(INDEX('HELP ACC-ITEMS'!$D$4:$D$1000,SMALL(IF(C619='HELP ACC-ITEMS'!$C$4:$C$1000,ROW('HELP ACC-ITEMS'!$C$4:$C$1000)-3),COUNTIF($C$8:C619,C619))),"")</f>
        <v xml:space="preserve"> </v>
      </c>
      <c r="E619" s="56" t="str">
        <f t="array" ref="E619">IFERROR(INDEX('HELP ACC-ITEMS'!$E$4:$E$1000,SMALL(IF(C619='HELP ACC-ITEMS'!$C$4:$C$1000,ROW('HELP ACC-ITEMS'!$C$4:$C$1000)-3),COUNTIF($C$8:C619,C619))),"")</f>
        <v/>
      </c>
      <c r="F619" s="56" t="str">
        <f t="array" ref="F619">IFERROR(INDEX('HELP ACC-ITEMS'!$F$4:$F$1000,SMALL(IF(C619='HELP ACC-ITEMS'!$C$4:$C$1000,ROW('HELP ACC-ITEMS'!$C$4:$C$1000)-3),COUNTIF($C$8:C619,C619))),"")</f>
        <v xml:space="preserve"> </v>
      </c>
      <c r="G619" s="55">
        <f t="array" ref="G619">IF(OR(MID($E619,1,4)="وارد",MID($E619,1,10)="مرتجع عميل"),IF($D$3&lt;&gt;"",INDEX('HELP ACC-ITEMS'!$G$4:$G$1000,SMALL(IF(C619='HELP ACC-ITEMS'!$C$4:$C$1000,ROW('HELP ACC-ITEMS'!$C$4:$C$1000)-3),COUNTIF($C$8:C619,C619)))),0)</f>
        <v>0</v>
      </c>
      <c r="H619" s="55">
        <f t="array" ref="H619">IF(OR(MID($E619,1,5)="منصرف",MID($E619,1,10)="مرتجع مورد"),IF($D$3&lt;&gt;"",INDEX('HELP ACC-ITEMS'!$G$4:$G$1000,SMALL(IF(C619='HELP ACC-ITEMS'!$C$4:$C$1000,ROW('HELP ACC-ITEMS'!$C$4:$C$1000)-3),COUNTIF($C$8:C619,C619)))),0)</f>
        <v>0</v>
      </c>
      <c r="I619" s="55">
        <f t="shared" si="12"/>
        <v>0</v>
      </c>
      <c r="J619" s="55" t="str">
        <f t="array" ref="J619">IFERROR(INDEX('HELP ACC-ITEMS'!$H$4:$H$1000,SMALL(IF(C619='HELP ACC-ITEMS'!$C$4:$C$1000,ROW('HELP ACC-ITEMS'!$C$4:$C$1000)-3),COUNTIF($C$8:C619,C619))),"")</f>
        <v xml:space="preserve"> </v>
      </c>
    </row>
    <row r="620" spans="2:10">
      <c r="B620" s="55" t="str">
        <f>IF( E620&lt;&gt;"",COUNT($B$7:B619)+1,"")</f>
        <v/>
      </c>
      <c r="C620" s="57" t="str">
        <f>IFERROR(IF($D$3&lt;&gt;"",SMALL('HELP ACC-ITEMS'!$C$4:$C$1000,ROW(A614))," "),"    ")</f>
        <v xml:space="preserve"> </v>
      </c>
      <c r="D620" s="56" t="str">
        <f t="array" ref="D620">IFERROR(INDEX('HELP ACC-ITEMS'!$D$4:$D$1000,SMALL(IF(C620='HELP ACC-ITEMS'!$C$4:$C$1000,ROW('HELP ACC-ITEMS'!$C$4:$C$1000)-3),COUNTIF($C$8:C620,C620))),"")</f>
        <v xml:space="preserve"> </v>
      </c>
      <c r="E620" s="56" t="str">
        <f t="array" ref="E620">IFERROR(INDEX('HELP ACC-ITEMS'!$E$4:$E$1000,SMALL(IF(C620='HELP ACC-ITEMS'!$C$4:$C$1000,ROW('HELP ACC-ITEMS'!$C$4:$C$1000)-3),COUNTIF($C$8:C620,C620))),"")</f>
        <v/>
      </c>
      <c r="F620" s="56" t="str">
        <f t="array" ref="F620">IFERROR(INDEX('HELP ACC-ITEMS'!$F$4:$F$1000,SMALL(IF(C620='HELP ACC-ITEMS'!$C$4:$C$1000,ROW('HELP ACC-ITEMS'!$C$4:$C$1000)-3),COUNTIF($C$8:C620,C620))),"")</f>
        <v xml:space="preserve"> </v>
      </c>
      <c r="G620" s="55">
        <f t="array" ref="G620">IF(OR(MID($E620,1,4)="وارد",MID($E620,1,10)="مرتجع عميل"),IF($D$3&lt;&gt;"",INDEX('HELP ACC-ITEMS'!$G$4:$G$1000,SMALL(IF(C620='HELP ACC-ITEMS'!$C$4:$C$1000,ROW('HELP ACC-ITEMS'!$C$4:$C$1000)-3),COUNTIF($C$8:C620,C620)))),0)</f>
        <v>0</v>
      </c>
      <c r="H620" s="55">
        <f t="array" ref="H620">IF(OR(MID($E620,1,5)="منصرف",MID($E620,1,10)="مرتجع مورد"),IF($D$3&lt;&gt;"",INDEX('HELP ACC-ITEMS'!$G$4:$G$1000,SMALL(IF(C620='HELP ACC-ITEMS'!$C$4:$C$1000,ROW('HELP ACC-ITEMS'!$C$4:$C$1000)-3),COUNTIF($C$8:C620,C620)))),0)</f>
        <v>0</v>
      </c>
      <c r="I620" s="55">
        <f t="shared" si="12"/>
        <v>0</v>
      </c>
      <c r="J620" s="55" t="str">
        <f t="array" ref="J620">IFERROR(INDEX('HELP ACC-ITEMS'!$H$4:$H$1000,SMALL(IF(C620='HELP ACC-ITEMS'!$C$4:$C$1000,ROW('HELP ACC-ITEMS'!$C$4:$C$1000)-3),COUNTIF($C$8:C620,C620))),"")</f>
        <v xml:space="preserve"> </v>
      </c>
    </row>
    <row r="621" spans="2:10">
      <c r="B621" s="55" t="str">
        <f>IF( E621&lt;&gt;"",COUNT($B$7:B620)+1,"")</f>
        <v/>
      </c>
      <c r="C621" s="57" t="str">
        <f>IFERROR(IF($D$3&lt;&gt;"",SMALL('HELP ACC-ITEMS'!$C$4:$C$1000,ROW(A615))," "),"    ")</f>
        <v xml:space="preserve"> </v>
      </c>
      <c r="D621" s="56" t="str">
        <f t="array" ref="D621">IFERROR(INDEX('HELP ACC-ITEMS'!$D$4:$D$1000,SMALL(IF(C621='HELP ACC-ITEMS'!$C$4:$C$1000,ROW('HELP ACC-ITEMS'!$C$4:$C$1000)-3),COUNTIF($C$8:C621,C621))),"")</f>
        <v xml:space="preserve"> </v>
      </c>
      <c r="E621" s="56" t="str">
        <f t="array" ref="E621">IFERROR(INDEX('HELP ACC-ITEMS'!$E$4:$E$1000,SMALL(IF(C621='HELP ACC-ITEMS'!$C$4:$C$1000,ROW('HELP ACC-ITEMS'!$C$4:$C$1000)-3),COUNTIF($C$8:C621,C621))),"")</f>
        <v/>
      </c>
      <c r="F621" s="56" t="str">
        <f t="array" ref="F621">IFERROR(INDEX('HELP ACC-ITEMS'!$F$4:$F$1000,SMALL(IF(C621='HELP ACC-ITEMS'!$C$4:$C$1000,ROW('HELP ACC-ITEMS'!$C$4:$C$1000)-3),COUNTIF($C$8:C621,C621))),"")</f>
        <v xml:space="preserve"> </v>
      </c>
      <c r="G621" s="55">
        <f t="array" ref="G621">IF(OR(MID($E621,1,4)="وارد",MID($E621,1,10)="مرتجع عميل"),IF($D$3&lt;&gt;"",INDEX('HELP ACC-ITEMS'!$G$4:$G$1000,SMALL(IF(C621='HELP ACC-ITEMS'!$C$4:$C$1000,ROW('HELP ACC-ITEMS'!$C$4:$C$1000)-3),COUNTIF($C$8:C621,C621)))),0)</f>
        <v>0</v>
      </c>
      <c r="H621" s="55">
        <f t="array" ref="H621">IF(OR(MID($E621,1,5)="منصرف",MID($E621,1,10)="مرتجع مورد"),IF($D$3&lt;&gt;"",INDEX('HELP ACC-ITEMS'!$G$4:$G$1000,SMALL(IF(C621='HELP ACC-ITEMS'!$C$4:$C$1000,ROW('HELP ACC-ITEMS'!$C$4:$C$1000)-3),COUNTIF($C$8:C621,C621)))),0)</f>
        <v>0</v>
      </c>
      <c r="I621" s="55">
        <f t="shared" si="12"/>
        <v>0</v>
      </c>
      <c r="J621" s="55" t="str">
        <f t="array" ref="J621">IFERROR(INDEX('HELP ACC-ITEMS'!$H$4:$H$1000,SMALL(IF(C621='HELP ACC-ITEMS'!$C$4:$C$1000,ROW('HELP ACC-ITEMS'!$C$4:$C$1000)-3),COUNTIF($C$8:C621,C621))),"")</f>
        <v xml:space="preserve"> </v>
      </c>
    </row>
    <row r="622" spans="2:10">
      <c r="B622" s="55" t="str">
        <f>IF( E622&lt;&gt;"",COUNT($B$7:B621)+1,"")</f>
        <v/>
      </c>
      <c r="C622" s="57" t="str">
        <f>IFERROR(IF($D$3&lt;&gt;"",SMALL('HELP ACC-ITEMS'!$C$4:$C$1000,ROW(A616))," "),"    ")</f>
        <v xml:space="preserve"> </v>
      </c>
      <c r="D622" s="56" t="str">
        <f t="array" ref="D622">IFERROR(INDEX('HELP ACC-ITEMS'!$D$4:$D$1000,SMALL(IF(C622='HELP ACC-ITEMS'!$C$4:$C$1000,ROW('HELP ACC-ITEMS'!$C$4:$C$1000)-3),COUNTIF($C$8:C622,C622))),"")</f>
        <v xml:space="preserve"> </v>
      </c>
      <c r="E622" s="56" t="str">
        <f t="array" ref="E622">IFERROR(INDEX('HELP ACC-ITEMS'!$E$4:$E$1000,SMALL(IF(C622='HELP ACC-ITEMS'!$C$4:$C$1000,ROW('HELP ACC-ITEMS'!$C$4:$C$1000)-3),COUNTIF($C$8:C622,C622))),"")</f>
        <v/>
      </c>
      <c r="F622" s="56" t="str">
        <f t="array" ref="F622">IFERROR(INDEX('HELP ACC-ITEMS'!$F$4:$F$1000,SMALL(IF(C622='HELP ACC-ITEMS'!$C$4:$C$1000,ROW('HELP ACC-ITEMS'!$C$4:$C$1000)-3),COUNTIF($C$8:C622,C622))),"")</f>
        <v xml:space="preserve"> </v>
      </c>
      <c r="G622" s="55">
        <f t="array" ref="G622">IF(OR(MID($E622,1,4)="وارد",MID($E622,1,10)="مرتجع عميل"),IF($D$3&lt;&gt;"",INDEX('HELP ACC-ITEMS'!$G$4:$G$1000,SMALL(IF(C622='HELP ACC-ITEMS'!$C$4:$C$1000,ROW('HELP ACC-ITEMS'!$C$4:$C$1000)-3),COUNTIF($C$8:C622,C622)))),0)</f>
        <v>0</v>
      </c>
      <c r="H622" s="55">
        <f t="array" ref="H622">IF(OR(MID($E622,1,5)="منصرف",MID($E622,1,10)="مرتجع مورد"),IF($D$3&lt;&gt;"",INDEX('HELP ACC-ITEMS'!$G$4:$G$1000,SMALL(IF(C622='HELP ACC-ITEMS'!$C$4:$C$1000,ROW('HELP ACC-ITEMS'!$C$4:$C$1000)-3),COUNTIF($C$8:C622,C622)))),0)</f>
        <v>0</v>
      </c>
      <c r="I622" s="55">
        <f t="shared" si="12"/>
        <v>0</v>
      </c>
      <c r="J622" s="55" t="str">
        <f t="array" ref="J622">IFERROR(INDEX('HELP ACC-ITEMS'!$H$4:$H$1000,SMALL(IF(C622='HELP ACC-ITEMS'!$C$4:$C$1000,ROW('HELP ACC-ITEMS'!$C$4:$C$1000)-3),COUNTIF($C$8:C622,C622))),"")</f>
        <v xml:space="preserve"> </v>
      </c>
    </row>
    <row r="623" spans="2:10">
      <c r="B623" s="55" t="str">
        <f>IF( E623&lt;&gt;"",COUNT($B$7:B622)+1,"")</f>
        <v/>
      </c>
      <c r="C623" s="57" t="str">
        <f>IFERROR(IF($D$3&lt;&gt;"",SMALL('HELP ACC-ITEMS'!$C$4:$C$1000,ROW(A617))," "),"    ")</f>
        <v xml:space="preserve"> </v>
      </c>
      <c r="D623" s="56" t="str">
        <f t="array" ref="D623">IFERROR(INDEX('HELP ACC-ITEMS'!$D$4:$D$1000,SMALL(IF(C623='HELP ACC-ITEMS'!$C$4:$C$1000,ROW('HELP ACC-ITEMS'!$C$4:$C$1000)-3),COUNTIF($C$8:C623,C623))),"")</f>
        <v xml:space="preserve"> </v>
      </c>
      <c r="E623" s="56" t="str">
        <f t="array" ref="E623">IFERROR(INDEX('HELP ACC-ITEMS'!$E$4:$E$1000,SMALL(IF(C623='HELP ACC-ITEMS'!$C$4:$C$1000,ROW('HELP ACC-ITEMS'!$C$4:$C$1000)-3),COUNTIF($C$8:C623,C623))),"")</f>
        <v/>
      </c>
      <c r="F623" s="56" t="str">
        <f t="array" ref="F623">IFERROR(INDEX('HELP ACC-ITEMS'!$F$4:$F$1000,SMALL(IF(C623='HELP ACC-ITEMS'!$C$4:$C$1000,ROW('HELP ACC-ITEMS'!$C$4:$C$1000)-3),COUNTIF($C$8:C623,C623))),"")</f>
        <v xml:space="preserve"> </v>
      </c>
      <c r="G623" s="55">
        <f t="array" ref="G623">IF(OR(MID($E623,1,4)="وارد",MID($E623,1,10)="مرتجع عميل"),IF($D$3&lt;&gt;"",INDEX('HELP ACC-ITEMS'!$G$4:$G$1000,SMALL(IF(C623='HELP ACC-ITEMS'!$C$4:$C$1000,ROW('HELP ACC-ITEMS'!$C$4:$C$1000)-3),COUNTIF($C$8:C623,C623)))),0)</f>
        <v>0</v>
      </c>
      <c r="H623" s="55">
        <f t="array" ref="H623">IF(OR(MID($E623,1,5)="منصرف",MID($E623,1,10)="مرتجع مورد"),IF($D$3&lt;&gt;"",INDEX('HELP ACC-ITEMS'!$G$4:$G$1000,SMALL(IF(C623='HELP ACC-ITEMS'!$C$4:$C$1000,ROW('HELP ACC-ITEMS'!$C$4:$C$1000)-3),COUNTIF($C$8:C623,C623)))),0)</f>
        <v>0</v>
      </c>
      <c r="I623" s="55">
        <f t="shared" si="12"/>
        <v>0</v>
      </c>
      <c r="J623" s="55" t="str">
        <f t="array" ref="J623">IFERROR(INDEX('HELP ACC-ITEMS'!$H$4:$H$1000,SMALL(IF(C623='HELP ACC-ITEMS'!$C$4:$C$1000,ROW('HELP ACC-ITEMS'!$C$4:$C$1000)-3),COUNTIF($C$8:C623,C623))),"")</f>
        <v xml:space="preserve"> </v>
      </c>
    </row>
    <row r="624" spans="2:10">
      <c r="B624" s="55" t="str">
        <f>IF( E624&lt;&gt;"",COUNT($B$7:B623)+1,"")</f>
        <v/>
      </c>
      <c r="C624" s="57" t="str">
        <f>IFERROR(IF($D$3&lt;&gt;"",SMALL('HELP ACC-ITEMS'!$C$4:$C$1000,ROW(A618))," "),"    ")</f>
        <v xml:space="preserve"> </v>
      </c>
      <c r="D624" s="56" t="str">
        <f t="array" ref="D624">IFERROR(INDEX('HELP ACC-ITEMS'!$D$4:$D$1000,SMALL(IF(C624='HELP ACC-ITEMS'!$C$4:$C$1000,ROW('HELP ACC-ITEMS'!$C$4:$C$1000)-3),COUNTIF($C$8:C624,C624))),"")</f>
        <v xml:space="preserve"> </v>
      </c>
      <c r="E624" s="56" t="str">
        <f t="array" ref="E624">IFERROR(INDEX('HELP ACC-ITEMS'!$E$4:$E$1000,SMALL(IF(C624='HELP ACC-ITEMS'!$C$4:$C$1000,ROW('HELP ACC-ITEMS'!$C$4:$C$1000)-3),COUNTIF($C$8:C624,C624))),"")</f>
        <v/>
      </c>
      <c r="F624" s="56" t="str">
        <f t="array" ref="F624">IFERROR(INDEX('HELP ACC-ITEMS'!$F$4:$F$1000,SMALL(IF(C624='HELP ACC-ITEMS'!$C$4:$C$1000,ROW('HELP ACC-ITEMS'!$C$4:$C$1000)-3),COUNTIF($C$8:C624,C624))),"")</f>
        <v xml:space="preserve"> </v>
      </c>
      <c r="G624" s="55">
        <f t="array" ref="G624">IF(OR(MID($E624,1,4)="وارد",MID($E624,1,10)="مرتجع عميل"),IF($D$3&lt;&gt;"",INDEX('HELP ACC-ITEMS'!$G$4:$G$1000,SMALL(IF(C624='HELP ACC-ITEMS'!$C$4:$C$1000,ROW('HELP ACC-ITEMS'!$C$4:$C$1000)-3),COUNTIF($C$8:C624,C624)))),0)</f>
        <v>0</v>
      </c>
      <c r="H624" s="55">
        <f t="array" ref="H624">IF(OR(MID($E624,1,5)="منصرف",MID($E624,1,10)="مرتجع مورد"),IF($D$3&lt;&gt;"",INDEX('HELP ACC-ITEMS'!$G$4:$G$1000,SMALL(IF(C624='HELP ACC-ITEMS'!$C$4:$C$1000,ROW('HELP ACC-ITEMS'!$C$4:$C$1000)-3),COUNTIF($C$8:C624,C624)))),0)</f>
        <v>0</v>
      </c>
      <c r="I624" s="55">
        <f t="shared" si="12"/>
        <v>0</v>
      </c>
      <c r="J624" s="55" t="str">
        <f t="array" ref="J624">IFERROR(INDEX('HELP ACC-ITEMS'!$H$4:$H$1000,SMALL(IF(C624='HELP ACC-ITEMS'!$C$4:$C$1000,ROW('HELP ACC-ITEMS'!$C$4:$C$1000)-3),COUNTIF($C$8:C624,C624))),"")</f>
        <v xml:space="preserve"> </v>
      </c>
    </row>
    <row r="625" spans="2:10">
      <c r="B625" s="55" t="str">
        <f>IF( E625&lt;&gt;"",COUNT($B$7:B624)+1,"")</f>
        <v/>
      </c>
      <c r="C625" s="57" t="str">
        <f>IFERROR(IF($D$3&lt;&gt;"",SMALL('HELP ACC-ITEMS'!$C$4:$C$1000,ROW(A619))," "),"    ")</f>
        <v xml:space="preserve"> </v>
      </c>
      <c r="D625" s="56" t="str">
        <f t="array" ref="D625">IFERROR(INDEX('HELP ACC-ITEMS'!$D$4:$D$1000,SMALL(IF(C625='HELP ACC-ITEMS'!$C$4:$C$1000,ROW('HELP ACC-ITEMS'!$C$4:$C$1000)-3),COUNTIF($C$8:C625,C625))),"")</f>
        <v xml:space="preserve"> </v>
      </c>
      <c r="E625" s="56" t="str">
        <f t="array" ref="E625">IFERROR(INDEX('HELP ACC-ITEMS'!$E$4:$E$1000,SMALL(IF(C625='HELP ACC-ITEMS'!$C$4:$C$1000,ROW('HELP ACC-ITEMS'!$C$4:$C$1000)-3),COUNTIF($C$8:C625,C625))),"")</f>
        <v/>
      </c>
      <c r="F625" s="56" t="str">
        <f t="array" ref="F625">IFERROR(INDEX('HELP ACC-ITEMS'!$F$4:$F$1000,SMALL(IF(C625='HELP ACC-ITEMS'!$C$4:$C$1000,ROW('HELP ACC-ITEMS'!$C$4:$C$1000)-3),COUNTIF($C$8:C625,C625))),"")</f>
        <v xml:space="preserve"> </v>
      </c>
      <c r="G625" s="55">
        <f t="array" ref="G625">IF(OR(MID($E625,1,4)="وارد",MID($E625,1,10)="مرتجع عميل"),IF($D$3&lt;&gt;"",INDEX('HELP ACC-ITEMS'!$G$4:$G$1000,SMALL(IF(C625='HELP ACC-ITEMS'!$C$4:$C$1000,ROW('HELP ACC-ITEMS'!$C$4:$C$1000)-3),COUNTIF($C$8:C625,C625)))),0)</f>
        <v>0</v>
      </c>
      <c r="H625" s="55">
        <f t="array" ref="H625">IF(OR(MID($E625,1,5)="منصرف",MID($E625,1,10)="مرتجع مورد"),IF($D$3&lt;&gt;"",INDEX('HELP ACC-ITEMS'!$G$4:$G$1000,SMALL(IF(C625='HELP ACC-ITEMS'!$C$4:$C$1000,ROW('HELP ACC-ITEMS'!$C$4:$C$1000)-3),COUNTIF($C$8:C625,C625)))),0)</f>
        <v>0</v>
      </c>
      <c r="I625" s="55">
        <f t="shared" si="12"/>
        <v>0</v>
      </c>
      <c r="J625" s="55" t="str">
        <f t="array" ref="J625">IFERROR(INDEX('HELP ACC-ITEMS'!$H$4:$H$1000,SMALL(IF(C625='HELP ACC-ITEMS'!$C$4:$C$1000,ROW('HELP ACC-ITEMS'!$C$4:$C$1000)-3),COUNTIF($C$8:C625,C625))),"")</f>
        <v xml:space="preserve"> </v>
      </c>
    </row>
    <row r="626" spans="2:10">
      <c r="B626" s="55" t="str">
        <f>IF( E626&lt;&gt;"",COUNT($B$7:B625)+1,"")</f>
        <v/>
      </c>
      <c r="C626" s="57" t="str">
        <f>IFERROR(IF($D$3&lt;&gt;"",SMALL('HELP ACC-ITEMS'!$C$4:$C$1000,ROW(A620))," "),"    ")</f>
        <v xml:space="preserve"> </v>
      </c>
      <c r="D626" s="56" t="str">
        <f t="array" ref="D626">IFERROR(INDEX('HELP ACC-ITEMS'!$D$4:$D$1000,SMALL(IF(C626='HELP ACC-ITEMS'!$C$4:$C$1000,ROW('HELP ACC-ITEMS'!$C$4:$C$1000)-3),COUNTIF($C$8:C626,C626))),"")</f>
        <v xml:space="preserve"> </v>
      </c>
      <c r="E626" s="56" t="str">
        <f t="array" ref="E626">IFERROR(INDEX('HELP ACC-ITEMS'!$E$4:$E$1000,SMALL(IF(C626='HELP ACC-ITEMS'!$C$4:$C$1000,ROW('HELP ACC-ITEMS'!$C$4:$C$1000)-3),COUNTIF($C$8:C626,C626))),"")</f>
        <v/>
      </c>
      <c r="F626" s="56" t="str">
        <f t="array" ref="F626">IFERROR(INDEX('HELP ACC-ITEMS'!$F$4:$F$1000,SMALL(IF(C626='HELP ACC-ITEMS'!$C$4:$C$1000,ROW('HELP ACC-ITEMS'!$C$4:$C$1000)-3),COUNTIF($C$8:C626,C626))),"")</f>
        <v xml:space="preserve"> </v>
      </c>
      <c r="G626" s="55">
        <f t="array" ref="G626">IF(OR(MID($E626,1,4)="وارد",MID($E626,1,10)="مرتجع عميل"),IF($D$3&lt;&gt;"",INDEX('HELP ACC-ITEMS'!$G$4:$G$1000,SMALL(IF(C626='HELP ACC-ITEMS'!$C$4:$C$1000,ROW('HELP ACC-ITEMS'!$C$4:$C$1000)-3),COUNTIF($C$8:C626,C626)))),0)</f>
        <v>0</v>
      </c>
      <c r="H626" s="55">
        <f t="array" ref="H626">IF(OR(MID($E626,1,5)="منصرف",MID($E626,1,10)="مرتجع مورد"),IF($D$3&lt;&gt;"",INDEX('HELP ACC-ITEMS'!$G$4:$G$1000,SMALL(IF(C626='HELP ACC-ITEMS'!$C$4:$C$1000,ROW('HELP ACC-ITEMS'!$C$4:$C$1000)-3),COUNTIF($C$8:C626,C626)))),0)</f>
        <v>0</v>
      </c>
      <c r="I626" s="55">
        <f t="shared" si="12"/>
        <v>0</v>
      </c>
      <c r="J626" s="55" t="str">
        <f t="array" ref="J626">IFERROR(INDEX('HELP ACC-ITEMS'!$H$4:$H$1000,SMALL(IF(C626='HELP ACC-ITEMS'!$C$4:$C$1000,ROW('HELP ACC-ITEMS'!$C$4:$C$1000)-3),COUNTIF($C$8:C626,C626))),"")</f>
        <v xml:space="preserve"> </v>
      </c>
    </row>
    <row r="627" spans="2:10">
      <c r="B627" s="55" t="str">
        <f>IF( E627&lt;&gt;"",COUNT($B$7:B626)+1,"")</f>
        <v/>
      </c>
      <c r="C627" s="57" t="str">
        <f>IFERROR(IF($D$3&lt;&gt;"",SMALL('HELP ACC-ITEMS'!$C$4:$C$1000,ROW(A621))," "),"    ")</f>
        <v xml:space="preserve"> </v>
      </c>
      <c r="D627" s="56" t="str">
        <f t="array" ref="D627">IFERROR(INDEX('HELP ACC-ITEMS'!$D$4:$D$1000,SMALL(IF(C627='HELP ACC-ITEMS'!$C$4:$C$1000,ROW('HELP ACC-ITEMS'!$C$4:$C$1000)-3),COUNTIF($C$8:C627,C627))),"")</f>
        <v xml:space="preserve"> </v>
      </c>
      <c r="E627" s="56" t="str">
        <f t="array" ref="E627">IFERROR(INDEX('HELP ACC-ITEMS'!$E$4:$E$1000,SMALL(IF(C627='HELP ACC-ITEMS'!$C$4:$C$1000,ROW('HELP ACC-ITEMS'!$C$4:$C$1000)-3),COUNTIF($C$8:C627,C627))),"")</f>
        <v/>
      </c>
      <c r="F627" s="56" t="str">
        <f t="array" ref="F627">IFERROR(INDEX('HELP ACC-ITEMS'!$F$4:$F$1000,SMALL(IF(C627='HELP ACC-ITEMS'!$C$4:$C$1000,ROW('HELP ACC-ITEMS'!$C$4:$C$1000)-3),COUNTIF($C$8:C627,C627))),"")</f>
        <v xml:space="preserve"> </v>
      </c>
      <c r="G627" s="55">
        <f t="array" ref="G627">IF(OR(MID($E627,1,4)="وارد",MID($E627,1,10)="مرتجع عميل"),IF($D$3&lt;&gt;"",INDEX('HELP ACC-ITEMS'!$G$4:$G$1000,SMALL(IF(C627='HELP ACC-ITEMS'!$C$4:$C$1000,ROW('HELP ACC-ITEMS'!$C$4:$C$1000)-3),COUNTIF($C$8:C627,C627)))),0)</f>
        <v>0</v>
      </c>
      <c r="H627" s="55">
        <f t="array" ref="H627">IF(OR(MID($E627,1,5)="منصرف",MID($E627,1,10)="مرتجع مورد"),IF($D$3&lt;&gt;"",INDEX('HELP ACC-ITEMS'!$G$4:$G$1000,SMALL(IF(C627='HELP ACC-ITEMS'!$C$4:$C$1000,ROW('HELP ACC-ITEMS'!$C$4:$C$1000)-3),COUNTIF($C$8:C627,C627)))),0)</f>
        <v>0</v>
      </c>
      <c r="I627" s="55">
        <f t="shared" si="12"/>
        <v>0</v>
      </c>
      <c r="J627" s="55" t="str">
        <f t="array" ref="J627">IFERROR(INDEX('HELP ACC-ITEMS'!$H$4:$H$1000,SMALL(IF(C627='HELP ACC-ITEMS'!$C$4:$C$1000,ROW('HELP ACC-ITEMS'!$C$4:$C$1000)-3),COUNTIF($C$8:C627,C627))),"")</f>
        <v xml:space="preserve"> </v>
      </c>
    </row>
    <row r="628" spans="2:10">
      <c r="B628" s="55" t="str">
        <f>IF( E628&lt;&gt;"",COUNT($B$7:B627)+1,"")</f>
        <v/>
      </c>
      <c r="C628" s="57" t="str">
        <f>IFERROR(IF($D$3&lt;&gt;"",SMALL('HELP ACC-ITEMS'!$C$4:$C$1000,ROW(A622))," "),"    ")</f>
        <v xml:space="preserve"> </v>
      </c>
      <c r="D628" s="56" t="str">
        <f t="array" ref="D628">IFERROR(INDEX('HELP ACC-ITEMS'!$D$4:$D$1000,SMALL(IF(C628='HELP ACC-ITEMS'!$C$4:$C$1000,ROW('HELP ACC-ITEMS'!$C$4:$C$1000)-3),COUNTIF($C$8:C628,C628))),"")</f>
        <v xml:space="preserve"> </v>
      </c>
      <c r="E628" s="56" t="str">
        <f t="array" ref="E628">IFERROR(INDEX('HELP ACC-ITEMS'!$E$4:$E$1000,SMALL(IF(C628='HELP ACC-ITEMS'!$C$4:$C$1000,ROW('HELP ACC-ITEMS'!$C$4:$C$1000)-3),COUNTIF($C$8:C628,C628))),"")</f>
        <v/>
      </c>
      <c r="F628" s="56" t="str">
        <f t="array" ref="F628">IFERROR(INDEX('HELP ACC-ITEMS'!$F$4:$F$1000,SMALL(IF(C628='HELP ACC-ITEMS'!$C$4:$C$1000,ROW('HELP ACC-ITEMS'!$C$4:$C$1000)-3),COUNTIF($C$8:C628,C628))),"")</f>
        <v xml:space="preserve"> </v>
      </c>
      <c r="G628" s="55">
        <f t="array" ref="G628">IF(OR(MID($E628,1,4)="وارد",MID($E628,1,10)="مرتجع عميل"),IF($D$3&lt;&gt;"",INDEX('HELP ACC-ITEMS'!$G$4:$G$1000,SMALL(IF(C628='HELP ACC-ITEMS'!$C$4:$C$1000,ROW('HELP ACC-ITEMS'!$C$4:$C$1000)-3),COUNTIF($C$8:C628,C628)))),0)</f>
        <v>0</v>
      </c>
      <c r="H628" s="55">
        <f t="array" ref="H628">IF(OR(MID($E628,1,5)="منصرف",MID($E628,1,10)="مرتجع مورد"),IF($D$3&lt;&gt;"",INDEX('HELP ACC-ITEMS'!$G$4:$G$1000,SMALL(IF(C628='HELP ACC-ITEMS'!$C$4:$C$1000,ROW('HELP ACC-ITEMS'!$C$4:$C$1000)-3),COUNTIF($C$8:C628,C628)))),0)</f>
        <v>0</v>
      </c>
      <c r="I628" s="55">
        <f t="shared" si="12"/>
        <v>0</v>
      </c>
      <c r="J628" s="55" t="str">
        <f t="array" ref="J628">IFERROR(INDEX('HELP ACC-ITEMS'!$H$4:$H$1000,SMALL(IF(C628='HELP ACC-ITEMS'!$C$4:$C$1000,ROW('HELP ACC-ITEMS'!$C$4:$C$1000)-3),COUNTIF($C$8:C628,C628))),"")</f>
        <v xml:space="preserve"> </v>
      </c>
    </row>
    <row r="629" spans="2:10">
      <c r="B629" s="55" t="str">
        <f>IF( E629&lt;&gt;"",COUNT($B$7:B628)+1,"")</f>
        <v/>
      </c>
      <c r="C629" s="57" t="str">
        <f>IFERROR(IF($D$3&lt;&gt;"",SMALL('HELP ACC-ITEMS'!$C$4:$C$1000,ROW(A623))," "),"    ")</f>
        <v xml:space="preserve"> </v>
      </c>
      <c r="D629" s="56" t="str">
        <f t="array" ref="D629">IFERROR(INDEX('HELP ACC-ITEMS'!$D$4:$D$1000,SMALL(IF(C629='HELP ACC-ITEMS'!$C$4:$C$1000,ROW('HELP ACC-ITEMS'!$C$4:$C$1000)-3),COUNTIF($C$8:C629,C629))),"")</f>
        <v xml:space="preserve"> </v>
      </c>
      <c r="E629" s="56" t="str">
        <f t="array" ref="E629">IFERROR(INDEX('HELP ACC-ITEMS'!$E$4:$E$1000,SMALL(IF(C629='HELP ACC-ITEMS'!$C$4:$C$1000,ROW('HELP ACC-ITEMS'!$C$4:$C$1000)-3),COUNTIF($C$8:C629,C629))),"")</f>
        <v/>
      </c>
      <c r="F629" s="56" t="str">
        <f t="array" ref="F629">IFERROR(INDEX('HELP ACC-ITEMS'!$F$4:$F$1000,SMALL(IF(C629='HELP ACC-ITEMS'!$C$4:$C$1000,ROW('HELP ACC-ITEMS'!$C$4:$C$1000)-3),COUNTIF($C$8:C629,C629))),"")</f>
        <v xml:space="preserve"> </v>
      </c>
      <c r="G629" s="55">
        <f t="array" ref="G629">IF(OR(MID($E629,1,4)="وارد",MID($E629,1,10)="مرتجع عميل"),IF($D$3&lt;&gt;"",INDEX('HELP ACC-ITEMS'!$G$4:$G$1000,SMALL(IF(C629='HELP ACC-ITEMS'!$C$4:$C$1000,ROW('HELP ACC-ITEMS'!$C$4:$C$1000)-3),COUNTIF($C$8:C629,C629)))),0)</f>
        <v>0</v>
      </c>
      <c r="H629" s="55">
        <f t="array" ref="H629">IF(OR(MID($E629,1,5)="منصرف",MID($E629,1,10)="مرتجع مورد"),IF($D$3&lt;&gt;"",INDEX('HELP ACC-ITEMS'!$G$4:$G$1000,SMALL(IF(C629='HELP ACC-ITEMS'!$C$4:$C$1000,ROW('HELP ACC-ITEMS'!$C$4:$C$1000)-3),COUNTIF($C$8:C629,C629)))),0)</f>
        <v>0</v>
      </c>
      <c r="I629" s="55">
        <f t="shared" si="12"/>
        <v>0</v>
      </c>
      <c r="J629" s="55" t="str">
        <f t="array" ref="J629">IFERROR(INDEX('HELP ACC-ITEMS'!$H$4:$H$1000,SMALL(IF(C629='HELP ACC-ITEMS'!$C$4:$C$1000,ROW('HELP ACC-ITEMS'!$C$4:$C$1000)-3),COUNTIF($C$8:C629,C629))),"")</f>
        <v xml:space="preserve"> </v>
      </c>
    </row>
    <row r="630" spans="2:10">
      <c r="B630" s="55" t="str">
        <f>IF( E630&lt;&gt;"",COUNT($B$7:B629)+1,"")</f>
        <v/>
      </c>
      <c r="C630" s="57" t="str">
        <f>IFERROR(IF($D$3&lt;&gt;"",SMALL('HELP ACC-ITEMS'!$C$4:$C$1000,ROW(A624))," "),"    ")</f>
        <v xml:space="preserve"> </v>
      </c>
      <c r="D630" s="56" t="str">
        <f t="array" ref="D630">IFERROR(INDEX('HELP ACC-ITEMS'!$D$4:$D$1000,SMALL(IF(C630='HELP ACC-ITEMS'!$C$4:$C$1000,ROW('HELP ACC-ITEMS'!$C$4:$C$1000)-3),COUNTIF($C$8:C630,C630))),"")</f>
        <v xml:space="preserve"> </v>
      </c>
      <c r="E630" s="56" t="str">
        <f t="array" ref="E630">IFERROR(INDEX('HELP ACC-ITEMS'!$E$4:$E$1000,SMALL(IF(C630='HELP ACC-ITEMS'!$C$4:$C$1000,ROW('HELP ACC-ITEMS'!$C$4:$C$1000)-3),COUNTIF($C$8:C630,C630))),"")</f>
        <v/>
      </c>
      <c r="F630" s="56" t="str">
        <f t="array" ref="F630">IFERROR(INDEX('HELP ACC-ITEMS'!$F$4:$F$1000,SMALL(IF(C630='HELP ACC-ITEMS'!$C$4:$C$1000,ROW('HELP ACC-ITEMS'!$C$4:$C$1000)-3),COUNTIF($C$8:C630,C630))),"")</f>
        <v xml:space="preserve"> </v>
      </c>
      <c r="G630" s="55">
        <f t="array" ref="G630">IF(OR(MID($E630,1,4)="وارد",MID($E630,1,10)="مرتجع عميل"),IF($D$3&lt;&gt;"",INDEX('HELP ACC-ITEMS'!$G$4:$G$1000,SMALL(IF(C630='HELP ACC-ITEMS'!$C$4:$C$1000,ROW('HELP ACC-ITEMS'!$C$4:$C$1000)-3),COUNTIF($C$8:C630,C630)))),0)</f>
        <v>0</v>
      </c>
      <c r="H630" s="55">
        <f t="array" ref="H630">IF(OR(MID($E630,1,5)="منصرف",MID($E630,1,10)="مرتجع مورد"),IF($D$3&lt;&gt;"",INDEX('HELP ACC-ITEMS'!$G$4:$G$1000,SMALL(IF(C630='HELP ACC-ITEMS'!$C$4:$C$1000,ROW('HELP ACC-ITEMS'!$C$4:$C$1000)-3),COUNTIF($C$8:C630,C630)))),0)</f>
        <v>0</v>
      </c>
      <c r="I630" s="55">
        <f t="shared" si="12"/>
        <v>0</v>
      </c>
      <c r="J630" s="55" t="str">
        <f t="array" ref="J630">IFERROR(INDEX('HELP ACC-ITEMS'!$H$4:$H$1000,SMALL(IF(C630='HELP ACC-ITEMS'!$C$4:$C$1000,ROW('HELP ACC-ITEMS'!$C$4:$C$1000)-3),COUNTIF($C$8:C630,C630))),"")</f>
        <v xml:space="preserve"> </v>
      </c>
    </row>
    <row r="631" spans="2:10">
      <c r="B631" s="55" t="str">
        <f>IF( E631&lt;&gt;"",COUNT($B$7:B630)+1,"")</f>
        <v/>
      </c>
      <c r="C631" s="57" t="str">
        <f>IFERROR(IF($D$3&lt;&gt;"",SMALL('HELP ACC-ITEMS'!$C$4:$C$1000,ROW(A625))," "),"    ")</f>
        <v xml:space="preserve"> </v>
      </c>
      <c r="D631" s="56" t="str">
        <f t="array" ref="D631">IFERROR(INDEX('HELP ACC-ITEMS'!$D$4:$D$1000,SMALL(IF(C631='HELP ACC-ITEMS'!$C$4:$C$1000,ROW('HELP ACC-ITEMS'!$C$4:$C$1000)-3),COUNTIF($C$8:C631,C631))),"")</f>
        <v xml:space="preserve"> </v>
      </c>
      <c r="E631" s="56" t="str">
        <f t="array" ref="E631">IFERROR(INDEX('HELP ACC-ITEMS'!$E$4:$E$1000,SMALL(IF(C631='HELP ACC-ITEMS'!$C$4:$C$1000,ROW('HELP ACC-ITEMS'!$C$4:$C$1000)-3),COUNTIF($C$8:C631,C631))),"")</f>
        <v/>
      </c>
      <c r="F631" s="56" t="str">
        <f t="array" ref="F631">IFERROR(INDEX('HELP ACC-ITEMS'!$F$4:$F$1000,SMALL(IF(C631='HELP ACC-ITEMS'!$C$4:$C$1000,ROW('HELP ACC-ITEMS'!$C$4:$C$1000)-3),COUNTIF($C$8:C631,C631))),"")</f>
        <v xml:space="preserve"> </v>
      </c>
      <c r="G631" s="55">
        <f t="array" ref="G631">IF(OR(MID($E631,1,4)="وارد",MID($E631,1,10)="مرتجع عميل"),IF($D$3&lt;&gt;"",INDEX('HELP ACC-ITEMS'!$G$4:$G$1000,SMALL(IF(C631='HELP ACC-ITEMS'!$C$4:$C$1000,ROW('HELP ACC-ITEMS'!$C$4:$C$1000)-3),COUNTIF($C$8:C631,C631)))),0)</f>
        <v>0</v>
      </c>
      <c r="H631" s="55">
        <f t="array" ref="H631">IF(OR(MID($E631,1,5)="منصرف",MID($E631,1,10)="مرتجع مورد"),IF($D$3&lt;&gt;"",INDEX('HELP ACC-ITEMS'!$G$4:$G$1000,SMALL(IF(C631='HELP ACC-ITEMS'!$C$4:$C$1000,ROW('HELP ACC-ITEMS'!$C$4:$C$1000)-3),COUNTIF($C$8:C631,C631)))),0)</f>
        <v>0</v>
      </c>
      <c r="I631" s="55">
        <f t="shared" si="12"/>
        <v>0</v>
      </c>
      <c r="J631" s="55" t="str">
        <f t="array" ref="J631">IFERROR(INDEX('HELP ACC-ITEMS'!$H$4:$H$1000,SMALL(IF(C631='HELP ACC-ITEMS'!$C$4:$C$1000,ROW('HELP ACC-ITEMS'!$C$4:$C$1000)-3),COUNTIF($C$8:C631,C631))),"")</f>
        <v xml:space="preserve"> </v>
      </c>
    </row>
    <row r="632" spans="2:10">
      <c r="B632" s="55" t="str">
        <f>IF( E632&lt;&gt;"",COUNT($B$7:B631)+1,"")</f>
        <v/>
      </c>
      <c r="C632" s="57" t="str">
        <f>IFERROR(IF($D$3&lt;&gt;"",SMALL('HELP ACC-ITEMS'!$C$4:$C$1000,ROW(A626))," "),"    ")</f>
        <v xml:space="preserve"> </v>
      </c>
      <c r="D632" s="56" t="str">
        <f t="array" ref="D632">IFERROR(INDEX('HELP ACC-ITEMS'!$D$4:$D$1000,SMALL(IF(C632='HELP ACC-ITEMS'!$C$4:$C$1000,ROW('HELP ACC-ITEMS'!$C$4:$C$1000)-3),COUNTIF($C$8:C632,C632))),"")</f>
        <v xml:space="preserve"> </v>
      </c>
      <c r="E632" s="56" t="str">
        <f t="array" ref="E632">IFERROR(INDEX('HELP ACC-ITEMS'!$E$4:$E$1000,SMALL(IF(C632='HELP ACC-ITEMS'!$C$4:$C$1000,ROW('HELP ACC-ITEMS'!$C$4:$C$1000)-3),COUNTIF($C$8:C632,C632))),"")</f>
        <v/>
      </c>
      <c r="F632" s="56" t="str">
        <f t="array" ref="F632">IFERROR(INDEX('HELP ACC-ITEMS'!$F$4:$F$1000,SMALL(IF(C632='HELP ACC-ITEMS'!$C$4:$C$1000,ROW('HELP ACC-ITEMS'!$C$4:$C$1000)-3),COUNTIF($C$8:C632,C632))),"")</f>
        <v xml:space="preserve"> </v>
      </c>
      <c r="G632" s="55">
        <f t="array" ref="G632">IF(OR(MID($E632,1,4)="وارد",MID($E632,1,10)="مرتجع عميل"),IF($D$3&lt;&gt;"",INDEX('HELP ACC-ITEMS'!$G$4:$G$1000,SMALL(IF(C632='HELP ACC-ITEMS'!$C$4:$C$1000,ROW('HELP ACC-ITEMS'!$C$4:$C$1000)-3),COUNTIF($C$8:C632,C632)))),0)</f>
        <v>0</v>
      </c>
      <c r="H632" s="55">
        <f t="array" ref="H632">IF(OR(MID($E632,1,5)="منصرف",MID($E632,1,10)="مرتجع مورد"),IF($D$3&lt;&gt;"",INDEX('HELP ACC-ITEMS'!$G$4:$G$1000,SMALL(IF(C632='HELP ACC-ITEMS'!$C$4:$C$1000,ROW('HELP ACC-ITEMS'!$C$4:$C$1000)-3),COUNTIF($C$8:C632,C632)))),0)</f>
        <v>0</v>
      </c>
      <c r="I632" s="55">
        <f t="shared" si="12"/>
        <v>0</v>
      </c>
      <c r="J632" s="55" t="str">
        <f t="array" ref="J632">IFERROR(INDEX('HELP ACC-ITEMS'!$H$4:$H$1000,SMALL(IF(C632='HELP ACC-ITEMS'!$C$4:$C$1000,ROW('HELP ACC-ITEMS'!$C$4:$C$1000)-3),COUNTIF($C$8:C632,C632))),"")</f>
        <v xml:space="preserve"> </v>
      </c>
    </row>
    <row r="633" spans="2:10">
      <c r="B633" s="55" t="str">
        <f>IF( E633&lt;&gt;"",COUNT($B$7:B632)+1,"")</f>
        <v/>
      </c>
      <c r="C633" s="57" t="str">
        <f>IFERROR(IF($D$3&lt;&gt;"",SMALL('HELP ACC-ITEMS'!$C$4:$C$1000,ROW(A627))," "),"    ")</f>
        <v xml:space="preserve"> </v>
      </c>
      <c r="D633" s="56" t="str">
        <f t="array" ref="D633">IFERROR(INDEX('HELP ACC-ITEMS'!$D$4:$D$1000,SMALL(IF(C633='HELP ACC-ITEMS'!$C$4:$C$1000,ROW('HELP ACC-ITEMS'!$C$4:$C$1000)-3),COUNTIF($C$8:C633,C633))),"")</f>
        <v xml:space="preserve"> </v>
      </c>
      <c r="E633" s="56" t="str">
        <f t="array" ref="E633">IFERROR(INDEX('HELP ACC-ITEMS'!$E$4:$E$1000,SMALL(IF(C633='HELP ACC-ITEMS'!$C$4:$C$1000,ROW('HELP ACC-ITEMS'!$C$4:$C$1000)-3),COUNTIF($C$8:C633,C633))),"")</f>
        <v/>
      </c>
      <c r="F633" s="56" t="str">
        <f t="array" ref="F633">IFERROR(INDEX('HELP ACC-ITEMS'!$F$4:$F$1000,SMALL(IF(C633='HELP ACC-ITEMS'!$C$4:$C$1000,ROW('HELP ACC-ITEMS'!$C$4:$C$1000)-3),COUNTIF($C$8:C633,C633))),"")</f>
        <v xml:space="preserve"> </v>
      </c>
      <c r="G633" s="55">
        <f t="array" ref="G633">IF(OR(MID($E633,1,4)="وارد",MID($E633,1,10)="مرتجع عميل"),IF($D$3&lt;&gt;"",INDEX('HELP ACC-ITEMS'!$G$4:$G$1000,SMALL(IF(C633='HELP ACC-ITEMS'!$C$4:$C$1000,ROW('HELP ACC-ITEMS'!$C$4:$C$1000)-3),COUNTIF($C$8:C633,C633)))),0)</f>
        <v>0</v>
      </c>
      <c r="H633" s="55">
        <f t="array" ref="H633">IF(OR(MID($E633,1,5)="منصرف",MID($E633,1,10)="مرتجع مورد"),IF($D$3&lt;&gt;"",INDEX('HELP ACC-ITEMS'!$G$4:$G$1000,SMALL(IF(C633='HELP ACC-ITEMS'!$C$4:$C$1000,ROW('HELP ACC-ITEMS'!$C$4:$C$1000)-3),COUNTIF($C$8:C633,C633)))),0)</f>
        <v>0</v>
      </c>
      <c r="I633" s="55">
        <f t="shared" si="12"/>
        <v>0</v>
      </c>
      <c r="J633" s="55" t="str">
        <f t="array" ref="J633">IFERROR(INDEX('HELP ACC-ITEMS'!$H$4:$H$1000,SMALL(IF(C633='HELP ACC-ITEMS'!$C$4:$C$1000,ROW('HELP ACC-ITEMS'!$C$4:$C$1000)-3),COUNTIF($C$8:C633,C633))),"")</f>
        <v xml:space="preserve"> </v>
      </c>
    </row>
    <row r="634" spans="2:10">
      <c r="B634" s="55" t="str">
        <f>IF( E634&lt;&gt;"",COUNT($B$7:B633)+1,"")</f>
        <v/>
      </c>
      <c r="C634" s="57" t="str">
        <f>IFERROR(IF($D$3&lt;&gt;"",SMALL('HELP ACC-ITEMS'!$C$4:$C$1000,ROW(A628))," "),"    ")</f>
        <v xml:space="preserve"> </v>
      </c>
      <c r="D634" s="56" t="str">
        <f t="array" ref="D634">IFERROR(INDEX('HELP ACC-ITEMS'!$D$4:$D$1000,SMALL(IF(C634='HELP ACC-ITEMS'!$C$4:$C$1000,ROW('HELP ACC-ITEMS'!$C$4:$C$1000)-3),COUNTIF($C$8:C634,C634))),"")</f>
        <v xml:space="preserve"> </v>
      </c>
      <c r="E634" s="56" t="str">
        <f t="array" ref="E634">IFERROR(INDEX('HELP ACC-ITEMS'!$E$4:$E$1000,SMALL(IF(C634='HELP ACC-ITEMS'!$C$4:$C$1000,ROW('HELP ACC-ITEMS'!$C$4:$C$1000)-3),COUNTIF($C$8:C634,C634))),"")</f>
        <v/>
      </c>
      <c r="F634" s="56" t="str">
        <f t="array" ref="F634">IFERROR(INDEX('HELP ACC-ITEMS'!$F$4:$F$1000,SMALL(IF(C634='HELP ACC-ITEMS'!$C$4:$C$1000,ROW('HELP ACC-ITEMS'!$C$4:$C$1000)-3),COUNTIF($C$8:C634,C634))),"")</f>
        <v xml:space="preserve"> </v>
      </c>
      <c r="G634" s="55">
        <f t="array" ref="G634">IF(OR(MID($E634,1,4)="وارد",MID($E634,1,10)="مرتجع عميل"),IF($D$3&lt;&gt;"",INDEX('HELP ACC-ITEMS'!$G$4:$G$1000,SMALL(IF(C634='HELP ACC-ITEMS'!$C$4:$C$1000,ROW('HELP ACC-ITEMS'!$C$4:$C$1000)-3),COUNTIF($C$8:C634,C634)))),0)</f>
        <v>0</v>
      </c>
      <c r="H634" s="55">
        <f t="array" ref="H634">IF(OR(MID($E634,1,5)="منصرف",MID($E634,1,10)="مرتجع مورد"),IF($D$3&lt;&gt;"",INDEX('HELP ACC-ITEMS'!$G$4:$G$1000,SMALL(IF(C634='HELP ACC-ITEMS'!$C$4:$C$1000,ROW('HELP ACC-ITEMS'!$C$4:$C$1000)-3),COUNTIF($C$8:C634,C634)))),0)</f>
        <v>0</v>
      </c>
      <c r="I634" s="55">
        <f t="shared" si="12"/>
        <v>0</v>
      </c>
      <c r="J634" s="55" t="str">
        <f t="array" ref="J634">IFERROR(INDEX('HELP ACC-ITEMS'!$H$4:$H$1000,SMALL(IF(C634='HELP ACC-ITEMS'!$C$4:$C$1000,ROW('HELP ACC-ITEMS'!$C$4:$C$1000)-3),COUNTIF($C$8:C634,C634))),"")</f>
        <v xml:space="preserve"> </v>
      </c>
    </row>
    <row r="635" spans="2:10">
      <c r="B635" s="55" t="str">
        <f>IF( E635&lt;&gt;"",COUNT($B$7:B634)+1,"")</f>
        <v/>
      </c>
      <c r="C635" s="57" t="str">
        <f>IFERROR(IF($D$3&lt;&gt;"",SMALL('HELP ACC-ITEMS'!$C$4:$C$1000,ROW(A629))," "),"    ")</f>
        <v xml:space="preserve"> </v>
      </c>
      <c r="D635" s="56" t="str">
        <f t="array" ref="D635">IFERROR(INDEX('HELP ACC-ITEMS'!$D$4:$D$1000,SMALL(IF(C635='HELP ACC-ITEMS'!$C$4:$C$1000,ROW('HELP ACC-ITEMS'!$C$4:$C$1000)-3),COUNTIF($C$8:C635,C635))),"")</f>
        <v xml:space="preserve"> </v>
      </c>
      <c r="E635" s="56" t="str">
        <f t="array" ref="E635">IFERROR(INDEX('HELP ACC-ITEMS'!$E$4:$E$1000,SMALL(IF(C635='HELP ACC-ITEMS'!$C$4:$C$1000,ROW('HELP ACC-ITEMS'!$C$4:$C$1000)-3),COUNTIF($C$8:C635,C635))),"")</f>
        <v/>
      </c>
      <c r="F635" s="56" t="str">
        <f t="array" ref="F635">IFERROR(INDEX('HELP ACC-ITEMS'!$F$4:$F$1000,SMALL(IF(C635='HELP ACC-ITEMS'!$C$4:$C$1000,ROW('HELP ACC-ITEMS'!$C$4:$C$1000)-3),COUNTIF($C$8:C635,C635))),"")</f>
        <v xml:space="preserve"> </v>
      </c>
      <c r="G635" s="55">
        <f t="array" ref="G635">IF(OR(MID($E635,1,4)="وارد",MID($E635,1,10)="مرتجع عميل"),IF($D$3&lt;&gt;"",INDEX('HELP ACC-ITEMS'!$G$4:$G$1000,SMALL(IF(C635='HELP ACC-ITEMS'!$C$4:$C$1000,ROW('HELP ACC-ITEMS'!$C$4:$C$1000)-3),COUNTIF($C$8:C635,C635)))),0)</f>
        <v>0</v>
      </c>
      <c r="H635" s="55">
        <f t="array" ref="H635">IF(OR(MID($E635,1,5)="منصرف",MID($E635,1,10)="مرتجع مورد"),IF($D$3&lt;&gt;"",INDEX('HELP ACC-ITEMS'!$G$4:$G$1000,SMALL(IF(C635='HELP ACC-ITEMS'!$C$4:$C$1000,ROW('HELP ACC-ITEMS'!$C$4:$C$1000)-3),COUNTIF($C$8:C635,C635)))),0)</f>
        <v>0</v>
      </c>
      <c r="I635" s="55">
        <f t="shared" si="12"/>
        <v>0</v>
      </c>
      <c r="J635" s="55" t="str">
        <f t="array" ref="J635">IFERROR(INDEX('HELP ACC-ITEMS'!$H$4:$H$1000,SMALL(IF(C635='HELP ACC-ITEMS'!$C$4:$C$1000,ROW('HELP ACC-ITEMS'!$C$4:$C$1000)-3),COUNTIF($C$8:C635,C635))),"")</f>
        <v xml:space="preserve"> </v>
      </c>
    </row>
    <row r="636" spans="2:10">
      <c r="B636" s="55" t="str">
        <f>IF( E636&lt;&gt;"",COUNT($B$7:B635)+1,"")</f>
        <v/>
      </c>
      <c r="C636" s="57" t="str">
        <f>IFERROR(IF($D$3&lt;&gt;"",SMALL('HELP ACC-ITEMS'!$C$4:$C$1000,ROW(A630))," "),"    ")</f>
        <v xml:space="preserve"> </v>
      </c>
      <c r="D636" s="56" t="str">
        <f t="array" ref="D636">IFERROR(INDEX('HELP ACC-ITEMS'!$D$4:$D$1000,SMALL(IF(C636='HELP ACC-ITEMS'!$C$4:$C$1000,ROW('HELP ACC-ITEMS'!$C$4:$C$1000)-3),COUNTIF($C$8:C636,C636))),"")</f>
        <v xml:space="preserve"> </v>
      </c>
      <c r="E636" s="56" t="str">
        <f t="array" ref="E636">IFERROR(INDEX('HELP ACC-ITEMS'!$E$4:$E$1000,SMALL(IF(C636='HELP ACC-ITEMS'!$C$4:$C$1000,ROW('HELP ACC-ITEMS'!$C$4:$C$1000)-3),COUNTIF($C$8:C636,C636))),"")</f>
        <v/>
      </c>
      <c r="F636" s="56" t="str">
        <f t="array" ref="F636">IFERROR(INDEX('HELP ACC-ITEMS'!$F$4:$F$1000,SMALL(IF(C636='HELP ACC-ITEMS'!$C$4:$C$1000,ROW('HELP ACC-ITEMS'!$C$4:$C$1000)-3),COUNTIF($C$8:C636,C636))),"")</f>
        <v xml:space="preserve"> </v>
      </c>
      <c r="G636" s="55">
        <f t="array" ref="G636">IF(OR(MID($E636,1,4)="وارد",MID($E636,1,10)="مرتجع عميل"),IF($D$3&lt;&gt;"",INDEX('HELP ACC-ITEMS'!$G$4:$G$1000,SMALL(IF(C636='HELP ACC-ITEMS'!$C$4:$C$1000,ROW('HELP ACC-ITEMS'!$C$4:$C$1000)-3),COUNTIF($C$8:C636,C636)))),0)</f>
        <v>0</v>
      </c>
      <c r="H636" s="55">
        <f t="array" ref="H636">IF(OR(MID($E636,1,5)="منصرف",MID($E636,1,10)="مرتجع مورد"),IF($D$3&lt;&gt;"",INDEX('HELP ACC-ITEMS'!$G$4:$G$1000,SMALL(IF(C636='HELP ACC-ITEMS'!$C$4:$C$1000,ROW('HELP ACC-ITEMS'!$C$4:$C$1000)-3),COUNTIF($C$8:C636,C636)))),0)</f>
        <v>0</v>
      </c>
      <c r="I636" s="55">
        <f t="shared" si="12"/>
        <v>0</v>
      </c>
      <c r="J636" s="55" t="str">
        <f t="array" ref="J636">IFERROR(INDEX('HELP ACC-ITEMS'!$H$4:$H$1000,SMALL(IF(C636='HELP ACC-ITEMS'!$C$4:$C$1000,ROW('HELP ACC-ITEMS'!$C$4:$C$1000)-3),COUNTIF($C$8:C636,C636))),"")</f>
        <v xml:space="preserve"> </v>
      </c>
    </row>
    <row r="637" spans="2:10">
      <c r="B637" s="55" t="str">
        <f>IF( E637&lt;&gt;"",COUNT($B$7:B636)+1,"")</f>
        <v/>
      </c>
      <c r="C637" s="57" t="str">
        <f>IFERROR(IF($D$3&lt;&gt;"",SMALL('HELP ACC-ITEMS'!$C$4:$C$1000,ROW(A631))," "),"    ")</f>
        <v xml:space="preserve"> </v>
      </c>
      <c r="D637" s="56" t="str">
        <f t="array" ref="D637">IFERROR(INDEX('HELP ACC-ITEMS'!$D$4:$D$1000,SMALL(IF(C637='HELP ACC-ITEMS'!$C$4:$C$1000,ROW('HELP ACC-ITEMS'!$C$4:$C$1000)-3),COUNTIF($C$8:C637,C637))),"")</f>
        <v xml:space="preserve"> </v>
      </c>
      <c r="E637" s="56" t="str">
        <f t="array" ref="E637">IFERROR(INDEX('HELP ACC-ITEMS'!$E$4:$E$1000,SMALL(IF(C637='HELP ACC-ITEMS'!$C$4:$C$1000,ROW('HELP ACC-ITEMS'!$C$4:$C$1000)-3),COUNTIF($C$8:C637,C637))),"")</f>
        <v/>
      </c>
      <c r="F637" s="56" t="str">
        <f t="array" ref="F637">IFERROR(INDEX('HELP ACC-ITEMS'!$F$4:$F$1000,SMALL(IF(C637='HELP ACC-ITEMS'!$C$4:$C$1000,ROW('HELP ACC-ITEMS'!$C$4:$C$1000)-3),COUNTIF($C$8:C637,C637))),"")</f>
        <v xml:space="preserve"> </v>
      </c>
      <c r="G637" s="55">
        <f t="array" ref="G637">IF(OR(MID($E637,1,4)="وارد",MID($E637,1,10)="مرتجع عميل"),IF($D$3&lt;&gt;"",INDEX('HELP ACC-ITEMS'!$G$4:$G$1000,SMALL(IF(C637='HELP ACC-ITEMS'!$C$4:$C$1000,ROW('HELP ACC-ITEMS'!$C$4:$C$1000)-3),COUNTIF($C$8:C637,C637)))),0)</f>
        <v>0</v>
      </c>
      <c r="H637" s="55">
        <f t="array" ref="H637">IF(OR(MID($E637,1,5)="منصرف",MID($E637,1,10)="مرتجع مورد"),IF($D$3&lt;&gt;"",INDEX('HELP ACC-ITEMS'!$G$4:$G$1000,SMALL(IF(C637='HELP ACC-ITEMS'!$C$4:$C$1000,ROW('HELP ACC-ITEMS'!$C$4:$C$1000)-3),COUNTIF($C$8:C637,C637)))),0)</f>
        <v>0</v>
      </c>
      <c r="I637" s="55">
        <f t="shared" si="12"/>
        <v>0</v>
      </c>
      <c r="J637" s="55" t="str">
        <f t="array" ref="J637">IFERROR(INDEX('HELP ACC-ITEMS'!$H$4:$H$1000,SMALL(IF(C637='HELP ACC-ITEMS'!$C$4:$C$1000,ROW('HELP ACC-ITEMS'!$C$4:$C$1000)-3),COUNTIF($C$8:C637,C637))),"")</f>
        <v xml:space="preserve"> </v>
      </c>
    </row>
    <row r="638" spans="2:10">
      <c r="B638" s="55" t="str">
        <f>IF( E638&lt;&gt;"",COUNT($B$7:B637)+1,"")</f>
        <v/>
      </c>
      <c r="C638" s="57" t="str">
        <f>IFERROR(IF($D$3&lt;&gt;"",SMALL('HELP ACC-ITEMS'!$C$4:$C$1000,ROW(A632))," "),"    ")</f>
        <v xml:space="preserve"> </v>
      </c>
      <c r="D638" s="56" t="str">
        <f t="array" ref="D638">IFERROR(INDEX('HELP ACC-ITEMS'!$D$4:$D$1000,SMALL(IF(C638='HELP ACC-ITEMS'!$C$4:$C$1000,ROW('HELP ACC-ITEMS'!$C$4:$C$1000)-3),COUNTIF($C$8:C638,C638))),"")</f>
        <v xml:space="preserve"> </v>
      </c>
      <c r="E638" s="56" t="str">
        <f t="array" ref="E638">IFERROR(INDEX('HELP ACC-ITEMS'!$E$4:$E$1000,SMALL(IF(C638='HELP ACC-ITEMS'!$C$4:$C$1000,ROW('HELP ACC-ITEMS'!$C$4:$C$1000)-3),COUNTIF($C$8:C638,C638))),"")</f>
        <v/>
      </c>
      <c r="F638" s="56" t="str">
        <f t="array" ref="F638">IFERROR(INDEX('HELP ACC-ITEMS'!$F$4:$F$1000,SMALL(IF(C638='HELP ACC-ITEMS'!$C$4:$C$1000,ROW('HELP ACC-ITEMS'!$C$4:$C$1000)-3),COUNTIF($C$8:C638,C638))),"")</f>
        <v xml:space="preserve"> </v>
      </c>
      <c r="G638" s="55">
        <f t="array" ref="G638">IF(OR(MID($E638,1,4)="وارد",MID($E638,1,10)="مرتجع عميل"),IF($D$3&lt;&gt;"",INDEX('HELP ACC-ITEMS'!$G$4:$G$1000,SMALL(IF(C638='HELP ACC-ITEMS'!$C$4:$C$1000,ROW('HELP ACC-ITEMS'!$C$4:$C$1000)-3),COUNTIF($C$8:C638,C638)))),0)</f>
        <v>0</v>
      </c>
      <c r="H638" s="55">
        <f t="array" ref="H638">IF(OR(MID($E638,1,5)="منصرف",MID($E638,1,10)="مرتجع مورد"),IF($D$3&lt;&gt;"",INDEX('HELP ACC-ITEMS'!$G$4:$G$1000,SMALL(IF(C638='HELP ACC-ITEMS'!$C$4:$C$1000,ROW('HELP ACC-ITEMS'!$C$4:$C$1000)-3),COUNTIF($C$8:C638,C638)))),0)</f>
        <v>0</v>
      </c>
      <c r="I638" s="55">
        <f t="shared" si="12"/>
        <v>0</v>
      </c>
      <c r="J638" s="55" t="str">
        <f t="array" ref="J638">IFERROR(INDEX('HELP ACC-ITEMS'!$H$4:$H$1000,SMALL(IF(C638='HELP ACC-ITEMS'!$C$4:$C$1000,ROW('HELP ACC-ITEMS'!$C$4:$C$1000)-3),COUNTIF($C$8:C638,C638))),"")</f>
        <v xml:space="preserve"> </v>
      </c>
    </row>
    <row r="639" spans="2:10">
      <c r="B639" s="55" t="str">
        <f>IF( E639&lt;&gt;"",COUNT($B$7:B638)+1,"")</f>
        <v/>
      </c>
      <c r="C639" s="57" t="str">
        <f>IFERROR(IF($D$3&lt;&gt;"",SMALL('HELP ACC-ITEMS'!$C$4:$C$1000,ROW(A633))," "),"    ")</f>
        <v xml:space="preserve"> </v>
      </c>
      <c r="D639" s="56" t="str">
        <f t="array" ref="D639">IFERROR(INDEX('HELP ACC-ITEMS'!$D$4:$D$1000,SMALL(IF(C639='HELP ACC-ITEMS'!$C$4:$C$1000,ROW('HELP ACC-ITEMS'!$C$4:$C$1000)-3),COUNTIF($C$8:C639,C639))),"")</f>
        <v xml:space="preserve"> </v>
      </c>
      <c r="E639" s="56" t="str">
        <f t="array" ref="E639">IFERROR(INDEX('HELP ACC-ITEMS'!$E$4:$E$1000,SMALL(IF(C639='HELP ACC-ITEMS'!$C$4:$C$1000,ROW('HELP ACC-ITEMS'!$C$4:$C$1000)-3),COUNTIF($C$8:C639,C639))),"")</f>
        <v/>
      </c>
      <c r="F639" s="56" t="str">
        <f t="array" ref="F639">IFERROR(INDEX('HELP ACC-ITEMS'!$F$4:$F$1000,SMALL(IF(C639='HELP ACC-ITEMS'!$C$4:$C$1000,ROW('HELP ACC-ITEMS'!$C$4:$C$1000)-3),COUNTIF($C$8:C639,C639))),"")</f>
        <v xml:space="preserve"> </v>
      </c>
      <c r="G639" s="55">
        <f t="array" ref="G639">IF(OR(MID($E639,1,4)="وارد",MID($E639,1,10)="مرتجع عميل"),IF($D$3&lt;&gt;"",INDEX('HELP ACC-ITEMS'!$G$4:$G$1000,SMALL(IF(C639='HELP ACC-ITEMS'!$C$4:$C$1000,ROW('HELP ACC-ITEMS'!$C$4:$C$1000)-3),COUNTIF($C$8:C639,C639)))),0)</f>
        <v>0</v>
      </c>
      <c r="H639" s="55">
        <f t="array" ref="H639">IF(OR(MID($E639,1,5)="منصرف",MID($E639,1,10)="مرتجع مورد"),IF($D$3&lt;&gt;"",INDEX('HELP ACC-ITEMS'!$G$4:$G$1000,SMALL(IF(C639='HELP ACC-ITEMS'!$C$4:$C$1000,ROW('HELP ACC-ITEMS'!$C$4:$C$1000)-3),COUNTIF($C$8:C639,C639)))),0)</f>
        <v>0</v>
      </c>
      <c r="I639" s="55">
        <f t="shared" si="12"/>
        <v>0</v>
      </c>
      <c r="J639" s="55" t="str">
        <f t="array" ref="J639">IFERROR(INDEX('HELP ACC-ITEMS'!$H$4:$H$1000,SMALL(IF(C639='HELP ACC-ITEMS'!$C$4:$C$1000,ROW('HELP ACC-ITEMS'!$C$4:$C$1000)-3),COUNTIF($C$8:C639,C639))),"")</f>
        <v xml:space="preserve"> </v>
      </c>
    </row>
    <row r="640" spans="2:10">
      <c r="B640" s="55" t="str">
        <f>IF( E640&lt;&gt;"",COUNT($B$7:B639)+1,"")</f>
        <v/>
      </c>
      <c r="C640" s="57" t="str">
        <f>IFERROR(IF($D$3&lt;&gt;"",SMALL('HELP ACC-ITEMS'!$C$4:$C$1000,ROW(A634))," "),"    ")</f>
        <v xml:space="preserve"> </v>
      </c>
      <c r="D640" s="56" t="str">
        <f t="array" ref="D640">IFERROR(INDEX('HELP ACC-ITEMS'!$D$4:$D$1000,SMALL(IF(C640='HELP ACC-ITEMS'!$C$4:$C$1000,ROW('HELP ACC-ITEMS'!$C$4:$C$1000)-3),COUNTIF($C$8:C640,C640))),"")</f>
        <v xml:space="preserve"> </v>
      </c>
      <c r="E640" s="56" t="str">
        <f t="array" ref="E640">IFERROR(INDEX('HELP ACC-ITEMS'!$E$4:$E$1000,SMALL(IF(C640='HELP ACC-ITEMS'!$C$4:$C$1000,ROW('HELP ACC-ITEMS'!$C$4:$C$1000)-3),COUNTIF($C$8:C640,C640))),"")</f>
        <v/>
      </c>
      <c r="F640" s="56" t="str">
        <f t="array" ref="F640">IFERROR(INDEX('HELP ACC-ITEMS'!$F$4:$F$1000,SMALL(IF(C640='HELP ACC-ITEMS'!$C$4:$C$1000,ROW('HELP ACC-ITEMS'!$C$4:$C$1000)-3),COUNTIF($C$8:C640,C640))),"")</f>
        <v xml:space="preserve"> </v>
      </c>
      <c r="G640" s="55">
        <f t="array" ref="G640">IF(OR(MID($E640,1,4)="وارد",MID($E640,1,10)="مرتجع عميل"),IF($D$3&lt;&gt;"",INDEX('HELP ACC-ITEMS'!$G$4:$G$1000,SMALL(IF(C640='HELP ACC-ITEMS'!$C$4:$C$1000,ROW('HELP ACC-ITEMS'!$C$4:$C$1000)-3),COUNTIF($C$8:C640,C640)))),0)</f>
        <v>0</v>
      </c>
      <c r="H640" s="55">
        <f t="array" ref="H640">IF(OR(MID($E640,1,5)="منصرف",MID($E640,1,10)="مرتجع مورد"),IF($D$3&lt;&gt;"",INDEX('HELP ACC-ITEMS'!$G$4:$G$1000,SMALL(IF(C640='HELP ACC-ITEMS'!$C$4:$C$1000,ROW('HELP ACC-ITEMS'!$C$4:$C$1000)-3),COUNTIF($C$8:C640,C640)))),0)</f>
        <v>0</v>
      </c>
      <c r="I640" s="55">
        <f t="shared" si="12"/>
        <v>0</v>
      </c>
      <c r="J640" s="55" t="str">
        <f t="array" ref="J640">IFERROR(INDEX('HELP ACC-ITEMS'!$H$4:$H$1000,SMALL(IF(C640='HELP ACC-ITEMS'!$C$4:$C$1000,ROW('HELP ACC-ITEMS'!$C$4:$C$1000)-3),COUNTIF($C$8:C640,C640))),"")</f>
        <v xml:space="preserve"> </v>
      </c>
    </row>
    <row r="641" spans="2:10">
      <c r="B641" s="55" t="str">
        <f>IF( E641&lt;&gt;"",COUNT($B$7:B640)+1,"")</f>
        <v/>
      </c>
      <c r="C641" s="57" t="str">
        <f>IFERROR(IF($D$3&lt;&gt;"",SMALL('HELP ACC-ITEMS'!$C$4:$C$1000,ROW(A635))," "),"    ")</f>
        <v xml:space="preserve"> </v>
      </c>
      <c r="D641" s="56" t="str">
        <f t="array" ref="D641">IFERROR(INDEX('HELP ACC-ITEMS'!$D$4:$D$1000,SMALL(IF(C641='HELP ACC-ITEMS'!$C$4:$C$1000,ROW('HELP ACC-ITEMS'!$C$4:$C$1000)-3),COUNTIF($C$8:C641,C641))),"")</f>
        <v xml:space="preserve"> </v>
      </c>
      <c r="E641" s="56" t="str">
        <f t="array" ref="E641">IFERROR(INDEX('HELP ACC-ITEMS'!$E$4:$E$1000,SMALL(IF(C641='HELP ACC-ITEMS'!$C$4:$C$1000,ROW('HELP ACC-ITEMS'!$C$4:$C$1000)-3),COUNTIF($C$8:C641,C641))),"")</f>
        <v/>
      </c>
      <c r="F641" s="56" t="str">
        <f t="array" ref="F641">IFERROR(INDEX('HELP ACC-ITEMS'!$F$4:$F$1000,SMALL(IF(C641='HELP ACC-ITEMS'!$C$4:$C$1000,ROW('HELP ACC-ITEMS'!$C$4:$C$1000)-3),COUNTIF($C$8:C641,C641))),"")</f>
        <v xml:space="preserve"> </v>
      </c>
      <c r="G641" s="55">
        <f t="array" ref="G641">IF(OR(MID($E641,1,4)="وارد",MID($E641,1,10)="مرتجع عميل"),IF($D$3&lt;&gt;"",INDEX('HELP ACC-ITEMS'!$G$4:$G$1000,SMALL(IF(C641='HELP ACC-ITEMS'!$C$4:$C$1000,ROW('HELP ACC-ITEMS'!$C$4:$C$1000)-3),COUNTIF($C$8:C641,C641)))),0)</f>
        <v>0</v>
      </c>
      <c r="H641" s="55">
        <f t="array" ref="H641">IF(OR(MID($E641,1,5)="منصرف",MID($E641,1,10)="مرتجع مورد"),IF($D$3&lt;&gt;"",INDEX('HELP ACC-ITEMS'!$G$4:$G$1000,SMALL(IF(C641='HELP ACC-ITEMS'!$C$4:$C$1000,ROW('HELP ACC-ITEMS'!$C$4:$C$1000)-3),COUNTIF($C$8:C641,C641)))),0)</f>
        <v>0</v>
      </c>
      <c r="I641" s="55">
        <f t="shared" si="12"/>
        <v>0</v>
      </c>
      <c r="J641" s="55" t="str">
        <f t="array" ref="J641">IFERROR(INDEX('HELP ACC-ITEMS'!$H$4:$H$1000,SMALL(IF(C641='HELP ACC-ITEMS'!$C$4:$C$1000,ROW('HELP ACC-ITEMS'!$C$4:$C$1000)-3),COUNTIF($C$8:C641,C641))),"")</f>
        <v xml:space="preserve"> </v>
      </c>
    </row>
    <row r="642" spans="2:10">
      <c r="B642" s="55" t="str">
        <f>IF( E642&lt;&gt;"",COUNT($B$7:B641)+1,"")</f>
        <v/>
      </c>
      <c r="C642" s="57" t="str">
        <f>IFERROR(IF($D$3&lt;&gt;"",SMALL('HELP ACC-ITEMS'!$C$4:$C$1000,ROW(A636))," "),"    ")</f>
        <v xml:space="preserve"> </v>
      </c>
      <c r="D642" s="56" t="str">
        <f t="array" ref="D642">IFERROR(INDEX('HELP ACC-ITEMS'!$D$4:$D$1000,SMALL(IF(C642='HELP ACC-ITEMS'!$C$4:$C$1000,ROW('HELP ACC-ITEMS'!$C$4:$C$1000)-3),COUNTIF($C$8:C642,C642))),"")</f>
        <v xml:space="preserve"> </v>
      </c>
      <c r="E642" s="56" t="str">
        <f t="array" ref="E642">IFERROR(INDEX('HELP ACC-ITEMS'!$E$4:$E$1000,SMALL(IF(C642='HELP ACC-ITEMS'!$C$4:$C$1000,ROW('HELP ACC-ITEMS'!$C$4:$C$1000)-3),COUNTIF($C$8:C642,C642))),"")</f>
        <v/>
      </c>
      <c r="F642" s="56" t="str">
        <f t="array" ref="F642">IFERROR(INDEX('HELP ACC-ITEMS'!$F$4:$F$1000,SMALL(IF(C642='HELP ACC-ITEMS'!$C$4:$C$1000,ROW('HELP ACC-ITEMS'!$C$4:$C$1000)-3),COUNTIF($C$8:C642,C642))),"")</f>
        <v xml:space="preserve"> </v>
      </c>
      <c r="G642" s="55">
        <f t="array" ref="G642">IF(OR(MID($E642,1,4)="وارد",MID($E642,1,10)="مرتجع عميل"),IF($D$3&lt;&gt;"",INDEX('HELP ACC-ITEMS'!$G$4:$G$1000,SMALL(IF(C642='HELP ACC-ITEMS'!$C$4:$C$1000,ROW('HELP ACC-ITEMS'!$C$4:$C$1000)-3),COUNTIF($C$8:C642,C642)))),0)</f>
        <v>0</v>
      </c>
      <c r="H642" s="55">
        <f t="array" ref="H642">IF(OR(MID($E642,1,5)="منصرف",MID($E642,1,10)="مرتجع مورد"),IF($D$3&lt;&gt;"",INDEX('HELP ACC-ITEMS'!$G$4:$G$1000,SMALL(IF(C642='HELP ACC-ITEMS'!$C$4:$C$1000,ROW('HELP ACC-ITEMS'!$C$4:$C$1000)-3),COUNTIF($C$8:C642,C642)))),0)</f>
        <v>0</v>
      </c>
      <c r="I642" s="55">
        <f t="shared" si="12"/>
        <v>0</v>
      </c>
      <c r="J642" s="55" t="str">
        <f t="array" ref="J642">IFERROR(INDEX('HELP ACC-ITEMS'!$H$4:$H$1000,SMALL(IF(C642='HELP ACC-ITEMS'!$C$4:$C$1000,ROW('HELP ACC-ITEMS'!$C$4:$C$1000)-3),COUNTIF($C$8:C642,C642))),"")</f>
        <v xml:space="preserve"> </v>
      </c>
    </row>
    <row r="643" spans="2:10">
      <c r="B643" s="55" t="str">
        <f>IF( E643&lt;&gt;"",COUNT($B$7:B642)+1,"")</f>
        <v/>
      </c>
      <c r="C643" s="57" t="str">
        <f>IFERROR(IF($D$3&lt;&gt;"",SMALL('HELP ACC-ITEMS'!$C$4:$C$1000,ROW(A637))," "),"    ")</f>
        <v xml:space="preserve"> </v>
      </c>
      <c r="D643" s="56" t="str">
        <f t="array" ref="D643">IFERROR(INDEX('HELP ACC-ITEMS'!$D$4:$D$1000,SMALL(IF(C643='HELP ACC-ITEMS'!$C$4:$C$1000,ROW('HELP ACC-ITEMS'!$C$4:$C$1000)-3),COUNTIF($C$8:C643,C643))),"")</f>
        <v xml:space="preserve"> </v>
      </c>
      <c r="E643" s="56" t="str">
        <f t="array" ref="E643">IFERROR(INDEX('HELP ACC-ITEMS'!$E$4:$E$1000,SMALL(IF(C643='HELP ACC-ITEMS'!$C$4:$C$1000,ROW('HELP ACC-ITEMS'!$C$4:$C$1000)-3),COUNTIF($C$8:C643,C643))),"")</f>
        <v/>
      </c>
      <c r="F643" s="56" t="str">
        <f t="array" ref="F643">IFERROR(INDEX('HELP ACC-ITEMS'!$F$4:$F$1000,SMALL(IF(C643='HELP ACC-ITEMS'!$C$4:$C$1000,ROW('HELP ACC-ITEMS'!$C$4:$C$1000)-3),COUNTIF($C$8:C643,C643))),"")</f>
        <v xml:space="preserve"> </v>
      </c>
      <c r="G643" s="55">
        <f t="array" ref="G643">IF(OR(MID($E643,1,4)="وارد",MID($E643,1,10)="مرتجع عميل"),IF($D$3&lt;&gt;"",INDEX('HELP ACC-ITEMS'!$G$4:$G$1000,SMALL(IF(C643='HELP ACC-ITEMS'!$C$4:$C$1000,ROW('HELP ACC-ITEMS'!$C$4:$C$1000)-3),COUNTIF($C$8:C643,C643)))),0)</f>
        <v>0</v>
      </c>
      <c r="H643" s="55">
        <f t="array" ref="H643">IF(OR(MID($E643,1,5)="منصرف",MID($E643,1,10)="مرتجع مورد"),IF($D$3&lt;&gt;"",INDEX('HELP ACC-ITEMS'!$G$4:$G$1000,SMALL(IF(C643='HELP ACC-ITEMS'!$C$4:$C$1000,ROW('HELP ACC-ITEMS'!$C$4:$C$1000)-3),COUNTIF($C$8:C643,C643)))),0)</f>
        <v>0</v>
      </c>
      <c r="I643" s="55">
        <f t="shared" si="12"/>
        <v>0</v>
      </c>
      <c r="J643" s="55" t="str">
        <f t="array" ref="J643">IFERROR(INDEX('HELP ACC-ITEMS'!$H$4:$H$1000,SMALL(IF(C643='HELP ACC-ITEMS'!$C$4:$C$1000,ROW('HELP ACC-ITEMS'!$C$4:$C$1000)-3),COUNTIF($C$8:C643,C643))),"")</f>
        <v xml:space="preserve"> </v>
      </c>
    </row>
    <row r="644" spans="2:10">
      <c r="B644" s="55" t="str">
        <f>IF( E644&lt;&gt;"",COUNT($B$7:B643)+1,"")</f>
        <v/>
      </c>
      <c r="C644" s="57" t="str">
        <f>IFERROR(IF($D$3&lt;&gt;"",SMALL('HELP ACC-ITEMS'!$C$4:$C$1000,ROW(A638))," "),"    ")</f>
        <v xml:space="preserve"> </v>
      </c>
      <c r="D644" s="56" t="str">
        <f t="array" ref="D644">IFERROR(INDEX('HELP ACC-ITEMS'!$D$4:$D$1000,SMALL(IF(C644='HELP ACC-ITEMS'!$C$4:$C$1000,ROW('HELP ACC-ITEMS'!$C$4:$C$1000)-3),COUNTIF($C$8:C644,C644))),"")</f>
        <v xml:space="preserve"> </v>
      </c>
      <c r="E644" s="56" t="str">
        <f t="array" ref="E644">IFERROR(INDEX('HELP ACC-ITEMS'!$E$4:$E$1000,SMALL(IF(C644='HELP ACC-ITEMS'!$C$4:$C$1000,ROW('HELP ACC-ITEMS'!$C$4:$C$1000)-3),COUNTIF($C$8:C644,C644))),"")</f>
        <v/>
      </c>
      <c r="F644" s="56" t="str">
        <f t="array" ref="F644">IFERROR(INDEX('HELP ACC-ITEMS'!$F$4:$F$1000,SMALL(IF(C644='HELP ACC-ITEMS'!$C$4:$C$1000,ROW('HELP ACC-ITEMS'!$C$4:$C$1000)-3),COUNTIF($C$8:C644,C644))),"")</f>
        <v xml:space="preserve"> </v>
      </c>
      <c r="G644" s="55">
        <f t="array" ref="G644">IF(OR(MID($E644,1,4)="وارد",MID($E644,1,10)="مرتجع عميل"),IF($D$3&lt;&gt;"",INDEX('HELP ACC-ITEMS'!$G$4:$G$1000,SMALL(IF(C644='HELP ACC-ITEMS'!$C$4:$C$1000,ROW('HELP ACC-ITEMS'!$C$4:$C$1000)-3),COUNTIF($C$8:C644,C644)))),0)</f>
        <v>0</v>
      </c>
      <c r="H644" s="55">
        <f t="array" ref="H644">IF(OR(MID($E644,1,5)="منصرف",MID($E644,1,10)="مرتجع مورد"),IF($D$3&lt;&gt;"",INDEX('HELP ACC-ITEMS'!$G$4:$G$1000,SMALL(IF(C644='HELP ACC-ITEMS'!$C$4:$C$1000,ROW('HELP ACC-ITEMS'!$C$4:$C$1000)-3),COUNTIF($C$8:C644,C644)))),0)</f>
        <v>0</v>
      </c>
      <c r="I644" s="55">
        <f t="shared" si="12"/>
        <v>0</v>
      </c>
      <c r="J644" s="55" t="str">
        <f t="array" ref="J644">IFERROR(INDEX('HELP ACC-ITEMS'!$H$4:$H$1000,SMALL(IF(C644='HELP ACC-ITEMS'!$C$4:$C$1000,ROW('HELP ACC-ITEMS'!$C$4:$C$1000)-3),COUNTIF($C$8:C644,C644))),"")</f>
        <v xml:space="preserve"> </v>
      </c>
    </row>
    <row r="645" spans="2:10">
      <c r="B645" s="55" t="str">
        <f>IF( E645&lt;&gt;"",COUNT($B$7:B644)+1,"")</f>
        <v/>
      </c>
      <c r="C645" s="57" t="str">
        <f>IFERROR(IF($D$3&lt;&gt;"",SMALL('HELP ACC-ITEMS'!$C$4:$C$1000,ROW(A639))," "),"    ")</f>
        <v xml:space="preserve"> </v>
      </c>
      <c r="D645" s="56" t="str">
        <f t="array" ref="D645">IFERROR(INDEX('HELP ACC-ITEMS'!$D$4:$D$1000,SMALL(IF(C645='HELP ACC-ITEMS'!$C$4:$C$1000,ROW('HELP ACC-ITEMS'!$C$4:$C$1000)-3),COUNTIF($C$8:C645,C645))),"")</f>
        <v xml:space="preserve"> </v>
      </c>
      <c r="E645" s="56" t="str">
        <f t="array" ref="E645">IFERROR(INDEX('HELP ACC-ITEMS'!$E$4:$E$1000,SMALL(IF(C645='HELP ACC-ITEMS'!$C$4:$C$1000,ROW('HELP ACC-ITEMS'!$C$4:$C$1000)-3),COUNTIF($C$8:C645,C645))),"")</f>
        <v/>
      </c>
      <c r="F645" s="56" t="str">
        <f t="array" ref="F645">IFERROR(INDEX('HELP ACC-ITEMS'!$F$4:$F$1000,SMALL(IF(C645='HELP ACC-ITEMS'!$C$4:$C$1000,ROW('HELP ACC-ITEMS'!$C$4:$C$1000)-3),COUNTIF($C$8:C645,C645))),"")</f>
        <v xml:space="preserve"> </v>
      </c>
      <c r="G645" s="55">
        <f t="array" ref="G645">IF(OR(MID($E645,1,4)="وارد",MID($E645,1,10)="مرتجع عميل"),IF($D$3&lt;&gt;"",INDEX('HELP ACC-ITEMS'!$G$4:$G$1000,SMALL(IF(C645='HELP ACC-ITEMS'!$C$4:$C$1000,ROW('HELP ACC-ITEMS'!$C$4:$C$1000)-3),COUNTIF($C$8:C645,C645)))),0)</f>
        <v>0</v>
      </c>
      <c r="H645" s="55">
        <f t="array" ref="H645">IF(OR(MID($E645,1,5)="منصرف",MID($E645,1,10)="مرتجع مورد"),IF($D$3&lt;&gt;"",INDEX('HELP ACC-ITEMS'!$G$4:$G$1000,SMALL(IF(C645='HELP ACC-ITEMS'!$C$4:$C$1000,ROW('HELP ACC-ITEMS'!$C$4:$C$1000)-3),COUNTIF($C$8:C645,C645)))),0)</f>
        <v>0</v>
      </c>
      <c r="I645" s="55">
        <f t="shared" si="12"/>
        <v>0</v>
      </c>
      <c r="J645" s="55" t="str">
        <f t="array" ref="J645">IFERROR(INDEX('HELP ACC-ITEMS'!$H$4:$H$1000,SMALL(IF(C645='HELP ACC-ITEMS'!$C$4:$C$1000,ROW('HELP ACC-ITEMS'!$C$4:$C$1000)-3),COUNTIF($C$8:C645,C645))),"")</f>
        <v xml:space="preserve"> </v>
      </c>
    </row>
    <row r="646" spans="2:10">
      <c r="B646" s="55" t="str">
        <f>IF( E646&lt;&gt;"",COUNT($B$7:B645)+1,"")</f>
        <v/>
      </c>
      <c r="C646" s="57" t="str">
        <f>IFERROR(IF($D$3&lt;&gt;"",SMALL('HELP ACC-ITEMS'!$C$4:$C$1000,ROW(A640))," "),"    ")</f>
        <v xml:space="preserve"> </v>
      </c>
      <c r="D646" s="56" t="str">
        <f t="array" ref="D646">IFERROR(INDEX('HELP ACC-ITEMS'!$D$4:$D$1000,SMALL(IF(C646='HELP ACC-ITEMS'!$C$4:$C$1000,ROW('HELP ACC-ITEMS'!$C$4:$C$1000)-3),COUNTIF($C$8:C646,C646))),"")</f>
        <v xml:space="preserve"> </v>
      </c>
      <c r="E646" s="56" t="str">
        <f t="array" ref="E646">IFERROR(INDEX('HELP ACC-ITEMS'!$E$4:$E$1000,SMALL(IF(C646='HELP ACC-ITEMS'!$C$4:$C$1000,ROW('HELP ACC-ITEMS'!$C$4:$C$1000)-3),COUNTIF($C$8:C646,C646))),"")</f>
        <v/>
      </c>
      <c r="F646" s="56" t="str">
        <f t="array" ref="F646">IFERROR(INDEX('HELP ACC-ITEMS'!$F$4:$F$1000,SMALL(IF(C646='HELP ACC-ITEMS'!$C$4:$C$1000,ROW('HELP ACC-ITEMS'!$C$4:$C$1000)-3),COUNTIF($C$8:C646,C646))),"")</f>
        <v xml:space="preserve"> </v>
      </c>
      <c r="G646" s="55">
        <f t="array" ref="G646">IF(OR(MID($E646,1,4)="وارد",MID($E646,1,10)="مرتجع عميل"),IF($D$3&lt;&gt;"",INDEX('HELP ACC-ITEMS'!$G$4:$G$1000,SMALL(IF(C646='HELP ACC-ITEMS'!$C$4:$C$1000,ROW('HELP ACC-ITEMS'!$C$4:$C$1000)-3),COUNTIF($C$8:C646,C646)))),0)</f>
        <v>0</v>
      </c>
      <c r="H646" s="55">
        <f t="array" ref="H646">IF(OR(MID($E646,1,5)="منصرف",MID($E646,1,10)="مرتجع مورد"),IF($D$3&lt;&gt;"",INDEX('HELP ACC-ITEMS'!$G$4:$G$1000,SMALL(IF(C646='HELP ACC-ITEMS'!$C$4:$C$1000,ROW('HELP ACC-ITEMS'!$C$4:$C$1000)-3),COUNTIF($C$8:C646,C646)))),0)</f>
        <v>0</v>
      </c>
      <c r="I646" s="55">
        <f t="shared" si="12"/>
        <v>0</v>
      </c>
      <c r="J646" s="55" t="str">
        <f t="array" ref="J646">IFERROR(INDEX('HELP ACC-ITEMS'!$H$4:$H$1000,SMALL(IF(C646='HELP ACC-ITEMS'!$C$4:$C$1000,ROW('HELP ACC-ITEMS'!$C$4:$C$1000)-3),COUNTIF($C$8:C646,C646))),"")</f>
        <v xml:space="preserve"> </v>
      </c>
    </row>
    <row r="647" spans="2:10">
      <c r="B647" s="55" t="str">
        <f>IF( E647&lt;&gt;"",COUNT($B$7:B646)+1,"")</f>
        <v/>
      </c>
      <c r="C647" s="57" t="str">
        <f>IFERROR(IF($D$3&lt;&gt;"",SMALL('HELP ACC-ITEMS'!$C$4:$C$1000,ROW(A641))," "),"    ")</f>
        <v xml:space="preserve"> </v>
      </c>
      <c r="D647" s="56" t="str">
        <f t="array" ref="D647">IFERROR(INDEX('HELP ACC-ITEMS'!$D$4:$D$1000,SMALL(IF(C647='HELP ACC-ITEMS'!$C$4:$C$1000,ROW('HELP ACC-ITEMS'!$C$4:$C$1000)-3),COUNTIF($C$8:C647,C647))),"")</f>
        <v xml:space="preserve"> </v>
      </c>
      <c r="E647" s="56" t="str">
        <f t="array" ref="E647">IFERROR(INDEX('HELP ACC-ITEMS'!$E$4:$E$1000,SMALL(IF(C647='HELP ACC-ITEMS'!$C$4:$C$1000,ROW('HELP ACC-ITEMS'!$C$4:$C$1000)-3),COUNTIF($C$8:C647,C647))),"")</f>
        <v/>
      </c>
      <c r="F647" s="56" t="str">
        <f t="array" ref="F647">IFERROR(INDEX('HELP ACC-ITEMS'!$F$4:$F$1000,SMALL(IF(C647='HELP ACC-ITEMS'!$C$4:$C$1000,ROW('HELP ACC-ITEMS'!$C$4:$C$1000)-3),COUNTIF($C$8:C647,C647))),"")</f>
        <v xml:space="preserve"> </v>
      </c>
      <c r="G647" s="55">
        <f t="array" ref="G647">IF(OR(MID($E647,1,4)="وارد",MID($E647,1,10)="مرتجع عميل"),IF($D$3&lt;&gt;"",INDEX('HELP ACC-ITEMS'!$G$4:$G$1000,SMALL(IF(C647='HELP ACC-ITEMS'!$C$4:$C$1000,ROW('HELP ACC-ITEMS'!$C$4:$C$1000)-3),COUNTIF($C$8:C647,C647)))),0)</f>
        <v>0</v>
      </c>
      <c r="H647" s="55">
        <f t="array" ref="H647">IF(OR(MID($E647,1,5)="منصرف",MID($E647,1,10)="مرتجع مورد"),IF($D$3&lt;&gt;"",INDEX('HELP ACC-ITEMS'!$G$4:$G$1000,SMALL(IF(C647='HELP ACC-ITEMS'!$C$4:$C$1000,ROW('HELP ACC-ITEMS'!$C$4:$C$1000)-3),COUNTIF($C$8:C647,C647)))),0)</f>
        <v>0</v>
      </c>
      <c r="I647" s="55">
        <f t="shared" si="12"/>
        <v>0</v>
      </c>
      <c r="J647" s="55" t="str">
        <f t="array" ref="J647">IFERROR(INDEX('HELP ACC-ITEMS'!$H$4:$H$1000,SMALL(IF(C647='HELP ACC-ITEMS'!$C$4:$C$1000,ROW('HELP ACC-ITEMS'!$C$4:$C$1000)-3),COUNTIF($C$8:C647,C647))),"")</f>
        <v xml:space="preserve"> </v>
      </c>
    </row>
    <row r="648" spans="2:10">
      <c r="B648" s="55" t="str">
        <f>IF( E648&lt;&gt;"",COUNT($B$7:B647)+1,"")</f>
        <v/>
      </c>
      <c r="C648" s="57" t="str">
        <f>IFERROR(IF($D$3&lt;&gt;"",SMALL('HELP ACC-ITEMS'!$C$4:$C$1000,ROW(A642))," "),"    ")</f>
        <v xml:space="preserve"> </v>
      </c>
      <c r="D648" s="56" t="str">
        <f t="array" ref="D648">IFERROR(INDEX('HELP ACC-ITEMS'!$D$4:$D$1000,SMALL(IF(C648='HELP ACC-ITEMS'!$C$4:$C$1000,ROW('HELP ACC-ITEMS'!$C$4:$C$1000)-3),COUNTIF($C$8:C648,C648))),"")</f>
        <v xml:space="preserve"> </v>
      </c>
      <c r="E648" s="56" t="str">
        <f t="array" ref="E648">IFERROR(INDEX('HELP ACC-ITEMS'!$E$4:$E$1000,SMALL(IF(C648='HELP ACC-ITEMS'!$C$4:$C$1000,ROW('HELP ACC-ITEMS'!$C$4:$C$1000)-3),COUNTIF($C$8:C648,C648))),"")</f>
        <v/>
      </c>
      <c r="F648" s="56" t="str">
        <f t="array" ref="F648">IFERROR(INDEX('HELP ACC-ITEMS'!$F$4:$F$1000,SMALL(IF(C648='HELP ACC-ITEMS'!$C$4:$C$1000,ROW('HELP ACC-ITEMS'!$C$4:$C$1000)-3),COUNTIF($C$8:C648,C648))),"")</f>
        <v xml:space="preserve"> </v>
      </c>
      <c r="G648" s="55">
        <f t="array" ref="G648">IF(OR(MID($E648,1,4)="وارد",MID($E648,1,10)="مرتجع عميل"),IF($D$3&lt;&gt;"",INDEX('HELP ACC-ITEMS'!$G$4:$G$1000,SMALL(IF(C648='HELP ACC-ITEMS'!$C$4:$C$1000,ROW('HELP ACC-ITEMS'!$C$4:$C$1000)-3),COUNTIF($C$8:C648,C648)))),0)</f>
        <v>0</v>
      </c>
      <c r="H648" s="55">
        <f t="array" ref="H648">IF(OR(MID($E648,1,5)="منصرف",MID($E648,1,10)="مرتجع مورد"),IF($D$3&lt;&gt;"",INDEX('HELP ACC-ITEMS'!$G$4:$G$1000,SMALL(IF(C648='HELP ACC-ITEMS'!$C$4:$C$1000,ROW('HELP ACC-ITEMS'!$C$4:$C$1000)-3),COUNTIF($C$8:C648,C648)))),0)</f>
        <v>0</v>
      </c>
      <c r="I648" s="55">
        <f t="shared" si="12"/>
        <v>0</v>
      </c>
      <c r="J648" s="55" t="str">
        <f t="array" ref="J648">IFERROR(INDEX('HELP ACC-ITEMS'!$H$4:$H$1000,SMALL(IF(C648='HELP ACC-ITEMS'!$C$4:$C$1000,ROW('HELP ACC-ITEMS'!$C$4:$C$1000)-3),COUNTIF($C$8:C648,C648))),"")</f>
        <v xml:space="preserve"> </v>
      </c>
    </row>
    <row r="649" spans="2:10">
      <c r="B649" s="55" t="str">
        <f>IF( E649&lt;&gt;"",COUNT($B$7:B648)+1,"")</f>
        <v/>
      </c>
      <c r="C649" s="57" t="str">
        <f>IFERROR(IF($D$3&lt;&gt;"",SMALL('HELP ACC-ITEMS'!$C$4:$C$1000,ROW(A643))," "),"    ")</f>
        <v xml:space="preserve"> </v>
      </c>
      <c r="D649" s="56" t="str">
        <f t="array" ref="D649">IFERROR(INDEX('HELP ACC-ITEMS'!$D$4:$D$1000,SMALL(IF(C649='HELP ACC-ITEMS'!$C$4:$C$1000,ROW('HELP ACC-ITEMS'!$C$4:$C$1000)-3),COUNTIF($C$8:C649,C649))),"")</f>
        <v xml:space="preserve"> </v>
      </c>
      <c r="E649" s="56" t="str">
        <f t="array" ref="E649">IFERROR(INDEX('HELP ACC-ITEMS'!$E$4:$E$1000,SMALL(IF(C649='HELP ACC-ITEMS'!$C$4:$C$1000,ROW('HELP ACC-ITEMS'!$C$4:$C$1000)-3),COUNTIF($C$8:C649,C649))),"")</f>
        <v/>
      </c>
      <c r="F649" s="56" t="str">
        <f t="array" ref="F649">IFERROR(INDEX('HELP ACC-ITEMS'!$F$4:$F$1000,SMALL(IF(C649='HELP ACC-ITEMS'!$C$4:$C$1000,ROW('HELP ACC-ITEMS'!$C$4:$C$1000)-3),COUNTIF($C$8:C649,C649))),"")</f>
        <v xml:space="preserve"> </v>
      </c>
      <c r="G649" s="55">
        <f t="array" ref="G649">IF(OR(MID($E649,1,4)="وارد",MID($E649,1,10)="مرتجع عميل"),IF($D$3&lt;&gt;"",INDEX('HELP ACC-ITEMS'!$G$4:$G$1000,SMALL(IF(C649='HELP ACC-ITEMS'!$C$4:$C$1000,ROW('HELP ACC-ITEMS'!$C$4:$C$1000)-3),COUNTIF($C$8:C649,C649)))),0)</f>
        <v>0</v>
      </c>
      <c r="H649" s="55">
        <f t="array" ref="H649">IF(OR(MID($E649,1,5)="منصرف",MID($E649,1,10)="مرتجع مورد"),IF($D$3&lt;&gt;"",INDEX('HELP ACC-ITEMS'!$G$4:$G$1000,SMALL(IF(C649='HELP ACC-ITEMS'!$C$4:$C$1000,ROW('HELP ACC-ITEMS'!$C$4:$C$1000)-3),COUNTIF($C$8:C649,C649)))),0)</f>
        <v>0</v>
      </c>
      <c r="I649" s="55">
        <f t="shared" si="12"/>
        <v>0</v>
      </c>
      <c r="J649" s="55" t="str">
        <f t="array" ref="J649">IFERROR(INDEX('HELP ACC-ITEMS'!$H$4:$H$1000,SMALL(IF(C649='HELP ACC-ITEMS'!$C$4:$C$1000,ROW('HELP ACC-ITEMS'!$C$4:$C$1000)-3),COUNTIF($C$8:C649,C649))),"")</f>
        <v xml:space="preserve"> </v>
      </c>
    </row>
    <row r="650" spans="2:10">
      <c r="B650" s="55" t="str">
        <f>IF( E650&lt;&gt;"",COUNT($B$7:B649)+1,"")</f>
        <v/>
      </c>
      <c r="C650" s="57" t="str">
        <f>IFERROR(IF($D$3&lt;&gt;"",SMALL('HELP ACC-ITEMS'!$C$4:$C$1000,ROW(A644))," "),"    ")</f>
        <v xml:space="preserve"> </v>
      </c>
      <c r="D650" s="56" t="str">
        <f t="array" ref="D650">IFERROR(INDEX('HELP ACC-ITEMS'!$D$4:$D$1000,SMALL(IF(C650='HELP ACC-ITEMS'!$C$4:$C$1000,ROW('HELP ACC-ITEMS'!$C$4:$C$1000)-3),COUNTIF($C$8:C650,C650))),"")</f>
        <v xml:space="preserve"> </v>
      </c>
      <c r="E650" s="56" t="str">
        <f t="array" ref="E650">IFERROR(INDEX('HELP ACC-ITEMS'!$E$4:$E$1000,SMALL(IF(C650='HELP ACC-ITEMS'!$C$4:$C$1000,ROW('HELP ACC-ITEMS'!$C$4:$C$1000)-3),COUNTIF($C$8:C650,C650))),"")</f>
        <v/>
      </c>
      <c r="F650" s="56" t="str">
        <f t="array" ref="F650">IFERROR(INDEX('HELP ACC-ITEMS'!$F$4:$F$1000,SMALL(IF(C650='HELP ACC-ITEMS'!$C$4:$C$1000,ROW('HELP ACC-ITEMS'!$C$4:$C$1000)-3),COUNTIF($C$8:C650,C650))),"")</f>
        <v xml:space="preserve"> </v>
      </c>
      <c r="G650" s="55">
        <f t="array" ref="G650">IF(OR(MID($E650,1,4)="وارد",MID($E650,1,10)="مرتجع عميل"),IF($D$3&lt;&gt;"",INDEX('HELP ACC-ITEMS'!$G$4:$G$1000,SMALL(IF(C650='HELP ACC-ITEMS'!$C$4:$C$1000,ROW('HELP ACC-ITEMS'!$C$4:$C$1000)-3),COUNTIF($C$8:C650,C650)))),0)</f>
        <v>0</v>
      </c>
      <c r="H650" s="55">
        <f t="array" ref="H650">IF(OR(MID($E650,1,5)="منصرف",MID($E650,1,10)="مرتجع مورد"),IF($D$3&lt;&gt;"",INDEX('HELP ACC-ITEMS'!$G$4:$G$1000,SMALL(IF(C650='HELP ACC-ITEMS'!$C$4:$C$1000,ROW('HELP ACC-ITEMS'!$C$4:$C$1000)-3),COUNTIF($C$8:C650,C650)))),0)</f>
        <v>0</v>
      </c>
      <c r="I650" s="55">
        <f t="shared" si="12"/>
        <v>0</v>
      </c>
      <c r="J650" s="55" t="str">
        <f t="array" ref="J650">IFERROR(INDEX('HELP ACC-ITEMS'!$H$4:$H$1000,SMALL(IF(C650='HELP ACC-ITEMS'!$C$4:$C$1000,ROW('HELP ACC-ITEMS'!$C$4:$C$1000)-3),COUNTIF($C$8:C650,C650))),"")</f>
        <v xml:space="preserve"> </v>
      </c>
    </row>
    <row r="651" spans="2:10">
      <c r="B651" s="55" t="str">
        <f>IF( E651&lt;&gt;"",COUNT($B$7:B650)+1,"")</f>
        <v/>
      </c>
      <c r="C651" s="57" t="str">
        <f>IFERROR(IF($D$3&lt;&gt;"",SMALL('HELP ACC-ITEMS'!$C$4:$C$1000,ROW(A645))," "),"    ")</f>
        <v xml:space="preserve"> </v>
      </c>
      <c r="D651" s="56" t="str">
        <f t="array" ref="D651">IFERROR(INDEX('HELP ACC-ITEMS'!$D$4:$D$1000,SMALL(IF(C651='HELP ACC-ITEMS'!$C$4:$C$1000,ROW('HELP ACC-ITEMS'!$C$4:$C$1000)-3),COUNTIF($C$8:C651,C651))),"")</f>
        <v xml:space="preserve"> </v>
      </c>
      <c r="E651" s="56" t="str">
        <f t="array" ref="E651">IFERROR(INDEX('HELP ACC-ITEMS'!$E$4:$E$1000,SMALL(IF(C651='HELP ACC-ITEMS'!$C$4:$C$1000,ROW('HELP ACC-ITEMS'!$C$4:$C$1000)-3),COUNTIF($C$8:C651,C651))),"")</f>
        <v/>
      </c>
      <c r="F651" s="56" t="str">
        <f t="array" ref="F651">IFERROR(INDEX('HELP ACC-ITEMS'!$F$4:$F$1000,SMALL(IF(C651='HELP ACC-ITEMS'!$C$4:$C$1000,ROW('HELP ACC-ITEMS'!$C$4:$C$1000)-3),COUNTIF($C$8:C651,C651))),"")</f>
        <v xml:space="preserve"> </v>
      </c>
      <c r="G651" s="55">
        <f t="array" ref="G651">IF(OR(MID($E651,1,4)="وارد",MID($E651,1,10)="مرتجع عميل"),IF($D$3&lt;&gt;"",INDEX('HELP ACC-ITEMS'!$G$4:$G$1000,SMALL(IF(C651='HELP ACC-ITEMS'!$C$4:$C$1000,ROW('HELP ACC-ITEMS'!$C$4:$C$1000)-3),COUNTIF($C$8:C651,C651)))),0)</f>
        <v>0</v>
      </c>
      <c r="H651" s="55">
        <f t="array" ref="H651">IF(OR(MID($E651,1,5)="منصرف",MID($E651,1,10)="مرتجع مورد"),IF($D$3&lt;&gt;"",INDEX('HELP ACC-ITEMS'!$G$4:$G$1000,SMALL(IF(C651='HELP ACC-ITEMS'!$C$4:$C$1000,ROW('HELP ACC-ITEMS'!$C$4:$C$1000)-3),COUNTIF($C$8:C651,C651)))),0)</f>
        <v>0</v>
      </c>
      <c r="I651" s="55">
        <f t="shared" si="12"/>
        <v>0</v>
      </c>
      <c r="J651" s="55" t="str">
        <f t="array" ref="J651">IFERROR(INDEX('HELP ACC-ITEMS'!$H$4:$H$1000,SMALL(IF(C651='HELP ACC-ITEMS'!$C$4:$C$1000,ROW('HELP ACC-ITEMS'!$C$4:$C$1000)-3),COUNTIF($C$8:C651,C651))),"")</f>
        <v xml:space="preserve"> </v>
      </c>
    </row>
    <row r="652" spans="2:10">
      <c r="B652" s="55" t="str">
        <f>IF( E652&lt;&gt;"",COUNT($B$7:B651)+1,"")</f>
        <v/>
      </c>
      <c r="C652" s="57" t="str">
        <f>IFERROR(IF($D$3&lt;&gt;"",SMALL('HELP ACC-ITEMS'!$C$4:$C$1000,ROW(A646))," "),"    ")</f>
        <v xml:space="preserve"> </v>
      </c>
      <c r="D652" s="56" t="str">
        <f t="array" ref="D652">IFERROR(INDEX('HELP ACC-ITEMS'!$D$4:$D$1000,SMALL(IF(C652='HELP ACC-ITEMS'!$C$4:$C$1000,ROW('HELP ACC-ITEMS'!$C$4:$C$1000)-3),COUNTIF($C$8:C652,C652))),"")</f>
        <v xml:space="preserve"> </v>
      </c>
      <c r="E652" s="56" t="str">
        <f t="array" ref="E652">IFERROR(INDEX('HELP ACC-ITEMS'!$E$4:$E$1000,SMALL(IF(C652='HELP ACC-ITEMS'!$C$4:$C$1000,ROW('HELP ACC-ITEMS'!$C$4:$C$1000)-3),COUNTIF($C$8:C652,C652))),"")</f>
        <v/>
      </c>
      <c r="F652" s="56" t="str">
        <f t="array" ref="F652">IFERROR(INDEX('HELP ACC-ITEMS'!$F$4:$F$1000,SMALL(IF(C652='HELP ACC-ITEMS'!$C$4:$C$1000,ROW('HELP ACC-ITEMS'!$C$4:$C$1000)-3),COUNTIF($C$8:C652,C652))),"")</f>
        <v xml:space="preserve"> </v>
      </c>
      <c r="G652" s="55">
        <f t="array" ref="G652">IF(OR(MID($E652,1,4)="وارد",MID($E652,1,10)="مرتجع عميل"),IF($D$3&lt;&gt;"",INDEX('HELP ACC-ITEMS'!$G$4:$G$1000,SMALL(IF(C652='HELP ACC-ITEMS'!$C$4:$C$1000,ROW('HELP ACC-ITEMS'!$C$4:$C$1000)-3),COUNTIF($C$8:C652,C652)))),0)</f>
        <v>0</v>
      </c>
      <c r="H652" s="55">
        <f t="array" ref="H652">IF(OR(MID($E652,1,5)="منصرف",MID($E652,1,10)="مرتجع مورد"),IF($D$3&lt;&gt;"",INDEX('HELP ACC-ITEMS'!$G$4:$G$1000,SMALL(IF(C652='HELP ACC-ITEMS'!$C$4:$C$1000,ROW('HELP ACC-ITEMS'!$C$4:$C$1000)-3),COUNTIF($C$8:C652,C652)))),0)</f>
        <v>0</v>
      </c>
      <c r="I652" s="55">
        <f t="shared" si="12"/>
        <v>0</v>
      </c>
      <c r="J652" s="55" t="str">
        <f t="array" ref="J652">IFERROR(INDEX('HELP ACC-ITEMS'!$H$4:$H$1000,SMALL(IF(C652='HELP ACC-ITEMS'!$C$4:$C$1000,ROW('HELP ACC-ITEMS'!$C$4:$C$1000)-3),COUNTIF($C$8:C652,C652))),"")</f>
        <v xml:space="preserve"> </v>
      </c>
    </row>
    <row r="653" spans="2:10">
      <c r="B653" s="55" t="str">
        <f>IF( E653&lt;&gt;"",COUNT($B$7:B652)+1,"")</f>
        <v/>
      </c>
      <c r="C653" s="57" t="str">
        <f>IFERROR(IF($D$3&lt;&gt;"",SMALL('HELP ACC-ITEMS'!$C$4:$C$1000,ROW(A647))," "),"    ")</f>
        <v xml:space="preserve"> </v>
      </c>
      <c r="D653" s="56" t="str">
        <f t="array" ref="D653">IFERROR(INDEX('HELP ACC-ITEMS'!$D$4:$D$1000,SMALL(IF(C653='HELP ACC-ITEMS'!$C$4:$C$1000,ROW('HELP ACC-ITEMS'!$C$4:$C$1000)-3),COUNTIF($C$8:C653,C653))),"")</f>
        <v xml:space="preserve"> </v>
      </c>
      <c r="E653" s="56" t="str">
        <f t="array" ref="E653">IFERROR(INDEX('HELP ACC-ITEMS'!$E$4:$E$1000,SMALL(IF(C653='HELP ACC-ITEMS'!$C$4:$C$1000,ROW('HELP ACC-ITEMS'!$C$4:$C$1000)-3),COUNTIF($C$8:C653,C653))),"")</f>
        <v/>
      </c>
      <c r="F653" s="56" t="str">
        <f t="array" ref="F653">IFERROR(INDEX('HELP ACC-ITEMS'!$F$4:$F$1000,SMALL(IF(C653='HELP ACC-ITEMS'!$C$4:$C$1000,ROW('HELP ACC-ITEMS'!$C$4:$C$1000)-3),COUNTIF($C$8:C653,C653))),"")</f>
        <v xml:space="preserve"> </v>
      </c>
      <c r="G653" s="55">
        <f t="array" ref="G653">IF(OR(MID($E653,1,4)="وارد",MID($E653,1,10)="مرتجع عميل"),IF($D$3&lt;&gt;"",INDEX('HELP ACC-ITEMS'!$G$4:$G$1000,SMALL(IF(C653='HELP ACC-ITEMS'!$C$4:$C$1000,ROW('HELP ACC-ITEMS'!$C$4:$C$1000)-3),COUNTIF($C$8:C653,C653)))),0)</f>
        <v>0</v>
      </c>
      <c r="H653" s="55">
        <f t="array" ref="H653">IF(OR(MID($E653,1,5)="منصرف",MID($E653,1,10)="مرتجع مورد"),IF($D$3&lt;&gt;"",INDEX('HELP ACC-ITEMS'!$G$4:$G$1000,SMALL(IF(C653='HELP ACC-ITEMS'!$C$4:$C$1000,ROW('HELP ACC-ITEMS'!$C$4:$C$1000)-3),COUNTIF($C$8:C653,C653)))),0)</f>
        <v>0</v>
      </c>
      <c r="I653" s="55">
        <f t="shared" si="12"/>
        <v>0</v>
      </c>
      <c r="J653" s="55" t="str">
        <f t="array" ref="J653">IFERROR(INDEX('HELP ACC-ITEMS'!$H$4:$H$1000,SMALL(IF(C653='HELP ACC-ITEMS'!$C$4:$C$1000,ROW('HELP ACC-ITEMS'!$C$4:$C$1000)-3),COUNTIF($C$8:C653,C653))),"")</f>
        <v xml:space="preserve"> </v>
      </c>
    </row>
    <row r="654" spans="2:10">
      <c r="B654" s="55" t="str">
        <f>IF( E654&lt;&gt;"",COUNT($B$7:B653)+1,"")</f>
        <v/>
      </c>
      <c r="C654" s="57" t="str">
        <f>IFERROR(IF($D$3&lt;&gt;"",SMALL('HELP ACC-ITEMS'!$C$4:$C$1000,ROW(A648))," "),"    ")</f>
        <v xml:space="preserve"> </v>
      </c>
      <c r="D654" s="56" t="str">
        <f t="array" ref="D654">IFERROR(INDEX('HELP ACC-ITEMS'!$D$4:$D$1000,SMALL(IF(C654='HELP ACC-ITEMS'!$C$4:$C$1000,ROW('HELP ACC-ITEMS'!$C$4:$C$1000)-3),COUNTIF($C$8:C654,C654))),"")</f>
        <v xml:space="preserve"> </v>
      </c>
      <c r="E654" s="56" t="str">
        <f t="array" ref="E654">IFERROR(INDEX('HELP ACC-ITEMS'!$E$4:$E$1000,SMALL(IF(C654='HELP ACC-ITEMS'!$C$4:$C$1000,ROW('HELP ACC-ITEMS'!$C$4:$C$1000)-3),COUNTIF($C$8:C654,C654))),"")</f>
        <v/>
      </c>
      <c r="F654" s="56" t="str">
        <f t="array" ref="F654">IFERROR(INDEX('HELP ACC-ITEMS'!$F$4:$F$1000,SMALL(IF(C654='HELP ACC-ITEMS'!$C$4:$C$1000,ROW('HELP ACC-ITEMS'!$C$4:$C$1000)-3),COUNTIF($C$8:C654,C654))),"")</f>
        <v xml:space="preserve"> </v>
      </c>
      <c r="G654" s="55">
        <f t="array" ref="G654">IF(OR(MID($E654,1,4)="وارد",MID($E654,1,10)="مرتجع عميل"),IF($D$3&lt;&gt;"",INDEX('HELP ACC-ITEMS'!$G$4:$G$1000,SMALL(IF(C654='HELP ACC-ITEMS'!$C$4:$C$1000,ROW('HELP ACC-ITEMS'!$C$4:$C$1000)-3),COUNTIF($C$8:C654,C654)))),0)</f>
        <v>0</v>
      </c>
      <c r="H654" s="55">
        <f t="array" ref="H654">IF(OR(MID($E654,1,5)="منصرف",MID($E654,1,10)="مرتجع مورد"),IF($D$3&lt;&gt;"",INDEX('HELP ACC-ITEMS'!$G$4:$G$1000,SMALL(IF(C654='HELP ACC-ITEMS'!$C$4:$C$1000,ROW('HELP ACC-ITEMS'!$C$4:$C$1000)-3),COUNTIF($C$8:C654,C654)))),0)</f>
        <v>0</v>
      </c>
      <c r="I654" s="55">
        <f t="shared" ref="I654:I717" si="13">I653+G654-H654</f>
        <v>0</v>
      </c>
      <c r="J654" s="55" t="str">
        <f t="array" ref="J654">IFERROR(INDEX('HELP ACC-ITEMS'!$H$4:$H$1000,SMALL(IF(C654='HELP ACC-ITEMS'!$C$4:$C$1000,ROW('HELP ACC-ITEMS'!$C$4:$C$1000)-3),COUNTIF($C$8:C654,C654))),"")</f>
        <v xml:space="preserve"> </v>
      </c>
    </row>
    <row r="655" spans="2:10">
      <c r="B655" s="55" t="str">
        <f>IF( E655&lt;&gt;"",COUNT($B$7:B654)+1,"")</f>
        <v/>
      </c>
      <c r="C655" s="57" t="str">
        <f>IFERROR(IF($D$3&lt;&gt;"",SMALL('HELP ACC-ITEMS'!$C$4:$C$1000,ROW(A649))," "),"    ")</f>
        <v xml:space="preserve"> </v>
      </c>
      <c r="D655" s="56" t="str">
        <f t="array" ref="D655">IFERROR(INDEX('HELP ACC-ITEMS'!$D$4:$D$1000,SMALL(IF(C655='HELP ACC-ITEMS'!$C$4:$C$1000,ROW('HELP ACC-ITEMS'!$C$4:$C$1000)-3),COUNTIF($C$8:C655,C655))),"")</f>
        <v xml:space="preserve"> </v>
      </c>
      <c r="E655" s="56" t="str">
        <f t="array" ref="E655">IFERROR(INDEX('HELP ACC-ITEMS'!$E$4:$E$1000,SMALL(IF(C655='HELP ACC-ITEMS'!$C$4:$C$1000,ROW('HELP ACC-ITEMS'!$C$4:$C$1000)-3),COUNTIF($C$8:C655,C655))),"")</f>
        <v/>
      </c>
      <c r="F655" s="56" t="str">
        <f t="array" ref="F655">IFERROR(INDEX('HELP ACC-ITEMS'!$F$4:$F$1000,SMALL(IF(C655='HELP ACC-ITEMS'!$C$4:$C$1000,ROW('HELP ACC-ITEMS'!$C$4:$C$1000)-3),COUNTIF($C$8:C655,C655))),"")</f>
        <v xml:space="preserve"> </v>
      </c>
      <c r="G655" s="55">
        <f t="array" ref="G655">IF(OR(MID($E655,1,4)="وارد",MID($E655,1,10)="مرتجع عميل"),IF($D$3&lt;&gt;"",INDEX('HELP ACC-ITEMS'!$G$4:$G$1000,SMALL(IF(C655='HELP ACC-ITEMS'!$C$4:$C$1000,ROW('HELP ACC-ITEMS'!$C$4:$C$1000)-3),COUNTIF($C$8:C655,C655)))),0)</f>
        <v>0</v>
      </c>
      <c r="H655" s="55">
        <f t="array" ref="H655">IF(OR(MID($E655,1,5)="منصرف",MID($E655,1,10)="مرتجع مورد"),IF($D$3&lt;&gt;"",INDEX('HELP ACC-ITEMS'!$G$4:$G$1000,SMALL(IF(C655='HELP ACC-ITEMS'!$C$4:$C$1000,ROW('HELP ACC-ITEMS'!$C$4:$C$1000)-3),COUNTIF($C$8:C655,C655)))),0)</f>
        <v>0</v>
      </c>
      <c r="I655" s="55">
        <f t="shared" si="13"/>
        <v>0</v>
      </c>
      <c r="J655" s="55" t="str">
        <f t="array" ref="J655">IFERROR(INDEX('HELP ACC-ITEMS'!$H$4:$H$1000,SMALL(IF(C655='HELP ACC-ITEMS'!$C$4:$C$1000,ROW('HELP ACC-ITEMS'!$C$4:$C$1000)-3),COUNTIF($C$8:C655,C655))),"")</f>
        <v xml:space="preserve"> </v>
      </c>
    </row>
    <row r="656" spans="2:10">
      <c r="B656" s="55" t="str">
        <f>IF( E656&lt;&gt;"",COUNT($B$7:B655)+1,"")</f>
        <v/>
      </c>
      <c r="C656" s="57" t="str">
        <f>IFERROR(IF($D$3&lt;&gt;"",SMALL('HELP ACC-ITEMS'!$C$4:$C$1000,ROW(A650))," "),"    ")</f>
        <v xml:space="preserve"> </v>
      </c>
      <c r="D656" s="56" t="str">
        <f t="array" ref="D656">IFERROR(INDEX('HELP ACC-ITEMS'!$D$4:$D$1000,SMALL(IF(C656='HELP ACC-ITEMS'!$C$4:$C$1000,ROW('HELP ACC-ITEMS'!$C$4:$C$1000)-3),COUNTIF($C$8:C656,C656))),"")</f>
        <v xml:space="preserve"> </v>
      </c>
      <c r="E656" s="56" t="str">
        <f t="array" ref="E656">IFERROR(INDEX('HELP ACC-ITEMS'!$E$4:$E$1000,SMALL(IF(C656='HELP ACC-ITEMS'!$C$4:$C$1000,ROW('HELP ACC-ITEMS'!$C$4:$C$1000)-3),COUNTIF($C$8:C656,C656))),"")</f>
        <v/>
      </c>
      <c r="F656" s="56" t="str">
        <f t="array" ref="F656">IFERROR(INDEX('HELP ACC-ITEMS'!$F$4:$F$1000,SMALL(IF(C656='HELP ACC-ITEMS'!$C$4:$C$1000,ROW('HELP ACC-ITEMS'!$C$4:$C$1000)-3),COUNTIF($C$8:C656,C656))),"")</f>
        <v xml:space="preserve"> </v>
      </c>
      <c r="G656" s="55">
        <f t="array" ref="G656">IF(OR(MID($E656,1,4)="وارد",MID($E656,1,10)="مرتجع عميل"),IF($D$3&lt;&gt;"",INDEX('HELP ACC-ITEMS'!$G$4:$G$1000,SMALL(IF(C656='HELP ACC-ITEMS'!$C$4:$C$1000,ROW('HELP ACC-ITEMS'!$C$4:$C$1000)-3),COUNTIF($C$8:C656,C656)))),0)</f>
        <v>0</v>
      </c>
      <c r="H656" s="55">
        <f t="array" ref="H656">IF(OR(MID($E656,1,5)="منصرف",MID($E656,1,10)="مرتجع مورد"),IF($D$3&lt;&gt;"",INDEX('HELP ACC-ITEMS'!$G$4:$G$1000,SMALL(IF(C656='HELP ACC-ITEMS'!$C$4:$C$1000,ROW('HELP ACC-ITEMS'!$C$4:$C$1000)-3),COUNTIF($C$8:C656,C656)))),0)</f>
        <v>0</v>
      </c>
      <c r="I656" s="55">
        <f t="shared" si="13"/>
        <v>0</v>
      </c>
      <c r="J656" s="55" t="str">
        <f t="array" ref="J656">IFERROR(INDEX('HELP ACC-ITEMS'!$H$4:$H$1000,SMALL(IF(C656='HELP ACC-ITEMS'!$C$4:$C$1000,ROW('HELP ACC-ITEMS'!$C$4:$C$1000)-3),COUNTIF($C$8:C656,C656))),"")</f>
        <v xml:space="preserve"> </v>
      </c>
    </row>
    <row r="657" spans="2:10">
      <c r="B657" s="55" t="str">
        <f>IF( E657&lt;&gt;"",COUNT($B$7:B656)+1,"")</f>
        <v/>
      </c>
      <c r="C657" s="57" t="str">
        <f>IFERROR(IF($D$3&lt;&gt;"",SMALL('HELP ACC-ITEMS'!$C$4:$C$1000,ROW(A651))," "),"    ")</f>
        <v xml:space="preserve"> </v>
      </c>
      <c r="D657" s="56" t="str">
        <f t="array" ref="D657">IFERROR(INDEX('HELP ACC-ITEMS'!$D$4:$D$1000,SMALL(IF(C657='HELP ACC-ITEMS'!$C$4:$C$1000,ROW('HELP ACC-ITEMS'!$C$4:$C$1000)-3),COUNTIF($C$8:C657,C657))),"")</f>
        <v xml:space="preserve"> </v>
      </c>
      <c r="E657" s="56" t="str">
        <f t="array" ref="E657">IFERROR(INDEX('HELP ACC-ITEMS'!$E$4:$E$1000,SMALL(IF(C657='HELP ACC-ITEMS'!$C$4:$C$1000,ROW('HELP ACC-ITEMS'!$C$4:$C$1000)-3),COUNTIF($C$8:C657,C657))),"")</f>
        <v/>
      </c>
      <c r="F657" s="56" t="str">
        <f t="array" ref="F657">IFERROR(INDEX('HELP ACC-ITEMS'!$F$4:$F$1000,SMALL(IF(C657='HELP ACC-ITEMS'!$C$4:$C$1000,ROW('HELP ACC-ITEMS'!$C$4:$C$1000)-3),COUNTIF($C$8:C657,C657))),"")</f>
        <v xml:space="preserve"> </v>
      </c>
      <c r="G657" s="55">
        <f t="array" ref="G657">IF(OR(MID($E657,1,4)="وارد",MID($E657,1,10)="مرتجع عميل"),IF($D$3&lt;&gt;"",INDEX('HELP ACC-ITEMS'!$G$4:$G$1000,SMALL(IF(C657='HELP ACC-ITEMS'!$C$4:$C$1000,ROW('HELP ACC-ITEMS'!$C$4:$C$1000)-3),COUNTIF($C$8:C657,C657)))),0)</f>
        <v>0</v>
      </c>
      <c r="H657" s="55">
        <f t="array" ref="H657">IF(OR(MID($E657,1,5)="منصرف",MID($E657,1,10)="مرتجع مورد"),IF($D$3&lt;&gt;"",INDEX('HELP ACC-ITEMS'!$G$4:$G$1000,SMALL(IF(C657='HELP ACC-ITEMS'!$C$4:$C$1000,ROW('HELP ACC-ITEMS'!$C$4:$C$1000)-3),COUNTIF($C$8:C657,C657)))),0)</f>
        <v>0</v>
      </c>
      <c r="I657" s="55">
        <f t="shared" si="13"/>
        <v>0</v>
      </c>
      <c r="J657" s="55" t="str">
        <f t="array" ref="J657">IFERROR(INDEX('HELP ACC-ITEMS'!$H$4:$H$1000,SMALL(IF(C657='HELP ACC-ITEMS'!$C$4:$C$1000,ROW('HELP ACC-ITEMS'!$C$4:$C$1000)-3),COUNTIF($C$8:C657,C657))),"")</f>
        <v xml:space="preserve"> </v>
      </c>
    </row>
    <row r="658" spans="2:10">
      <c r="B658" s="55" t="str">
        <f>IF( E658&lt;&gt;"",COUNT($B$7:B657)+1,"")</f>
        <v/>
      </c>
      <c r="C658" s="57" t="str">
        <f>IFERROR(IF($D$3&lt;&gt;"",SMALL('HELP ACC-ITEMS'!$C$4:$C$1000,ROW(A652))," "),"    ")</f>
        <v xml:space="preserve"> </v>
      </c>
      <c r="D658" s="56" t="str">
        <f t="array" ref="D658">IFERROR(INDEX('HELP ACC-ITEMS'!$D$4:$D$1000,SMALL(IF(C658='HELP ACC-ITEMS'!$C$4:$C$1000,ROW('HELP ACC-ITEMS'!$C$4:$C$1000)-3),COUNTIF($C$8:C658,C658))),"")</f>
        <v xml:space="preserve"> </v>
      </c>
      <c r="E658" s="56" t="str">
        <f t="array" ref="E658">IFERROR(INDEX('HELP ACC-ITEMS'!$E$4:$E$1000,SMALL(IF(C658='HELP ACC-ITEMS'!$C$4:$C$1000,ROW('HELP ACC-ITEMS'!$C$4:$C$1000)-3),COUNTIF($C$8:C658,C658))),"")</f>
        <v/>
      </c>
      <c r="F658" s="56" t="str">
        <f t="array" ref="F658">IFERROR(INDEX('HELP ACC-ITEMS'!$F$4:$F$1000,SMALL(IF(C658='HELP ACC-ITEMS'!$C$4:$C$1000,ROW('HELP ACC-ITEMS'!$C$4:$C$1000)-3),COUNTIF($C$8:C658,C658))),"")</f>
        <v xml:space="preserve"> </v>
      </c>
      <c r="G658" s="55">
        <f t="array" ref="G658">IF(OR(MID($E658,1,4)="وارد",MID($E658,1,10)="مرتجع عميل"),IF($D$3&lt;&gt;"",INDEX('HELP ACC-ITEMS'!$G$4:$G$1000,SMALL(IF(C658='HELP ACC-ITEMS'!$C$4:$C$1000,ROW('HELP ACC-ITEMS'!$C$4:$C$1000)-3),COUNTIF($C$8:C658,C658)))),0)</f>
        <v>0</v>
      </c>
      <c r="H658" s="55">
        <f t="array" ref="H658">IF(OR(MID($E658,1,5)="منصرف",MID($E658,1,10)="مرتجع مورد"),IF($D$3&lt;&gt;"",INDEX('HELP ACC-ITEMS'!$G$4:$G$1000,SMALL(IF(C658='HELP ACC-ITEMS'!$C$4:$C$1000,ROW('HELP ACC-ITEMS'!$C$4:$C$1000)-3),COUNTIF($C$8:C658,C658)))),0)</f>
        <v>0</v>
      </c>
      <c r="I658" s="55">
        <f t="shared" si="13"/>
        <v>0</v>
      </c>
      <c r="J658" s="55" t="str">
        <f t="array" ref="J658">IFERROR(INDEX('HELP ACC-ITEMS'!$H$4:$H$1000,SMALL(IF(C658='HELP ACC-ITEMS'!$C$4:$C$1000,ROW('HELP ACC-ITEMS'!$C$4:$C$1000)-3),COUNTIF($C$8:C658,C658))),"")</f>
        <v xml:space="preserve"> </v>
      </c>
    </row>
    <row r="659" spans="2:10">
      <c r="B659" s="55" t="str">
        <f>IF( E659&lt;&gt;"",COUNT($B$7:B658)+1,"")</f>
        <v/>
      </c>
      <c r="C659" s="57" t="str">
        <f>IFERROR(IF($D$3&lt;&gt;"",SMALL('HELP ACC-ITEMS'!$C$4:$C$1000,ROW(A653))," "),"    ")</f>
        <v xml:space="preserve"> </v>
      </c>
      <c r="D659" s="56" t="str">
        <f t="array" ref="D659">IFERROR(INDEX('HELP ACC-ITEMS'!$D$4:$D$1000,SMALL(IF(C659='HELP ACC-ITEMS'!$C$4:$C$1000,ROW('HELP ACC-ITEMS'!$C$4:$C$1000)-3),COUNTIF($C$8:C659,C659))),"")</f>
        <v xml:space="preserve"> </v>
      </c>
      <c r="E659" s="56" t="str">
        <f t="array" ref="E659">IFERROR(INDEX('HELP ACC-ITEMS'!$E$4:$E$1000,SMALL(IF(C659='HELP ACC-ITEMS'!$C$4:$C$1000,ROW('HELP ACC-ITEMS'!$C$4:$C$1000)-3),COUNTIF($C$8:C659,C659))),"")</f>
        <v/>
      </c>
      <c r="F659" s="56" t="str">
        <f t="array" ref="F659">IFERROR(INDEX('HELP ACC-ITEMS'!$F$4:$F$1000,SMALL(IF(C659='HELP ACC-ITEMS'!$C$4:$C$1000,ROW('HELP ACC-ITEMS'!$C$4:$C$1000)-3),COUNTIF($C$8:C659,C659))),"")</f>
        <v xml:space="preserve"> </v>
      </c>
      <c r="G659" s="55">
        <f t="array" ref="G659">IF(OR(MID($E659,1,4)="وارد",MID($E659,1,10)="مرتجع عميل"),IF($D$3&lt;&gt;"",INDEX('HELP ACC-ITEMS'!$G$4:$G$1000,SMALL(IF(C659='HELP ACC-ITEMS'!$C$4:$C$1000,ROW('HELP ACC-ITEMS'!$C$4:$C$1000)-3),COUNTIF($C$8:C659,C659)))),0)</f>
        <v>0</v>
      </c>
      <c r="H659" s="55">
        <f t="array" ref="H659">IF(OR(MID($E659,1,5)="منصرف",MID($E659,1,10)="مرتجع مورد"),IF($D$3&lt;&gt;"",INDEX('HELP ACC-ITEMS'!$G$4:$G$1000,SMALL(IF(C659='HELP ACC-ITEMS'!$C$4:$C$1000,ROW('HELP ACC-ITEMS'!$C$4:$C$1000)-3),COUNTIF($C$8:C659,C659)))),0)</f>
        <v>0</v>
      </c>
      <c r="I659" s="55">
        <f t="shared" si="13"/>
        <v>0</v>
      </c>
      <c r="J659" s="55" t="str">
        <f t="array" ref="J659">IFERROR(INDEX('HELP ACC-ITEMS'!$H$4:$H$1000,SMALL(IF(C659='HELP ACC-ITEMS'!$C$4:$C$1000,ROW('HELP ACC-ITEMS'!$C$4:$C$1000)-3),COUNTIF($C$8:C659,C659))),"")</f>
        <v xml:space="preserve"> </v>
      </c>
    </row>
    <row r="660" spans="2:10">
      <c r="B660" s="55" t="str">
        <f>IF( E660&lt;&gt;"",COUNT($B$7:B659)+1,"")</f>
        <v/>
      </c>
      <c r="C660" s="57" t="str">
        <f>IFERROR(IF($D$3&lt;&gt;"",SMALL('HELP ACC-ITEMS'!$C$4:$C$1000,ROW(A654))," "),"    ")</f>
        <v xml:space="preserve"> </v>
      </c>
      <c r="D660" s="56" t="str">
        <f t="array" ref="D660">IFERROR(INDEX('HELP ACC-ITEMS'!$D$4:$D$1000,SMALL(IF(C660='HELP ACC-ITEMS'!$C$4:$C$1000,ROW('HELP ACC-ITEMS'!$C$4:$C$1000)-3),COUNTIF($C$8:C660,C660))),"")</f>
        <v xml:space="preserve"> </v>
      </c>
      <c r="E660" s="56" t="str">
        <f t="array" ref="E660">IFERROR(INDEX('HELP ACC-ITEMS'!$E$4:$E$1000,SMALL(IF(C660='HELP ACC-ITEMS'!$C$4:$C$1000,ROW('HELP ACC-ITEMS'!$C$4:$C$1000)-3),COUNTIF($C$8:C660,C660))),"")</f>
        <v/>
      </c>
      <c r="F660" s="56" t="str">
        <f t="array" ref="F660">IFERROR(INDEX('HELP ACC-ITEMS'!$F$4:$F$1000,SMALL(IF(C660='HELP ACC-ITEMS'!$C$4:$C$1000,ROW('HELP ACC-ITEMS'!$C$4:$C$1000)-3),COUNTIF($C$8:C660,C660))),"")</f>
        <v xml:space="preserve"> </v>
      </c>
      <c r="G660" s="55">
        <f t="array" ref="G660">IF(OR(MID($E660,1,4)="وارد",MID($E660,1,10)="مرتجع عميل"),IF($D$3&lt;&gt;"",INDEX('HELP ACC-ITEMS'!$G$4:$G$1000,SMALL(IF(C660='HELP ACC-ITEMS'!$C$4:$C$1000,ROW('HELP ACC-ITEMS'!$C$4:$C$1000)-3),COUNTIF($C$8:C660,C660)))),0)</f>
        <v>0</v>
      </c>
      <c r="H660" s="55">
        <f t="array" ref="H660">IF(OR(MID($E660,1,5)="منصرف",MID($E660,1,10)="مرتجع مورد"),IF($D$3&lt;&gt;"",INDEX('HELP ACC-ITEMS'!$G$4:$G$1000,SMALL(IF(C660='HELP ACC-ITEMS'!$C$4:$C$1000,ROW('HELP ACC-ITEMS'!$C$4:$C$1000)-3),COUNTIF($C$8:C660,C660)))),0)</f>
        <v>0</v>
      </c>
      <c r="I660" s="55">
        <f t="shared" si="13"/>
        <v>0</v>
      </c>
      <c r="J660" s="55" t="str">
        <f t="array" ref="J660">IFERROR(INDEX('HELP ACC-ITEMS'!$H$4:$H$1000,SMALL(IF(C660='HELP ACC-ITEMS'!$C$4:$C$1000,ROW('HELP ACC-ITEMS'!$C$4:$C$1000)-3),COUNTIF($C$8:C660,C660))),"")</f>
        <v xml:space="preserve"> </v>
      </c>
    </row>
    <row r="661" spans="2:10">
      <c r="B661" s="55" t="str">
        <f>IF( E661&lt;&gt;"",COUNT($B$7:B660)+1,"")</f>
        <v/>
      </c>
      <c r="C661" s="57" t="str">
        <f>IFERROR(IF($D$3&lt;&gt;"",SMALL('HELP ACC-ITEMS'!$C$4:$C$1000,ROW(A655))," "),"    ")</f>
        <v xml:space="preserve"> </v>
      </c>
      <c r="D661" s="56" t="str">
        <f t="array" ref="D661">IFERROR(INDEX('HELP ACC-ITEMS'!$D$4:$D$1000,SMALL(IF(C661='HELP ACC-ITEMS'!$C$4:$C$1000,ROW('HELP ACC-ITEMS'!$C$4:$C$1000)-3),COUNTIF($C$8:C661,C661))),"")</f>
        <v xml:space="preserve"> </v>
      </c>
      <c r="E661" s="56" t="str">
        <f t="array" ref="E661">IFERROR(INDEX('HELP ACC-ITEMS'!$E$4:$E$1000,SMALL(IF(C661='HELP ACC-ITEMS'!$C$4:$C$1000,ROW('HELP ACC-ITEMS'!$C$4:$C$1000)-3),COUNTIF($C$8:C661,C661))),"")</f>
        <v/>
      </c>
      <c r="F661" s="56" t="str">
        <f t="array" ref="F661">IFERROR(INDEX('HELP ACC-ITEMS'!$F$4:$F$1000,SMALL(IF(C661='HELP ACC-ITEMS'!$C$4:$C$1000,ROW('HELP ACC-ITEMS'!$C$4:$C$1000)-3),COUNTIF($C$8:C661,C661))),"")</f>
        <v xml:space="preserve"> </v>
      </c>
      <c r="G661" s="55">
        <f t="array" ref="G661">IF(OR(MID($E661,1,4)="وارد",MID($E661,1,10)="مرتجع عميل"),IF($D$3&lt;&gt;"",INDEX('HELP ACC-ITEMS'!$G$4:$G$1000,SMALL(IF(C661='HELP ACC-ITEMS'!$C$4:$C$1000,ROW('HELP ACC-ITEMS'!$C$4:$C$1000)-3),COUNTIF($C$8:C661,C661)))),0)</f>
        <v>0</v>
      </c>
      <c r="H661" s="55">
        <f t="array" ref="H661">IF(OR(MID($E661,1,5)="منصرف",MID($E661,1,10)="مرتجع مورد"),IF($D$3&lt;&gt;"",INDEX('HELP ACC-ITEMS'!$G$4:$G$1000,SMALL(IF(C661='HELP ACC-ITEMS'!$C$4:$C$1000,ROW('HELP ACC-ITEMS'!$C$4:$C$1000)-3),COUNTIF($C$8:C661,C661)))),0)</f>
        <v>0</v>
      </c>
      <c r="I661" s="55">
        <f t="shared" si="13"/>
        <v>0</v>
      </c>
      <c r="J661" s="55" t="str">
        <f t="array" ref="J661">IFERROR(INDEX('HELP ACC-ITEMS'!$H$4:$H$1000,SMALL(IF(C661='HELP ACC-ITEMS'!$C$4:$C$1000,ROW('HELP ACC-ITEMS'!$C$4:$C$1000)-3),COUNTIF($C$8:C661,C661))),"")</f>
        <v xml:space="preserve"> </v>
      </c>
    </row>
    <row r="662" spans="2:10">
      <c r="B662" s="55" t="str">
        <f>IF( E662&lt;&gt;"",COUNT($B$7:B661)+1,"")</f>
        <v/>
      </c>
      <c r="C662" s="57" t="str">
        <f>IFERROR(IF($D$3&lt;&gt;"",SMALL('HELP ACC-ITEMS'!$C$4:$C$1000,ROW(A656))," "),"    ")</f>
        <v xml:space="preserve"> </v>
      </c>
      <c r="D662" s="56" t="str">
        <f t="array" ref="D662">IFERROR(INDEX('HELP ACC-ITEMS'!$D$4:$D$1000,SMALL(IF(C662='HELP ACC-ITEMS'!$C$4:$C$1000,ROW('HELP ACC-ITEMS'!$C$4:$C$1000)-3),COUNTIF($C$8:C662,C662))),"")</f>
        <v xml:space="preserve"> </v>
      </c>
      <c r="E662" s="56" t="str">
        <f t="array" ref="E662">IFERROR(INDEX('HELP ACC-ITEMS'!$E$4:$E$1000,SMALL(IF(C662='HELP ACC-ITEMS'!$C$4:$C$1000,ROW('HELP ACC-ITEMS'!$C$4:$C$1000)-3),COUNTIF($C$8:C662,C662))),"")</f>
        <v/>
      </c>
      <c r="F662" s="56" t="str">
        <f t="array" ref="F662">IFERROR(INDEX('HELP ACC-ITEMS'!$F$4:$F$1000,SMALL(IF(C662='HELP ACC-ITEMS'!$C$4:$C$1000,ROW('HELP ACC-ITEMS'!$C$4:$C$1000)-3),COUNTIF($C$8:C662,C662))),"")</f>
        <v xml:space="preserve"> </v>
      </c>
      <c r="G662" s="55">
        <f t="array" ref="G662">IF(OR(MID($E662,1,4)="وارد",MID($E662,1,10)="مرتجع عميل"),IF($D$3&lt;&gt;"",INDEX('HELP ACC-ITEMS'!$G$4:$G$1000,SMALL(IF(C662='HELP ACC-ITEMS'!$C$4:$C$1000,ROW('HELP ACC-ITEMS'!$C$4:$C$1000)-3),COUNTIF($C$8:C662,C662)))),0)</f>
        <v>0</v>
      </c>
      <c r="H662" s="55">
        <f t="array" ref="H662">IF(OR(MID($E662,1,5)="منصرف",MID($E662,1,10)="مرتجع مورد"),IF($D$3&lt;&gt;"",INDEX('HELP ACC-ITEMS'!$G$4:$G$1000,SMALL(IF(C662='HELP ACC-ITEMS'!$C$4:$C$1000,ROW('HELP ACC-ITEMS'!$C$4:$C$1000)-3),COUNTIF($C$8:C662,C662)))),0)</f>
        <v>0</v>
      </c>
      <c r="I662" s="55">
        <f t="shared" si="13"/>
        <v>0</v>
      </c>
      <c r="J662" s="55" t="str">
        <f t="array" ref="J662">IFERROR(INDEX('HELP ACC-ITEMS'!$H$4:$H$1000,SMALL(IF(C662='HELP ACC-ITEMS'!$C$4:$C$1000,ROW('HELP ACC-ITEMS'!$C$4:$C$1000)-3),COUNTIF($C$8:C662,C662))),"")</f>
        <v xml:space="preserve"> </v>
      </c>
    </row>
    <row r="663" spans="2:10">
      <c r="B663" s="55" t="str">
        <f>IF( E663&lt;&gt;"",COUNT($B$7:B662)+1,"")</f>
        <v/>
      </c>
      <c r="C663" s="57" t="str">
        <f>IFERROR(IF($D$3&lt;&gt;"",SMALL('HELP ACC-ITEMS'!$C$4:$C$1000,ROW(A657))," "),"    ")</f>
        <v xml:space="preserve"> </v>
      </c>
      <c r="D663" s="56" t="str">
        <f t="array" ref="D663">IFERROR(INDEX('HELP ACC-ITEMS'!$D$4:$D$1000,SMALL(IF(C663='HELP ACC-ITEMS'!$C$4:$C$1000,ROW('HELP ACC-ITEMS'!$C$4:$C$1000)-3),COUNTIF($C$8:C663,C663))),"")</f>
        <v xml:space="preserve"> </v>
      </c>
      <c r="E663" s="56" t="str">
        <f t="array" ref="E663">IFERROR(INDEX('HELP ACC-ITEMS'!$E$4:$E$1000,SMALL(IF(C663='HELP ACC-ITEMS'!$C$4:$C$1000,ROW('HELP ACC-ITEMS'!$C$4:$C$1000)-3),COUNTIF($C$8:C663,C663))),"")</f>
        <v/>
      </c>
      <c r="F663" s="56" t="str">
        <f t="array" ref="F663">IFERROR(INDEX('HELP ACC-ITEMS'!$F$4:$F$1000,SMALL(IF(C663='HELP ACC-ITEMS'!$C$4:$C$1000,ROW('HELP ACC-ITEMS'!$C$4:$C$1000)-3),COUNTIF($C$8:C663,C663))),"")</f>
        <v xml:space="preserve"> </v>
      </c>
      <c r="G663" s="55">
        <f t="array" ref="G663">IF(OR(MID($E663,1,4)="وارد",MID($E663,1,10)="مرتجع عميل"),IF($D$3&lt;&gt;"",INDEX('HELP ACC-ITEMS'!$G$4:$G$1000,SMALL(IF(C663='HELP ACC-ITEMS'!$C$4:$C$1000,ROW('HELP ACC-ITEMS'!$C$4:$C$1000)-3),COUNTIF($C$8:C663,C663)))),0)</f>
        <v>0</v>
      </c>
      <c r="H663" s="55">
        <f t="array" ref="H663">IF(OR(MID($E663,1,5)="منصرف",MID($E663,1,10)="مرتجع مورد"),IF($D$3&lt;&gt;"",INDEX('HELP ACC-ITEMS'!$G$4:$G$1000,SMALL(IF(C663='HELP ACC-ITEMS'!$C$4:$C$1000,ROW('HELP ACC-ITEMS'!$C$4:$C$1000)-3),COUNTIF($C$8:C663,C663)))),0)</f>
        <v>0</v>
      </c>
      <c r="I663" s="55">
        <f t="shared" si="13"/>
        <v>0</v>
      </c>
      <c r="J663" s="55" t="str">
        <f t="array" ref="J663">IFERROR(INDEX('HELP ACC-ITEMS'!$H$4:$H$1000,SMALL(IF(C663='HELP ACC-ITEMS'!$C$4:$C$1000,ROW('HELP ACC-ITEMS'!$C$4:$C$1000)-3),COUNTIF($C$8:C663,C663))),"")</f>
        <v xml:space="preserve"> </v>
      </c>
    </row>
    <row r="664" spans="2:10">
      <c r="B664" s="55" t="str">
        <f>IF( E664&lt;&gt;"",COUNT($B$7:B663)+1,"")</f>
        <v/>
      </c>
      <c r="C664" s="57" t="str">
        <f>IFERROR(IF($D$3&lt;&gt;"",SMALL('HELP ACC-ITEMS'!$C$4:$C$1000,ROW(A658))," "),"    ")</f>
        <v xml:space="preserve"> </v>
      </c>
      <c r="D664" s="56" t="str">
        <f t="array" ref="D664">IFERROR(INDEX('HELP ACC-ITEMS'!$D$4:$D$1000,SMALL(IF(C664='HELP ACC-ITEMS'!$C$4:$C$1000,ROW('HELP ACC-ITEMS'!$C$4:$C$1000)-3),COUNTIF($C$8:C664,C664))),"")</f>
        <v xml:space="preserve"> </v>
      </c>
      <c r="E664" s="56" t="str">
        <f t="array" ref="E664">IFERROR(INDEX('HELP ACC-ITEMS'!$E$4:$E$1000,SMALL(IF(C664='HELP ACC-ITEMS'!$C$4:$C$1000,ROW('HELP ACC-ITEMS'!$C$4:$C$1000)-3),COUNTIF($C$8:C664,C664))),"")</f>
        <v/>
      </c>
      <c r="F664" s="56" t="str">
        <f t="array" ref="F664">IFERROR(INDEX('HELP ACC-ITEMS'!$F$4:$F$1000,SMALL(IF(C664='HELP ACC-ITEMS'!$C$4:$C$1000,ROW('HELP ACC-ITEMS'!$C$4:$C$1000)-3),COUNTIF($C$8:C664,C664))),"")</f>
        <v xml:space="preserve"> </v>
      </c>
      <c r="G664" s="55">
        <f t="array" ref="G664">IF(OR(MID($E664,1,4)="وارد",MID($E664,1,10)="مرتجع عميل"),IF($D$3&lt;&gt;"",INDEX('HELP ACC-ITEMS'!$G$4:$G$1000,SMALL(IF(C664='HELP ACC-ITEMS'!$C$4:$C$1000,ROW('HELP ACC-ITEMS'!$C$4:$C$1000)-3),COUNTIF($C$8:C664,C664)))),0)</f>
        <v>0</v>
      </c>
      <c r="H664" s="55">
        <f t="array" ref="H664">IF(OR(MID($E664,1,5)="منصرف",MID($E664,1,10)="مرتجع مورد"),IF($D$3&lt;&gt;"",INDEX('HELP ACC-ITEMS'!$G$4:$G$1000,SMALL(IF(C664='HELP ACC-ITEMS'!$C$4:$C$1000,ROW('HELP ACC-ITEMS'!$C$4:$C$1000)-3),COUNTIF($C$8:C664,C664)))),0)</f>
        <v>0</v>
      </c>
      <c r="I664" s="55">
        <f t="shared" si="13"/>
        <v>0</v>
      </c>
      <c r="J664" s="55" t="str">
        <f t="array" ref="J664">IFERROR(INDEX('HELP ACC-ITEMS'!$H$4:$H$1000,SMALL(IF(C664='HELP ACC-ITEMS'!$C$4:$C$1000,ROW('HELP ACC-ITEMS'!$C$4:$C$1000)-3),COUNTIF($C$8:C664,C664))),"")</f>
        <v xml:space="preserve"> </v>
      </c>
    </row>
    <row r="665" spans="2:10">
      <c r="B665" s="55" t="str">
        <f>IF( E665&lt;&gt;"",COUNT($B$7:B664)+1,"")</f>
        <v/>
      </c>
      <c r="C665" s="57" t="str">
        <f>IFERROR(IF($D$3&lt;&gt;"",SMALL('HELP ACC-ITEMS'!$C$4:$C$1000,ROW(A659))," "),"    ")</f>
        <v xml:space="preserve"> </v>
      </c>
      <c r="D665" s="56" t="str">
        <f t="array" ref="D665">IFERROR(INDEX('HELP ACC-ITEMS'!$D$4:$D$1000,SMALL(IF(C665='HELP ACC-ITEMS'!$C$4:$C$1000,ROW('HELP ACC-ITEMS'!$C$4:$C$1000)-3),COUNTIF($C$8:C665,C665))),"")</f>
        <v xml:space="preserve"> </v>
      </c>
      <c r="E665" s="56" t="str">
        <f t="array" ref="E665">IFERROR(INDEX('HELP ACC-ITEMS'!$E$4:$E$1000,SMALL(IF(C665='HELP ACC-ITEMS'!$C$4:$C$1000,ROW('HELP ACC-ITEMS'!$C$4:$C$1000)-3),COUNTIF($C$8:C665,C665))),"")</f>
        <v/>
      </c>
      <c r="F665" s="56" t="str">
        <f t="array" ref="F665">IFERROR(INDEX('HELP ACC-ITEMS'!$F$4:$F$1000,SMALL(IF(C665='HELP ACC-ITEMS'!$C$4:$C$1000,ROW('HELP ACC-ITEMS'!$C$4:$C$1000)-3),COUNTIF($C$8:C665,C665))),"")</f>
        <v xml:space="preserve"> </v>
      </c>
      <c r="G665" s="55">
        <f t="array" ref="G665">IF(OR(MID($E665,1,4)="وارد",MID($E665,1,10)="مرتجع عميل"),IF($D$3&lt;&gt;"",INDEX('HELP ACC-ITEMS'!$G$4:$G$1000,SMALL(IF(C665='HELP ACC-ITEMS'!$C$4:$C$1000,ROW('HELP ACC-ITEMS'!$C$4:$C$1000)-3),COUNTIF($C$8:C665,C665)))),0)</f>
        <v>0</v>
      </c>
      <c r="H665" s="55">
        <f t="array" ref="H665">IF(OR(MID($E665,1,5)="منصرف",MID($E665,1,10)="مرتجع مورد"),IF($D$3&lt;&gt;"",INDEX('HELP ACC-ITEMS'!$G$4:$G$1000,SMALL(IF(C665='HELP ACC-ITEMS'!$C$4:$C$1000,ROW('HELP ACC-ITEMS'!$C$4:$C$1000)-3),COUNTIF($C$8:C665,C665)))),0)</f>
        <v>0</v>
      </c>
      <c r="I665" s="55">
        <f t="shared" si="13"/>
        <v>0</v>
      </c>
      <c r="J665" s="55" t="str">
        <f t="array" ref="J665">IFERROR(INDEX('HELP ACC-ITEMS'!$H$4:$H$1000,SMALL(IF(C665='HELP ACC-ITEMS'!$C$4:$C$1000,ROW('HELP ACC-ITEMS'!$C$4:$C$1000)-3),COUNTIF($C$8:C665,C665))),"")</f>
        <v xml:space="preserve"> </v>
      </c>
    </row>
    <row r="666" spans="2:10">
      <c r="B666" s="55" t="str">
        <f>IF( E666&lt;&gt;"",COUNT($B$7:B665)+1,"")</f>
        <v/>
      </c>
      <c r="C666" s="57" t="str">
        <f>IFERROR(IF($D$3&lt;&gt;"",SMALL('HELP ACC-ITEMS'!$C$4:$C$1000,ROW(A660))," "),"    ")</f>
        <v xml:space="preserve"> </v>
      </c>
      <c r="D666" s="56" t="str">
        <f t="array" ref="D666">IFERROR(INDEX('HELP ACC-ITEMS'!$D$4:$D$1000,SMALL(IF(C666='HELP ACC-ITEMS'!$C$4:$C$1000,ROW('HELP ACC-ITEMS'!$C$4:$C$1000)-3),COUNTIF($C$8:C666,C666))),"")</f>
        <v xml:space="preserve"> </v>
      </c>
      <c r="E666" s="56" t="str">
        <f t="array" ref="E666">IFERROR(INDEX('HELP ACC-ITEMS'!$E$4:$E$1000,SMALL(IF(C666='HELP ACC-ITEMS'!$C$4:$C$1000,ROW('HELP ACC-ITEMS'!$C$4:$C$1000)-3),COUNTIF($C$8:C666,C666))),"")</f>
        <v/>
      </c>
      <c r="F666" s="56" t="str">
        <f t="array" ref="F666">IFERROR(INDEX('HELP ACC-ITEMS'!$F$4:$F$1000,SMALL(IF(C666='HELP ACC-ITEMS'!$C$4:$C$1000,ROW('HELP ACC-ITEMS'!$C$4:$C$1000)-3),COUNTIF($C$8:C666,C666))),"")</f>
        <v xml:space="preserve"> </v>
      </c>
      <c r="G666" s="55">
        <f t="array" ref="G666">IF(OR(MID($E666,1,4)="وارد",MID($E666,1,10)="مرتجع عميل"),IF($D$3&lt;&gt;"",INDEX('HELP ACC-ITEMS'!$G$4:$G$1000,SMALL(IF(C666='HELP ACC-ITEMS'!$C$4:$C$1000,ROW('HELP ACC-ITEMS'!$C$4:$C$1000)-3),COUNTIF($C$8:C666,C666)))),0)</f>
        <v>0</v>
      </c>
      <c r="H666" s="55">
        <f t="array" ref="H666">IF(OR(MID($E666,1,5)="منصرف",MID($E666,1,10)="مرتجع مورد"),IF($D$3&lt;&gt;"",INDEX('HELP ACC-ITEMS'!$G$4:$G$1000,SMALL(IF(C666='HELP ACC-ITEMS'!$C$4:$C$1000,ROW('HELP ACC-ITEMS'!$C$4:$C$1000)-3),COUNTIF($C$8:C666,C666)))),0)</f>
        <v>0</v>
      </c>
      <c r="I666" s="55">
        <f t="shared" si="13"/>
        <v>0</v>
      </c>
      <c r="J666" s="55" t="str">
        <f t="array" ref="J666">IFERROR(INDEX('HELP ACC-ITEMS'!$H$4:$H$1000,SMALL(IF(C666='HELP ACC-ITEMS'!$C$4:$C$1000,ROW('HELP ACC-ITEMS'!$C$4:$C$1000)-3),COUNTIF($C$8:C666,C666))),"")</f>
        <v xml:space="preserve"> </v>
      </c>
    </row>
    <row r="667" spans="2:10">
      <c r="B667" s="55" t="str">
        <f>IF( E667&lt;&gt;"",COUNT($B$7:B666)+1,"")</f>
        <v/>
      </c>
      <c r="C667" s="57" t="str">
        <f>IFERROR(IF($D$3&lt;&gt;"",SMALL('HELP ACC-ITEMS'!$C$4:$C$1000,ROW(A661))," "),"    ")</f>
        <v xml:space="preserve"> </v>
      </c>
      <c r="D667" s="56" t="str">
        <f t="array" ref="D667">IFERROR(INDEX('HELP ACC-ITEMS'!$D$4:$D$1000,SMALL(IF(C667='HELP ACC-ITEMS'!$C$4:$C$1000,ROW('HELP ACC-ITEMS'!$C$4:$C$1000)-3),COUNTIF($C$8:C667,C667))),"")</f>
        <v xml:space="preserve"> </v>
      </c>
      <c r="E667" s="56" t="str">
        <f t="array" ref="E667">IFERROR(INDEX('HELP ACC-ITEMS'!$E$4:$E$1000,SMALL(IF(C667='HELP ACC-ITEMS'!$C$4:$C$1000,ROW('HELP ACC-ITEMS'!$C$4:$C$1000)-3),COUNTIF($C$8:C667,C667))),"")</f>
        <v/>
      </c>
      <c r="F667" s="56" t="str">
        <f t="array" ref="F667">IFERROR(INDEX('HELP ACC-ITEMS'!$F$4:$F$1000,SMALL(IF(C667='HELP ACC-ITEMS'!$C$4:$C$1000,ROW('HELP ACC-ITEMS'!$C$4:$C$1000)-3),COUNTIF($C$8:C667,C667))),"")</f>
        <v xml:space="preserve"> </v>
      </c>
      <c r="G667" s="55">
        <f t="array" ref="G667">IF(OR(MID($E667,1,4)="وارد",MID($E667,1,10)="مرتجع عميل"),IF($D$3&lt;&gt;"",INDEX('HELP ACC-ITEMS'!$G$4:$G$1000,SMALL(IF(C667='HELP ACC-ITEMS'!$C$4:$C$1000,ROW('HELP ACC-ITEMS'!$C$4:$C$1000)-3),COUNTIF($C$8:C667,C667)))),0)</f>
        <v>0</v>
      </c>
      <c r="H667" s="55">
        <f t="array" ref="H667">IF(OR(MID($E667,1,5)="منصرف",MID($E667,1,10)="مرتجع مورد"),IF($D$3&lt;&gt;"",INDEX('HELP ACC-ITEMS'!$G$4:$G$1000,SMALL(IF(C667='HELP ACC-ITEMS'!$C$4:$C$1000,ROW('HELP ACC-ITEMS'!$C$4:$C$1000)-3),COUNTIF($C$8:C667,C667)))),0)</f>
        <v>0</v>
      </c>
      <c r="I667" s="55">
        <f t="shared" si="13"/>
        <v>0</v>
      </c>
      <c r="J667" s="55" t="str">
        <f t="array" ref="J667">IFERROR(INDEX('HELP ACC-ITEMS'!$H$4:$H$1000,SMALL(IF(C667='HELP ACC-ITEMS'!$C$4:$C$1000,ROW('HELP ACC-ITEMS'!$C$4:$C$1000)-3),COUNTIF($C$8:C667,C667))),"")</f>
        <v xml:space="preserve"> </v>
      </c>
    </row>
    <row r="668" spans="2:10">
      <c r="B668" s="55" t="str">
        <f>IF( E668&lt;&gt;"",COUNT($B$7:B667)+1,"")</f>
        <v/>
      </c>
      <c r="C668" s="57" t="str">
        <f>IFERROR(IF($D$3&lt;&gt;"",SMALL('HELP ACC-ITEMS'!$C$4:$C$1000,ROW(A662))," "),"    ")</f>
        <v xml:space="preserve"> </v>
      </c>
      <c r="D668" s="56" t="str">
        <f t="array" ref="D668">IFERROR(INDEX('HELP ACC-ITEMS'!$D$4:$D$1000,SMALL(IF(C668='HELP ACC-ITEMS'!$C$4:$C$1000,ROW('HELP ACC-ITEMS'!$C$4:$C$1000)-3),COUNTIF($C$8:C668,C668))),"")</f>
        <v xml:space="preserve"> </v>
      </c>
      <c r="E668" s="56" t="str">
        <f t="array" ref="E668">IFERROR(INDEX('HELP ACC-ITEMS'!$E$4:$E$1000,SMALL(IF(C668='HELP ACC-ITEMS'!$C$4:$C$1000,ROW('HELP ACC-ITEMS'!$C$4:$C$1000)-3),COUNTIF($C$8:C668,C668))),"")</f>
        <v/>
      </c>
      <c r="F668" s="56" t="str">
        <f t="array" ref="F668">IFERROR(INDEX('HELP ACC-ITEMS'!$F$4:$F$1000,SMALL(IF(C668='HELP ACC-ITEMS'!$C$4:$C$1000,ROW('HELP ACC-ITEMS'!$C$4:$C$1000)-3),COUNTIF($C$8:C668,C668))),"")</f>
        <v xml:space="preserve"> </v>
      </c>
      <c r="G668" s="55">
        <f t="array" ref="G668">IF(OR(MID($E668,1,4)="وارد",MID($E668,1,10)="مرتجع عميل"),IF($D$3&lt;&gt;"",INDEX('HELP ACC-ITEMS'!$G$4:$G$1000,SMALL(IF(C668='HELP ACC-ITEMS'!$C$4:$C$1000,ROW('HELP ACC-ITEMS'!$C$4:$C$1000)-3),COUNTIF($C$8:C668,C668)))),0)</f>
        <v>0</v>
      </c>
      <c r="H668" s="55">
        <f t="array" ref="H668">IF(OR(MID($E668,1,5)="منصرف",MID($E668,1,10)="مرتجع مورد"),IF($D$3&lt;&gt;"",INDEX('HELP ACC-ITEMS'!$G$4:$G$1000,SMALL(IF(C668='HELP ACC-ITEMS'!$C$4:$C$1000,ROW('HELP ACC-ITEMS'!$C$4:$C$1000)-3),COUNTIF($C$8:C668,C668)))),0)</f>
        <v>0</v>
      </c>
      <c r="I668" s="55">
        <f t="shared" si="13"/>
        <v>0</v>
      </c>
      <c r="J668" s="55" t="str">
        <f t="array" ref="J668">IFERROR(INDEX('HELP ACC-ITEMS'!$H$4:$H$1000,SMALL(IF(C668='HELP ACC-ITEMS'!$C$4:$C$1000,ROW('HELP ACC-ITEMS'!$C$4:$C$1000)-3),COUNTIF($C$8:C668,C668))),"")</f>
        <v xml:space="preserve"> </v>
      </c>
    </row>
    <row r="669" spans="2:10">
      <c r="B669" s="55" t="str">
        <f>IF( E669&lt;&gt;"",COUNT($B$7:B668)+1,"")</f>
        <v/>
      </c>
      <c r="C669" s="57" t="str">
        <f>IFERROR(IF($D$3&lt;&gt;"",SMALL('HELP ACC-ITEMS'!$C$4:$C$1000,ROW(A663))," "),"    ")</f>
        <v xml:space="preserve"> </v>
      </c>
      <c r="D669" s="56" t="str">
        <f t="array" ref="D669">IFERROR(INDEX('HELP ACC-ITEMS'!$D$4:$D$1000,SMALL(IF(C669='HELP ACC-ITEMS'!$C$4:$C$1000,ROW('HELP ACC-ITEMS'!$C$4:$C$1000)-3),COUNTIF($C$8:C669,C669))),"")</f>
        <v xml:space="preserve"> </v>
      </c>
      <c r="E669" s="56" t="str">
        <f t="array" ref="E669">IFERROR(INDEX('HELP ACC-ITEMS'!$E$4:$E$1000,SMALL(IF(C669='HELP ACC-ITEMS'!$C$4:$C$1000,ROW('HELP ACC-ITEMS'!$C$4:$C$1000)-3),COUNTIF($C$8:C669,C669))),"")</f>
        <v/>
      </c>
      <c r="F669" s="56" t="str">
        <f t="array" ref="F669">IFERROR(INDEX('HELP ACC-ITEMS'!$F$4:$F$1000,SMALL(IF(C669='HELP ACC-ITEMS'!$C$4:$C$1000,ROW('HELP ACC-ITEMS'!$C$4:$C$1000)-3),COUNTIF($C$8:C669,C669))),"")</f>
        <v xml:space="preserve"> </v>
      </c>
      <c r="G669" s="55">
        <f t="array" ref="G669">IF(OR(MID($E669,1,4)="وارد",MID($E669,1,10)="مرتجع عميل"),IF($D$3&lt;&gt;"",INDEX('HELP ACC-ITEMS'!$G$4:$G$1000,SMALL(IF(C669='HELP ACC-ITEMS'!$C$4:$C$1000,ROW('HELP ACC-ITEMS'!$C$4:$C$1000)-3),COUNTIF($C$8:C669,C669)))),0)</f>
        <v>0</v>
      </c>
      <c r="H669" s="55">
        <f t="array" ref="H669">IF(OR(MID($E669,1,5)="منصرف",MID($E669,1,10)="مرتجع مورد"),IF($D$3&lt;&gt;"",INDEX('HELP ACC-ITEMS'!$G$4:$G$1000,SMALL(IF(C669='HELP ACC-ITEMS'!$C$4:$C$1000,ROW('HELP ACC-ITEMS'!$C$4:$C$1000)-3),COUNTIF($C$8:C669,C669)))),0)</f>
        <v>0</v>
      </c>
      <c r="I669" s="55">
        <f t="shared" si="13"/>
        <v>0</v>
      </c>
      <c r="J669" s="55" t="str">
        <f t="array" ref="J669">IFERROR(INDEX('HELP ACC-ITEMS'!$H$4:$H$1000,SMALL(IF(C669='HELP ACC-ITEMS'!$C$4:$C$1000,ROW('HELP ACC-ITEMS'!$C$4:$C$1000)-3),COUNTIF($C$8:C669,C669))),"")</f>
        <v xml:space="preserve"> </v>
      </c>
    </row>
    <row r="670" spans="2:10">
      <c r="B670" s="55" t="str">
        <f>IF( E670&lt;&gt;"",COUNT($B$7:B669)+1,"")</f>
        <v/>
      </c>
      <c r="C670" s="57" t="str">
        <f>IFERROR(IF($D$3&lt;&gt;"",SMALL('HELP ACC-ITEMS'!$C$4:$C$1000,ROW(A664))," "),"    ")</f>
        <v xml:space="preserve"> </v>
      </c>
      <c r="D670" s="56" t="str">
        <f t="array" ref="D670">IFERROR(INDEX('HELP ACC-ITEMS'!$D$4:$D$1000,SMALL(IF(C670='HELP ACC-ITEMS'!$C$4:$C$1000,ROW('HELP ACC-ITEMS'!$C$4:$C$1000)-3),COUNTIF($C$8:C670,C670))),"")</f>
        <v xml:space="preserve"> </v>
      </c>
      <c r="E670" s="56" t="str">
        <f t="array" ref="E670">IFERROR(INDEX('HELP ACC-ITEMS'!$E$4:$E$1000,SMALL(IF(C670='HELP ACC-ITEMS'!$C$4:$C$1000,ROW('HELP ACC-ITEMS'!$C$4:$C$1000)-3),COUNTIF($C$8:C670,C670))),"")</f>
        <v/>
      </c>
      <c r="F670" s="56" t="str">
        <f t="array" ref="F670">IFERROR(INDEX('HELP ACC-ITEMS'!$F$4:$F$1000,SMALL(IF(C670='HELP ACC-ITEMS'!$C$4:$C$1000,ROW('HELP ACC-ITEMS'!$C$4:$C$1000)-3),COUNTIF($C$8:C670,C670))),"")</f>
        <v xml:space="preserve"> </v>
      </c>
      <c r="G670" s="55">
        <f t="array" ref="G670">IF(OR(MID($E670,1,4)="وارد",MID($E670,1,10)="مرتجع عميل"),IF($D$3&lt;&gt;"",INDEX('HELP ACC-ITEMS'!$G$4:$G$1000,SMALL(IF(C670='HELP ACC-ITEMS'!$C$4:$C$1000,ROW('HELP ACC-ITEMS'!$C$4:$C$1000)-3),COUNTIF($C$8:C670,C670)))),0)</f>
        <v>0</v>
      </c>
      <c r="H670" s="55">
        <f t="array" ref="H670">IF(OR(MID($E670,1,5)="منصرف",MID($E670,1,10)="مرتجع مورد"),IF($D$3&lt;&gt;"",INDEX('HELP ACC-ITEMS'!$G$4:$G$1000,SMALL(IF(C670='HELP ACC-ITEMS'!$C$4:$C$1000,ROW('HELP ACC-ITEMS'!$C$4:$C$1000)-3),COUNTIF($C$8:C670,C670)))),0)</f>
        <v>0</v>
      </c>
      <c r="I670" s="55">
        <f t="shared" si="13"/>
        <v>0</v>
      </c>
      <c r="J670" s="55" t="str">
        <f t="array" ref="J670">IFERROR(INDEX('HELP ACC-ITEMS'!$H$4:$H$1000,SMALL(IF(C670='HELP ACC-ITEMS'!$C$4:$C$1000,ROW('HELP ACC-ITEMS'!$C$4:$C$1000)-3),COUNTIF($C$8:C670,C670))),"")</f>
        <v xml:space="preserve"> </v>
      </c>
    </row>
    <row r="671" spans="2:10">
      <c r="B671" s="55" t="str">
        <f>IF( E671&lt;&gt;"",COUNT($B$7:B670)+1,"")</f>
        <v/>
      </c>
      <c r="C671" s="57" t="str">
        <f>IFERROR(IF($D$3&lt;&gt;"",SMALL('HELP ACC-ITEMS'!$C$4:$C$1000,ROW(A665))," "),"    ")</f>
        <v xml:space="preserve"> </v>
      </c>
      <c r="D671" s="56" t="str">
        <f t="array" ref="D671">IFERROR(INDEX('HELP ACC-ITEMS'!$D$4:$D$1000,SMALL(IF(C671='HELP ACC-ITEMS'!$C$4:$C$1000,ROW('HELP ACC-ITEMS'!$C$4:$C$1000)-3),COUNTIF($C$8:C671,C671))),"")</f>
        <v xml:space="preserve"> </v>
      </c>
      <c r="E671" s="56" t="str">
        <f t="array" ref="E671">IFERROR(INDEX('HELP ACC-ITEMS'!$E$4:$E$1000,SMALL(IF(C671='HELP ACC-ITEMS'!$C$4:$C$1000,ROW('HELP ACC-ITEMS'!$C$4:$C$1000)-3),COUNTIF($C$8:C671,C671))),"")</f>
        <v/>
      </c>
      <c r="F671" s="56" t="str">
        <f t="array" ref="F671">IFERROR(INDEX('HELP ACC-ITEMS'!$F$4:$F$1000,SMALL(IF(C671='HELP ACC-ITEMS'!$C$4:$C$1000,ROW('HELP ACC-ITEMS'!$C$4:$C$1000)-3),COUNTIF($C$8:C671,C671))),"")</f>
        <v xml:space="preserve"> </v>
      </c>
      <c r="G671" s="55">
        <f t="array" ref="G671">IF(OR(MID($E671,1,4)="وارد",MID($E671,1,10)="مرتجع عميل"),IF($D$3&lt;&gt;"",INDEX('HELP ACC-ITEMS'!$G$4:$G$1000,SMALL(IF(C671='HELP ACC-ITEMS'!$C$4:$C$1000,ROW('HELP ACC-ITEMS'!$C$4:$C$1000)-3),COUNTIF($C$8:C671,C671)))),0)</f>
        <v>0</v>
      </c>
      <c r="H671" s="55">
        <f t="array" ref="H671">IF(OR(MID($E671,1,5)="منصرف",MID($E671,1,10)="مرتجع مورد"),IF($D$3&lt;&gt;"",INDEX('HELP ACC-ITEMS'!$G$4:$G$1000,SMALL(IF(C671='HELP ACC-ITEMS'!$C$4:$C$1000,ROW('HELP ACC-ITEMS'!$C$4:$C$1000)-3),COUNTIF($C$8:C671,C671)))),0)</f>
        <v>0</v>
      </c>
      <c r="I671" s="55">
        <f t="shared" si="13"/>
        <v>0</v>
      </c>
      <c r="J671" s="55" t="str">
        <f t="array" ref="J671">IFERROR(INDEX('HELP ACC-ITEMS'!$H$4:$H$1000,SMALL(IF(C671='HELP ACC-ITEMS'!$C$4:$C$1000,ROW('HELP ACC-ITEMS'!$C$4:$C$1000)-3),COUNTIF($C$8:C671,C671))),"")</f>
        <v xml:space="preserve"> </v>
      </c>
    </row>
    <row r="672" spans="2:10">
      <c r="B672" s="55" t="str">
        <f>IF( E672&lt;&gt;"",COUNT($B$7:B671)+1,"")</f>
        <v/>
      </c>
      <c r="C672" s="57" t="str">
        <f>IFERROR(IF($D$3&lt;&gt;"",SMALL('HELP ACC-ITEMS'!$C$4:$C$1000,ROW(A666))," "),"    ")</f>
        <v xml:space="preserve"> </v>
      </c>
      <c r="D672" s="56" t="str">
        <f t="array" ref="D672">IFERROR(INDEX('HELP ACC-ITEMS'!$D$4:$D$1000,SMALL(IF(C672='HELP ACC-ITEMS'!$C$4:$C$1000,ROW('HELP ACC-ITEMS'!$C$4:$C$1000)-3),COUNTIF($C$8:C672,C672))),"")</f>
        <v xml:space="preserve"> </v>
      </c>
      <c r="E672" s="56" t="str">
        <f t="array" ref="E672">IFERROR(INDEX('HELP ACC-ITEMS'!$E$4:$E$1000,SMALL(IF(C672='HELP ACC-ITEMS'!$C$4:$C$1000,ROW('HELP ACC-ITEMS'!$C$4:$C$1000)-3),COUNTIF($C$8:C672,C672))),"")</f>
        <v/>
      </c>
      <c r="F672" s="56" t="str">
        <f t="array" ref="F672">IFERROR(INDEX('HELP ACC-ITEMS'!$F$4:$F$1000,SMALL(IF(C672='HELP ACC-ITEMS'!$C$4:$C$1000,ROW('HELP ACC-ITEMS'!$C$4:$C$1000)-3),COUNTIF($C$8:C672,C672))),"")</f>
        <v xml:space="preserve"> </v>
      </c>
      <c r="G672" s="55">
        <f t="array" ref="G672">IF(OR(MID($E672,1,4)="وارد",MID($E672,1,10)="مرتجع عميل"),IF($D$3&lt;&gt;"",INDEX('HELP ACC-ITEMS'!$G$4:$G$1000,SMALL(IF(C672='HELP ACC-ITEMS'!$C$4:$C$1000,ROW('HELP ACC-ITEMS'!$C$4:$C$1000)-3),COUNTIF($C$8:C672,C672)))),0)</f>
        <v>0</v>
      </c>
      <c r="H672" s="55">
        <f t="array" ref="H672">IF(OR(MID($E672,1,5)="منصرف",MID($E672,1,10)="مرتجع مورد"),IF($D$3&lt;&gt;"",INDEX('HELP ACC-ITEMS'!$G$4:$G$1000,SMALL(IF(C672='HELP ACC-ITEMS'!$C$4:$C$1000,ROW('HELP ACC-ITEMS'!$C$4:$C$1000)-3),COUNTIF($C$8:C672,C672)))),0)</f>
        <v>0</v>
      </c>
      <c r="I672" s="55">
        <f t="shared" si="13"/>
        <v>0</v>
      </c>
      <c r="J672" s="55" t="str">
        <f t="array" ref="J672">IFERROR(INDEX('HELP ACC-ITEMS'!$H$4:$H$1000,SMALL(IF(C672='HELP ACC-ITEMS'!$C$4:$C$1000,ROW('HELP ACC-ITEMS'!$C$4:$C$1000)-3),COUNTIF($C$8:C672,C672))),"")</f>
        <v xml:space="preserve"> </v>
      </c>
    </row>
    <row r="673" spans="2:10">
      <c r="B673" s="55" t="str">
        <f>IF( E673&lt;&gt;"",COUNT($B$7:B672)+1,"")</f>
        <v/>
      </c>
      <c r="C673" s="57" t="str">
        <f>IFERROR(IF($D$3&lt;&gt;"",SMALL('HELP ACC-ITEMS'!$C$4:$C$1000,ROW(A667))," "),"    ")</f>
        <v xml:space="preserve"> </v>
      </c>
      <c r="D673" s="56" t="str">
        <f t="array" ref="D673">IFERROR(INDEX('HELP ACC-ITEMS'!$D$4:$D$1000,SMALL(IF(C673='HELP ACC-ITEMS'!$C$4:$C$1000,ROW('HELP ACC-ITEMS'!$C$4:$C$1000)-3),COUNTIF($C$8:C673,C673))),"")</f>
        <v xml:space="preserve"> </v>
      </c>
      <c r="E673" s="56" t="str">
        <f t="array" ref="E673">IFERROR(INDEX('HELP ACC-ITEMS'!$E$4:$E$1000,SMALL(IF(C673='HELP ACC-ITEMS'!$C$4:$C$1000,ROW('HELP ACC-ITEMS'!$C$4:$C$1000)-3),COUNTIF($C$8:C673,C673))),"")</f>
        <v/>
      </c>
      <c r="F673" s="56" t="str">
        <f t="array" ref="F673">IFERROR(INDEX('HELP ACC-ITEMS'!$F$4:$F$1000,SMALL(IF(C673='HELP ACC-ITEMS'!$C$4:$C$1000,ROW('HELP ACC-ITEMS'!$C$4:$C$1000)-3),COUNTIF($C$8:C673,C673))),"")</f>
        <v xml:space="preserve"> </v>
      </c>
      <c r="G673" s="55">
        <f t="array" ref="G673">IF(OR(MID($E673,1,4)="وارد",MID($E673,1,10)="مرتجع عميل"),IF($D$3&lt;&gt;"",INDEX('HELP ACC-ITEMS'!$G$4:$G$1000,SMALL(IF(C673='HELP ACC-ITEMS'!$C$4:$C$1000,ROW('HELP ACC-ITEMS'!$C$4:$C$1000)-3),COUNTIF($C$8:C673,C673)))),0)</f>
        <v>0</v>
      </c>
      <c r="H673" s="55">
        <f t="array" ref="H673">IF(OR(MID($E673,1,5)="منصرف",MID($E673,1,10)="مرتجع مورد"),IF($D$3&lt;&gt;"",INDEX('HELP ACC-ITEMS'!$G$4:$G$1000,SMALL(IF(C673='HELP ACC-ITEMS'!$C$4:$C$1000,ROW('HELP ACC-ITEMS'!$C$4:$C$1000)-3),COUNTIF($C$8:C673,C673)))),0)</f>
        <v>0</v>
      </c>
      <c r="I673" s="55">
        <f t="shared" si="13"/>
        <v>0</v>
      </c>
      <c r="J673" s="55" t="str">
        <f t="array" ref="J673">IFERROR(INDEX('HELP ACC-ITEMS'!$H$4:$H$1000,SMALL(IF(C673='HELP ACC-ITEMS'!$C$4:$C$1000,ROW('HELP ACC-ITEMS'!$C$4:$C$1000)-3),COUNTIF($C$8:C673,C673))),"")</f>
        <v xml:space="preserve"> </v>
      </c>
    </row>
    <row r="674" spans="2:10">
      <c r="B674" s="55" t="str">
        <f>IF( E674&lt;&gt;"",COUNT($B$7:B673)+1,"")</f>
        <v/>
      </c>
      <c r="C674" s="57" t="str">
        <f>IFERROR(IF($D$3&lt;&gt;"",SMALL('HELP ACC-ITEMS'!$C$4:$C$1000,ROW(A668))," "),"    ")</f>
        <v xml:space="preserve"> </v>
      </c>
      <c r="D674" s="56" t="str">
        <f t="array" ref="D674">IFERROR(INDEX('HELP ACC-ITEMS'!$D$4:$D$1000,SMALL(IF(C674='HELP ACC-ITEMS'!$C$4:$C$1000,ROW('HELP ACC-ITEMS'!$C$4:$C$1000)-3),COUNTIF($C$8:C674,C674))),"")</f>
        <v xml:space="preserve"> </v>
      </c>
      <c r="E674" s="56" t="str">
        <f t="array" ref="E674">IFERROR(INDEX('HELP ACC-ITEMS'!$E$4:$E$1000,SMALL(IF(C674='HELP ACC-ITEMS'!$C$4:$C$1000,ROW('HELP ACC-ITEMS'!$C$4:$C$1000)-3),COUNTIF($C$8:C674,C674))),"")</f>
        <v/>
      </c>
      <c r="F674" s="56" t="str">
        <f t="array" ref="F674">IFERROR(INDEX('HELP ACC-ITEMS'!$F$4:$F$1000,SMALL(IF(C674='HELP ACC-ITEMS'!$C$4:$C$1000,ROW('HELP ACC-ITEMS'!$C$4:$C$1000)-3),COUNTIF($C$8:C674,C674))),"")</f>
        <v xml:space="preserve"> </v>
      </c>
      <c r="G674" s="55">
        <f t="array" ref="G674">IF(OR(MID($E674,1,4)="وارد",MID($E674,1,10)="مرتجع عميل"),IF($D$3&lt;&gt;"",INDEX('HELP ACC-ITEMS'!$G$4:$G$1000,SMALL(IF(C674='HELP ACC-ITEMS'!$C$4:$C$1000,ROW('HELP ACC-ITEMS'!$C$4:$C$1000)-3),COUNTIF($C$8:C674,C674)))),0)</f>
        <v>0</v>
      </c>
      <c r="H674" s="55">
        <f t="array" ref="H674">IF(OR(MID($E674,1,5)="منصرف",MID($E674,1,10)="مرتجع مورد"),IF($D$3&lt;&gt;"",INDEX('HELP ACC-ITEMS'!$G$4:$G$1000,SMALL(IF(C674='HELP ACC-ITEMS'!$C$4:$C$1000,ROW('HELP ACC-ITEMS'!$C$4:$C$1000)-3),COUNTIF($C$8:C674,C674)))),0)</f>
        <v>0</v>
      </c>
      <c r="I674" s="55">
        <f t="shared" si="13"/>
        <v>0</v>
      </c>
      <c r="J674" s="55" t="str">
        <f t="array" ref="J674">IFERROR(INDEX('HELP ACC-ITEMS'!$H$4:$H$1000,SMALL(IF(C674='HELP ACC-ITEMS'!$C$4:$C$1000,ROW('HELP ACC-ITEMS'!$C$4:$C$1000)-3),COUNTIF($C$8:C674,C674))),"")</f>
        <v xml:space="preserve"> </v>
      </c>
    </row>
    <row r="675" spans="2:10">
      <c r="B675" s="55" t="str">
        <f>IF( E675&lt;&gt;"",COUNT($B$7:B674)+1,"")</f>
        <v/>
      </c>
      <c r="C675" s="57" t="str">
        <f>IFERROR(IF($D$3&lt;&gt;"",SMALL('HELP ACC-ITEMS'!$C$4:$C$1000,ROW(A669))," "),"    ")</f>
        <v xml:space="preserve"> </v>
      </c>
      <c r="D675" s="56" t="str">
        <f t="array" ref="D675">IFERROR(INDEX('HELP ACC-ITEMS'!$D$4:$D$1000,SMALL(IF(C675='HELP ACC-ITEMS'!$C$4:$C$1000,ROW('HELP ACC-ITEMS'!$C$4:$C$1000)-3),COUNTIF($C$8:C675,C675))),"")</f>
        <v xml:space="preserve"> </v>
      </c>
      <c r="E675" s="56" t="str">
        <f t="array" ref="E675">IFERROR(INDEX('HELP ACC-ITEMS'!$E$4:$E$1000,SMALL(IF(C675='HELP ACC-ITEMS'!$C$4:$C$1000,ROW('HELP ACC-ITEMS'!$C$4:$C$1000)-3),COUNTIF($C$8:C675,C675))),"")</f>
        <v/>
      </c>
      <c r="F675" s="56" t="str">
        <f t="array" ref="F675">IFERROR(INDEX('HELP ACC-ITEMS'!$F$4:$F$1000,SMALL(IF(C675='HELP ACC-ITEMS'!$C$4:$C$1000,ROW('HELP ACC-ITEMS'!$C$4:$C$1000)-3),COUNTIF($C$8:C675,C675))),"")</f>
        <v xml:space="preserve"> </v>
      </c>
      <c r="G675" s="55">
        <f t="array" ref="G675">IF(OR(MID($E675,1,4)="وارد",MID($E675,1,10)="مرتجع عميل"),IF($D$3&lt;&gt;"",INDEX('HELP ACC-ITEMS'!$G$4:$G$1000,SMALL(IF(C675='HELP ACC-ITEMS'!$C$4:$C$1000,ROW('HELP ACC-ITEMS'!$C$4:$C$1000)-3),COUNTIF($C$8:C675,C675)))),0)</f>
        <v>0</v>
      </c>
      <c r="H675" s="55">
        <f t="array" ref="H675">IF(OR(MID($E675,1,5)="منصرف",MID($E675,1,10)="مرتجع مورد"),IF($D$3&lt;&gt;"",INDEX('HELP ACC-ITEMS'!$G$4:$G$1000,SMALL(IF(C675='HELP ACC-ITEMS'!$C$4:$C$1000,ROW('HELP ACC-ITEMS'!$C$4:$C$1000)-3),COUNTIF($C$8:C675,C675)))),0)</f>
        <v>0</v>
      </c>
      <c r="I675" s="55">
        <f t="shared" si="13"/>
        <v>0</v>
      </c>
      <c r="J675" s="55" t="str">
        <f t="array" ref="J675">IFERROR(INDEX('HELP ACC-ITEMS'!$H$4:$H$1000,SMALL(IF(C675='HELP ACC-ITEMS'!$C$4:$C$1000,ROW('HELP ACC-ITEMS'!$C$4:$C$1000)-3),COUNTIF($C$8:C675,C675))),"")</f>
        <v xml:space="preserve"> </v>
      </c>
    </row>
    <row r="676" spans="2:10">
      <c r="B676" s="55" t="str">
        <f>IF( E676&lt;&gt;"",COUNT($B$7:B675)+1,"")</f>
        <v/>
      </c>
      <c r="C676" s="57" t="str">
        <f>IFERROR(IF($D$3&lt;&gt;"",SMALL('HELP ACC-ITEMS'!$C$4:$C$1000,ROW(A670))," "),"    ")</f>
        <v xml:space="preserve"> </v>
      </c>
      <c r="D676" s="56" t="str">
        <f t="array" ref="D676">IFERROR(INDEX('HELP ACC-ITEMS'!$D$4:$D$1000,SMALL(IF(C676='HELP ACC-ITEMS'!$C$4:$C$1000,ROW('HELP ACC-ITEMS'!$C$4:$C$1000)-3),COUNTIF($C$8:C676,C676))),"")</f>
        <v xml:space="preserve"> </v>
      </c>
      <c r="E676" s="56" t="str">
        <f t="array" ref="E676">IFERROR(INDEX('HELP ACC-ITEMS'!$E$4:$E$1000,SMALL(IF(C676='HELP ACC-ITEMS'!$C$4:$C$1000,ROW('HELP ACC-ITEMS'!$C$4:$C$1000)-3),COUNTIF($C$8:C676,C676))),"")</f>
        <v/>
      </c>
      <c r="F676" s="56" t="str">
        <f t="array" ref="F676">IFERROR(INDEX('HELP ACC-ITEMS'!$F$4:$F$1000,SMALL(IF(C676='HELP ACC-ITEMS'!$C$4:$C$1000,ROW('HELP ACC-ITEMS'!$C$4:$C$1000)-3),COUNTIF($C$8:C676,C676))),"")</f>
        <v xml:space="preserve"> </v>
      </c>
      <c r="G676" s="55">
        <f t="array" ref="G676">IF(OR(MID($E676,1,4)="وارد",MID($E676,1,10)="مرتجع عميل"),IF($D$3&lt;&gt;"",INDEX('HELP ACC-ITEMS'!$G$4:$G$1000,SMALL(IF(C676='HELP ACC-ITEMS'!$C$4:$C$1000,ROW('HELP ACC-ITEMS'!$C$4:$C$1000)-3),COUNTIF($C$8:C676,C676)))),0)</f>
        <v>0</v>
      </c>
      <c r="H676" s="55">
        <f t="array" ref="H676">IF(OR(MID($E676,1,5)="منصرف",MID($E676,1,10)="مرتجع مورد"),IF($D$3&lt;&gt;"",INDEX('HELP ACC-ITEMS'!$G$4:$G$1000,SMALL(IF(C676='HELP ACC-ITEMS'!$C$4:$C$1000,ROW('HELP ACC-ITEMS'!$C$4:$C$1000)-3),COUNTIF($C$8:C676,C676)))),0)</f>
        <v>0</v>
      </c>
      <c r="I676" s="55">
        <f t="shared" si="13"/>
        <v>0</v>
      </c>
      <c r="J676" s="55" t="str">
        <f t="array" ref="J676">IFERROR(INDEX('HELP ACC-ITEMS'!$H$4:$H$1000,SMALL(IF(C676='HELP ACC-ITEMS'!$C$4:$C$1000,ROW('HELP ACC-ITEMS'!$C$4:$C$1000)-3),COUNTIF($C$8:C676,C676))),"")</f>
        <v xml:space="preserve"> </v>
      </c>
    </row>
    <row r="677" spans="2:10">
      <c r="B677" s="55" t="str">
        <f>IF( E677&lt;&gt;"",COUNT($B$7:B676)+1,"")</f>
        <v/>
      </c>
      <c r="C677" s="57" t="str">
        <f>IFERROR(IF($D$3&lt;&gt;"",SMALL('HELP ACC-ITEMS'!$C$4:$C$1000,ROW(A671))," "),"    ")</f>
        <v xml:space="preserve"> </v>
      </c>
      <c r="D677" s="56" t="str">
        <f t="array" ref="D677">IFERROR(INDEX('HELP ACC-ITEMS'!$D$4:$D$1000,SMALL(IF(C677='HELP ACC-ITEMS'!$C$4:$C$1000,ROW('HELP ACC-ITEMS'!$C$4:$C$1000)-3),COUNTIF($C$8:C677,C677))),"")</f>
        <v xml:space="preserve"> </v>
      </c>
      <c r="E677" s="56" t="str">
        <f t="array" ref="E677">IFERROR(INDEX('HELP ACC-ITEMS'!$E$4:$E$1000,SMALL(IF(C677='HELP ACC-ITEMS'!$C$4:$C$1000,ROW('HELP ACC-ITEMS'!$C$4:$C$1000)-3),COUNTIF($C$8:C677,C677))),"")</f>
        <v/>
      </c>
      <c r="F677" s="56" t="str">
        <f t="array" ref="F677">IFERROR(INDEX('HELP ACC-ITEMS'!$F$4:$F$1000,SMALL(IF(C677='HELP ACC-ITEMS'!$C$4:$C$1000,ROW('HELP ACC-ITEMS'!$C$4:$C$1000)-3),COUNTIF($C$8:C677,C677))),"")</f>
        <v xml:space="preserve"> </v>
      </c>
      <c r="G677" s="55">
        <f t="array" ref="G677">IF(OR(MID($E677,1,4)="وارد",MID($E677,1,10)="مرتجع عميل"),IF($D$3&lt;&gt;"",INDEX('HELP ACC-ITEMS'!$G$4:$G$1000,SMALL(IF(C677='HELP ACC-ITEMS'!$C$4:$C$1000,ROW('HELP ACC-ITEMS'!$C$4:$C$1000)-3),COUNTIF($C$8:C677,C677)))),0)</f>
        <v>0</v>
      </c>
      <c r="H677" s="55">
        <f t="array" ref="H677">IF(OR(MID($E677,1,5)="منصرف",MID($E677,1,10)="مرتجع مورد"),IF($D$3&lt;&gt;"",INDEX('HELP ACC-ITEMS'!$G$4:$G$1000,SMALL(IF(C677='HELP ACC-ITEMS'!$C$4:$C$1000,ROW('HELP ACC-ITEMS'!$C$4:$C$1000)-3),COUNTIF($C$8:C677,C677)))),0)</f>
        <v>0</v>
      </c>
      <c r="I677" s="55">
        <f t="shared" si="13"/>
        <v>0</v>
      </c>
      <c r="J677" s="55" t="str">
        <f t="array" ref="J677">IFERROR(INDEX('HELP ACC-ITEMS'!$H$4:$H$1000,SMALL(IF(C677='HELP ACC-ITEMS'!$C$4:$C$1000,ROW('HELP ACC-ITEMS'!$C$4:$C$1000)-3),COUNTIF($C$8:C677,C677))),"")</f>
        <v xml:space="preserve"> </v>
      </c>
    </row>
    <row r="678" spans="2:10">
      <c r="B678" s="55" t="str">
        <f>IF( E678&lt;&gt;"",COUNT($B$7:B677)+1,"")</f>
        <v/>
      </c>
      <c r="C678" s="57" t="str">
        <f>IFERROR(IF($D$3&lt;&gt;"",SMALL('HELP ACC-ITEMS'!$C$4:$C$1000,ROW(A672))," "),"    ")</f>
        <v xml:space="preserve"> </v>
      </c>
      <c r="D678" s="56" t="str">
        <f t="array" ref="D678">IFERROR(INDEX('HELP ACC-ITEMS'!$D$4:$D$1000,SMALL(IF(C678='HELP ACC-ITEMS'!$C$4:$C$1000,ROW('HELP ACC-ITEMS'!$C$4:$C$1000)-3),COUNTIF($C$8:C678,C678))),"")</f>
        <v xml:space="preserve"> </v>
      </c>
      <c r="E678" s="56" t="str">
        <f t="array" ref="E678">IFERROR(INDEX('HELP ACC-ITEMS'!$E$4:$E$1000,SMALL(IF(C678='HELP ACC-ITEMS'!$C$4:$C$1000,ROW('HELP ACC-ITEMS'!$C$4:$C$1000)-3),COUNTIF($C$8:C678,C678))),"")</f>
        <v/>
      </c>
      <c r="F678" s="56" t="str">
        <f t="array" ref="F678">IFERROR(INDEX('HELP ACC-ITEMS'!$F$4:$F$1000,SMALL(IF(C678='HELP ACC-ITEMS'!$C$4:$C$1000,ROW('HELP ACC-ITEMS'!$C$4:$C$1000)-3),COUNTIF($C$8:C678,C678))),"")</f>
        <v xml:space="preserve"> </v>
      </c>
      <c r="G678" s="55">
        <f t="array" ref="G678">IF(OR(MID($E678,1,4)="وارد",MID($E678,1,10)="مرتجع عميل"),IF($D$3&lt;&gt;"",INDEX('HELP ACC-ITEMS'!$G$4:$G$1000,SMALL(IF(C678='HELP ACC-ITEMS'!$C$4:$C$1000,ROW('HELP ACC-ITEMS'!$C$4:$C$1000)-3),COUNTIF($C$8:C678,C678)))),0)</f>
        <v>0</v>
      </c>
      <c r="H678" s="55">
        <f t="array" ref="H678">IF(OR(MID($E678,1,5)="منصرف",MID($E678,1,10)="مرتجع مورد"),IF($D$3&lt;&gt;"",INDEX('HELP ACC-ITEMS'!$G$4:$G$1000,SMALL(IF(C678='HELP ACC-ITEMS'!$C$4:$C$1000,ROW('HELP ACC-ITEMS'!$C$4:$C$1000)-3),COUNTIF($C$8:C678,C678)))),0)</f>
        <v>0</v>
      </c>
      <c r="I678" s="55">
        <f t="shared" si="13"/>
        <v>0</v>
      </c>
      <c r="J678" s="55" t="str">
        <f t="array" ref="J678">IFERROR(INDEX('HELP ACC-ITEMS'!$H$4:$H$1000,SMALL(IF(C678='HELP ACC-ITEMS'!$C$4:$C$1000,ROW('HELP ACC-ITEMS'!$C$4:$C$1000)-3),COUNTIF($C$8:C678,C678))),"")</f>
        <v xml:space="preserve"> </v>
      </c>
    </row>
    <row r="679" spans="2:10">
      <c r="B679" s="55" t="str">
        <f>IF( E679&lt;&gt;"",COUNT($B$7:B678)+1,"")</f>
        <v/>
      </c>
      <c r="C679" s="57" t="str">
        <f>IFERROR(IF($D$3&lt;&gt;"",SMALL('HELP ACC-ITEMS'!$C$4:$C$1000,ROW(A673))," "),"    ")</f>
        <v xml:space="preserve"> </v>
      </c>
      <c r="D679" s="56" t="str">
        <f t="array" ref="D679">IFERROR(INDEX('HELP ACC-ITEMS'!$D$4:$D$1000,SMALL(IF(C679='HELP ACC-ITEMS'!$C$4:$C$1000,ROW('HELP ACC-ITEMS'!$C$4:$C$1000)-3),COUNTIF($C$8:C679,C679))),"")</f>
        <v xml:space="preserve"> </v>
      </c>
      <c r="E679" s="56" t="str">
        <f t="array" ref="E679">IFERROR(INDEX('HELP ACC-ITEMS'!$E$4:$E$1000,SMALL(IF(C679='HELP ACC-ITEMS'!$C$4:$C$1000,ROW('HELP ACC-ITEMS'!$C$4:$C$1000)-3),COUNTIF($C$8:C679,C679))),"")</f>
        <v/>
      </c>
      <c r="F679" s="56" t="str">
        <f t="array" ref="F679">IFERROR(INDEX('HELP ACC-ITEMS'!$F$4:$F$1000,SMALL(IF(C679='HELP ACC-ITEMS'!$C$4:$C$1000,ROW('HELP ACC-ITEMS'!$C$4:$C$1000)-3),COUNTIF($C$8:C679,C679))),"")</f>
        <v xml:space="preserve"> </v>
      </c>
      <c r="G679" s="55">
        <f t="array" ref="G679">IF(OR(MID($E679,1,4)="وارد",MID($E679,1,10)="مرتجع عميل"),IF($D$3&lt;&gt;"",INDEX('HELP ACC-ITEMS'!$G$4:$G$1000,SMALL(IF(C679='HELP ACC-ITEMS'!$C$4:$C$1000,ROW('HELP ACC-ITEMS'!$C$4:$C$1000)-3),COUNTIF($C$8:C679,C679)))),0)</f>
        <v>0</v>
      </c>
      <c r="H679" s="55">
        <f t="array" ref="H679">IF(OR(MID($E679,1,5)="منصرف",MID($E679,1,10)="مرتجع مورد"),IF($D$3&lt;&gt;"",INDEX('HELP ACC-ITEMS'!$G$4:$G$1000,SMALL(IF(C679='HELP ACC-ITEMS'!$C$4:$C$1000,ROW('HELP ACC-ITEMS'!$C$4:$C$1000)-3),COUNTIF($C$8:C679,C679)))),0)</f>
        <v>0</v>
      </c>
      <c r="I679" s="55">
        <f t="shared" si="13"/>
        <v>0</v>
      </c>
      <c r="J679" s="55" t="str">
        <f t="array" ref="J679">IFERROR(INDEX('HELP ACC-ITEMS'!$H$4:$H$1000,SMALL(IF(C679='HELP ACC-ITEMS'!$C$4:$C$1000,ROW('HELP ACC-ITEMS'!$C$4:$C$1000)-3),COUNTIF($C$8:C679,C679))),"")</f>
        <v xml:space="preserve"> </v>
      </c>
    </row>
    <row r="680" spans="2:10">
      <c r="B680" s="55" t="str">
        <f>IF( E680&lt;&gt;"",COUNT($B$7:B679)+1,"")</f>
        <v/>
      </c>
      <c r="C680" s="57" t="str">
        <f>IFERROR(IF($D$3&lt;&gt;"",SMALL('HELP ACC-ITEMS'!$C$4:$C$1000,ROW(A674))," "),"    ")</f>
        <v xml:space="preserve"> </v>
      </c>
      <c r="D680" s="56" t="str">
        <f t="array" ref="D680">IFERROR(INDEX('HELP ACC-ITEMS'!$D$4:$D$1000,SMALL(IF(C680='HELP ACC-ITEMS'!$C$4:$C$1000,ROW('HELP ACC-ITEMS'!$C$4:$C$1000)-3),COUNTIF($C$8:C680,C680))),"")</f>
        <v xml:space="preserve"> </v>
      </c>
      <c r="E680" s="56" t="str">
        <f t="array" ref="E680">IFERROR(INDEX('HELP ACC-ITEMS'!$E$4:$E$1000,SMALL(IF(C680='HELP ACC-ITEMS'!$C$4:$C$1000,ROW('HELP ACC-ITEMS'!$C$4:$C$1000)-3),COUNTIF($C$8:C680,C680))),"")</f>
        <v/>
      </c>
      <c r="F680" s="56" t="str">
        <f t="array" ref="F680">IFERROR(INDEX('HELP ACC-ITEMS'!$F$4:$F$1000,SMALL(IF(C680='HELP ACC-ITEMS'!$C$4:$C$1000,ROW('HELP ACC-ITEMS'!$C$4:$C$1000)-3),COUNTIF($C$8:C680,C680))),"")</f>
        <v xml:space="preserve"> </v>
      </c>
      <c r="G680" s="55">
        <f t="array" ref="G680">IF(OR(MID($E680,1,4)="وارد",MID($E680,1,10)="مرتجع عميل"),IF($D$3&lt;&gt;"",INDEX('HELP ACC-ITEMS'!$G$4:$G$1000,SMALL(IF(C680='HELP ACC-ITEMS'!$C$4:$C$1000,ROW('HELP ACC-ITEMS'!$C$4:$C$1000)-3),COUNTIF($C$8:C680,C680)))),0)</f>
        <v>0</v>
      </c>
      <c r="H680" s="55">
        <f t="array" ref="H680">IF(OR(MID($E680,1,5)="منصرف",MID($E680,1,10)="مرتجع مورد"),IF($D$3&lt;&gt;"",INDEX('HELP ACC-ITEMS'!$G$4:$G$1000,SMALL(IF(C680='HELP ACC-ITEMS'!$C$4:$C$1000,ROW('HELP ACC-ITEMS'!$C$4:$C$1000)-3),COUNTIF($C$8:C680,C680)))),0)</f>
        <v>0</v>
      </c>
      <c r="I680" s="55">
        <f t="shared" si="13"/>
        <v>0</v>
      </c>
      <c r="J680" s="55" t="str">
        <f t="array" ref="J680">IFERROR(INDEX('HELP ACC-ITEMS'!$H$4:$H$1000,SMALL(IF(C680='HELP ACC-ITEMS'!$C$4:$C$1000,ROW('HELP ACC-ITEMS'!$C$4:$C$1000)-3),COUNTIF($C$8:C680,C680))),"")</f>
        <v xml:space="preserve"> </v>
      </c>
    </row>
    <row r="681" spans="2:10">
      <c r="B681" s="55" t="str">
        <f>IF( E681&lt;&gt;"",COUNT($B$7:B680)+1,"")</f>
        <v/>
      </c>
      <c r="C681" s="57" t="str">
        <f>IFERROR(IF($D$3&lt;&gt;"",SMALL('HELP ACC-ITEMS'!$C$4:$C$1000,ROW(A675))," "),"    ")</f>
        <v xml:space="preserve"> </v>
      </c>
      <c r="D681" s="56" t="str">
        <f t="array" ref="D681">IFERROR(INDEX('HELP ACC-ITEMS'!$D$4:$D$1000,SMALL(IF(C681='HELP ACC-ITEMS'!$C$4:$C$1000,ROW('HELP ACC-ITEMS'!$C$4:$C$1000)-3),COUNTIF($C$8:C681,C681))),"")</f>
        <v xml:space="preserve"> </v>
      </c>
      <c r="E681" s="56" t="str">
        <f t="array" ref="E681">IFERROR(INDEX('HELP ACC-ITEMS'!$E$4:$E$1000,SMALL(IF(C681='HELP ACC-ITEMS'!$C$4:$C$1000,ROW('HELP ACC-ITEMS'!$C$4:$C$1000)-3),COUNTIF($C$8:C681,C681))),"")</f>
        <v/>
      </c>
      <c r="F681" s="56" t="str">
        <f t="array" ref="F681">IFERROR(INDEX('HELP ACC-ITEMS'!$F$4:$F$1000,SMALL(IF(C681='HELP ACC-ITEMS'!$C$4:$C$1000,ROW('HELP ACC-ITEMS'!$C$4:$C$1000)-3),COUNTIF($C$8:C681,C681))),"")</f>
        <v xml:space="preserve"> </v>
      </c>
      <c r="G681" s="55">
        <f t="array" ref="G681">IF(OR(MID($E681,1,4)="وارد",MID($E681,1,10)="مرتجع عميل"),IF($D$3&lt;&gt;"",INDEX('HELP ACC-ITEMS'!$G$4:$G$1000,SMALL(IF(C681='HELP ACC-ITEMS'!$C$4:$C$1000,ROW('HELP ACC-ITEMS'!$C$4:$C$1000)-3),COUNTIF($C$8:C681,C681)))),0)</f>
        <v>0</v>
      </c>
      <c r="H681" s="55">
        <f t="array" ref="H681">IF(OR(MID($E681,1,5)="منصرف",MID($E681,1,10)="مرتجع مورد"),IF($D$3&lt;&gt;"",INDEX('HELP ACC-ITEMS'!$G$4:$G$1000,SMALL(IF(C681='HELP ACC-ITEMS'!$C$4:$C$1000,ROW('HELP ACC-ITEMS'!$C$4:$C$1000)-3),COUNTIF($C$8:C681,C681)))),0)</f>
        <v>0</v>
      </c>
      <c r="I681" s="55">
        <f t="shared" si="13"/>
        <v>0</v>
      </c>
      <c r="J681" s="55" t="str">
        <f t="array" ref="J681">IFERROR(INDEX('HELP ACC-ITEMS'!$H$4:$H$1000,SMALL(IF(C681='HELP ACC-ITEMS'!$C$4:$C$1000,ROW('HELP ACC-ITEMS'!$C$4:$C$1000)-3),COUNTIF($C$8:C681,C681))),"")</f>
        <v xml:space="preserve"> </v>
      </c>
    </row>
    <row r="682" spans="2:10">
      <c r="B682" s="55" t="str">
        <f>IF( E682&lt;&gt;"",COUNT($B$7:B681)+1,"")</f>
        <v/>
      </c>
      <c r="C682" s="57" t="str">
        <f>IFERROR(IF($D$3&lt;&gt;"",SMALL('HELP ACC-ITEMS'!$C$4:$C$1000,ROW(A676))," "),"    ")</f>
        <v xml:space="preserve"> </v>
      </c>
      <c r="D682" s="56" t="str">
        <f t="array" ref="D682">IFERROR(INDEX('HELP ACC-ITEMS'!$D$4:$D$1000,SMALL(IF(C682='HELP ACC-ITEMS'!$C$4:$C$1000,ROW('HELP ACC-ITEMS'!$C$4:$C$1000)-3),COUNTIF($C$8:C682,C682))),"")</f>
        <v xml:space="preserve"> </v>
      </c>
      <c r="E682" s="56" t="str">
        <f t="array" ref="E682">IFERROR(INDEX('HELP ACC-ITEMS'!$E$4:$E$1000,SMALL(IF(C682='HELP ACC-ITEMS'!$C$4:$C$1000,ROW('HELP ACC-ITEMS'!$C$4:$C$1000)-3),COUNTIF($C$8:C682,C682))),"")</f>
        <v/>
      </c>
      <c r="F682" s="56" t="str">
        <f t="array" ref="F682">IFERROR(INDEX('HELP ACC-ITEMS'!$F$4:$F$1000,SMALL(IF(C682='HELP ACC-ITEMS'!$C$4:$C$1000,ROW('HELP ACC-ITEMS'!$C$4:$C$1000)-3),COUNTIF($C$8:C682,C682))),"")</f>
        <v xml:space="preserve"> </v>
      </c>
      <c r="G682" s="55">
        <f t="array" ref="G682">IF(OR(MID($E682,1,4)="وارد",MID($E682,1,10)="مرتجع عميل"),IF($D$3&lt;&gt;"",INDEX('HELP ACC-ITEMS'!$G$4:$G$1000,SMALL(IF(C682='HELP ACC-ITEMS'!$C$4:$C$1000,ROW('HELP ACC-ITEMS'!$C$4:$C$1000)-3),COUNTIF($C$8:C682,C682)))),0)</f>
        <v>0</v>
      </c>
      <c r="H682" s="55">
        <f t="array" ref="H682">IF(OR(MID($E682,1,5)="منصرف",MID($E682,1,10)="مرتجع مورد"),IF($D$3&lt;&gt;"",INDEX('HELP ACC-ITEMS'!$G$4:$G$1000,SMALL(IF(C682='HELP ACC-ITEMS'!$C$4:$C$1000,ROW('HELP ACC-ITEMS'!$C$4:$C$1000)-3),COUNTIF($C$8:C682,C682)))),0)</f>
        <v>0</v>
      </c>
      <c r="I682" s="55">
        <f t="shared" si="13"/>
        <v>0</v>
      </c>
      <c r="J682" s="55" t="str">
        <f t="array" ref="J682">IFERROR(INDEX('HELP ACC-ITEMS'!$H$4:$H$1000,SMALL(IF(C682='HELP ACC-ITEMS'!$C$4:$C$1000,ROW('HELP ACC-ITEMS'!$C$4:$C$1000)-3),COUNTIF($C$8:C682,C682))),"")</f>
        <v xml:space="preserve"> </v>
      </c>
    </row>
    <row r="683" spans="2:10">
      <c r="B683" s="55" t="str">
        <f>IF( E683&lt;&gt;"",COUNT($B$7:B682)+1,"")</f>
        <v/>
      </c>
      <c r="C683" s="57" t="str">
        <f>IFERROR(IF($D$3&lt;&gt;"",SMALL('HELP ACC-ITEMS'!$C$4:$C$1000,ROW(A677))," "),"    ")</f>
        <v xml:space="preserve"> </v>
      </c>
      <c r="D683" s="56" t="str">
        <f t="array" ref="D683">IFERROR(INDEX('HELP ACC-ITEMS'!$D$4:$D$1000,SMALL(IF(C683='HELP ACC-ITEMS'!$C$4:$C$1000,ROW('HELP ACC-ITEMS'!$C$4:$C$1000)-3),COUNTIF($C$8:C683,C683))),"")</f>
        <v xml:space="preserve"> </v>
      </c>
      <c r="E683" s="56" t="str">
        <f t="array" ref="E683">IFERROR(INDEX('HELP ACC-ITEMS'!$E$4:$E$1000,SMALL(IF(C683='HELP ACC-ITEMS'!$C$4:$C$1000,ROW('HELP ACC-ITEMS'!$C$4:$C$1000)-3),COUNTIF($C$8:C683,C683))),"")</f>
        <v/>
      </c>
      <c r="F683" s="56" t="str">
        <f t="array" ref="F683">IFERROR(INDEX('HELP ACC-ITEMS'!$F$4:$F$1000,SMALL(IF(C683='HELP ACC-ITEMS'!$C$4:$C$1000,ROW('HELP ACC-ITEMS'!$C$4:$C$1000)-3),COUNTIF($C$8:C683,C683))),"")</f>
        <v xml:space="preserve"> </v>
      </c>
      <c r="G683" s="55">
        <f t="array" ref="G683">IF(OR(MID($E683,1,4)="وارد",MID($E683,1,10)="مرتجع عميل"),IF($D$3&lt;&gt;"",INDEX('HELP ACC-ITEMS'!$G$4:$G$1000,SMALL(IF(C683='HELP ACC-ITEMS'!$C$4:$C$1000,ROW('HELP ACC-ITEMS'!$C$4:$C$1000)-3),COUNTIF($C$8:C683,C683)))),0)</f>
        <v>0</v>
      </c>
      <c r="H683" s="55">
        <f t="array" ref="H683">IF(OR(MID($E683,1,5)="منصرف",MID($E683,1,10)="مرتجع مورد"),IF($D$3&lt;&gt;"",INDEX('HELP ACC-ITEMS'!$G$4:$G$1000,SMALL(IF(C683='HELP ACC-ITEMS'!$C$4:$C$1000,ROW('HELP ACC-ITEMS'!$C$4:$C$1000)-3),COUNTIF($C$8:C683,C683)))),0)</f>
        <v>0</v>
      </c>
      <c r="I683" s="55">
        <f t="shared" si="13"/>
        <v>0</v>
      </c>
      <c r="J683" s="55" t="str">
        <f t="array" ref="J683">IFERROR(INDEX('HELP ACC-ITEMS'!$H$4:$H$1000,SMALL(IF(C683='HELP ACC-ITEMS'!$C$4:$C$1000,ROW('HELP ACC-ITEMS'!$C$4:$C$1000)-3),COUNTIF($C$8:C683,C683))),"")</f>
        <v xml:space="preserve"> </v>
      </c>
    </row>
    <row r="684" spans="2:10">
      <c r="B684" s="55" t="str">
        <f>IF( E684&lt;&gt;"",COUNT($B$7:B683)+1,"")</f>
        <v/>
      </c>
      <c r="C684" s="57" t="str">
        <f>IFERROR(IF($D$3&lt;&gt;"",SMALL('HELP ACC-ITEMS'!$C$4:$C$1000,ROW(A678))," "),"    ")</f>
        <v xml:space="preserve"> </v>
      </c>
      <c r="D684" s="56" t="str">
        <f t="array" ref="D684">IFERROR(INDEX('HELP ACC-ITEMS'!$D$4:$D$1000,SMALL(IF(C684='HELP ACC-ITEMS'!$C$4:$C$1000,ROW('HELP ACC-ITEMS'!$C$4:$C$1000)-3),COUNTIF($C$8:C684,C684))),"")</f>
        <v xml:space="preserve"> </v>
      </c>
      <c r="E684" s="56" t="str">
        <f t="array" ref="E684">IFERROR(INDEX('HELP ACC-ITEMS'!$E$4:$E$1000,SMALL(IF(C684='HELP ACC-ITEMS'!$C$4:$C$1000,ROW('HELP ACC-ITEMS'!$C$4:$C$1000)-3),COUNTIF($C$8:C684,C684))),"")</f>
        <v/>
      </c>
      <c r="F684" s="56" t="str">
        <f t="array" ref="F684">IFERROR(INDEX('HELP ACC-ITEMS'!$F$4:$F$1000,SMALL(IF(C684='HELP ACC-ITEMS'!$C$4:$C$1000,ROW('HELP ACC-ITEMS'!$C$4:$C$1000)-3),COUNTIF($C$8:C684,C684))),"")</f>
        <v xml:space="preserve"> </v>
      </c>
      <c r="G684" s="55">
        <f t="array" ref="G684">IF(OR(MID($E684,1,4)="وارد",MID($E684,1,10)="مرتجع عميل"),IF($D$3&lt;&gt;"",INDEX('HELP ACC-ITEMS'!$G$4:$G$1000,SMALL(IF(C684='HELP ACC-ITEMS'!$C$4:$C$1000,ROW('HELP ACC-ITEMS'!$C$4:$C$1000)-3),COUNTIF($C$8:C684,C684)))),0)</f>
        <v>0</v>
      </c>
      <c r="H684" s="55">
        <f t="array" ref="H684">IF(OR(MID($E684,1,5)="منصرف",MID($E684,1,10)="مرتجع مورد"),IF($D$3&lt;&gt;"",INDEX('HELP ACC-ITEMS'!$G$4:$G$1000,SMALL(IF(C684='HELP ACC-ITEMS'!$C$4:$C$1000,ROW('HELP ACC-ITEMS'!$C$4:$C$1000)-3),COUNTIF($C$8:C684,C684)))),0)</f>
        <v>0</v>
      </c>
      <c r="I684" s="55">
        <f t="shared" si="13"/>
        <v>0</v>
      </c>
      <c r="J684" s="55" t="str">
        <f t="array" ref="J684">IFERROR(INDEX('HELP ACC-ITEMS'!$H$4:$H$1000,SMALL(IF(C684='HELP ACC-ITEMS'!$C$4:$C$1000,ROW('HELP ACC-ITEMS'!$C$4:$C$1000)-3),COUNTIF($C$8:C684,C684))),"")</f>
        <v xml:space="preserve"> </v>
      </c>
    </row>
    <row r="685" spans="2:10">
      <c r="B685" s="55" t="str">
        <f>IF( E685&lt;&gt;"",COUNT($B$7:B684)+1,"")</f>
        <v/>
      </c>
      <c r="C685" s="57" t="str">
        <f>IFERROR(IF($D$3&lt;&gt;"",SMALL('HELP ACC-ITEMS'!$C$4:$C$1000,ROW(A679))," "),"    ")</f>
        <v xml:space="preserve"> </v>
      </c>
      <c r="D685" s="56" t="str">
        <f t="array" ref="D685">IFERROR(INDEX('HELP ACC-ITEMS'!$D$4:$D$1000,SMALL(IF(C685='HELP ACC-ITEMS'!$C$4:$C$1000,ROW('HELP ACC-ITEMS'!$C$4:$C$1000)-3),COUNTIF($C$8:C685,C685))),"")</f>
        <v xml:space="preserve"> </v>
      </c>
      <c r="E685" s="56" t="str">
        <f t="array" ref="E685">IFERROR(INDEX('HELP ACC-ITEMS'!$E$4:$E$1000,SMALL(IF(C685='HELP ACC-ITEMS'!$C$4:$C$1000,ROW('HELP ACC-ITEMS'!$C$4:$C$1000)-3),COUNTIF($C$8:C685,C685))),"")</f>
        <v/>
      </c>
      <c r="F685" s="56" t="str">
        <f t="array" ref="F685">IFERROR(INDEX('HELP ACC-ITEMS'!$F$4:$F$1000,SMALL(IF(C685='HELP ACC-ITEMS'!$C$4:$C$1000,ROW('HELP ACC-ITEMS'!$C$4:$C$1000)-3),COUNTIF($C$8:C685,C685))),"")</f>
        <v xml:space="preserve"> </v>
      </c>
      <c r="G685" s="55">
        <f t="array" ref="G685">IF(OR(MID($E685,1,4)="وارد",MID($E685,1,10)="مرتجع عميل"),IF($D$3&lt;&gt;"",INDEX('HELP ACC-ITEMS'!$G$4:$G$1000,SMALL(IF(C685='HELP ACC-ITEMS'!$C$4:$C$1000,ROW('HELP ACC-ITEMS'!$C$4:$C$1000)-3),COUNTIF($C$8:C685,C685)))),0)</f>
        <v>0</v>
      </c>
      <c r="H685" s="55">
        <f t="array" ref="H685">IF(OR(MID($E685,1,5)="منصرف",MID($E685,1,10)="مرتجع مورد"),IF($D$3&lt;&gt;"",INDEX('HELP ACC-ITEMS'!$G$4:$G$1000,SMALL(IF(C685='HELP ACC-ITEMS'!$C$4:$C$1000,ROW('HELP ACC-ITEMS'!$C$4:$C$1000)-3),COUNTIF($C$8:C685,C685)))),0)</f>
        <v>0</v>
      </c>
      <c r="I685" s="55">
        <f t="shared" si="13"/>
        <v>0</v>
      </c>
      <c r="J685" s="55" t="str">
        <f t="array" ref="J685">IFERROR(INDEX('HELP ACC-ITEMS'!$H$4:$H$1000,SMALL(IF(C685='HELP ACC-ITEMS'!$C$4:$C$1000,ROW('HELP ACC-ITEMS'!$C$4:$C$1000)-3),COUNTIF($C$8:C685,C685))),"")</f>
        <v xml:space="preserve"> </v>
      </c>
    </row>
    <row r="686" spans="2:10">
      <c r="B686" s="55" t="str">
        <f>IF( E686&lt;&gt;"",COUNT($B$7:B685)+1,"")</f>
        <v/>
      </c>
      <c r="C686" s="57" t="str">
        <f>IFERROR(IF($D$3&lt;&gt;"",SMALL('HELP ACC-ITEMS'!$C$4:$C$1000,ROW(A680))," "),"    ")</f>
        <v xml:space="preserve"> </v>
      </c>
      <c r="D686" s="56" t="str">
        <f t="array" ref="D686">IFERROR(INDEX('HELP ACC-ITEMS'!$D$4:$D$1000,SMALL(IF(C686='HELP ACC-ITEMS'!$C$4:$C$1000,ROW('HELP ACC-ITEMS'!$C$4:$C$1000)-3),COUNTIF($C$8:C686,C686))),"")</f>
        <v xml:space="preserve"> </v>
      </c>
      <c r="E686" s="56" t="str">
        <f t="array" ref="E686">IFERROR(INDEX('HELP ACC-ITEMS'!$E$4:$E$1000,SMALL(IF(C686='HELP ACC-ITEMS'!$C$4:$C$1000,ROW('HELP ACC-ITEMS'!$C$4:$C$1000)-3),COUNTIF($C$8:C686,C686))),"")</f>
        <v/>
      </c>
      <c r="F686" s="56" t="str">
        <f t="array" ref="F686">IFERROR(INDEX('HELP ACC-ITEMS'!$F$4:$F$1000,SMALL(IF(C686='HELP ACC-ITEMS'!$C$4:$C$1000,ROW('HELP ACC-ITEMS'!$C$4:$C$1000)-3),COUNTIF($C$8:C686,C686))),"")</f>
        <v xml:space="preserve"> </v>
      </c>
      <c r="G686" s="55">
        <f t="array" ref="G686">IF(OR(MID($E686,1,4)="وارد",MID($E686,1,10)="مرتجع عميل"),IF($D$3&lt;&gt;"",INDEX('HELP ACC-ITEMS'!$G$4:$G$1000,SMALL(IF(C686='HELP ACC-ITEMS'!$C$4:$C$1000,ROW('HELP ACC-ITEMS'!$C$4:$C$1000)-3),COUNTIF($C$8:C686,C686)))),0)</f>
        <v>0</v>
      </c>
      <c r="H686" s="55">
        <f t="array" ref="H686">IF(OR(MID($E686,1,5)="منصرف",MID($E686,1,10)="مرتجع مورد"),IF($D$3&lt;&gt;"",INDEX('HELP ACC-ITEMS'!$G$4:$G$1000,SMALL(IF(C686='HELP ACC-ITEMS'!$C$4:$C$1000,ROW('HELP ACC-ITEMS'!$C$4:$C$1000)-3),COUNTIF($C$8:C686,C686)))),0)</f>
        <v>0</v>
      </c>
      <c r="I686" s="55">
        <f t="shared" si="13"/>
        <v>0</v>
      </c>
      <c r="J686" s="55" t="str">
        <f t="array" ref="J686">IFERROR(INDEX('HELP ACC-ITEMS'!$H$4:$H$1000,SMALL(IF(C686='HELP ACC-ITEMS'!$C$4:$C$1000,ROW('HELP ACC-ITEMS'!$C$4:$C$1000)-3),COUNTIF($C$8:C686,C686))),"")</f>
        <v xml:space="preserve"> </v>
      </c>
    </row>
    <row r="687" spans="2:10">
      <c r="B687" s="55" t="str">
        <f>IF( E687&lt;&gt;"",COUNT($B$7:B686)+1,"")</f>
        <v/>
      </c>
      <c r="C687" s="57" t="str">
        <f>IFERROR(IF($D$3&lt;&gt;"",SMALL('HELP ACC-ITEMS'!$C$4:$C$1000,ROW(A681))," "),"    ")</f>
        <v xml:space="preserve"> </v>
      </c>
      <c r="D687" s="56" t="str">
        <f t="array" ref="D687">IFERROR(INDEX('HELP ACC-ITEMS'!$D$4:$D$1000,SMALL(IF(C687='HELP ACC-ITEMS'!$C$4:$C$1000,ROW('HELP ACC-ITEMS'!$C$4:$C$1000)-3),COUNTIF($C$8:C687,C687))),"")</f>
        <v xml:space="preserve"> </v>
      </c>
      <c r="E687" s="56" t="str">
        <f t="array" ref="E687">IFERROR(INDEX('HELP ACC-ITEMS'!$E$4:$E$1000,SMALL(IF(C687='HELP ACC-ITEMS'!$C$4:$C$1000,ROW('HELP ACC-ITEMS'!$C$4:$C$1000)-3),COUNTIF($C$8:C687,C687))),"")</f>
        <v/>
      </c>
      <c r="F687" s="56" t="str">
        <f t="array" ref="F687">IFERROR(INDEX('HELP ACC-ITEMS'!$F$4:$F$1000,SMALL(IF(C687='HELP ACC-ITEMS'!$C$4:$C$1000,ROW('HELP ACC-ITEMS'!$C$4:$C$1000)-3),COUNTIF($C$8:C687,C687))),"")</f>
        <v xml:space="preserve"> </v>
      </c>
      <c r="G687" s="55">
        <f t="array" ref="G687">IF(OR(MID($E687,1,4)="وارد",MID($E687,1,10)="مرتجع عميل"),IF($D$3&lt;&gt;"",INDEX('HELP ACC-ITEMS'!$G$4:$G$1000,SMALL(IF(C687='HELP ACC-ITEMS'!$C$4:$C$1000,ROW('HELP ACC-ITEMS'!$C$4:$C$1000)-3),COUNTIF($C$8:C687,C687)))),0)</f>
        <v>0</v>
      </c>
      <c r="H687" s="55">
        <f t="array" ref="H687">IF(OR(MID($E687,1,5)="منصرف",MID($E687,1,10)="مرتجع مورد"),IF($D$3&lt;&gt;"",INDEX('HELP ACC-ITEMS'!$G$4:$G$1000,SMALL(IF(C687='HELP ACC-ITEMS'!$C$4:$C$1000,ROW('HELP ACC-ITEMS'!$C$4:$C$1000)-3),COUNTIF($C$8:C687,C687)))),0)</f>
        <v>0</v>
      </c>
      <c r="I687" s="55">
        <f t="shared" si="13"/>
        <v>0</v>
      </c>
      <c r="J687" s="55" t="str">
        <f t="array" ref="J687">IFERROR(INDEX('HELP ACC-ITEMS'!$H$4:$H$1000,SMALL(IF(C687='HELP ACC-ITEMS'!$C$4:$C$1000,ROW('HELP ACC-ITEMS'!$C$4:$C$1000)-3),COUNTIF($C$8:C687,C687))),"")</f>
        <v xml:space="preserve"> </v>
      </c>
    </row>
    <row r="688" spans="2:10">
      <c r="B688" s="55" t="str">
        <f>IF( E688&lt;&gt;"",COUNT($B$7:B687)+1,"")</f>
        <v/>
      </c>
      <c r="C688" s="57" t="str">
        <f>IFERROR(IF($D$3&lt;&gt;"",SMALL('HELP ACC-ITEMS'!$C$4:$C$1000,ROW(A682))," "),"    ")</f>
        <v xml:space="preserve"> </v>
      </c>
      <c r="D688" s="56" t="str">
        <f t="array" ref="D688">IFERROR(INDEX('HELP ACC-ITEMS'!$D$4:$D$1000,SMALL(IF(C688='HELP ACC-ITEMS'!$C$4:$C$1000,ROW('HELP ACC-ITEMS'!$C$4:$C$1000)-3),COUNTIF($C$8:C688,C688))),"")</f>
        <v xml:space="preserve"> </v>
      </c>
      <c r="E688" s="56" t="str">
        <f t="array" ref="E688">IFERROR(INDEX('HELP ACC-ITEMS'!$E$4:$E$1000,SMALL(IF(C688='HELP ACC-ITEMS'!$C$4:$C$1000,ROW('HELP ACC-ITEMS'!$C$4:$C$1000)-3),COUNTIF($C$8:C688,C688))),"")</f>
        <v/>
      </c>
      <c r="F688" s="56" t="str">
        <f t="array" ref="F688">IFERROR(INDEX('HELP ACC-ITEMS'!$F$4:$F$1000,SMALL(IF(C688='HELP ACC-ITEMS'!$C$4:$C$1000,ROW('HELP ACC-ITEMS'!$C$4:$C$1000)-3),COUNTIF($C$8:C688,C688))),"")</f>
        <v xml:space="preserve"> </v>
      </c>
      <c r="G688" s="55">
        <f t="array" ref="G688">IF(OR(MID($E688,1,4)="وارد",MID($E688,1,10)="مرتجع عميل"),IF($D$3&lt;&gt;"",INDEX('HELP ACC-ITEMS'!$G$4:$G$1000,SMALL(IF(C688='HELP ACC-ITEMS'!$C$4:$C$1000,ROW('HELP ACC-ITEMS'!$C$4:$C$1000)-3),COUNTIF($C$8:C688,C688)))),0)</f>
        <v>0</v>
      </c>
      <c r="H688" s="55">
        <f t="array" ref="H688">IF(OR(MID($E688,1,5)="منصرف",MID($E688,1,10)="مرتجع مورد"),IF($D$3&lt;&gt;"",INDEX('HELP ACC-ITEMS'!$G$4:$G$1000,SMALL(IF(C688='HELP ACC-ITEMS'!$C$4:$C$1000,ROW('HELP ACC-ITEMS'!$C$4:$C$1000)-3),COUNTIF($C$8:C688,C688)))),0)</f>
        <v>0</v>
      </c>
      <c r="I688" s="55">
        <f t="shared" si="13"/>
        <v>0</v>
      </c>
      <c r="J688" s="55" t="str">
        <f t="array" ref="J688">IFERROR(INDEX('HELP ACC-ITEMS'!$H$4:$H$1000,SMALL(IF(C688='HELP ACC-ITEMS'!$C$4:$C$1000,ROW('HELP ACC-ITEMS'!$C$4:$C$1000)-3),COUNTIF($C$8:C688,C688))),"")</f>
        <v xml:space="preserve"> </v>
      </c>
    </row>
    <row r="689" spans="2:10">
      <c r="B689" s="55" t="str">
        <f>IF( E689&lt;&gt;"",COUNT($B$7:B688)+1,"")</f>
        <v/>
      </c>
      <c r="C689" s="57" t="str">
        <f>IFERROR(IF($D$3&lt;&gt;"",SMALL('HELP ACC-ITEMS'!$C$4:$C$1000,ROW(A683))," "),"    ")</f>
        <v xml:space="preserve"> </v>
      </c>
      <c r="D689" s="56" t="str">
        <f t="array" ref="D689">IFERROR(INDEX('HELP ACC-ITEMS'!$D$4:$D$1000,SMALL(IF(C689='HELP ACC-ITEMS'!$C$4:$C$1000,ROW('HELP ACC-ITEMS'!$C$4:$C$1000)-3),COUNTIF($C$8:C689,C689))),"")</f>
        <v xml:space="preserve"> </v>
      </c>
      <c r="E689" s="56" t="str">
        <f t="array" ref="E689">IFERROR(INDEX('HELP ACC-ITEMS'!$E$4:$E$1000,SMALL(IF(C689='HELP ACC-ITEMS'!$C$4:$C$1000,ROW('HELP ACC-ITEMS'!$C$4:$C$1000)-3),COUNTIF($C$8:C689,C689))),"")</f>
        <v/>
      </c>
      <c r="F689" s="56" t="str">
        <f t="array" ref="F689">IFERROR(INDEX('HELP ACC-ITEMS'!$F$4:$F$1000,SMALL(IF(C689='HELP ACC-ITEMS'!$C$4:$C$1000,ROW('HELP ACC-ITEMS'!$C$4:$C$1000)-3),COUNTIF($C$8:C689,C689))),"")</f>
        <v xml:space="preserve"> </v>
      </c>
      <c r="G689" s="55">
        <f t="array" ref="G689">IF(OR(MID($E689,1,4)="وارد",MID($E689,1,10)="مرتجع عميل"),IF($D$3&lt;&gt;"",INDEX('HELP ACC-ITEMS'!$G$4:$G$1000,SMALL(IF(C689='HELP ACC-ITEMS'!$C$4:$C$1000,ROW('HELP ACC-ITEMS'!$C$4:$C$1000)-3),COUNTIF($C$8:C689,C689)))),0)</f>
        <v>0</v>
      </c>
      <c r="H689" s="55">
        <f t="array" ref="H689">IF(OR(MID($E689,1,5)="منصرف",MID($E689,1,10)="مرتجع مورد"),IF($D$3&lt;&gt;"",INDEX('HELP ACC-ITEMS'!$G$4:$G$1000,SMALL(IF(C689='HELP ACC-ITEMS'!$C$4:$C$1000,ROW('HELP ACC-ITEMS'!$C$4:$C$1000)-3),COUNTIF($C$8:C689,C689)))),0)</f>
        <v>0</v>
      </c>
      <c r="I689" s="55">
        <f t="shared" si="13"/>
        <v>0</v>
      </c>
      <c r="J689" s="55" t="str">
        <f t="array" ref="J689">IFERROR(INDEX('HELP ACC-ITEMS'!$H$4:$H$1000,SMALL(IF(C689='HELP ACC-ITEMS'!$C$4:$C$1000,ROW('HELP ACC-ITEMS'!$C$4:$C$1000)-3),COUNTIF($C$8:C689,C689))),"")</f>
        <v xml:space="preserve"> </v>
      </c>
    </row>
    <row r="690" spans="2:10">
      <c r="B690" s="55" t="str">
        <f>IF( E690&lt;&gt;"",COUNT($B$7:B689)+1,"")</f>
        <v/>
      </c>
      <c r="C690" s="57" t="str">
        <f>IFERROR(IF($D$3&lt;&gt;"",SMALL('HELP ACC-ITEMS'!$C$4:$C$1000,ROW(A684))," "),"    ")</f>
        <v xml:space="preserve"> </v>
      </c>
      <c r="D690" s="56" t="str">
        <f t="array" ref="D690">IFERROR(INDEX('HELP ACC-ITEMS'!$D$4:$D$1000,SMALL(IF(C690='HELP ACC-ITEMS'!$C$4:$C$1000,ROW('HELP ACC-ITEMS'!$C$4:$C$1000)-3),COUNTIF($C$8:C690,C690))),"")</f>
        <v xml:space="preserve"> </v>
      </c>
      <c r="E690" s="56" t="str">
        <f t="array" ref="E690">IFERROR(INDEX('HELP ACC-ITEMS'!$E$4:$E$1000,SMALL(IF(C690='HELP ACC-ITEMS'!$C$4:$C$1000,ROW('HELP ACC-ITEMS'!$C$4:$C$1000)-3),COUNTIF($C$8:C690,C690))),"")</f>
        <v/>
      </c>
      <c r="F690" s="56" t="str">
        <f t="array" ref="F690">IFERROR(INDEX('HELP ACC-ITEMS'!$F$4:$F$1000,SMALL(IF(C690='HELP ACC-ITEMS'!$C$4:$C$1000,ROW('HELP ACC-ITEMS'!$C$4:$C$1000)-3),COUNTIF($C$8:C690,C690))),"")</f>
        <v xml:space="preserve"> </v>
      </c>
      <c r="G690" s="55">
        <f t="array" ref="G690">IF(OR(MID($E690,1,4)="وارد",MID($E690,1,10)="مرتجع عميل"),IF($D$3&lt;&gt;"",INDEX('HELP ACC-ITEMS'!$G$4:$G$1000,SMALL(IF(C690='HELP ACC-ITEMS'!$C$4:$C$1000,ROW('HELP ACC-ITEMS'!$C$4:$C$1000)-3),COUNTIF($C$8:C690,C690)))),0)</f>
        <v>0</v>
      </c>
      <c r="H690" s="55">
        <f t="array" ref="H690">IF(OR(MID($E690,1,5)="منصرف",MID($E690,1,10)="مرتجع مورد"),IF($D$3&lt;&gt;"",INDEX('HELP ACC-ITEMS'!$G$4:$G$1000,SMALL(IF(C690='HELP ACC-ITEMS'!$C$4:$C$1000,ROW('HELP ACC-ITEMS'!$C$4:$C$1000)-3),COUNTIF($C$8:C690,C690)))),0)</f>
        <v>0</v>
      </c>
      <c r="I690" s="55">
        <f t="shared" si="13"/>
        <v>0</v>
      </c>
      <c r="J690" s="55" t="str">
        <f t="array" ref="J690">IFERROR(INDEX('HELP ACC-ITEMS'!$H$4:$H$1000,SMALL(IF(C690='HELP ACC-ITEMS'!$C$4:$C$1000,ROW('HELP ACC-ITEMS'!$C$4:$C$1000)-3),COUNTIF($C$8:C690,C690))),"")</f>
        <v xml:space="preserve"> </v>
      </c>
    </row>
    <row r="691" spans="2:10">
      <c r="B691" s="55" t="str">
        <f>IF( E691&lt;&gt;"",COUNT($B$7:B690)+1,"")</f>
        <v/>
      </c>
      <c r="C691" s="57" t="str">
        <f>IFERROR(IF($D$3&lt;&gt;"",SMALL('HELP ACC-ITEMS'!$C$4:$C$1000,ROW(A685))," "),"    ")</f>
        <v xml:space="preserve"> </v>
      </c>
      <c r="D691" s="56" t="str">
        <f t="array" ref="D691">IFERROR(INDEX('HELP ACC-ITEMS'!$D$4:$D$1000,SMALL(IF(C691='HELP ACC-ITEMS'!$C$4:$C$1000,ROW('HELP ACC-ITEMS'!$C$4:$C$1000)-3),COUNTIF($C$8:C691,C691))),"")</f>
        <v xml:space="preserve"> </v>
      </c>
      <c r="E691" s="56" t="str">
        <f t="array" ref="E691">IFERROR(INDEX('HELP ACC-ITEMS'!$E$4:$E$1000,SMALL(IF(C691='HELP ACC-ITEMS'!$C$4:$C$1000,ROW('HELP ACC-ITEMS'!$C$4:$C$1000)-3),COUNTIF($C$8:C691,C691))),"")</f>
        <v/>
      </c>
      <c r="F691" s="56" t="str">
        <f t="array" ref="F691">IFERROR(INDEX('HELP ACC-ITEMS'!$F$4:$F$1000,SMALL(IF(C691='HELP ACC-ITEMS'!$C$4:$C$1000,ROW('HELP ACC-ITEMS'!$C$4:$C$1000)-3),COUNTIF($C$8:C691,C691))),"")</f>
        <v xml:space="preserve"> </v>
      </c>
      <c r="G691" s="55">
        <f t="array" ref="G691">IF(OR(MID($E691,1,4)="وارد",MID($E691,1,10)="مرتجع عميل"),IF($D$3&lt;&gt;"",INDEX('HELP ACC-ITEMS'!$G$4:$G$1000,SMALL(IF(C691='HELP ACC-ITEMS'!$C$4:$C$1000,ROW('HELP ACC-ITEMS'!$C$4:$C$1000)-3),COUNTIF($C$8:C691,C691)))),0)</f>
        <v>0</v>
      </c>
      <c r="H691" s="55">
        <f t="array" ref="H691">IF(OR(MID($E691,1,5)="منصرف",MID($E691,1,10)="مرتجع مورد"),IF($D$3&lt;&gt;"",INDEX('HELP ACC-ITEMS'!$G$4:$G$1000,SMALL(IF(C691='HELP ACC-ITEMS'!$C$4:$C$1000,ROW('HELP ACC-ITEMS'!$C$4:$C$1000)-3),COUNTIF($C$8:C691,C691)))),0)</f>
        <v>0</v>
      </c>
      <c r="I691" s="55">
        <f t="shared" si="13"/>
        <v>0</v>
      </c>
      <c r="J691" s="55" t="str">
        <f t="array" ref="J691">IFERROR(INDEX('HELP ACC-ITEMS'!$H$4:$H$1000,SMALL(IF(C691='HELP ACC-ITEMS'!$C$4:$C$1000,ROW('HELP ACC-ITEMS'!$C$4:$C$1000)-3),COUNTIF($C$8:C691,C691))),"")</f>
        <v xml:space="preserve"> </v>
      </c>
    </row>
    <row r="692" spans="2:10">
      <c r="B692" s="55" t="str">
        <f>IF( E692&lt;&gt;"",COUNT($B$7:B691)+1,"")</f>
        <v/>
      </c>
      <c r="C692" s="57" t="str">
        <f>IFERROR(IF($D$3&lt;&gt;"",SMALL('HELP ACC-ITEMS'!$C$4:$C$1000,ROW(A686))," "),"    ")</f>
        <v xml:space="preserve"> </v>
      </c>
      <c r="D692" s="56" t="str">
        <f t="array" ref="D692">IFERROR(INDEX('HELP ACC-ITEMS'!$D$4:$D$1000,SMALL(IF(C692='HELP ACC-ITEMS'!$C$4:$C$1000,ROW('HELP ACC-ITEMS'!$C$4:$C$1000)-3),COUNTIF($C$8:C692,C692))),"")</f>
        <v xml:space="preserve"> </v>
      </c>
      <c r="E692" s="56" t="str">
        <f t="array" ref="E692">IFERROR(INDEX('HELP ACC-ITEMS'!$E$4:$E$1000,SMALL(IF(C692='HELP ACC-ITEMS'!$C$4:$C$1000,ROW('HELP ACC-ITEMS'!$C$4:$C$1000)-3),COUNTIF($C$8:C692,C692))),"")</f>
        <v/>
      </c>
      <c r="F692" s="56" t="str">
        <f t="array" ref="F692">IFERROR(INDEX('HELP ACC-ITEMS'!$F$4:$F$1000,SMALL(IF(C692='HELP ACC-ITEMS'!$C$4:$C$1000,ROW('HELP ACC-ITEMS'!$C$4:$C$1000)-3),COUNTIF($C$8:C692,C692))),"")</f>
        <v xml:space="preserve"> </v>
      </c>
      <c r="G692" s="55">
        <f t="array" ref="G692">IF(OR(MID($E692,1,4)="وارد",MID($E692,1,10)="مرتجع عميل"),IF($D$3&lt;&gt;"",INDEX('HELP ACC-ITEMS'!$G$4:$G$1000,SMALL(IF(C692='HELP ACC-ITEMS'!$C$4:$C$1000,ROW('HELP ACC-ITEMS'!$C$4:$C$1000)-3),COUNTIF($C$8:C692,C692)))),0)</f>
        <v>0</v>
      </c>
      <c r="H692" s="55">
        <f t="array" ref="H692">IF(OR(MID($E692,1,5)="منصرف",MID($E692,1,10)="مرتجع مورد"),IF($D$3&lt;&gt;"",INDEX('HELP ACC-ITEMS'!$G$4:$G$1000,SMALL(IF(C692='HELP ACC-ITEMS'!$C$4:$C$1000,ROW('HELP ACC-ITEMS'!$C$4:$C$1000)-3),COUNTIF($C$8:C692,C692)))),0)</f>
        <v>0</v>
      </c>
      <c r="I692" s="55">
        <f t="shared" si="13"/>
        <v>0</v>
      </c>
      <c r="J692" s="55" t="str">
        <f t="array" ref="J692">IFERROR(INDEX('HELP ACC-ITEMS'!$H$4:$H$1000,SMALL(IF(C692='HELP ACC-ITEMS'!$C$4:$C$1000,ROW('HELP ACC-ITEMS'!$C$4:$C$1000)-3),COUNTIF($C$8:C692,C692))),"")</f>
        <v xml:space="preserve"> </v>
      </c>
    </row>
    <row r="693" spans="2:10">
      <c r="B693" s="55" t="str">
        <f>IF( E693&lt;&gt;"",COUNT($B$7:B692)+1,"")</f>
        <v/>
      </c>
      <c r="C693" s="57" t="str">
        <f>IFERROR(IF($D$3&lt;&gt;"",SMALL('HELP ACC-ITEMS'!$C$4:$C$1000,ROW(A687))," "),"    ")</f>
        <v xml:space="preserve"> </v>
      </c>
      <c r="D693" s="56" t="str">
        <f t="array" ref="D693">IFERROR(INDEX('HELP ACC-ITEMS'!$D$4:$D$1000,SMALL(IF(C693='HELP ACC-ITEMS'!$C$4:$C$1000,ROW('HELP ACC-ITEMS'!$C$4:$C$1000)-3),COUNTIF($C$8:C693,C693))),"")</f>
        <v xml:space="preserve"> </v>
      </c>
      <c r="E693" s="56" t="str">
        <f t="array" ref="E693">IFERROR(INDEX('HELP ACC-ITEMS'!$E$4:$E$1000,SMALL(IF(C693='HELP ACC-ITEMS'!$C$4:$C$1000,ROW('HELP ACC-ITEMS'!$C$4:$C$1000)-3),COUNTIF($C$8:C693,C693))),"")</f>
        <v/>
      </c>
      <c r="F693" s="56" t="str">
        <f t="array" ref="F693">IFERROR(INDEX('HELP ACC-ITEMS'!$F$4:$F$1000,SMALL(IF(C693='HELP ACC-ITEMS'!$C$4:$C$1000,ROW('HELP ACC-ITEMS'!$C$4:$C$1000)-3),COUNTIF($C$8:C693,C693))),"")</f>
        <v xml:space="preserve"> </v>
      </c>
      <c r="G693" s="55">
        <f t="array" ref="G693">IF(OR(MID($E693,1,4)="وارد",MID($E693,1,10)="مرتجع عميل"),IF($D$3&lt;&gt;"",INDEX('HELP ACC-ITEMS'!$G$4:$G$1000,SMALL(IF(C693='HELP ACC-ITEMS'!$C$4:$C$1000,ROW('HELP ACC-ITEMS'!$C$4:$C$1000)-3),COUNTIF($C$8:C693,C693)))),0)</f>
        <v>0</v>
      </c>
      <c r="H693" s="55">
        <f t="array" ref="H693">IF(OR(MID($E693,1,5)="منصرف",MID($E693,1,10)="مرتجع مورد"),IF($D$3&lt;&gt;"",INDEX('HELP ACC-ITEMS'!$G$4:$G$1000,SMALL(IF(C693='HELP ACC-ITEMS'!$C$4:$C$1000,ROW('HELP ACC-ITEMS'!$C$4:$C$1000)-3),COUNTIF($C$8:C693,C693)))),0)</f>
        <v>0</v>
      </c>
      <c r="I693" s="55">
        <f t="shared" si="13"/>
        <v>0</v>
      </c>
      <c r="J693" s="55" t="str">
        <f t="array" ref="J693">IFERROR(INDEX('HELP ACC-ITEMS'!$H$4:$H$1000,SMALL(IF(C693='HELP ACC-ITEMS'!$C$4:$C$1000,ROW('HELP ACC-ITEMS'!$C$4:$C$1000)-3),COUNTIF($C$8:C693,C693))),"")</f>
        <v xml:space="preserve"> </v>
      </c>
    </row>
    <row r="694" spans="2:10">
      <c r="B694" s="55" t="str">
        <f>IF( E694&lt;&gt;"",COUNT($B$7:B693)+1,"")</f>
        <v/>
      </c>
      <c r="C694" s="57" t="str">
        <f>IFERROR(IF($D$3&lt;&gt;"",SMALL('HELP ACC-ITEMS'!$C$4:$C$1000,ROW(A688))," "),"    ")</f>
        <v xml:space="preserve"> </v>
      </c>
      <c r="D694" s="56" t="str">
        <f t="array" ref="D694">IFERROR(INDEX('HELP ACC-ITEMS'!$D$4:$D$1000,SMALL(IF(C694='HELP ACC-ITEMS'!$C$4:$C$1000,ROW('HELP ACC-ITEMS'!$C$4:$C$1000)-3),COUNTIF($C$8:C694,C694))),"")</f>
        <v xml:space="preserve"> </v>
      </c>
      <c r="E694" s="56" t="str">
        <f t="array" ref="E694">IFERROR(INDEX('HELP ACC-ITEMS'!$E$4:$E$1000,SMALL(IF(C694='HELP ACC-ITEMS'!$C$4:$C$1000,ROW('HELP ACC-ITEMS'!$C$4:$C$1000)-3),COUNTIF($C$8:C694,C694))),"")</f>
        <v/>
      </c>
      <c r="F694" s="56" t="str">
        <f t="array" ref="F694">IFERROR(INDEX('HELP ACC-ITEMS'!$F$4:$F$1000,SMALL(IF(C694='HELP ACC-ITEMS'!$C$4:$C$1000,ROW('HELP ACC-ITEMS'!$C$4:$C$1000)-3),COUNTIF($C$8:C694,C694))),"")</f>
        <v xml:space="preserve"> </v>
      </c>
      <c r="G694" s="55">
        <f t="array" ref="G694">IF(OR(MID($E694,1,4)="وارد",MID($E694,1,10)="مرتجع عميل"),IF($D$3&lt;&gt;"",INDEX('HELP ACC-ITEMS'!$G$4:$G$1000,SMALL(IF(C694='HELP ACC-ITEMS'!$C$4:$C$1000,ROW('HELP ACC-ITEMS'!$C$4:$C$1000)-3),COUNTIF($C$8:C694,C694)))),0)</f>
        <v>0</v>
      </c>
      <c r="H694" s="55">
        <f t="array" ref="H694">IF(OR(MID($E694,1,5)="منصرف",MID($E694,1,10)="مرتجع مورد"),IF($D$3&lt;&gt;"",INDEX('HELP ACC-ITEMS'!$G$4:$G$1000,SMALL(IF(C694='HELP ACC-ITEMS'!$C$4:$C$1000,ROW('HELP ACC-ITEMS'!$C$4:$C$1000)-3),COUNTIF($C$8:C694,C694)))),0)</f>
        <v>0</v>
      </c>
      <c r="I694" s="55">
        <f t="shared" si="13"/>
        <v>0</v>
      </c>
      <c r="J694" s="55" t="str">
        <f t="array" ref="J694">IFERROR(INDEX('HELP ACC-ITEMS'!$H$4:$H$1000,SMALL(IF(C694='HELP ACC-ITEMS'!$C$4:$C$1000,ROW('HELP ACC-ITEMS'!$C$4:$C$1000)-3),COUNTIF($C$8:C694,C694))),"")</f>
        <v xml:space="preserve"> </v>
      </c>
    </row>
    <row r="695" spans="2:10">
      <c r="B695" s="55" t="str">
        <f>IF( E695&lt;&gt;"",COUNT($B$7:B694)+1,"")</f>
        <v/>
      </c>
      <c r="C695" s="57" t="str">
        <f>IFERROR(IF($D$3&lt;&gt;"",SMALL('HELP ACC-ITEMS'!$C$4:$C$1000,ROW(A689))," "),"    ")</f>
        <v xml:space="preserve"> </v>
      </c>
      <c r="D695" s="56" t="str">
        <f t="array" ref="D695">IFERROR(INDEX('HELP ACC-ITEMS'!$D$4:$D$1000,SMALL(IF(C695='HELP ACC-ITEMS'!$C$4:$C$1000,ROW('HELP ACC-ITEMS'!$C$4:$C$1000)-3),COUNTIF($C$8:C695,C695))),"")</f>
        <v xml:space="preserve"> </v>
      </c>
      <c r="E695" s="56" t="str">
        <f t="array" ref="E695">IFERROR(INDEX('HELP ACC-ITEMS'!$E$4:$E$1000,SMALL(IF(C695='HELP ACC-ITEMS'!$C$4:$C$1000,ROW('HELP ACC-ITEMS'!$C$4:$C$1000)-3),COUNTIF($C$8:C695,C695))),"")</f>
        <v/>
      </c>
      <c r="F695" s="56" t="str">
        <f t="array" ref="F695">IFERROR(INDEX('HELP ACC-ITEMS'!$F$4:$F$1000,SMALL(IF(C695='HELP ACC-ITEMS'!$C$4:$C$1000,ROW('HELP ACC-ITEMS'!$C$4:$C$1000)-3),COUNTIF($C$8:C695,C695))),"")</f>
        <v xml:space="preserve"> </v>
      </c>
      <c r="G695" s="55">
        <f t="array" ref="G695">IF(OR(MID($E695,1,4)="وارد",MID($E695,1,10)="مرتجع عميل"),IF($D$3&lt;&gt;"",INDEX('HELP ACC-ITEMS'!$G$4:$G$1000,SMALL(IF(C695='HELP ACC-ITEMS'!$C$4:$C$1000,ROW('HELP ACC-ITEMS'!$C$4:$C$1000)-3),COUNTIF($C$8:C695,C695)))),0)</f>
        <v>0</v>
      </c>
      <c r="H695" s="55">
        <f t="array" ref="H695">IF(OR(MID($E695,1,5)="منصرف",MID($E695,1,10)="مرتجع مورد"),IF($D$3&lt;&gt;"",INDEX('HELP ACC-ITEMS'!$G$4:$G$1000,SMALL(IF(C695='HELP ACC-ITEMS'!$C$4:$C$1000,ROW('HELP ACC-ITEMS'!$C$4:$C$1000)-3),COUNTIF($C$8:C695,C695)))),0)</f>
        <v>0</v>
      </c>
      <c r="I695" s="55">
        <f t="shared" si="13"/>
        <v>0</v>
      </c>
      <c r="J695" s="55" t="str">
        <f t="array" ref="J695">IFERROR(INDEX('HELP ACC-ITEMS'!$H$4:$H$1000,SMALL(IF(C695='HELP ACC-ITEMS'!$C$4:$C$1000,ROW('HELP ACC-ITEMS'!$C$4:$C$1000)-3),COUNTIF($C$8:C695,C695))),"")</f>
        <v xml:space="preserve"> </v>
      </c>
    </row>
    <row r="696" spans="2:10">
      <c r="B696" s="55" t="str">
        <f>IF( E696&lt;&gt;"",COUNT($B$7:B695)+1,"")</f>
        <v/>
      </c>
      <c r="C696" s="57" t="str">
        <f>IFERROR(IF($D$3&lt;&gt;"",SMALL('HELP ACC-ITEMS'!$C$4:$C$1000,ROW(A690))," "),"    ")</f>
        <v xml:space="preserve"> </v>
      </c>
      <c r="D696" s="56" t="str">
        <f t="array" ref="D696">IFERROR(INDEX('HELP ACC-ITEMS'!$D$4:$D$1000,SMALL(IF(C696='HELP ACC-ITEMS'!$C$4:$C$1000,ROW('HELP ACC-ITEMS'!$C$4:$C$1000)-3),COUNTIF($C$8:C696,C696))),"")</f>
        <v xml:space="preserve"> </v>
      </c>
      <c r="E696" s="56" t="str">
        <f t="array" ref="E696">IFERROR(INDEX('HELP ACC-ITEMS'!$E$4:$E$1000,SMALL(IF(C696='HELP ACC-ITEMS'!$C$4:$C$1000,ROW('HELP ACC-ITEMS'!$C$4:$C$1000)-3),COUNTIF($C$8:C696,C696))),"")</f>
        <v/>
      </c>
      <c r="F696" s="56" t="str">
        <f t="array" ref="F696">IFERROR(INDEX('HELP ACC-ITEMS'!$F$4:$F$1000,SMALL(IF(C696='HELP ACC-ITEMS'!$C$4:$C$1000,ROW('HELP ACC-ITEMS'!$C$4:$C$1000)-3),COUNTIF($C$8:C696,C696))),"")</f>
        <v xml:space="preserve"> </v>
      </c>
      <c r="G696" s="55">
        <f t="array" ref="G696">IF(OR(MID($E696,1,4)="وارد",MID($E696,1,10)="مرتجع عميل"),IF($D$3&lt;&gt;"",INDEX('HELP ACC-ITEMS'!$G$4:$G$1000,SMALL(IF(C696='HELP ACC-ITEMS'!$C$4:$C$1000,ROW('HELP ACC-ITEMS'!$C$4:$C$1000)-3),COUNTIF($C$8:C696,C696)))),0)</f>
        <v>0</v>
      </c>
      <c r="H696" s="55">
        <f t="array" ref="H696">IF(OR(MID($E696,1,5)="منصرف",MID($E696,1,10)="مرتجع مورد"),IF($D$3&lt;&gt;"",INDEX('HELP ACC-ITEMS'!$G$4:$G$1000,SMALL(IF(C696='HELP ACC-ITEMS'!$C$4:$C$1000,ROW('HELP ACC-ITEMS'!$C$4:$C$1000)-3),COUNTIF($C$8:C696,C696)))),0)</f>
        <v>0</v>
      </c>
      <c r="I696" s="55">
        <f t="shared" si="13"/>
        <v>0</v>
      </c>
      <c r="J696" s="55" t="str">
        <f t="array" ref="J696">IFERROR(INDEX('HELP ACC-ITEMS'!$H$4:$H$1000,SMALL(IF(C696='HELP ACC-ITEMS'!$C$4:$C$1000,ROW('HELP ACC-ITEMS'!$C$4:$C$1000)-3),COUNTIF($C$8:C696,C696))),"")</f>
        <v xml:space="preserve"> </v>
      </c>
    </row>
    <row r="697" spans="2:10">
      <c r="B697" s="55" t="str">
        <f>IF( E697&lt;&gt;"",COUNT($B$7:B696)+1,"")</f>
        <v/>
      </c>
      <c r="C697" s="57" t="str">
        <f>IFERROR(IF($D$3&lt;&gt;"",SMALL('HELP ACC-ITEMS'!$C$4:$C$1000,ROW(A691))," "),"    ")</f>
        <v xml:space="preserve"> </v>
      </c>
      <c r="D697" s="56" t="str">
        <f t="array" ref="D697">IFERROR(INDEX('HELP ACC-ITEMS'!$D$4:$D$1000,SMALL(IF(C697='HELP ACC-ITEMS'!$C$4:$C$1000,ROW('HELP ACC-ITEMS'!$C$4:$C$1000)-3),COUNTIF($C$8:C697,C697))),"")</f>
        <v xml:space="preserve"> </v>
      </c>
      <c r="E697" s="56" t="str">
        <f t="array" ref="E697">IFERROR(INDEX('HELP ACC-ITEMS'!$E$4:$E$1000,SMALL(IF(C697='HELP ACC-ITEMS'!$C$4:$C$1000,ROW('HELP ACC-ITEMS'!$C$4:$C$1000)-3),COUNTIF($C$8:C697,C697))),"")</f>
        <v/>
      </c>
      <c r="F697" s="56" t="str">
        <f t="array" ref="F697">IFERROR(INDEX('HELP ACC-ITEMS'!$F$4:$F$1000,SMALL(IF(C697='HELP ACC-ITEMS'!$C$4:$C$1000,ROW('HELP ACC-ITEMS'!$C$4:$C$1000)-3),COUNTIF($C$8:C697,C697))),"")</f>
        <v xml:space="preserve"> </v>
      </c>
      <c r="G697" s="55">
        <f t="array" ref="G697">IF(OR(MID($E697,1,4)="وارد",MID($E697,1,10)="مرتجع عميل"),IF($D$3&lt;&gt;"",INDEX('HELP ACC-ITEMS'!$G$4:$G$1000,SMALL(IF(C697='HELP ACC-ITEMS'!$C$4:$C$1000,ROW('HELP ACC-ITEMS'!$C$4:$C$1000)-3),COUNTIF($C$8:C697,C697)))),0)</f>
        <v>0</v>
      </c>
      <c r="H697" s="55">
        <f t="array" ref="H697">IF(OR(MID($E697,1,5)="منصرف",MID($E697,1,10)="مرتجع مورد"),IF($D$3&lt;&gt;"",INDEX('HELP ACC-ITEMS'!$G$4:$G$1000,SMALL(IF(C697='HELP ACC-ITEMS'!$C$4:$C$1000,ROW('HELP ACC-ITEMS'!$C$4:$C$1000)-3),COUNTIF($C$8:C697,C697)))),0)</f>
        <v>0</v>
      </c>
      <c r="I697" s="55">
        <f t="shared" si="13"/>
        <v>0</v>
      </c>
      <c r="J697" s="55" t="str">
        <f t="array" ref="J697">IFERROR(INDEX('HELP ACC-ITEMS'!$H$4:$H$1000,SMALL(IF(C697='HELP ACC-ITEMS'!$C$4:$C$1000,ROW('HELP ACC-ITEMS'!$C$4:$C$1000)-3),COUNTIF($C$8:C697,C697))),"")</f>
        <v xml:space="preserve"> </v>
      </c>
    </row>
    <row r="698" spans="2:10">
      <c r="B698" s="55" t="str">
        <f>IF( E698&lt;&gt;"",COUNT($B$7:B697)+1,"")</f>
        <v/>
      </c>
      <c r="C698" s="57" t="str">
        <f>IFERROR(IF($D$3&lt;&gt;"",SMALL('HELP ACC-ITEMS'!$C$4:$C$1000,ROW(A692))," "),"    ")</f>
        <v xml:space="preserve"> </v>
      </c>
      <c r="D698" s="56" t="str">
        <f t="array" ref="D698">IFERROR(INDEX('HELP ACC-ITEMS'!$D$4:$D$1000,SMALL(IF(C698='HELP ACC-ITEMS'!$C$4:$C$1000,ROW('HELP ACC-ITEMS'!$C$4:$C$1000)-3),COUNTIF($C$8:C698,C698))),"")</f>
        <v xml:space="preserve"> </v>
      </c>
      <c r="E698" s="56" t="str">
        <f t="array" ref="E698">IFERROR(INDEX('HELP ACC-ITEMS'!$E$4:$E$1000,SMALL(IF(C698='HELP ACC-ITEMS'!$C$4:$C$1000,ROW('HELP ACC-ITEMS'!$C$4:$C$1000)-3),COUNTIF($C$8:C698,C698))),"")</f>
        <v/>
      </c>
      <c r="F698" s="56" t="str">
        <f t="array" ref="F698">IFERROR(INDEX('HELP ACC-ITEMS'!$F$4:$F$1000,SMALL(IF(C698='HELP ACC-ITEMS'!$C$4:$C$1000,ROW('HELP ACC-ITEMS'!$C$4:$C$1000)-3),COUNTIF($C$8:C698,C698))),"")</f>
        <v xml:space="preserve"> </v>
      </c>
      <c r="G698" s="55">
        <f t="array" ref="G698">IF(OR(MID($E698,1,4)="وارد",MID($E698,1,10)="مرتجع عميل"),IF($D$3&lt;&gt;"",INDEX('HELP ACC-ITEMS'!$G$4:$G$1000,SMALL(IF(C698='HELP ACC-ITEMS'!$C$4:$C$1000,ROW('HELP ACC-ITEMS'!$C$4:$C$1000)-3),COUNTIF($C$8:C698,C698)))),0)</f>
        <v>0</v>
      </c>
      <c r="H698" s="55">
        <f t="array" ref="H698">IF(OR(MID($E698,1,5)="منصرف",MID($E698,1,10)="مرتجع مورد"),IF($D$3&lt;&gt;"",INDEX('HELP ACC-ITEMS'!$G$4:$G$1000,SMALL(IF(C698='HELP ACC-ITEMS'!$C$4:$C$1000,ROW('HELP ACC-ITEMS'!$C$4:$C$1000)-3),COUNTIF($C$8:C698,C698)))),0)</f>
        <v>0</v>
      </c>
      <c r="I698" s="55">
        <f t="shared" si="13"/>
        <v>0</v>
      </c>
      <c r="J698" s="55" t="str">
        <f t="array" ref="J698">IFERROR(INDEX('HELP ACC-ITEMS'!$H$4:$H$1000,SMALL(IF(C698='HELP ACC-ITEMS'!$C$4:$C$1000,ROW('HELP ACC-ITEMS'!$C$4:$C$1000)-3),COUNTIF($C$8:C698,C698))),"")</f>
        <v xml:space="preserve"> </v>
      </c>
    </row>
    <row r="699" spans="2:10">
      <c r="B699" s="55" t="str">
        <f>IF( E699&lt;&gt;"",COUNT($B$7:B698)+1,"")</f>
        <v/>
      </c>
      <c r="C699" s="57" t="str">
        <f>IFERROR(IF($D$3&lt;&gt;"",SMALL('HELP ACC-ITEMS'!$C$4:$C$1000,ROW(A693))," "),"    ")</f>
        <v xml:space="preserve"> </v>
      </c>
      <c r="D699" s="56" t="str">
        <f t="array" ref="D699">IFERROR(INDEX('HELP ACC-ITEMS'!$D$4:$D$1000,SMALL(IF(C699='HELP ACC-ITEMS'!$C$4:$C$1000,ROW('HELP ACC-ITEMS'!$C$4:$C$1000)-3),COUNTIF($C$8:C699,C699))),"")</f>
        <v xml:space="preserve"> </v>
      </c>
      <c r="E699" s="56" t="str">
        <f t="array" ref="E699">IFERROR(INDEX('HELP ACC-ITEMS'!$E$4:$E$1000,SMALL(IF(C699='HELP ACC-ITEMS'!$C$4:$C$1000,ROW('HELP ACC-ITEMS'!$C$4:$C$1000)-3),COUNTIF($C$8:C699,C699))),"")</f>
        <v/>
      </c>
      <c r="F699" s="56" t="str">
        <f t="array" ref="F699">IFERROR(INDEX('HELP ACC-ITEMS'!$F$4:$F$1000,SMALL(IF(C699='HELP ACC-ITEMS'!$C$4:$C$1000,ROW('HELP ACC-ITEMS'!$C$4:$C$1000)-3),COUNTIF($C$8:C699,C699))),"")</f>
        <v xml:space="preserve"> </v>
      </c>
      <c r="G699" s="55">
        <f t="array" ref="G699">IF(OR(MID($E699,1,4)="وارد",MID($E699,1,10)="مرتجع عميل"),IF($D$3&lt;&gt;"",INDEX('HELP ACC-ITEMS'!$G$4:$G$1000,SMALL(IF(C699='HELP ACC-ITEMS'!$C$4:$C$1000,ROW('HELP ACC-ITEMS'!$C$4:$C$1000)-3),COUNTIF($C$8:C699,C699)))),0)</f>
        <v>0</v>
      </c>
      <c r="H699" s="55">
        <f t="array" ref="H699">IF(OR(MID($E699,1,5)="منصرف",MID($E699,1,10)="مرتجع مورد"),IF($D$3&lt;&gt;"",INDEX('HELP ACC-ITEMS'!$G$4:$G$1000,SMALL(IF(C699='HELP ACC-ITEMS'!$C$4:$C$1000,ROW('HELP ACC-ITEMS'!$C$4:$C$1000)-3),COUNTIF($C$8:C699,C699)))),0)</f>
        <v>0</v>
      </c>
      <c r="I699" s="55">
        <f t="shared" si="13"/>
        <v>0</v>
      </c>
      <c r="J699" s="55" t="str">
        <f t="array" ref="J699">IFERROR(INDEX('HELP ACC-ITEMS'!$H$4:$H$1000,SMALL(IF(C699='HELP ACC-ITEMS'!$C$4:$C$1000,ROW('HELP ACC-ITEMS'!$C$4:$C$1000)-3),COUNTIF($C$8:C699,C699))),"")</f>
        <v xml:space="preserve"> </v>
      </c>
    </row>
    <row r="700" spans="2:10">
      <c r="B700" s="55" t="str">
        <f>IF( E700&lt;&gt;"",COUNT($B$7:B699)+1,"")</f>
        <v/>
      </c>
      <c r="C700" s="57" t="str">
        <f>IFERROR(IF($D$3&lt;&gt;"",SMALL('HELP ACC-ITEMS'!$C$4:$C$1000,ROW(A694))," "),"    ")</f>
        <v xml:space="preserve"> </v>
      </c>
      <c r="D700" s="56" t="str">
        <f t="array" ref="D700">IFERROR(INDEX('HELP ACC-ITEMS'!$D$4:$D$1000,SMALL(IF(C700='HELP ACC-ITEMS'!$C$4:$C$1000,ROW('HELP ACC-ITEMS'!$C$4:$C$1000)-3),COUNTIF($C$8:C700,C700))),"")</f>
        <v xml:space="preserve"> </v>
      </c>
      <c r="E700" s="56" t="str">
        <f t="array" ref="E700">IFERROR(INDEX('HELP ACC-ITEMS'!$E$4:$E$1000,SMALL(IF(C700='HELP ACC-ITEMS'!$C$4:$C$1000,ROW('HELP ACC-ITEMS'!$C$4:$C$1000)-3),COUNTIF($C$8:C700,C700))),"")</f>
        <v/>
      </c>
      <c r="F700" s="56" t="str">
        <f t="array" ref="F700">IFERROR(INDEX('HELP ACC-ITEMS'!$F$4:$F$1000,SMALL(IF(C700='HELP ACC-ITEMS'!$C$4:$C$1000,ROW('HELP ACC-ITEMS'!$C$4:$C$1000)-3),COUNTIF($C$8:C700,C700))),"")</f>
        <v xml:space="preserve"> </v>
      </c>
      <c r="G700" s="55">
        <f t="array" ref="G700">IF(OR(MID($E700,1,4)="وارد",MID($E700,1,10)="مرتجع عميل"),IF($D$3&lt;&gt;"",INDEX('HELP ACC-ITEMS'!$G$4:$G$1000,SMALL(IF(C700='HELP ACC-ITEMS'!$C$4:$C$1000,ROW('HELP ACC-ITEMS'!$C$4:$C$1000)-3),COUNTIF($C$8:C700,C700)))),0)</f>
        <v>0</v>
      </c>
      <c r="H700" s="55">
        <f t="array" ref="H700">IF(OR(MID($E700,1,5)="منصرف",MID($E700,1,10)="مرتجع مورد"),IF($D$3&lt;&gt;"",INDEX('HELP ACC-ITEMS'!$G$4:$G$1000,SMALL(IF(C700='HELP ACC-ITEMS'!$C$4:$C$1000,ROW('HELP ACC-ITEMS'!$C$4:$C$1000)-3),COUNTIF($C$8:C700,C700)))),0)</f>
        <v>0</v>
      </c>
      <c r="I700" s="55">
        <f t="shared" si="13"/>
        <v>0</v>
      </c>
      <c r="J700" s="55" t="str">
        <f t="array" ref="J700">IFERROR(INDEX('HELP ACC-ITEMS'!$H$4:$H$1000,SMALL(IF(C700='HELP ACC-ITEMS'!$C$4:$C$1000,ROW('HELP ACC-ITEMS'!$C$4:$C$1000)-3),COUNTIF($C$8:C700,C700))),"")</f>
        <v xml:space="preserve"> </v>
      </c>
    </row>
    <row r="701" spans="2:10">
      <c r="B701" s="55" t="str">
        <f>IF( E701&lt;&gt;"",COUNT($B$7:B700)+1,"")</f>
        <v/>
      </c>
      <c r="C701" s="57" t="str">
        <f>IFERROR(IF($D$3&lt;&gt;"",SMALL('HELP ACC-ITEMS'!$C$4:$C$1000,ROW(A695))," "),"    ")</f>
        <v xml:space="preserve"> </v>
      </c>
      <c r="D701" s="56" t="str">
        <f t="array" ref="D701">IFERROR(INDEX('HELP ACC-ITEMS'!$D$4:$D$1000,SMALL(IF(C701='HELP ACC-ITEMS'!$C$4:$C$1000,ROW('HELP ACC-ITEMS'!$C$4:$C$1000)-3),COUNTIF($C$8:C701,C701))),"")</f>
        <v xml:space="preserve"> </v>
      </c>
      <c r="E701" s="56" t="str">
        <f t="array" ref="E701">IFERROR(INDEX('HELP ACC-ITEMS'!$E$4:$E$1000,SMALL(IF(C701='HELP ACC-ITEMS'!$C$4:$C$1000,ROW('HELP ACC-ITEMS'!$C$4:$C$1000)-3),COUNTIF($C$8:C701,C701))),"")</f>
        <v/>
      </c>
      <c r="F701" s="56" t="str">
        <f t="array" ref="F701">IFERROR(INDEX('HELP ACC-ITEMS'!$F$4:$F$1000,SMALL(IF(C701='HELP ACC-ITEMS'!$C$4:$C$1000,ROW('HELP ACC-ITEMS'!$C$4:$C$1000)-3),COUNTIF($C$8:C701,C701))),"")</f>
        <v xml:space="preserve"> </v>
      </c>
      <c r="G701" s="55">
        <f t="array" ref="G701">IF(OR(MID($E701,1,4)="وارد",MID($E701,1,10)="مرتجع عميل"),IF($D$3&lt;&gt;"",INDEX('HELP ACC-ITEMS'!$G$4:$G$1000,SMALL(IF(C701='HELP ACC-ITEMS'!$C$4:$C$1000,ROW('HELP ACC-ITEMS'!$C$4:$C$1000)-3),COUNTIF($C$8:C701,C701)))),0)</f>
        <v>0</v>
      </c>
      <c r="H701" s="55">
        <f t="array" ref="H701">IF(OR(MID($E701,1,5)="منصرف",MID($E701,1,10)="مرتجع مورد"),IF($D$3&lt;&gt;"",INDEX('HELP ACC-ITEMS'!$G$4:$G$1000,SMALL(IF(C701='HELP ACC-ITEMS'!$C$4:$C$1000,ROW('HELP ACC-ITEMS'!$C$4:$C$1000)-3),COUNTIF($C$8:C701,C701)))),0)</f>
        <v>0</v>
      </c>
      <c r="I701" s="55">
        <f t="shared" si="13"/>
        <v>0</v>
      </c>
      <c r="J701" s="55" t="str">
        <f t="array" ref="J701">IFERROR(INDEX('HELP ACC-ITEMS'!$H$4:$H$1000,SMALL(IF(C701='HELP ACC-ITEMS'!$C$4:$C$1000,ROW('HELP ACC-ITEMS'!$C$4:$C$1000)-3),COUNTIF($C$8:C701,C701))),"")</f>
        <v xml:space="preserve"> </v>
      </c>
    </row>
    <row r="702" spans="2:10">
      <c r="B702" s="55" t="str">
        <f>IF( E702&lt;&gt;"",COUNT($B$7:B701)+1,"")</f>
        <v/>
      </c>
      <c r="C702" s="57" t="str">
        <f>IFERROR(IF($D$3&lt;&gt;"",SMALL('HELP ACC-ITEMS'!$C$4:$C$1000,ROW(A696))," "),"    ")</f>
        <v xml:space="preserve"> </v>
      </c>
      <c r="D702" s="56" t="str">
        <f t="array" ref="D702">IFERROR(INDEX('HELP ACC-ITEMS'!$D$4:$D$1000,SMALL(IF(C702='HELP ACC-ITEMS'!$C$4:$C$1000,ROW('HELP ACC-ITEMS'!$C$4:$C$1000)-3),COUNTIF($C$8:C702,C702))),"")</f>
        <v xml:space="preserve"> </v>
      </c>
      <c r="E702" s="56" t="str">
        <f t="array" ref="E702">IFERROR(INDEX('HELP ACC-ITEMS'!$E$4:$E$1000,SMALL(IF(C702='HELP ACC-ITEMS'!$C$4:$C$1000,ROW('HELP ACC-ITEMS'!$C$4:$C$1000)-3),COUNTIF($C$8:C702,C702))),"")</f>
        <v/>
      </c>
      <c r="F702" s="56" t="str">
        <f t="array" ref="F702">IFERROR(INDEX('HELP ACC-ITEMS'!$F$4:$F$1000,SMALL(IF(C702='HELP ACC-ITEMS'!$C$4:$C$1000,ROW('HELP ACC-ITEMS'!$C$4:$C$1000)-3),COUNTIF($C$8:C702,C702))),"")</f>
        <v xml:space="preserve"> </v>
      </c>
      <c r="G702" s="55">
        <f t="array" ref="G702">IF(OR(MID($E702,1,4)="وارد",MID($E702,1,10)="مرتجع عميل"),IF($D$3&lt;&gt;"",INDEX('HELP ACC-ITEMS'!$G$4:$G$1000,SMALL(IF(C702='HELP ACC-ITEMS'!$C$4:$C$1000,ROW('HELP ACC-ITEMS'!$C$4:$C$1000)-3),COUNTIF($C$8:C702,C702)))),0)</f>
        <v>0</v>
      </c>
      <c r="H702" s="55">
        <f t="array" ref="H702">IF(OR(MID($E702,1,5)="منصرف",MID($E702,1,10)="مرتجع مورد"),IF($D$3&lt;&gt;"",INDEX('HELP ACC-ITEMS'!$G$4:$G$1000,SMALL(IF(C702='HELP ACC-ITEMS'!$C$4:$C$1000,ROW('HELP ACC-ITEMS'!$C$4:$C$1000)-3),COUNTIF($C$8:C702,C702)))),0)</f>
        <v>0</v>
      </c>
      <c r="I702" s="55">
        <f t="shared" si="13"/>
        <v>0</v>
      </c>
      <c r="J702" s="55" t="str">
        <f t="array" ref="J702">IFERROR(INDEX('HELP ACC-ITEMS'!$H$4:$H$1000,SMALL(IF(C702='HELP ACC-ITEMS'!$C$4:$C$1000,ROW('HELP ACC-ITEMS'!$C$4:$C$1000)-3),COUNTIF($C$8:C702,C702))),"")</f>
        <v xml:space="preserve"> </v>
      </c>
    </row>
    <row r="703" spans="2:10">
      <c r="B703" s="55" t="str">
        <f>IF( E703&lt;&gt;"",COUNT($B$7:B702)+1,"")</f>
        <v/>
      </c>
      <c r="C703" s="57" t="str">
        <f>IFERROR(IF($D$3&lt;&gt;"",SMALL('HELP ACC-ITEMS'!$C$4:$C$1000,ROW(A697))," "),"    ")</f>
        <v xml:space="preserve"> </v>
      </c>
      <c r="D703" s="56" t="str">
        <f t="array" ref="D703">IFERROR(INDEX('HELP ACC-ITEMS'!$D$4:$D$1000,SMALL(IF(C703='HELP ACC-ITEMS'!$C$4:$C$1000,ROW('HELP ACC-ITEMS'!$C$4:$C$1000)-3),COUNTIF($C$8:C703,C703))),"")</f>
        <v xml:space="preserve"> </v>
      </c>
      <c r="E703" s="56" t="str">
        <f t="array" ref="E703">IFERROR(INDEX('HELP ACC-ITEMS'!$E$4:$E$1000,SMALL(IF(C703='HELP ACC-ITEMS'!$C$4:$C$1000,ROW('HELP ACC-ITEMS'!$C$4:$C$1000)-3),COUNTIF($C$8:C703,C703))),"")</f>
        <v/>
      </c>
      <c r="F703" s="56" t="str">
        <f t="array" ref="F703">IFERROR(INDEX('HELP ACC-ITEMS'!$F$4:$F$1000,SMALL(IF(C703='HELP ACC-ITEMS'!$C$4:$C$1000,ROW('HELP ACC-ITEMS'!$C$4:$C$1000)-3),COUNTIF($C$8:C703,C703))),"")</f>
        <v xml:space="preserve"> </v>
      </c>
      <c r="G703" s="55">
        <f t="array" ref="G703">IF(OR(MID($E703,1,4)="وارد",MID($E703,1,10)="مرتجع عميل"),IF($D$3&lt;&gt;"",INDEX('HELP ACC-ITEMS'!$G$4:$G$1000,SMALL(IF(C703='HELP ACC-ITEMS'!$C$4:$C$1000,ROW('HELP ACC-ITEMS'!$C$4:$C$1000)-3),COUNTIF($C$8:C703,C703)))),0)</f>
        <v>0</v>
      </c>
      <c r="H703" s="55">
        <f t="array" ref="H703">IF(OR(MID($E703,1,5)="منصرف",MID($E703,1,10)="مرتجع مورد"),IF($D$3&lt;&gt;"",INDEX('HELP ACC-ITEMS'!$G$4:$G$1000,SMALL(IF(C703='HELP ACC-ITEMS'!$C$4:$C$1000,ROW('HELP ACC-ITEMS'!$C$4:$C$1000)-3),COUNTIF($C$8:C703,C703)))),0)</f>
        <v>0</v>
      </c>
      <c r="I703" s="55">
        <f t="shared" si="13"/>
        <v>0</v>
      </c>
      <c r="J703" s="55" t="str">
        <f t="array" ref="J703">IFERROR(INDEX('HELP ACC-ITEMS'!$H$4:$H$1000,SMALL(IF(C703='HELP ACC-ITEMS'!$C$4:$C$1000,ROW('HELP ACC-ITEMS'!$C$4:$C$1000)-3),COUNTIF($C$8:C703,C703))),"")</f>
        <v xml:space="preserve"> </v>
      </c>
    </row>
    <row r="704" spans="2:10">
      <c r="B704" s="55" t="str">
        <f>IF( E704&lt;&gt;"",COUNT($B$7:B703)+1,"")</f>
        <v/>
      </c>
      <c r="C704" s="57" t="str">
        <f>IFERROR(IF($D$3&lt;&gt;"",SMALL('HELP ACC-ITEMS'!$C$4:$C$1000,ROW(A698))," "),"    ")</f>
        <v xml:space="preserve"> </v>
      </c>
      <c r="D704" s="56" t="str">
        <f t="array" ref="D704">IFERROR(INDEX('HELP ACC-ITEMS'!$D$4:$D$1000,SMALL(IF(C704='HELP ACC-ITEMS'!$C$4:$C$1000,ROW('HELP ACC-ITEMS'!$C$4:$C$1000)-3),COUNTIF($C$8:C704,C704))),"")</f>
        <v xml:space="preserve"> </v>
      </c>
      <c r="E704" s="56" t="str">
        <f t="array" ref="E704">IFERROR(INDEX('HELP ACC-ITEMS'!$E$4:$E$1000,SMALL(IF(C704='HELP ACC-ITEMS'!$C$4:$C$1000,ROW('HELP ACC-ITEMS'!$C$4:$C$1000)-3),COUNTIF($C$8:C704,C704))),"")</f>
        <v/>
      </c>
      <c r="F704" s="56" t="str">
        <f t="array" ref="F704">IFERROR(INDEX('HELP ACC-ITEMS'!$F$4:$F$1000,SMALL(IF(C704='HELP ACC-ITEMS'!$C$4:$C$1000,ROW('HELP ACC-ITEMS'!$C$4:$C$1000)-3),COUNTIF($C$8:C704,C704))),"")</f>
        <v xml:space="preserve"> </v>
      </c>
      <c r="G704" s="55">
        <f t="array" ref="G704">IF(OR(MID($E704,1,4)="وارد",MID($E704,1,10)="مرتجع عميل"),IF($D$3&lt;&gt;"",INDEX('HELP ACC-ITEMS'!$G$4:$G$1000,SMALL(IF(C704='HELP ACC-ITEMS'!$C$4:$C$1000,ROW('HELP ACC-ITEMS'!$C$4:$C$1000)-3),COUNTIF($C$8:C704,C704)))),0)</f>
        <v>0</v>
      </c>
      <c r="H704" s="55">
        <f t="array" ref="H704">IF(OR(MID($E704,1,5)="منصرف",MID($E704,1,10)="مرتجع مورد"),IF($D$3&lt;&gt;"",INDEX('HELP ACC-ITEMS'!$G$4:$G$1000,SMALL(IF(C704='HELP ACC-ITEMS'!$C$4:$C$1000,ROW('HELP ACC-ITEMS'!$C$4:$C$1000)-3),COUNTIF($C$8:C704,C704)))),0)</f>
        <v>0</v>
      </c>
      <c r="I704" s="55">
        <f t="shared" si="13"/>
        <v>0</v>
      </c>
      <c r="J704" s="55" t="str">
        <f t="array" ref="J704">IFERROR(INDEX('HELP ACC-ITEMS'!$H$4:$H$1000,SMALL(IF(C704='HELP ACC-ITEMS'!$C$4:$C$1000,ROW('HELP ACC-ITEMS'!$C$4:$C$1000)-3),COUNTIF($C$8:C704,C704))),"")</f>
        <v xml:space="preserve"> </v>
      </c>
    </row>
    <row r="705" spans="2:10">
      <c r="B705" s="55" t="str">
        <f>IF( E705&lt;&gt;"",COUNT($B$7:B704)+1,"")</f>
        <v/>
      </c>
      <c r="C705" s="57" t="str">
        <f>IFERROR(IF($D$3&lt;&gt;"",SMALL('HELP ACC-ITEMS'!$C$4:$C$1000,ROW(A699))," "),"    ")</f>
        <v xml:space="preserve"> </v>
      </c>
      <c r="D705" s="56" t="str">
        <f t="array" ref="D705">IFERROR(INDEX('HELP ACC-ITEMS'!$D$4:$D$1000,SMALL(IF(C705='HELP ACC-ITEMS'!$C$4:$C$1000,ROW('HELP ACC-ITEMS'!$C$4:$C$1000)-3),COUNTIF($C$8:C705,C705))),"")</f>
        <v xml:space="preserve"> </v>
      </c>
      <c r="E705" s="56" t="str">
        <f t="array" ref="E705">IFERROR(INDEX('HELP ACC-ITEMS'!$E$4:$E$1000,SMALL(IF(C705='HELP ACC-ITEMS'!$C$4:$C$1000,ROW('HELP ACC-ITEMS'!$C$4:$C$1000)-3),COUNTIF($C$8:C705,C705))),"")</f>
        <v/>
      </c>
      <c r="F705" s="56" t="str">
        <f t="array" ref="F705">IFERROR(INDEX('HELP ACC-ITEMS'!$F$4:$F$1000,SMALL(IF(C705='HELP ACC-ITEMS'!$C$4:$C$1000,ROW('HELP ACC-ITEMS'!$C$4:$C$1000)-3),COUNTIF($C$8:C705,C705))),"")</f>
        <v xml:space="preserve"> </v>
      </c>
      <c r="G705" s="55">
        <f t="array" ref="G705">IF(OR(MID($E705,1,4)="وارد",MID($E705,1,10)="مرتجع عميل"),IF($D$3&lt;&gt;"",INDEX('HELP ACC-ITEMS'!$G$4:$G$1000,SMALL(IF(C705='HELP ACC-ITEMS'!$C$4:$C$1000,ROW('HELP ACC-ITEMS'!$C$4:$C$1000)-3),COUNTIF($C$8:C705,C705)))),0)</f>
        <v>0</v>
      </c>
      <c r="H705" s="55">
        <f t="array" ref="H705">IF(OR(MID($E705,1,5)="منصرف",MID($E705,1,10)="مرتجع مورد"),IF($D$3&lt;&gt;"",INDEX('HELP ACC-ITEMS'!$G$4:$G$1000,SMALL(IF(C705='HELP ACC-ITEMS'!$C$4:$C$1000,ROW('HELP ACC-ITEMS'!$C$4:$C$1000)-3),COUNTIF($C$8:C705,C705)))),0)</f>
        <v>0</v>
      </c>
      <c r="I705" s="55">
        <f t="shared" si="13"/>
        <v>0</v>
      </c>
      <c r="J705" s="55" t="str">
        <f t="array" ref="J705">IFERROR(INDEX('HELP ACC-ITEMS'!$H$4:$H$1000,SMALL(IF(C705='HELP ACC-ITEMS'!$C$4:$C$1000,ROW('HELP ACC-ITEMS'!$C$4:$C$1000)-3),COUNTIF($C$8:C705,C705))),"")</f>
        <v xml:space="preserve"> </v>
      </c>
    </row>
    <row r="706" spans="2:10">
      <c r="B706" s="55" t="str">
        <f>IF( E706&lt;&gt;"",COUNT($B$7:B705)+1,"")</f>
        <v/>
      </c>
      <c r="C706" s="57" t="str">
        <f>IFERROR(IF($D$3&lt;&gt;"",SMALL('HELP ACC-ITEMS'!$C$4:$C$1000,ROW(A700))," "),"    ")</f>
        <v xml:space="preserve"> </v>
      </c>
      <c r="D706" s="56" t="str">
        <f t="array" ref="D706">IFERROR(INDEX('HELP ACC-ITEMS'!$D$4:$D$1000,SMALL(IF(C706='HELP ACC-ITEMS'!$C$4:$C$1000,ROW('HELP ACC-ITEMS'!$C$4:$C$1000)-3),COUNTIF($C$8:C706,C706))),"")</f>
        <v xml:space="preserve"> </v>
      </c>
      <c r="E706" s="56" t="str">
        <f t="array" ref="E706">IFERROR(INDEX('HELP ACC-ITEMS'!$E$4:$E$1000,SMALL(IF(C706='HELP ACC-ITEMS'!$C$4:$C$1000,ROW('HELP ACC-ITEMS'!$C$4:$C$1000)-3),COUNTIF($C$8:C706,C706))),"")</f>
        <v/>
      </c>
      <c r="F706" s="56" t="str">
        <f t="array" ref="F706">IFERROR(INDEX('HELP ACC-ITEMS'!$F$4:$F$1000,SMALL(IF(C706='HELP ACC-ITEMS'!$C$4:$C$1000,ROW('HELP ACC-ITEMS'!$C$4:$C$1000)-3),COUNTIF($C$8:C706,C706))),"")</f>
        <v xml:space="preserve"> </v>
      </c>
      <c r="G706" s="55">
        <f t="array" ref="G706">IF(OR(MID($E706,1,4)="وارد",MID($E706,1,10)="مرتجع عميل"),IF($D$3&lt;&gt;"",INDEX('HELP ACC-ITEMS'!$G$4:$G$1000,SMALL(IF(C706='HELP ACC-ITEMS'!$C$4:$C$1000,ROW('HELP ACC-ITEMS'!$C$4:$C$1000)-3),COUNTIF($C$8:C706,C706)))),0)</f>
        <v>0</v>
      </c>
      <c r="H706" s="55">
        <f t="array" ref="H706">IF(OR(MID($E706,1,5)="منصرف",MID($E706,1,10)="مرتجع مورد"),IF($D$3&lt;&gt;"",INDEX('HELP ACC-ITEMS'!$G$4:$G$1000,SMALL(IF(C706='HELP ACC-ITEMS'!$C$4:$C$1000,ROW('HELP ACC-ITEMS'!$C$4:$C$1000)-3),COUNTIF($C$8:C706,C706)))),0)</f>
        <v>0</v>
      </c>
      <c r="I706" s="55">
        <f t="shared" si="13"/>
        <v>0</v>
      </c>
      <c r="J706" s="55" t="str">
        <f t="array" ref="J706">IFERROR(INDEX('HELP ACC-ITEMS'!$H$4:$H$1000,SMALL(IF(C706='HELP ACC-ITEMS'!$C$4:$C$1000,ROW('HELP ACC-ITEMS'!$C$4:$C$1000)-3),COUNTIF($C$8:C706,C706))),"")</f>
        <v xml:space="preserve"> </v>
      </c>
    </row>
    <row r="707" spans="2:10">
      <c r="B707" s="55" t="str">
        <f>IF( E707&lt;&gt;"",COUNT($B$7:B706)+1,"")</f>
        <v/>
      </c>
      <c r="C707" s="57" t="str">
        <f>IFERROR(IF($D$3&lt;&gt;"",SMALL('HELP ACC-ITEMS'!$C$4:$C$1000,ROW(A701))," "),"    ")</f>
        <v xml:space="preserve"> </v>
      </c>
      <c r="D707" s="56" t="str">
        <f t="array" ref="D707">IFERROR(INDEX('HELP ACC-ITEMS'!$D$4:$D$1000,SMALL(IF(C707='HELP ACC-ITEMS'!$C$4:$C$1000,ROW('HELP ACC-ITEMS'!$C$4:$C$1000)-3),COUNTIF($C$8:C707,C707))),"")</f>
        <v xml:space="preserve"> </v>
      </c>
      <c r="E707" s="56" t="str">
        <f t="array" ref="E707">IFERROR(INDEX('HELP ACC-ITEMS'!$E$4:$E$1000,SMALL(IF(C707='HELP ACC-ITEMS'!$C$4:$C$1000,ROW('HELP ACC-ITEMS'!$C$4:$C$1000)-3),COUNTIF($C$8:C707,C707))),"")</f>
        <v/>
      </c>
      <c r="F707" s="56" t="str">
        <f t="array" ref="F707">IFERROR(INDEX('HELP ACC-ITEMS'!$F$4:$F$1000,SMALL(IF(C707='HELP ACC-ITEMS'!$C$4:$C$1000,ROW('HELP ACC-ITEMS'!$C$4:$C$1000)-3),COUNTIF($C$8:C707,C707))),"")</f>
        <v xml:space="preserve"> </v>
      </c>
      <c r="G707" s="55">
        <f t="array" ref="G707">IF(OR(MID($E707,1,4)="وارد",MID($E707,1,10)="مرتجع عميل"),IF($D$3&lt;&gt;"",INDEX('HELP ACC-ITEMS'!$G$4:$G$1000,SMALL(IF(C707='HELP ACC-ITEMS'!$C$4:$C$1000,ROW('HELP ACC-ITEMS'!$C$4:$C$1000)-3),COUNTIF($C$8:C707,C707)))),0)</f>
        <v>0</v>
      </c>
      <c r="H707" s="55">
        <f t="array" ref="H707">IF(OR(MID($E707,1,5)="منصرف",MID($E707,1,10)="مرتجع مورد"),IF($D$3&lt;&gt;"",INDEX('HELP ACC-ITEMS'!$G$4:$G$1000,SMALL(IF(C707='HELP ACC-ITEMS'!$C$4:$C$1000,ROW('HELP ACC-ITEMS'!$C$4:$C$1000)-3),COUNTIF($C$8:C707,C707)))),0)</f>
        <v>0</v>
      </c>
      <c r="I707" s="55">
        <f t="shared" si="13"/>
        <v>0</v>
      </c>
      <c r="J707" s="55" t="str">
        <f t="array" ref="J707">IFERROR(INDEX('HELP ACC-ITEMS'!$H$4:$H$1000,SMALL(IF(C707='HELP ACC-ITEMS'!$C$4:$C$1000,ROW('HELP ACC-ITEMS'!$C$4:$C$1000)-3),COUNTIF($C$8:C707,C707))),"")</f>
        <v xml:space="preserve"> </v>
      </c>
    </row>
    <row r="708" spans="2:10">
      <c r="B708" s="55" t="str">
        <f>IF( E708&lt;&gt;"",COUNT($B$7:B707)+1,"")</f>
        <v/>
      </c>
      <c r="C708" s="57" t="str">
        <f>IFERROR(IF($D$3&lt;&gt;"",SMALL('HELP ACC-ITEMS'!$C$4:$C$1000,ROW(A702))," "),"    ")</f>
        <v xml:space="preserve"> </v>
      </c>
      <c r="D708" s="56" t="str">
        <f t="array" ref="D708">IFERROR(INDEX('HELP ACC-ITEMS'!$D$4:$D$1000,SMALL(IF(C708='HELP ACC-ITEMS'!$C$4:$C$1000,ROW('HELP ACC-ITEMS'!$C$4:$C$1000)-3),COUNTIF($C$8:C708,C708))),"")</f>
        <v xml:space="preserve"> </v>
      </c>
      <c r="E708" s="56" t="str">
        <f t="array" ref="E708">IFERROR(INDEX('HELP ACC-ITEMS'!$E$4:$E$1000,SMALL(IF(C708='HELP ACC-ITEMS'!$C$4:$C$1000,ROW('HELP ACC-ITEMS'!$C$4:$C$1000)-3),COUNTIF($C$8:C708,C708))),"")</f>
        <v/>
      </c>
      <c r="F708" s="56" t="str">
        <f t="array" ref="F708">IFERROR(INDEX('HELP ACC-ITEMS'!$F$4:$F$1000,SMALL(IF(C708='HELP ACC-ITEMS'!$C$4:$C$1000,ROW('HELP ACC-ITEMS'!$C$4:$C$1000)-3),COUNTIF($C$8:C708,C708))),"")</f>
        <v xml:space="preserve"> </v>
      </c>
      <c r="G708" s="55">
        <f t="array" ref="G708">IF(OR(MID($E708,1,4)="وارد",MID($E708,1,10)="مرتجع عميل"),IF($D$3&lt;&gt;"",INDEX('HELP ACC-ITEMS'!$G$4:$G$1000,SMALL(IF(C708='HELP ACC-ITEMS'!$C$4:$C$1000,ROW('HELP ACC-ITEMS'!$C$4:$C$1000)-3),COUNTIF($C$8:C708,C708)))),0)</f>
        <v>0</v>
      </c>
      <c r="H708" s="55">
        <f t="array" ref="H708">IF(OR(MID($E708,1,5)="منصرف",MID($E708,1,10)="مرتجع مورد"),IF($D$3&lt;&gt;"",INDEX('HELP ACC-ITEMS'!$G$4:$G$1000,SMALL(IF(C708='HELP ACC-ITEMS'!$C$4:$C$1000,ROW('HELP ACC-ITEMS'!$C$4:$C$1000)-3),COUNTIF($C$8:C708,C708)))),0)</f>
        <v>0</v>
      </c>
      <c r="I708" s="55">
        <f t="shared" si="13"/>
        <v>0</v>
      </c>
      <c r="J708" s="55" t="str">
        <f t="array" ref="J708">IFERROR(INDEX('HELP ACC-ITEMS'!$H$4:$H$1000,SMALL(IF(C708='HELP ACC-ITEMS'!$C$4:$C$1000,ROW('HELP ACC-ITEMS'!$C$4:$C$1000)-3),COUNTIF($C$8:C708,C708))),"")</f>
        <v xml:space="preserve"> </v>
      </c>
    </row>
    <row r="709" spans="2:10">
      <c r="B709" s="55" t="str">
        <f>IF( E709&lt;&gt;"",COUNT($B$7:B708)+1,"")</f>
        <v/>
      </c>
      <c r="C709" s="57" t="str">
        <f>IFERROR(IF($D$3&lt;&gt;"",SMALL('HELP ACC-ITEMS'!$C$4:$C$1000,ROW(A703))," "),"    ")</f>
        <v xml:space="preserve"> </v>
      </c>
      <c r="D709" s="56" t="str">
        <f t="array" ref="D709">IFERROR(INDEX('HELP ACC-ITEMS'!$D$4:$D$1000,SMALL(IF(C709='HELP ACC-ITEMS'!$C$4:$C$1000,ROW('HELP ACC-ITEMS'!$C$4:$C$1000)-3),COUNTIF($C$8:C709,C709))),"")</f>
        <v xml:space="preserve"> </v>
      </c>
      <c r="E709" s="56" t="str">
        <f t="array" ref="E709">IFERROR(INDEX('HELP ACC-ITEMS'!$E$4:$E$1000,SMALL(IF(C709='HELP ACC-ITEMS'!$C$4:$C$1000,ROW('HELP ACC-ITEMS'!$C$4:$C$1000)-3),COUNTIF($C$8:C709,C709))),"")</f>
        <v/>
      </c>
      <c r="F709" s="56" t="str">
        <f t="array" ref="F709">IFERROR(INDEX('HELP ACC-ITEMS'!$F$4:$F$1000,SMALL(IF(C709='HELP ACC-ITEMS'!$C$4:$C$1000,ROW('HELP ACC-ITEMS'!$C$4:$C$1000)-3),COUNTIF($C$8:C709,C709))),"")</f>
        <v xml:space="preserve"> </v>
      </c>
      <c r="G709" s="55">
        <f t="array" ref="G709">IF(OR(MID($E709,1,4)="وارد",MID($E709,1,10)="مرتجع عميل"),IF($D$3&lt;&gt;"",INDEX('HELP ACC-ITEMS'!$G$4:$G$1000,SMALL(IF(C709='HELP ACC-ITEMS'!$C$4:$C$1000,ROW('HELP ACC-ITEMS'!$C$4:$C$1000)-3),COUNTIF($C$8:C709,C709)))),0)</f>
        <v>0</v>
      </c>
      <c r="H709" s="55">
        <f t="array" ref="H709">IF(OR(MID($E709,1,5)="منصرف",MID($E709,1,10)="مرتجع مورد"),IF($D$3&lt;&gt;"",INDEX('HELP ACC-ITEMS'!$G$4:$G$1000,SMALL(IF(C709='HELP ACC-ITEMS'!$C$4:$C$1000,ROW('HELP ACC-ITEMS'!$C$4:$C$1000)-3),COUNTIF($C$8:C709,C709)))),0)</f>
        <v>0</v>
      </c>
      <c r="I709" s="55">
        <f t="shared" si="13"/>
        <v>0</v>
      </c>
      <c r="J709" s="55" t="str">
        <f t="array" ref="J709">IFERROR(INDEX('HELP ACC-ITEMS'!$H$4:$H$1000,SMALL(IF(C709='HELP ACC-ITEMS'!$C$4:$C$1000,ROW('HELP ACC-ITEMS'!$C$4:$C$1000)-3),COUNTIF($C$8:C709,C709))),"")</f>
        <v xml:space="preserve"> </v>
      </c>
    </row>
    <row r="710" spans="2:10">
      <c r="B710" s="55" t="str">
        <f>IF( E710&lt;&gt;"",COUNT($B$7:B709)+1,"")</f>
        <v/>
      </c>
      <c r="C710" s="57" t="str">
        <f>IFERROR(IF($D$3&lt;&gt;"",SMALL('HELP ACC-ITEMS'!$C$4:$C$1000,ROW(A704))," "),"    ")</f>
        <v xml:space="preserve"> </v>
      </c>
      <c r="D710" s="56" t="str">
        <f t="array" ref="D710">IFERROR(INDEX('HELP ACC-ITEMS'!$D$4:$D$1000,SMALL(IF(C710='HELP ACC-ITEMS'!$C$4:$C$1000,ROW('HELP ACC-ITEMS'!$C$4:$C$1000)-3),COUNTIF($C$8:C710,C710))),"")</f>
        <v xml:space="preserve"> </v>
      </c>
      <c r="E710" s="56" t="str">
        <f t="array" ref="E710">IFERROR(INDEX('HELP ACC-ITEMS'!$E$4:$E$1000,SMALL(IF(C710='HELP ACC-ITEMS'!$C$4:$C$1000,ROW('HELP ACC-ITEMS'!$C$4:$C$1000)-3),COUNTIF($C$8:C710,C710))),"")</f>
        <v/>
      </c>
      <c r="F710" s="56" t="str">
        <f t="array" ref="F710">IFERROR(INDEX('HELP ACC-ITEMS'!$F$4:$F$1000,SMALL(IF(C710='HELP ACC-ITEMS'!$C$4:$C$1000,ROW('HELP ACC-ITEMS'!$C$4:$C$1000)-3),COUNTIF($C$8:C710,C710))),"")</f>
        <v xml:space="preserve"> </v>
      </c>
      <c r="G710" s="55">
        <f t="array" ref="G710">IF(OR(MID($E710,1,4)="وارد",MID($E710,1,10)="مرتجع عميل"),IF($D$3&lt;&gt;"",INDEX('HELP ACC-ITEMS'!$G$4:$G$1000,SMALL(IF(C710='HELP ACC-ITEMS'!$C$4:$C$1000,ROW('HELP ACC-ITEMS'!$C$4:$C$1000)-3),COUNTIF($C$8:C710,C710)))),0)</f>
        <v>0</v>
      </c>
      <c r="H710" s="55">
        <f t="array" ref="H710">IF(OR(MID($E710,1,5)="منصرف",MID($E710,1,10)="مرتجع مورد"),IF($D$3&lt;&gt;"",INDEX('HELP ACC-ITEMS'!$G$4:$G$1000,SMALL(IF(C710='HELP ACC-ITEMS'!$C$4:$C$1000,ROW('HELP ACC-ITEMS'!$C$4:$C$1000)-3),COUNTIF($C$8:C710,C710)))),0)</f>
        <v>0</v>
      </c>
      <c r="I710" s="55">
        <f t="shared" si="13"/>
        <v>0</v>
      </c>
      <c r="J710" s="55" t="str">
        <f t="array" ref="J710">IFERROR(INDEX('HELP ACC-ITEMS'!$H$4:$H$1000,SMALL(IF(C710='HELP ACC-ITEMS'!$C$4:$C$1000,ROW('HELP ACC-ITEMS'!$C$4:$C$1000)-3),COUNTIF($C$8:C710,C710))),"")</f>
        <v xml:space="preserve"> </v>
      </c>
    </row>
    <row r="711" spans="2:10">
      <c r="B711" s="55" t="str">
        <f>IF( E711&lt;&gt;"",COUNT($B$7:B710)+1,"")</f>
        <v/>
      </c>
      <c r="C711" s="57" t="str">
        <f>IFERROR(IF($D$3&lt;&gt;"",SMALL('HELP ACC-ITEMS'!$C$4:$C$1000,ROW(A705))," "),"    ")</f>
        <v xml:space="preserve"> </v>
      </c>
      <c r="D711" s="56" t="str">
        <f t="array" ref="D711">IFERROR(INDEX('HELP ACC-ITEMS'!$D$4:$D$1000,SMALL(IF(C711='HELP ACC-ITEMS'!$C$4:$C$1000,ROW('HELP ACC-ITEMS'!$C$4:$C$1000)-3),COUNTIF($C$8:C711,C711))),"")</f>
        <v xml:space="preserve"> </v>
      </c>
      <c r="E711" s="56" t="str">
        <f t="array" ref="E711">IFERROR(INDEX('HELP ACC-ITEMS'!$E$4:$E$1000,SMALL(IF(C711='HELP ACC-ITEMS'!$C$4:$C$1000,ROW('HELP ACC-ITEMS'!$C$4:$C$1000)-3),COUNTIF($C$8:C711,C711))),"")</f>
        <v/>
      </c>
      <c r="F711" s="56" t="str">
        <f t="array" ref="F711">IFERROR(INDEX('HELP ACC-ITEMS'!$F$4:$F$1000,SMALL(IF(C711='HELP ACC-ITEMS'!$C$4:$C$1000,ROW('HELP ACC-ITEMS'!$C$4:$C$1000)-3),COUNTIF($C$8:C711,C711))),"")</f>
        <v xml:space="preserve"> </v>
      </c>
      <c r="G711" s="55">
        <f t="array" ref="G711">IF(OR(MID($E711,1,4)="وارد",MID($E711,1,10)="مرتجع عميل"),IF($D$3&lt;&gt;"",INDEX('HELP ACC-ITEMS'!$G$4:$G$1000,SMALL(IF(C711='HELP ACC-ITEMS'!$C$4:$C$1000,ROW('HELP ACC-ITEMS'!$C$4:$C$1000)-3),COUNTIF($C$8:C711,C711)))),0)</f>
        <v>0</v>
      </c>
      <c r="H711" s="55">
        <f t="array" ref="H711">IF(OR(MID($E711,1,5)="منصرف",MID($E711,1,10)="مرتجع مورد"),IF($D$3&lt;&gt;"",INDEX('HELP ACC-ITEMS'!$G$4:$G$1000,SMALL(IF(C711='HELP ACC-ITEMS'!$C$4:$C$1000,ROW('HELP ACC-ITEMS'!$C$4:$C$1000)-3),COUNTIF($C$8:C711,C711)))),0)</f>
        <v>0</v>
      </c>
      <c r="I711" s="55">
        <f t="shared" si="13"/>
        <v>0</v>
      </c>
      <c r="J711" s="55" t="str">
        <f t="array" ref="J711">IFERROR(INDEX('HELP ACC-ITEMS'!$H$4:$H$1000,SMALL(IF(C711='HELP ACC-ITEMS'!$C$4:$C$1000,ROW('HELP ACC-ITEMS'!$C$4:$C$1000)-3),COUNTIF($C$8:C711,C711))),"")</f>
        <v xml:space="preserve"> </v>
      </c>
    </row>
    <row r="712" spans="2:10">
      <c r="B712" s="55" t="str">
        <f>IF( E712&lt;&gt;"",COUNT($B$7:B711)+1,"")</f>
        <v/>
      </c>
      <c r="C712" s="57" t="str">
        <f>IFERROR(IF($D$3&lt;&gt;"",SMALL('HELP ACC-ITEMS'!$C$4:$C$1000,ROW(A706))," "),"    ")</f>
        <v xml:space="preserve"> </v>
      </c>
      <c r="D712" s="56" t="str">
        <f t="array" ref="D712">IFERROR(INDEX('HELP ACC-ITEMS'!$D$4:$D$1000,SMALL(IF(C712='HELP ACC-ITEMS'!$C$4:$C$1000,ROW('HELP ACC-ITEMS'!$C$4:$C$1000)-3),COUNTIF($C$8:C712,C712))),"")</f>
        <v xml:space="preserve"> </v>
      </c>
      <c r="E712" s="56" t="str">
        <f t="array" ref="E712">IFERROR(INDEX('HELP ACC-ITEMS'!$E$4:$E$1000,SMALL(IF(C712='HELP ACC-ITEMS'!$C$4:$C$1000,ROW('HELP ACC-ITEMS'!$C$4:$C$1000)-3),COUNTIF($C$8:C712,C712))),"")</f>
        <v/>
      </c>
      <c r="F712" s="56" t="str">
        <f t="array" ref="F712">IFERROR(INDEX('HELP ACC-ITEMS'!$F$4:$F$1000,SMALL(IF(C712='HELP ACC-ITEMS'!$C$4:$C$1000,ROW('HELP ACC-ITEMS'!$C$4:$C$1000)-3),COUNTIF($C$8:C712,C712))),"")</f>
        <v xml:space="preserve"> </v>
      </c>
      <c r="G712" s="55">
        <f t="array" ref="G712">IF(OR(MID($E712,1,4)="وارد",MID($E712,1,10)="مرتجع عميل"),IF($D$3&lt;&gt;"",INDEX('HELP ACC-ITEMS'!$G$4:$G$1000,SMALL(IF(C712='HELP ACC-ITEMS'!$C$4:$C$1000,ROW('HELP ACC-ITEMS'!$C$4:$C$1000)-3),COUNTIF($C$8:C712,C712)))),0)</f>
        <v>0</v>
      </c>
      <c r="H712" s="55">
        <f t="array" ref="H712">IF(OR(MID($E712,1,5)="منصرف",MID($E712,1,10)="مرتجع مورد"),IF($D$3&lt;&gt;"",INDEX('HELP ACC-ITEMS'!$G$4:$G$1000,SMALL(IF(C712='HELP ACC-ITEMS'!$C$4:$C$1000,ROW('HELP ACC-ITEMS'!$C$4:$C$1000)-3),COUNTIF($C$8:C712,C712)))),0)</f>
        <v>0</v>
      </c>
      <c r="I712" s="55">
        <f t="shared" si="13"/>
        <v>0</v>
      </c>
      <c r="J712" s="55" t="str">
        <f t="array" ref="J712">IFERROR(INDEX('HELP ACC-ITEMS'!$H$4:$H$1000,SMALL(IF(C712='HELP ACC-ITEMS'!$C$4:$C$1000,ROW('HELP ACC-ITEMS'!$C$4:$C$1000)-3),COUNTIF($C$8:C712,C712))),"")</f>
        <v xml:space="preserve"> </v>
      </c>
    </row>
    <row r="713" spans="2:10">
      <c r="B713" s="55" t="str">
        <f>IF( E713&lt;&gt;"",COUNT($B$7:B712)+1,"")</f>
        <v/>
      </c>
      <c r="C713" s="57" t="str">
        <f>IFERROR(IF($D$3&lt;&gt;"",SMALL('HELP ACC-ITEMS'!$C$4:$C$1000,ROW(A707))," "),"    ")</f>
        <v xml:space="preserve"> </v>
      </c>
      <c r="D713" s="56" t="str">
        <f t="array" ref="D713">IFERROR(INDEX('HELP ACC-ITEMS'!$D$4:$D$1000,SMALL(IF(C713='HELP ACC-ITEMS'!$C$4:$C$1000,ROW('HELP ACC-ITEMS'!$C$4:$C$1000)-3),COUNTIF($C$8:C713,C713))),"")</f>
        <v xml:space="preserve"> </v>
      </c>
      <c r="E713" s="56" t="str">
        <f t="array" ref="E713">IFERROR(INDEX('HELP ACC-ITEMS'!$E$4:$E$1000,SMALL(IF(C713='HELP ACC-ITEMS'!$C$4:$C$1000,ROW('HELP ACC-ITEMS'!$C$4:$C$1000)-3),COUNTIF($C$8:C713,C713))),"")</f>
        <v/>
      </c>
      <c r="F713" s="56" t="str">
        <f t="array" ref="F713">IFERROR(INDEX('HELP ACC-ITEMS'!$F$4:$F$1000,SMALL(IF(C713='HELP ACC-ITEMS'!$C$4:$C$1000,ROW('HELP ACC-ITEMS'!$C$4:$C$1000)-3),COUNTIF($C$8:C713,C713))),"")</f>
        <v xml:space="preserve"> </v>
      </c>
      <c r="G713" s="55">
        <f t="array" ref="G713">IF(OR(MID($E713,1,4)="وارد",MID($E713,1,10)="مرتجع عميل"),IF($D$3&lt;&gt;"",INDEX('HELP ACC-ITEMS'!$G$4:$G$1000,SMALL(IF(C713='HELP ACC-ITEMS'!$C$4:$C$1000,ROW('HELP ACC-ITEMS'!$C$4:$C$1000)-3),COUNTIF($C$8:C713,C713)))),0)</f>
        <v>0</v>
      </c>
      <c r="H713" s="55">
        <f t="array" ref="H713">IF(OR(MID($E713,1,5)="منصرف",MID($E713,1,10)="مرتجع مورد"),IF($D$3&lt;&gt;"",INDEX('HELP ACC-ITEMS'!$G$4:$G$1000,SMALL(IF(C713='HELP ACC-ITEMS'!$C$4:$C$1000,ROW('HELP ACC-ITEMS'!$C$4:$C$1000)-3),COUNTIF($C$8:C713,C713)))),0)</f>
        <v>0</v>
      </c>
      <c r="I713" s="55">
        <f t="shared" si="13"/>
        <v>0</v>
      </c>
      <c r="J713" s="55" t="str">
        <f t="array" ref="J713">IFERROR(INDEX('HELP ACC-ITEMS'!$H$4:$H$1000,SMALL(IF(C713='HELP ACC-ITEMS'!$C$4:$C$1000,ROW('HELP ACC-ITEMS'!$C$4:$C$1000)-3),COUNTIF($C$8:C713,C713))),"")</f>
        <v xml:space="preserve"> </v>
      </c>
    </row>
    <row r="714" spans="2:10">
      <c r="B714" s="55" t="str">
        <f>IF( E714&lt;&gt;"",COUNT($B$7:B713)+1,"")</f>
        <v/>
      </c>
      <c r="C714" s="57" t="str">
        <f>IFERROR(IF($D$3&lt;&gt;"",SMALL('HELP ACC-ITEMS'!$C$4:$C$1000,ROW(A708))," "),"    ")</f>
        <v xml:space="preserve"> </v>
      </c>
      <c r="D714" s="56" t="str">
        <f t="array" ref="D714">IFERROR(INDEX('HELP ACC-ITEMS'!$D$4:$D$1000,SMALL(IF(C714='HELP ACC-ITEMS'!$C$4:$C$1000,ROW('HELP ACC-ITEMS'!$C$4:$C$1000)-3),COUNTIF($C$8:C714,C714))),"")</f>
        <v xml:space="preserve"> </v>
      </c>
      <c r="E714" s="56" t="str">
        <f t="array" ref="E714">IFERROR(INDEX('HELP ACC-ITEMS'!$E$4:$E$1000,SMALL(IF(C714='HELP ACC-ITEMS'!$C$4:$C$1000,ROW('HELP ACC-ITEMS'!$C$4:$C$1000)-3),COUNTIF($C$8:C714,C714))),"")</f>
        <v/>
      </c>
      <c r="F714" s="56" t="str">
        <f t="array" ref="F714">IFERROR(INDEX('HELP ACC-ITEMS'!$F$4:$F$1000,SMALL(IF(C714='HELP ACC-ITEMS'!$C$4:$C$1000,ROW('HELP ACC-ITEMS'!$C$4:$C$1000)-3),COUNTIF($C$8:C714,C714))),"")</f>
        <v xml:space="preserve"> </v>
      </c>
      <c r="G714" s="55">
        <f t="array" ref="G714">IF(OR(MID($E714,1,4)="وارد",MID($E714,1,10)="مرتجع عميل"),IF($D$3&lt;&gt;"",INDEX('HELP ACC-ITEMS'!$G$4:$G$1000,SMALL(IF(C714='HELP ACC-ITEMS'!$C$4:$C$1000,ROW('HELP ACC-ITEMS'!$C$4:$C$1000)-3),COUNTIF($C$8:C714,C714)))),0)</f>
        <v>0</v>
      </c>
      <c r="H714" s="55">
        <f t="array" ref="H714">IF(OR(MID($E714,1,5)="منصرف",MID($E714,1,10)="مرتجع مورد"),IF($D$3&lt;&gt;"",INDEX('HELP ACC-ITEMS'!$G$4:$G$1000,SMALL(IF(C714='HELP ACC-ITEMS'!$C$4:$C$1000,ROW('HELP ACC-ITEMS'!$C$4:$C$1000)-3),COUNTIF($C$8:C714,C714)))),0)</f>
        <v>0</v>
      </c>
      <c r="I714" s="55">
        <f t="shared" si="13"/>
        <v>0</v>
      </c>
      <c r="J714" s="55" t="str">
        <f t="array" ref="J714">IFERROR(INDEX('HELP ACC-ITEMS'!$H$4:$H$1000,SMALL(IF(C714='HELP ACC-ITEMS'!$C$4:$C$1000,ROW('HELP ACC-ITEMS'!$C$4:$C$1000)-3),COUNTIF($C$8:C714,C714))),"")</f>
        <v xml:space="preserve"> </v>
      </c>
    </row>
    <row r="715" spans="2:10">
      <c r="B715" s="55" t="str">
        <f>IF( E715&lt;&gt;"",COUNT($B$7:B714)+1,"")</f>
        <v/>
      </c>
      <c r="C715" s="57" t="str">
        <f>IFERROR(IF($D$3&lt;&gt;"",SMALL('HELP ACC-ITEMS'!$C$4:$C$1000,ROW(A709))," "),"    ")</f>
        <v xml:space="preserve"> </v>
      </c>
      <c r="D715" s="56" t="str">
        <f t="array" ref="D715">IFERROR(INDEX('HELP ACC-ITEMS'!$D$4:$D$1000,SMALL(IF(C715='HELP ACC-ITEMS'!$C$4:$C$1000,ROW('HELP ACC-ITEMS'!$C$4:$C$1000)-3),COUNTIF($C$8:C715,C715))),"")</f>
        <v xml:space="preserve"> </v>
      </c>
      <c r="E715" s="56" t="str">
        <f t="array" ref="E715">IFERROR(INDEX('HELP ACC-ITEMS'!$E$4:$E$1000,SMALL(IF(C715='HELP ACC-ITEMS'!$C$4:$C$1000,ROW('HELP ACC-ITEMS'!$C$4:$C$1000)-3),COUNTIF($C$8:C715,C715))),"")</f>
        <v/>
      </c>
      <c r="F715" s="56" t="str">
        <f t="array" ref="F715">IFERROR(INDEX('HELP ACC-ITEMS'!$F$4:$F$1000,SMALL(IF(C715='HELP ACC-ITEMS'!$C$4:$C$1000,ROW('HELP ACC-ITEMS'!$C$4:$C$1000)-3),COUNTIF($C$8:C715,C715))),"")</f>
        <v xml:space="preserve"> </v>
      </c>
      <c r="G715" s="55">
        <f t="array" ref="G715">IF(OR(MID($E715,1,4)="وارد",MID($E715,1,10)="مرتجع عميل"),IF($D$3&lt;&gt;"",INDEX('HELP ACC-ITEMS'!$G$4:$G$1000,SMALL(IF(C715='HELP ACC-ITEMS'!$C$4:$C$1000,ROW('HELP ACC-ITEMS'!$C$4:$C$1000)-3),COUNTIF($C$8:C715,C715)))),0)</f>
        <v>0</v>
      </c>
      <c r="H715" s="55">
        <f t="array" ref="H715">IF(OR(MID($E715,1,5)="منصرف",MID($E715,1,10)="مرتجع مورد"),IF($D$3&lt;&gt;"",INDEX('HELP ACC-ITEMS'!$G$4:$G$1000,SMALL(IF(C715='HELP ACC-ITEMS'!$C$4:$C$1000,ROW('HELP ACC-ITEMS'!$C$4:$C$1000)-3),COUNTIF($C$8:C715,C715)))),0)</f>
        <v>0</v>
      </c>
      <c r="I715" s="55">
        <f t="shared" si="13"/>
        <v>0</v>
      </c>
      <c r="J715" s="55" t="str">
        <f t="array" ref="J715">IFERROR(INDEX('HELP ACC-ITEMS'!$H$4:$H$1000,SMALL(IF(C715='HELP ACC-ITEMS'!$C$4:$C$1000,ROW('HELP ACC-ITEMS'!$C$4:$C$1000)-3),COUNTIF($C$8:C715,C715))),"")</f>
        <v xml:space="preserve"> </v>
      </c>
    </row>
    <row r="716" spans="2:10">
      <c r="B716" s="55" t="str">
        <f>IF( E716&lt;&gt;"",COUNT($B$7:B715)+1,"")</f>
        <v/>
      </c>
      <c r="C716" s="57" t="str">
        <f>IFERROR(IF($D$3&lt;&gt;"",SMALL('HELP ACC-ITEMS'!$C$4:$C$1000,ROW(A710))," "),"    ")</f>
        <v xml:space="preserve"> </v>
      </c>
      <c r="D716" s="56" t="str">
        <f t="array" ref="D716">IFERROR(INDEX('HELP ACC-ITEMS'!$D$4:$D$1000,SMALL(IF(C716='HELP ACC-ITEMS'!$C$4:$C$1000,ROW('HELP ACC-ITEMS'!$C$4:$C$1000)-3),COUNTIF($C$8:C716,C716))),"")</f>
        <v xml:space="preserve"> </v>
      </c>
      <c r="E716" s="56" t="str">
        <f t="array" ref="E716">IFERROR(INDEX('HELP ACC-ITEMS'!$E$4:$E$1000,SMALL(IF(C716='HELP ACC-ITEMS'!$C$4:$C$1000,ROW('HELP ACC-ITEMS'!$C$4:$C$1000)-3),COUNTIF($C$8:C716,C716))),"")</f>
        <v/>
      </c>
      <c r="F716" s="56" t="str">
        <f t="array" ref="F716">IFERROR(INDEX('HELP ACC-ITEMS'!$F$4:$F$1000,SMALL(IF(C716='HELP ACC-ITEMS'!$C$4:$C$1000,ROW('HELP ACC-ITEMS'!$C$4:$C$1000)-3),COUNTIF($C$8:C716,C716))),"")</f>
        <v xml:space="preserve"> </v>
      </c>
      <c r="G716" s="55">
        <f t="array" ref="G716">IF(OR(MID($E716,1,4)="وارد",MID($E716,1,10)="مرتجع عميل"),IF($D$3&lt;&gt;"",INDEX('HELP ACC-ITEMS'!$G$4:$G$1000,SMALL(IF(C716='HELP ACC-ITEMS'!$C$4:$C$1000,ROW('HELP ACC-ITEMS'!$C$4:$C$1000)-3),COUNTIF($C$8:C716,C716)))),0)</f>
        <v>0</v>
      </c>
      <c r="H716" s="55">
        <f t="array" ref="H716">IF(OR(MID($E716,1,5)="منصرف",MID($E716,1,10)="مرتجع مورد"),IF($D$3&lt;&gt;"",INDEX('HELP ACC-ITEMS'!$G$4:$G$1000,SMALL(IF(C716='HELP ACC-ITEMS'!$C$4:$C$1000,ROW('HELP ACC-ITEMS'!$C$4:$C$1000)-3),COUNTIF($C$8:C716,C716)))),0)</f>
        <v>0</v>
      </c>
      <c r="I716" s="55">
        <f t="shared" si="13"/>
        <v>0</v>
      </c>
      <c r="J716" s="55" t="str">
        <f t="array" ref="J716">IFERROR(INDEX('HELP ACC-ITEMS'!$H$4:$H$1000,SMALL(IF(C716='HELP ACC-ITEMS'!$C$4:$C$1000,ROW('HELP ACC-ITEMS'!$C$4:$C$1000)-3),COUNTIF($C$8:C716,C716))),"")</f>
        <v xml:space="preserve"> </v>
      </c>
    </row>
    <row r="717" spans="2:10">
      <c r="B717" s="55" t="str">
        <f>IF( E717&lt;&gt;"",COUNT($B$7:B716)+1,"")</f>
        <v/>
      </c>
      <c r="C717" s="57" t="str">
        <f>IFERROR(IF($D$3&lt;&gt;"",SMALL('HELP ACC-ITEMS'!$C$4:$C$1000,ROW(A711))," "),"    ")</f>
        <v xml:space="preserve"> </v>
      </c>
      <c r="D717" s="56" t="str">
        <f t="array" ref="D717">IFERROR(INDEX('HELP ACC-ITEMS'!$D$4:$D$1000,SMALL(IF(C717='HELP ACC-ITEMS'!$C$4:$C$1000,ROW('HELP ACC-ITEMS'!$C$4:$C$1000)-3),COUNTIF($C$8:C717,C717))),"")</f>
        <v xml:space="preserve"> </v>
      </c>
      <c r="E717" s="56" t="str">
        <f t="array" ref="E717">IFERROR(INDEX('HELP ACC-ITEMS'!$E$4:$E$1000,SMALL(IF(C717='HELP ACC-ITEMS'!$C$4:$C$1000,ROW('HELP ACC-ITEMS'!$C$4:$C$1000)-3),COUNTIF($C$8:C717,C717))),"")</f>
        <v/>
      </c>
      <c r="F717" s="56" t="str">
        <f t="array" ref="F717">IFERROR(INDEX('HELP ACC-ITEMS'!$F$4:$F$1000,SMALL(IF(C717='HELP ACC-ITEMS'!$C$4:$C$1000,ROW('HELP ACC-ITEMS'!$C$4:$C$1000)-3),COUNTIF($C$8:C717,C717))),"")</f>
        <v xml:space="preserve"> </v>
      </c>
      <c r="G717" s="55">
        <f t="array" ref="G717">IF(OR(MID($E717,1,4)="وارد",MID($E717,1,10)="مرتجع عميل"),IF($D$3&lt;&gt;"",INDEX('HELP ACC-ITEMS'!$G$4:$G$1000,SMALL(IF(C717='HELP ACC-ITEMS'!$C$4:$C$1000,ROW('HELP ACC-ITEMS'!$C$4:$C$1000)-3),COUNTIF($C$8:C717,C717)))),0)</f>
        <v>0</v>
      </c>
      <c r="H717" s="55">
        <f t="array" ref="H717">IF(OR(MID($E717,1,5)="منصرف",MID($E717,1,10)="مرتجع مورد"),IF($D$3&lt;&gt;"",INDEX('HELP ACC-ITEMS'!$G$4:$G$1000,SMALL(IF(C717='HELP ACC-ITEMS'!$C$4:$C$1000,ROW('HELP ACC-ITEMS'!$C$4:$C$1000)-3),COUNTIF($C$8:C717,C717)))),0)</f>
        <v>0</v>
      </c>
      <c r="I717" s="55">
        <f t="shared" si="13"/>
        <v>0</v>
      </c>
      <c r="J717" s="55" t="str">
        <f t="array" ref="J717">IFERROR(INDEX('HELP ACC-ITEMS'!$H$4:$H$1000,SMALL(IF(C717='HELP ACC-ITEMS'!$C$4:$C$1000,ROW('HELP ACC-ITEMS'!$C$4:$C$1000)-3),COUNTIF($C$8:C717,C717))),"")</f>
        <v xml:space="preserve"> </v>
      </c>
    </row>
    <row r="718" spans="2:10">
      <c r="B718" s="55" t="str">
        <f>IF( E718&lt;&gt;"",COUNT($B$7:B717)+1,"")</f>
        <v/>
      </c>
      <c r="C718" s="57" t="str">
        <f>IFERROR(IF($D$3&lt;&gt;"",SMALL('HELP ACC-ITEMS'!$C$4:$C$1000,ROW(A712))," "),"    ")</f>
        <v xml:space="preserve"> </v>
      </c>
      <c r="D718" s="56" t="str">
        <f t="array" ref="D718">IFERROR(INDEX('HELP ACC-ITEMS'!$D$4:$D$1000,SMALL(IF(C718='HELP ACC-ITEMS'!$C$4:$C$1000,ROW('HELP ACC-ITEMS'!$C$4:$C$1000)-3),COUNTIF($C$8:C718,C718))),"")</f>
        <v xml:space="preserve"> </v>
      </c>
      <c r="E718" s="56" t="str">
        <f t="array" ref="E718">IFERROR(INDEX('HELP ACC-ITEMS'!$E$4:$E$1000,SMALL(IF(C718='HELP ACC-ITEMS'!$C$4:$C$1000,ROW('HELP ACC-ITEMS'!$C$4:$C$1000)-3),COUNTIF($C$8:C718,C718))),"")</f>
        <v/>
      </c>
      <c r="F718" s="56" t="str">
        <f t="array" ref="F718">IFERROR(INDEX('HELP ACC-ITEMS'!$F$4:$F$1000,SMALL(IF(C718='HELP ACC-ITEMS'!$C$4:$C$1000,ROW('HELP ACC-ITEMS'!$C$4:$C$1000)-3),COUNTIF($C$8:C718,C718))),"")</f>
        <v xml:space="preserve"> </v>
      </c>
      <c r="G718" s="55">
        <f t="array" ref="G718">IF(OR(MID($E718,1,4)="وارد",MID($E718,1,10)="مرتجع عميل"),IF($D$3&lt;&gt;"",INDEX('HELP ACC-ITEMS'!$G$4:$G$1000,SMALL(IF(C718='HELP ACC-ITEMS'!$C$4:$C$1000,ROW('HELP ACC-ITEMS'!$C$4:$C$1000)-3),COUNTIF($C$8:C718,C718)))),0)</f>
        <v>0</v>
      </c>
      <c r="H718" s="55">
        <f t="array" ref="H718">IF(OR(MID($E718,1,5)="منصرف",MID($E718,1,10)="مرتجع مورد"),IF($D$3&lt;&gt;"",INDEX('HELP ACC-ITEMS'!$G$4:$G$1000,SMALL(IF(C718='HELP ACC-ITEMS'!$C$4:$C$1000,ROW('HELP ACC-ITEMS'!$C$4:$C$1000)-3),COUNTIF($C$8:C718,C718)))),0)</f>
        <v>0</v>
      </c>
      <c r="I718" s="55">
        <f t="shared" ref="I718:I781" si="14">I717+G718-H718</f>
        <v>0</v>
      </c>
      <c r="J718" s="55" t="str">
        <f t="array" ref="J718">IFERROR(INDEX('HELP ACC-ITEMS'!$H$4:$H$1000,SMALL(IF(C718='HELP ACC-ITEMS'!$C$4:$C$1000,ROW('HELP ACC-ITEMS'!$C$4:$C$1000)-3),COUNTIF($C$8:C718,C718))),"")</f>
        <v xml:space="preserve"> </v>
      </c>
    </row>
    <row r="719" spans="2:10">
      <c r="B719" s="55" t="str">
        <f>IF( E719&lt;&gt;"",COUNT($B$7:B718)+1,"")</f>
        <v/>
      </c>
      <c r="C719" s="57" t="str">
        <f>IFERROR(IF($D$3&lt;&gt;"",SMALL('HELP ACC-ITEMS'!$C$4:$C$1000,ROW(A713))," "),"    ")</f>
        <v xml:space="preserve"> </v>
      </c>
      <c r="D719" s="56" t="str">
        <f t="array" ref="D719">IFERROR(INDEX('HELP ACC-ITEMS'!$D$4:$D$1000,SMALL(IF(C719='HELP ACC-ITEMS'!$C$4:$C$1000,ROW('HELP ACC-ITEMS'!$C$4:$C$1000)-3),COUNTIF($C$8:C719,C719))),"")</f>
        <v xml:space="preserve"> </v>
      </c>
      <c r="E719" s="56" t="str">
        <f t="array" ref="E719">IFERROR(INDEX('HELP ACC-ITEMS'!$E$4:$E$1000,SMALL(IF(C719='HELP ACC-ITEMS'!$C$4:$C$1000,ROW('HELP ACC-ITEMS'!$C$4:$C$1000)-3),COUNTIF($C$8:C719,C719))),"")</f>
        <v/>
      </c>
      <c r="F719" s="56" t="str">
        <f t="array" ref="F719">IFERROR(INDEX('HELP ACC-ITEMS'!$F$4:$F$1000,SMALL(IF(C719='HELP ACC-ITEMS'!$C$4:$C$1000,ROW('HELP ACC-ITEMS'!$C$4:$C$1000)-3),COUNTIF($C$8:C719,C719))),"")</f>
        <v xml:space="preserve"> </v>
      </c>
      <c r="G719" s="55">
        <f t="array" ref="G719">IF(OR(MID($E719,1,4)="وارد",MID($E719,1,10)="مرتجع عميل"),IF($D$3&lt;&gt;"",INDEX('HELP ACC-ITEMS'!$G$4:$G$1000,SMALL(IF(C719='HELP ACC-ITEMS'!$C$4:$C$1000,ROW('HELP ACC-ITEMS'!$C$4:$C$1000)-3),COUNTIF($C$8:C719,C719)))),0)</f>
        <v>0</v>
      </c>
      <c r="H719" s="55">
        <f t="array" ref="H719">IF(OR(MID($E719,1,5)="منصرف",MID($E719,1,10)="مرتجع مورد"),IF($D$3&lt;&gt;"",INDEX('HELP ACC-ITEMS'!$G$4:$G$1000,SMALL(IF(C719='HELP ACC-ITEMS'!$C$4:$C$1000,ROW('HELP ACC-ITEMS'!$C$4:$C$1000)-3),COUNTIF($C$8:C719,C719)))),0)</f>
        <v>0</v>
      </c>
      <c r="I719" s="55">
        <f t="shared" si="14"/>
        <v>0</v>
      </c>
      <c r="J719" s="55" t="str">
        <f t="array" ref="J719">IFERROR(INDEX('HELP ACC-ITEMS'!$H$4:$H$1000,SMALL(IF(C719='HELP ACC-ITEMS'!$C$4:$C$1000,ROW('HELP ACC-ITEMS'!$C$4:$C$1000)-3),COUNTIF($C$8:C719,C719))),"")</f>
        <v xml:space="preserve"> </v>
      </c>
    </row>
    <row r="720" spans="2:10">
      <c r="B720" s="55" t="str">
        <f>IF( E720&lt;&gt;"",COUNT($B$7:B719)+1,"")</f>
        <v/>
      </c>
      <c r="C720" s="57" t="str">
        <f>IFERROR(IF($D$3&lt;&gt;"",SMALL('HELP ACC-ITEMS'!$C$4:$C$1000,ROW(A714))," "),"    ")</f>
        <v xml:space="preserve"> </v>
      </c>
      <c r="D720" s="56" t="str">
        <f t="array" ref="D720">IFERROR(INDEX('HELP ACC-ITEMS'!$D$4:$D$1000,SMALL(IF(C720='HELP ACC-ITEMS'!$C$4:$C$1000,ROW('HELP ACC-ITEMS'!$C$4:$C$1000)-3),COUNTIF($C$8:C720,C720))),"")</f>
        <v xml:space="preserve"> </v>
      </c>
      <c r="E720" s="56" t="str">
        <f t="array" ref="E720">IFERROR(INDEX('HELP ACC-ITEMS'!$E$4:$E$1000,SMALL(IF(C720='HELP ACC-ITEMS'!$C$4:$C$1000,ROW('HELP ACC-ITEMS'!$C$4:$C$1000)-3),COUNTIF($C$8:C720,C720))),"")</f>
        <v/>
      </c>
      <c r="F720" s="56" t="str">
        <f t="array" ref="F720">IFERROR(INDEX('HELP ACC-ITEMS'!$F$4:$F$1000,SMALL(IF(C720='HELP ACC-ITEMS'!$C$4:$C$1000,ROW('HELP ACC-ITEMS'!$C$4:$C$1000)-3),COUNTIF($C$8:C720,C720))),"")</f>
        <v xml:space="preserve"> </v>
      </c>
      <c r="G720" s="55">
        <f t="array" ref="G720">IF(OR(MID($E720,1,4)="وارد",MID($E720,1,10)="مرتجع عميل"),IF($D$3&lt;&gt;"",INDEX('HELP ACC-ITEMS'!$G$4:$G$1000,SMALL(IF(C720='HELP ACC-ITEMS'!$C$4:$C$1000,ROW('HELP ACC-ITEMS'!$C$4:$C$1000)-3),COUNTIF($C$8:C720,C720)))),0)</f>
        <v>0</v>
      </c>
      <c r="H720" s="55">
        <f t="array" ref="H720">IF(OR(MID($E720,1,5)="منصرف",MID($E720,1,10)="مرتجع مورد"),IF($D$3&lt;&gt;"",INDEX('HELP ACC-ITEMS'!$G$4:$G$1000,SMALL(IF(C720='HELP ACC-ITEMS'!$C$4:$C$1000,ROW('HELP ACC-ITEMS'!$C$4:$C$1000)-3),COUNTIF($C$8:C720,C720)))),0)</f>
        <v>0</v>
      </c>
      <c r="I720" s="55">
        <f t="shared" si="14"/>
        <v>0</v>
      </c>
      <c r="J720" s="55" t="str">
        <f t="array" ref="J720">IFERROR(INDEX('HELP ACC-ITEMS'!$H$4:$H$1000,SMALL(IF(C720='HELP ACC-ITEMS'!$C$4:$C$1000,ROW('HELP ACC-ITEMS'!$C$4:$C$1000)-3),COUNTIF($C$8:C720,C720))),"")</f>
        <v xml:space="preserve"> </v>
      </c>
    </row>
    <row r="721" spans="2:10">
      <c r="B721" s="55" t="str">
        <f>IF( E721&lt;&gt;"",COUNT($B$7:B720)+1,"")</f>
        <v/>
      </c>
      <c r="C721" s="57" t="str">
        <f>IFERROR(IF($D$3&lt;&gt;"",SMALL('HELP ACC-ITEMS'!$C$4:$C$1000,ROW(A715))," "),"    ")</f>
        <v xml:space="preserve"> </v>
      </c>
      <c r="D721" s="56" t="str">
        <f t="array" ref="D721">IFERROR(INDEX('HELP ACC-ITEMS'!$D$4:$D$1000,SMALL(IF(C721='HELP ACC-ITEMS'!$C$4:$C$1000,ROW('HELP ACC-ITEMS'!$C$4:$C$1000)-3),COUNTIF($C$8:C721,C721))),"")</f>
        <v xml:space="preserve"> </v>
      </c>
      <c r="E721" s="56" t="str">
        <f t="array" ref="E721">IFERROR(INDEX('HELP ACC-ITEMS'!$E$4:$E$1000,SMALL(IF(C721='HELP ACC-ITEMS'!$C$4:$C$1000,ROW('HELP ACC-ITEMS'!$C$4:$C$1000)-3),COUNTIF($C$8:C721,C721))),"")</f>
        <v/>
      </c>
      <c r="F721" s="56" t="str">
        <f t="array" ref="F721">IFERROR(INDEX('HELP ACC-ITEMS'!$F$4:$F$1000,SMALL(IF(C721='HELP ACC-ITEMS'!$C$4:$C$1000,ROW('HELP ACC-ITEMS'!$C$4:$C$1000)-3),COUNTIF($C$8:C721,C721))),"")</f>
        <v xml:space="preserve"> </v>
      </c>
      <c r="G721" s="55">
        <f t="array" ref="G721">IF(OR(MID($E721,1,4)="وارد",MID($E721,1,10)="مرتجع عميل"),IF($D$3&lt;&gt;"",INDEX('HELP ACC-ITEMS'!$G$4:$G$1000,SMALL(IF(C721='HELP ACC-ITEMS'!$C$4:$C$1000,ROW('HELP ACC-ITEMS'!$C$4:$C$1000)-3),COUNTIF($C$8:C721,C721)))),0)</f>
        <v>0</v>
      </c>
      <c r="H721" s="55">
        <f t="array" ref="H721">IF(OR(MID($E721,1,5)="منصرف",MID($E721,1,10)="مرتجع مورد"),IF($D$3&lt;&gt;"",INDEX('HELP ACC-ITEMS'!$G$4:$G$1000,SMALL(IF(C721='HELP ACC-ITEMS'!$C$4:$C$1000,ROW('HELP ACC-ITEMS'!$C$4:$C$1000)-3),COUNTIF($C$8:C721,C721)))),0)</f>
        <v>0</v>
      </c>
      <c r="I721" s="55">
        <f t="shared" si="14"/>
        <v>0</v>
      </c>
      <c r="J721" s="55" t="str">
        <f t="array" ref="J721">IFERROR(INDEX('HELP ACC-ITEMS'!$H$4:$H$1000,SMALL(IF(C721='HELP ACC-ITEMS'!$C$4:$C$1000,ROW('HELP ACC-ITEMS'!$C$4:$C$1000)-3),COUNTIF($C$8:C721,C721))),"")</f>
        <v xml:space="preserve"> </v>
      </c>
    </row>
    <row r="722" spans="2:10">
      <c r="B722" s="55" t="str">
        <f>IF( E722&lt;&gt;"",COUNT($B$7:B721)+1,"")</f>
        <v/>
      </c>
      <c r="C722" s="57" t="str">
        <f>IFERROR(IF($D$3&lt;&gt;"",SMALL('HELP ACC-ITEMS'!$C$4:$C$1000,ROW(A716))," "),"    ")</f>
        <v xml:space="preserve"> </v>
      </c>
      <c r="D722" s="56" t="str">
        <f t="array" ref="D722">IFERROR(INDEX('HELP ACC-ITEMS'!$D$4:$D$1000,SMALL(IF(C722='HELP ACC-ITEMS'!$C$4:$C$1000,ROW('HELP ACC-ITEMS'!$C$4:$C$1000)-3),COUNTIF($C$8:C722,C722))),"")</f>
        <v xml:space="preserve"> </v>
      </c>
      <c r="E722" s="56" t="str">
        <f t="array" ref="E722">IFERROR(INDEX('HELP ACC-ITEMS'!$E$4:$E$1000,SMALL(IF(C722='HELP ACC-ITEMS'!$C$4:$C$1000,ROW('HELP ACC-ITEMS'!$C$4:$C$1000)-3),COUNTIF($C$8:C722,C722))),"")</f>
        <v/>
      </c>
      <c r="F722" s="56" t="str">
        <f t="array" ref="F722">IFERROR(INDEX('HELP ACC-ITEMS'!$F$4:$F$1000,SMALL(IF(C722='HELP ACC-ITEMS'!$C$4:$C$1000,ROW('HELP ACC-ITEMS'!$C$4:$C$1000)-3),COUNTIF($C$8:C722,C722))),"")</f>
        <v xml:space="preserve"> </v>
      </c>
      <c r="G722" s="55">
        <f t="array" ref="G722">IF(OR(MID($E722,1,4)="وارد",MID($E722,1,10)="مرتجع عميل"),IF($D$3&lt;&gt;"",INDEX('HELP ACC-ITEMS'!$G$4:$G$1000,SMALL(IF(C722='HELP ACC-ITEMS'!$C$4:$C$1000,ROW('HELP ACC-ITEMS'!$C$4:$C$1000)-3),COUNTIF($C$8:C722,C722)))),0)</f>
        <v>0</v>
      </c>
      <c r="H722" s="55">
        <f t="array" ref="H722">IF(OR(MID($E722,1,5)="منصرف",MID($E722,1,10)="مرتجع مورد"),IF($D$3&lt;&gt;"",INDEX('HELP ACC-ITEMS'!$G$4:$G$1000,SMALL(IF(C722='HELP ACC-ITEMS'!$C$4:$C$1000,ROW('HELP ACC-ITEMS'!$C$4:$C$1000)-3),COUNTIF($C$8:C722,C722)))),0)</f>
        <v>0</v>
      </c>
      <c r="I722" s="55">
        <f t="shared" si="14"/>
        <v>0</v>
      </c>
      <c r="J722" s="55" t="str">
        <f t="array" ref="J722">IFERROR(INDEX('HELP ACC-ITEMS'!$H$4:$H$1000,SMALL(IF(C722='HELP ACC-ITEMS'!$C$4:$C$1000,ROW('HELP ACC-ITEMS'!$C$4:$C$1000)-3),COUNTIF($C$8:C722,C722))),"")</f>
        <v xml:space="preserve"> </v>
      </c>
    </row>
    <row r="723" spans="2:10">
      <c r="B723" s="55" t="str">
        <f>IF( E723&lt;&gt;"",COUNT($B$7:B722)+1,"")</f>
        <v/>
      </c>
      <c r="C723" s="57" t="str">
        <f>IFERROR(IF($D$3&lt;&gt;"",SMALL('HELP ACC-ITEMS'!$C$4:$C$1000,ROW(A717))," "),"    ")</f>
        <v xml:space="preserve"> </v>
      </c>
      <c r="D723" s="56" t="str">
        <f t="array" ref="D723">IFERROR(INDEX('HELP ACC-ITEMS'!$D$4:$D$1000,SMALL(IF(C723='HELP ACC-ITEMS'!$C$4:$C$1000,ROW('HELP ACC-ITEMS'!$C$4:$C$1000)-3),COUNTIF($C$8:C723,C723))),"")</f>
        <v xml:space="preserve"> </v>
      </c>
      <c r="E723" s="56" t="str">
        <f t="array" ref="E723">IFERROR(INDEX('HELP ACC-ITEMS'!$E$4:$E$1000,SMALL(IF(C723='HELP ACC-ITEMS'!$C$4:$C$1000,ROW('HELP ACC-ITEMS'!$C$4:$C$1000)-3),COUNTIF($C$8:C723,C723))),"")</f>
        <v/>
      </c>
      <c r="F723" s="56" t="str">
        <f t="array" ref="F723">IFERROR(INDEX('HELP ACC-ITEMS'!$F$4:$F$1000,SMALL(IF(C723='HELP ACC-ITEMS'!$C$4:$C$1000,ROW('HELP ACC-ITEMS'!$C$4:$C$1000)-3),COUNTIF($C$8:C723,C723))),"")</f>
        <v xml:space="preserve"> </v>
      </c>
      <c r="G723" s="55">
        <f t="array" ref="G723">IF(OR(MID($E723,1,4)="وارد",MID($E723,1,10)="مرتجع عميل"),IF($D$3&lt;&gt;"",INDEX('HELP ACC-ITEMS'!$G$4:$G$1000,SMALL(IF(C723='HELP ACC-ITEMS'!$C$4:$C$1000,ROW('HELP ACC-ITEMS'!$C$4:$C$1000)-3),COUNTIF($C$8:C723,C723)))),0)</f>
        <v>0</v>
      </c>
      <c r="H723" s="55">
        <f t="array" ref="H723">IF(OR(MID($E723,1,5)="منصرف",MID($E723,1,10)="مرتجع مورد"),IF($D$3&lt;&gt;"",INDEX('HELP ACC-ITEMS'!$G$4:$G$1000,SMALL(IF(C723='HELP ACC-ITEMS'!$C$4:$C$1000,ROW('HELP ACC-ITEMS'!$C$4:$C$1000)-3),COUNTIF($C$8:C723,C723)))),0)</f>
        <v>0</v>
      </c>
      <c r="I723" s="55">
        <f t="shared" si="14"/>
        <v>0</v>
      </c>
      <c r="J723" s="55" t="str">
        <f t="array" ref="J723">IFERROR(INDEX('HELP ACC-ITEMS'!$H$4:$H$1000,SMALL(IF(C723='HELP ACC-ITEMS'!$C$4:$C$1000,ROW('HELP ACC-ITEMS'!$C$4:$C$1000)-3),COUNTIF($C$8:C723,C723))),"")</f>
        <v xml:space="preserve"> </v>
      </c>
    </row>
    <row r="724" spans="2:10">
      <c r="B724" s="55" t="str">
        <f>IF( E724&lt;&gt;"",COUNT($B$7:B723)+1,"")</f>
        <v/>
      </c>
      <c r="C724" s="57" t="str">
        <f>IFERROR(IF($D$3&lt;&gt;"",SMALL('HELP ACC-ITEMS'!$C$4:$C$1000,ROW(A718))," "),"    ")</f>
        <v xml:space="preserve"> </v>
      </c>
      <c r="D724" s="56" t="str">
        <f t="array" ref="D724">IFERROR(INDEX('HELP ACC-ITEMS'!$D$4:$D$1000,SMALL(IF(C724='HELP ACC-ITEMS'!$C$4:$C$1000,ROW('HELP ACC-ITEMS'!$C$4:$C$1000)-3),COUNTIF($C$8:C724,C724))),"")</f>
        <v xml:space="preserve"> </v>
      </c>
      <c r="E724" s="56" t="str">
        <f t="array" ref="E724">IFERROR(INDEX('HELP ACC-ITEMS'!$E$4:$E$1000,SMALL(IF(C724='HELP ACC-ITEMS'!$C$4:$C$1000,ROW('HELP ACC-ITEMS'!$C$4:$C$1000)-3),COUNTIF($C$8:C724,C724))),"")</f>
        <v/>
      </c>
      <c r="F724" s="56" t="str">
        <f t="array" ref="F724">IFERROR(INDEX('HELP ACC-ITEMS'!$F$4:$F$1000,SMALL(IF(C724='HELP ACC-ITEMS'!$C$4:$C$1000,ROW('HELP ACC-ITEMS'!$C$4:$C$1000)-3),COUNTIF($C$8:C724,C724))),"")</f>
        <v xml:space="preserve"> </v>
      </c>
      <c r="G724" s="55">
        <f t="array" ref="G724">IF(OR(MID($E724,1,4)="وارد",MID($E724,1,10)="مرتجع عميل"),IF($D$3&lt;&gt;"",INDEX('HELP ACC-ITEMS'!$G$4:$G$1000,SMALL(IF(C724='HELP ACC-ITEMS'!$C$4:$C$1000,ROW('HELP ACC-ITEMS'!$C$4:$C$1000)-3),COUNTIF($C$8:C724,C724)))),0)</f>
        <v>0</v>
      </c>
      <c r="H724" s="55">
        <f t="array" ref="H724">IF(OR(MID($E724,1,5)="منصرف",MID($E724,1,10)="مرتجع مورد"),IF($D$3&lt;&gt;"",INDEX('HELP ACC-ITEMS'!$G$4:$G$1000,SMALL(IF(C724='HELP ACC-ITEMS'!$C$4:$C$1000,ROW('HELP ACC-ITEMS'!$C$4:$C$1000)-3),COUNTIF($C$8:C724,C724)))),0)</f>
        <v>0</v>
      </c>
      <c r="I724" s="55">
        <f t="shared" si="14"/>
        <v>0</v>
      </c>
      <c r="J724" s="55" t="str">
        <f t="array" ref="J724">IFERROR(INDEX('HELP ACC-ITEMS'!$H$4:$H$1000,SMALL(IF(C724='HELP ACC-ITEMS'!$C$4:$C$1000,ROW('HELP ACC-ITEMS'!$C$4:$C$1000)-3),COUNTIF($C$8:C724,C724))),"")</f>
        <v xml:space="preserve"> </v>
      </c>
    </row>
    <row r="725" spans="2:10">
      <c r="B725" s="55" t="str">
        <f>IF( E725&lt;&gt;"",COUNT($B$7:B724)+1,"")</f>
        <v/>
      </c>
      <c r="C725" s="57" t="str">
        <f>IFERROR(IF($D$3&lt;&gt;"",SMALL('HELP ACC-ITEMS'!$C$4:$C$1000,ROW(A719))," "),"    ")</f>
        <v xml:space="preserve"> </v>
      </c>
      <c r="D725" s="56" t="str">
        <f t="array" ref="D725">IFERROR(INDEX('HELP ACC-ITEMS'!$D$4:$D$1000,SMALL(IF(C725='HELP ACC-ITEMS'!$C$4:$C$1000,ROW('HELP ACC-ITEMS'!$C$4:$C$1000)-3),COUNTIF($C$8:C725,C725))),"")</f>
        <v xml:space="preserve"> </v>
      </c>
      <c r="E725" s="56" t="str">
        <f t="array" ref="E725">IFERROR(INDEX('HELP ACC-ITEMS'!$E$4:$E$1000,SMALL(IF(C725='HELP ACC-ITEMS'!$C$4:$C$1000,ROW('HELP ACC-ITEMS'!$C$4:$C$1000)-3),COUNTIF($C$8:C725,C725))),"")</f>
        <v/>
      </c>
      <c r="F725" s="56" t="str">
        <f t="array" ref="F725">IFERROR(INDEX('HELP ACC-ITEMS'!$F$4:$F$1000,SMALL(IF(C725='HELP ACC-ITEMS'!$C$4:$C$1000,ROW('HELP ACC-ITEMS'!$C$4:$C$1000)-3),COUNTIF($C$8:C725,C725))),"")</f>
        <v xml:space="preserve"> </v>
      </c>
      <c r="G725" s="55">
        <f t="array" ref="G725">IF(OR(MID($E725,1,4)="وارد",MID($E725,1,10)="مرتجع عميل"),IF($D$3&lt;&gt;"",INDEX('HELP ACC-ITEMS'!$G$4:$G$1000,SMALL(IF(C725='HELP ACC-ITEMS'!$C$4:$C$1000,ROW('HELP ACC-ITEMS'!$C$4:$C$1000)-3),COUNTIF($C$8:C725,C725)))),0)</f>
        <v>0</v>
      </c>
      <c r="H725" s="55">
        <f t="array" ref="H725">IF(OR(MID($E725,1,5)="منصرف",MID($E725,1,10)="مرتجع مورد"),IF($D$3&lt;&gt;"",INDEX('HELP ACC-ITEMS'!$G$4:$G$1000,SMALL(IF(C725='HELP ACC-ITEMS'!$C$4:$C$1000,ROW('HELP ACC-ITEMS'!$C$4:$C$1000)-3),COUNTIF($C$8:C725,C725)))),0)</f>
        <v>0</v>
      </c>
      <c r="I725" s="55">
        <f t="shared" si="14"/>
        <v>0</v>
      </c>
      <c r="J725" s="55" t="str">
        <f t="array" ref="J725">IFERROR(INDEX('HELP ACC-ITEMS'!$H$4:$H$1000,SMALL(IF(C725='HELP ACC-ITEMS'!$C$4:$C$1000,ROW('HELP ACC-ITEMS'!$C$4:$C$1000)-3),COUNTIF($C$8:C725,C725))),"")</f>
        <v xml:space="preserve"> </v>
      </c>
    </row>
    <row r="726" spans="2:10">
      <c r="B726" s="55" t="str">
        <f>IF( E726&lt;&gt;"",COUNT($B$7:B725)+1,"")</f>
        <v/>
      </c>
      <c r="C726" s="57" t="str">
        <f>IFERROR(IF($D$3&lt;&gt;"",SMALL('HELP ACC-ITEMS'!$C$4:$C$1000,ROW(A720))," "),"    ")</f>
        <v xml:space="preserve"> </v>
      </c>
      <c r="D726" s="56" t="str">
        <f t="array" ref="D726">IFERROR(INDEX('HELP ACC-ITEMS'!$D$4:$D$1000,SMALL(IF(C726='HELP ACC-ITEMS'!$C$4:$C$1000,ROW('HELP ACC-ITEMS'!$C$4:$C$1000)-3),COUNTIF($C$8:C726,C726))),"")</f>
        <v xml:space="preserve"> </v>
      </c>
      <c r="E726" s="56" t="str">
        <f t="array" ref="E726">IFERROR(INDEX('HELP ACC-ITEMS'!$E$4:$E$1000,SMALL(IF(C726='HELP ACC-ITEMS'!$C$4:$C$1000,ROW('HELP ACC-ITEMS'!$C$4:$C$1000)-3),COUNTIF($C$8:C726,C726))),"")</f>
        <v/>
      </c>
      <c r="F726" s="56" t="str">
        <f t="array" ref="F726">IFERROR(INDEX('HELP ACC-ITEMS'!$F$4:$F$1000,SMALL(IF(C726='HELP ACC-ITEMS'!$C$4:$C$1000,ROW('HELP ACC-ITEMS'!$C$4:$C$1000)-3),COUNTIF($C$8:C726,C726))),"")</f>
        <v xml:space="preserve"> </v>
      </c>
      <c r="G726" s="55">
        <f t="array" ref="G726">IF(OR(MID($E726,1,4)="وارد",MID($E726,1,10)="مرتجع عميل"),IF($D$3&lt;&gt;"",INDEX('HELP ACC-ITEMS'!$G$4:$G$1000,SMALL(IF(C726='HELP ACC-ITEMS'!$C$4:$C$1000,ROW('HELP ACC-ITEMS'!$C$4:$C$1000)-3),COUNTIF($C$8:C726,C726)))),0)</f>
        <v>0</v>
      </c>
      <c r="H726" s="55">
        <f t="array" ref="H726">IF(OR(MID($E726,1,5)="منصرف",MID($E726,1,10)="مرتجع مورد"),IF($D$3&lt;&gt;"",INDEX('HELP ACC-ITEMS'!$G$4:$G$1000,SMALL(IF(C726='HELP ACC-ITEMS'!$C$4:$C$1000,ROW('HELP ACC-ITEMS'!$C$4:$C$1000)-3),COUNTIF($C$8:C726,C726)))),0)</f>
        <v>0</v>
      </c>
      <c r="I726" s="55">
        <f t="shared" si="14"/>
        <v>0</v>
      </c>
      <c r="J726" s="55" t="str">
        <f t="array" ref="J726">IFERROR(INDEX('HELP ACC-ITEMS'!$H$4:$H$1000,SMALL(IF(C726='HELP ACC-ITEMS'!$C$4:$C$1000,ROW('HELP ACC-ITEMS'!$C$4:$C$1000)-3),COUNTIF($C$8:C726,C726))),"")</f>
        <v xml:space="preserve"> </v>
      </c>
    </row>
    <row r="727" spans="2:10">
      <c r="B727" s="55" t="str">
        <f>IF( E727&lt;&gt;"",COUNT($B$7:B726)+1,"")</f>
        <v/>
      </c>
      <c r="C727" s="57" t="str">
        <f>IFERROR(IF($D$3&lt;&gt;"",SMALL('HELP ACC-ITEMS'!$C$4:$C$1000,ROW(A721))," "),"    ")</f>
        <v xml:space="preserve"> </v>
      </c>
      <c r="D727" s="56" t="str">
        <f t="array" ref="D727">IFERROR(INDEX('HELP ACC-ITEMS'!$D$4:$D$1000,SMALL(IF(C727='HELP ACC-ITEMS'!$C$4:$C$1000,ROW('HELP ACC-ITEMS'!$C$4:$C$1000)-3),COUNTIF($C$8:C727,C727))),"")</f>
        <v xml:space="preserve"> </v>
      </c>
      <c r="E727" s="56" t="str">
        <f t="array" ref="E727">IFERROR(INDEX('HELP ACC-ITEMS'!$E$4:$E$1000,SMALL(IF(C727='HELP ACC-ITEMS'!$C$4:$C$1000,ROW('HELP ACC-ITEMS'!$C$4:$C$1000)-3),COUNTIF($C$8:C727,C727))),"")</f>
        <v/>
      </c>
      <c r="F727" s="56" t="str">
        <f t="array" ref="F727">IFERROR(INDEX('HELP ACC-ITEMS'!$F$4:$F$1000,SMALL(IF(C727='HELP ACC-ITEMS'!$C$4:$C$1000,ROW('HELP ACC-ITEMS'!$C$4:$C$1000)-3),COUNTIF($C$8:C727,C727))),"")</f>
        <v xml:space="preserve"> </v>
      </c>
      <c r="G727" s="55">
        <f t="array" ref="G727">IF(OR(MID($E727,1,4)="وارد",MID($E727,1,10)="مرتجع عميل"),IF($D$3&lt;&gt;"",INDEX('HELP ACC-ITEMS'!$G$4:$G$1000,SMALL(IF(C727='HELP ACC-ITEMS'!$C$4:$C$1000,ROW('HELP ACC-ITEMS'!$C$4:$C$1000)-3),COUNTIF($C$8:C727,C727)))),0)</f>
        <v>0</v>
      </c>
      <c r="H727" s="55">
        <f t="array" ref="H727">IF(OR(MID($E727,1,5)="منصرف",MID($E727,1,10)="مرتجع مورد"),IF($D$3&lt;&gt;"",INDEX('HELP ACC-ITEMS'!$G$4:$G$1000,SMALL(IF(C727='HELP ACC-ITEMS'!$C$4:$C$1000,ROW('HELP ACC-ITEMS'!$C$4:$C$1000)-3),COUNTIF($C$8:C727,C727)))),0)</f>
        <v>0</v>
      </c>
      <c r="I727" s="55">
        <f t="shared" si="14"/>
        <v>0</v>
      </c>
      <c r="J727" s="55" t="str">
        <f t="array" ref="J727">IFERROR(INDEX('HELP ACC-ITEMS'!$H$4:$H$1000,SMALL(IF(C727='HELP ACC-ITEMS'!$C$4:$C$1000,ROW('HELP ACC-ITEMS'!$C$4:$C$1000)-3),COUNTIF($C$8:C727,C727))),"")</f>
        <v xml:space="preserve"> </v>
      </c>
    </row>
    <row r="728" spans="2:10">
      <c r="B728" s="55" t="str">
        <f>IF( E728&lt;&gt;"",COUNT($B$7:B727)+1,"")</f>
        <v/>
      </c>
      <c r="C728" s="57" t="str">
        <f>IFERROR(IF($D$3&lt;&gt;"",SMALL('HELP ACC-ITEMS'!$C$4:$C$1000,ROW(A722))," "),"    ")</f>
        <v xml:space="preserve"> </v>
      </c>
      <c r="D728" s="56" t="str">
        <f t="array" ref="D728">IFERROR(INDEX('HELP ACC-ITEMS'!$D$4:$D$1000,SMALL(IF(C728='HELP ACC-ITEMS'!$C$4:$C$1000,ROW('HELP ACC-ITEMS'!$C$4:$C$1000)-3),COUNTIF($C$8:C728,C728))),"")</f>
        <v xml:space="preserve"> </v>
      </c>
      <c r="E728" s="56" t="str">
        <f t="array" ref="E728">IFERROR(INDEX('HELP ACC-ITEMS'!$E$4:$E$1000,SMALL(IF(C728='HELP ACC-ITEMS'!$C$4:$C$1000,ROW('HELP ACC-ITEMS'!$C$4:$C$1000)-3),COUNTIF($C$8:C728,C728))),"")</f>
        <v/>
      </c>
      <c r="F728" s="56" t="str">
        <f t="array" ref="F728">IFERROR(INDEX('HELP ACC-ITEMS'!$F$4:$F$1000,SMALL(IF(C728='HELP ACC-ITEMS'!$C$4:$C$1000,ROW('HELP ACC-ITEMS'!$C$4:$C$1000)-3),COUNTIF($C$8:C728,C728))),"")</f>
        <v xml:space="preserve"> </v>
      </c>
      <c r="G728" s="55">
        <f t="array" ref="G728">IF(OR(MID($E728,1,4)="وارد",MID($E728,1,10)="مرتجع عميل"),IF($D$3&lt;&gt;"",INDEX('HELP ACC-ITEMS'!$G$4:$G$1000,SMALL(IF(C728='HELP ACC-ITEMS'!$C$4:$C$1000,ROW('HELP ACC-ITEMS'!$C$4:$C$1000)-3),COUNTIF($C$8:C728,C728)))),0)</f>
        <v>0</v>
      </c>
      <c r="H728" s="55">
        <f t="array" ref="H728">IF(OR(MID($E728,1,5)="منصرف",MID($E728,1,10)="مرتجع مورد"),IF($D$3&lt;&gt;"",INDEX('HELP ACC-ITEMS'!$G$4:$G$1000,SMALL(IF(C728='HELP ACC-ITEMS'!$C$4:$C$1000,ROW('HELP ACC-ITEMS'!$C$4:$C$1000)-3),COUNTIF($C$8:C728,C728)))),0)</f>
        <v>0</v>
      </c>
      <c r="I728" s="55">
        <f t="shared" si="14"/>
        <v>0</v>
      </c>
      <c r="J728" s="55" t="str">
        <f t="array" ref="J728">IFERROR(INDEX('HELP ACC-ITEMS'!$H$4:$H$1000,SMALL(IF(C728='HELP ACC-ITEMS'!$C$4:$C$1000,ROW('HELP ACC-ITEMS'!$C$4:$C$1000)-3),COUNTIF($C$8:C728,C728))),"")</f>
        <v xml:space="preserve"> </v>
      </c>
    </row>
    <row r="729" spans="2:10">
      <c r="B729" s="55" t="str">
        <f>IF( E729&lt;&gt;"",COUNT($B$7:B728)+1,"")</f>
        <v/>
      </c>
      <c r="C729" s="57" t="str">
        <f>IFERROR(IF($D$3&lt;&gt;"",SMALL('HELP ACC-ITEMS'!$C$4:$C$1000,ROW(A723))," "),"    ")</f>
        <v xml:space="preserve"> </v>
      </c>
      <c r="D729" s="56" t="str">
        <f t="array" ref="D729">IFERROR(INDEX('HELP ACC-ITEMS'!$D$4:$D$1000,SMALL(IF(C729='HELP ACC-ITEMS'!$C$4:$C$1000,ROW('HELP ACC-ITEMS'!$C$4:$C$1000)-3),COUNTIF($C$8:C729,C729))),"")</f>
        <v xml:space="preserve"> </v>
      </c>
      <c r="E729" s="56" t="str">
        <f t="array" ref="E729">IFERROR(INDEX('HELP ACC-ITEMS'!$E$4:$E$1000,SMALL(IF(C729='HELP ACC-ITEMS'!$C$4:$C$1000,ROW('HELP ACC-ITEMS'!$C$4:$C$1000)-3),COUNTIF($C$8:C729,C729))),"")</f>
        <v/>
      </c>
      <c r="F729" s="56" t="str">
        <f t="array" ref="F729">IFERROR(INDEX('HELP ACC-ITEMS'!$F$4:$F$1000,SMALL(IF(C729='HELP ACC-ITEMS'!$C$4:$C$1000,ROW('HELP ACC-ITEMS'!$C$4:$C$1000)-3),COUNTIF($C$8:C729,C729))),"")</f>
        <v xml:space="preserve"> </v>
      </c>
      <c r="G729" s="55">
        <f t="array" ref="G729">IF(OR(MID($E729,1,4)="وارد",MID($E729,1,10)="مرتجع عميل"),IF($D$3&lt;&gt;"",INDEX('HELP ACC-ITEMS'!$G$4:$G$1000,SMALL(IF(C729='HELP ACC-ITEMS'!$C$4:$C$1000,ROW('HELP ACC-ITEMS'!$C$4:$C$1000)-3),COUNTIF($C$8:C729,C729)))),0)</f>
        <v>0</v>
      </c>
      <c r="H729" s="55">
        <f t="array" ref="H729">IF(OR(MID($E729,1,5)="منصرف",MID($E729,1,10)="مرتجع مورد"),IF($D$3&lt;&gt;"",INDEX('HELP ACC-ITEMS'!$G$4:$G$1000,SMALL(IF(C729='HELP ACC-ITEMS'!$C$4:$C$1000,ROW('HELP ACC-ITEMS'!$C$4:$C$1000)-3),COUNTIF($C$8:C729,C729)))),0)</f>
        <v>0</v>
      </c>
      <c r="I729" s="55">
        <f t="shared" si="14"/>
        <v>0</v>
      </c>
      <c r="J729" s="55" t="str">
        <f t="array" ref="J729">IFERROR(INDEX('HELP ACC-ITEMS'!$H$4:$H$1000,SMALL(IF(C729='HELP ACC-ITEMS'!$C$4:$C$1000,ROW('HELP ACC-ITEMS'!$C$4:$C$1000)-3),COUNTIF($C$8:C729,C729))),"")</f>
        <v xml:space="preserve"> </v>
      </c>
    </row>
    <row r="730" spans="2:10">
      <c r="B730" s="55" t="str">
        <f>IF( E730&lt;&gt;"",COUNT($B$7:B729)+1,"")</f>
        <v/>
      </c>
      <c r="C730" s="57" t="str">
        <f>IFERROR(IF($D$3&lt;&gt;"",SMALL('HELP ACC-ITEMS'!$C$4:$C$1000,ROW(A724))," "),"    ")</f>
        <v xml:space="preserve"> </v>
      </c>
      <c r="D730" s="56" t="str">
        <f t="array" ref="D730">IFERROR(INDEX('HELP ACC-ITEMS'!$D$4:$D$1000,SMALL(IF(C730='HELP ACC-ITEMS'!$C$4:$C$1000,ROW('HELP ACC-ITEMS'!$C$4:$C$1000)-3),COUNTIF($C$8:C730,C730))),"")</f>
        <v xml:space="preserve"> </v>
      </c>
      <c r="E730" s="56" t="str">
        <f t="array" ref="E730">IFERROR(INDEX('HELP ACC-ITEMS'!$E$4:$E$1000,SMALL(IF(C730='HELP ACC-ITEMS'!$C$4:$C$1000,ROW('HELP ACC-ITEMS'!$C$4:$C$1000)-3),COUNTIF($C$8:C730,C730))),"")</f>
        <v/>
      </c>
      <c r="F730" s="56" t="str">
        <f t="array" ref="F730">IFERROR(INDEX('HELP ACC-ITEMS'!$F$4:$F$1000,SMALL(IF(C730='HELP ACC-ITEMS'!$C$4:$C$1000,ROW('HELP ACC-ITEMS'!$C$4:$C$1000)-3),COUNTIF($C$8:C730,C730))),"")</f>
        <v xml:space="preserve"> </v>
      </c>
      <c r="G730" s="55">
        <f t="array" ref="G730">IF(OR(MID($E730,1,4)="وارد",MID($E730,1,10)="مرتجع عميل"),IF($D$3&lt;&gt;"",INDEX('HELP ACC-ITEMS'!$G$4:$G$1000,SMALL(IF(C730='HELP ACC-ITEMS'!$C$4:$C$1000,ROW('HELP ACC-ITEMS'!$C$4:$C$1000)-3),COUNTIF($C$8:C730,C730)))),0)</f>
        <v>0</v>
      </c>
      <c r="H730" s="55">
        <f t="array" ref="H730">IF(OR(MID($E730,1,5)="منصرف",MID($E730,1,10)="مرتجع مورد"),IF($D$3&lt;&gt;"",INDEX('HELP ACC-ITEMS'!$G$4:$G$1000,SMALL(IF(C730='HELP ACC-ITEMS'!$C$4:$C$1000,ROW('HELP ACC-ITEMS'!$C$4:$C$1000)-3),COUNTIF($C$8:C730,C730)))),0)</f>
        <v>0</v>
      </c>
      <c r="I730" s="55">
        <f t="shared" si="14"/>
        <v>0</v>
      </c>
      <c r="J730" s="55" t="str">
        <f t="array" ref="J730">IFERROR(INDEX('HELP ACC-ITEMS'!$H$4:$H$1000,SMALL(IF(C730='HELP ACC-ITEMS'!$C$4:$C$1000,ROW('HELP ACC-ITEMS'!$C$4:$C$1000)-3),COUNTIF($C$8:C730,C730))),"")</f>
        <v xml:space="preserve"> </v>
      </c>
    </row>
    <row r="731" spans="2:10">
      <c r="B731" s="55" t="str">
        <f>IF( E731&lt;&gt;"",COUNT($B$7:B730)+1,"")</f>
        <v/>
      </c>
      <c r="C731" s="57" t="str">
        <f>IFERROR(IF($D$3&lt;&gt;"",SMALL('HELP ACC-ITEMS'!$C$4:$C$1000,ROW(A725))," "),"    ")</f>
        <v xml:space="preserve"> </v>
      </c>
      <c r="D731" s="56" t="str">
        <f t="array" ref="D731">IFERROR(INDEX('HELP ACC-ITEMS'!$D$4:$D$1000,SMALL(IF(C731='HELP ACC-ITEMS'!$C$4:$C$1000,ROW('HELP ACC-ITEMS'!$C$4:$C$1000)-3),COUNTIF($C$8:C731,C731))),"")</f>
        <v xml:space="preserve"> </v>
      </c>
      <c r="E731" s="56" t="str">
        <f t="array" ref="E731">IFERROR(INDEX('HELP ACC-ITEMS'!$E$4:$E$1000,SMALL(IF(C731='HELP ACC-ITEMS'!$C$4:$C$1000,ROW('HELP ACC-ITEMS'!$C$4:$C$1000)-3),COUNTIF($C$8:C731,C731))),"")</f>
        <v/>
      </c>
      <c r="F731" s="56" t="str">
        <f t="array" ref="F731">IFERROR(INDEX('HELP ACC-ITEMS'!$F$4:$F$1000,SMALL(IF(C731='HELP ACC-ITEMS'!$C$4:$C$1000,ROW('HELP ACC-ITEMS'!$C$4:$C$1000)-3),COUNTIF($C$8:C731,C731))),"")</f>
        <v xml:space="preserve"> </v>
      </c>
      <c r="G731" s="55">
        <f t="array" ref="G731">IF(OR(MID($E731,1,4)="وارد",MID($E731,1,10)="مرتجع عميل"),IF($D$3&lt;&gt;"",INDEX('HELP ACC-ITEMS'!$G$4:$G$1000,SMALL(IF(C731='HELP ACC-ITEMS'!$C$4:$C$1000,ROW('HELP ACC-ITEMS'!$C$4:$C$1000)-3),COUNTIF($C$8:C731,C731)))),0)</f>
        <v>0</v>
      </c>
      <c r="H731" s="55">
        <f t="array" ref="H731">IF(OR(MID($E731,1,5)="منصرف",MID($E731,1,10)="مرتجع مورد"),IF($D$3&lt;&gt;"",INDEX('HELP ACC-ITEMS'!$G$4:$G$1000,SMALL(IF(C731='HELP ACC-ITEMS'!$C$4:$C$1000,ROW('HELP ACC-ITEMS'!$C$4:$C$1000)-3),COUNTIF($C$8:C731,C731)))),0)</f>
        <v>0</v>
      </c>
      <c r="I731" s="55">
        <f t="shared" si="14"/>
        <v>0</v>
      </c>
      <c r="J731" s="55" t="str">
        <f t="array" ref="J731">IFERROR(INDEX('HELP ACC-ITEMS'!$H$4:$H$1000,SMALL(IF(C731='HELP ACC-ITEMS'!$C$4:$C$1000,ROW('HELP ACC-ITEMS'!$C$4:$C$1000)-3),COUNTIF($C$8:C731,C731))),"")</f>
        <v xml:space="preserve"> </v>
      </c>
    </row>
    <row r="732" spans="2:10">
      <c r="B732" s="55" t="str">
        <f>IF( E732&lt;&gt;"",COUNT($B$7:B731)+1,"")</f>
        <v/>
      </c>
      <c r="C732" s="57" t="str">
        <f>IFERROR(IF($D$3&lt;&gt;"",SMALL('HELP ACC-ITEMS'!$C$4:$C$1000,ROW(A726))," "),"    ")</f>
        <v xml:space="preserve"> </v>
      </c>
      <c r="D732" s="56" t="str">
        <f t="array" ref="D732">IFERROR(INDEX('HELP ACC-ITEMS'!$D$4:$D$1000,SMALL(IF(C732='HELP ACC-ITEMS'!$C$4:$C$1000,ROW('HELP ACC-ITEMS'!$C$4:$C$1000)-3),COUNTIF($C$8:C732,C732))),"")</f>
        <v xml:space="preserve"> </v>
      </c>
      <c r="E732" s="56" t="str">
        <f t="array" ref="E732">IFERROR(INDEX('HELP ACC-ITEMS'!$E$4:$E$1000,SMALL(IF(C732='HELP ACC-ITEMS'!$C$4:$C$1000,ROW('HELP ACC-ITEMS'!$C$4:$C$1000)-3),COUNTIF($C$8:C732,C732))),"")</f>
        <v/>
      </c>
      <c r="F732" s="56" t="str">
        <f t="array" ref="F732">IFERROR(INDEX('HELP ACC-ITEMS'!$F$4:$F$1000,SMALL(IF(C732='HELP ACC-ITEMS'!$C$4:$C$1000,ROW('HELP ACC-ITEMS'!$C$4:$C$1000)-3),COUNTIF($C$8:C732,C732))),"")</f>
        <v xml:space="preserve"> </v>
      </c>
      <c r="G732" s="55">
        <f t="array" ref="G732">IF(OR(MID($E732,1,4)="وارد",MID($E732,1,10)="مرتجع عميل"),IF($D$3&lt;&gt;"",INDEX('HELP ACC-ITEMS'!$G$4:$G$1000,SMALL(IF(C732='HELP ACC-ITEMS'!$C$4:$C$1000,ROW('HELP ACC-ITEMS'!$C$4:$C$1000)-3),COUNTIF($C$8:C732,C732)))),0)</f>
        <v>0</v>
      </c>
      <c r="H732" s="55">
        <f t="array" ref="H732">IF(OR(MID($E732,1,5)="منصرف",MID($E732,1,10)="مرتجع مورد"),IF($D$3&lt;&gt;"",INDEX('HELP ACC-ITEMS'!$G$4:$G$1000,SMALL(IF(C732='HELP ACC-ITEMS'!$C$4:$C$1000,ROW('HELP ACC-ITEMS'!$C$4:$C$1000)-3),COUNTIF($C$8:C732,C732)))),0)</f>
        <v>0</v>
      </c>
      <c r="I732" s="55">
        <f t="shared" si="14"/>
        <v>0</v>
      </c>
      <c r="J732" s="55" t="str">
        <f t="array" ref="J732">IFERROR(INDEX('HELP ACC-ITEMS'!$H$4:$H$1000,SMALL(IF(C732='HELP ACC-ITEMS'!$C$4:$C$1000,ROW('HELP ACC-ITEMS'!$C$4:$C$1000)-3),COUNTIF($C$8:C732,C732))),"")</f>
        <v xml:space="preserve"> </v>
      </c>
    </row>
    <row r="733" spans="2:10">
      <c r="B733" s="55" t="str">
        <f>IF( E733&lt;&gt;"",COUNT($B$7:B732)+1,"")</f>
        <v/>
      </c>
      <c r="C733" s="57" t="str">
        <f>IFERROR(IF($D$3&lt;&gt;"",SMALL('HELP ACC-ITEMS'!$C$4:$C$1000,ROW(A727))," "),"    ")</f>
        <v xml:space="preserve"> </v>
      </c>
      <c r="D733" s="56" t="str">
        <f t="array" ref="D733">IFERROR(INDEX('HELP ACC-ITEMS'!$D$4:$D$1000,SMALL(IF(C733='HELP ACC-ITEMS'!$C$4:$C$1000,ROW('HELP ACC-ITEMS'!$C$4:$C$1000)-3),COUNTIF($C$8:C733,C733))),"")</f>
        <v xml:space="preserve"> </v>
      </c>
      <c r="E733" s="56" t="str">
        <f t="array" ref="E733">IFERROR(INDEX('HELP ACC-ITEMS'!$E$4:$E$1000,SMALL(IF(C733='HELP ACC-ITEMS'!$C$4:$C$1000,ROW('HELP ACC-ITEMS'!$C$4:$C$1000)-3),COUNTIF($C$8:C733,C733))),"")</f>
        <v/>
      </c>
      <c r="F733" s="56" t="str">
        <f t="array" ref="F733">IFERROR(INDEX('HELP ACC-ITEMS'!$F$4:$F$1000,SMALL(IF(C733='HELP ACC-ITEMS'!$C$4:$C$1000,ROW('HELP ACC-ITEMS'!$C$4:$C$1000)-3),COUNTIF($C$8:C733,C733))),"")</f>
        <v xml:space="preserve"> </v>
      </c>
      <c r="G733" s="55">
        <f t="array" ref="G733">IF(OR(MID($E733,1,4)="وارد",MID($E733,1,10)="مرتجع عميل"),IF($D$3&lt;&gt;"",INDEX('HELP ACC-ITEMS'!$G$4:$G$1000,SMALL(IF(C733='HELP ACC-ITEMS'!$C$4:$C$1000,ROW('HELP ACC-ITEMS'!$C$4:$C$1000)-3),COUNTIF($C$8:C733,C733)))),0)</f>
        <v>0</v>
      </c>
      <c r="H733" s="55">
        <f t="array" ref="H733">IF(OR(MID($E733,1,5)="منصرف",MID($E733,1,10)="مرتجع مورد"),IF($D$3&lt;&gt;"",INDEX('HELP ACC-ITEMS'!$G$4:$G$1000,SMALL(IF(C733='HELP ACC-ITEMS'!$C$4:$C$1000,ROW('HELP ACC-ITEMS'!$C$4:$C$1000)-3),COUNTIF($C$8:C733,C733)))),0)</f>
        <v>0</v>
      </c>
      <c r="I733" s="55">
        <f t="shared" si="14"/>
        <v>0</v>
      </c>
      <c r="J733" s="55" t="str">
        <f t="array" ref="J733">IFERROR(INDEX('HELP ACC-ITEMS'!$H$4:$H$1000,SMALL(IF(C733='HELP ACC-ITEMS'!$C$4:$C$1000,ROW('HELP ACC-ITEMS'!$C$4:$C$1000)-3),COUNTIF($C$8:C733,C733))),"")</f>
        <v xml:space="preserve"> </v>
      </c>
    </row>
    <row r="734" spans="2:10">
      <c r="B734" s="55" t="str">
        <f>IF( E734&lt;&gt;"",COUNT($B$7:B733)+1,"")</f>
        <v/>
      </c>
      <c r="C734" s="57" t="str">
        <f>IFERROR(IF($D$3&lt;&gt;"",SMALL('HELP ACC-ITEMS'!$C$4:$C$1000,ROW(A728))," "),"    ")</f>
        <v xml:space="preserve"> </v>
      </c>
      <c r="D734" s="56" t="str">
        <f t="array" ref="D734">IFERROR(INDEX('HELP ACC-ITEMS'!$D$4:$D$1000,SMALL(IF(C734='HELP ACC-ITEMS'!$C$4:$C$1000,ROW('HELP ACC-ITEMS'!$C$4:$C$1000)-3),COUNTIF($C$8:C734,C734))),"")</f>
        <v xml:space="preserve"> </v>
      </c>
      <c r="E734" s="56" t="str">
        <f t="array" ref="E734">IFERROR(INDEX('HELP ACC-ITEMS'!$E$4:$E$1000,SMALL(IF(C734='HELP ACC-ITEMS'!$C$4:$C$1000,ROW('HELP ACC-ITEMS'!$C$4:$C$1000)-3),COUNTIF($C$8:C734,C734))),"")</f>
        <v/>
      </c>
      <c r="F734" s="56" t="str">
        <f t="array" ref="F734">IFERROR(INDEX('HELP ACC-ITEMS'!$F$4:$F$1000,SMALL(IF(C734='HELP ACC-ITEMS'!$C$4:$C$1000,ROW('HELP ACC-ITEMS'!$C$4:$C$1000)-3),COUNTIF($C$8:C734,C734))),"")</f>
        <v xml:space="preserve"> </v>
      </c>
      <c r="G734" s="55">
        <f t="array" ref="G734">IF(OR(MID($E734,1,4)="وارد",MID($E734,1,10)="مرتجع عميل"),IF($D$3&lt;&gt;"",INDEX('HELP ACC-ITEMS'!$G$4:$G$1000,SMALL(IF(C734='HELP ACC-ITEMS'!$C$4:$C$1000,ROW('HELP ACC-ITEMS'!$C$4:$C$1000)-3),COUNTIF($C$8:C734,C734)))),0)</f>
        <v>0</v>
      </c>
      <c r="H734" s="55">
        <f t="array" ref="H734">IF(OR(MID($E734,1,5)="منصرف",MID($E734,1,10)="مرتجع مورد"),IF($D$3&lt;&gt;"",INDEX('HELP ACC-ITEMS'!$G$4:$G$1000,SMALL(IF(C734='HELP ACC-ITEMS'!$C$4:$C$1000,ROW('HELP ACC-ITEMS'!$C$4:$C$1000)-3),COUNTIF($C$8:C734,C734)))),0)</f>
        <v>0</v>
      </c>
      <c r="I734" s="55">
        <f t="shared" si="14"/>
        <v>0</v>
      </c>
      <c r="J734" s="55" t="str">
        <f t="array" ref="J734">IFERROR(INDEX('HELP ACC-ITEMS'!$H$4:$H$1000,SMALL(IF(C734='HELP ACC-ITEMS'!$C$4:$C$1000,ROW('HELP ACC-ITEMS'!$C$4:$C$1000)-3),COUNTIF($C$8:C734,C734))),"")</f>
        <v xml:space="preserve"> </v>
      </c>
    </row>
    <row r="735" spans="2:10">
      <c r="B735" s="55" t="str">
        <f>IF( E735&lt;&gt;"",COUNT($B$7:B734)+1,"")</f>
        <v/>
      </c>
      <c r="C735" s="57" t="str">
        <f>IFERROR(IF($D$3&lt;&gt;"",SMALL('HELP ACC-ITEMS'!$C$4:$C$1000,ROW(A729))," "),"    ")</f>
        <v xml:space="preserve"> </v>
      </c>
      <c r="D735" s="56" t="str">
        <f t="array" ref="D735">IFERROR(INDEX('HELP ACC-ITEMS'!$D$4:$D$1000,SMALL(IF(C735='HELP ACC-ITEMS'!$C$4:$C$1000,ROW('HELP ACC-ITEMS'!$C$4:$C$1000)-3),COUNTIF($C$8:C735,C735))),"")</f>
        <v xml:space="preserve"> </v>
      </c>
      <c r="E735" s="56" t="str">
        <f t="array" ref="E735">IFERROR(INDEX('HELP ACC-ITEMS'!$E$4:$E$1000,SMALL(IF(C735='HELP ACC-ITEMS'!$C$4:$C$1000,ROW('HELP ACC-ITEMS'!$C$4:$C$1000)-3),COUNTIF($C$8:C735,C735))),"")</f>
        <v/>
      </c>
      <c r="F735" s="56" t="str">
        <f t="array" ref="F735">IFERROR(INDEX('HELP ACC-ITEMS'!$F$4:$F$1000,SMALL(IF(C735='HELP ACC-ITEMS'!$C$4:$C$1000,ROW('HELP ACC-ITEMS'!$C$4:$C$1000)-3),COUNTIF($C$8:C735,C735))),"")</f>
        <v xml:space="preserve"> </v>
      </c>
      <c r="G735" s="55">
        <f t="array" ref="G735">IF(OR(MID($E735,1,4)="وارد",MID($E735,1,10)="مرتجع عميل"),IF($D$3&lt;&gt;"",INDEX('HELP ACC-ITEMS'!$G$4:$G$1000,SMALL(IF(C735='HELP ACC-ITEMS'!$C$4:$C$1000,ROW('HELP ACC-ITEMS'!$C$4:$C$1000)-3),COUNTIF($C$8:C735,C735)))),0)</f>
        <v>0</v>
      </c>
      <c r="H735" s="55">
        <f t="array" ref="H735">IF(OR(MID($E735,1,5)="منصرف",MID($E735,1,10)="مرتجع مورد"),IF($D$3&lt;&gt;"",INDEX('HELP ACC-ITEMS'!$G$4:$G$1000,SMALL(IF(C735='HELP ACC-ITEMS'!$C$4:$C$1000,ROW('HELP ACC-ITEMS'!$C$4:$C$1000)-3),COUNTIF($C$8:C735,C735)))),0)</f>
        <v>0</v>
      </c>
      <c r="I735" s="55">
        <f t="shared" si="14"/>
        <v>0</v>
      </c>
      <c r="J735" s="55" t="str">
        <f t="array" ref="J735">IFERROR(INDEX('HELP ACC-ITEMS'!$H$4:$H$1000,SMALL(IF(C735='HELP ACC-ITEMS'!$C$4:$C$1000,ROW('HELP ACC-ITEMS'!$C$4:$C$1000)-3),COUNTIF($C$8:C735,C735))),"")</f>
        <v xml:space="preserve"> </v>
      </c>
    </row>
    <row r="736" spans="2:10">
      <c r="B736" s="55" t="str">
        <f>IF( E736&lt;&gt;"",COUNT($B$7:B735)+1,"")</f>
        <v/>
      </c>
      <c r="C736" s="57" t="str">
        <f>IFERROR(IF($D$3&lt;&gt;"",SMALL('HELP ACC-ITEMS'!$C$4:$C$1000,ROW(A730))," "),"    ")</f>
        <v xml:space="preserve"> </v>
      </c>
      <c r="D736" s="56" t="str">
        <f t="array" ref="D736">IFERROR(INDEX('HELP ACC-ITEMS'!$D$4:$D$1000,SMALL(IF(C736='HELP ACC-ITEMS'!$C$4:$C$1000,ROW('HELP ACC-ITEMS'!$C$4:$C$1000)-3),COUNTIF($C$8:C736,C736))),"")</f>
        <v xml:space="preserve"> </v>
      </c>
      <c r="E736" s="56" t="str">
        <f t="array" ref="E736">IFERROR(INDEX('HELP ACC-ITEMS'!$E$4:$E$1000,SMALL(IF(C736='HELP ACC-ITEMS'!$C$4:$C$1000,ROW('HELP ACC-ITEMS'!$C$4:$C$1000)-3),COUNTIF($C$8:C736,C736))),"")</f>
        <v/>
      </c>
      <c r="F736" s="56" t="str">
        <f t="array" ref="F736">IFERROR(INDEX('HELP ACC-ITEMS'!$F$4:$F$1000,SMALL(IF(C736='HELP ACC-ITEMS'!$C$4:$C$1000,ROW('HELP ACC-ITEMS'!$C$4:$C$1000)-3),COUNTIF($C$8:C736,C736))),"")</f>
        <v xml:space="preserve"> </v>
      </c>
      <c r="G736" s="55">
        <f t="array" ref="G736">IF(OR(MID($E736,1,4)="وارد",MID($E736,1,10)="مرتجع عميل"),IF($D$3&lt;&gt;"",INDEX('HELP ACC-ITEMS'!$G$4:$G$1000,SMALL(IF(C736='HELP ACC-ITEMS'!$C$4:$C$1000,ROW('HELP ACC-ITEMS'!$C$4:$C$1000)-3),COUNTIF($C$8:C736,C736)))),0)</f>
        <v>0</v>
      </c>
      <c r="H736" s="55">
        <f t="array" ref="H736">IF(OR(MID($E736,1,5)="منصرف",MID($E736,1,10)="مرتجع مورد"),IF($D$3&lt;&gt;"",INDEX('HELP ACC-ITEMS'!$G$4:$G$1000,SMALL(IF(C736='HELP ACC-ITEMS'!$C$4:$C$1000,ROW('HELP ACC-ITEMS'!$C$4:$C$1000)-3),COUNTIF($C$8:C736,C736)))),0)</f>
        <v>0</v>
      </c>
      <c r="I736" s="55">
        <f t="shared" si="14"/>
        <v>0</v>
      </c>
      <c r="J736" s="55" t="str">
        <f t="array" ref="J736">IFERROR(INDEX('HELP ACC-ITEMS'!$H$4:$H$1000,SMALL(IF(C736='HELP ACC-ITEMS'!$C$4:$C$1000,ROW('HELP ACC-ITEMS'!$C$4:$C$1000)-3),COUNTIF($C$8:C736,C736))),"")</f>
        <v xml:space="preserve"> </v>
      </c>
    </row>
    <row r="737" spans="2:10">
      <c r="B737" s="55" t="str">
        <f>IF( E737&lt;&gt;"",COUNT($B$7:B736)+1,"")</f>
        <v/>
      </c>
      <c r="C737" s="57" t="str">
        <f>IFERROR(IF($D$3&lt;&gt;"",SMALL('HELP ACC-ITEMS'!$C$4:$C$1000,ROW(A731))," "),"    ")</f>
        <v xml:space="preserve"> </v>
      </c>
      <c r="D737" s="56" t="str">
        <f t="array" ref="D737">IFERROR(INDEX('HELP ACC-ITEMS'!$D$4:$D$1000,SMALL(IF(C737='HELP ACC-ITEMS'!$C$4:$C$1000,ROW('HELP ACC-ITEMS'!$C$4:$C$1000)-3),COUNTIF($C$8:C737,C737))),"")</f>
        <v xml:space="preserve"> </v>
      </c>
      <c r="E737" s="56" t="str">
        <f t="array" ref="E737">IFERROR(INDEX('HELP ACC-ITEMS'!$E$4:$E$1000,SMALL(IF(C737='HELP ACC-ITEMS'!$C$4:$C$1000,ROW('HELP ACC-ITEMS'!$C$4:$C$1000)-3),COUNTIF($C$8:C737,C737))),"")</f>
        <v/>
      </c>
      <c r="F737" s="56" t="str">
        <f t="array" ref="F737">IFERROR(INDEX('HELP ACC-ITEMS'!$F$4:$F$1000,SMALL(IF(C737='HELP ACC-ITEMS'!$C$4:$C$1000,ROW('HELP ACC-ITEMS'!$C$4:$C$1000)-3),COUNTIF($C$8:C737,C737))),"")</f>
        <v xml:space="preserve"> </v>
      </c>
      <c r="G737" s="55">
        <f t="array" ref="G737">IF(OR(MID($E737,1,4)="وارد",MID($E737,1,10)="مرتجع عميل"),IF($D$3&lt;&gt;"",INDEX('HELP ACC-ITEMS'!$G$4:$G$1000,SMALL(IF(C737='HELP ACC-ITEMS'!$C$4:$C$1000,ROW('HELP ACC-ITEMS'!$C$4:$C$1000)-3),COUNTIF($C$8:C737,C737)))),0)</f>
        <v>0</v>
      </c>
      <c r="H737" s="55">
        <f t="array" ref="H737">IF(OR(MID($E737,1,5)="منصرف",MID($E737,1,10)="مرتجع مورد"),IF($D$3&lt;&gt;"",INDEX('HELP ACC-ITEMS'!$G$4:$G$1000,SMALL(IF(C737='HELP ACC-ITEMS'!$C$4:$C$1000,ROW('HELP ACC-ITEMS'!$C$4:$C$1000)-3),COUNTIF($C$8:C737,C737)))),0)</f>
        <v>0</v>
      </c>
      <c r="I737" s="55">
        <f t="shared" si="14"/>
        <v>0</v>
      </c>
      <c r="J737" s="55" t="str">
        <f t="array" ref="J737">IFERROR(INDEX('HELP ACC-ITEMS'!$H$4:$H$1000,SMALL(IF(C737='HELP ACC-ITEMS'!$C$4:$C$1000,ROW('HELP ACC-ITEMS'!$C$4:$C$1000)-3),COUNTIF($C$8:C737,C737))),"")</f>
        <v xml:space="preserve"> </v>
      </c>
    </row>
    <row r="738" spans="2:10">
      <c r="B738" s="55" t="str">
        <f>IF( E738&lt;&gt;"",COUNT($B$7:B737)+1,"")</f>
        <v/>
      </c>
      <c r="C738" s="57" t="str">
        <f>IFERROR(IF($D$3&lt;&gt;"",SMALL('HELP ACC-ITEMS'!$C$4:$C$1000,ROW(A732))," "),"    ")</f>
        <v xml:space="preserve"> </v>
      </c>
      <c r="D738" s="56" t="str">
        <f t="array" ref="D738">IFERROR(INDEX('HELP ACC-ITEMS'!$D$4:$D$1000,SMALL(IF(C738='HELP ACC-ITEMS'!$C$4:$C$1000,ROW('HELP ACC-ITEMS'!$C$4:$C$1000)-3),COUNTIF($C$8:C738,C738))),"")</f>
        <v xml:space="preserve"> </v>
      </c>
      <c r="E738" s="56" t="str">
        <f t="array" ref="E738">IFERROR(INDEX('HELP ACC-ITEMS'!$E$4:$E$1000,SMALL(IF(C738='HELP ACC-ITEMS'!$C$4:$C$1000,ROW('HELP ACC-ITEMS'!$C$4:$C$1000)-3),COUNTIF($C$8:C738,C738))),"")</f>
        <v/>
      </c>
      <c r="F738" s="56" t="str">
        <f t="array" ref="F738">IFERROR(INDEX('HELP ACC-ITEMS'!$F$4:$F$1000,SMALL(IF(C738='HELP ACC-ITEMS'!$C$4:$C$1000,ROW('HELP ACC-ITEMS'!$C$4:$C$1000)-3),COUNTIF($C$8:C738,C738))),"")</f>
        <v xml:space="preserve"> </v>
      </c>
      <c r="G738" s="55">
        <f t="array" ref="G738">IF(OR(MID($E738,1,4)="وارد",MID($E738,1,10)="مرتجع عميل"),IF($D$3&lt;&gt;"",INDEX('HELP ACC-ITEMS'!$G$4:$G$1000,SMALL(IF(C738='HELP ACC-ITEMS'!$C$4:$C$1000,ROW('HELP ACC-ITEMS'!$C$4:$C$1000)-3),COUNTIF($C$8:C738,C738)))),0)</f>
        <v>0</v>
      </c>
      <c r="H738" s="55">
        <f t="array" ref="H738">IF(OR(MID($E738,1,5)="منصرف",MID($E738,1,10)="مرتجع مورد"),IF($D$3&lt;&gt;"",INDEX('HELP ACC-ITEMS'!$G$4:$G$1000,SMALL(IF(C738='HELP ACC-ITEMS'!$C$4:$C$1000,ROW('HELP ACC-ITEMS'!$C$4:$C$1000)-3),COUNTIF($C$8:C738,C738)))),0)</f>
        <v>0</v>
      </c>
      <c r="I738" s="55">
        <f t="shared" si="14"/>
        <v>0</v>
      </c>
      <c r="J738" s="55" t="str">
        <f t="array" ref="J738">IFERROR(INDEX('HELP ACC-ITEMS'!$H$4:$H$1000,SMALL(IF(C738='HELP ACC-ITEMS'!$C$4:$C$1000,ROW('HELP ACC-ITEMS'!$C$4:$C$1000)-3),COUNTIF($C$8:C738,C738))),"")</f>
        <v xml:space="preserve"> </v>
      </c>
    </row>
    <row r="739" spans="2:10">
      <c r="B739" s="55" t="str">
        <f>IF( E739&lt;&gt;"",COUNT($B$7:B738)+1,"")</f>
        <v/>
      </c>
      <c r="C739" s="57" t="str">
        <f>IFERROR(IF($D$3&lt;&gt;"",SMALL('HELP ACC-ITEMS'!$C$4:$C$1000,ROW(A733))," "),"    ")</f>
        <v xml:space="preserve"> </v>
      </c>
      <c r="D739" s="56" t="str">
        <f t="array" ref="D739">IFERROR(INDEX('HELP ACC-ITEMS'!$D$4:$D$1000,SMALL(IF(C739='HELP ACC-ITEMS'!$C$4:$C$1000,ROW('HELP ACC-ITEMS'!$C$4:$C$1000)-3),COUNTIF($C$8:C739,C739))),"")</f>
        <v xml:space="preserve"> </v>
      </c>
      <c r="E739" s="56" t="str">
        <f t="array" ref="E739">IFERROR(INDEX('HELP ACC-ITEMS'!$E$4:$E$1000,SMALL(IF(C739='HELP ACC-ITEMS'!$C$4:$C$1000,ROW('HELP ACC-ITEMS'!$C$4:$C$1000)-3),COUNTIF($C$8:C739,C739))),"")</f>
        <v/>
      </c>
      <c r="F739" s="56" t="str">
        <f t="array" ref="F739">IFERROR(INDEX('HELP ACC-ITEMS'!$F$4:$F$1000,SMALL(IF(C739='HELP ACC-ITEMS'!$C$4:$C$1000,ROW('HELP ACC-ITEMS'!$C$4:$C$1000)-3),COUNTIF($C$8:C739,C739))),"")</f>
        <v xml:space="preserve"> </v>
      </c>
      <c r="G739" s="55">
        <f t="array" ref="G739">IF(OR(MID($E739,1,4)="وارد",MID($E739,1,10)="مرتجع عميل"),IF($D$3&lt;&gt;"",INDEX('HELP ACC-ITEMS'!$G$4:$G$1000,SMALL(IF(C739='HELP ACC-ITEMS'!$C$4:$C$1000,ROW('HELP ACC-ITEMS'!$C$4:$C$1000)-3),COUNTIF($C$8:C739,C739)))),0)</f>
        <v>0</v>
      </c>
      <c r="H739" s="55">
        <f t="array" ref="H739">IF(OR(MID($E739,1,5)="منصرف",MID($E739,1,10)="مرتجع مورد"),IF($D$3&lt;&gt;"",INDEX('HELP ACC-ITEMS'!$G$4:$G$1000,SMALL(IF(C739='HELP ACC-ITEMS'!$C$4:$C$1000,ROW('HELP ACC-ITEMS'!$C$4:$C$1000)-3),COUNTIF($C$8:C739,C739)))),0)</f>
        <v>0</v>
      </c>
      <c r="I739" s="55">
        <f t="shared" si="14"/>
        <v>0</v>
      </c>
      <c r="J739" s="55" t="str">
        <f t="array" ref="J739">IFERROR(INDEX('HELP ACC-ITEMS'!$H$4:$H$1000,SMALL(IF(C739='HELP ACC-ITEMS'!$C$4:$C$1000,ROW('HELP ACC-ITEMS'!$C$4:$C$1000)-3),COUNTIF($C$8:C739,C739))),"")</f>
        <v xml:space="preserve"> </v>
      </c>
    </row>
    <row r="740" spans="2:10">
      <c r="B740" s="55" t="str">
        <f>IF( E740&lt;&gt;"",COUNT($B$7:B739)+1,"")</f>
        <v/>
      </c>
      <c r="C740" s="57" t="str">
        <f>IFERROR(IF($D$3&lt;&gt;"",SMALL('HELP ACC-ITEMS'!$C$4:$C$1000,ROW(A734))," "),"    ")</f>
        <v xml:space="preserve"> </v>
      </c>
      <c r="D740" s="56" t="str">
        <f t="array" ref="D740">IFERROR(INDEX('HELP ACC-ITEMS'!$D$4:$D$1000,SMALL(IF(C740='HELP ACC-ITEMS'!$C$4:$C$1000,ROW('HELP ACC-ITEMS'!$C$4:$C$1000)-3),COUNTIF($C$8:C740,C740))),"")</f>
        <v xml:space="preserve"> </v>
      </c>
      <c r="E740" s="56" t="str">
        <f t="array" ref="E740">IFERROR(INDEX('HELP ACC-ITEMS'!$E$4:$E$1000,SMALL(IF(C740='HELP ACC-ITEMS'!$C$4:$C$1000,ROW('HELP ACC-ITEMS'!$C$4:$C$1000)-3),COUNTIF($C$8:C740,C740))),"")</f>
        <v/>
      </c>
      <c r="F740" s="56" t="str">
        <f t="array" ref="F740">IFERROR(INDEX('HELP ACC-ITEMS'!$F$4:$F$1000,SMALL(IF(C740='HELP ACC-ITEMS'!$C$4:$C$1000,ROW('HELP ACC-ITEMS'!$C$4:$C$1000)-3),COUNTIF($C$8:C740,C740))),"")</f>
        <v xml:space="preserve"> </v>
      </c>
      <c r="G740" s="55">
        <f t="array" ref="G740">IF(OR(MID($E740,1,4)="وارد",MID($E740,1,10)="مرتجع عميل"),IF($D$3&lt;&gt;"",INDEX('HELP ACC-ITEMS'!$G$4:$G$1000,SMALL(IF(C740='HELP ACC-ITEMS'!$C$4:$C$1000,ROW('HELP ACC-ITEMS'!$C$4:$C$1000)-3),COUNTIF($C$8:C740,C740)))),0)</f>
        <v>0</v>
      </c>
      <c r="H740" s="55">
        <f t="array" ref="H740">IF(OR(MID($E740,1,5)="منصرف",MID($E740,1,10)="مرتجع مورد"),IF($D$3&lt;&gt;"",INDEX('HELP ACC-ITEMS'!$G$4:$G$1000,SMALL(IF(C740='HELP ACC-ITEMS'!$C$4:$C$1000,ROW('HELP ACC-ITEMS'!$C$4:$C$1000)-3),COUNTIF($C$8:C740,C740)))),0)</f>
        <v>0</v>
      </c>
      <c r="I740" s="55">
        <f t="shared" si="14"/>
        <v>0</v>
      </c>
      <c r="J740" s="55" t="str">
        <f t="array" ref="J740">IFERROR(INDEX('HELP ACC-ITEMS'!$H$4:$H$1000,SMALL(IF(C740='HELP ACC-ITEMS'!$C$4:$C$1000,ROW('HELP ACC-ITEMS'!$C$4:$C$1000)-3),COUNTIF($C$8:C740,C740))),"")</f>
        <v xml:space="preserve"> </v>
      </c>
    </row>
    <row r="741" spans="2:10">
      <c r="B741" s="55" t="str">
        <f>IF( E741&lt;&gt;"",COUNT($B$7:B740)+1,"")</f>
        <v/>
      </c>
      <c r="C741" s="57" t="str">
        <f>IFERROR(IF($D$3&lt;&gt;"",SMALL('HELP ACC-ITEMS'!$C$4:$C$1000,ROW(A735))," "),"    ")</f>
        <v xml:space="preserve"> </v>
      </c>
      <c r="D741" s="56" t="str">
        <f t="array" ref="D741">IFERROR(INDEX('HELP ACC-ITEMS'!$D$4:$D$1000,SMALL(IF(C741='HELP ACC-ITEMS'!$C$4:$C$1000,ROW('HELP ACC-ITEMS'!$C$4:$C$1000)-3),COUNTIF($C$8:C741,C741))),"")</f>
        <v xml:space="preserve"> </v>
      </c>
      <c r="E741" s="56" t="str">
        <f t="array" ref="E741">IFERROR(INDEX('HELP ACC-ITEMS'!$E$4:$E$1000,SMALL(IF(C741='HELP ACC-ITEMS'!$C$4:$C$1000,ROW('HELP ACC-ITEMS'!$C$4:$C$1000)-3),COUNTIF($C$8:C741,C741))),"")</f>
        <v/>
      </c>
      <c r="F741" s="56" t="str">
        <f t="array" ref="F741">IFERROR(INDEX('HELP ACC-ITEMS'!$F$4:$F$1000,SMALL(IF(C741='HELP ACC-ITEMS'!$C$4:$C$1000,ROW('HELP ACC-ITEMS'!$C$4:$C$1000)-3),COUNTIF($C$8:C741,C741))),"")</f>
        <v xml:space="preserve"> </v>
      </c>
      <c r="G741" s="55">
        <f t="array" ref="G741">IF(OR(MID($E741,1,4)="وارد",MID($E741,1,10)="مرتجع عميل"),IF($D$3&lt;&gt;"",INDEX('HELP ACC-ITEMS'!$G$4:$G$1000,SMALL(IF(C741='HELP ACC-ITEMS'!$C$4:$C$1000,ROW('HELP ACC-ITEMS'!$C$4:$C$1000)-3),COUNTIF($C$8:C741,C741)))),0)</f>
        <v>0</v>
      </c>
      <c r="H741" s="55">
        <f t="array" ref="H741">IF(OR(MID($E741,1,5)="منصرف",MID($E741,1,10)="مرتجع مورد"),IF($D$3&lt;&gt;"",INDEX('HELP ACC-ITEMS'!$G$4:$G$1000,SMALL(IF(C741='HELP ACC-ITEMS'!$C$4:$C$1000,ROW('HELP ACC-ITEMS'!$C$4:$C$1000)-3),COUNTIF($C$8:C741,C741)))),0)</f>
        <v>0</v>
      </c>
      <c r="I741" s="55">
        <f t="shared" si="14"/>
        <v>0</v>
      </c>
      <c r="J741" s="55" t="str">
        <f t="array" ref="J741">IFERROR(INDEX('HELP ACC-ITEMS'!$H$4:$H$1000,SMALL(IF(C741='HELP ACC-ITEMS'!$C$4:$C$1000,ROW('HELP ACC-ITEMS'!$C$4:$C$1000)-3),COUNTIF($C$8:C741,C741))),"")</f>
        <v xml:space="preserve"> </v>
      </c>
    </row>
    <row r="742" spans="2:10">
      <c r="B742" s="55" t="str">
        <f>IF( E742&lt;&gt;"",COUNT($B$7:B741)+1,"")</f>
        <v/>
      </c>
      <c r="C742" s="57" t="str">
        <f>IFERROR(IF($D$3&lt;&gt;"",SMALL('HELP ACC-ITEMS'!$C$4:$C$1000,ROW(A736))," "),"    ")</f>
        <v xml:space="preserve"> </v>
      </c>
      <c r="D742" s="56" t="str">
        <f t="array" ref="D742">IFERROR(INDEX('HELP ACC-ITEMS'!$D$4:$D$1000,SMALL(IF(C742='HELP ACC-ITEMS'!$C$4:$C$1000,ROW('HELP ACC-ITEMS'!$C$4:$C$1000)-3),COUNTIF($C$8:C742,C742))),"")</f>
        <v xml:space="preserve"> </v>
      </c>
      <c r="E742" s="56" t="str">
        <f t="array" ref="E742">IFERROR(INDEX('HELP ACC-ITEMS'!$E$4:$E$1000,SMALL(IF(C742='HELP ACC-ITEMS'!$C$4:$C$1000,ROW('HELP ACC-ITEMS'!$C$4:$C$1000)-3),COUNTIF($C$8:C742,C742))),"")</f>
        <v/>
      </c>
      <c r="F742" s="56" t="str">
        <f t="array" ref="F742">IFERROR(INDEX('HELP ACC-ITEMS'!$F$4:$F$1000,SMALL(IF(C742='HELP ACC-ITEMS'!$C$4:$C$1000,ROW('HELP ACC-ITEMS'!$C$4:$C$1000)-3),COUNTIF($C$8:C742,C742))),"")</f>
        <v xml:space="preserve"> </v>
      </c>
      <c r="G742" s="55">
        <f t="array" ref="G742">IF(OR(MID($E742,1,4)="وارد",MID($E742,1,10)="مرتجع عميل"),IF($D$3&lt;&gt;"",INDEX('HELP ACC-ITEMS'!$G$4:$G$1000,SMALL(IF(C742='HELP ACC-ITEMS'!$C$4:$C$1000,ROW('HELP ACC-ITEMS'!$C$4:$C$1000)-3),COUNTIF($C$8:C742,C742)))),0)</f>
        <v>0</v>
      </c>
      <c r="H742" s="55">
        <f t="array" ref="H742">IF(OR(MID($E742,1,5)="منصرف",MID($E742,1,10)="مرتجع مورد"),IF($D$3&lt;&gt;"",INDEX('HELP ACC-ITEMS'!$G$4:$G$1000,SMALL(IF(C742='HELP ACC-ITEMS'!$C$4:$C$1000,ROW('HELP ACC-ITEMS'!$C$4:$C$1000)-3),COUNTIF($C$8:C742,C742)))),0)</f>
        <v>0</v>
      </c>
      <c r="I742" s="55">
        <f t="shared" si="14"/>
        <v>0</v>
      </c>
      <c r="J742" s="55" t="str">
        <f t="array" ref="J742">IFERROR(INDEX('HELP ACC-ITEMS'!$H$4:$H$1000,SMALL(IF(C742='HELP ACC-ITEMS'!$C$4:$C$1000,ROW('HELP ACC-ITEMS'!$C$4:$C$1000)-3),COUNTIF($C$8:C742,C742))),"")</f>
        <v xml:space="preserve"> </v>
      </c>
    </row>
    <row r="743" spans="2:10">
      <c r="B743" s="55" t="str">
        <f>IF( E743&lt;&gt;"",COUNT($B$7:B742)+1,"")</f>
        <v/>
      </c>
      <c r="C743" s="57" t="str">
        <f>IFERROR(IF($D$3&lt;&gt;"",SMALL('HELP ACC-ITEMS'!$C$4:$C$1000,ROW(A737))," "),"    ")</f>
        <v xml:space="preserve"> </v>
      </c>
      <c r="D743" s="56" t="str">
        <f t="array" ref="D743">IFERROR(INDEX('HELP ACC-ITEMS'!$D$4:$D$1000,SMALL(IF(C743='HELP ACC-ITEMS'!$C$4:$C$1000,ROW('HELP ACC-ITEMS'!$C$4:$C$1000)-3),COUNTIF($C$8:C743,C743))),"")</f>
        <v xml:space="preserve"> </v>
      </c>
      <c r="E743" s="56" t="str">
        <f t="array" ref="E743">IFERROR(INDEX('HELP ACC-ITEMS'!$E$4:$E$1000,SMALL(IF(C743='HELP ACC-ITEMS'!$C$4:$C$1000,ROW('HELP ACC-ITEMS'!$C$4:$C$1000)-3),COUNTIF($C$8:C743,C743))),"")</f>
        <v/>
      </c>
      <c r="F743" s="56" t="str">
        <f t="array" ref="F743">IFERROR(INDEX('HELP ACC-ITEMS'!$F$4:$F$1000,SMALL(IF(C743='HELP ACC-ITEMS'!$C$4:$C$1000,ROW('HELP ACC-ITEMS'!$C$4:$C$1000)-3),COUNTIF($C$8:C743,C743))),"")</f>
        <v xml:space="preserve"> </v>
      </c>
      <c r="G743" s="55">
        <f t="array" ref="G743">IF(OR(MID($E743,1,4)="وارد",MID($E743,1,10)="مرتجع عميل"),IF($D$3&lt;&gt;"",INDEX('HELP ACC-ITEMS'!$G$4:$G$1000,SMALL(IF(C743='HELP ACC-ITEMS'!$C$4:$C$1000,ROW('HELP ACC-ITEMS'!$C$4:$C$1000)-3),COUNTIF($C$8:C743,C743)))),0)</f>
        <v>0</v>
      </c>
      <c r="H743" s="55">
        <f t="array" ref="H743">IF(OR(MID($E743,1,5)="منصرف",MID($E743,1,10)="مرتجع مورد"),IF($D$3&lt;&gt;"",INDEX('HELP ACC-ITEMS'!$G$4:$G$1000,SMALL(IF(C743='HELP ACC-ITEMS'!$C$4:$C$1000,ROW('HELP ACC-ITEMS'!$C$4:$C$1000)-3),COUNTIF($C$8:C743,C743)))),0)</f>
        <v>0</v>
      </c>
      <c r="I743" s="55">
        <f t="shared" si="14"/>
        <v>0</v>
      </c>
      <c r="J743" s="55" t="str">
        <f t="array" ref="J743">IFERROR(INDEX('HELP ACC-ITEMS'!$H$4:$H$1000,SMALL(IF(C743='HELP ACC-ITEMS'!$C$4:$C$1000,ROW('HELP ACC-ITEMS'!$C$4:$C$1000)-3),COUNTIF($C$8:C743,C743))),"")</f>
        <v xml:space="preserve"> </v>
      </c>
    </row>
    <row r="744" spans="2:10">
      <c r="B744" s="55" t="str">
        <f>IF( E744&lt;&gt;"",COUNT($B$7:B743)+1,"")</f>
        <v/>
      </c>
      <c r="C744" s="57" t="str">
        <f>IFERROR(IF($D$3&lt;&gt;"",SMALL('HELP ACC-ITEMS'!$C$4:$C$1000,ROW(A738))," "),"    ")</f>
        <v xml:space="preserve"> </v>
      </c>
      <c r="D744" s="56" t="str">
        <f t="array" ref="D744">IFERROR(INDEX('HELP ACC-ITEMS'!$D$4:$D$1000,SMALL(IF(C744='HELP ACC-ITEMS'!$C$4:$C$1000,ROW('HELP ACC-ITEMS'!$C$4:$C$1000)-3),COUNTIF($C$8:C744,C744))),"")</f>
        <v xml:space="preserve"> </v>
      </c>
      <c r="E744" s="56" t="str">
        <f t="array" ref="E744">IFERROR(INDEX('HELP ACC-ITEMS'!$E$4:$E$1000,SMALL(IF(C744='HELP ACC-ITEMS'!$C$4:$C$1000,ROW('HELP ACC-ITEMS'!$C$4:$C$1000)-3),COUNTIF($C$8:C744,C744))),"")</f>
        <v/>
      </c>
      <c r="F744" s="56" t="str">
        <f t="array" ref="F744">IFERROR(INDEX('HELP ACC-ITEMS'!$F$4:$F$1000,SMALL(IF(C744='HELP ACC-ITEMS'!$C$4:$C$1000,ROW('HELP ACC-ITEMS'!$C$4:$C$1000)-3),COUNTIF($C$8:C744,C744))),"")</f>
        <v xml:space="preserve"> </v>
      </c>
      <c r="G744" s="55">
        <f t="array" ref="G744">IF(OR(MID($E744,1,4)="وارد",MID($E744,1,10)="مرتجع عميل"),IF($D$3&lt;&gt;"",INDEX('HELP ACC-ITEMS'!$G$4:$G$1000,SMALL(IF(C744='HELP ACC-ITEMS'!$C$4:$C$1000,ROW('HELP ACC-ITEMS'!$C$4:$C$1000)-3),COUNTIF($C$8:C744,C744)))),0)</f>
        <v>0</v>
      </c>
      <c r="H744" s="55">
        <f t="array" ref="H744">IF(OR(MID($E744,1,5)="منصرف",MID($E744,1,10)="مرتجع مورد"),IF($D$3&lt;&gt;"",INDEX('HELP ACC-ITEMS'!$G$4:$G$1000,SMALL(IF(C744='HELP ACC-ITEMS'!$C$4:$C$1000,ROW('HELP ACC-ITEMS'!$C$4:$C$1000)-3),COUNTIF($C$8:C744,C744)))),0)</f>
        <v>0</v>
      </c>
      <c r="I744" s="55">
        <f t="shared" si="14"/>
        <v>0</v>
      </c>
      <c r="J744" s="55" t="str">
        <f t="array" ref="J744">IFERROR(INDEX('HELP ACC-ITEMS'!$H$4:$H$1000,SMALL(IF(C744='HELP ACC-ITEMS'!$C$4:$C$1000,ROW('HELP ACC-ITEMS'!$C$4:$C$1000)-3),COUNTIF($C$8:C744,C744))),"")</f>
        <v xml:space="preserve"> </v>
      </c>
    </row>
    <row r="745" spans="2:10">
      <c r="B745" s="55" t="str">
        <f>IF( E745&lt;&gt;"",COUNT($B$7:B744)+1,"")</f>
        <v/>
      </c>
      <c r="C745" s="57" t="str">
        <f>IFERROR(IF($D$3&lt;&gt;"",SMALL('HELP ACC-ITEMS'!$C$4:$C$1000,ROW(A739))," "),"    ")</f>
        <v xml:space="preserve"> </v>
      </c>
      <c r="D745" s="56" t="str">
        <f t="array" ref="D745">IFERROR(INDEX('HELP ACC-ITEMS'!$D$4:$D$1000,SMALL(IF(C745='HELP ACC-ITEMS'!$C$4:$C$1000,ROW('HELP ACC-ITEMS'!$C$4:$C$1000)-3),COUNTIF($C$8:C745,C745))),"")</f>
        <v xml:space="preserve"> </v>
      </c>
      <c r="E745" s="56" t="str">
        <f t="array" ref="E745">IFERROR(INDEX('HELP ACC-ITEMS'!$E$4:$E$1000,SMALL(IF(C745='HELP ACC-ITEMS'!$C$4:$C$1000,ROW('HELP ACC-ITEMS'!$C$4:$C$1000)-3),COUNTIF($C$8:C745,C745))),"")</f>
        <v/>
      </c>
      <c r="F745" s="56" t="str">
        <f t="array" ref="F745">IFERROR(INDEX('HELP ACC-ITEMS'!$F$4:$F$1000,SMALL(IF(C745='HELP ACC-ITEMS'!$C$4:$C$1000,ROW('HELP ACC-ITEMS'!$C$4:$C$1000)-3),COUNTIF($C$8:C745,C745))),"")</f>
        <v xml:space="preserve"> </v>
      </c>
      <c r="G745" s="55">
        <f t="array" ref="G745">IF(OR(MID($E745,1,4)="وارد",MID($E745,1,10)="مرتجع عميل"),IF($D$3&lt;&gt;"",INDEX('HELP ACC-ITEMS'!$G$4:$G$1000,SMALL(IF(C745='HELP ACC-ITEMS'!$C$4:$C$1000,ROW('HELP ACC-ITEMS'!$C$4:$C$1000)-3),COUNTIF($C$8:C745,C745)))),0)</f>
        <v>0</v>
      </c>
      <c r="H745" s="55">
        <f t="array" ref="H745">IF(OR(MID($E745,1,5)="منصرف",MID($E745,1,10)="مرتجع مورد"),IF($D$3&lt;&gt;"",INDEX('HELP ACC-ITEMS'!$G$4:$G$1000,SMALL(IF(C745='HELP ACC-ITEMS'!$C$4:$C$1000,ROW('HELP ACC-ITEMS'!$C$4:$C$1000)-3),COUNTIF($C$8:C745,C745)))),0)</f>
        <v>0</v>
      </c>
      <c r="I745" s="55">
        <f t="shared" si="14"/>
        <v>0</v>
      </c>
      <c r="J745" s="55" t="str">
        <f t="array" ref="J745">IFERROR(INDEX('HELP ACC-ITEMS'!$H$4:$H$1000,SMALL(IF(C745='HELP ACC-ITEMS'!$C$4:$C$1000,ROW('HELP ACC-ITEMS'!$C$4:$C$1000)-3),COUNTIF($C$8:C745,C745))),"")</f>
        <v xml:space="preserve"> </v>
      </c>
    </row>
    <row r="746" spans="2:10">
      <c r="B746" s="55" t="str">
        <f>IF( E746&lt;&gt;"",COUNT($B$7:B745)+1,"")</f>
        <v/>
      </c>
      <c r="C746" s="57" t="str">
        <f>IFERROR(IF($D$3&lt;&gt;"",SMALL('HELP ACC-ITEMS'!$C$4:$C$1000,ROW(A740))," "),"    ")</f>
        <v xml:space="preserve"> </v>
      </c>
      <c r="D746" s="56" t="str">
        <f t="array" ref="D746">IFERROR(INDEX('HELP ACC-ITEMS'!$D$4:$D$1000,SMALL(IF(C746='HELP ACC-ITEMS'!$C$4:$C$1000,ROW('HELP ACC-ITEMS'!$C$4:$C$1000)-3),COUNTIF($C$8:C746,C746))),"")</f>
        <v xml:space="preserve"> </v>
      </c>
      <c r="E746" s="56" t="str">
        <f t="array" ref="E746">IFERROR(INDEX('HELP ACC-ITEMS'!$E$4:$E$1000,SMALL(IF(C746='HELP ACC-ITEMS'!$C$4:$C$1000,ROW('HELP ACC-ITEMS'!$C$4:$C$1000)-3),COUNTIF($C$8:C746,C746))),"")</f>
        <v/>
      </c>
      <c r="F746" s="56" t="str">
        <f t="array" ref="F746">IFERROR(INDEX('HELP ACC-ITEMS'!$F$4:$F$1000,SMALL(IF(C746='HELP ACC-ITEMS'!$C$4:$C$1000,ROW('HELP ACC-ITEMS'!$C$4:$C$1000)-3),COUNTIF($C$8:C746,C746))),"")</f>
        <v xml:space="preserve"> </v>
      </c>
      <c r="G746" s="55">
        <f t="array" ref="G746">IF(OR(MID($E746,1,4)="وارد",MID($E746,1,10)="مرتجع عميل"),IF($D$3&lt;&gt;"",INDEX('HELP ACC-ITEMS'!$G$4:$G$1000,SMALL(IF(C746='HELP ACC-ITEMS'!$C$4:$C$1000,ROW('HELP ACC-ITEMS'!$C$4:$C$1000)-3),COUNTIF($C$8:C746,C746)))),0)</f>
        <v>0</v>
      </c>
      <c r="H746" s="55">
        <f t="array" ref="H746">IF(OR(MID($E746,1,5)="منصرف",MID($E746,1,10)="مرتجع مورد"),IF($D$3&lt;&gt;"",INDEX('HELP ACC-ITEMS'!$G$4:$G$1000,SMALL(IF(C746='HELP ACC-ITEMS'!$C$4:$C$1000,ROW('HELP ACC-ITEMS'!$C$4:$C$1000)-3),COUNTIF($C$8:C746,C746)))),0)</f>
        <v>0</v>
      </c>
      <c r="I746" s="55">
        <f t="shared" si="14"/>
        <v>0</v>
      </c>
      <c r="J746" s="55" t="str">
        <f t="array" ref="J746">IFERROR(INDEX('HELP ACC-ITEMS'!$H$4:$H$1000,SMALL(IF(C746='HELP ACC-ITEMS'!$C$4:$C$1000,ROW('HELP ACC-ITEMS'!$C$4:$C$1000)-3),COUNTIF($C$8:C746,C746))),"")</f>
        <v xml:space="preserve"> </v>
      </c>
    </row>
    <row r="747" spans="2:10">
      <c r="B747" s="55" t="str">
        <f>IF( E747&lt;&gt;"",COUNT($B$7:B746)+1,"")</f>
        <v/>
      </c>
      <c r="C747" s="57" t="str">
        <f>IFERROR(IF($D$3&lt;&gt;"",SMALL('HELP ACC-ITEMS'!$C$4:$C$1000,ROW(A741))," "),"    ")</f>
        <v xml:space="preserve"> </v>
      </c>
      <c r="D747" s="56" t="str">
        <f t="array" ref="D747">IFERROR(INDEX('HELP ACC-ITEMS'!$D$4:$D$1000,SMALL(IF(C747='HELP ACC-ITEMS'!$C$4:$C$1000,ROW('HELP ACC-ITEMS'!$C$4:$C$1000)-3),COUNTIF($C$8:C747,C747))),"")</f>
        <v xml:space="preserve"> </v>
      </c>
      <c r="E747" s="56" t="str">
        <f t="array" ref="E747">IFERROR(INDEX('HELP ACC-ITEMS'!$E$4:$E$1000,SMALL(IF(C747='HELP ACC-ITEMS'!$C$4:$C$1000,ROW('HELP ACC-ITEMS'!$C$4:$C$1000)-3),COUNTIF($C$8:C747,C747))),"")</f>
        <v/>
      </c>
      <c r="F747" s="56" t="str">
        <f t="array" ref="F747">IFERROR(INDEX('HELP ACC-ITEMS'!$F$4:$F$1000,SMALL(IF(C747='HELP ACC-ITEMS'!$C$4:$C$1000,ROW('HELP ACC-ITEMS'!$C$4:$C$1000)-3),COUNTIF($C$8:C747,C747))),"")</f>
        <v xml:space="preserve"> </v>
      </c>
      <c r="G747" s="55">
        <f t="array" ref="G747">IF(OR(MID($E747,1,4)="وارد",MID($E747,1,10)="مرتجع عميل"),IF($D$3&lt;&gt;"",INDEX('HELP ACC-ITEMS'!$G$4:$G$1000,SMALL(IF(C747='HELP ACC-ITEMS'!$C$4:$C$1000,ROW('HELP ACC-ITEMS'!$C$4:$C$1000)-3),COUNTIF($C$8:C747,C747)))),0)</f>
        <v>0</v>
      </c>
      <c r="H747" s="55">
        <f t="array" ref="H747">IF(OR(MID($E747,1,5)="منصرف",MID($E747,1,10)="مرتجع مورد"),IF($D$3&lt;&gt;"",INDEX('HELP ACC-ITEMS'!$G$4:$G$1000,SMALL(IF(C747='HELP ACC-ITEMS'!$C$4:$C$1000,ROW('HELP ACC-ITEMS'!$C$4:$C$1000)-3),COUNTIF($C$8:C747,C747)))),0)</f>
        <v>0</v>
      </c>
      <c r="I747" s="55">
        <f t="shared" si="14"/>
        <v>0</v>
      </c>
      <c r="J747" s="55" t="str">
        <f t="array" ref="J747">IFERROR(INDEX('HELP ACC-ITEMS'!$H$4:$H$1000,SMALL(IF(C747='HELP ACC-ITEMS'!$C$4:$C$1000,ROW('HELP ACC-ITEMS'!$C$4:$C$1000)-3),COUNTIF($C$8:C747,C747))),"")</f>
        <v xml:space="preserve"> </v>
      </c>
    </row>
    <row r="748" spans="2:10">
      <c r="B748" s="55" t="str">
        <f>IF( E748&lt;&gt;"",COUNT($B$7:B747)+1,"")</f>
        <v/>
      </c>
      <c r="C748" s="57" t="str">
        <f>IFERROR(IF($D$3&lt;&gt;"",SMALL('HELP ACC-ITEMS'!$C$4:$C$1000,ROW(A742))," "),"    ")</f>
        <v xml:space="preserve"> </v>
      </c>
      <c r="D748" s="56" t="str">
        <f t="array" ref="D748">IFERROR(INDEX('HELP ACC-ITEMS'!$D$4:$D$1000,SMALL(IF(C748='HELP ACC-ITEMS'!$C$4:$C$1000,ROW('HELP ACC-ITEMS'!$C$4:$C$1000)-3),COUNTIF($C$8:C748,C748))),"")</f>
        <v xml:space="preserve"> </v>
      </c>
      <c r="E748" s="56" t="str">
        <f t="array" ref="E748">IFERROR(INDEX('HELP ACC-ITEMS'!$E$4:$E$1000,SMALL(IF(C748='HELP ACC-ITEMS'!$C$4:$C$1000,ROW('HELP ACC-ITEMS'!$C$4:$C$1000)-3),COUNTIF($C$8:C748,C748))),"")</f>
        <v/>
      </c>
      <c r="F748" s="56" t="str">
        <f t="array" ref="F748">IFERROR(INDEX('HELP ACC-ITEMS'!$F$4:$F$1000,SMALL(IF(C748='HELP ACC-ITEMS'!$C$4:$C$1000,ROW('HELP ACC-ITEMS'!$C$4:$C$1000)-3),COUNTIF($C$8:C748,C748))),"")</f>
        <v xml:space="preserve"> </v>
      </c>
      <c r="G748" s="55">
        <f t="array" ref="G748">IF(OR(MID($E748,1,4)="وارد",MID($E748,1,10)="مرتجع عميل"),IF($D$3&lt;&gt;"",INDEX('HELP ACC-ITEMS'!$G$4:$G$1000,SMALL(IF(C748='HELP ACC-ITEMS'!$C$4:$C$1000,ROW('HELP ACC-ITEMS'!$C$4:$C$1000)-3),COUNTIF($C$8:C748,C748)))),0)</f>
        <v>0</v>
      </c>
      <c r="H748" s="55">
        <f t="array" ref="H748">IF(OR(MID($E748,1,5)="منصرف",MID($E748,1,10)="مرتجع مورد"),IF($D$3&lt;&gt;"",INDEX('HELP ACC-ITEMS'!$G$4:$G$1000,SMALL(IF(C748='HELP ACC-ITEMS'!$C$4:$C$1000,ROW('HELP ACC-ITEMS'!$C$4:$C$1000)-3),COUNTIF($C$8:C748,C748)))),0)</f>
        <v>0</v>
      </c>
      <c r="I748" s="55">
        <f t="shared" si="14"/>
        <v>0</v>
      </c>
      <c r="J748" s="55" t="str">
        <f t="array" ref="J748">IFERROR(INDEX('HELP ACC-ITEMS'!$H$4:$H$1000,SMALL(IF(C748='HELP ACC-ITEMS'!$C$4:$C$1000,ROW('HELP ACC-ITEMS'!$C$4:$C$1000)-3),COUNTIF($C$8:C748,C748))),"")</f>
        <v xml:space="preserve"> </v>
      </c>
    </row>
    <row r="749" spans="2:10">
      <c r="B749" s="55" t="str">
        <f>IF( E749&lt;&gt;"",COUNT($B$7:B748)+1,"")</f>
        <v/>
      </c>
      <c r="C749" s="57" t="str">
        <f>IFERROR(IF($D$3&lt;&gt;"",SMALL('HELP ACC-ITEMS'!$C$4:$C$1000,ROW(A743))," "),"    ")</f>
        <v xml:space="preserve"> </v>
      </c>
      <c r="D749" s="56" t="str">
        <f t="array" ref="D749">IFERROR(INDEX('HELP ACC-ITEMS'!$D$4:$D$1000,SMALL(IF(C749='HELP ACC-ITEMS'!$C$4:$C$1000,ROW('HELP ACC-ITEMS'!$C$4:$C$1000)-3),COUNTIF($C$8:C749,C749))),"")</f>
        <v xml:space="preserve"> </v>
      </c>
      <c r="E749" s="56" t="str">
        <f t="array" ref="E749">IFERROR(INDEX('HELP ACC-ITEMS'!$E$4:$E$1000,SMALL(IF(C749='HELP ACC-ITEMS'!$C$4:$C$1000,ROW('HELP ACC-ITEMS'!$C$4:$C$1000)-3),COUNTIF($C$8:C749,C749))),"")</f>
        <v/>
      </c>
      <c r="F749" s="56" t="str">
        <f t="array" ref="F749">IFERROR(INDEX('HELP ACC-ITEMS'!$F$4:$F$1000,SMALL(IF(C749='HELP ACC-ITEMS'!$C$4:$C$1000,ROW('HELP ACC-ITEMS'!$C$4:$C$1000)-3),COUNTIF($C$8:C749,C749))),"")</f>
        <v xml:space="preserve"> </v>
      </c>
      <c r="G749" s="55">
        <f t="array" ref="G749">IF(OR(MID($E749,1,4)="وارد",MID($E749,1,10)="مرتجع عميل"),IF($D$3&lt;&gt;"",INDEX('HELP ACC-ITEMS'!$G$4:$G$1000,SMALL(IF(C749='HELP ACC-ITEMS'!$C$4:$C$1000,ROW('HELP ACC-ITEMS'!$C$4:$C$1000)-3),COUNTIF($C$8:C749,C749)))),0)</f>
        <v>0</v>
      </c>
      <c r="H749" s="55">
        <f t="array" ref="H749">IF(OR(MID($E749,1,5)="منصرف",MID($E749,1,10)="مرتجع مورد"),IF($D$3&lt;&gt;"",INDEX('HELP ACC-ITEMS'!$G$4:$G$1000,SMALL(IF(C749='HELP ACC-ITEMS'!$C$4:$C$1000,ROW('HELP ACC-ITEMS'!$C$4:$C$1000)-3),COUNTIF($C$8:C749,C749)))),0)</f>
        <v>0</v>
      </c>
      <c r="I749" s="55">
        <f t="shared" si="14"/>
        <v>0</v>
      </c>
      <c r="J749" s="55" t="str">
        <f t="array" ref="J749">IFERROR(INDEX('HELP ACC-ITEMS'!$H$4:$H$1000,SMALL(IF(C749='HELP ACC-ITEMS'!$C$4:$C$1000,ROW('HELP ACC-ITEMS'!$C$4:$C$1000)-3),COUNTIF($C$8:C749,C749))),"")</f>
        <v xml:space="preserve"> </v>
      </c>
    </row>
    <row r="750" spans="2:10">
      <c r="B750" s="55" t="str">
        <f>IF( E750&lt;&gt;"",COUNT($B$7:B749)+1,"")</f>
        <v/>
      </c>
      <c r="C750" s="57" t="str">
        <f>IFERROR(IF($D$3&lt;&gt;"",SMALL('HELP ACC-ITEMS'!$C$4:$C$1000,ROW(A744))," "),"    ")</f>
        <v xml:space="preserve"> </v>
      </c>
      <c r="D750" s="56" t="str">
        <f t="array" ref="D750">IFERROR(INDEX('HELP ACC-ITEMS'!$D$4:$D$1000,SMALL(IF(C750='HELP ACC-ITEMS'!$C$4:$C$1000,ROW('HELP ACC-ITEMS'!$C$4:$C$1000)-3),COUNTIF($C$8:C750,C750))),"")</f>
        <v xml:space="preserve"> </v>
      </c>
      <c r="E750" s="56" t="str">
        <f t="array" ref="E750">IFERROR(INDEX('HELP ACC-ITEMS'!$E$4:$E$1000,SMALL(IF(C750='HELP ACC-ITEMS'!$C$4:$C$1000,ROW('HELP ACC-ITEMS'!$C$4:$C$1000)-3),COUNTIF($C$8:C750,C750))),"")</f>
        <v/>
      </c>
      <c r="F750" s="56" t="str">
        <f t="array" ref="F750">IFERROR(INDEX('HELP ACC-ITEMS'!$F$4:$F$1000,SMALL(IF(C750='HELP ACC-ITEMS'!$C$4:$C$1000,ROW('HELP ACC-ITEMS'!$C$4:$C$1000)-3),COUNTIF($C$8:C750,C750))),"")</f>
        <v xml:space="preserve"> </v>
      </c>
      <c r="G750" s="55">
        <f t="array" ref="G750">IF(OR(MID($E750,1,4)="وارد",MID($E750,1,10)="مرتجع عميل"),IF($D$3&lt;&gt;"",INDEX('HELP ACC-ITEMS'!$G$4:$G$1000,SMALL(IF(C750='HELP ACC-ITEMS'!$C$4:$C$1000,ROW('HELP ACC-ITEMS'!$C$4:$C$1000)-3),COUNTIF($C$8:C750,C750)))),0)</f>
        <v>0</v>
      </c>
      <c r="H750" s="55">
        <f t="array" ref="H750">IF(OR(MID($E750,1,5)="منصرف",MID($E750,1,10)="مرتجع مورد"),IF($D$3&lt;&gt;"",INDEX('HELP ACC-ITEMS'!$G$4:$G$1000,SMALL(IF(C750='HELP ACC-ITEMS'!$C$4:$C$1000,ROW('HELP ACC-ITEMS'!$C$4:$C$1000)-3),COUNTIF($C$8:C750,C750)))),0)</f>
        <v>0</v>
      </c>
      <c r="I750" s="55">
        <f t="shared" si="14"/>
        <v>0</v>
      </c>
      <c r="J750" s="55" t="str">
        <f t="array" ref="J750">IFERROR(INDEX('HELP ACC-ITEMS'!$H$4:$H$1000,SMALL(IF(C750='HELP ACC-ITEMS'!$C$4:$C$1000,ROW('HELP ACC-ITEMS'!$C$4:$C$1000)-3),COUNTIF($C$8:C750,C750))),"")</f>
        <v xml:space="preserve"> </v>
      </c>
    </row>
    <row r="751" spans="2:10">
      <c r="B751" s="55" t="str">
        <f>IF( E751&lt;&gt;"",COUNT($B$7:B750)+1,"")</f>
        <v/>
      </c>
      <c r="C751" s="57" t="str">
        <f>IFERROR(IF($D$3&lt;&gt;"",SMALL('HELP ACC-ITEMS'!$C$4:$C$1000,ROW(A745))," "),"    ")</f>
        <v xml:space="preserve"> </v>
      </c>
      <c r="D751" s="56" t="str">
        <f t="array" ref="D751">IFERROR(INDEX('HELP ACC-ITEMS'!$D$4:$D$1000,SMALL(IF(C751='HELP ACC-ITEMS'!$C$4:$C$1000,ROW('HELP ACC-ITEMS'!$C$4:$C$1000)-3),COUNTIF($C$8:C751,C751))),"")</f>
        <v xml:space="preserve"> </v>
      </c>
      <c r="E751" s="56" t="str">
        <f t="array" ref="E751">IFERROR(INDEX('HELP ACC-ITEMS'!$E$4:$E$1000,SMALL(IF(C751='HELP ACC-ITEMS'!$C$4:$C$1000,ROW('HELP ACC-ITEMS'!$C$4:$C$1000)-3),COUNTIF($C$8:C751,C751))),"")</f>
        <v/>
      </c>
      <c r="F751" s="56" t="str">
        <f t="array" ref="F751">IFERROR(INDEX('HELP ACC-ITEMS'!$F$4:$F$1000,SMALL(IF(C751='HELP ACC-ITEMS'!$C$4:$C$1000,ROW('HELP ACC-ITEMS'!$C$4:$C$1000)-3),COUNTIF($C$8:C751,C751))),"")</f>
        <v xml:space="preserve"> </v>
      </c>
      <c r="G751" s="55">
        <f t="array" ref="G751">IF(OR(MID($E751,1,4)="وارد",MID($E751,1,10)="مرتجع عميل"),IF($D$3&lt;&gt;"",INDEX('HELP ACC-ITEMS'!$G$4:$G$1000,SMALL(IF(C751='HELP ACC-ITEMS'!$C$4:$C$1000,ROW('HELP ACC-ITEMS'!$C$4:$C$1000)-3),COUNTIF($C$8:C751,C751)))),0)</f>
        <v>0</v>
      </c>
      <c r="H751" s="55">
        <f t="array" ref="H751">IF(OR(MID($E751,1,5)="منصرف",MID($E751,1,10)="مرتجع مورد"),IF($D$3&lt;&gt;"",INDEX('HELP ACC-ITEMS'!$G$4:$G$1000,SMALL(IF(C751='HELP ACC-ITEMS'!$C$4:$C$1000,ROW('HELP ACC-ITEMS'!$C$4:$C$1000)-3),COUNTIF($C$8:C751,C751)))),0)</f>
        <v>0</v>
      </c>
      <c r="I751" s="55">
        <f t="shared" si="14"/>
        <v>0</v>
      </c>
      <c r="J751" s="55" t="str">
        <f t="array" ref="J751">IFERROR(INDEX('HELP ACC-ITEMS'!$H$4:$H$1000,SMALL(IF(C751='HELP ACC-ITEMS'!$C$4:$C$1000,ROW('HELP ACC-ITEMS'!$C$4:$C$1000)-3),COUNTIF($C$8:C751,C751))),"")</f>
        <v xml:space="preserve"> </v>
      </c>
    </row>
    <row r="752" spans="2:10">
      <c r="B752" s="55" t="str">
        <f>IF( E752&lt;&gt;"",COUNT($B$7:B751)+1,"")</f>
        <v/>
      </c>
      <c r="C752" s="57" t="str">
        <f>IFERROR(IF($D$3&lt;&gt;"",SMALL('HELP ACC-ITEMS'!$C$4:$C$1000,ROW(A746))," "),"    ")</f>
        <v xml:space="preserve"> </v>
      </c>
      <c r="D752" s="56" t="str">
        <f t="array" ref="D752">IFERROR(INDEX('HELP ACC-ITEMS'!$D$4:$D$1000,SMALL(IF(C752='HELP ACC-ITEMS'!$C$4:$C$1000,ROW('HELP ACC-ITEMS'!$C$4:$C$1000)-3),COUNTIF($C$8:C752,C752))),"")</f>
        <v xml:space="preserve"> </v>
      </c>
      <c r="E752" s="56" t="str">
        <f t="array" ref="E752">IFERROR(INDEX('HELP ACC-ITEMS'!$E$4:$E$1000,SMALL(IF(C752='HELP ACC-ITEMS'!$C$4:$C$1000,ROW('HELP ACC-ITEMS'!$C$4:$C$1000)-3),COUNTIF($C$8:C752,C752))),"")</f>
        <v/>
      </c>
      <c r="F752" s="56" t="str">
        <f t="array" ref="F752">IFERROR(INDEX('HELP ACC-ITEMS'!$F$4:$F$1000,SMALL(IF(C752='HELP ACC-ITEMS'!$C$4:$C$1000,ROW('HELP ACC-ITEMS'!$C$4:$C$1000)-3),COUNTIF($C$8:C752,C752))),"")</f>
        <v xml:space="preserve"> </v>
      </c>
      <c r="G752" s="55">
        <f t="array" ref="G752">IF(OR(MID($E752,1,4)="وارد",MID($E752,1,10)="مرتجع عميل"),IF($D$3&lt;&gt;"",INDEX('HELP ACC-ITEMS'!$G$4:$G$1000,SMALL(IF(C752='HELP ACC-ITEMS'!$C$4:$C$1000,ROW('HELP ACC-ITEMS'!$C$4:$C$1000)-3),COUNTIF($C$8:C752,C752)))),0)</f>
        <v>0</v>
      </c>
      <c r="H752" s="55">
        <f t="array" ref="H752">IF(OR(MID($E752,1,5)="منصرف",MID($E752,1,10)="مرتجع مورد"),IF($D$3&lt;&gt;"",INDEX('HELP ACC-ITEMS'!$G$4:$G$1000,SMALL(IF(C752='HELP ACC-ITEMS'!$C$4:$C$1000,ROW('HELP ACC-ITEMS'!$C$4:$C$1000)-3),COUNTIF($C$8:C752,C752)))),0)</f>
        <v>0</v>
      </c>
      <c r="I752" s="55">
        <f t="shared" si="14"/>
        <v>0</v>
      </c>
      <c r="J752" s="55" t="str">
        <f t="array" ref="J752">IFERROR(INDEX('HELP ACC-ITEMS'!$H$4:$H$1000,SMALL(IF(C752='HELP ACC-ITEMS'!$C$4:$C$1000,ROW('HELP ACC-ITEMS'!$C$4:$C$1000)-3),COUNTIF($C$8:C752,C752))),"")</f>
        <v xml:space="preserve"> </v>
      </c>
    </row>
    <row r="753" spans="2:10">
      <c r="B753" s="55" t="str">
        <f>IF( E753&lt;&gt;"",COUNT($B$7:B752)+1,"")</f>
        <v/>
      </c>
      <c r="C753" s="57" t="str">
        <f>IFERROR(IF($D$3&lt;&gt;"",SMALL('HELP ACC-ITEMS'!$C$4:$C$1000,ROW(A747))," "),"    ")</f>
        <v xml:space="preserve"> </v>
      </c>
      <c r="D753" s="56" t="str">
        <f t="array" ref="D753">IFERROR(INDEX('HELP ACC-ITEMS'!$D$4:$D$1000,SMALL(IF(C753='HELP ACC-ITEMS'!$C$4:$C$1000,ROW('HELP ACC-ITEMS'!$C$4:$C$1000)-3),COUNTIF($C$8:C753,C753))),"")</f>
        <v xml:space="preserve"> </v>
      </c>
      <c r="E753" s="56" t="str">
        <f t="array" ref="E753">IFERROR(INDEX('HELP ACC-ITEMS'!$E$4:$E$1000,SMALL(IF(C753='HELP ACC-ITEMS'!$C$4:$C$1000,ROW('HELP ACC-ITEMS'!$C$4:$C$1000)-3),COUNTIF($C$8:C753,C753))),"")</f>
        <v/>
      </c>
      <c r="F753" s="56" t="str">
        <f t="array" ref="F753">IFERROR(INDEX('HELP ACC-ITEMS'!$F$4:$F$1000,SMALL(IF(C753='HELP ACC-ITEMS'!$C$4:$C$1000,ROW('HELP ACC-ITEMS'!$C$4:$C$1000)-3),COUNTIF($C$8:C753,C753))),"")</f>
        <v xml:space="preserve"> </v>
      </c>
      <c r="G753" s="55">
        <f t="array" ref="G753">IF(OR(MID($E753,1,4)="وارد",MID($E753,1,10)="مرتجع عميل"),IF($D$3&lt;&gt;"",INDEX('HELP ACC-ITEMS'!$G$4:$G$1000,SMALL(IF(C753='HELP ACC-ITEMS'!$C$4:$C$1000,ROW('HELP ACC-ITEMS'!$C$4:$C$1000)-3),COUNTIF($C$8:C753,C753)))),0)</f>
        <v>0</v>
      </c>
      <c r="H753" s="55">
        <f t="array" ref="H753">IF(OR(MID($E753,1,5)="منصرف",MID($E753,1,10)="مرتجع مورد"),IF($D$3&lt;&gt;"",INDEX('HELP ACC-ITEMS'!$G$4:$G$1000,SMALL(IF(C753='HELP ACC-ITEMS'!$C$4:$C$1000,ROW('HELP ACC-ITEMS'!$C$4:$C$1000)-3),COUNTIF($C$8:C753,C753)))),0)</f>
        <v>0</v>
      </c>
      <c r="I753" s="55">
        <f t="shared" si="14"/>
        <v>0</v>
      </c>
      <c r="J753" s="55" t="str">
        <f t="array" ref="J753">IFERROR(INDEX('HELP ACC-ITEMS'!$H$4:$H$1000,SMALL(IF(C753='HELP ACC-ITEMS'!$C$4:$C$1000,ROW('HELP ACC-ITEMS'!$C$4:$C$1000)-3),COUNTIF($C$8:C753,C753))),"")</f>
        <v xml:space="preserve"> </v>
      </c>
    </row>
    <row r="754" spans="2:10">
      <c r="B754" s="55" t="str">
        <f>IF( E754&lt;&gt;"",COUNT($B$7:B753)+1,"")</f>
        <v/>
      </c>
      <c r="C754" s="57" t="str">
        <f>IFERROR(IF($D$3&lt;&gt;"",SMALL('HELP ACC-ITEMS'!$C$4:$C$1000,ROW(A748))," "),"    ")</f>
        <v xml:space="preserve"> </v>
      </c>
      <c r="D754" s="56" t="str">
        <f t="array" ref="D754">IFERROR(INDEX('HELP ACC-ITEMS'!$D$4:$D$1000,SMALL(IF(C754='HELP ACC-ITEMS'!$C$4:$C$1000,ROW('HELP ACC-ITEMS'!$C$4:$C$1000)-3),COUNTIF($C$8:C754,C754))),"")</f>
        <v xml:space="preserve"> </v>
      </c>
      <c r="E754" s="56" t="str">
        <f t="array" ref="E754">IFERROR(INDEX('HELP ACC-ITEMS'!$E$4:$E$1000,SMALL(IF(C754='HELP ACC-ITEMS'!$C$4:$C$1000,ROW('HELP ACC-ITEMS'!$C$4:$C$1000)-3),COUNTIF($C$8:C754,C754))),"")</f>
        <v/>
      </c>
      <c r="F754" s="56" t="str">
        <f t="array" ref="F754">IFERROR(INDEX('HELP ACC-ITEMS'!$F$4:$F$1000,SMALL(IF(C754='HELP ACC-ITEMS'!$C$4:$C$1000,ROW('HELP ACC-ITEMS'!$C$4:$C$1000)-3),COUNTIF($C$8:C754,C754))),"")</f>
        <v xml:space="preserve"> </v>
      </c>
      <c r="G754" s="55">
        <f t="array" ref="G754">IF(OR(MID($E754,1,4)="وارد",MID($E754,1,10)="مرتجع عميل"),IF($D$3&lt;&gt;"",INDEX('HELP ACC-ITEMS'!$G$4:$G$1000,SMALL(IF(C754='HELP ACC-ITEMS'!$C$4:$C$1000,ROW('HELP ACC-ITEMS'!$C$4:$C$1000)-3),COUNTIF($C$8:C754,C754)))),0)</f>
        <v>0</v>
      </c>
      <c r="H754" s="55">
        <f t="array" ref="H754">IF(OR(MID($E754,1,5)="منصرف",MID($E754,1,10)="مرتجع مورد"),IF($D$3&lt;&gt;"",INDEX('HELP ACC-ITEMS'!$G$4:$G$1000,SMALL(IF(C754='HELP ACC-ITEMS'!$C$4:$C$1000,ROW('HELP ACC-ITEMS'!$C$4:$C$1000)-3),COUNTIF($C$8:C754,C754)))),0)</f>
        <v>0</v>
      </c>
      <c r="I754" s="55">
        <f t="shared" si="14"/>
        <v>0</v>
      </c>
      <c r="J754" s="55" t="str">
        <f t="array" ref="J754">IFERROR(INDEX('HELP ACC-ITEMS'!$H$4:$H$1000,SMALL(IF(C754='HELP ACC-ITEMS'!$C$4:$C$1000,ROW('HELP ACC-ITEMS'!$C$4:$C$1000)-3),COUNTIF($C$8:C754,C754))),"")</f>
        <v xml:space="preserve"> </v>
      </c>
    </row>
    <row r="755" spans="2:10">
      <c r="B755" s="55" t="str">
        <f>IF( E755&lt;&gt;"",COUNT($B$7:B754)+1,"")</f>
        <v/>
      </c>
      <c r="C755" s="57" t="str">
        <f>IFERROR(IF($D$3&lt;&gt;"",SMALL('HELP ACC-ITEMS'!$C$4:$C$1000,ROW(A749))," "),"    ")</f>
        <v xml:space="preserve"> </v>
      </c>
      <c r="D755" s="56" t="str">
        <f t="array" ref="D755">IFERROR(INDEX('HELP ACC-ITEMS'!$D$4:$D$1000,SMALL(IF(C755='HELP ACC-ITEMS'!$C$4:$C$1000,ROW('HELP ACC-ITEMS'!$C$4:$C$1000)-3),COUNTIF($C$8:C755,C755))),"")</f>
        <v xml:space="preserve"> </v>
      </c>
      <c r="E755" s="56" t="str">
        <f t="array" ref="E755">IFERROR(INDEX('HELP ACC-ITEMS'!$E$4:$E$1000,SMALL(IF(C755='HELP ACC-ITEMS'!$C$4:$C$1000,ROW('HELP ACC-ITEMS'!$C$4:$C$1000)-3),COUNTIF($C$8:C755,C755))),"")</f>
        <v/>
      </c>
      <c r="F755" s="56" t="str">
        <f t="array" ref="F755">IFERROR(INDEX('HELP ACC-ITEMS'!$F$4:$F$1000,SMALL(IF(C755='HELP ACC-ITEMS'!$C$4:$C$1000,ROW('HELP ACC-ITEMS'!$C$4:$C$1000)-3),COUNTIF($C$8:C755,C755))),"")</f>
        <v xml:space="preserve"> </v>
      </c>
      <c r="G755" s="55">
        <f t="array" ref="G755">IF(OR(MID($E755,1,4)="وارد",MID($E755,1,10)="مرتجع عميل"),IF($D$3&lt;&gt;"",INDEX('HELP ACC-ITEMS'!$G$4:$G$1000,SMALL(IF(C755='HELP ACC-ITEMS'!$C$4:$C$1000,ROW('HELP ACC-ITEMS'!$C$4:$C$1000)-3),COUNTIF($C$8:C755,C755)))),0)</f>
        <v>0</v>
      </c>
      <c r="H755" s="55">
        <f t="array" ref="H755">IF(OR(MID($E755,1,5)="منصرف",MID($E755,1,10)="مرتجع مورد"),IF($D$3&lt;&gt;"",INDEX('HELP ACC-ITEMS'!$G$4:$G$1000,SMALL(IF(C755='HELP ACC-ITEMS'!$C$4:$C$1000,ROW('HELP ACC-ITEMS'!$C$4:$C$1000)-3),COUNTIF($C$8:C755,C755)))),0)</f>
        <v>0</v>
      </c>
      <c r="I755" s="55">
        <f t="shared" si="14"/>
        <v>0</v>
      </c>
      <c r="J755" s="55" t="str">
        <f t="array" ref="J755">IFERROR(INDEX('HELP ACC-ITEMS'!$H$4:$H$1000,SMALL(IF(C755='HELP ACC-ITEMS'!$C$4:$C$1000,ROW('HELP ACC-ITEMS'!$C$4:$C$1000)-3),COUNTIF($C$8:C755,C755))),"")</f>
        <v xml:space="preserve"> </v>
      </c>
    </row>
    <row r="756" spans="2:10">
      <c r="B756" s="55" t="str">
        <f>IF( E756&lt;&gt;"",COUNT($B$7:B755)+1,"")</f>
        <v/>
      </c>
      <c r="C756" s="57" t="str">
        <f>IFERROR(IF($D$3&lt;&gt;"",SMALL('HELP ACC-ITEMS'!$C$4:$C$1000,ROW(A750))," "),"    ")</f>
        <v xml:space="preserve"> </v>
      </c>
      <c r="D756" s="56" t="str">
        <f t="array" ref="D756">IFERROR(INDEX('HELP ACC-ITEMS'!$D$4:$D$1000,SMALL(IF(C756='HELP ACC-ITEMS'!$C$4:$C$1000,ROW('HELP ACC-ITEMS'!$C$4:$C$1000)-3),COUNTIF($C$8:C756,C756))),"")</f>
        <v xml:space="preserve"> </v>
      </c>
      <c r="E756" s="56" t="str">
        <f t="array" ref="E756">IFERROR(INDEX('HELP ACC-ITEMS'!$E$4:$E$1000,SMALL(IF(C756='HELP ACC-ITEMS'!$C$4:$C$1000,ROW('HELP ACC-ITEMS'!$C$4:$C$1000)-3),COUNTIF($C$8:C756,C756))),"")</f>
        <v/>
      </c>
      <c r="F756" s="56" t="str">
        <f t="array" ref="F756">IFERROR(INDEX('HELP ACC-ITEMS'!$F$4:$F$1000,SMALL(IF(C756='HELP ACC-ITEMS'!$C$4:$C$1000,ROW('HELP ACC-ITEMS'!$C$4:$C$1000)-3),COUNTIF($C$8:C756,C756))),"")</f>
        <v xml:space="preserve"> </v>
      </c>
      <c r="G756" s="55">
        <f t="array" ref="G756">IF(OR(MID($E756,1,4)="وارد",MID($E756,1,10)="مرتجع عميل"),IF($D$3&lt;&gt;"",INDEX('HELP ACC-ITEMS'!$G$4:$G$1000,SMALL(IF(C756='HELP ACC-ITEMS'!$C$4:$C$1000,ROW('HELP ACC-ITEMS'!$C$4:$C$1000)-3),COUNTIF($C$8:C756,C756)))),0)</f>
        <v>0</v>
      </c>
      <c r="H756" s="55">
        <f t="array" ref="H756">IF(OR(MID($E756,1,5)="منصرف",MID($E756,1,10)="مرتجع مورد"),IF($D$3&lt;&gt;"",INDEX('HELP ACC-ITEMS'!$G$4:$G$1000,SMALL(IF(C756='HELP ACC-ITEMS'!$C$4:$C$1000,ROW('HELP ACC-ITEMS'!$C$4:$C$1000)-3),COUNTIF($C$8:C756,C756)))),0)</f>
        <v>0</v>
      </c>
      <c r="I756" s="55">
        <f t="shared" si="14"/>
        <v>0</v>
      </c>
      <c r="J756" s="55" t="str">
        <f t="array" ref="J756">IFERROR(INDEX('HELP ACC-ITEMS'!$H$4:$H$1000,SMALL(IF(C756='HELP ACC-ITEMS'!$C$4:$C$1000,ROW('HELP ACC-ITEMS'!$C$4:$C$1000)-3),COUNTIF($C$8:C756,C756))),"")</f>
        <v xml:space="preserve"> </v>
      </c>
    </row>
    <row r="757" spans="2:10">
      <c r="B757" s="55" t="str">
        <f>IF( E757&lt;&gt;"",COUNT($B$7:B756)+1,"")</f>
        <v/>
      </c>
      <c r="C757" s="57" t="str">
        <f>IFERROR(IF($D$3&lt;&gt;"",SMALL('HELP ACC-ITEMS'!$C$4:$C$1000,ROW(A751))," "),"    ")</f>
        <v xml:space="preserve"> </v>
      </c>
      <c r="D757" s="56" t="str">
        <f t="array" ref="D757">IFERROR(INDEX('HELP ACC-ITEMS'!$D$4:$D$1000,SMALL(IF(C757='HELP ACC-ITEMS'!$C$4:$C$1000,ROW('HELP ACC-ITEMS'!$C$4:$C$1000)-3),COUNTIF($C$8:C757,C757))),"")</f>
        <v xml:space="preserve"> </v>
      </c>
      <c r="E757" s="56" t="str">
        <f t="array" ref="E757">IFERROR(INDEX('HELP ACC-ITEMS'!$E$4:$E$1000,SMALL(IF(C757='HELP ACC-ITEMS'!$C$4:$C$1000,ROW('HELP ACC-ITEMS'!$C$4:$C$1000)-3),COUNTIF($C$8:C757,C757))),"")</f>
        <v/>
      </c>
      <c r="F757" s="56" t="str">
        <f t="array" ref="F757">IFERROR(INDEX('HELP ACC-ITEMS'!$F$4:$F$1000,SMALL(IF(C757='HELP ACC-ITEMS'!$C$4:$C$1000,ROW('HELP ACC-ITEMS'!$C$4:$C$1000)-3),COUNTIF($C$8:C757,C757))),"")</f>
        <v xml:space="preserve"> </v>
      </c>
      <c r="G757" s="55">
        <f t="array" ref="G757">IF(OR(MID($E757,1,4)="وارد",MID($E757,1,10)="مرتجع عميل"),IF($D$3&lt;&gt;"",INDEX('HELP ACC-ITEMS'!$G$4:$G$1000,SMALL(IF(C757='HELP ACC-ITEMS'!$C$4:$C$1000,ROW('HELP ACC-ITEMS'!$C$4:$C$1000)-3),COUNTIF($C$8:C757,C757)))),0)</f>
        <v>0</v>
      </c>
      <c r="H757" s="55">
        <f t="array" ref="H757">IF(OR(MID($E757,1,5)="منصرف",MID($E757,1,10)="مرتجع مورد"),IF($D$3&lt;&gt;"",INDEX('HELP ACC-ITEMS'!$G$4:$G$1000,SMALL(IF(C757='HELP ACC-ITEMS'!$C$4:$C$1000,ROW('HELP ACC-ITEMS'!$C$4:$C$1000)-3),COUNTIF($C$8:C757,C757)))),0)</f>
        <v>0</v>
      </c>
      <c r="I757" s="55">
        <f t="shared" si="14"/>
        <v>0</v>
      </c>
      <c r="J757" s="55" t="str">
        <f t="array" ref="J757">IFERROR(INDEX('HELP ACC-ITEMS'!$H$4:$H$1000,SMALL(IF(C757='HELP ACC-ITEMS'!$C$4:$C$1000,ROW('HELP ACC-ITEMS'!$C$4:$C$1000)-3),COUNTIF($C$8:C757,C757))),"")</f>
        <v xml:space="preserve"> </v>
      </c>
    </row>
    <row r="758" spans="2:10">
      <c r="B758" s="55" t="str">
        <f>IF( E758&lt;&gt;"",COUNT($B$7:B757)+1,"")</f>
        <v/>
      </c>
      <c r="C758" s="57" t="str">
        <f>IFERROR(IF($D$3&lt;&gt;"",SMALL('HELP ACC-ITEMS'!$C$4:$C$1000,ROW(A752))," "),"    ")</f>
        <v xml:space="preserve"> </v>
      </c>
      <c r="D758" s="56" t="str">
        <f t="array" ref="D758">IFERROR(INDEX('HELP ACC-ITEMS'!$D$4:$D$1000,SMALL(IF(C758='HELP ACC-ITEMS'!$C$4:$C$1000,ROW('HELP ACC-ITEMS'!$C$4:$C$1000)-3),COUNTIF($C$8:C758,C758))),"")</f>
        <v xml:space="preserve"> </v>
      </c>
      <c r="E758" s="56" t="str">
        <f t="array" ref="E758">IFERROR(INDEX('HELP ACC-ITEMS'!$E$4:$E$1000,SMALL(IF(C758='HELP ACC-ITEMS'!$C$4:$C$1000,ROW('HELP ACC-ITEMS'!$C$4:$C$1000)-3),COUNTIF($C$8:C758,C758))),"")</f>
        <v/>
      </c>
      <c r="F758" s="56" t="str">
        <f t="array" ref="F758">IFERROR(INDEX('HELP ACC-ITEMS'!$F$4:$F$1000,SMALL(IF(C758='HELP ACC-ITEMS'!$C$4:$C$1000,ROW('HELP ACC-ITEMS'!$C$4:$C$1000)-3),COUNTIF($C$8:C758,C758))),"")</f>
        <v xml:space="preserve"> </v>
      </c>
      <c r="G758" s="55">
        <f t="array" ref="G758">IF(OR(MID($E758,1,4)="وارد",MID($E758,1,10)="مرتجع عميل"),IF($D$3&lt;&gt;"",INDEX('HELP ACC-ITEMS'!$G$4:$G$1000,SMALL(IF(C758='HELP ACC-ITEMS'!$C$4:$C$1000,ROW('HELP ACC-ITEMS'!$C$4:$C$1000)-3),COUNTIF($C$8:C758,C758)))),0)</f>
        <v>0</v>
      </c>
      <c r="H758" s="55">
        <f t="array" ref="H758">IF(OR(MID($E758,1,5)="منصرف",MID($E758,1,10)="مرتجع مورد"),IF($D$3&lt;&gt;"",INDEX('HELP ACC-ITEMS'!$G$4:$G$1000,SMALL(IF(C758='HELP ACC-ITEMS'!$C$4:$C$1000,ROW('HELP ACC-ITEMS'!$C$4:$C$1000)-3),COUNTIF($C$8:C758,C758)))),0)</f>
        <v>0</v>
      </c>
      <c r="I758" s="55">
        <f t="shared" si="14"/>
        <v>0</v>
      </c>
      <c r="J758" s="55" t="str">
        <f t="array" ref="J758">IFERROR(INDEX('HELP ACC-ITEMS'!$H$4:$H$1000,SMALL(IF(C758='HELP ACC-ITEMS'!$C$4:$C$1000,ROW('HELP ACC-ITEMS'!$C$4:$C$1000)-3),COUNTIF($C$8:C758,C758))),"")</f>
        <v xml:space="preserve"> </v>
      </c>
    </row>
    <row r="759" spans="2:10">
      <c r="B759" s="55" t="str">
        <f>IF( E759&lt;&gt;"",COUNT($B$7:B758)+1,"")</f>
        <v/>
      </c>
      <c r="C759" s="57" t="str">
        <f>IFERROR(IF($D$3&lt;&gt;"",SMALL('HELP ACC-ITEMS'!$C$4:$C$1000,ROW(A753))," "),"    ")</f>
        <v xml:space="preserve"> </v>
      </c>
      <c r="D759" s="56" t="str">
        <f t="array" ref="D759">IFERROR(INDEX('HELP ACC-ITEMS'!$D$4:$D$1000,SMALL(IF(C759='HELP ACC-ITEMS'!$C$4:$C$1000,ROW('HELP ACC-ITEMS'!$C$4:$C$1000)-3),COUNTIF($C$8:C759,C759))),"")</f>
        <v xml:space="preserve"> </v>
      </c>
      <c r="E759" s="56" t="str">
        <f t="array" ref="E759">IFERROR(INDEX('HELP ACC-ITEMS'!$E$4:$E$1000,SMALL(IF(C759='HELP ACC-ITEMS'!$C$4:$C$1000,ROW('HELP ACC-ITEMS'!$C$4:$C$1000)-3),COUNTIF($C$8:C759,C759))),"")</f>
        <v/>
      </c>
      <c r="F759" s="56" t="str">
        <f t="array" ref="F759">IFERROR(INDEX('HELP ACC-ITEMS'!$F$4:$F$1000,SMALL(IF(C759='HELP ACC-ITEMS'!$C$4:$C$1000,ROW('HELP ACC-ITEMS'!$C$4:$C$1000)-3),COUNTIF($C$8:C759,C759))),"")</f>
        <v xml:space="preserve"> </v>
      </c>
      <c r="G759" s="55">
        <f t="array" ref="G759">IF(OR(MID($E759,1,4)="وارد",MID($E759,1,10)="مرتجع عميل"),IF($D$3&lt;&gt;"",INDEX('HELP ACC-ITEMS'!$G$4:$G$1000,SMALL(IF(C759='HELP ACC-ITEMS'!$C$4:$C$1000,ROW('HELP ACC-ITEMS'!$C$4:$C$1000)-3),COUNTIF($C$8:C759,C759)))),0)</f>
        <v>0</v>
      </c>
      <c r="H759" s="55">
        <f t="array" ref="H759">IF(OR(MID($E759,1,5)="منصرف",MID($E759,1,10)="مرتجع مورد"),IF($D$3&lt;&gt;"",INDEX('HELP ACC-ITEMS'!$G$4:$G$1000,SMALL(IF(C759='HELP ACC-ITEMS'!$C$4:$C$1000,ROW('HELP ACC-ITEMS'!$C$4:$C$1000)-3),COUNTIF($C$8:C759,C759)))),0)</f>
        <v>0</v>
      </c>
      <c r="I759" s="55">
        <f t="shared" si="14"/>
        <v>0</v>
      </c>
      <c r="J759" s="55" t="str">
        <f t="array" ref="J759">IFERROR(INDEX('HELP ACC-ITEMS'!$H$4:$H$1000,SMALL(IF(C759='HELP ACC-ITEMS'!$C$4:$C$1000,ROW('HELP ACC-ITEMS'!$C$4:$C$1000)-3),COUNTIF($C$8:C759,C759))),"")</f>
        <v xml:space="preserve"> </v>
      </c>
    </row>
    <row r="760" spans="2:10">
      <c r="B760" s="55" t="str">
        <f>IF( E760&lt;&gt;"",COUNT($B$7:B759)+1,"")</f>
        <v/>
      </c>
      <c r="C760" s="57" t="str">
        <f>IFERROR(IF($D$3&lt;&gt;"",SMALL('HELP ACC-ITEMS'!$C$4:$C$1000,ROW(A754))," "),"    ")</f>
        <v xml:space="preserve"> </v>
      </c>
      <c r="D760" s="56" t="str">
        <f t="array" ref="D760">IFERROR(INDEX('HELP ACC-ITEMS'!$D$4:$D$1000,SMALL(IF(C760='HELP ACC-ITEMS'!$C$4:$C$1000,ROW('HELP ACC-ITEMS'!$C$4:$C$1000)-3),COUNTIF($C$8:C760,C760))),"")</f>
        <v xml:space="preserve"> </v>
      </c>
      <c r="E760" s="56" t="str">
        <f t="array" ref="E760">IFERROR(INDEX('HELP ACC-ITEMS'!$E$4:$E$1000,SMALL(IF(C760='HELP ACC-ITEMS'!$C$4:$C$1000,ROW('HELP ACC-ITEMS'!$C$4:$C$1000)-3),COUNTIF($C$8:C760,C760))),"")</f>
        <v/>
      </c>
      <c r="F760" s="56" t="str">
        <f t="array" ref="F760">IFERROR(INDEX('HELP ACC-ITEMS'!$F$4:$F$1000,SMALL(IF(C760='HELP ACC-ITEMS'!$C$4:$C$1000,ROW('HELP ACC-ITEMS'!$C$4:$C$1000)-3),COUNTIF($C$8:C760,C760))),"")</f>
        <v xml:space="preserve"> </v>
      </c>
      <c r="G760" s="55">
        <f t="array" ref="G760">IF(OR(MID($E760,1,4)="وارد",MID($E760,1,10)="مرتجع عميل"),IF($D$3&lt;&gt;"",INDEX('HELP ACC-ITEMS'!$G$4:$G$1000,SMALL(IF(C760='HELP ACC-ITEMS'!$C$4:$C$1000,ROW('HELP ACC-ITEMS'!$C$4:$C$1000)-3),COUNTIF($C$8:C760,C760)))),0)</f>
        <v>0</v>
      </c>
      <c r="H760" s="55">
        <f t="array" ref="H760">IF(OR(MID($E760,1,5)="منصرف",MID($E760,1,10)="مرتجع مورد"),IF($D$3&lt;&gt;"",INDEX('HELP ACC-ITEMS'!$G$4:$G$1000,SMALL(IF(C760='HELP ACC-ITEMS'!$C$4:$C$1000,ROW('HELP ACC-ITEMS'!$C$4:$C$1000)-3),COUNTIF($C$8:C760,C760)))),0)</f>
        <v>0</v>
      </c>
      <c r="I760" s="55">
        <f t="shared" si="14"/>
        <v>0</v>
      </c>
      <c r="J760" s="55" t="str">
        <f t="array" ref="J760">IFERROR(INDEX('HELP ACC-ITEMS'!$H$4:$H$1000,SMALL(IF(C760='HELP ACC-ITEMS'!$C$4:$C$1000,ROW('HELP ACC-ITEMS'!$C$4:$C$1000)-3),COUNTIF($C$8:C760,C760))),"")</f>
        <v xml:space="preserve"> </v>
      </c>
    </row>
    <row r="761" spans="2:10">
      <c r="B761" s="55" t="str">
        <f>IF( E761&lt;&gt;"",COUNT($B$7:B760)+1,"")</f>
        <v/>
      </c>
      <c r="C761" s="57" t="str">
        <f>IFERROR(IF($D$3&lt;&gt;"",SMALL('HELP ACC-ITEMS'!$C$4:$C$1000,ROW(A755))," "),"    ")</f>
        <v xml:space="preserve"> </v>
      </c>
      <c r="D761" s="56" t="str">
        <f t="array" ref="D761">IFERROR(INDEX('HELP ACC-ITEMS'!$D$4:$D$1000,SMALL(IF(C761='HELP ACC-ITEMS'!$C$4:$C$1000,ROW('HELP ACC-ITEMS'!$C$4:$C$1000)-3),COUNTIF($C$8:C761,C761))),"")</f>
        <v xml:space="preserve"> </v>
      </c>
      <c r="E761" s="56" t="str">
        <f t="array" ref="E761">IFERROR(INDEX('HELP ACC-ITEMS'!$E$4:$E$1000,SMALL(IF(C761='HELP ACC-ITEMS'!$C$4:$C$1000,ROW('HELP ACC-ITEMS'!$C$4:$C$1000)-3),COUNTIF($C$8:C761,C761))),"")</f>
        <v/>
      </c>
      <c r="F761" s="56" t="str">
        <f t="array" ref="F761">IFERROR(INDEX('HELP ACC-ITEMS'!$F$4:$F$1000,SMALL(IF(C761='HELP ACC-ITEMS'!$C$4:$C$1000,ROW('HELP ACC-ITEMS'!$C$4:$C$1000)-3),COUNTIF($C$8:C761,C761))),"")</f>
        <v xml:space="preserve"> </v>
      </c>
      <c r="G761" s="55">
        <f t="array" ref="G761">IF(OR(MID($E761,1,4)="وارد",MID($E761,1,10)="مرتجع عميل"),IF($D$3&lt;&gt;"",INDEX('HELP ACC-ITEMS'!$G$4:$G$1000,SMALL(IF(C761='HELP ACC-ITEMS'!$C$4:$C$1000,ROW('HELP ACC-ITEMS'!$C$4:$C$1000)-3),COUNTIF($C$8:C761,C761)))),0)</f>
        <v>0</v>
      </c>
      <c r="H761" s="55">
        <f t="array" ref="H761">IF(OR(MID($E761,1,5)="منصرف",MID($E761,1,10)="مرتجع مورد"),IF($D$3&lt;&gt;"",INDEX('HELP ACC-ITEMS'!$G$4:$G$1000,SMALL(IF(C761='HELP ACC-ITEMS'!$C$4:$C$1000,ROW('HELP ACC-ITEMS'!$C$4:$C$1000)-3),COUNTIF($C$8:C761,C761)))),0)</f>
        <v>0</v>
      </c>
      <c r="I761" s="55">
        <f t="shared" si="14"/>
        <v>0</v>
      </c>
      <c r="J761" s="55" t="str">
        <f t="array" ref="J761">IFERROR(INDEX('HELP ACC-ITEMS'!$H$4:$H$1000,SMALL(IF(C761='HELP ACC-ITEMS'!$C$4:$C$1000,ROW('HELP ACC-ITEMS'!$C$4:$C$1000)-3),COUNTIF($C$8:C761,C761))),"")</f>
        <v xml:space="preserve"> </v>
      </c>
    </row>
    <row r="762" spans="2:10">
      <c r="B762" s="55" t="str">
        <f>IF( E762&lt;&gt;"",COUNT($B$7:B761)+1,"")</f>
        <v/>
      </c>
      <c r="C762" s="57" t="str">
        <f>IFERROR(IF($D$3&lt;&gt;"",SMALL('HELP ACC-ITEMS'!$C$4:$C$1000,ROW(A756))," "),"    ")</f>
        <v xml:space="preserve"> </v>
      </c>
      <c r="D762" s="56" t="str">
        <f t="array" ref="D762">IFERROR(INDEX('HELP ACC-ITEMS'!$D$4:$D$1000,SMALL(IF(C762='HELP ACC-ITEMS'!$C$4:$C$1000,ROW('HELP ACC-ITEMS'!$C$4:$C$1000)-3),COUNTIF($C$8:C762,C762))),"")</f>
        <v xml:space="preserve"> </v>
      </c>
      <c r="E762" s="56" t="str">
        <f t="array" ref="E762">IFERROR(INDEX('HELP ACC-ITEMS'!$E$4:$E$1000,SMALL(IF(C762='HELP ACC-ITEMS'!$C$4:$C$1000,ROW('HELP ACC-ITEMS'!$C$4:$C$1000)-3),COUNTIF($C$8:C762,C762))),"")</f>
        <v/>
      </c>
      <c r="F762" s="56" t="str">
        <f t="array" ref="F762">IFERROR(INDEX('HELP ACC-ITEMS'!$F$4:$F$1000,SMALL(IF(C762='HELP ACC-ITEMS'!$C$4:$C$1000,ROW('HELP ACC-ITEMS'!$C$4:$C$1000)-3),COUNTIF($C$8:C762,C762))),"")</f>
        <v xml:space="preserve"> </v>
      </c>
      <c r="G762" s="55">
        <f t="array" ref="G762">IF(OR(MID($E762,1,4)="وارد",MID($E762,1,10)="مرتجع عميل"),IF($D$3&lt;&gt;"",INDEX('HELP ACC-ITEMS'!$G$4:$G$1000,SMALL(IF(C762='HELP ACC-ITEMS'!$C$4:$C$1000,ROW('HELP ACC-ITEMS'!$C$4:$C$1000)-3),COUNTIF($C$8:C762,C762)))),0)</f>
        <v>0</v>
      </c>
      <c r="H762" s="55">
        <f t="array" ref="H762">IF(OR(MID($E762,1,5)="منصرف",MID($E762,1,10)="مرتجع مورد"),IF($D$3&lt;&gt;"",INDEX('HELP ACC-ITEMS'!$G$4:$G$1000,SMALL(IF(C762='HELP ACC-ITEMS'!$C$4:$C$1000,ROW('HELP ACC-ITEMS'!$C$4:$C$1000)-3),COUNTIF($C$8:C762,C762)))),0)</f>
        <v>0</v>
      </c>
      <c r="I762" s="55">
        <f t="shared" si="14"/>
        <v>0</v>
      </c>
      <c r="J762" s="55" t="str">
        <f t="array" ref="J762">IFERROR(INDEX('HELP ACC-ITEMS'!$H$4:$H$1000,SMALL(IF(C762='HELP ACC-ITEMS'!$C$4:$C$1000,ROW('HELP ACC-ITEMS'!$C$4:$C$1000)-3),COUNTIF($C$8:C762,C762))),"")</f>
        <v xml:space="preserve"> </v>
      </c>
    </row>
    <row r="763" spans="2:10">
      <c r="B763" s="55" t="str">
        <f>IF( E763&lt;&gt;"",COUNT($B$7:B762)+1,"")</f>
        <v/>
      </c>
      <c r="C763" s="57" t="str">
        <f>IFERROR(IF($D$3&lt;&gt;"",SMALL('HELP ACC-ITEMS'!$C$4:$C$1000,ROW(A757))," "),"    ")</f>
        <v xml:space="preserve"> </v>
      </c>
      <c r="D763" s="56" t="str">
        <f t="array" ref="D763">IFERROR(INDEX('HELP ACC-ITEMS'!$D$4:$D$1000,SMALL(IF(C763='HELP ACC-ITEMS'!$C$4:$C$1000,ROW('HELP ACC-ITEMS'!$C$4:$C$1000)-3),COUNTIF($C$8:C763,C763))),"")</f>
        <v xml:space="preserve"> </v>
      </c>
      <c r="E763" s="56" t="str">
        <f t="array" ref="E763">IFERROR(INDEX('HELP ACC-ITEMS'!$E$4:$E$1000,SMALL(IF(C763='HELP ACC-ITEMS'!$C$4:$C$1000,ROW('HELP ACC-ITEMS'!$C$4:$C$1000)-3),COUNTIF($C$8:C763,C763))),"")</f>
        <v/>
      </c>
      <c r="F763" s="56" t="str">
        <f t="array" ref="F763">IFERROR(INDEX('HELP ACC-ITEMS'!$F$4:$F$1000,SMALL(IF(C763='HELP ACC-ITEMS'!$C$4:$C$1000,ROW('HELP ACC-ITEMS'!$C$4:$C$1000)-3),COUNTIF($C$8:C763,C763))),"")</f>
        <v xml:space="preserve"> </v>
      </c>
      <c r="G763" s="55">
        <f t="array" ref="G763">IF(OR(MID($E763,1,4)="وارد",MID($E763,1,10)="مرتجع عميل"),IF($D$3&lt;&gt;"",INDEX('HELP ACC-ITEMS'!$G$4:$G$1000,SMALL(IF(C763='HELP ACC-ITEMS'!$C$4:$C$1000,ROW('HELP ACC-ITEMS'!$C$4:$C$1000)-3),COUNTIF($C$8:C763,C763)))),0)</f>
        <v>0</v>
      </c>
      <c r="H763" s="55">
        <f t="array" ref="H763">IF(OR(MID($E763,1,5)="منصرف",MID($E763,1,10)="مرتجع مورد"),IF($D$3&lt;&gt;"",INDEX('HELP ACC-ITEMS'!$G$4:$G$1000,SMALL(IF(C763='HELP ACC-ITEMS'!$C$4:$C$1000,ROW('HELP ACC-ITEMS'!$C$4:$C$1000)-3),COUNTIF($C$8:C763,C763)))),0)</f>
        <v>0</v>
      </c>
      <c r="I763" s="55">
        <f t="shared" si="14"/>
        <v>0</v>
      </c>
      <c r="J763" s="55" t="str">
        <f t="array" ref="J763">IFERROR(INDEX('HELP ACC-ITEMS'!$H$4:$H$1000,SMALL(IF(C763='HELP ACC-ITEMS'!$C$4:$C$1000,ROW('HELP ACC-ITEMS'!$C$4:$C$1000)-3),COUNTIF($C$8:C763,C763))),"")</f>
        <v xml:space="preserve"> </v>
      </c>
    </row>
    <row r="764" spans="2:10">
      <c r="B764" s="55" t="str">
        <f>IF( E764&lt;&gt;"",COUNT($B$7:B763)+1,"")</f>
        <v/>
      </c>
      <c r="C764" s="57" t="str">
        <f>IFERROR(IF($D$3&lt;&gt;"",SMALL('HELP ACC-ITEMS'!$C$4:$C$1000,ROW(A758))," "),"    ")</f>
        <v xml:space="preserve"> </v>
      </c>
      <c r="D764" s="56" t="str">
        <f t="array" ref="D764">IFERROR(INDEX('HELP ACC-ITEMS'!$D$4:$D$1000,SMALL(IF(C764='HELP ACC-ITEMS'!$C$4:$C$1000,ROW('HELP ACC-ITEMS'!$C$4:$C$1000)-3),COUNTIF($C$8:C764,C764))),"")</f>
        <v xml:space="preserve"> </v>
      </c>
      <c r="E764" s="56" t="str">
        <f t="array" ref="E764">IFERROR(INDEX('HELP ACC-ITEMS'!$E$4:$E$1000,SMALL(IF(C764='HELP ACC-ITEMS'!$C$4:$C$1000,ROW('HELP ACC-ITEMS'!$C$4:$C$1000)-3),COUNTIF($C$8:C764,C764))),"")</f>
        <v/>
      </c>
      <c r="F764" s="56" t="str">
        <f t="array" ref="F764">IFERROR(INDEX('HELP ACC-ITEMS'!$F$4:$F$1000,SMALL(IF(C764='HELP ACC-ITEMS'!$C$4:$C$1000,ROW('HELP ACC-ITEMS'!$C$4:$C$1000)-3),COUNTIF($C$8:C764,C764))),"")</f>
        <v xml:space="preserve"> </v>
      </c>
      <c r="G764" s="55">
        <f t="array" ref="G764">IF(OR(MID($E764,1,4)="وارد",MID($E764,1,10)="مرتجع عميل"),IF($D$3&lt;&gt;"",INDEX('HELP ACC-ITEMS'!$G$4:$G$1000,SMALL(IF(C764='HELP ACC-ITEMS'!$C$4:$C$1000,ROW('HELP ACC-ITEMS'!$C$4:$C$1000)-3),COUNTIF($C$8:C764,C764)))),0)</f>
        <v>0</v>
      </c>
      <c r="H764" s="55">
        <f t="array" ref="H764">IF(OR(MID($E764,1,5)="منصرف",MID($E764,1,10)="مرتجع مورد"),IF($D$3&lt;&gt;"",INDEX('HELP ACC-ITEMS'!$G$4:$G$1000,SMALL(IF(C764='HELP ACC-ITEMS'!$C$4:$C$1000,ROW('HELP ACC-ITEMS'!$C$4:$C$1000)-3),COUNTIF($C$8:C764,C764)))),0)</f>
        <v>0</v>
      </c>
      <c r="I764" s="55">
        <f t="shared" si="14"/>
        <v>0</v>
      </c>
      <c r="J764" s="55" t="str">
        <f t="array" ref="J764">IFERROR(INDEX('HELP ACC-ITEMS'!$H$4:$H$1000,SMALL(IF(C764='HELP ACC-ITEMS'!$C$4:$C$1000,ROW('HELP ACC-ITEMS'!$C$4:$C$1000)-3),COUNTIF($C$8:C764,C764))),"")</f>
        <v xml:space="preserve"> </v>
      </c>
    </row>
    <row r="765" spans="2:10">
      <c r="B765" s="55" t="str">
        <f>IF( E765&lt;&gt;"",COUNT($B$7:B764)+1,"")</f>
        <v/>
      </c>
      <c r="C765" s="57" t="str">
        <f>IFERROR(IF($D$3&lt;&gt;"",SMALL('HELP ACC-ITEMS'!$C$4:$C$1000,ROW(A759))," "),"    ")</f>
        <v xml:space="preserve"> </v>
      </c>
      <c r="D765" s="56" t="str">
        <f t="array" ref="D765">IFERROR(INDEX('HELP ACC-ITEMS'!$D$4:$D$1000,SMALL(IF(C765='HELP ACC-ITEMS'!$C$4:$C$1000,ROW('HELP ACC-ITEMS'!$C$4:$C$1000)-3),COUNTIF($C$8:C765,C765))),"")</f>
        <v xml:space="preserve"> </v>
      </c>
      <c r="E765" s="56" t="str">
        <f t="array" ref="E765">IFERROR(INDEX('HELP ACC-ITEMS'!$E$4:$E$1000,SMALL(IF(C765='HELP ACC-ITEMS'!$C$4:$C$1000,ROW('HELP ACC-ITEMS'!$C$4:$C$1000)-3),COUNTIF($C$8:C765,C765))),"")</f>
        <v/>
      </c>
      <c r="F765" s="56" t="str">
        <f t="array" ref="F765">IFERROR(INDEX('HELP ACC-ITEMS'!$F$4:$F$1000,SMALL(IF(C765='HELP ACC-ITEMS'!$C$4:$C$1000,ROW('HELP ACC-ITEMS'!$C$4:$C$1000)-3),COUNTIF($C$8:C765,C765))),"")</f>
        <v xml:space="preserve"> </v>
      </c>
      <c r="G765" s="55">
        <f t="array" ref="G765">IF(OR(MID($E765,1,4)="وارد",MID($E765,1,10)="مرتجع عميل"),IF($D$3&lt;&gt;"",INDEX('HELP ACC-ITEMS'!$G$4:$G$1000,SMALL(IF(C765='HELP ACC-ITEMS'!$C$4:$C$1000,ROW('HELP ACC-ITEMS'!$C$4:$C$1000)-3),COUNTIF($C$8:C765,C765)))),0)</f>
        <v>0</v>
      </c>
      <c r="H765" s="55">
        <f t="array" ref="H765">IF(OR(MID($E765,1,5)="منصرف",MID($E765,1,10)="مرتجع مورد"),IF($D$3&lt;&gt;"",INDEX('HELP ACC-ITEMS'!$G$4:$G$1000,SMALL(IF(C765='HELP ACC-ITEMS'!$C$4:$C$1000,ROW('HELP ACC-ITEMS'!$C$4:$C$1000)-3),COUNTIF($C$8:C765,C765)))),0)</f>
        <v>0</v>
      </c>
      <c r="I765" s="55">
        <f t="shared" si="14"/>
        <v>0</v>
      </c>
      <c r="J765" s="55" t="str">
        <f t="array" ref="J765">IFERROR(INDEX('HELP ACC-ITEMS'!$H$4:$H$1000,SMALL(IF(C765='HELP ACC-ITEMS'!$C$4:$C$1000,ROW('HELP ACC-ITEMS'!$C$4:$C$1000)-3),COUNTIF($C$8:C765,C765))),"")</f>
        <v xml:space="preserve"> </v>
      </c>
    </row>
    <row r="766" spans="2:10">
      <c r="B766" s="55" t="str">
        <f>IF( E766&lt;&gt;"",COUNT($B$7:B765)+1,"")</f>
        <v/>
      </c>
      <c r="C766" s="57" t="str">
        <f>IFERROR(IF($D$3&lt;&gt;"",SMALL('HELP ACC-ITEMS'!$C$4:$C$1000,ROW(A760))," "),"    ")</f>
        <v xml:space="preserve"> </v>
      </c>
      <c r="D766" s="56" t="str">
        <f t="array" ref="D766">IFERROR(INDEX('HELP ACC-ITEMS'!$D$4:$D$1000,SMALL(IF(C766='HELP ACC-ITEMS'!$C$4:$C$1000,ROW('HELP ACC-ITEMS'!$C$4:$C$1000)-3),COUNTIF($C$8:C766,C766))),"")</f>
        <v xml:space="preserve"> </v>
      </c>
      <c r="E766" s="56" t="str">
        <f t="array" ref="E766">IFERROR(INDEX('HELP ACC-ITEMS'!$E$4:$E$1000,SMALL(IF(C766='HELP ACC-ITEMS'!$C$4:$C$1000,ROW('HELP ACC-ITEMS'!$C$4:$C$1000)-3),COUNTIF($C$8:C766,C766))),"")</f>
        <v/>
      </c>
      <c r="F766" s="56" t="str">
        <f t="array" ref="F766">IFERROR(INDEX('HELP ACC-ITEMS'!$F$4:$F$1000,SMALL(IF(C766='HELP ACC-ITEMS'!$C$4:$C$1000,ROW('HELP ACC-ITEMS'!$C$4:$C$1000)-3),COUNTIF($C$8:C766,C766))),"")</f>
        <v xml:space="preserve"> </v>
      </c>
      <c r="G766" s="55">
        <f t="array" ref="G766">IF(OR(MID($E766,1,4)="وارد",MID($E766,1,10)="مرتجع عميل"),IF($D$3&lt;&gt;"",INDEX('HELP ACC-ITEMS'!$G$4:$G$1000,SMALL(IF(C766='HELP ACC-ITEMS'!$C$4:$C$1000,ROW('HELP ACC-ITEMS'!$C$4:$C$1000)-3),COUNTIF($C$8:C766,C766)))),0)</f>
        <v>0</v>
      </c>
      <c r="H766" s="55">
        <f t="array" ref="H766">IF(OR(MID($E766,1,5)="منصرف",MID($E766,1,10)="مرتجع مورد"),IF($D$3&lt;&gt;"",INDEX('HELP ACC-ITEMS'!$G$4:$G$1000,SMALL(IF(C766='HELP ACC-ITEMS'!$C$4:$C$1000,ROW('HELP ACC-ITEMS'!$C$4:$C$1000)-3),COUNTIF($C$8:C766,C766)))),0)</f>
        <v>0</v>
      </c>
      <c r="I766" s="55">
        <f t="shared" si="14"/>
        <v>0</v>
      </c>
      <c r="J766" s="55" t="str">
        <f t="array" ref="J766">IFERROR(INDEX('HELP ACC-ITEMS'!$H$4:$H$1000,SMALL(IF(C766='HELP ACC-ITEMS'!$C$4:$C$1000,ROW('HELP ACC-ITEMS'!$C$4:$C$1000)-3),COUNTIF($C$8:C766,C766))),"")</f>
        <v xml:space="preserve"> </v>
      </c>
    </row>
    <row r="767" spans="2:10">
      <c r="B767" s="55" t="str">
        <f>IF( E767&lt;&gt;"",COUNT($B$7:B766)+1,"")</f>
        <v/>
      </c>
      <c r="C767" s="57" t="str">
        <f>IFERROR(IF($D$3&lt;&gt;"",SMALL('HELP ACC-ITEMS'!$C$4:$C$1000,ROW(A761))," "),"    ")</f>
        <v xml:space="preserve"> </v>
      </c>
      <c r="D767" s="56" t="str">
        <f t="array" ref="D767">IFERROR(INDEX('HELP ACC-ITEMS'!$D$4:$D$1000,SMALL(IF(C767='HELP ACC-ITEMS'!$C$4:$C$1000,ROW('HELP ACC-ITEMS'!$C$4:$C$1000)-3),COUNTIF($C$8:C767,C767))),"")</f>
        <v xml:space="preserve"> </v>
      </c>
      <c r="E767" s="56" t="str">
        <f t="array" ref="E767">IFERROR(INDEX('HELP ACC-ITEMS'!$E$4:$E$1000,SMALL(IF(C767='HELP ACC-ITEMS'!$C$4:$C$1000,ROW('HELP ACC-ITEMS'!$C$4:$C$1000)-3),COUNTIF($C$8:C767,C767))),"")</f>
        <v/>
      </c>
      <c r="F767" s="56" t="str">
        <f t="array" ref="F767">IFERROR(INDEX('HELP ACC-ITEMS'!$F$4:$F$1000,SMALL(IF(C767='HELP ACC-ITEMS'!$C$4:$C$1000,ROW('HELP ACC-ITEMS'!$C$4:$C$1000)-3),COUNTIF($C$8:C767,C767))),"")</f>
        <v xml:space="preserve"> </v>
      </c>
      <c r="G767" s="55">
        <f t="array" ref="G767">IF(OR(MID($E767,1,4)="وارد",MID($E767,1,10)="مرتجع عميل"),IF($D$3&lt;&gt;"",INDEX('HELP ACC-ITEMS'!$G$4:$G$1000,SMALL(IF(C767='HELP ACC-ITEMS'!$C$4:$C$1000,ROW('HELP ACC-ITEMS'!$C$4:$C$1000)-3),COUNTIF($C$8:C767,C767)))),0)</f>
        <v>0</v>
      </c>
      <c r="H767" s="55">
        <f t="array" ref="H767">IF(OR(MID($E767,1,5)="منصرف",MID($E767,1,10)="مرتجع مورد"),IF($D$3&lt;&gt;"",INDEX('HELP ACC-ITEMS'!$G$4:$G$1000,SMALL(IF(C767='HELP ACC-ITEMS'!$C$4:$C$1000,ROW('HELP ACC-ITEMS'!$C$4:$C$1000)-3),COUNTIF($C$8:C767,C767)))),0)</f>
        <v>0</v>
      </c>
      <c r="I767" s="55">
        <f t="shared" si="14"/>
        <v>0</v>
      </c>
      <c r="J767" s="55" t="str">
        <f t="array" ref="J767">IFERROR(INDEX('HELP ACC-ITEMS'!$H$4:$H$1000,SMALL(IF(C767='HELP ACC-ITEMS'!$C$4:$C$1000,ROW('HELP ACC-ITEMS'!$C$4:$C$1000)-3),COUNTIF($C$8:C767,C767))),"")</f>
        <v xml:space="preserve"> </v>
      </c>
    </row>
    <row r="768" spans="2:10">
      <c r="B768" s="55" t="str">
        <f>IF( E768&lt;&gt;"",COUNT($B$7:B767)+1,"")</f>
        <v/>
      </c>
      <c r="C768" s="57" t="str">
        <f>IFERROR(IF($D$3&lt;&gt;"",SMALL('HELP ACC-ITEMS'!$C$4:$C$1000,ROW(A762))," "),"    ")</f>
        <v xml:space="preserve"> </v>
      </c>
      <c r="D768" s="56" t="str">
        <f t="array" ref="D768">IFERROR(INDEX('HELP ACC-ITEMS'!$D$4:$D$1000,SMALL(IF(C768='HELP ACC-ITEMS'!$C$4:$C$1000,ROW('HELP ACC-ITEMS'!$C$4:$C$1000)-3),COUNTIF($C$8:C768,C768))),"")</f>
        <v xml:space="preserve"> </v>
      </c>
      <c r="E768" s="56" t="str">
        <f t="array" ref="E768">IFERROR(INDEX('HELP ACC-ITEMS'!$E$4:$E$1000,SMALL(IF(C768='HELP ACC-ITEMS'!$C$4:$C$1000,ROW('HELP ACC-ITEMS'!$C$4:$C$1000)-3),COUNTIF($C$8:C768,C768))),"")</f>
        <v/>
      </c>
      <c r="F768" s="56" t="str">
        <f t="array" ref="F768">IFERROR(INDEX('HELP ACC-ITEMS'!$F$4:$F$1000,SMALL(IF(C768='HELP ACC-ITEMS'!$C$4:$C$1000,ROW('HELP ACC-ITEMS'!$C$4:$C$1000)-3),COUNTIF($C$8:C768,C768))),"")</f>
        <v xml:space="preserve"> </v>
      </c>
      <c r="G768" s="55">
        <f t="array" ref="G768">IF(OR(MID($E768,1,4)="وارد",MID($E768,1,10)="مرتجع عميل"),IF($D$3&lt;&gt;"",INDEX('HELP ACC-ITEMS'!$G$4:$G$1000,SMALL(IF(C768='HELP ACC-ITEMS'!$C$4:$C$1000,ROW('HELP ACC-ITEMS'!$C$4:$C$1000)-3),COUNTIF($C$8:C768,C768)))),0)</f>
        <v>0</v>
      </c>
      <c r="H768" s="55">
        <f t="array" ref="H768">IF(OR(MID($E768,1,5)="منصرف",MID($E768,1,10)="مرتجع مورد"),IF($D$3&lt;&gt;"",INDEX('HELP ACC-ITEMS'!$G$4:$G$1000,SMALL(IF(C768='HELP ACC-ITEMS'!$C$4:$C$1000,ROW('HELP ACC-ITEMS'!$C$4:$C$1000)-3),COUNTIF($C$8:C768,C768)))),0)</f>
        <v>0</v>
      </c>
      <c r="I768" s="55">
        <f t="shared" si="14"/>
        <v>0</v>
      </c>
      <c r="J768" s="55" t="str">
        <f t="array" ref="J768">IFERROR(INDEX('HELP ACC-ITEMS'!$H$4:$H$1000,SMALL(IF(C768='HELP ACC-ITEMS'!$C$4:$C$1000,ROW('HELP ACC-ITEMS'!$C$4:$C$1000)-3),COUNTIF($C$8:C768,C768))),"")</f>
        <v xml:space="preserve"> </v>
      </c>
    </row>
    <row r="769" spans="2:10">
      <c r="B769" s="55" t="str">
        <f>IF( E769&lt;&gt;"",COUNT($B$7:B768)+1,"")</f>
        <v/>
      </c>
      <c r="C769" s="57" t="str">
        <f>IFERROR(IF($D$3&lt;&gt;"",SMALL('HELP ACC-ITEMS'!$C$4:$C$1000,ROW(A763))," "),"    ")</f>
        <v xml:space="preserve"> </v>
      </c>
      <c r="D769" s="56" t="str">
        <f t="array" ref="D769">IFERROR(INDEX('HELP ACC-ITEMS'!$D$4:$D$1000,SMALL(IF(C769='HELP ACC-ITEMS'!$C$4:$C$1000,ROW('HELP ACC-ITEMS'!$C$4:$C$1000)-3),COUNTIF($C$8:C769,C769))),"")</f>
        <v xml:space="preserve"> </v>
      </c>
      <c r="E769" s="56" t="str">
        <f t="array" ref="E769">IFERROR(INDEX('HELP ACC-ITEMS'!$E$4:$E$1000,SMALL(IF(C769='HELP ACC-ITEMS'!$C$4:$C$1000,ROW('HELP ACC-ITEMS'!$C$4:$C$1000)-3),COUNTIF($C$8:C769,C769))),"")</f>
        <v/>
      </c>
      <c r="F769" s="56" t="str">
        <f t="array" ref="F769">IFERROR(INDEX('HELP ACC-ITEMS'!$F$4:$F$1000,SMALL(IF(C769='HELP ACC-ITEMS'!$C$4:$C$1000,ROW('HELP ACC-ITEMS'!$C$4:$C$1000)-3),COUNTIF($C$8:C769,C769))),"")</f>
        <v xml:space="preserve"> </v>
      </c>
      <c r="G769" s="55">
        <f t="array" ref="G769">IF(OR(MID($E769,1,4)="وارد",MID($E769,1,10)="مرتجع عميل"),IF($D$3&lt;&gt;"",INDEX('HELP ACC-ITEMS'!$G$4:$G$1000,SMALL(IF(C769='HELP ACC-ITEMS'!$C$4:$C$1000,ROW('HELP ACC-ITEMS'!$C$4:$C$1000)-3),COUNTIF($C$8:C769,C769)))),0)</f>
        <v>0</v>
      </c>
      <c r="H769" s="55">
        <f t="array" ref="H769">IF(OR(MID($E769,1,5)="منصرف",MID($E769,1,10)="مرتجع مورد"),IF($D$3&lt;&gt;"",INDEX('HELP ACC-ITEMS'!$G$4:$G$1000,SMALL(IF(C769='HELP ACC-ITEMS'!$C$4:$C$1000,ROW('HELP ACC-ITEMS'!$C$4:$C$1000)-3),COUNTIF($C$8:C769,C769)))),0)</f>
        <v>0</v>
      </c>
      <c r="I769" s="55">
        <f t="shared" si="14"/>
        <v>0</v>
      </c>
      <c r="J769" s="55" t="str">
        <f t="array" ref="J769">IFERROR(INDEX('HELP ACC-ITEMS'!$H$4:$H$1000,SMALL(IF(C769='HELP ACC-ITEMS'!$C$4:$C$1000,ROW('HELP ACC-ITEMS'!$C$4:$C$1000)-3),COUNTIF($C$8:C769,C769))),"")</f>
        <v xml:space="preserve"> </v>
      </c>
    </row>
    <row r="770" spans="2:10">
      <c r="B770" s="55" t="str">
        <f>IF( E770&lt;&gt;"",COUNT($B$7:B769)+1,"")</f>
        <v/>
      </c>
      <c r="C770" s="57" t="str">
        <f>IFERROR(IF($D$3&lt;&gt;"",SMALL('HELP ACC-ITEMS'!$C$4:$C$1000,ROW(A764))," "),"    ")</f>
        <v xml:space="preserve"> </v>
      </c>
      <c r="D770" s="56" t="str">
        <f t="array" ref="D770">IFERROR(INDEX('HELP ACC-ITEMS'!$D$4:$D$1000,SMALL(IF(C770='HELP ACC-ITEMS'!$C$4:$C$1000,ROW('HELP ACC-ITEMS'!$C$4:$C$1000)-3),COUNTIF($C$8:C770,C770))),"")</f>
        <v xml:space="preserve"> </v>
      </c>
      <c r="E770" s="56" t="str">
        <f t="array" ref="E770">IFERROR(INDEX('HELP ACC-ITEMS'!$E$4:$E$1000,SMALL(IF(C770='HELP ACC-ITEMS'!$C$4:$C$1000,ROW('HELP ACC-ITEMS'!$C$4:$C$1000)-3),COUNTIF($C$8:C770,C770))),"")</f>
        <v/>
      </c>
      <c r="F770" s="56" t="str">
        <f t="array" ref="F770">IFERROR(INDEX('HELP ACC-ITEMS'!$F$4:$F$1000,SMALL(IF(C770='HELP ACC-ITEMS'!$C$4:$C$1000,ROW('HELP ACC-ITEMS'!$C$4:$C$1000)-3),COUNTIF($C$8:C770,C770))),"")</f>
        <v xml:space="preserve"> </v>
      </c>
      <c r="G770" s="55">
        <f t="array" ref="G770">IF(OR(MID($E770,1,4)="وارد",MID($E770,1,10)="مرتجع عميل"),IF($D$3&lt;&gt;"",INDEX('HELP ACC-ITEMS'!$G$4:$G$1000,SMALL(IF(C770='HELP ACC-ITEMS'!$C$4:$C$1000,ROW('HELP ACC-ITEMS'!$C$4:$C$1000)-3),COUNTIF($C$8:C770,C770)))),0)</f>
        <v>0</v>
      </c>
      <c r="H770" s="55">
        <f t="array" ref="H770">IF(OR(MID($E770,1,5)="منصرف",MID($E770,1,10)="مرتجع مورد"),IF($D$3&lt;&gt;"",INDEX('HELP ACC-ITEMS'!$G$4:$G$1000,SMALL(IF(C770='HELP ACC-ITEMS'!$C$4:$C$1000,ROW('HELP ACC-ITEMS'!$C$4:$C$1000)-3),COUNTIF($C$8:C770,C770)))),0)</f>
        <v>0</v>
      </c>
      <c r="I770" s="55">
        <f t="shared" si="14"/>
        <v>0</v>
      </c>
      <c r="J770" s="55" t="str">
        <f t="array" ref="J770">IFERROR(INDEX('HELP ACC-ITEMS'!$H$4:$H$1000,SMALL(IF(C770='HELP ACC-ITEMS'!$C$4:$C$1000,ROW('HELP ACC-ITEMS'!$C$4:$C$1000)-3),COUNTIF($C$8:C770,C770))),"")</f>
        <v xml:space="preserve"> </v>
      </c>
    </row>
    <row r="771" spans="2:10">
      <c r="B771" s="55" t="str">
        <f>IF( E771&lt;&gt;"",COUNT($B$7:B770)+1,"")</f>
        <v/>
      </c>
      <c r="C771" s="57" t="str">
        <f>IFERROR(IF($D$3&lt;&gt;"",SMALL('HELP ACC-ITEMS'!$C$4:$C$1000,ROW(A765))," "),"    ")</f>
        <v xml:space="preserve"> </v>
      </c>
      <c r="D771" s="56" t="str">
        <f t="array" ref="D771">IFERROR(INDEX('HELP ACC-ITEMS'!$D$4:$D$1000,SMALL(IF(C771='HELP ACC-ITEMS'!$C$4:$C$1000,ROW('HELP ACC-ITEMS'!$C$4:$C$1000)-3),COUNTIF($C$8:C771,C771))),"")</f>
        <v xml:space="preserve"> </v>
      </c>
      <c r="E771" s="56" t="str">
        <f t="array" ref="E771">IFERROR(INDEX('HELP ACC-ITEMS'!$E$4:$E$1000,SMALL(IF(C771='HELP ACC-ITEMS'!$C$4:$C$1000,ROW('HELP ACC-ITEMS'!$C$4:$C$1000)-3),COUNTIF($C$8:C771,C771))),"")</f>
        <v/>
      </c>
      <c r="F771" s="56" t="str">
        <f t="array" ref="F771">IFERROR(INDEX('HELP ACC-ITEMS'!$F$4:$F$1000,SMALL(IF(C771='HELP ACC-ITEMS'!$C$4:$C$1000,ROW('HELP ACC-ITEMS'!$C$4:$C$1000)-3),COUNTIF($C$8:C771,C771))),"")</f>
        <v xml:space="preserve"> </v>
      </c>
      <c r="G771" s="55">
        <f t="array" ref="G771">IF(OR(MID($E771,1,4)="وارد",MID($E771,1,10)="مرتجع عميل"),IF($D$3&lt;&gt;"",INDEX('HELP ACC-ITEMS'!$G$4:$G$1000,SMALL(IF(C771='HELP ACC-ITEMS'!$C$4:$C$1000,ROW('HELP ACC-ITEMS'!$C$4:$C$1000)-3),COUNTIF($C$8:C771,C771)))),0)</f>
        <v>0</v>
      </c>
      <c r="H771" s="55">
        <f t="array" ref="H771">IF(OR(MID($E771,1,5)="منصرف",MID($E771,1,10)="مرتجع مورد"),IF($D$3&lt;&gt;"",INDEX('HELP ACC-ITEMS'!$G$4:$G$1000,SMALL(IF(C771='HELP ACC-ITEMS'!$C$4:$C$1000,ROW('HELP ACC-ITEMS'!$C$4:$C$1000)-3),COUNTIF($C$8:C771,C771)))),0)</f>
        <v>0</v>
      </c>
      <c r="I771" s="55">
        <f t="shared" si="14"/>
        <v>0</v>
      </c>
      <c r="J771" s="55" t="str">
        <f t="array" ref="J771">IFERROR(INDEX('HELP ACC-ITEMS'!$H$4:$H$1000,SMALL(IF(C771='HELP ACC-ITEMS'!$C$4:$C$1000,ROW('HELP ACC-ITEMS'!$C$4:$C$1000)-3),COUNTIF($C$8:C771,C771))),"")</f>
        <v xml:space="preserve"> </v>
      </c>
    </row>
    <row r="772" spans="2:10">
      <c r="B772" s="55" t="str">
        <f>IF( E772&lt;&gt;"",COUNT($B$7:B771)+1,"")</f>
        <v/>
      </c>
      <c r="C772" s="57" t="str">
        <f>IFERROR(IF($D$3&lt;&gt;"",SMALL('HELP ACC-ITEMS'!$C$4:$C$1000,ROW(A766))," "),"    ")</f>
        <v xml:space="preserve"> </v>
      </c>
      <c r="D772" s="56" t="str">
        <f t="array" ref="D772">IFERROR(INDEX('HELP ACC-ITEMS'!$D$4:$D$1000,SMALL(IF(C772='HELP ACC-ITEMS'!$C$4:$C$1000,ROW('HELP ACC-ITEMS'!$C$4:$C$1000)-3),COUNTIF($C$8:C772,C772))),"")</f>
        <v xml:space="preserve"> </v>
      </c>
      <c r="E772" s="56" t="str">
        <f t="array" ref="E772">IFERROR(INDEX('HELP ACC-ITEMS'!$E$4:$E$1000,SMALL(IF(C772='HELP ACC-ITEMS'!$C$4:$C$1000,ROW('HELP ACC-ITEMS'!$C$4:$C$1000)-3),COUNTIF($C$8:C772,C772))),"")</f>
        <v/>
      </c>
      <c r="F772" s="56" t="str">
        <f t="array" ref="F772">IFERROR(INDEX('HELP ACC-ITEMS'!$F$4:$F$1000,SMALL(IF(C772='HELP ACC-ITEMS'!$C$4:$C$1000,ROW('HELP ACC-ITEMS'!$C$4:$C$1000)-3),COUNTIF($C$8:C772,C772))),"")</f>
        <v xml:space="preserve"> </v>
      </c>
      <c r="G772" s="55">
        <f t="array" ref="G772">IF(OR(MID($E772,1,4)="وارد",MID($E772,1,10)="مرتجع عميل"),IF($D$3&lt;&gt;"",INDEX('HELP ACC-ITEMS'!$G$4:$G$1000,SMALL(IF(C772='HELP ACC-ITEMS'!$C$4:$C$1000,ROW('HELP ACC-ITEMS'!$C$4:$C$1000)-3),COUNTIF($C$8:C772,C772)))),0)</f>
        <v>0</v>
      </c>
      <c r="H772" s="55">
        <f t="array" ref="H772">IF(OR(MID($E772,1,5)="منصرف",MID($E772,1,10)="مرتجع مورد"),IF($D$3&lt;&gt;"",INDEX('HELP ACC-ITEMS'!$G$4:$G$1000,SMALL(IF(C772='HELP ACC-ITEMS'!$C$4:$C$1000,ROW('HELP ACC-ITEMS'!$C$4:$C$1000)-3),COUNTIF($C$8:C772,C772)))),0)</f>
        <v>0</v>
      </c>
      <c r="I772" s="55">
        <f t="shared" si="14"/>
        <v>0</v>
      </c>
      <c r="J772" s="55" t="str">
        <f t="array" ref="J772">IFERROR(INDEX('HELP ACC-ITEMS'!$H$4:$H$1000,SMALL(IF(C772='HELP ACC-ITEMS'!$C$4:$C$1000,ROW('HELP ACC-ITEMS'!$C$4:$C$1000)-3),COUNTIF($C$8:C772,C772))),"")</f>
        <v xml:space="preserve"> </v>
      </c>
    </row>
    <row r="773" spans="2:10">
      <c r="B773" s="55" t="str">
        <f>IF( E773&lt;&gt;"",COUNT($B$7:B772)+1,"")</f>
        <v/>
      </c>
      <c r="C773" s="57" t="str">
        <f>IFERROR(IF($D$3&lt;&gt;"",SMALL('HELP ACC-ITEMS'!$C$4:$C$1000,ROW(A767))," "),"    ")</f>
        <v xml:space="preserve"> </v>
      </c>
      <c r="D773" s="56" t="str">
        <f t="array" ref="D773">IFERROR(INDEX('HELP ACC-ITEMS'!$D$4:$D$1000,SMALL(IF(C773='HELP ACC-ITEMS'!$C$4:$C$1000,ROW('HELP ACC-ITEMS'!$C$4:$C$1000)-3),COUNTIF($C$8:C773,C773))),"")</f>
        <v xml:space="preserve"> </v>
      </c>
      <c r="E773" s="56" t="str">
        <f t="array" ref="E773">IFERROR(INDEX('HELP ACC-ITEMS'!$E$4:$E$1000,SMALL(IF(C773='HELP ACC-ITEMS'!$C$4:$C$1000,ROW('HELP ACC-ITEMS'!$C$4:$C$1000)-3),COUNTIF($C$8:C773,C773))),"")</f>
        <v/>
      </c>
      <c r="F773" s="56" t="str">
        <f t="array" ref="F773">IFERROR(INDEX('HELP ACC-ITEMS'!$F$4:$F$1000,SMALL(IF(C773='HELP ACC-ITEMS'!$C$4:$C$1000,ROW('HELP ACC-ITEMS'!$C$4:$C$1000)-3),COUNTIF($C$8:C773,C773))),"")</f>
        <v xml:space="preserve"> </v>
      </c>
      <c r="G773" s="55">
        <f t="array" ref="G773">IF(OR(MID($E773,1,4)="وارد",MID($E773,1,10)="مرتجع عميل"),IF($D$3&lt;&gt;"",INDEX('HELP ACC-ITEMS'!$G$4:$G$1000,SMALL(IF(C773='HELP ACC-ITEMS'!$C$4:$C$1000,ROW('HELP ACC-ITEMS'!$C$4:$C$1000)-3),COUNTIF($C$8:C773,C773)))),0)</f>
        <v>0</v>
      </c>
      <c r="H773" s="55">
        <f t="array" ref="H773">IF(OR(MID($E773,1,5)="منصرف",MID($E773,1,10)="مرتجع مورد"),IF($D$3&lt;&gt;"",INDEX('HELP ACC-ITEMS'!$G$4:$G$1000,SMALL(IF(C773='HELP ACC-ITEMS'!$C$4:$C$1000,ROW('HELP ACC-ITEMS'!$C$4:$C$1000)-3),COUNTIF($C$8:C773,C773)))),0)</f>
        <v>0</v>
      </c>
      <c r="I773" s="55">
        <f t="shared" si="14"/>
        <v>0</v>
      </c>
      <c r="J773" s="55" t="str">
        <f t="array" ref="J773">IFERROR(INDEX('HELP ACC-ITEMS'!$H$4:$H$1000,SMALL(IF(C773='HELP ACC-ITEMS'!$C$4:$C$1000,ROW('HELP ACC-ITEMS'!$C$4:$C$1000)-3),COUNTIF($C$8:C773,C773))),"")</f>
        <v xml:space="preserve"> </v>
      </c>
    </row>
    <row r="774" spans="2:10">
      <c r="B774" s="55" t="str">
        <f>IF( E774&lt;&gt;"",COUNT($B$7:B773)+1,"")</f>
        <v/>
      </c>
      <c r="C774" s="57" t="str">
        <f>IFERROR(IF($D$3&lt;&gt;"",SMALL('HELP ACC-ITEMS'!$C$4:$C$1000,ROW(A768))," "),"    ")</f>
        <v xml:space="preserve"> </v>
      </c>
      <c r="D774" s="56" t="str">
        <f t="array" ref="D774">IFERROR(INDEX('HELP ACC-ITEMS'!$D$4:$D$1000,SMALL(IF(C774='HELP ACC-ITEMS'!$C$4:$C$1000,ROW('HELP ACC-ITEMS'!$C$4:$C$1000)-3),COUNTIF($C$8:C774,C774))),"")</f>
        <v xml:space="preserve"> </v>
      </c>
      <c r="E774" s="56" t="str">
        <f t="array" ref="E774">IFERROR(INDEX('HELP ACC-ITEMS'!$E$4:$E$1000,SMALL(IF(C774='HELP ACC-ITEMS'!$C$4:$C$1000,ROW('HELP ACC-ITEMS'!$C$4:$C$1000)-3),COUNTIF($C$8:C774,C774))),"")</f>
        <v/>
      </c>
      <c r="F774" s="56" t="str">
        <f t="array" ref="F774">IFERROR(INDEX('HELP ACC-ITEMS'!$F$4:$F$1000,SMALL(IF(C774='HELP ACC-ITEMS'!$C$4:$C$1000,ROW('HELP ACC-ITEMS'!$C$4:$C$1000)-3),COUNTIF($C$8:C774,C774))),"")</f>
        <v xml:space="preserve"> </v>
      </c>
      <c r="G774" s="55">
        <f t="array" ref="G774">IF(OR(MID($E774,1,4)="وارد",MID($E774,1,10)="مرتجع عميل"),IF($D$3&lt;&gt;"",INDEX('HELP ACC-ITEMS'!$G$4:$G$1000,SMALL(IF(C774='HELP ACC-ITEMS'!$C$4:$C$1000,ROW('HELP ACC-ITEMS'!$C$4:$C$1000)-3),COUNTIF($C$8:C774,C774)))),0)</f>
        <v>0</v>
      </c>
      <c r="H774" s="55">
        <f t="array" ref="H774">IF(OR(MID($E774,1,5)="منصرف",MID($E774,1,10)="مرتجع مورد"),IF($D$3&lt;&gt;"",INDEX('HELP ACC-ITEMS'!$G$4:$G$1000,SMALL(IF(C774='HELP ACC-ITEMS'!$C$4:$C$1000,ROW('HELP ACC-ITEMS'!$C$4:$C$1000)-3),COUNTIF($C$8:C774,C774)))),0)</f>
        <v>0</v>
      </c>
      <c r="I774" s="55">
        <f t="shared" si="14"/>
        <v>0</v>
      </c>
      <c r="J774" s="55" t="str">
        <f t="array" ref="J774">IFERROR(INDEX('HELP ACC-ITEMS'!$H$4:$H$1000,SMALL(IF(C774='HELP ACC-ITEMS'!$C$4:$C$1000,ROW('HELP ACC-ITEMS'!$C$4:$C$1000)-3),COUNTIF($C$8:C774,C774))),"")</f>
        <v xml:space="preserve"> </v>
      </c>
    </row>
    <row r="775" spans="2:10">
      <c r="B775" s="55" t="str">
        <f>IF( E775&lt;&gt;"",COUNT($B$7:B774)+1,"")</f>
        <v/>
      </c>
      <c r="C775" s="57" t="str">
        <f>IFERROR(IF($D$3&lt;&gt;"",SMALL('HELP ACC-ITEMS'!$C$4:$C$1000,ROW(A769))," "),"    ")</f>
        <v xml:space="preserve"> </v>
      </c>
      <c r="D775" s="56" t="str">
        <f t="array" ref="D775">IFERROR(INDEX('HELP ACC-ITEMS'!$D$4:$D$1000,SMALL(IF(C775='HELP ACC-ITEMS'!$C$4:$C$1000,ROW('HELP ACC-ITEMS'!$C$4:$C$1000)-3),COUNTIF($C$8:C775,C775))),"")</f>
        <v xml:space="preserve"> </v>
      </c>
      <c r="E775" s="56" t="str">
        <f t="array" ref="E775">IFERROR(INDEX('HELP ACC-ITEMS'!$E$4:$E$1000,SMALL(IF(C775='HELP ACC-ITEMS'!$C$4:$C$1000,ROW('HELP ACC-ITEMS'!$C$4:$C$1000)-3),COUNTIF($C$8:C775,C775))),"")</f>
        <v/>
      </c>
      <c r="F775" s="56" t="str">
        <f t="array" ref="F775">IFERROR(INDEX('HELP ACC-ITEMS'!$F$4:$F$1000,SMALL(IF(C775='HELP ACC-ITEMS'!$C$4:$C$1000,ROW('HELP ACC-ITEMS'!$C$4:$C$1000)-3),COUNTIF($C$8:C775,C775))),"")</f>
        <v xml:space="preserve"> </v>
      </c>
      <c r="G775" s="55">
        <f t="array" ref="G775">IF(OR(MID($E775,1,4)="وارد",MID($E775,1,10)="مرتجع عميل"),IF($D$3&lt;&gt;"",INDEX('HELP ACC-ITEMS'!$G$4:$G$1000,SMALL(IF(C775='HELP ACC-ITEMS'!$C$4:$C$1000,ROW('HELP ACC-ITEMS'!$C$4:$C$1000)-3),COUNTIF($C$8:C775,C775)))),0)</f>
        <v>0</v>
      </c>
      <c r="H775" s="55">
        <f t="array" ref="H775">IF(OR(MID($E775,1,5)="منصرف",MID($E775,1,10)="مرتجع مورد"),IF($D$3&lt;&gt;"",INDEX('HELP ACC-ITEMS'!$G$4:$G$1000,SMALL(IF(C775='HELP ACC-ITEMS'!$C$4:$C$1000,ROW('HELP ACC-ITEMS'!$C$4:$C$1000)-3),COUNTIF($C$8:C775,C775)))),0)</f>
        <v>0</v>
      </c>
      <c r="I775" s="55">
        <f t="shared" si="14"/>
        <v>0</v>
      </c>
      <c r="J775" s="55" t="str">
        <f t="array" ref="J775">IFERROR(INDEX('HELP ACC-ITEMS'!$H$4:$H$1000,SMALL(IF(C775='HELP ACC-ITEMS'!$C$4:$C$1000,ROW('HELP ACC-ITEMS'!$C$4:$C$1000)-3),COUNTIF($C$8:C775,C775))),"")</f>
        <v xml:space="preserve"> </v>
      </c>
    </row>
    <row r="776" spans="2:10">
      <c r="B776" s="55" t="str">
        <f>IF( E776&lt;&gt;"",COUNT($B$7:B775)+1,"")</f>
        <v/>
      </c>
      <c r="C776" s="57" t="str">
        <f>IFERROR(IF($D$3&lt;&gt;"",SMALL('HELP ACC-ITEMS'!$C$4:$C$1000,ROW(A770))," "),"    ")</f>
        <v xml:space="preserve"> </v>
      </c>
      <c r="D776" s="56" t="str">
        <f t="array" ref="D776">IFERROR(INDEX('HELP ACC-ITEMS'!$D$4:$D$1000,SMALL(IF(C776='HELP ACC-ITEMS'!$C$4:$C$1000,ROW('HELP ACC-ITEMS'!$C$4:$C$1000)-3),COUNTIF($C$8:C776,C776))),"")</f>
        <v xml:space="preserve"> </v>
      </c>
      <c r="E776" s="56" t="str">
        <f t="array" ref="E776">IFERROR(INDEX('HELP ACC-ITEMS'!$E$4:$E$1000,SMALL(IF(C776='HELP ACC-ITEMS'!$C$4:$C$1000,ROW('HELP ACC-ITEMS'!$C$4:$C$1000)-3),COUNTIF($C$8:C776,C776))),"")</f>
        <v/>
      </c>
      <c r="F776" s="56" t="str">
        <f t="array" ref="F776">IFERROR(INDEX('HELP ACC-ITEMS'!$F$4:$F$1000,SMALL(IF(C776='HELP ACC-ITEMS'!$C$4:$C$1000,ROW('HELP ACC-ITEMS'!$C$4:$C$1000)-3),COUNTIF($C$8:C776,C776))),"")</f>
        <v xml:space="preserve"> </v>
      </c>
      <c r="G776" s="55">
        <f t="array" ref="G776">IF(OR(MID($E776,1,4)="وارد",MID($E776,1,10)="مرتجع عميل"),IF($D$3&lt;&gt;"",INDEX('HELP ACC-ITEMS'!$G$4:$G$1000,SMALL(IF(C776='HELP ACC-ITEMS'!$C$4:$C$1000,ROW('HELP ACC-ITEMS'!$C$4:$C$1000)-3),COUNTIF($C$8:C776,C776)))),0)</f>
        <v>0</v>
      </c>
      <c r="H776" s="55">
        <f t="array" ref="H776">IF(OR(MID($E776,1,5)="منصرف",MID($E776,1,10)="مرتجع مورد"),IF($D$3&lt;&gt;"",INDEX('HELP ACC-ITEMS'!$G$4:$G$1000,SMALL(IF(C776='HELP ACC-ITEMS'!$C$4:$C$1000,ROW('HELP ACC-ITEMS'!$C$4:$C$1000)-3),COUNTIF($C$8:C776,C776)))),0)</f>
        <v>0</v>
      </c>
      <c r="I776" s="55">
        <f t="shared" si="14"/>
        <v>0</v>
      </c>
      <c r="J776" s="55" t="str">
        <f t="array" ref="J776">IFERROR(INDEX('HELP ACC-ITEMS'!$H$4:$H$1000,SMALL(IF(C776='HELP ACC-ITEMS'!$C$4:$C$1000,ROW('HELP ACC-ITEMS'!$C$4:$C$1000)-3),COUNTIF($C$8:C776,C776))),"")</f>
        <v xml:space="preserve"> </v>
      </c>
    </row>
    <row r="777" spans="2:10">
      <c r="B777" s="55" t="str">
        <f>IF( E777&lt;&gt;"",COUNT($B$7:B776)+1,"")</f>
        <v/>
      </c>
      <c r="C777" s="57" t="str">
        <f>IFERROR(IF($D$3&lt;&gt;"",SMALL('HELP ACC-ITEMS'!$C$4:$C$1000,ROW(A771))," "),"    ")</f>
        <v xml:space="preserve"> </v>
      </c>
      <c r="D777" s="56" t="str">
        <f t="array" ref="D777">IFERROR(INDEX('HELP ACC-ITEMS'!$D$4:$D$1000,SMALL(IF(C777='HELP ACC-ITEMS'!$C$4:$C$1000,ROW('HELP ACC-ITEMS'!$C$4:$C$1000)-3),COUNTIF($C$8:C777,C777))),"")</f>
        <v xml:space="preserve"> </v>
      </c>
      <c r="E777" s="56" t="str">
        <f t="array" ref="E777">IFERROR(INDEX('HELP ACC-ITEMS'!$E$4:$E$1000,SMALL(IF(C777='HELP ACC-ITEMS'!$C$4:$C$1000,ROW('HELP ACC-ITEMS'!$C$4:$C$1000)-3),COUNTIF($C$8:C777,C777))),"")</f>
        <v/>
      </c>
      <c r="F777" s="56" t="str">
        <f t="array" ref="F777">IFERROR(INDEX('HELP ACC-ITEMS'!$F$4:$F$1000,SMALL(IF(C777='HELP ACC-ITEMS'!$C$4:$C$1000,ROW('HELP ACC-ITEMS'!$C$4:$C$1000)-3),COUNTIF($C$8:C777,C777))),"")</f>
        <v xml:space="preserve"> </v>
      </c>
      <c r="G777" s="55">
        <f t="array" ref="G777">IF(OR(MID($E777,1,4)="وارد",MID($E777,1,10)="مرتجع عميل"),IF($D$3&lt;&gt;"",INDEX('HELP ACC-ITEMS'!$G$4:$G$1000,SMALL(IF(C777='HELP ACC-ITEMS'!$C$4:$C$1000,ROW('HELP ACC-ITEMS'!$C$4:$C$1000)-3),COUNTIF($C$8:C777,C777)))),0)</f>
        <v>0</v>
      </c>
      <c r="H777" s="55">
        <f t="array" ref="H777">IF(OR(MID($E777,1,5)="منصرف",MID($E777,1,10)="مرتجع مورد"),IF($D$3&lt;&gt;"",INDEX('HELP ACC-ITEMS'!$G$4:$G$1000,SMALL(IF(C777='HELP ACC-ITEMS'!$C$4:$C$1000,ROW('HELP ACC-ITEMS'!$C$4:$C$1000)-3),COUNTIF($C$8:C777,C777)))),0)</f>
        <v>0</v>
      </c>
      <c r="I777" s="55">
        <f t="shared" si="14"/>
        <v>0</v>
      </c>
      <c r="J777" s="55" t="str">
        <f t="array" ref="J777">IFERROR(INDEX('HELP ACC-ITEMS'!$H$4:$H$1000,SMALL(IF(C777='HELP ACC-ITEMS'!$C$4:$C$1000,ROW('HELP ACC-ITEMS'!$C$4:$C$1000)-3),COUNTIF($C$8:C777,C777))),"")</f>
        <v xml:space="preserve"> </v>
      </c>
    </row>
    <row r="778" spans="2:10">
      <c r="B778" s="55" t="str">
        <f>IF( E778&lt;&gt;"",COUNT($B$7:B777)+1,"")</f>
        <v/>
      </c>
      <c r="C778" s="57" t="str">
        <f>IFERROR(IF($D$3&lt;&gt;"",SMALL('HELP ACC-ITEMS'!$C$4:$C$1000,ROW(A772))," "),"    ")</f>
        <v xml:space="preserve"> </v>
      </c>
      <c r="D778" s="56" t="str">
        <f t="array" ref="D778">IFERROR(INDEX('HELP ACC-ITEMS'!$D$4:$D$1000,SMALL(IF(C778='HELP ACC-ITEMS'!$C$4:$C$1000,ROW('HELP ACC-ITEMS'!$C$4:$C$1000)-3),COUNTIF($C$8:C778,C778))),"")</f>
        <v xml:space="preserve"> </v>
      </c>
      <c r="E778" s="56" t="str">
        <f t="array" ref="E778">IFERROR(INDEX('HELP ACC-ITEMS'!$E$4:$E$1000,SMALL(IF(C778='HELP ACC-ITEMS'!$C$4:$C$1000,ROW('HELP ACC-ITEMS'!$C$4:$C$1000)-3),COUNTIF($C$8:C778,C778))),"")</f>
        <v/>
      </c>
      <c r="F778" s="56" t="str">
        <f t="array" ref="F778">IFERROR(INDEX('HELP ACC-ITEMS'!$F$4:$F$1000,SMALL(IF(C778='HELP ACC-ITEMS'!$C$4:$C$1000,ROW('HELP ACC-ITEMS'!$C$4:$C$1000)-3),COUNTIF($C$8:C778,C778))),"")</f>
        <v xml:space="preserve"> </v>
      </c>
      <c r="G778" s="55">
        <f t="array" ref="G778">IF(OR(MID($E778,1,4)="وارد",MID($E778,1,10)="مرتجع عميل"),IF($D$3&lt;&gt;"",INDEX('HELP ACC-ITEMS'!$G$4:$G$1000,SMALL(IF(C778='HELP ACC-ITEMS'!$C$4:$C$1000,ROW('HELP ACC-ITEMS'!$C$4:$C$1000)-3),COUNTIF($C$8:C778,C778)))),0)</f>
        <v>0</v>
      </c>
      <c r="H778" s="55">
        <f t="array" ref="H778">IF(OR(MID($E778,1,5)="منصرف",MID($E778,1,10)="مرتجع مورد"),IF($D$3&lt;&gt;"",INDEX('HELP ACC-ITEMS'!$G$4:$G$1000,SMALL(IF(C778='HELP ACC-ITEMS'!$C$4:$C$1000,ROW('HELP ACC-ITEMS'!$C$4:$C$1000)-3),COUNTIF($C$8:C778,C778)))),0)</f>
        <v>0</v>
      </c>
      <c r="I778" s="55">
        <f t="shared" si="14"/>
        <v>0</v>
      </c>
      <c r="J778" s="55" t="str">
        <f t="array" ref="J778">IFERROR(INDEX('HELP ACC-ITEMS'!$H$4:$H$1000,SMALL(IF(C778='HELP ACC-ITEMS'!$C$4:$C$1000,ROW('HELP ACC-ITEMS'!$C$4:$C$1000)-3),COUNTIF($C$8:C778,C778))),"")</f>
        <v xml:space="preserve"> </v>
      </c>
    </row>
    <row r="779" spans="2:10">
      <c r="B779" s="55" t="str">
        <f>IF( E779&lt;&gt;"",COUNT($B$7:B778)+1,"")</f>
        <v/>
      </c>
      <c r="C779" s="57" t="str">
        <f>IFERROR(IF($D$3&lt;&gt;"",SMALL('HELP ACC-ITEMS'!$C$4:$C$1000,ROW(A773))," "),"    ")</f>
        <v xml:space="preserve"> </v>
      </c>
      <c r="D779" s="56" t="str">
        <f t="array" ref="D779">IFERROR(INDEX('HELP ACC-ITEMS'!$D$4:$D$1000,SMALL(IF(C779='HELP ACC-ITEMS'!$C$4:$C$1000,ROW('HELP ACC-ITEMS'!$C$4:$C$1000)-3),COUNTIF($C$8:C779,C779))),"")</f>
        <v xml:space="preserve"> </v>
      </c>
      <c r="E779" s="56" t="str">
        <f t="array" ref="E779">IFERROR(INDEX('HELP ACC-ITEMS'!$E$4:$E$1000,SMALL(IF(C779='HELP ACC-ITEMS'!$C$4:$C$1000,ROW('HELP ACC-ITEMS'!$C$4:$C$1000)-3),COUNTIF($C$8:C779,C779))),"")</f>
        <v/>
      </c>
      <c r="F779" s="56" t="str">
        <f t="array" ref="F779">IFERROR(INDEX('HELP ACC-ITEMS'!$F$4:$F$1000,SMALL(IF(C779='HELP ACC-ITEMS'!$C$4:$C$1000,ROW('HELP ACC-ITEMS'!$C$4:$C$1000)-3),COUNTIF($C$8:C779,C779))),"")</f>
        <v xml:space="preserve"> </v>
      </c>
      <c r="G779" s="55">
        <f t="array" ref="G779">IF(OR(MID($E779,1,4)="وارد",MID($E779,1,10)="مرتجع عميل"),IF($D$3&lt;&gt;"",INDEX('HELP ACC-ITEMS'!$G$4:$G$1000,SMALL(IF(C779='HELP ACC-ITEMS'!$C$4:$C$1000,ROW('HELP ACC-ITEMS'!$C$4:$C$1000)-3),COUNTIF($C$8:C779,C779)))),0)</f>
        <v>0</v>
      </c>
      <c r="H779" s="55">
        <f t="array" ref="H779">IF(OR(MID($E779,1,5)="منصرف",MID($E779,1,10)="مرتجع مورد"),IF($D$3&lt;&gt;"",INDEX('HELP ACC-ITEMS'!$G$4:$G$1000,SMALL(IF(C779='HELP ACC-ITEMS'!$C$4:$C$1000,ROW('HELP ACC-ITEMS'!$C$4:$C$1000)-3),COUNTIF($C$8:C779,C779)))),0)</f>
        <v>0</v>
      </c>
      <c r="I779" s="55">
        <f t="shared" si="14"/>
        <v>0</v>
      </c>
      <c r="J779" s="55" t="str">
        <f t="array" ref="J779">IFERROR(INDEX('HELP ACC-ITEMS'!$H$4:$H$1000,SMALL(IF(C779='HELP ACC-ITEMS'!$C$4:$C$1000,ROW('HELP ACC-ITEMS'!$C$4:$C$1000)-3),COUNTIF($C$8:C779,C779))),"")</f>
        <v xml:space="preserve"> </v>
      </c>
    </row>
    <row r="780" spans="2:10">
      <c r="B780" s="55" t="str">
        <f>IF( E780&lt;&gt;"",COUNT($B$7:B779)+1,"")</f>
        <v/>
      </c>
      <c r="C780" s="57" t="str">
        <f>IFERROR(IF($D$3&lt;&gt;"",SMALL('HELP ACC-ITEMS'!$C$4:$C$1000,ROW(A774))," "),"    ")</f>
        <v xml:space="preserve"> </v>
      </c>
      <c r="D780" s="56" t="str">
        <f t="array" ref="D780">IFERROR(INDEX('HELP ACC-ITEMS'!$D$4:$D$1000,SMALL(IF(C780='HELP ACC-ITEMS'!$C$4:$C$1000,ROW('HELP ACC-ITEMS'!$C$4:$C$1000)-3),COUNTIF($C$8:C780,C780))),"")</f>
        <v xml:space="preserve"> </v>
      </c>
      <c r="E780" s="56" t="str">
        <f t="array" ref="E780">IFERROR(INDEX('HELP ACC-ITEMS'!$E$4:$E$1000,SMALL(IF(C780='HELP ACC-ITEMS'!$C$4:$C$1000,ROW('HELP ACC-ITEMS'!$C$4:$C$1000)-3),COUNTIF($C$8:C780,C780))),"")</f>
        <v/>
      </c>
      <c r="F780" s="56" t="str">
        <f t="array" ref="F780">IFERROR(INDEX('HELP ACC-ITEMS'!$F$4:$F$1000,SMALL(IF(C780='HELP ACC-ITEMS'!$C$4:$C$1000,ROW('HELP ACC-ITEMS'!$C$4:$C$1000)-3),COUNTIF($C$8:C780,C780))),"")</f>
        <v xml:space="preserve"> </v>
      </c>
      <c r="G780" s="55">
        <f t="array" ref="G780">IF(OR(MID($E780,1,4)="وارد",MID($E780,1,10)="مرتجع عميل"),IF($D$3&lt;&gt;"",INDEX('HELP ACC-ITEMS'!$G$4:$G$1000,SMALL(IF(C780='HELP ACC-ITEMS'!$C$4:$C$1000,ROW('HELP ACC-ITEMS'!$C$4:$C$1000)-3),COUNTIF($C$8:C780,C780)))),0)</f>
        <v>0</v>
      </c>
      <c r="H780" s="55">
        <f t="array" ref="H780">IF(OR(MID($E780,1,5)="منصرف",MID($E780,1,10)="مرتجع مورد"),IF($D$3&lt;&gt;"",INDEX('HELP ACC-ITEMS'!$G$4:$G$1000,SMALL(IF(C780='HELP ACC-ITEMS'!$C$4:$C$1000,ROW('HELP ACC-ITEMS'!$C$4:$C$1000)-3),COUNTIF($C$8:C780,C780)))),0)</f>
        <v>0</v>
      </c>
      <c r="I780" s="55">
        <f t="shared" si="14"/>
        <v>0</v>
      </c>
      <c r="J780" s="55" t="str">
        <f t="array" ref="J780">IFERROR(INDEX('HELP ACC-ITEMS'!$H$4:$H$1000,SMALL(IF(C780='HELP ACC-ITEMS'!$C$4:$C$1000,ROW('HELP ACC-ITEMS'!$C$4:$C$1000)-3),COUNTIF($C$8:C780,C780))),"")</f>
        <v xml:space="preserve"> </v>
      </c>
    </row>
    <row r="781" spans="2:10">
      <c r="B781" s="55" t="str">
        <f>IF( E781&lt;&gt;"",COUNT($B$7:B780)+1,"")</f>
        <v/>
      </c>
      <c r="C781" s="57" t="str">
        <f>IFERROR(IF($D$3&lt;&gt;"",SMALL('HELP ACC-ITEMS'!$C$4:$C$1000,ROW(A775))," "),"    ")</f>
        <v xml:space="preserve"> </v>
      </c>
      <c r="D781" s="56" t="str">
        <f t="array" ref="D781">IFERROR(INDEX('HELP ACC-ITEMS'!$D$4:$D$1000,SMALL(IF(C781='HELP ACC-ITEMS'!$C$4:$C$1000,ROW('HELP ACC-ITEMS'!$C$4:$C$1000)-3),COUNTIF($C$8:C781,C781))),"")</f>
        <v xml:space="preserve"> </v>
      </c>
      <c r="E781" s="56" t="str">
        <f t="array" ref="E781">IFERROR(INDEX('HELP ACC-ITEMS'!$E$4:$E$1000,SMALL(IF(C781='HELP ACC-ITEMS'!$C$4:$C$1000,ROW('HELP ACC-ITEMS'!$C$4:$C$1000)-3),COUNTIF($C$8:C781,C781))),"")</f>
        <v/>
      </c>
      <c r="F781" s="56" t="str">
        <f t="array" ref="F781">IFERROR(INDEX('HELP ACC-ITEMS'!$F$4:$F$1000,SMALL(IF(C781='HELP ACC-ITEMS'!$C$4:$C$1000,ROW('HELP ACC-ITEMS'!$C$4:$C$1000)-3),COUNTIF($C$8:C781,C781))),"")</f>
        <v xml:space="preserve"> </v>
      </c>
      <c r="G781" s="55">
        <f t="array" ref="G781">IF(OR(MID($E781,1,4)="وارد",MID($E781,1,10)="مرتجع عميل"),IF($D$3&lt;&gt;"",INDEX('HELP ACC-ITEMS'!$G$4:$G$1000,SMALL(IF(C781='HELP ACC-ITEMS'!$C$4:$C$1000,ROW('HELP ACC-ITEMS'!$C$4:$C$1000)-3),COUNTIF($C$8:C781,C781)))),0)</f>
        <v>0</v>
      </c>
      <c r="H781" s="55">
        <f t="array" ref="H781">IF(OR(MID($E781,1,5)="منصرف",MID($E781,1,10)="مرتجع مورد"),IF($D$3&lt;&gt;"",INDEX('HELP ACC-ITEMS'!$G$4:$G$1000,SMALL(IF(C781='HELP ACC-ITEMS'!$C$4:$C$1000,ROW('HELP ACC-ITEMS'!$C$4:$C$1000)-3),COUNTIF($C$8:C781,C781)))),0)</f>
        <v>0</v>
      </c>
      <c r="I781" s="55">
        <f t="shared" si="14"/>
        <v>0</v>
      </c>
      <c r="J781" s="55" t="str">
        <f t="array" ref="J781">IFERROR(INDEX('HELP ACC-ITEMS'!$H$4:$H$1000,SMALL(IF(C781='HELP ACC-ITEMS'!$C$4:$C$1000,ROW('HELP ACC-ITEMS'!$C$4:$C$1000)-3),COUNTIF($C$8:C781,C781))),"")</f>
        <v xml:space="preserve"> </v>
      </c>
    </row>
    <row r="782" spans="2:10">
      <c r="B782" s="55" t="str">
        <f>IF( E782&lt;&gt;"",COUNT($B$7:B781)+1,"")</f>
        <v/>
      </c>
      <c r="C782" s="57" t="str">
        <f>IFERROR(IF($D$3&lt;&gt;"",SMALL('HELP ACC-ITEMS'!$C$4:$C$1000,ROW(A776))," "),"    ")</f>
        <v xml:space="preserve"> </v>
      </c>
      <c r="D782" s="56" t="str">
        <f t="array" ref="D782">IFERROR(INDEX('HELP ACC-ITEMS'!$D$4:$D$1000,SMALL(IF(C782='HELP ACC-ITEMS'!$C$4:$C$1000,ROW('HELP ACC-ITEMS'!$C$4:$C$1000)-3),COUNTIF($C$8:C782,C782))),"")</f>
        <v xml:space="preserve"> </v>
      </c>
      <c r="E782" s="56" t="str">
        <f t="array" ref="E782">IFERROR(INDEX('HELP ACC-ITEMS'!$E$4:$E$1000,SMALL(IF(C782='HELP ACC-ITEMS'!$C$4:$C$1000,ROW('HELP ACC-ITEMS'!$C$4:$C$1000)-3),COUNTIF($C$8:C782,C782))),"")</f>
        <v/>
      </c>
      <c r="F782" s="56" t="str">
        <f t="array" ref="F782">IFERROR(INDEX('HELP ACC-ITEMS'!$F$4:$F$1000,SMALL(IF(C782='HELP ACC-ITEMS'!$C$4:$C$1000,ROW('HELP ACC-ITEMS'!$C$4:$C$1000)-3),COUNTIF($C$8:C782,C782))),"")</f>
        <v xml:space="preserve"> </v>
      </c>
      <c r="G782" s="55">
        <f t="array" ref="G782">IF(OR(MID($E782,1,4)="وارد",MID($E782,1,10)="مرتجع عميل"),IF($D$3&lt;&gt;"",INDEX('HELP ACC-ITEMS'!$G$4:$G$1000,SMALL(IF(C782='HELP ACC-ITEMS'!$C$4:$C$1000,ROW('HELP ACC-ITEMS'!$C$4:$C$1000)-3),COUNTIF($C$8:C782,C782)))),0)</f>
        <v>0</v>
      </c>
      <c r="H782" s="55">
        <f t="array" ref="H782">IF(OR(MID($E782,1,5)="منصرف",MID($E782,1,10)="مرتجع مورد"),IF($D$3&lt;&gt;"",INDEX('HELP ACC-ITEMS'!$G$4:$G$1000,SMALL(IF(C782='HELP ACC-ITEMS'!$C$4:$C$1000,ROW('HELP ACC-ITEMS'!$C$4:$C$1000)-3),COUNTIF($C$8:C782,C782)))),0)</f>
        <v>0</v>
      </c>
      <c r="I782" s="55">
        <f t="shared" ref="I782:I845" si="15">I781+G782-H782</f>
        <v>0</v>
      </c>
      <c r="J782" s="55" t="str">
        <f t="array" ref="J782">IFERROR(INDEX('HELP ACC-ITEMS'!$H$4:$H$1000,SMALL(IF(C782='HELP ACC-ITEMS'!$C$4:$C$1000,ROW('HELP ACC-ITEMS'!$C$4:$C$1000)-3),COUNTIF($C$8:C782,C782))),"")</f>
        <v xml:space="preserve"> </v>
      </c>
    </row>
    <row r="783" spans="2:10">
      <c r="B783" s="55" t="str">
        <f>IF( E783&lt;&gt;"",COUNT($B$7:B782)+1,"")</f>
        <v/>
      </c>
      <c r="C783" s="57" t="str">
        <f>IFERROR(IF($D$3&lt;&gt;"",SMALL('HELP ACC-ITEMS'!$C$4:$C$1000,ROW(A777))," "),"    ")</f>
        <v xml:space="preserve"> </v>
      </c>
      <c r="D783" s="56" t="str">
        <f t="array" ref="D783">IFERROR(INDEX('HELP ACC-ITEMS'!$D$4:$D$1000,SMALL(IF(C783='HELP ACC-ITEMS'!$C$4:$C$1000,ROW('HELP ACC-ITEMS'!$C$4:$C$1000)-3),COUNTIF($C$8:C783,C783))),"")</f>
        <v xml:space="preserve"> </v>
      </c>
      <c r="E783" s="56" t="str">
        <f t="array" ref="E783">IFERROR(INDEX('HELP ACC-ITEMS'!$E$4:$E$1000,SMALL(IF(C783='HELP ACC-ITEMS'!$C$4:$C$1000,ROW('HELP ACC-ITEMS'!$C$4:$C$1000)-3),COUNTIF($C$8:C783,C783))),"")</f>
        <v/>
      </c>
      <c r="F783" s="56" t="str">
        <f t="array" ref="F783">IFERROR(INDEX('HELP ACC-ITEMS'!$F$4:$F$1000,SMALL(IF(C783='HELP ACC-ITEMS'!$C$4:$C$1000,ROW('HELP ACC-ITEMS'!$C$4:$C$1000)-3),COUNTIF($C$8:C783,C783))),"")</f>
        <v xml:space="preserve"> </v>
      </c>
      <c r="G783" s="55">
        <f t="array" ref="G783">IF(OR(MID($E783,1,4)="وارد",MID($E783,1,10)="مرتجع عميل"),IF($D$3&lt;&gt;"",INDEX('HELP ACC-ITEMS'!$G$4:$G$1000,SMALL(IF(C783='HELP ACC-ITEMS'!$C$4:$C$1000,ROW('HELP ACC-ITEMS'!$C$4:$C$1000)-3),COUNTIF($C$8:C783,C783)))),0)</f>
        <v>0</v>
      </c>
      <c r="H783" s="55">
        <f t="array" ref="H783">IF(OR(MID($E783,1,5)="منصرف",MID($E783,1,10)="مرتجع مورد"),IF($D$3&lt;&gt;"",INDEX('HELP ACC-ITEMS'!$G$4:$G$1000,SMALL(IF(C783='HELP ACC-ITEMS'!$C$4:$C$1000,ROW('HELP ACC-ITEMS'!$C$4:$C$1000)-3),COUNTIF($C$8:C783,C783)))),0)</f>
        <v>0</v>
      </c>
      <c r="I783" s="55">
        <f t="shared" si="15"/>
        <v>0</v>
      </c>
      <c r="J783" s="55" t="str">
        <f t="array" ref="J783">IFERROR(INDEX('HELP ACC-ITEMS'!$H$4:$H$1000,SMALL(IF(C783='HELP ACC-ITEMS'!$C$4:$C$1000,ROW('HELP ACC-ITEMS'!$C$4:$C$1000)-3),COUNTIF($C$8:C783,C783))),"")</f>
        <v xml:space="preserve"> </v>
      </c>
    </row>
    <row r="784" spans="2:10">
      <c r="B784" s="55" t="str">
        <f>IF( E784&lt;&gt;"",COUNT($B$7:B783)+1,"")</f>
        <v/>
      </c>
      <c r="C784" s="57" t="str">
        <f>IFERROR(IF($D$3&lt;&gt;"",SMALL('HELP ACC-ITEMS'!$C$4:$C$1000,ROW(A778))," "),"    ")</f>
        <v xml:space="preserve"> </v>
      </c>
      <c r="D784" s="56" t="str">
        <f t="array" ref="D784">IFERROR(INDEX('HELP ACC-ITEMS'!$D$4:$D$1000,SMALL(IF(C784='HELP ACC-ITEMS'!$C$4:$C$1000,ROW('HELP ACC-ITEMS'!$C$4:$C$1000)-3),COUNTIF($C$8:C784,C784))),"")</f>
        <v xml:space="preserve"> </v>
      </c>
      <c r="E784" s="56" t="str">
        <f t="array" ref="E784">IFERROR(INDEX('HELP ACC-ITEMS'!$E$4:$E$1000,SMALL(IF(C784='HELP ACC-ITEMS'!$C$4:$C$1000,ROW('HELP ACC-ITEMS'!$C$4:$C$1000)-3),COUNTIF($C$8:C784,C784))),"")</f>
        <v/>
      </c>
      <c r="F784" s="56" t="str">
        <f t="array" ref="F784">IFERROR(INDEX('HELP ACC-ITEMS'!$F$4:$F$1000,SMALL(IF(C784='HELP ACC-ITEMS'!$C$4:$C$1000,ROW('HELP ACC-ITEMS'!$C$4:$C$1000)-3),COUNTIF($C$8:C784,C784))),"")</f>
        <v xml:space="preserve"> </v>
      </c>
      <c r="G784" s="55">
        <f t="array" ref="G784">IF(OR(MID($E784,1,4)="وارد",MID($E784,1,10)="مرتجع عميل"),IF($D$3&lt;&gt;"",INDEX('HELP ACC-ITEMS'!$G$4:$G$1000,SMALL(IF(C784='HELP ACC-ITEMS'!$C$4:$C$1000,ROW('HELP ACC-ITEMS'!$C$4:$C$1000)-3),COUNTIF($C$8:C784,C784)))),0)</f>
        <v>0</v>
      </c>
      <c r="H784" s="55">
        <f t="array" ref="H784">IF(OR(MID($E784,1,5)="منصرف",MID($E784,1,10)="مرتجع مورد"),IF($D$3&lt;&gt;"",INDEX('HELP ACC-ITEMS'!$G$4:$G$1000,SMALL(IF(C784='HELP ACC-ITEMS'!$C$4:$C$1000,ROW('HELP ACC-ITEMS'!$C$4:$C$1000)-3),COUNTIF($C$8:C784,C784)))),0)</f>
        <v>0</v>
      </c>
      <c r="I784" s="55">
        <f t="shared" si="15"/>
        <v>0</v>
      </c>
      <c r="J784" s="55" t="str">
        <f t="array" ref="J784">IFERROR(INDEX('HELP ACC-ITEMS'!$H$4:$H$1000,SMALL(IF(C784='HELP ACC-ITEMS'!$C$4:$C$1000,ROW('HELP ACC-ITEMS'!$C$4:$C$1000)-3),COUNTIF($C$8:C784,C784))),"")</f>
        <v xml:space="preserve"> </v>
      </c>
    </row>
    <row r="785" spans="2:10">
      <c r="B785" s="55" t="str">
        <f>IF( E785&lt;&gt;"",COUNT($B$7:B784)+1,"")</f>
        <v/>
      </c>
      <c r="C785" s="57" t="str">
        <f>IFERROR(IF($D$3&lt;&gt;"",SMALL('HELP ACC-ITEMS'!$C$4:$C$1000,ROW(A779))," "),"    ")</f>
        <v xml:space="preserve"> </v>
      </c>
      <c r="D785" s="56" t="str">
        <f t="array" ref="D785">IFERROR(INDEX('HELP ACC-ITEMS'!$D$4:$D$1000,SMALL(IF(C785='HELP ACC-ITEMS'!$C$4:$C$1000,ROW('HELP ACC-ITEMS'!$C$4:$C$1000)-3),COUNTIF($C$8:C785,C785))),"")</f>
        <v xml:space="preserve"> </v>
      </c>
      <c r="E785" s="56" t="str">
        <f t="array" ref="E785">IFERROR(INDEX('HELP ACC-ITEMS'!$E$4:$E$1000,SMALL(IF(C785='HELP ACC-ITEMS'!$C$4:$C$1000,ROW('HELP ACC-ITEMS'!$C$4:$C$1000)-3),COUNTIF($C$8:C785,C785))),"")</f>
        <v/>
      </c>
      <c r="F785" s="56" t="str">
        <f t="array" ref="F785">IFERROR(INDEX('HELP ACC-ITEMS'!$F$4:$F$1000,SMALL(IF(C785='HELP ACC-ITEMS'!$C$4:$C$1000,ROW('HELP ACC-ITEMS'!$C$4:$C$1000)-3),COUNTIF($C$8:C785,C785))),"")</f>
        <v xml:space="preserve"> </v>
      </c>
      <c r="G785" s="55">
        <f t="array" ref="G785">IF(OR(MID($E785,1,4)="وارد",MID($E785,1,10)="مرتجع عميل"),IF($D$3&lt;&gt;"",INDEX('HELP ACC-ITEMS'!$G$4:$G$1000,SMALL(IF(C785='HELP ACC-ITEMS'!$C$4:$C$1000,ROW('HELP ACC-ITEMS'!$C$4:$C$1000)-3),COUNTIF($C$8:C785,C785)))),0)</f>
        <v>0</v>
      </c>
      <c r="H785" s="55">
        <f t="array" ref="H785">IF(OR(MID($E785,1,5)="منصرف",MID($E785,1,10)="مرتجع مورد"),IF($D$3&lt;&gt;"",INDEX('HELP ACC-ITEMS'!$G$4:$G$1000,SMALL(IF(C785='HELP ACC-ITEMS'!$C$4:$C$1000,ROW('HELP ACC-ITEMS'!$C$4:$C$1000)-3),COUNTIF($C$8:C785,C785)))),0)</f>
        <v>0</v>
      </c>
      <c r="I785" s="55">
        <f t="shared" si="15"/>
        <v>0</v>
      </c>
      <c r="J785" s="55" t="str">
        <f t="array" ref="J785">IFERROR(INDEX('HELP ACC-ITEMS'!$H$4:$H$1000,SMALL(IF(C785='HELP ACC-ITEMS'!$C$4:$C$1000,ROW('HELP ACC-ITEMS'!$C$4:$C$1000)-3),COUNTIF($C$8:C785,C785))),"")</f>
        <v xml:space="preserve"> </v>
      </c>
    </row>
    <row r="786" spans="2:10">
      <c r="B786" s="55" t="str">
        <f>IF( E786&lt;&gt;"",COUNT($B$7:B785)+1,"")</f>
        <v/>
      </c>
      <c r="C786" s="57" t="str">
        <f>IFERROR(IF($D$3&lt;&gt;"",SMALL('HELP ACC-ITEMS'!$C$4:$C$1000,ROW(A780))," "),"    ")</f>
        <v xml:space="preserve"> </v>
      </c>
      <c r="D786" s="56" t="str">
        <f t="array" ref="D786">IFERROR(INDEX('HELP ACC-ITEMS'!$D$4:$D$1000,SMALL(IF(C786='HELP ACC-ITEMS'!$C$4:$C$1000,ROW('HELP ACC-ITEMS'!$C$4:$C$1000)-3),COUNTIF($C$8:C786,C786))),"")</f>
        <v xml:space="preserve"> </v>
      </c>
      <c r="E786" s="56" t="str">
        <f t="array" ref="E786">IFERROR(INDEX('HELP ACC-ITEMS'!$E$4:$E$1000,SMALL(IF(C786='HELP ACC-ITEMS'!$C$4:$C$1000,ROW('HELP ACC-ITEMS'!$C$4:$C$1000)-3),COUNTIF($C$8:C786,C786))),"")</f>
        <v/>
      </c>
      <c r="F786" s="56" t="str">
        <f t="array" ref="F786">IFERROR(INDEX('HELP ACC-ITEMS'!$F$4:$F$1000,SMALL(IF(C786='HELP ACC-ITEMS'!$C$4:$C$1000,ROW('HELP ACC-ITEMS'!$C$4:$C$1000)-3),COUNTIF($C$8:C786,C786))),"")</f>
        <v xml:space="preserve"> </v>
      </c>
      <c r="G786" s="55">
        <f t="array" ref="G786">IF(OR(MID($E786,1,4)="وارد",MID($E786,1,10)="مرتجع عميل"),IF($D$3&lt;&gt;"",INDEX('HELP ACC-ITEMS'!$G$4:$G$1000,SMALL(IF(C786='HELP ACC-ITEMS'!$C$4:$C$1000,ROW('HELP ACC-ITEMS'!$C$4:$C$1000)-3),COUNTIF($C$8:C786,C786)))),0)</f>
        <v>0</v>
      </c>
      <c r="H786" s="55">
        <f t="array" ref="H786">IF(OR(MID($E786,1,5)="منصرف",MID($E786,1,10)="مرتجع مورد"),IF($D$3&lt;&gt;"",INDEX('HELP ACC-ITEMS'!$G$4:$G$1000,SMALL(IF(C786='HELP ACC-ITEMS'!$C$4:$C$1000,ROW('HELP ACC-ITEMS'!$C$4:$C$1000)-3),COUNTIF($C$8:C786,C786)))),0)</f>
        <v>0</v>
      </c>
      <c r="I786" s="55">
        <f t="shared" si="15"/>
        <v>0</v>
      </c>
      <c r="J786" s="55" t="str">
        <f t="array" ref="J786">IFERROR(INDEX('HELP ACC-ITEMS'!$H$4:$H$1000,SMALL(IF(C786='HELP ACC-ITEMS'!$C$4:$C$1000,ROW('HELP ACC-ITEMS'!$C$4:$C$1000)-3),COUNTIF($C$8:C786,C786))),"")</f>
        <v xml:space="preserve"> </v>
      </c>
    </row>
    <row r="787" spans="2:10">
      <c r="B787" s="55" t="str">
        <f>IF( E787&lt;&gt;"",COUNT($B$7:B786)+1,"")</f>
        <v/>
      </c>
      <c r="C787" s="57" t="str">
        <f>IFERROR(IF($D$3&lt;&gt;"",SMALL('HELP ACC-ITEMS'!$C$4:$C$1000,ROW(A781))," "),"    ")</f>
        <v xml:space="preserve"> </v>
      </c>
      <c r="D787" s="56" t="str">
        <f t="array" ref="D787">IFERROR(INDEX('HELP ACC-ITEMS'!$D$4:$D$1000,SMALL(IF(C787='HELP ACC-ITEMS'!$C$4:$C$1000,ROW('HELP ACC-ITEMS'!$C$4:$C$1000)-3),COUNTIF($C$8:C787,C787))),"")</f>
        <v xml:space="preserve"> </v>
      </c>
      <c r="E787" s="56" t="str">
        <f t="array" ref="E787">IFERROR(INDEX('HELP ACC-ITEMS'!$E$4:$E$1000,SMALL(IF(C787='HELP ACC-ITEMS'!$C$4:$C$1000,ROW('HELP ACC-ITEMS'!$C$4:$C$1000)-3),COUNTIF($C$8:C787,C787))),"")</f>
        <v/>
      </c>
      <c r="F787" s="56" t="str">
        <f t="array" ref="F787">IFERROR(INDEX('HELP ACC-ITEMS'!$F$4:$F$1000,SMALL(IF(C787='HELP ACC-ITEMS'!$C$4:$C$1000,ROW('HELP ACC-ITEMS'!$C$4:$C$1000)-3),COUNTIF($C$8:C787,C787))),"")</f>
        <v xml:space="preserve"> </v>
      </c>
      <c r="G787" s="55">
        <f t="array" ref="G787">IF(OR(MID($E787,1,4)="وارد",MID($E787,1,10)="مرتجع عميل"),IF($D$3&lt;&gt;"",INDEX('HELP ACC-ITEMS'!$G$4:$G$1000,SMALL(IF(C787='HELP ACC-ITEMS'!$C$4:$C$1000,ROW('HELP ACC-ITEMS'!$C$4:$C$1000)-3),COUNTIF($C$8:C787,C787)))),0)</f>
        <v>0</v>
      </c>
      <c r="H787" s="55">
        <f t="array" ref="H787">IF(OR(MID($E787,1,5)="منصرف",MID($E787,1,10)="مرتجع مورد"),IF($D$3&lt;&gt;"",INDEX('HELP ACC-ITEMS'!$G$4:$G$1000,SMALL(IF(C787='HELP ACC-ITEMS'!$C$4:$C$1000,ROW('HELP ACC-ITEMS'!$C$4:$C$1000)-3),COUNTIF($C$8:C787,C787)))),0)</f>
        <v>0</v>
      </c>
      <c r="I787" s="55">
        <f t="shared" si="15"/>
        <v>0</v>
      </c>
      <c r="J787" s="55" t="str">
        <f t="array" ref="J787">IFERROR(INDEX('HELP ACC-ITEMS'!$H$4:$H$1000,SMALL(IF(C787='HELP ACC-ITEMS'!$C$4:$C$1000,ROW('HELP ACC-ITEMS'!$C$4:$C$1000)-3),COUNTIF($C$8:C787,C787))),"")</f>
        <v xml:space="preserve"> </v>
      </c>
    </row>
    <row r="788" spans="2:10">
      <c r="B788" s="55" t="str">
        <f>IF( E788&lt;&gt;"",COUNT($B$7:B787)+1,"")</f>
        <v/>
      </c>
      <c r="C788" s="57" t="str">
        <f>IFERROR(IF($D$3&lt;&gt;"",SMALL('HELP ACC-ITEMS'!$C$4:$C$1000,ROW(A782))," "),"    ")</f>
        <v xml:space="preserve"> </v>
      </c>
      <c r="D788" s="56" t="str">
        <f t="array" ref="D788">IFERROR(INDEX('HELP ACC-ITEMS'!$D$4:$D$1000,SMALL(IF(C788='HELP ACC-ITEMS'!$C$4:$C$1000,ROW('HELP ACC-ITEMS'!$C$4:$C$1000)-3),COUNTIF($C$8:C788,C788))),"")</f>
        <v xml:space="preserve"> </v>
      </c>
      <c r="E788" s="56" t="str">
        <f t="array" ref="E788">IFERROR(INDEX('HELP ACC-ITEMS'!$E$4:$E$1000,SMALL(IF(C788='HELP ACC-ITEMS'!$C$4:$C$1000,ROW('HELP ACC-ITEMS'!$C$4:$C$1000)-3),COUNTIF($C$8:C788,C788))),"")</f>
        <v/>
      </c>
      <c r="F788" s="56" t="str">
        <f t="array" ref="F788">IFERROR(INDEX('HELP ACC-ITEMS'!$F$4:$F$1000,SMALL(IF(C788='HELP ACC-ITEMS'!$C$4:$C$1000,ROW('HELP ACC-ITEMS'!$C$4:$C$1000)-3),COUNTIF($C$8:C788,C788))),"")</f>
        <v xml:space="preserve"> </v>
      </c>
      <c r="G788" s="55">
        <f t="array" ref="G788">IF(OR(MID($E788,1,4)="وارد",MID($E788,1,10)="مرتجع عميل"),IF($D$3&lt;&gt;"",INDEX('HELP ACC-ITEMS'!$G$4:$G$1000,SMALL(IF(C788='HELP ACC-ITEMS'!$C$4:$C$1000,ROW('HELP ACC-ITEMS'!$C$4:$C$1000)-3),COUNTIF($C$8:C788,C788)))),0)</f>
        <v>0</v>
      </c>
      <c r="H788" s="55">
        <f t="array" ref="H788">IF(OR(MID($E788,1,5)="منصرف",MID($E788,1,10)="مرتجع مورد"),IF($D$3&lt;&gt;"",INDEX('HELP ACC-ITEMS'!$G$4:$G$1000,SMALL(IF(C788='HELP ACC-ITEMS'!$C$4:$C$1000,ROW('HELP ACC-ITEMS'!$C$4:$C$1000)-3),COUNTIF($C$8:C788,C788)))),0)</f>
        <v>0</v>
      </c>
      <c r="I788" s="55">
        <f t="shared" si="15"/>
        <v>0</v>
      </c>
      <c r="J788" s="55" t="str">
        <f t="array" ref="J788">IFERROR(INDEX('HELP ACC-ITEMS'!$H$4:$H$1000,SMALL(IF(C788='HELP ACC-ITEMS'!$C$4:$C$1000,ROW('HELP ACC-ITEMS'!$C$4:$C$1000)-3),COUNTIF($C$8:C788,C788))),"")</f>
        <v xml:space="preserve"> </v>
      </c>
    </row>
    <row r="789" spans="2:10">
      <c r="B789" s="55" t="str">
        <f>IF( E789&lt;&gt;"",COUNT($B$7:B788)+1,"")</f>
        <v/>
      </c>
      <c r="C789" s="57" t="str">
        <f>IFERROR(IF($D$3&lt;&gt;"",SMALL('HELP ACC-ITEMS'!$C$4:$C$1000,ROW(A783))," "),"    ")</f>
        <v xml:space="preserve"> </v>
      </c>
      <c r="D789" s="56" t="str">
        <f t="array" ref="D789">IFERROR(INDEX('HELP ACC-ITEMS'!$D$4:$D$1000,SMALL(IF(C789='HELP ACC-ITEMS'!$C$4:$C$1000,ROW('HELP ACC-ITEMS'!$C$4:$C$1000)-3),COUNTIF($C$8:C789,C789))),"")</f>
        <v xml:space="preserve"> </v>
      </c>
      <c r="E789" s="56" t="str">
        <f t="array" ref="E789">IFERROR(INDEX('HELP ACC-ITEMS'!$E$4:$E$1000,SMALL(IF(C789='HELP ACC-ITEMS'!$C$4:$C$1000,ROW('HELP ACC-ITEMS'!$C$4:$C$1000)-3),COUNTIF($C$8:C789,C789))),"")</f>
        <v/>
      </c>
      <c r="F789" s="56" t="str">
        <f t="array" ref="F789">IFERROR(INDEX('HELP ACC-ITEMS'!$F$4:$F$1000,SMALL(IF(C789='HELP ACC-ITEMS'!$C$4:$C$1000,ROW('HELP ACC-ITEMS'!$C$4:$C$1000)-3),COUNTIF($C$8:C789,C789))),"")</f>
        <v xml:space="preserve"> </v>
      </c>
      <c r="G789" s="55">
        <f t="array" ref="G789">IF(OR(MID($E789,1,4)="وارد",MID($E789,1,10)="مرتجع عميل"),IF($D$3&lt;&gt;"",INDEX('HELP ACC-ITEMS'!$G$4:$G$1000,SMALL(IF(C789='HELP ACC-ITEMS'!$C$4:$C$1000,ROW('HELP ACC-ITEMS'!$C$4:$C$1000)-3),COUNTIF($C$8:C789,C789)))),0)</f>
        <v>0</v>
      </c>
      <c r="H789" s="55">
        <f t="array" ref="H789">IF(OR(MID($E789,1,5)="منصرف",MID($E789,1,10)="مرتجع مورد"),IF($D$3&lt;&gt;"",INDEX('HELP ACC-ITEMS'!$G$4:$G$1000,SMALL(IF(C789='HELP ACC-ITEMS'!$C$4:$C$1000,ROW('HELP ACC-ITEMS'!$C$4:$C$1000)-3),COUNTIF($C$8:C789,C789)))),0)</f>
        <v>0</v>
      </c>
      <c r="I789" s="55">
        <f t="shared" si="15"/>
        <v>0</v>
      </c>
      <c r="J789" s="55" t="str">
        <f t="array" ref="J789">IFERROR(INDEX('HELP ACC-ITEMS'!$H$4:$H$1000,SMALL(IF(C789='HELP ACC-ITEMS'!$C$4:$C$1000,ROW('HELP ACC-ITEMS'!$C$4:$C$1000)-3),COUNTIF($C$8:C789,C789))),"")</f>
        <v xml:space="preserve"> </v>
      </c>
    </row>
    <row r="790" spans="2:10">
      <c r="B790" s="55" t="str">
        <f>IF( E790&lt;&gt;"",COUNT($B$7:B789)+1,"")</f>
        <v/>
      </c>
      <c r="C790" s="57" t="str">
        <f>IFERROR(IF($D$3&lt;&gt;"",SMALL('HELP ACC-ITEMS'!$C$4:$C$1000,ROW(A784))," "),"    ")</f>
        <v xml:space="preserve"> </v>
      </c>
      <c r="D790" s="56" t="str">
        <f t="array" ref="D790">IFERROR(INDEX('HELP ACC-ITEMS'!$D$4:$D$1000,SMALL(IF(C790='HELP ACC-ITEMS'!$C$4:$C$1000,ROW('HELP ACC-ITEMS'!$C$4:$C$1000)-3),COUNTIF($C$8:C790,C790))),"")</f>
        <v xml:space="preserve"> </v>
      </c>
      <c r="E790" s="56" t="str">
        <f t="array" ref="E790">IFERROR(INDEX('HELP ACC-ITEMS'!$E$4:$E$1000,SMALL(IF(C790='HELP ACC-ITEMS'!$C$4:$C$1000,ROW('HELP ACC-ITEMS'!$C$4:$C$1000)-3),COUNTIF($C$8:C790,C790))),"")</f>
        <v/>
      </c>
      <c r="F790" s="56" t="str">
        <f t="array" ref="F790">IFERROR(INDEX('HELP ACC-ITEMS'!$F$4:$F$1000,SMALL(IF(C790='HELP ACC-ITEMS'!$C$4:$C$1000,ROW('HELP ACC-ITEMS'!$C$4:$C$1000)-3),COUNTIF($C$8:C790,C790))),"")</f>
        <v xml:space="preserve"> </v>
      </c>
      <c r="G790" s="55">
        <f t="array" ref="G790">IF(OR(MID($E790,1,4)="وارد",MID($E790,1,10)="مرتجع عميل"),IF($D$3&lt;&gt;"",INDEX('HELP ACC-ITEMS'!$G$4:$G$1000,SMALL(IF(C790='HELP ACC-ITEMS'!$C$4:$C$1000,ROW('HELP ACC-ITEMS'!$C$4:$C$1000)-3),COUNTIF($C$8:C790,C790)))),0)</f>
        <v>0</v>
      </c>
      <c r="H790" s="55">
        <f t="array" ref="H790">IF(OR(MID($E790,1,5)="منصرف",MID($E790,1,10)="مرتجع مورد"),IF($D$3&lt;&gt;"",INDEX('HELP ACC-ITEMS'!$G$4:$G$1000,SMALL(IF(C790='HELP ACC-ITEMS'!$C$4:$C$1000,ROW('HELP ACC-ITEMS'!$C$4:$C$1000)-3),COUNTIF($C$8:C790,C790)))),0)</f>
        <v>0</v>
      </c>
      <c r="I790" s="55">
        <f t="shared" si="15"/>
        <v>0</v>
      </c>
      <c r="J790" s="55" t="str">
        <f t="array" ref="J790">IFERROR(INDEX('HELP ACC-ITEMS'!$H$4:$H$1000,SMALL(IF(C790='HELP ACC-ITEMS'!$C$4:$C$1000,ROW('HELP ACC-ITEMS'!$C$4:$C$1000)-3),COUNTIF($C$8:C790,C790))),"")</f>
        <v xml:space="preserve"> </v>
      </c>
    </row>
    <row r="791" spans="2:10">
      <c r="B791" s="55" t="str">
        <f>IF( E791&lt;&gt;"",COUNT($B$7:B790)+1,"")</f>
        <v/>
      </c>
      <c r="C791" s="57" t="str">
        <f>IFERROR(IF($D$3&lt;&gt;"",SMALL('HELP ACC-ITEMS'!$C$4:$C$1000,ROW(A785))," "),"    ")</f>
        <v xml:space="preserve"> </v>
      </c>
      <c r="D791" s="56" t="str">
        <f t="array" ref="D791">IFERROR(INDEX('HELP ACC-ITEMS'!$D$4:$D$1000,SMALL(IF(C791='HELP ACC-ITEMS'!$C$4:$C$1000,ROW('HELP ACC-ITEMS'!$C$4:$C$1000)-3),COUNTIF($C$8:C791,C791))),"")</f>
        <v xml:space="preserve"> </v>
      </c>
      <c r="E791" s="56" t="str">
        <f t="array" ref="E791">IFERROR(INDEX('HELP ACC-ITEMS'!$E$4:$E$1000,SMALL(IF(C791='HELP ACC-ITEMS'!$C$4:$C$1000,ROW('HELP ACC-ITEMS'!$C$4:$C$1000)-3),COUNTIF($C$8:C791,C791))),"")</f>
        <v/>
      </c>
      <c r="F791" s="56" t="str">
        <f t="array" ref="F791">IFERROR(INDEX('HELP ACC-ITEMS'!$F$4:$F$1000,SMALL(IF(C791='HELP ACC-ITEMS'!$C$4:$C$1000,ROW('HELP ACC-ITEMS'!$C$4:$C$1000)-3),COUNTIF($C$8:C791,C791))),"")</f>
        <v xml:space="preserve"> </v>
      </c>
      <c r="G791" s="55">
        <f t="array" ref="G791">IF(OR(MID($E791,1,4)="وارد",MID($E791,1,10)="مرتجع عميل"),IF($D$3&lt;&gt;"",INDEX('HELP ACC-ITEMS'!$G$4:$G$1000,SMALL(IF(C791='HELP ACC-ITEMS'!$C$4:$C$1000,ROW('HELP ACC-ITEMS'!$C$4:$C$1000)-3),COUNTIF($C$8:C791,C791)))),0)</f>
        <v>0</v>
      </c>
      <c r="H791" s="55">
        <f t="array" ref="H791">IF(OR(MID($E791,1,5)="منصرف",MID($E791,1,10)="مرتجع مورد"),IF($D$3&lt;&gt;"",INDEX('HELP ACC-ITEMS'!$G$4:$G$1000,SMALL(IF(C791='HELP ACC-ITEMS'!$C$4:$C$1000,ROW('HELP ACC-ITEMS'!$C$4:$C$1000)-3),COUNTIF($C$8:C791,C791)))),0)</f>
        <v>0</v>
      </c>
      <c r="I791" s="55">
        <f t="shared" si="15"/>
        <v>0</v>
      </c>
      <c r="J791" s="55" t="str">
        <f t="array" ref="J791">IFERROR(INDEX('HELP ACC-ITEMS'!$H$4:$H$1000,SMALL(IF(C791='HELP ACC-ITEMS'!$C$4:$C$1000,ROW('HELP ACC-ITEMS'!$C$4:$C$1000)-3),COUNTIF($C$8:C791,C791))),"")</f>
        <v xml:space="preserve"> </v>
      </c>
    </row>
    <row r="792" spans="2:10">
      <c r="B792" s="55" t="str">
        <f>IF( E792&lt;&gt;"",COUNT($B$7:B791)+1,"")</f>
        <v/>
      </c>
      <c r="C792" s="57" t="str">
        <f>IFERROR(IF($D$3&lt;&gt;"",SMALL('HELP ACC-ITEMS'!$C$4:$C$1000,ROW(A786))," "),"    ")</f>
        <v xml:space="preserve"> </v>
      </c>
      <c r="D792" s="56" t="str">
        <f t="array" ref="D792">IFERROR(INDEX('HELP ACC-ITEMS'!$D$4:$D$1000,SMALL(IF(C792='HELP ACC-ITEMS'!$C$4:$C$1000,ROW('HELP ACC-ITEMS'!$C$4:$C$1000)-3),COUNTIF($C$8:C792,C792))),"")</f>
        <v xml:space="preserve"> </v>
      </c>
      <c r="E792" s="56" t="str">
        <f t="array" ref="E792">IFERROR(INDEX('HELP ACC-ITEMS'!$E$4:$E$1000,SMALL(IF(C792='HELP ACC-ITEMS'!$C$4:$C$1000,ROW('HELP ACC-ITEMS'!$C$4:$C$1000)-3),COUNTIF($C$8:C792,C792))),"")</f>
        <v/>
      </c>
      <c r="F792" s="56" t="str">
        <f t="array" ref="F792">IFERROR(INDEX('HELP ACC-ITEMS'!$F$4:$F$1000,SMALL(IF(C792='HELP ACC-ITEMS'!$C$4:$C$1000,ROW('HELP ACC-ITEMS'!$C$4:$C$1000)-3),COUNTIF($C$8:C792,C792))),"")</f>
        <v xml:space="preserve"> </v>
      </c>
      <c r="G792" s="55">
        <f t="array" ref="G792">IF(OR(MID($E792,1,4)="وارد",MID($E792,1,10)="مرتجع عميل"),IF($D$3&lt;&gt;"",INDEX('HELP ACC-ITEMS'!$G$4:$G$1000,SMALL(IF(C792='HELP ACC-ITEMS'!$C$4:$C$1000,ROW('HELP ACC-ITEMS'!$C$4:$C$1000)-3),COUNTIF($C$8:C792,C792)))),0)</f>
        <v>0</v>
      </c>
      <c r="H792" s="55">
        <f t="array" ref="H792">IF(OR(MID($E792,1,5)="منصرف",MID($E792,1,10)="مرتجع مورد"),IF($D$3&lt;&gt;"",INDEX('HELP ACC-ITEMS'!$G$4:$G$1000,SMALL(IF(C792='HELP ACC-ITEMS'!$C$4:$C$1000,ROW('HELP ACC-ITEMS'!$C$4:$C$1000)-3),COUNTIF($C$8:C792,C792)))),0)</f>
        <v>0</v>
      </c>
      <c r="I792" s="55">
        <f t="shared" si="15"/>
        <v>0</v>
      </c>
      <c r="J792" s="55" t="str">
        <f t="array" ref="J792">IFERROR(INDEX('HELP ACC-ITEMS'!$H$4:$H$1000,SMALL(IF(C792='HELP ACC-ITEMS'!$C$4:$C$1000,ROW('HELP ACC-ITEMS'!$C$4:$C$1000)-3),COUNTIF($C$8:C792,C792))),"")</f>
        <v xml:space="preserve"> </v>
      </c>
    </row>
    <row r="793" spans="2:10">
      <c r="B793" s="55" t="str">
        <f>IF( E793&lt;&gt;"",COUNT($B$7:B792)+1,"")</f>
        <v/>
      </c>
      <c r="C793" s="57" t="str">
        <f>IFERROR(IF($D$3&lt;&gt;"",SMALL('HELP ACC-ITEMS'!$C$4:$C$1000,ROW(A787))," "),"    ")</f>
        <v xml:space="preserve"> </v>
      </c>
      <c r="D793" s="56" t="str">
        <f t="array" ref="D793">IFERROR(INDEX('HELP ACC-ITEMS'!$D$4:$D$1000,SMALL(IF(C793='HELP ACC-ITEMS'!$C$4:$C$1000,ROW('HELP ACC-ITEMS'!$C$4:$C$1000)-3),COUNTIF($C$8:C793,C793))),"")</f>
        <v xml:space="preserve"> </v>
      </c>
      <c r="E793" s="56" t="str">
        <f t="array" ref="E793">IFERROR(INDEX('HELP ACC-ITEMS'!$E$4:$E$1000,SMALL(IF(C793='HELP ACC-ITEMS'!$C$4:$C$1000,ROW('HELP ACC-ITEMS'!$C$4:$C$1000)-3),COUNTIF($C$8:C793,C793))),"")</f>
        <v/>
      </c>
      <c r="F793" s="56" t="str">
        <f t="array" ref="F793">IFERROR(INDEX('HELP ACC-ITEMS'!$F$4:$F$1000,SMALL(IF(C793='HELP ACC-ITEMS'!$C$4:$C$1000,ROW('HELP ACC-ITEMS'!$C$4:$C$1000)-3),COUNTIF($C$8:C793,C793))),"")</f>
        <v xml:space="preserve"> </v>
      </c>
      <c r="G793" s="55">
        <f t="array" ref="G793">IF(OR(MID($E793,1,4)="وارد",MID($E793,1,10)="مرتجع عميل"),IF($D$3&lt;&gt;"",INDEX('HELP ACC-ITEMS'!$G$4:$G$1000,SMALL(IF(C793='HELP ACC-ITEMS'!$C$4:$C$1000,ROW('HELP ACC-ITEMS'!$C$4:$C$1000)-3),COUNTIF($C$8:C793,C793)))),0)</f>
        <v>0</v>
      </c>
      <c r="H793" s="55">
        <f t="array" ref="H793">IF(OR(MID($E793,1,5)="منصرف",MID($E793,1,10)="مرتجع مورد"),IF($D$3&lt;&gt;"",INDEX('HELP ACC-ITEMS'!$G$4:$G$1000,SMALL(IF(C793='HELP ACC-ITEMS'!$C$4:$C$1000,ROW('HELP ACC-ITEMS'!$C$4:$C$1000)-3),COUNTIF($C$8:C793,C793)))),0)</f>
        <v>0</v>
      </c>
      <c r="I793" s="55">
        <f t="shared" si="15"/>
        <v>0</v>
      </c>
      <c r="J793" s="55" t="str">
        <f t="array" ref="J793">IFERROR(INDEX('HELP ACC-ITEMS'!$H$4:$H$1000,SMALL(IF(C793='HELP ACC-ITEMS'!$C$4:$C$1000,ROW('HELP ACC-ITEMS'!$C$4:$C$1000)-3),COUNTIF($C$8:C793,C793))),"")</f>
        <v xml:space="preserve"> </v>
      </c>
    </row>
    <row r="794" spans="2:10">
      <c r="B794" s="55" t="str">
        <f>IF( E794&lt;&gt;"",COUNT($B$7:B793)+1,"")</f>
        <v/>
      </c>
      <c r="C794" s="57" t="str">
        <f>IFERROR(IF($D$3&lt;&gt;"",SMALL('HELP ACC-ITEMS'!$C$4:$C$1000,ROW(A788))," "),"    ")</f>
        <v xml:space="preserve"> </v>
      </c>
      <c r="D794" s="56" t="str">
        <f t="array" ref="D794">IFERROR(INDEX('HELP ACC-ITEMS'!$D$4:$D$1000,SMALL(IF(C794='HELP ACC-ITEMS'!$C$4:$C$1000,ROW('HELP ACC-ITEMS'!$C$4:$C$1000)-3),COUNTIF($C$8:C794,C794))),"")</f>
        <v xml:space="preserve"> </v>
      </c>
      <c r="E794" s="56" t="str">
        <f t="array" ref="E794">IFERROR(INDEX('HELP ACC-ITEMS'!$E$4:$E$1000,SMALL(IF(C794='HELP ACC-ITEMS'!$C$4:$C$1000,ROW('HELP ACC-ITEMS'!$C$4:$C$1000)-3),COUNTIF($C$8:C794,C794))),"")</f>
        <v/>
      </c>
      <c r="F794" s="56" t="str">
        <f t="array" ref="F794">IFERROR(INDEX('HELP ACC-ITEMS'!$F$4:$F$1000,SMALL(IF(C794='HELP ACC-ITEMS'!$C$4:$C$1000,ROW('HELP ACC-ITEMS'!$C$4:$C$1000)-3),COUNTIF($C$8:C794,C794))),"")</f>
        <v xml:space="preserve"> </v>
      </c>
      <c r="G794" s="55">
        <f t="array" ref="G794">IF(OR(MID($E794,1,4)="وارد",MID($E794,1,10)="مرتجع عميل"),IF($D$3&lt;&gt;"",INDEX('HELP ACC-ITEMS'!$G$4:$G$1000,SMALL(IF(C794='HELP ACC-ITEMS'!$C$4:$C$1000,ROW('HELP ACC-ITEMS'!$C$4:$C$1000)-3),COUNTIF($C$8:C794,C794)))),0)</f>
        <v>0</v>
      </c>
      <c r="H794" s="55">
        <f t="array" ref="H794">IF(OR(MID($E794,1,5)="منصرف",MID($E794,1,10)="مرتجع مورد"),IF($D$3&lt;&gt;"",INDEX('HELP ACC-ITEMS'!$G$4:$G$1000,SMALL(IF(C794='HELP ACC-ITEMS'!$C$4:$C$1000,ROW('HELP ACC-ITEMS'!$C$4:$C$1000)-3),COUNTIF($C$8:C794,C794)))),0)</f>
        <v>0</v>
      </c>
      <c r="I794" s="55">
        <f t="shared" si="15"/>
        <v>0</v>
      </c>
      <c r="J794" s="55" t="str">
        <f t="array" ref="J794">IFERROR(INDEX('HELP ACC-ITEMS'!$H$4:$H$1000,SMALL(IF(C794='HELP ACC-ITEMS'!$C$4:$C$1000,ROW('HELP ACC-ITEMS'!$C$4:$C$1000)-3),COUNTIF($C$8:C794,C794))),"")</f>
        <v xml:space="preserve"> </v>
      </c>
    </row>
    <row r="795" spans="2:10">
      <c r="B795" s="55" t="str">
        <f>IF( E795&lt;&gt;"",COUNT($B$7:B794)+1,"")</f>
        <v/>
      </c>
      <c r="C795" s="57" t="str">
        <f>IFERROR(IF($D$3&lt;&gt;"",SMALL('HELP ACC-ITEMS'!$C$4:$C$1000,ROW(A789))," "),"    ")</f>
        <v xml:space="preserve"> </v>
      </c>
      <c r="D795" s="56" t="str">
        <f t="array" ref="D795">IFERROR(INDEX('HELP ACC-ITEMS'!$D$4:$D$1000,SMALL(IF(C795='HELP ACC-ITEMS'!$C$4:$C$1000,ROW('HELP ACC-ITEMS'!$C$4:$C$1000)-3),COUNTIF($C$8:C795,C795))),"")</f>
        <v xml:space="preserve"> </v>
      </c>
      <c r="E795" s="56" t="str">
        <f t="array" ref="E795">IFERROR(INDEX('HELP ACC-ITEMS'!$E$4:$E$1000,SMALL(IF(C795='HELP ACC-ITEMS'!$C$4:$C$1000,ROW('HELP ACC-ITEMS'!$C$4:$C$1000)-3),COUNTIF($C$8:C795,C795))),"")</f>
        <v/>
      </c>
      <c r="F795" s="56" t="str">
        <f t="array" ref="F795">IFERROR(INDEX('HELP ACC-ITEMS'!$F$4:$F$1000,SMALL(IF(C795='HELP ACC-ITEMS'!$C$4:$C$1000,ROW('HELP ACC-ITEMS'!$C$4:$C$1000)-3),COUNTIF($C$8:C795,C795))),"")</f>
        <v xml:space="preserve"> </v>
      </c>
      <c r="G795" s="55">
        <f t="array" ref="G795">IF(OR(MID($E795,1,4)="وارد",MID($E795,1,10)="مرتجع عميل"),IF($D$3&lt;&gt;"",INDEX('HELP ACC-ITEMS'!$G$4:$G$1000,SMALL(IF(C795='HELP ACC-ITEMS'!$C$4:$C$1000,ROW('HELP ACC-ITEMS'!$C$4:$C$1000)-3),COUNTIF($C$8:C795,C795)))),0)</f>
        <v>0</v>
      </c>
      <c r="H795" s="55">
        <f t="array" ref="H795">IF(OR(MID($E795,1,5)="منصرف",MID($E795,1,10)="مرتجع مورد"),IF($D$3&lt;&gt;"",INDEX('HELP ACC-ITEMS'!$G$4:$G$1000,SMALL(IF(C795='HELP ACC-ITEMS'!$C$4:$C$1000,ROW('HELP ACC-ITEMS'!$C$4:$C$1000)-3),COUNTIF($C$8:C795,C795)))),0)</f>
        <v>0</v>
      </c>
      <c r="I795" s="55">
        <f t="shared" si="15"/>
        <v>0</v>
      </c>
      <c r="J795" s="55" t="str">
        <f t="array" ref="J795">IFERROR(INDEX('HELP ACC-ITEMS'!$H$4:$H$1000,SMALL(IF(C795='HELP ACC-ITEMS'!$C$4:$C$1000,ROW('HELP ACC-ITEMS'!$C$4:$C$1000)-3),COUNTIF($C$8:C795,C795))),"")</f>
        <v xml:space="preserve"> </v>
      </c>
    </row>
    <row r="796" spans="2:10">
      <c r="B796" s="55" t="str">
        <f>IF( E796&lt;&gt;"",COUNT($B$7:B795)+1,"")</f>
        <v/>
      </c>
      <c r="C796" s="57" t="str">
        <f>IFERROR(IF($D$3&lt;&gt;"",SMALL('HELP ACC-ITEMS'!$C$4:$C$1000,ROW(A790))," "),"    ")</f>
        <v xml:space="preserve"> </v>
      </c>
      <c r="D796" s="56" t="str">
        <f t="array" ref="D796">IFERROR(INDEX('HELP ACC-ITEMS'!$D$4:$D$1000,SMALL(IF(C796='HELP ACC-ITEMS'!$C$4:$C$1000,ROW('HELP ACC-ITEMS'!$C$4:$C$1000)-3),COUNTIF($C$8:C796,C796))),"")</f>
        <v xml:space="preserve"> </v>
      </c>
      <c r="E796" s="56" t="str">
        <f t="array" ref="E796">IFERROR(INDEX('HELP ACC-ITEMS'!$E$4:$E$1000,SMALL(IF(C796='HELP ACC-ITEMS'!$C$4:$C$1000,ROW('HELP ACC-ITEMS'!$C$4:$C$1000)-3),COUNTIF($C$8:C796,C796))),"")</f>
        <v/>
      </c>
      <c r="F796" s="56" t="str">
        <f t="array" ref="F796">IFERROR(INDEX('HELP ACC-ITEMS'!$F$4:$F$1000,SMALL(IF(C796='HELP ACC-ITEMS'!$C$4:$C$1000,ROW('HELP ACC-ITEMS'!$C$4:$C$1000)-3),COUNTIF($C$8:C796,C796))),"")</f>
        <v xml:space="preserve"> </v>
      </c>
      <c r="G796" s="55">
        <f t="array" ref="G796">IF(OR(MID($E796,1,4)="وارد",MID($E796,1,10)="مرتجع عميل"),IF($D$3&lt;&gt;"",INDEX('HELP ACC-ITEMS'!$G$4:$G$1000,SMALL(IF(C796='HELP ACC-ITEMS'!$C$4:$C$1000,ROW('HELP ACC-ITEMS'!$C$4:$C$1000)-3),COUNTIF($C$8:C796,C796)))),0)</f>
        <v>0</v>
      </c>
      <c r="H796" s="55">
        <f t="array" ref="H796">IF(OR(MID($E796,1,5)="منصرف",MID($E796,1,10)="مرتجع مورد"),IF($D$3&lt;&gt;"",INDEX('HELP ACC-ITEMS'!$G$4:$G$1000,SMALL(IF(C796='HELP ACC-ITEMS'!$C$4:$C$1000,ROW('HELP ACC-ITEMS'!$C$4:$C$1000)-3),COUNTIF($C$8:C796,C796)))),0)</f>
        <v>0</v>
      </c>
      <c r="I796" s="55">
        <f t="shared" si="15"/>
        <v>0</v>
      </c>
      <c r="J796" s="55" t="str">
        <f t="array" ref="J796">IFERROR(INDEX('HELP ACC-ITEMS'!$H$4:$H$1000,SMALL(IF(C796='HELP ACC-ITEMS'!$C$4:$C$1000,ROW('HELP ACC-ITEMS'!$C$4:$C$1000)-3),COUNTIF($C$8:C796,C796))),"")</f>
        <v xml:space="preserve"> </v>
      </c>
    </row>
    <row r="797" spans="2:10">
      <c r="B797" s="55" t="str">
        <f>IF( E797&lt;&gt;"",COUNT($B$7:B796)+1,"")</f>
        <v/>
      </c>
      <c r="C797" s="57" t="str">
        <f>IFERROR(IF($D$3&lt;&gt;"",SMALL('HELP ACC-ITEMS'!$C$4:$C$1000,ROW(A791))," "),"    ")</f>
        <v xml:space="preserve"> </v>
      </c>
      <c r="D797" s="56" t="str">
        <f t="array" ref="D797">IFERROR(INDEX('HELP ACC-ITEMS'!$D$4:$D$1000,SMALL(IF(C797='HELP ACC-ITEMS'!$C$4:$C$1000,ROW('HELP ACC-ITEMS'!$C$4:$C$1000)-3),COUNTIF($C$8:C797,C797))),"")</f>
        <v xml:space="preserve"> </v>
      </c>
      <c r="E797" s="56" t="str">
        <f t="array" ref="E797">IFERROR(INDEX('HELP ACC-ITEMS'!$E$4:$E$1000,SMALL(IF(C797='HELP ACC-ITEMS'!$C$4:$C$1000,ROW('HELP ACC-ITEMS'!$C$4:$C$1000)-3),COUNTIF($C$8:C797,C797))),"")</f>
        <v/>
      </c>
      <c r="F797" s="56" t="str">
        <f t="array" ref="F797">IFERROR(INDEX('HELP ACC-ITEMS'!$F$4:$F$1000,SMALL(IF(C797='HELP ACC-ITEMS'!$C$4:$C$1000,ROW('HELP ACC-ITEMS'!$C$4:$C$1000)-3),COUNTIF($C$8:C797,C797))),"")</f>
        <v xml:space="preserve"> </v>
      </c>
      <c r="G797" s="55">
        <f t="array" ref="G797">IF(OR(MID($E797,1,4)="وارد",MID($E797,1,10)="مرتجع عميل"),IF($D$3&lt;&gt;"",INDEX('HELP ACC-ITEMS'!$G$4:$G$1000,SMALL(IF(C797='HELP ACC-ITEMS'!$C$4:$C$1000,ROW('HELP ACC-ITEMS'!$C$4:$C$1000)-3),COUNTIF($C$8:C797,C797)))),0)</f>
        <v>0</v>
      </c>
      <c r="H797" s="55">
        <f t="array" ref="H797">IF(OR(MID($E797,1,5)="منصرف",MID($E797,1,10)="مرتجع مورد"),IF($D$3&lt;&gt;"",INDEX('HELP ACC-ITEMS'!$G$4:$G$1000,SMALL(IF(C797='HELP ACC-ITEMS'!$C$4:$C$1000,ROW('HELP ACC-ITEMS'!$C$4:$C$1000)-3),COUNTIF($C$8:C797,C797)))),0)</f>
        <v>0</v>
      </c>
      <c r="I797" s="55">
        <f t="shared" si="15"/>
        <v>0</v>
      </c>
      <c r="J797" s="55" t="str">
        <f t="array" ref="J797">IFERROR(INDEX('HELP ACC-ITEMS'!$H$4:$H$1000,SMALL(IF(C797='HELP ACC-ITEMS'!$C$4:$C$1000,ROW('HELP ACC-ITEMS'!$C$4:$C$1000)-3),COUNTIF($C$8:C797,C797))),"")</f>
        <v xml:space="preserve"> </v>
      </c>
    </row>
    <row r="798" spans="2:10">
      <c r="B798" s="55" t="str">
        <f>IF( E798&lt;&gt;"",COUNT($B$7:B797)+1,"")</f>
        <v/>
      </c>
      <c r="C798" s="57" t="str">
        <f>IFERROR(IF($D$3&lt;&gt;"",SMALL('HELP ACC-ITEMS'!$C$4:$C$1000,ROW(A792))," "),"    ")</f>
        <v xml:space="preserve"> </v>
      </c>
      <c r="D798" s="56" t="str">
        <f t="array" ref="D798">IFERROR(INDEX('HELP ACC-ITEMS'!$D$4:$D$1000,SMALL(IF(C798='HELP ACC-ITEMS'!$C$4:$C$1000,ROW('HELP ACC-ITEMS'!$C$4:$C$1000)-3),COUNTIF($C$8:C798,C798))),"")</f>
        <v xml:space="preserve"> </v>
      </c>
      <c r="E798" s="56" t="str">
        <f t="array" ref="E798">IFERROR(INDEX('HELP ACC-ITEMS'!$E$4:$E$1000,SMALL(IF(C798='HELP ACC-ITEMS'!$C$4:$C$1000,ROW('HELP ACC-ITEMS'!$C$4:$C$1000)-3),COUNTIF($C$8:C798,C798))),"")</f>
        <v/>
      </c>
      <c r="F798" s="56" t="str">
        <f t="array" ref="F798">IFERROR(INDEX('HELP ACC-ITEMS'!$F$4:$F$1000,SMALL(IF(C798='HELP ACC-ITEMS'!$C$4:$C$1000,ROW('HELP ACC-ITEMS'!$C$4:$C$1000)-3),COUNTIF($C$8:C798,C798))),"")</f>
        <v xml:space="preserve"> </v>
      </c>
      <c r="G798" s="55">
        <f t="array" ref="G798">IF(OR(MID($E798,1,4)="وارد",MID($E798,1,10)="مرتجع عميل"),IF($D$3&lt;&gt;"",INDEX('HELP ACC-ITEMS'!$G$4:$G$1000,SMALL(IF(C798='HELP ACC-ITEMS'!$C$4:$C$1000,ROW('HELP ACC-ITEMS'!$C$4:$C$1000)-3),COUNTIF($C$8:C798,C798)))),0)</f>
        <v>0</v>
      </c>
      <c r="H798" s="55">
        <f t="array" ref="H798">IF(OR(MID($E798,1,5)="منصرف",MID($E798,1,10)="مرتجع مورد"),IF($D$3&lt;&gt;"",INDEX('HELP ACC-ITEMS'!$G$4:$G$1000,SMALL(IF(C798='HELP ACC-ITEMS'!$C$4:$C$1000,ROW('HELP ACC-ITEMS'!$C$4:$C$1000)-3),COUNTIF($C$8:C798,C798)))),0)</f>
        <v>0</v>
      </c>
      <c r="I798" s="55">
        <f t="shared" si="15"/>
        <v>0</v>
      </c>
      <c r="J798" s="55" t="str">
        <f t="array" ref="J798">IFERROR(INDEX('HELP ACC-ITEMS'!$H$4:$H$1000,SMALL(IF(C798='HELP ACC-ITEMS'!$C$4:$C$1000,ROW('HELP ACC-ITEMS'!$C$4:$C$1000)-3),COUNTIF($C$8:C798,C798))),"")</f>
        <v xml:space="preserve"> </v>
      </c>
    </row>
    <row r="799" spans="2:10">
      <c r="B799" s="55" t="str">
        <f>IF( E799&lt;&gt;"",COUNT($B$7:B798)+1,"")</f>
        <v/>
      </c>
      <c r="C799" s="57" t="str">
        <f>IFERROR(IF($D$3&lt;&gt;"",SMALL('HELP ACC-ITEMS'!$C$4:$C$1000,ROW(A793))," "),"    ")</f>
        <v xml:space="preserve"> </v>
      </c>
      <c r="D799" s="56" t="str">
        <f t="array" ref="D799">IFERROR(INDEX('HELP ACC-ITEMS'!$D$4:$D$1000,SMALL(IF(C799='HELP ACC-ITEMS'!$C$4:$C$1000,ROW('HELP ACC-ITEMS'!$C$4:$C$1000)-3),COUNTIF($C$8:C799,C799))),"")</f>
        <v xml:space="preserve"> </v>
      </c>
      <c r="E799" s="56" t="str">
        <f t="array" ref="E799">IFERROR(INDEX('HELP ACC-ITEMS'!$E$4:$E$1000,SMALL(IF(C799='HELP ACC-ITEMS'!$C$4:$C$1000,ROW('HELP ACC-ITEMS'!$C$4:$C$1000)-3),COUNTIF($C$8:C799,C799))),"")</f>
        <v/>
      </c>
      <c r="F799" s="56" t="str">
        <f t="array" ref="F799">IFERROR(INDEX('HELP ACC-ITEMS'!$F$4:$F$1000,SMALL(IF(C799='HELP ACC-ITEMS'!$C$4:$C$1000,ROW('HELP ACC-ITEMS'!$C$4:$C$1000)-3),COUNTIF($C$8:C799,C799))),"")</f>
        <v xml:space="preserve"> </v>
      </c>
      <c r="G799" s="55">
        <f t="array" ref="G799">IF(OR(MID($E799,1,4)="وارد",MID($E799,1,10)="مرتجع عميل"),IF($D$3&lt;&gt;"",INDEX('HELP ACC-ITEMS'!$G$4:$G$1000,SMALL(IF(C799='HELP ACC-ITEMS'!$C$4:$C$1000,ROW('HELP ACC-ITEMS'!$C$4:$C$1000)-3),COUNTIF($C$8:C799,C799)))),0)</f>
        <v>0</v>
      </c>
      <c r="H799" s="55">
        <f t="array" ref="H799">IF(OR(MID($E799,1,5)="منصرف",MID($E799,1,10)="مرتجع مورد"),IF($D$3&lt;&gt;"",INDEX('HELP ACC-ITEMS'!$G$4:$G$1000,SMALL(IF(C799='HELP ACC-ITEMS'!$C$4:$C$1000,ROW('HELP ACC-ITEMS'!$C$4:$C$1000)-3),COUNTIF($C$8:C799,C799)))),0)</f>
        <v>0</v>
      </c>
      <c r="I799" s="55">
        <f t="shared" si="15"/>
        <v>0</v>
      </c>
      <c r="J799" s="55" t="str">
        <f t="array" ref="J799">IFERROR(INDEX('HELP ACC-ITEMS'!$H$4:$H$1000,SMALL(IF(C799='HELP ACC-ITEMS'!$C$4:$C$1000,ROW('HELP ACC-ITEMS'!$C$4:$C$1000)-3),COUNTIF($C$8:C799,C799))),"")</f>
        <v xml:space="preserve"> </v>
      </c>
    </row>
    <row r="800" spans="2:10">
      <c r="B800" s="55" t="str">
        <f>IF( E800&lt;&gt;"",COUNT($B$7:B799)+1,"")</f>
        <v/>
      </c>
      <c r="C800" s="57" t="str">
        <f>IFERROR(IF($D$3&lt;&gt;"",SMALL('HELP ACC-ITEMS'!$C$4:$C$1000,ROW(A794))," "),"    ")</f>
        <v xml:space="preserve"> </v>
      </c>
      <c r="D800" s="56" t="str">
        <f t="array" ref="D800">IFERROR(INDEX('HELP ACC-ITEMS'!$D$4:$D$1000,SMALL(IF(C800='HELP ACC-ITEMS'!$C$4:$C$1000,ROW('HELP ACC-ITEMS'!$C$4:$C$1000)-3),COUNTIF($C$8:C800,C800))),"")</f>
        <v xml:space="preserve"> </v>
      </c>
      <c r="E800" s="56" t="str">
        <f t="array" ref="E800">IFERROR(INDEX('HELP ACC-ITEMS'!$E$4:$E$1000,SMALL(IF(C800='HELP ACC-ITEMS'!$C$4:$C$1000,ROW('HELP ACC-ITEMS'!$C$4:$C$1000)-3),COUNTIF($C$8:C800,C800))),"")</f>
        <v/>
      </c>
      <c r="F800" s="56" t="str">
        <f t="array" ref="F800">IFERROR(INDEX('HELP ACC-ITEMS'!$F$4:$F$1000,SMALL(IF(C800='HELP ACC-ITEMS'!$C$4:$C$1000,ROW('HELP ACC-ITEMS'!$C$4:$C$1000)-3),COUNTIF($C$8:C800,C800))),"")</f>
        <v xml:space="preserve"> </v>
      </c>
      <c r="G800" s="55">
        <f t="array" ref="G800">IF(OR(MID($E800,1,4)="وارد",MID($E800,1,10)="مرتجع عميل"),IF($D$3&lt;&gt;"",INDEX('HELP ACC-ITEMS'!$G$4:$G$1000,SMALL(IF(C800='HELP ACC-ITEMS'!$C$4:$C$1000,ROW('HELP ACC-ITEMS'!$C$4:$C$1000)-3),COUNTIF($C$8:C800,C800)))),0)</f>
        <v>0</v>
      </c>
      <c r="H800" s="55">
        <f t="array" ref="H800">IF(OR(MID($E800,1,5)="منصرف",MID($E800,1,10)="مرتجع مورد"),IF($D$3&lt;&gt;"",INDEX('HELP ACC-ITEMS'!$G$4:$G$1000,SMALL(IF(C800='HELP ACC-ITEMS'!$C$4:$C$1000,ROW('HELP ACC-ITEMS'!$C$4:$C$1000)-3),COUNTIF($C$8:C800,C800)))),0)</f>
        <v>0</v>
      </c>
      <c r="I800" s="55">
        <f t="shared" si="15"/>
        <v>0</v>
      </c>
      <c r="J800" s="55" t="str">
        <f t="array" ref="J800">IFERROR(INDEX('HELP ACC-ITEMS'!$H$4:$H$1000,SMALL(IF(C800='HELP ACC-ITEMS'!$C$4:$C$1000,ROW('HELP ACC-ITEMS'!$C$4:$C$1000)-3),COUNTIF($C$8:C800,C800))),"")</f>
        <v xml:space="preserve"> </v>
      </c>
    </row>
    <row r="801" spans="2:10">
      <c r="B801" s="55" t="str">
        <f>IF( E801&lt;&gt;"",COUNT($B$7:B800)+1,"")</f>
        <v/>
      </c>
      <c r="C801" s="57" t="str">
        <f>IFERROR(IF($D$3&lt;&gt;"",SMALL('HELP ACC-ITEMS'!$C$4:$C$1000,ROW(A795))," "),"    ")</f>
        <v xml:space="preserve"> </v>
      </c>
      <c r="D801" s="56" t="str">
        <f t="array" ref="D801">IFERROR(INDEX('HELP ACC-ITEMS'!$D$4:$D$1000,SMALL(IF(C801='HELP ACC-ITEMS'!$C$4:$C$1000,ROW('HELP ACC-ITEMS'!$C$4:$C$1000)-3),COUNTIF($C$8:C801,C801))),"")</f>
        <v xml:space="preserve"> </v>
      </c>
      <c r="E801" s="56" t="str">
        <f t="array" ref="E801">IFERROR(INDEX('HELP ACC-ITEMS'!$E$4:$E$1000,SMALL(IF(C801='HELP ACC-ITEMS'!$C$4:$C$1000,ROW('HELP ACC-ITEMS'!$C$4:$C$1000)-3),COUNTIF($C$8:C801,C801))),"")</f>
        <v/>
      </c>
      <c r="F801" s="56" t="str">
        <f t="array" ref="F801">IFERROR(INDEX('HELP ACC-ITEMS'!$F$4:$F$1000,SMALL(IF(C801='HELP ACC-ITEMS'!$C$4:$C$1000,ROW('HELP ACC-ITEMS'!$C$4:$C$1000)-3),COUNTIF($C$8:C801,C801))),"")</f>
        <v xml:space="preserve"> </v>
      </c>
      <c r="G801" s="55">
        <f t="array" ref="G801">IF(OR(MID($E801,1,4)="وارد",MID($E801,1,10)="مرتجع عميل"),IF($D$3&lt;&gt;"",INDEX('HELP ACC-ITEMS'!$G$4:$G$1000,SMALL(IF(C801='HELP ACC-ITEMS'!$C$4:$C$1000,ROW('HELP ACC-ITEMS'!$C$4:$C$1000)-3),COUNTIF($C$8:C801,C801)))),0)</f>
        <v>0</v>
      </c>
      <c r="H801" s="55">
        <f t="array" ref="H801">IF(OR(MID($E801,1,5)="منصرف",MID($E801,1,10)="مرتجع مورد"),IF($D$3&lt;&gt;"",INDEX('HELP ACC-ITEMS'!$G$4:$G$1000,SMALL(IF(C801='HELP ACC-ITEMS'!$C$4:$C$1000,ROW('HELP ACC-ITEMS'!$C$4:$C$1000)-3),COUNTIF($C$8:C801,C801)))),0)</f>
        <v>0</v>
      </c>
      <c r="I801" s="55">
        <f t="shared" si="15"/>
        <v>0</v>
      </c>
      <c r="J801" s="55" t="str">
        <f t="array" ref="J801">IFERROR(INDEX('HELP ACC-ITEMS'!$H$4:$H$1000,SMALL(IF(C801='HELP ACC-ITEMS'!$C$4:$C$1000,ROW('HELP ACC-ITEMS'!$C$4:$C$1000)-3),COUNTIF($C$8:C801,C801))),"")</f>
        <v xml:space="preserve"> </v>
      </c>
    </row>
    <row r="802" spans="2:10">
      <c r="B802" s="55" t="str">
        <f>IF( E802&lt;&gt;"",COUNT($B$7:B801)+1,"")</f>
        <v/>
      </c>
      <c r="C802" s="57" t="str">
        <f>IFERROR(IF($D$3&lt;&gt;"",SMALL('HELP ACC-ITEMS'!$C$4:$C$1000,ROW(A796))," "),"    ")</f>
        <v xml:space="preserve"> </v>
      </c>
      <c r="D802" s="56" t="str">
        <f t="array" ref="D802">IFERROR(INDEX('HELP ACC-ITEMS'!$D$4:$D$1000,SMALL(IF(C802='HELP ACC-ITEMS'!$C$4:$C$1000,ROW('HELP ACC-ITEMS'!$C$4:$C$1000)-3),COUNTIF($C$8:C802,C802))),"")</f>
        <v xml:space="preserve"> </v>
      </c>
      <c r="E802" s="56" t="str">
        <f t="array" ref="E802">IFERROR(INDEX('HELP ACC-ITEMS'!$E$4:$E$1000,SMALL(IF(C802='HELP ACC-ITEMS'!$C$4:$C$1000,ROW('HELP ACC-ITEMS'!$C$4:$C$1000)-3),COUNTIF($C$8:C802,C802))),"")</f>
        <v/>
      </c>
      <c r="F802" s="56" t="str">
        <f t="array" ref="F802">IFERROR(INDEX('HELP ACC-ITEMS'!$F$4:$F$1000,SMALL(IF(C802='HELP ACC-ITEMS'!$C$4:$C$1000,ROW('HELP ACC-ITEMS'!$C$4:$C$1000)-3),COUNTIF($C$8:C802,C802))),"")</f>
        <v xml:space="preserve"> </v>
      </c>
      <c r="G802" s="55">
        <f t="array" ref="G802">IF(OR(MID($E802,1,4)="وارد",MID($E802,1,10)="مرتجع عميل"),IF($D$3&lt;&gt;"",INDEX('HELP ACC-ITEMS'!$G$4:$G$1000,SMALL(IF(C802='HELP ACC-ITEMS'!$C$4:$C$1000,ROW('HELP ACC-ITEMS'!$C$4:$C$1000)-3),COUNTIF($C$8:C802,C802)))),0)</f>
        <v>0</v>
      </c>
      <c r="H802" s="55">
        <f t="array" ref="H802">IF(OR(MID($E802,1,5)="منصرف",MID($E802,1,10)="مرتجع مورد"),IF($D$3&lt;&gt;"",INDEX('HELP ACC-ITEMS'!$G$4:$G$1000,SMALL(IF(C802='HELP ACC-ITEMS'!$C$4:$C$1000,ROW('HELP ACC-ITEMS'!$C$4:$C$1000)-3),COUNTIF($C$8:C802,C802)))),0)</f>
        <v>0</v>
      </c>
      <c r="I802" s="55">
        <f t="shared" si="15"/>
        <v>0</v>
      </c>
      <c r="J802" s="55" t="str">
        <f t="array" ref="J802">IFERROR(INDEX('HELP ACC-ITEMS'!$H$4:$H$1000,SMALL(IF(C802='HELP ACC-ITEMS'!$C$4:$C$1000,ROW('HELP ACC-ITEMS'!$C$4:$C$1000)-3),COUNTIF($C$8:C802,C802))),"")</f>
        <v xml:space="preserve"> </v>
      </c>
    </row>
    <row r="803" spans="2:10">
      <c r="B803" s="55" t="str">
        <f>IF( E803&lt;&gt;"",COUNT($B$7:B802)+1,"")</f>
        <v/>
      </c>
      <c r="C803" s="57" t="str">
        <f>IFERROR(IF($D$3&lt;&gt;"",SMALL('HELP ACC-ITEMS'!$C$4:$C$1000,ROW(A797))," "),"    ")</f>
        <v xml:space="preserve"> </v>
      </c>
      <c r="D803" s="56" t="str">
        <f t="array" ref="D803">IFERROR(INDEX('HELP ACC-ITEMS'!$D$4:$D$1000,SMALL(IF(C803='HELP ACC-ITEMS'!$C$4:$C$1000,ROW('HELP ACC-ITEMS'!$C$4:$C$1000)-3),COUNTIF($C$8:C803,C803))),"")</f>
        <v xml:space="preserve"> </v>
      </c>
      <c r="E803" s="56" t="str">
        <f t="array" ref="E803">IFERROR(INDEX('HELP ACC-ITEMS'!$E$4:$E$1000,SMALL(IF(C803='HELP ACC-ITEMS'!$C$4:$C$1000,ROW('HELP ACC-ITEMS'!$C$4:$C$1000)-3),COUNTIF($C$8:C803,C803))),"")</f>
        <v/>
      </c>
      <c r="F803" s="56" t="str">
        <f t="array" ref="F803">IFERROR(INDEX('HELP ACC-ITEMS'!$F$4:$F$1000,SMALL(IF(C803='HELP ACC-ITEMS'!$C$4:$C$1000,ROW('HELP ACC-ITEMS'!$C$4:$C$1000)-3),COUNTIF($C$8:C803,C803))),"")</f>
        <v xml:space="preserve"> </v>
      </c>
      <c r="G803" s="55">
        <f t="array" ref="G803">IF(OR(MID($E803,1,4)="وارد",MID($E803,1,10)="مرتجع عميل"),IF($D$3&lt;&gt;"",INDEX('HELP ACC-ITEMS'!$G$4:$G$1000,SMALL(IF(C803='HELP ACC-ITEMS'!$C$4:$C$1000,ROW('HELP ACC-ITEMS'!$C$4:$C$1000)-3),COUNTIF($C$8:C803,C803)))),0)</f>
        <v>0</v>
      </c>
      <c r="H803" s="55">
        <f t="array" ref="H803">IF(OR(MID($E803,1,5)="منصرف",MID($E803,1,10)="مرتجع مورد"),IF($D$3&lt;&gt;"",INDEX('HELP ACC-ITEMS'!$G$4:$G$1000,SMALL(IF(C803='HELP ACC-ITEMS'!$C$4:$C$1000,ROW('HELP ACC-ITEMS'!$C$4:$C$1000)-3),COUNTIF($C$8:C803,C803)))),0)</f>
        <v>0</v>
      </c>
      <c r="I803" s="55">
        <f t="shared" si="15"/>
        <v>0</v>
      </c>
      <c r="J803" s="55" t="str">
        <f t="array" ref="J803">IFERROR(INDEX('HELP ACC-ITEMS'!$H$4:$H$1000,SMALL(IF(C803='HELP ACC-ITEMS'!$C$4:$C$1000,ROW('HELP ACC-ITEMS'!$C$4:$C$1000)-3),COUNTIF($C$8:C803,C803))),"")</f>
        <v xml:space="preserve"> </v>
      </c>
    </row>
    <row r="804" spans="2:10">
      <c r="B804" s="55" t="str">
        <f>IF( E804&lt;&gt;"",COUNT($B$7:B803)+1,"")</f>
        <v/>
      </c>
      <c r="C804" s="57" t="str">
        <f>IFERROR(IF($D$3&lt;&gt;"",SMALL('HELP ACC-ITEMS'!$C$4:$C$1000,ROW(A798))," "),"    ")</f>
        <v xml:space="preserve"> </v>
      </c>
      <c r="D804" s="56" t="str">
        <f t="array" ref="D804">IFERROR(INDEX('HELP ACC-ITEMS'!$D$4:$D$1000,SMALL(IF(C804='HELP ACC-ITEMS'!$C$4:$C$1000,ROW('HELP ACC-ITEMS'!$C$4:$C$1000)-3),COUNTIF($C$8:C804,C804))),"")</f>
        <v xml:space="preserve"> </v>
      </c>
      <c r="E804" s="56" t="str">
        <f t="array" ref="E804">IFERROR(INDEX('HELP ACC-ITEMS'!$E$4:$E$1000,SMALL(IF(C804='HELP ACC-ITEMS'!$C$4:$C$1000,ROW('HELP ACC-ITEMS'!$C$4:$C$1000)-3),COUNTIF($C$8:C804,C804))),"")</f>
        <v/>
      </c>
      <c r="F804" s="56" t="str">
        <f t="array" ref="F804">IFERROR(INDEX('HELP ACC-ITEMS'!$F$4:$F$1000,SMALL(IF(C804='HELP ACC-ITEMS'!$C$4:$C$1000,ROW('HELP ACC-ITEMS'!$C$4:$C$1000)-3),COUNTIF($C$8:C804,C804))),"")</f>
        <v xml:space="preserve"> </v>
      </c>
      <c r="G804" s="55">
        <f t="array" ref="G804">IF(OR(MID($E804,1,4)="وارد",MID($E804,1,10)="مرتجع عميل"),IF($D$3&lt;&gt;"",INDEX('HELP ACC-ITEMS'!$G$4:$G$1000,SMALL(IF(C804='HELP ACC-ITEMS'!$C$4:$C$1000,ROW('HELP ACC-ITEMS'!$C$4:$C$1000)-3),COUNTIF($C$8:C804,C804)))),0)</f>
        <v>0</v>
      </c>
      <c r="H804" s="55">
        <f t="array" ref="H804">IF(OR(MID($E804,1,5)="منصرف",MID($E804,1,10)="مرتجع مورد"),IF($D$3&lt;&gt;"",INDEX('HELP ACC-ITEMS'!$G$4:$G$1000,SMALL(IF(C804='HELP ACC-ITEMS'!$C$4:$C$1000,ROW('HELP ACC-ITEMS'!$C$4:$C$1000)-3),COUNTIF($C$8:C804,C804)))),0)</f>
        <v>0</v>
      </c>
      <c r="I804" s="55">
        <f t="shared" si="15"/>
        <v>0</v>
      </c>
      <c r="J804" s="55" t="str">
        <f t="array" ref="J804">IFERROR(INDEX('HELP ACC-ITEMS'!$H$4:$H$1000,SMALL(IF(C804='HELP ACC-ITEMS'!$C$4:$C$1000,ROW('HELP ACC-ITEMS'!$C$4:$C$1000)-3),COUNTIF($C$8:C804,C804))),"")</f>
        <v xml:space="preserve"> </v>
      </c>
    </row>
    <row r="805" spans="2:10">
      <c r="B805" s="55" t="str">
        <f>IF( E805&lt;&gt;"",COUNT($B$7:B804)+1,"")</f>
        <v/>
      </c>
      <c r="C805" s="57" t="str">
        <f>IFERROR(IF($D$3&lt;&gt;"",SMALL('HELP ACC-ITEMS'!$C$4:$C$1000,ROW(A799))," "),"    ")</f>
        <v xml:space="preserve"> </v>
      </c>
      <c r="D805" s="56" t="str">
        <f t="array" ref="D805">IFERROR(INDEX('HELP ACC-ITEMS'!$D$4:$D$1000,SMALL(IF(C805='HELP ACC-ITEMS'!$C$4:$C$1000,ROW('HELP ACC-ITEMS'!$C$4:$C$1000)-3),COUNTIF($C$8:C805,C805))),"")</f>
        <v xml:space="preserve"> </v>
      </c>
      <c r="E805" s="56" t="str">
        <f t="array" ref="E805">IFERROR(INDEX('HELP ACC-ITEMS'!$E$4:$E$1000,SMALL(IF(C805='HELP ACC-ITEMS'!$C$4:$C$1000,ROW('HELP ACC-ITEMS'!$C$4:$C$1000)-3),COUNTIF($C$8:C805,C805))),"")</f>
        <v/>
      </c>
      <c r="F805" s="56" t="str">
        <f t="array" ref="F805">IFERROR(INDEX('HELP ACC-ITEMS'!$F$4:$F$1000,SMALL(IF(C805='HELP ACC-ITEMS'!$C$4:$C$1000,ROW('HELP ACC-ITEMS'!$C$4:$C$1000)-3),COUNTIF($C$8:C805,C805))),"")</f>
        <v xml:space="preserve"> </v>
      </c>
      <c r="G805" s="55">
        <f t="array" ref="G805">IF(OR(MID($E805,1,4)="وارد",MID($E805,1,10)="مرتجع عميل"),IF($D$3&lt;&gt;"",INDEX('HELP ACC-ITEMS'!$G$4:$G$1000,SMALL(IF(C805='HELP ACC-ITEMS'!$C$4:$C$1000,ROW('HELP ACC-ITEMS'!$C$4:$C$1000)-3),COUNTIF($C$8:C805,C805)))),0)</f>
        <v>0</v>
      </c>
      <c r="H805" s="55">
        <f t="array" ref="H805">IF(OR(MID($E805,1,5)="منصرف",MID($E805,1,10)="مرتجع مورد"),IF($D$3&lt;&gt;"",INDEX('HELP ACC-ITEMS'!$G$4:$G$1000,SMALL(IF(C805='HELP ACC-ITEMS'!$C$4:$C$1000,ROW('HELP ACC-ITEMS'!$C$4:$C$1000)-3),COUNTIF($C$8:C805,C805)))),0)</f>
        <v>0</v>
      </c>
      <c r="I805" s="55">
        <f t="shared" si="15"/>
        <v>0</v>
      </c>
      <c r="J805" s="55" t="str">
        <f t="array" ref="J805">IFERROR(INDEX('HELP ACC-ITEMS'!$H$4:$H$1000,SMALL(IF(C805='HELP ACC-ITEMS'!$C$4:$C$1000,ROW('HELP ACC-ITEMS'!$C$4:$C$1000)-3),COUNTIF($C$8:C805,C805))),"")</f>
        <v xml:space="preserve"> </v>
      </c>
    </row>
    <row r="806" spans="2:10">
      <c r="B806" s="55" t="str">
        <f>IF( E806&lt;&gt;"",COUNT($B$7:B805)+1,"")</f>
        <v/>
      </c>
      <c r="C806" s="57" t="str">
        <f>IFERROR(IF($D$3&lt;&gt;"",SMALL('HELP ACC-ITEMS'!$C$4:$C$1000,ROW(A800))," "),"    ")</f>
        <v xml:space="preserve"> </v>
      </c>
      <c r="D806" s="56" t="str">
        <f t="array" ref="D806">IFERROR(INDEX('HELP ACC-ITEMS'!$D$4:$D$1000,SMALL(IF(C806='HELP ACC-ITEMS'!$C$4:$C$1000,ROW('HELP ACC-ITEMS'!$C$4:$C$1000)-3),COUNTIF($C$8:C806,C806))),"")</f>
        <v xml:space="preserve"> </v>
      </c>
      <c r="E806" s="56" t="str">
        <f t="array" ref="E806">IFERROR(INDEX('HELP ACC-ITEMS'!$E$4:$E$1000,SMALL(IF(C806='HELP ACC-ITEMS'!$C$4:$C$1000,ROW('HELP ACC-ITEMS'!$C$4:$C$1000)-3),COUNTIF($C$8:C806,C806))),"")</f>
        <v/>
      </c>
      <c r="F806" s="56" t="str">
        <f t="array" ref="F806">IFERROR(INDEX('HELP ACC-ITEMS'!$F$4:$F$1000,SMALL(IF(C806='HELP ACC-ITEMS'!$C$4:$C$1000,ROW('HELP ACC-ITEMS'!$C$4:$C$1000)-3),COUNTIF($C$8:C806,C806))),"")</f>
        <v xml:space="preserve"> </v>
      </c>
      <c r="G806" s="55">
        <f t="array" ref="G806">IF(OR(MID($E806,1,4)="وارد",MID($E806,1,10)="مرتجع عميل"),IF($D$3&lt;&gt;"",INDEX('HELP ACC-ITEMS'!$G$4:$G$1000,SMALL(IF(C806='HELP ACC-ITEMS'!$C$4:$C$1000,ROW('HELP ACC-ITEMS'!$C$4:$C$1000)-3),COUNTIF($C$8:C806,C806)))),0)</f>
        <v>0</v>
      </c>
      <c r="H806" s="55">
        <f t="array" ref="H806">IF(OR(MID($E806,1,5)="منصرف",MID($E806,1,10)="مرتجع مورد"),IF($D$3&lt;&gt;"",INDEX('HELP ACC-ITEMS'!$G$4:$G$1000,SMALL(IF(C806='HELP ACC-ITEMS'!$C$4:$C$1000,ROW('HELP ACC-ITEMS'!$C$4:$C$1000)-3),COUNTIF($C$8:C806,C806)))),0)</f>
        <v>0</v>
      </c>
      <c r="I806" s="55">
        <f t="shared" si="15"/>
        <v>0</v>
      </c>
      <c r="J806" s="55" t="str">
        <f t="array" ref="J806">IFERROR(INDEX('HELP ACC-ITEMS'!$H$4:$H$1000,SMALL(IF(C806='HELP ACC-ITEMS'!$C$4:$C$1000,ROW('HELP ACC-ITEMS'!$C$4:$C$1000)-3),COUNTIF($C$8:C806,C806))),"")</f>
        <v xml:space="preserve"> </v>
      </c>
    </row>
    <row r="807" spans="2:10">
      <c r="B807" s="55" t="str">
        <f>IF( E807&lt;&gt;"",COUNT($B$7:B806)+1,"")</f>
        <v/>
      </c>
      <c r="C807" s="57" t="str">
        <f>IFERROR(IF($D$3&lt;&gt;"",SMALL('HELP ACC-ITEMS'!$C$4:$C$1000,ROW(A801))," "),"    ")</f>
        <v xml:space="preserve"> </v>
      </c>
      <c r="D807" s="56" t="str">
        <f t="array" ref="D807">IFERROR(INDEX('HELP ACC-ITEMS'!$D$4:$D$1000,SMALL(IF(C807='HELP ACC-ITEMS'!$C$4:$C$1000,ROW('HELP ACC-ITEMS'!$C$4:$C$1000)-3),COUNTIF($C$8:C807,C807))),"")</f>
        <v xml:space="preserve"> </v>
      </c>
      <c r="E807" s="56" t="str">
        <f t="array" ref="E807">IFERROR(INDEX('HELP ACC-ITEMS'!$E$4:$E$1000,SMALL(IF(C807='HELP ACC-ITEMS'!$C$4:$C$1000,ROW('HELP ACC-ITEMS'!$C$4:$C$1000)-3),COUNTIF($C$8:C807,C807))),"")</f>
        <v/>
      </c>
      <c r="F807" s="56" t="str">
        <f t="array" ref="F807">IFERROR(INDEX('HELP ACC-ITEMS'!$F$4:$F$1000,SMALL(IF(C807='HELP ACC-ITEMS'!$C$4:$C$1000,ROW('HELP ACC-ITEMS'!$C$4:$C$1000)-3),COUNTIF($C$8:C807,C807))),"")</f>
        <v xml:space="preserve"> </v>
      </c>
      <c r="G807" s="55">
        <f t="array" ref="G807">IF(OR(MID($E807,1,4)="وارد",MID($E807,1,10)="مرتجع عميل"),IF($D$3&lt;&gt;"",INDEX('HELP ACC-ITEMS'!$G$4:$G$1000,SMALL(IF(C807='HELP ACC-ITEMS'!$C$4:$C$1000,ROW('HELP ACC-ITEMS'!$C$4:$C$1000)-3),COUNTIF($C$8:C807,C807)))),0)</f>
        <v>0</v>
      </c>
      <c r="H807" s="55">
        <f t="array" ref="H807">IF(OR(MID($E807,1,5)="منصرف",MID($E807,1,10)="مرتجع مورد"),IF($D$3&lt;&gt;"",INDEX('HELP ACC-ITEMS'!$G$4:$G$1000,SMALL(IF(C807='HELP ACC-ITEMS'!$C$4:$C$1000,ROW('HELP ACC-ITEMS'!$C$4:$C$1000)-3),COUNTIF($C$8:C807,C807)))),0)</f>
        <v>0</v>
      </c>
      <c r="I807" s="55">
        <f t="shared" si="15"/>
        <v>0</v>
      </c>
      <c r="J807" s="55" t="str">
        <f t="array" ref="J807">IFERROR(INDEX('HELP ACC-ITEMS'!$H$4:$H$1000,SMALL(IF(C807='HELP ACC-ITEMS'!$C$4:$C$1000,ROW('HELP ACC-ITEMS'!$C$4:$C$1000)-3),COUNTIF($C$8:C807,C807))),"")</f>
        <v xml:space="preserve"> </v>
      </c>
    </row>
    <row r="808" spans="2:10">
      <c r="B808" s="55" t="str">
        <f>IF( E808&lt;&gt;"",COUNT($B$7:B807)+1,"")</f>
        <v/>
      </c>
      <c r="C808" s="57" t="str">
        <f>IFERROR(IF($D$3&lt;&gt;"",SMALL('HELP ACC-ITEMS'!$C$4:$C$1000,ROW(A802))," "),"    ")</f>
        <v xml:space="preserve"> </v>
      </c>
      <c r="D808" s="56" t="str">
        <f t="array" ref="D808">IFERROR(INDEX('HELP ACC-ITEMS'!$D$4:$D$1000,SMALL(IF(C808='HELP ACC-ITEMS'!$C$4:$C$1000,ROW('HELP ACC-ITEMS'!$C$4:$C$1000)-3),COUNTIF($C$8:C808,C808))),"")</f>
        <v xml:space="preserve"> </v>
      </c>
      <c r="E808" s="56" t="str">
        <f t="array" ref="E808">IFERROR(INDEX('HELP ACC-ITEMS'!$E$4:$E$1000,SMALL(IF(C808='HELP ACC-ITEMS'!$C$4:$C$1000,ROW('HELP ACC-ITEMS'!$C$4:$C$1000)-3),COUNTIF($C$8:C808,C808))),"")</f>
        <v/>
      </c>
      <c r="F808" s="56" t="str">
        <f t="array" ref="F808">IFERROR(INDEX('HELP ACC-ITEMS'!$F$4:$F$1000,SMALL(IF(C808='HELP ACC-ITEMS'!$C$4:$C$1000,ROW('HELP ACC-ITEMS'!$C$4:$C$1000)-3),COUNTIF($C$8:C808,C808))),"")</f>
        <v xml:space="preserve"> </v>
      </c>
      <c r="G808" s="55">
        <f t="array" ref="G808">IF(OR(MID($E808,1,4)="وارد",MID($E808,1,10)="مرتجع عميل"),IF($D$3&lt;&gt;"",INDEX('HELP ACC-ITEMS'!$G$4:$G$1000,SMALL(IF(C808='HELP ACC-ITEMS'!$C$4:$C$1000,ROW('HELP ACC-ITEMS'!$C$4:$C$1000)-3),COUNTIF($C$8:C808,C808)))),0)</f>
        <v>0</v>
      </c>
      <c r="H808" s="55">
        <f t="array" ref="H808">IF(OR(MID($E808,1,5)="منصرف",MID($E808,1,10)="مرتجع مورد"),IF($D$3&lt;&gt;"",INDEX('HELP ACC-ITEMS'!$G$4:$G$1000,SMALL(IF(C808='HELP ACC-ITEMS'!$C$4:$C$1000,ROW('HELP ACC-ITEMS'!$C$4:$C$1000)-3),COUNTIF($C$8:C808,C808)))),0)</f>
        <v>0</v>
      </c>
      <c r="I808" s="55">
        <f t="shared" si="15"/>
        <v>0</v>
      </c>
      <c r="J808" s="55" t="str">
        <f t="array" ref="J808">IFERROR(INDEX('HELP ACC-ITEMS'!$H$4:$H$1000,SMALL(IF(C808='HELP ACC-ITEMS'!$C$4:$C$1000,ROW('HELP ACC-ITEMS'!$C$4:$C$1000)-3),COUNTIF($C$8:C808,C808))),"")</f>
        <v xml:space="preserve"> </v>
      </c>
    </row>
    <row r="809" spans="2:10">
      <c r="B809" s="55" t="str">
        <f>IF( E809&lt;&gt;"",COUNT($B$7:B808)+1,"")</f>
        <v/>
      </c>
      <c r="C809" s="57" t="str">
        <f>IFERROR(IF($D$3&lt;&gt;"",SMALL('HELP ACC-ITEMS'!$C$4:$C$1000,ROW(A803))," "),"    ")</f>
        <v xml:space="preserve"> </v>
      </c>
      <c r="D809" s="56" t="str">
        <f t="array" ref="D809">IFERROR(INDEX('HELP ACC-ITEMS'!$D$4:$D$1000,SMALL(IF(C809='HELP ACC-ITEMS'!$C$4:$C$1000,ROW('HELP ACC-ITEMS'!$C$4:$C$1000)-3),COUNTIF($C$8:C809,C809))),"")</f>
        <v xml:space="preserve"> </v>
      </c>
      <c r="E809" s="56" t="str">
        <f t="array" ref="E809">IFERROR(INDEX('HELP ACC-ITEMS'!$E$4:$E$1000,SMALL(IF(C809='HELP ACC-ITEMS'!$C$4:$C$1000,ROW('HELP ACC-ITEMS'!$C$4:$C$1000)-3),COUNTIF($C$8:C809,C809))),"")</f>
        <v/>
      </c>
      <c r="F809" s="56" t="str">
        <f t="array" ref="F809">IFERROR(INDEX('HELP ACC-ITEMS'!$F$4:$F$1000,SMALL(IF(C809='HELP ACC-ITEMS'!$C$4:$C$1000,ROW('HELP ACC-ITEMS'!$C$4:$C$1000)-3),COUNTIF($C$8:C809,C809))),"")</f>
        <v xml:space="preserve"> </v>
      </c>
      <c r="G809" s="55">
        <f t="array" ref="G809">IF(OR(MID($E809,1,4)="وارد",MID($E809,1,10)="مرتجع عميل"),IF($D$3&lt;&gt;"",INDEX('HELP ACC-ITEMS'!$G$4:$G$1000,SMALL(IF(C809='HELP ACC-ITEMS'!$C$4:$C$1000,ROW('HELP ACC-ITEMS'!$C$4:$C$1000)-3),COUNTIF($C$8:C809,C809)))),0)</f>
        <v>0</v>
      </c>
      <c r="H809" s="55">
        <f t="array" ref="H809">IF(OR(MID($E809,1,5)="منصرف",MID($E809,1,10)="مرتجع مورد"),IF($D$3&lt;&gt;"",INDEX('HELP ACC-ITEMS'!$G$4:$G$1000,SMALL(IF(C809='HELP ACC-ITEMS'!$C$4:$C$1000,ROW('HELP ACC-ITEMS'!$C$4:$C$1000)-3),COUNTIF($C$8:C809,C809)))),0)</f>
        <v>0</v>
      </c>
      <c r="I809" s="55">
        <f t="shared" si="15"/>
        <v>0</v>
      </c>
      <c r="J809" s="55" t="str">
        <f t="array" ref="J809">IFERROR(INDEX('HELP ACC-ITEMS'!$H$4:$H$1000,SMALL(IF(C809='HELP ACC-ITEMS'!$C$4:$C$1000,ROW('HELP ACC-ITEMS'!$C$4:$C$1000)-3),COUNTIF($C$8:C809,C809))),"")</f>
        <v xml:space="preserve"> </v>
      </c>
    </row>
    <row r="810" spans="2:10">
      <c r="B810" s="55" t="str">
        <f>IF( E810&lt;&gt;"",COUNT($B$7:B809)+1,"")</f>
        <v/>
      </c>
      <c r="C810" s="57" t="str">
        <f>IFERROR(IF($D$3&lt;&gt;"",SMALL('HELP ACC-ITEMS'!$C$4:$C$1000,ROW(A804))," "),"    ")</f>
        <v xml:space="preserve"> </v>
      </c>
      <c r="D810" s="56" t="str">
        <f t="array" ref="D810">IFERROR(INDEX('HELP ACC-ITEMS'!$D$4:$D$1000,SMALL(IF(C810='HELP ACC-ITEMS'!$C$4:$C$1000,ROW('HELP ACC-ITEMS'!$C$4:$C$1000)-3),COUNTIF($C$8:C810,C810))),"")</f>
        <v xml:space="preserve"> </v>
      </c>
      <c r="E810" s="56" t="str">
        <f t="array" ref="E810">IFERROR(INDEX('HELP ACC-ITEMS'!$E$4:$E$1000,SMALL(IF(C810='HELP ACC-ITEMS'!$C$4:$C$1000,ROW('HELP ACC-ITEMS'!$C$4:$C$1000)-3),COUNTIF($C$8:C810,C810))),"")</f>
        <v/>
      </c>
      <c r="F810" s="56" t="str">
        <f t="array" ref="F810">IFERROR(INDEX('HELP ACC-ITEMS'!$F$4:$F$1000,SMALL(IF(C810='HELP ACC-ITEMS'!$C$4:$C$1000,ROW('HELP ACC-ITEMS'!$C$4:$C$1000)-3),COUNTIF($C$8:C810,C810))),"")</f>
        <v xml:space="preserve"> </v>
      </c>
      <c r="G810" s="55">
        <f t="array" ref="G810">IF(OR(MID($E810,1,4)="وارد",MID($E810,1,10)="مرتجع عميل"),IF($D$3&lt;&gt;"",INDEX('HELP ACC-ITEMS'!$G$4:$G$1000,SMALL(IF(C810='HELP ACC-ITEMS'!$C$4:$C$1000,ROW('HELP ACC-ITEMS'!$C$4:$C$1000)-3),COUNTIF($C$8:C810,C810)))),0)</f>
        <v>0</v>
      </c>
      <c r="H810" s="55">
        <f t="array" ref="H810">IF(OR(MID($E810,1,5)="منصرف",MID($E810,1,10)="مرتجع مورد"),IF($D$3&lt;&gt;"",INDEX('HELP ACC-ITEMS'!$G$4:$G$1000,SMALL(IF(C810='HELP ACC-ITEMS'!$C$4:$C$1000,ROW('HELP ACC-ITEMS'!$C$4:$C$1000)-3),COUNTIF($C$8:C810,C810)))),0)</f>
        <v>0</v>
      </c>
      <c r="I810" s="55">
        <f t="shared" si="15"/>
        <v>0</v>
      </c>
      <c r="J810" s="55" t="str">
        <f t="array" ref="J810">IFERROR(INDEX('HELP ACC-ITEMS'!$H$4:$H$1000,SMALL(IF(C810='HELP ACC-ITEMS'!$C$4:$C$1000,ROW('HELP ACC-ITEMS'!$C$4:$C$1000)-3),COUNTIF($C$8:C810,C810))),"")</f>
        <v xml:space="preserve"> </v>
      </c>
    </row>
    <row r="811" spans="2:10">
      <c r="B811" s="55" t="str">
        <f>IF( E811&lt;&gt;"",COUNT($B$7:B810)+1,"")</f>
        <v/>
      </c>
      <c r="C811" s="57" t="str">
        <f>IFERROR(IF($D$3&lt;&gt;"",SMALL('HELP ACC-ITEMS'!$C$4:$C$1000,ROW(A805))," "),"    ")</f>
        <v xml:space="preserve"> </v>
      </c>
      <c r="D811" s="56" t="str">
        <f t="array" ref="D811">IFERROR(INDEX('HELP ACC-ITEMS'!$D$4:$D$1000,SMALL(IF(C811='HELP ACC-ITEMS'!$C$4:$C$1000,ROW('HELP ACC-ITEMS'!$C$4:$C$1000)-3),COUNTIF($C$8:C811,C811))),"")</f>
        <v xml:space="preserve"> </v>
      </c>
      <c r="E811" s="56" t="str">
        <f t="array" ref="E811">IFERROR(INDEX('HELP ACC-ITEMS'!$E$4:$E$1000,SMALL(IF(C811='HELP ACC-ITEMS'!$C$4:$C$1000,ROW('HELP ACC-ITEMS'!$C$4:$C$1000)-3),COUNTIF($C$8:C811,C811))),"")</f>
        <v/>
      </c>
      <c r="F811" s="56" t="str">
        <f t="array" ref="F811">IFERROR(INDEX('HELP ACC-ITEMS'!$F$4:$F$1000,SMALL(IF(C811='HELP ACC-ITEMS'!$C$4:$C$1000,ROW('HELP ACC-ITEMS'!$C$4:$C$1000)-3),COUNTIF($C$8:C811,C811))),"")</f>
        <v xml:space="preserve"> </v>
      </c>
      <c r="G811" s="55">
        <f t="array" ref="G811">IF(OR(MID($E811,1,4)="وارد",MID($E811,1,10)="مرتجع عميل"),IF($D$3&lt;&gt;"",INDEX('HELP ACC-ITEMS'!$G$4:$G$1000,SMALL(IF(C811='HELP ACC-ITEMS'!$C$4:$C$1000,ROW('HELP ACC-ITEMS'!$C$4:$C$1000)-3),COUNTIF($C$8:C811,C811)))),0)</f>
        <v>0</v>
      </c>
      <c r="H811" s="55">
        <f t="array" ref="H811">IF(OR(MID($E811,1,5)="منصرف",MID($E811,1,10)="مرتجع مورد"),IF($D$3&lt;&gt;"",INDEX('HELP ACC-ITEMS'!$G$4:$G$1000,SMALL(IF(C811='HELP ACC-ITEMS'!$C$4:$C$1000,ROW('HELP ACC-ITEMS'!$C$4:$C$1000)-3),COUNTIF($C$8:C811,C811)))),0)</f>
        <v>0</v>
      </c>
      <c r="I811" s="55">
        <f t="shared" si="15"/>
        <v>0</v>
      </c>
      <c r="J811" s="55" t="str">
        <f t="array" ref="J811">IFERROR(INDEX('HELP ACC-ITEMS'!$H$4:$H$1000,SMALL(IF(C811='HELP ACC-ITEMS'!$C$4:$C$1000,ROW('HELP ACC-ITEMS'!$C$4:$C$1000)-3),COUNTIF($C$8:C811,C811))),"")</f>
        <v xml:space="preserve"> </v>
      </c>
    </row>
    <row r="812" spans="2:10">
      <c r="B812" s="55" t="str">
        <f>IF( E812&lt;&gt;"",COUNT($B$7:B811)+1,"")</f>
        <v/>
      </c>
      <c r="C812" s="57" t="str">
        <f>IFERROR(IF($D$3&lt;&gt;"",SMALL('HELP ACC-ITEMS'!$C$4:$C$1000,ROW(A806))," "),"    ")</f>
        <v xml:space="preserve"> </v>
      </c>
      <c r="D812" s="56" t="str">
        <f t="array" ref="D812">IFERROR(INDEX('HELP ACC-ITEMS'!$D$4:$D$1000,SMALL(IF(C812='HELP ACC-ITEMS'!$C$4:$C$1000,ROW('HELP ACC-ITEMS'!$C$4:$C$1000)-3),COUNTIF($C$8:C812,C812))),"")</f>
        <v xml:space="preserve"> </v>
      </c>
      <c r="E812" s="56" t="str">
        <f t="array" ref="E812">IFERROR(INDEX('HELP ACC-ITEMS'!$E$4:$E$1000,SMALL(IF(C812='HELP ACC-ITEMS'!$C$4:$C$1000,ROW('HELP ACC-ITEMS'!$C$4:$C$1000)-3),COUNTIF($C$8:C812,C812))),"")</f>
        <v/>
      </c>
      <c r="F812" s="56" t="str">
        <f t="array" ref="F812">IFERROR(INDEX('HELP ACC-ITEMS'!$F$4:$F$1000,SMALL(IF(C812='HELP ACC-ITEMS'!$C$4:$C$1000,ROW('HELP ACC-ITEMS'!$C$4:$C$1000)-3),COUNTIF($C$8:C812,C812))),"")</f>
        <v xml:space="preserve"> </v>
      </c>
      <c r="G812" s="55">
        <f t="array" ref="G812">IF(OR(MID($E812,1,4)="وارد",MID($E812,1,10)="مرتجع عميل"),IF($D$3&lt;&gt;"",INDEX('HELP ACC-ITEMS'!$G$4:$G$1000,SMALL(IF(C812='HELP ACC-ITEMS'!$C$4:$C$1000,ROW('HELP ACC-ITEMS'!$C$4:$C$1000)-3),COUNTIF($C$8:C812,C812)))),0)</f>
        <v>0</v>
      </c>
      <c r="H812" s="55">
        <f t="array" ref="H812">IF(OR(MID($E812,1,5)="منصرف",MID($E812,1,10)="مرتجع مورد"),IF($D$3&lt;&gt;"",INDEX('HELP ACC-ITEMS'!$G$4:$G$1000,SMALL(IF(C812='HELP ACC-ITEMS'!$C$4:$C$1000,ROW('HELP ACC-ITEMS'!$C$4:$C$1000)-3),COUNTIF($C$8:C812,C812)))),0)</f>
        <v>0</v>
      </c>
      <c r="I812" s="55">
        <f t="shared" si="15"/>
        <v>0</v>
      </c>
      <c r="J812" s="55" t="str">
        <f t="array" ref="J812">IFERROR(INDEX('HELP ACC-ITEMS'!$H$4:$H$1000,SMALL(IF(C812='HELP ACC-ITEMS'!$C$4:$C$1000,ROW('HELP ACC-ITEMS'!$C$4:$C$1000)-3),COUNTIF($C$8:C812,C812))),"")</f>
        <v xml:space="preserve"> </v>
      </c>
    </row>
    <row r="813" spans="2:10">
      <c r="B813" s="55" t="str">
        <f>IF( E813&lt;&gt;"",COUNT($B$7:B812)+1,"")</f>
        <v/>
      </c>
      <c r="C813" s="57" t="str">
        <f>IFERROR(IF($D$3&lt;&gt;"",SMALL('HELP ACC-ITEMS'!$C$4:$C$1000,ROW(A807))," "),"    ")</f>
        <v xml:space="preserve"> </v>
      </c>
      <c r="D813" s="56" t="str">
        <f t="array" ref="D813">IFERROR(INDEX('HELP ACC-ITEMS'!$D$4:$D$1000,SMALL(IF(C813='HELP ACC-ITEMS'!$C$4:$C$1000,ROW('HELP ACC-ITEMS'!$C$4:$C$1000)-3),COUNTIF($C$8:C813,C813))),"")</f>
        <v xml:space="preserve"> </v>
      </c>
      <c r="E813" s="56" t="str">
        <f t="array" ref="E813">IFERROR(INDEX('HELP ACC-ITEMS'!$E$4:$E$1000,SMALL(IF(C813='HELP ACC-ITEMS'!$C$4:$C$1000,ROW('HELP ACC-ITEMS'!$C$4:$C$1000)-3),COUNTIF($C$8:C813,C813))),"")</f>
        <v/>
      </c>
      <c r="F813" s="56" t="str">
        <f t="array" ref="F813">IFERROR(INDEX('HELP ACC-ITEMS'!$F$4:$F$1000,SMALL(IF(C813='HELP ACC-ITEMS'!$C$4:$C$1000,ROW('HELP ACC-ITEMS'!$C$4:$C$1000)-3),COUNTIF($C$8:C813,C813))),"")</f>
        <v xml:space="preserve"> </v>
      </c>
      <c r="G813" s="55">
        <f t="array" ref="G813">IF(OR(MID($E813,1,4)="وارد",MID($E813,1,10)="مرتجع عميل"),IF($D$3&lt;&gt;"",INDEX('HELP ACC-ITEMS'!$G$4:$G$1000,SMALL(IF(C813='HELP ACC-ITEMS'!$C$4:$C$1000,ROW('HELP ACC-ITEMS'!$C$4:$C$1000)-3),COUNTIF($C$8:C813,C813)))),0)</f>
        <v>0</v>
      </c>
      <c r="H813" s="55">
        <f t="array" ref="H813">IF(OR(MID($E813,1,5)="منصرف",MID($E813,1,10)="مرتجع مورد"),IF($D$3&lt;&gt;"",INDEX('HELP ACC-ITEMS'!$G$4:$G$1000,SMALL(IF(C813='HELP ACC-ITEMS'!$C$4:$C$1000,ROW('HELP ACC-ITEMS'!$C$4:$C$1000)-3),COUNTIF($C$8:C813,C813)))),0)</f>
        <v>0</v>
      </c>
      <c r="I813" s="55">
        <f t="shared" si="15"/>
        <v>0</v>
      </c>
      <c r="J813" s="55" t="str">
        <f t="array" ref="J813">IFERROR(INDEX('HELP ACC-ITEMS'!$H$4:$H$1000,SMALL(IF(C813='HELP ACC-ITEMS'!$C$4:$C$1000,ROW('HELP ACC-ITEMS'!$C$4:$C$1000)-3),COUNTIF($C$8:C813,C813))),"")</f>
        <v xml:space="preserve"> </v>
      </c>
    </row>
    <row r="814" spans="2:10">
      <c r="B814" s="55" t="str">
        <f>IF( E814&lt;&gt;"",COUNT($B$7:B813)+1,"")</f>
        <v/>
      </c>
      <c r="C814" s="57" t="str">
        <f>IFERROR(IF($D$3&lt;&gt;"",SMALL('HELP ACC-ITEMS'!$C$4:$C$1000,ROW(A808))," "),"    ")</f>
        <v xml:space="preserve"> </v>
      </c>
      <c r="D814" s="56" t="str">
        <f t="array" ref="D814">IFERROR(INDEX('HELP ACC-ITEMS'!$D$4:$D$1000,SMALL(IF(C814='HELP ACC-ITEMS'!$C$4:$C$1000,ROW('HELP ACC-ITEMS'!$C$4:$C$1000)-3),COUNTIF($C$8:C814,C814))),"")</f>
        <v xml:space="preserve"> </v>
      </c>
      <c r="E814" s="56" t="str">
        <f t="array" ref="E814">IFERROR(INDEX('HELP ACC-ITEMS'!$E$4:$E$1000,SMALL(IF(C814='HELP ACC-ITEMS'!$C$4:$C$1000,ROW('HELP ACC-ITEMS'!$C$4:$C$1000)-3),COUNTIF($C$8:C814,C814))),"")</f>
        <v/>
      </c>
      <c r="F814" s="56" t="str">
        <f t="array" ref="F814">IFERROR(INDEX('HELP ACC-ITEMS'!$F$4:$F$1000,SMALL(IF(C814='HELP ACC-ITEMS'!$C$4:$C$1000,ROW('HELP ACC-ITEMS'!$C$4:$C$1000)-3),COUNTIF($C$8:C814,C814))),"")</f>
        <v xml:space="preserve"> </v>
      </c>
      <c r="G814" s="55">
        <f t="array" ref="G814">IF(OR(MID($E814,1,4)="وارد",MID($E814,1,10)="مرتجع عميل"),IF($D$3&lt;&gt;"",INDEX('HELP ACC-ITEMS'!$G$4:$G$1000,SMALL(IF(C814='HELP ACC-ITEMS'!$C$4:$C$1000,ROW('HELP ACC-ITEMS'!$C$4:$C$1000)-3),COUNTIF($C$8:C814,C814)))),0)</f>
        <v>0</v>
      </c>
      <c r="H814" s="55">
        <f t="array" ref="H814">IF(OR(MID($E814,1,5)="منصرف",MID($E814,1,10)="مرتجع مورد"),IF($D$3&lt;&gt;"",INDEX('HELP ACC-ITEMS'!$G$4:$G$1000,SMALL(IF(C814='HELP ACC-ITEMS'!$C$4:$C$1000,ROW('HELP ACC-ITEMS'!$C$4:$C$1000)-3),COUNTIF($C$8:C814,C814)))),0)</f>
        <v>0</v>
      </c>
      <c r="I814" s="55">
        <f t="shared" si="15"/>
        <v>0</v>
      </c>
      <c r="J814" s="55" t="str">
        <f t="array" ref="J814">IFERROR(INDEX('HELP ACC-ITEMS'!$H$4:$H$1000,SMALL(IF(C814='HELP ACC-ITEMS'!$C$4:$C$1000,ROW('HELP ACC-ITEMS'!$C$4:$C$1000)-3),COUNTIF($C$8:C814,C814))),"")</f>
        <v xml:space="preserve"> </v>
      </c>
    </row>
    <row r="815" spans="2:10">
      <c r="B815" s="55" t="str">
        <f>IF( E815&lt;&gt;"",COUNT($B$7:B814)+1,"")</f>
        <v/>
      </c>
      <c r="C815" s="57" t="str">
        <f>IFERROR(IF($D$3&lt;&gt;"",SMALL('HELP ACC-ITEMS'!$C$4:$C$1000,ROW(A809))," "),"    ")</f>
        <v xml:space="preserve"> </v>
      </c>
      <c r="D815" s="56" t="str">
        <f t="array" ref="D815">IFERROR(INDEX('HELP ACC-ITEMS'!$D$4:$D$1000,SMALL(IF(C815='HELP ACC-ITEMS'!$C$4:$C$1000,ROW('HELP ACC-ITEMS'!$C$4:$C$1000)-3),COUNTIF($C$8:C815,C815))),"")</f>
        <v xml:space="preserve"> </v>
      </c>
      <c r="E815" s="56" t="str">
        <f t="array" ref="E815">IFERROR(INDEX('HELP ACC-ITEMS'!$E$4:$E$1000,SMALL(IF(C815='HELP ACC-ITEMS'!$C$4:$C$1000,ROW('HELP ACC-ITEMS'!$C$4:$C$1000)-3),COUNTIF($C$8:C815,C815))),"")</f>
        <v/>
      </c>
      <c r="F815" s="56" t="str">
        <f t="array" ref="F815">IFERROR(INDEX('HELP ACC-ITEMS'!$F$4:$F$1000,SMALL(IF(C815='HELP ACC-ITEMS'!$C$4:$C$1000,ROW('HELP ACC-ITEMS'!$C$4:$C$1000)-3),COUNTIF($C$8:C815,C815))),"")</f>
        <v xml:space="preserve"> </v>
      </c>
      <c r="G815" s="55">
        <f t="array" ref="G815">IF(OR(MID($E815,1,4)="وارد",MID($E815,1,10)="مرتجع عميل"),IF($D$3&lt;&gt;"",INDEX('HELP ACC-ITEMS'!$G$4:$G$1000,SMALL(IF(C815='HELP ACC-ITEMS'!$C$4:$C$1000,ROW('HELP ACC-ITEMS'!$C$4:$C$1000)-3),COUNTIF($C$8:C815,C815)))),0)</f>
        <v>0</v>
      </c>
      <c r="H815" s="55">
        <f t="array" ref="H815">IF(OR(MID($E815,1,5)="منصرف",MID($E815,1,10)="مرتجع مورد"),IF($D$3&lt;&gt;"",INDEX('HELP ACC-ITEMS'!$G$4:$G$1000,SMALL(IF(C815='HELP ACC-ITEMS'!$C$4:$C$1000,ROW('HELP ACC-ITEMS'!$C$4:$C$1000)-3),COUNTIF($C$8:C815,C815)))),0)</f>
        <v>0</v>
      </c>
      <c r="I815" s="55">
        <f t="shared" si="15"/>
        <v>0</v>
      </c>
      <c r="J815" s="55" t="str">
        <f t="array" ref="J815">IFERROR(INDEX('HELP ACC-ITEMS'!$H$4:$H$1000,SMALL(IF(C815='HELP ACC-ITEMS'!$C$4:$C$1000,ROW('HELP ACC-ITEMS'!$C$4:$C$1000)-3),COUNTIF($C$8:C815,C815))),"")</f>
        <v xml:space="preserve"> </v>
      </c>
    </row>
    <row r="816" spans="2:10">
      <c r="B816" s="55" t="str">
        <f>IF( E816&lt;&gt;"",COUNT($B$7:B815)+1,"")</f>
        <v/>
      </c>
      <c r="C816" s="57" t="str">
        <f>IFERROR(IF($D$3&lt;&gt;"",SMALL('HELP ACC-ITEMS'!$C$4:$C$1000,ROW(A810))," "),"    ")</f>
        <v xml:space="preserve"> </v>
      </c>
      <c r="D816" s="56" t="str">
        <f t="array" ref="D816">IFERROR(INDEX('HELP ACC-ITEMS'!$D$4:$D$1000,SMALL(IF(C816='HELP ACC-ITEMS'!$C$4:$C$1000,ROW('HELP ACC-ITEMS'!$C$4:$C$1000)-3),COUNTIF($C$8:C816,C816))),"")</f>
        <v xml:space="preserve"> </v>
      </c>
      <c r="E816" s="56" t="str">
        <f t="array" ref="E816">IFERROR(INDEX('HELP ACC-ITEMS'!$E$4:$E$1000,SMALL(IF(C816='HELP ACC-ITEMS'!$C$4:$C$1000,ROW('HELP ACC-ITEMS'!$C$4:$C$1000)-3),COUNTIF($C$8:C816,C816))),"")</f>
        <v/>
      </c>
      <c r="F816" s="56" t="str">
        <f t="array" ref="F816">IFERROR(INDEX('HELP ACC-ITEMS'!$F$4:$F$1000,SMALL(IF(C816='HELP ACC-ITEMS'!$C$4:$C$1000,ROW('HELP ACC-ITEMS'!$C$4:$C$1000)-3),COUNTIF($C$8:C816,C816))),"")</f>
        <v xml:space="preserve"> </v>
      </c>
      <c r="G816" s="55">
        <f t="array" ref="G816">IF(OR(MID($E816,1,4)="وارد",MID($E816,1,10)="مرتجع عميل"),IF($D$3&lt;&gt;"",INDEX('HELP ACC-ITEMS'!$G$4:$G$1000,SMALL(IF(C816='HELP ACC-ITEMS'!$C$4:$C$1000,ROW('HELP ACC-ITEMS'!$C$4:$C$1000)-3),COUNTIF($C$8:C816,C816)))),0)</f>
        <v>0</v>
      </c>
      <c r="H816" s="55">
        <f t="array" ref="H816">IF(OR(MID($E816,1,5)="منصرف",MID($E816,1,10)="مرتجع مورد"),IF($D$3&lt;&gt;"",INDEX('HELP ACC-ITEMS'!$G$4:$G$1000,SMALL(IF(C816='HELP ACC-ITEMS'!$C$4:$C$1000,ROW('HELP ACC-ITEMS'!$C$4:$C$1000)-3),COUNTIF($C$8:C816,C816)))),0)</f>
        <v>0</v>
      </c>
      <c r="I816" s="55">
        <f t="shared" si="15"/>
        <v>0</v>
      </c>
      <c r="J816" s="55" t="str">
        <f t="array" ref="J816">IFERROR(INDEX('HELP ACC-ITEMS'!$H$4:$H$1000,SMALL(IF(C816='HELP ACC-ITEMS'!$C$4:$C$1000,ROW('HELP ACC-ITEMS'!$C$4:$C$1000)-3),COUNTIF($C$8:C816,C816))),"")</f>
        <v xml:space="preserve"> </v>
      </c>
    </row>
    <row r="817" spans="2:10">
      <c r="B817" s="55" t="str">
        <f>IF( E817&lt;&gt;"",COUNT($B$7:B816)+1,"")</f>
        <v/>
      </c>
      <c r="C817" s="57" t="str">
        <f>IFERROR(IF($D$3&lt;&gt;"",SMALL('HELP ACC-ITEMS'!$C$4:$C$1000,ROW(A811))," "),"    ")</f>
        <v xml:space="preserve"> </v>
      </c>
      <c r="D817" s="56" t="str">
        <f t="array" ref="D817">IFERROR(INDEX('HELP ACC-ITEMS'!$D$4:$D$1000,SMALL(IF(C817='HELP ACC-ITEMS'!$C$4:$C$1000,ROW('HELP ACC-ITEMS'!$C$4:$C$1000)-3),COUNTIF($C$8:C817,C817))),"")</f>
        <v xml:space="preserve"> </v>
      </c>
      <c r="E817" s="56" t="str">
        <f t="array" ref="E817">IFERROR(INDEX('HELP ACC-ITEMS'!$E$4:$E$1000,SMALL(IF(C817='HELP ACC-ITEMS'!$C$4:$C$1000,ROW('HELP ACC-ITEMS'!$C$4:$C$1000)-3),COUNTIF($C$8:C817,C817))),"")</f>
        <v/>
      </c>
      <c r="F817" s="56" t="str">
        <f t="array" ref="F817">IFERROR(INDEX('HELP ACC-ITEMS'!$F$4:$F$1000,SMALL(IF(C817='HELP ACC-ITEMS'!$C$4:$C$1000,ROW('HELP ACC-ITEMS'!$C$4:$C$1000)-3),COUNTIF($C$8:C817,C817))),"")</f>
        <v xml:space="preserve"> </v>
      </c>
      <c r="G817" s="55">
        <f t="array" ref="G817">IF(OR(MID($E817,1,4)="وارد",MID($E817,1,10)="مرتجع عميل"),IF($D$3&lt;&gt;"",INDEX('HELP ACC-ITEMS'!$G$4:$G$1000,SMALL(IF(C817='HELP ACC-ITEMS'!$C$4:$C$1000,ROW('HELP ACC-ITEMS'!$C$4:$C$1000)-3),COUNTIF($C$8:C817,C817)))),0)</f>
        <v>0</v>
      </c>
      <c r="H817" s="55">
        <f t="array" ref="H817">IF(OR(MID($E817,1,5)="منصرف",MID($E817,1,10)="مرتجع مورد"),IF($D$3&lt;&gt;"",INDEX('HELP ACC-ITEMS'!$G$4:$G$1000,SMALL(IF(C817='HELP ACC-ITEMS'!$C$4:$C$1000,ROW('HELP ACC-ITEMS'!$C$4:$C$1000)-3),COUNTIF($C$8:C817,C817)))),0)</f>
        <v>0</v>
      </c>
      <c r="I817" s="55">
        <f t="shared" si="15"/>
        <v>0</v>
      </c>
      <c r="J817" s="55" t="str">
        <f t="array" ref="J817">IFERROR(INDEX('HELP ACC-ITEMS'!$H$4:$H$1000,SMALL(IF(C817='HELP ACC-ITEMS'!$C$4:$C$1000,ROW('HELP ACC-ITEMS'!$C$4:$C$1000)-3),COUNTIF($C$8:C817,C817))),"")</f>
        <v xml:space="preserve"> </v>
      </c>
    </row>
    <row r="818" spans="2:10">
      <c r="B818" s="55" t="str">
        <f>IF( E818&lt;&gt;"",COUNT($B$7:B817)+1,"")</f>
        <v/>
      </c>
      <c r="C818" s="57" t="str">
        <f>IFERROR(IF($D$3&lt;&gt;"",SMALL('HELP ACC-ITEMS'!$C$4:$C$1000,ROW(A812))," "),"    ")</f>
        <v xml:space="preserve"> </v>
      </c>
      <c r="D818" s="56" t="str">
        <f t="array" ref="D818">IFERROR(INDEX('HELP ACC-ITEMS'!$D$4:$D$1000,SMALL(IF(C818='HELP ACC-ITEMS'!$C$4:$C$1000,ROW('HELP ACC-ITEMS'!$C$4:$C$1000)-3),COUNTIF($C$8:C818,C818))),"")</f>
        <v xml:space="preserve"> </v>
      </c>
      <c r="E818" s="56" t="str">
        <f t="array" ref="E818">IFERROR(INDEX('HELP ACC-ITEMS'!$E$4:$E$1000,SMALL(IF(C818='HELP ACC-ITEMS'!$C$4:$C$1000,ROW('HELP ACC-ITEMS'!$C$4:$C$1000)-3),COUNTIF($C$8:C818,C818))),"")</f>
        <v/>
      </c>
      <c r="F818" s="56" t="str">
        <f t="array" ref="F818">IFERROR(INDEX('HELP ACC-ITEMS'!$F$4:$F$1000,SMALL(IF(C818='HELP ACC-ITEMS'!$C$4:$C$1000,ROW('HELP ACC-ITEMS'!$C$4:$C$1000)-3),COUNTIF($C$8:C818,C818))),"")</f>
        <v xml:space="preserve"> </v>
      </c>
      <c r="G818" s="55">
        <f t="array" ref="G818">IF(OR(MID($E818,1,4)="وارد",MID($E818,1,10)="مرتجع عميل"),IF($D$3&lt;&gt;"",INDEX('HELP ACC-ITEMS'!$G$4:$G$1000,SMALL(IF(C818='HELP ACC-ITEMS'!$C$4:$C$1000,ROW('HELP ACC-ITEMS'!$C$4:$C$1000)-3),COUNTIF($C$8:C818,C818)))),0)</f>
        <v>0</v>
      </c>
      <c r="H818" s="55">
        <f t="array" ref="H818">IF(OR(MID($E818,1,5)="منصرف",MID($E818,1,10)="مرتجع مورد"),IF($D$3&lt;&gt;"",INDEX('HELP ACC-ITEMS'!$G$4:$G$1000,SMALL(IF(C818='HELP ACC-ITEMS'!$C$4:$C$1000,ROW('HELP ACC-ITEMS'!$C$4:$C$1000)-3),COUNTIF($C$8:C818,C818)))),0)</f>
        <v>0</v>
      </c>
      <c r="I818" s="55">
        <f t="shared" si="15"/>
        <v>0</v>
      </c>
      <c r="J818" s="55" t="str">
        <f t="array" ref="J818">IFERROR(INDEX('HELP ACC-ITEMS'!$H$4:$H$1000,SMALL(IF(C818='HELP ACC-ITEMS'!$C$4:$C$1000,ROW('HELP ACC-ITEMS'!$C$4:$C$1000)-3),COUNTIF($C$8:C818,C818))),"")</f>
        <v xml:space="preserve"> </v>
      </c>
    </row>
    <row r="819" spans="2:10">
      <c r="B819" s="55" t="str">
        <f>IF( E819&lt;&gt;"",COUNT($B$7:B818)+1,"")</f>
        <v/>
      </c>
      <c r="C819" s="57" t="str">
        <f>IFERROR(IF($D$3&lt;&gt;"",SMALL('HELP ACC-ITEMS'!$C$4:$C$1000,ROW(A813))," "),"    ")</f>
        <v xml:space="preserve"> </v>
      </c>
      <c r="D819" s="56" t="str">
        <f t="array" ref="D819">IFERROR(INDEX('HELP ACC-ITEMS'!$D$4:$D$1000,SMALL(IF(C819='HELP ACC-ITEMS'!$C$4:$C$1000,ROW('HELP ACC-ITEMS'!$C$4:$C$1000)-3),COUNTIF($C$8:C819,C819))),"")</f>
        <v xml:space="preserve"> </v>
      </c>
      <c r="E819" s="56" t="str">
        <f t="array" ref="E819">IFERROR(INDEX('HELP ACC-ITEMS'!$E$4:$E$1000,SMALL(IF(C819='HELP ACC-ITEMS'!$C$4:$C$1000,ROW('HELP ACC-ITEMS'!$C$4:$C$1000)-3),COUNTIF($C$8:C819,C819))),"")</f>
        <v/>
      </c>
      <c r="F819" s="56" t="str">
        <f t="array" ref="F819">IFERROR(INDEX('HELP ACC-ITEMS'!$F$4:$F$1000,SMALL(IF(C819='HELP ACC-ITEMS'!$C$4:$C$1000,ROW('HELP ACC-ITEMS'!$C$4:$C$1000)-3),COUNTIF($C$8:C819,C819))),"")</f>
        <v xml:space="preserve"> </v>
      </c>
      <c r="G819" s="55">
        <f t="array" ref="G819">IF(OR(MID($E819,1,4)="وارد",MID($E819,1,10)="مرتجع عميل"),IF($D$3&lt;&gt;"",INDEX('HELP ACC-ITEMS'!$G$4:$G$1000,SMALL(IF(C819='HELP ACC-ITEMS'!$C$4:$C$1000,ROW('HELP ACC-ITEMS'!$C$4:$C$1000)-3),COUNTIF($C$8:C819,C819)))),0)</f>
        <v>0</v>
      </c>
      <c r="H819" s="55">
        <f t="array" ref="H819">IF(OR(MID($E819,1,5)="منصرف",MID($E819,1,10)="مرتجع مورد"),IF($D$3&lt;&gt;"",INDEX('HELP ACC-ITEMS'!$G$4:$G$1000,SMALL(IF(C819='HELP ACC-ITEMS'!$C$4:$C$1000,ROW('HELP ACC-ITEMS'!$C$4:$C$1000)-3),COUNTIF($C$8:C819,C819)))),0)</f>
        <v>0</v>
      </c>
      <c r="I819" s="55">
        <f t="shared" si="15"/>
        <v>0</v>
      </c>
      <c r="J819" s="55" t="str">
        <f t="array" ref="J819">IFERROR(INDEX('HELP ACC-ITEMS'!$H$4:$H$1000,SMALL(IF(C819='HELP ACC-ITEMS'!$C$4:$C$1000,ROW('HELP ACC-ITEMS'!$C$4:$C$1000)-3),COUNTIF($C$8:C819,C819))),"")</f>
        <v xml:space="preserve"> </v>
      </c>
    </row>
    <row r="820" spans="2:10">
      <c r="B820" s="55" t="str">
        <f>IF( E820&lt;&gt;"",COUNT($B$7:B819)+1,"")</f>
        <v/>
      </c>
      <c r="C820" s="57" t="str">
        <f>IFERROR(IF($D$3&lt;&gt;"",SMALL('HELP ACC-ITEMS'!$C$4:$C$1000,ROW(A814))," "),"    ")</f>
        <v xml:space="preserve"> </v>
      </c>
      <c r="D820" s="56" t="str">
        <f t="array" ref="D820">IFERROR(INDEX('HELP ACC-ITEMS'!$D$4:$D$1000,SMALL(IF(C820='HELP ACC-ITEMS'!$C$4:$C$1000,ROW('HELP ACC-ITEMS'!$C$4:$C$1000)-3),COUNTIF($C$8:C820,C820))),"")</f>
        <v xml:space="preserve"> </v>
      </c>
      <c r="E820" s="56" t="str">
        <f t="array" ref="E820">IFERROR(INDEX('HELP ACC-ITEMS'!$E$4:$E$1000,SMALL(IF(C820='HELP ACC-ITEMS'!$C$4:$C$1000,ROW('HELP ACC-ITEMS'!$C$4:$C$1000)-3),COUNTIF($C$8:C820,C820))),"")</f>
        <v/>
      </c>
      <c r="F820" s="56" t="str">
        <f t="array" ref="F820">IFERROR(INDEX('HELP ACC-ITEMS'!$F$4:$F$1000,SMALL(IF(C820='HELP ACC-ITEMS'!$C$4:$C$1000,ROW('HELP ACC-ITEMS'!$C$4:$C$1000)-3),COUNTIF($C$8:C820,C820))),"")</f>
        <v xml:space="preserve"> </v>
      </c>
      <c r="G820" s="55">
        <f t="array" ref="G820">IF(OR(MID($E820,1,4)="وارد",MID($E820,1,10)="مرتجع عميل"),IF($D$3&lt;&gt;"",INDEX('HELP ACC-ITEMS'!$G$4:$G$1000,SMALL(IF(C820='HELP ACC-ITEMS'!$C$4:$C$1000,ROW('HELP ACC-ITEMS'!$C$4:$C$1000)-3),COUNTIF($C$8:C820,C820)))),0)</f>
        <v>0</v>
      </c>
      <c r="H820" s="55">
        <f t="array" ref="H820">IF(OR(MID($E820,1,5)="منصرف",MID($E820,1,10)="مرتجع مورد"),IF($D$3&lt;&gt;"",INDEX('HELP ACC-ITEMS'!$G$4:$G$1000,SMALL(IF(C820='HELP ACC-ITEMS'!$C$4:$C$1000,ROW('HELP ACC-ITEMS'!$C$4:$C$1000)-3),COUNTIF($C$8:C820,C820)))),0)</f>
        <v>0</v>
      </c>
      <c r="I820" s="55">
        <f t="shared" si="15"/>
        <v>0</v>
      </c>
      <c r="J820" s="55" t="str">
        <f t="array" ref="J820">IFERROR(INDEX('HELP ACC-ITEMS'!$H$4:$H$1000,SMALL(IF(C820='HELP ACC-ITEMS'!$C$4:$C$1000,ROW('HELP ACC-ITEMS'!$C$4:$C$1000)-3),COUNTIF($C$8:C820,C820))),"")</f>
        <v xml:space="preserve"> </v>
      </c>
    </row>
    <row r="821" spans="2:10">
      <c r="B821" s="55" t="str">
        <f>IF( E821&lt;&gt;"",COUNT($B$7:B820)+1,"")</f>
        <v/>
      </c>
      <c r="C821" s="57" t="str">
        <f>IFERROR(IF($D$3&lt;&gt;"",SMALL('HELP ACC-ITEMS'!$C$4:$C$1000,ROW(A815))," "),"    ")</f>
        <v xml:space="preserve"> </v>
      </c>
      <c r="D821" s="56" t="str">
        <f t="array" ref="D821">IFERROR(INDEX('HELP ACC-ITEMS'!$D$4:$D$1000,SMALL(IF(C821='HELP ACC-ITEMS'!$C$4:$C$1000,ROW('HELP ACC-ITEMS'!$C$4:$C$1000)-3),COUNTIF($C$8:C821,C821))),"")</f>
        <v xml:space="preserve"> </v>
      </c>
      <c r="E821" s="56" t="str">
        <f t="array" ref="E821">IFERROR(INDEX('HELP ACC-ITEMS'!$E$4:$E$1000,SMALL(IF(C821='HELP ACC-ITEMS'!$C$4:$C$1000,ROW('HELP ACC-ITEMS'!$C$4:$C$1000)-3),COUNTIF($C$8:C821,C821))),"")</f>
        <v/>
      </c>
      <c r="F821" s="56" t="str">
        <f t="array" ref="F821">IFERROR(INDEX('HELP ACC-ITEMS'!$F$4:$F$1000,SMALL(IF(C821='HELP ACC-ITEMS'!$C$4:$C$1000,ROW('HELP ACC-ITEMS'!$C$4:$C$1000)-3),COUNTIF($C$8:C821,C821))),"")</f>
        <v xml:space="preserve"> </v>
      </c>
      <c r="G821" s="55">
        <f t="array" ref="G821">IF(OR(MID($E821,1,4)="وارد",MID($E821,1,10)="مرتجع عميل"),IF($D$3&lt;&gt;"",INDEX('HELP ACC-ITEMS'!$G$4:$G$1000,SMALL(IF(C821='HELP ACC-ITEMS'!$C$4:$C$1000,ROW('HELP ACC-ITEMS'!$C$4:$C$1000)-3),COUNTIF($C$8:C821,C821)))),0)</f>
        <v>0</v>
      </c>
      <c r="H821" s="55">
        <f t="array" ref="H821">IF(OR(MID($E821,1,5)="منصرف",MID($E821,1,10)="مرتجع مورد"),IF($D$3&lt;&gt;"",INDEX('HELP ACC-ITEMS'!$G$4:$G$1000,SMALL(IF(C821='HELP ACC-ITEMS'!$C$4:$C$1000,ROW('HELP ACC-ITEMS'!$C$4:$C$1000)-3),COUNTIF($C$8:C821,C821)))),0)</f>
        <v>0</v>
      </c>
      <c r="I821" s="55">
        <f t="shared" si="15"/>
        <v>0</v>
      </c>
      <c r="J821" s="55" t="str">
        <f t="array" ref="J821">IFERROR(INDEX('HELP ACC-ITEMS'!$H$4:$H$1000,SMALL(IF(C821='HELP ACC-ITEMS'!$C$4:$C$1000,ROW('HELP ACC-ITEMS'!$C$4:$C$1000)-3),COUNTIF($C$8:C821,C821))),"")</f>
        <v xml:space="preserve"> </v>
      </c>
    </row>
    <row r="822" spans="2:10">
      <c r="B822" s="55" t="str">
        <f>IF( E822&lt;&gt;"",COUNT($B$7:B821)+1,"")</f>
        <v/>
      </c>
      <c r="C822" s="57" t="str">
        <f>IFERROR(IF($D$3&lt;&gt;"",SMALL('HELP ACC-ITEMS'!$C$4:$C$1000,ROW(A816))," "),"    ")</f>
        <v xml:space="preserve"> </v>
      </c>
      <c r="D822" s="56" t="str">
        <f t="array" ref="D822">IFERROR(INDEX('HELP ACC-ITEMS'!$D$4:$D$1000,SMALL(IF(C822='HELP ACC-ITEMS'!$C$4:$C$1000,ROW('HELP ACC-ITEMS'!$C$4:$C$1000)-3),COUNTIF($C$8:C822,C822))),"")</f>
        <v xml:space="preserve"> </v>
      </c>
      <c r="E822" s="56" t="str">
        <f t="array" ref="E822">IFERROR(INDEX('HELP ACC-ITEMS'!$E$4:$E$1000,SMALL(IF(C822='HELP ACC-ITEMS'!$C$4:$C$1000,ROW('HELP ACC-ITEMS'!$C$4:$C$1000)-3),COUNTIF($C$8:C822,C822))),"")</f>
        <v/>
      </c>
      <c r="F822" s="56" t="str">
        <f t="array" ref="F822">IFERROR(INDEX('HELP ACC-ITEMS'!$F$4:$F$1000,SMALL(IF(C822='HELP ACC-ITEMS'!$C$4:$C$1000,ROW('HELP ACC-ITEMS'!$C$4:$C$1000)-3),COUNTIF($C$8:C822,C822))),"")</f>
        <v xml:space="preserve"> </v>
      </c>
      <c r="G822" s="55">
        <f t="array" ref="G822">IF(OR(MID($E822,1,4)="وارد",MID($E822,1,10)="مرتجع عميل"),IF($D$3&lt;&gt;"",INDEX('HELP ACC-ITEMS'!$G$4:$G$1000,SMALL(IF(C822='HELP ACC-ITEMS'!$C$4:$C$1000,ROW('HELP ACC-ITEMS'!$C$4:$C$1000)-3),COUNTIF($C$8:C822,C822)))),0)</f>
        <v>0</v>
      </c>
      <c r="H822" s="55">
        <f t="array" ref="H822">IF(OR(MID($E822,1,5)="منصرف",MID($E822,1,10)="مرتجع مورد"),IF($D$3&lt;&gt;"",INDEX('HELP ACC-ITEMS'!$G$4:$G$1000,SMALL(IF(C822='HELP ACC-ITEMS'!$C$4:$C$1000,ROW('HELP ACC-ITEMS'!$C$4:$C$1000)-3),COUNTIF($C$8:C822,C822)))),0)</f>
        <v>0</v>
      </c>
      <c r="I822" s="55">
        <f t="shared" si="15"/>
        <v>0</v>
      </c>
      <c r="J822" s="55" t="str">
        <f t="array" ref="J822">IFERROR(INDEX('HELP ACC-ITEMS'!$H$4:$H$1000,SMALL(IF(C822='HELP ACC-ITEMS'!$C$4:$C$1000,ROW('HELP ACC-ITEMS'!$C$4:$C$1000)-3),COUNTIF($C$8:C822,C822))),"")</f>
        <v xml:space="preserve"> </v>
      </c>
    </row>
    <row r="823" spans="2:10">
      <c r="B823" s="55" t="str">
        <f>IF( E823&lt;&gt;"",COUNT($B$7:B822)+1,"")</f>
        <v/>
      </c>
      <c r="C823" s="57" t="str">
        <f>IFERROR(IF($D$3&lt;&gt;"",SMALL('HELP ACC-ITEMS'!$C$4:$C$1000,ROW(A817))," "),"    ")</f>
        <v xml:space="preserve"> </v>
      </c>
      <c r="D823" s="56" t="str">
        <f t="array" ref="D823">IFERROR(INDEX('HELP ACC-ITEMS'!$D$4:$D$1000,SMALL(IF(C823='HELP ACC-ITEMS'!$C$4:$C$1000,ROW('HELP ACC-ITEMS'!$C$4:$C$1000)-3),COUNTIF($C$8:C823,C823))),"")</f>
        <v xml:space="preserve"> </v>
      </c>
      <c r="E823" s="56" t="str">
        <f t="array" ref="E823">IFERROR(INDEX('HELP ACC-ITEMS'!$E$4:$E$1000,SMALL(IF(C823='HELP ACC-ITEMS'!$C$4:$C$1000,ROW('HELP ACC-ITEMS'!$C$4:$C$1000)-3),COUNTIF($C$8:C823,C823))),"")</f>
        <v/>
      </c>
      <c r="F823" s="56" t="str">
        <f t="array" ref="F823">IFERROR(INDEX('HELP ACC-ITEMS'!$F$4:$F$1000,SMALL(IF(C823='HELP ACC-ITEMS'!$C$4:$C$1000,ROW('HELP ACC-ITEMS'!$C$4:$C$1000)-3),COUNTIF($C$8:C823,C823))),"")</f>
        <v xml:space="preserve"> </v>
      </c>
      <c r="G823" s="55">
        <f t="array" ref="G823">IF(OR(MID($E823,1,4)="وارد",MID($E823,1,10)="مرتجع عميل"),IF($D$3&lt;&gt;"",INDEX('HELP ACC-ITEMS'!$G$4:$G$1000,SMALL(IF(C823='HELP ACC-ITEMS'!$C$4:$C$1000,ROW('HELP ACC-ITEMS'!$C$4:$C$1000)-3),COUNTIF($C$8:C823,C823)))),0)</f>
        <v>0</v>
      </c>
      <c r="H823" s="55">
        <f t="array" ref="H823">IF(OR(MID($E823,1,5)="منصرف",MID($E823,1,10)="مرتجع مورد"),IF($D$3&lt;&gt;"",INDEX('HELP ACC-ITEMS'!$G$4:$G$1000,SMALL(IF(C823='HELP ACC-ITEMS'!$C$4:$C$1000,ROW('HELP ACC-ITEMS'!$C$4:$C$1000)-3),COUNTIF($C$8:C823,C823)))),0)</f>
        <v>0</v>
      </c>
      <c r="I823" s="55">
        <f t="shared" si="15"/>
        <v>0</v>
      </c>
      <c r="J823" s="55" t="str">
        <f t="array" ref="J823">IFERROR(INDEX('HELP ACC-ITEMS'!$H$4:$H$1000,SMALL(IF(C823='HELP ACC-ITEMS'!$C$4:$C$1000,ROW('HELP ACC-ITEMS'!$C$4:$C$1000)-3),COUNTIF($C$8:C823,C823))),"")</f>
        <v xml:space="preserve"> </v>
      </c>
    </row>
    <row r="824" spans="2:10">
      <c r="B824" s="55" t="str">
        <f>IF( E824&lt;&gt;"",COUNT($B$7:B823)+1,"")</f>
        <v/>
      </c>
      <c r="C824" s="57" t="str">
        <f>IFERROR(IF($D$3&lt;&gt;"",SMALL('HELP ACC-ITEMS'!$C$4:$C$1000,ROW(A818))," "),"    ")</f>
        <v xml:space="preserve"> </v>
      </c>
      <c r="D824" s="56" t="str">
        <f t="array" ref="D824">IFERROR(INDEX('HELP ACC-ITEMS'!$D$4:$D$1000,SMALL(IF(C824='HELP ACC-ITEMS'!$C$4:$C$1000,ROW('HELP ACC-ITEMS'!$C$4:$C$1000)-3),COUNTIF($C$8:C824,C824))),"")</f>
        <v xml:space="preserve"> </v>
      </c>
      <c r="E824" s="56" t="str">
        <f t="array" ref="E824">IFERROR(INDEX('HELP ACC-ITEMS'!$E$4:$E$1000,SMALL(IF(C824='HELP ACC-ITEMS'!$C$4:$C$1000,ROW('HELP ACC-ITEMS'!$C$4:$C$1000)-3),COUNTIF($C$8:C824,C824))),"")</f>
        <v/>
      </c>
      <c r="F824" s="56" t="str">
        <f t="array" ref="F824">IFERROR(INDEX('HELP ACC-ITEMS'!$F$4:$F$1000,SMALL(IF(C824='HELP ACC-ITEMS'!$C$4:$C$1000,ROW('HELP ACC-ITEMS'!$C$4:$C$1000)-3),COUNTIF($C$8:C824,C824))),"")</f>
        <v xml:space="preserve"> </v>
      </c>
      <c r="G824" s="55">
        <f t="array" ref="G824">IF(OR(MID($E824,1,4)="وارد",MID($E824,1,10)="مرتجع عميل"),IF($D$3&lt;&gt;"",INDEX('HELP ACC-ITEMS'!$G$4:$G$1000,SMALL(IF(C824='HELP ACC-ITEMS'!$C$4:$C$1000,ROW('HELP ACC-ITEMS'!$C$4:$C$1000)-3),COUNTIF($C$8:C824,C824)))),0)</f>
        <v>0</v>
      </c>
      <c r="H824" s="55">
        <f t="array" ref="H824">IF(OR(MID($E824,1,5)="منصرف",MID($E824,1,10)="مرتجع مورد"),IF($D$3&lt;&gt;"",INDEX('HELP ACC-ITEMS'!$G$4:$G$1000,SMALL(IF(C824='HELP ACC-ITEMS'!$C$4:$C$1000,ROW('HELP ACC-ITEMS'!$C$4:$C$1000)-3),COUNTIF($C$8:C824,C824)))),0)</f>
        <v>0</v>
      </c>
      <c r="I824" s="55">
        <f t="shared" si="15"/>
        <v>0</v>
      </c>
      <c r="J824" s="55" t="str">
        <f t="array" ref="J824">IFERROR(INDEX('HELP ACC-ITEMS'!$H$4:$H$1000,SMALL(IF(C824='HELP ACC-ITEMS'!$C$4:$C$1000,ROW('HELP ACC-ITEMS'!$C$4:$C$1000)-3),COUNTIF($C$8:C824,C824))),"")</f>
        <v xml:space="preserve"> </v>
      </c>
    </row>
    <row r="825" spans="2:10">
      <c r="B825" s="55" t="str">
        <f>IF( E825&lt;&gt;"",COUNT($B$7:B824)+1,"")</f>
        <v/>
      </c>
      <c r="C825" s="57" t="str">
        <f>IFERROR(IF($D$3&lt;&gt;"",SMALL('HELP ACC-ITEMS'!$C$4:$C$1000,ROW(A819))," "),"    ")</f>
        <v xml:space="preserve"> </v>
      </c>
      <c r="D825" s="56" t="str">
        <f t="array" ref="D825">IFERROR(INDEX('HELP ACC-ITEMS'!$D$4:$D$1000,SMALL(IF(C825='HELP ACC-ITEMS'!$C$4:$C$1000,ROW('HELP ACC-ITEMS'!$C$4:$C$1000)-3),COUNTIF($C$8:C825,C825))),"")</f>
        <v xml:space="preserve"> </v>
      </c>
      <c r="E825" s="56" t="str">
        <f t="array" ref="E825">IFERROR(INDEX('HELP ACC-ITEMS'!$E$4:$E$1000,SMALL(IF(C825='HELP ACC-ITEMS'!$C$4:$C$1000,ROW('HELP ACC-ITEMS'!$C$4:$C$1000)-3),COUNTIF($C$8:C825,C825))),"")</f>
        <v/>
      </c>
      <c r="F825" s="56" t="str">
        <f t="array" ref="F825">IFERROR(INDEX('HELP ACC-ITEMS'!$F$4:$F$1000,SMALL(IF(C825='HELP ACC-ITEMS'!$C$4:$C$1000,ROW('HELP ACC-ITEMS'!$C$4:$C$1000)-3),COUNTIF($C$8:C825,C825))),"")</f>
        <v xml:space="preserve"> </v>
      </c>
      <c r="G825" s="55">
        <f t="array" ref="G825">IF(OR(MID($E825,1,4)="وارد",MID($E825,1,10)="مرتجع عميل"),IF($D$3&lt;&gt;"",INDEX('HELP ACC-ITEMS'!$G$4:$G$1000,SMALL(IF(C825='HELP ACC-ITEMS'!$C$4:$C$1000,ROW('HELP ACC-ITEMS'!$C$4:$C$1000)-3),COUNTIF($C$8:C825,C825)))),0)</f>
        <v>0</v>
      </c>
      <c r="H825" s="55">
        <f t="array" ref="H825">IF(OR(MID($E825,1,5)="منصرف",MID($E825,1,10)="مرتجع مورد"),IF($D$3&lt;&gt;"",INDEX('HELP ACC-ITEMS'!$G$4:$G$1000,SMALL(IF(C825='HELP ACC-ITEMS'!$C$4:$C$1000,ROW('HELP ACC-ITEMS'!$C$4:$C$1000)-3),COUNTIF($C$8:C825,C825)))),0)</f>
        <v>0</v>
      </c>
      <c r="I825" s="55">
        <f t="shared" si="15"/>
        <v>0</v>
      </c>
      <c r="J825" s="55" t="str">
        <f t="array" ref="J825">IFERROR(INDEX('HELP ACC-ITEMS'!$H$4:$H$1000,SMALL(IF(C825='HELP ACC-ITEMS'!$C$4:$C$1000,ROW('HELP ACC-ITEMS'!$C$4:$C$1000)-3),COUNTIF($C$8:C825,C825))),"")</f>
        <v xml:space="preserve"> </v>
      </c>
    </row>
    <row r="826" spans="2:10">
      <c r="B826" s="55" t="str">
        <f>IF( E826&lt;&gt;"",COUNT($B$7:B825)+1,"")</f>
        <v/>
      </c>
      <c r="C826" s="57" t="str">
        <f>IFERROR(IF($D$3&lt;&gt;"",SMALL('HELP ACC-ITEMS'!$C$4:$C$1000,ROW(A820))," "),"    ")</f>
        <v xml:space="preserve"> </v>
      </c>
      <c r="D826" s="56" t="str">
        <f t="array" ref="D826">IFERROR(INDEX('HELP ACC-ITEMS'!$D$4:$D$1000,SMALL(IF(C826='HELP ACC-ITEMS'!$C$4:$C$1000,ROW('HELP ACC-ITEMS'!$C$4:$C$1000)-3),COUNTIF($C$8:C826,C826))),"")</f>
        <v xml:space="preserve"> </v>
      </c>
      <c r="E826" s="56" t="str">
        <f t="array" ref="E826">IFERROR(INDEX('HELP ACC-ITEMS'!$E$4:$E$1000,SMALL(IF(C826='HELP ACC-ITEMS'!$C$4:$C$1000,ROW('HELP ACC-ITEMS'!$C$4:$C$1000)-3),COUNTIF($C$8:C826,C826))),"")</f>
        <v/>
      </c>
      <c r="F826" s="56" t="str">
        <f t="array" ref="F826">IFERROR(INDEX('HELP ACC-ITEMS'!$F$4:$F$1000,SMALL(IF(C826='HELP ACC-ITEMS'!$C$4:$C$1000,ROW('HELP ACC-ITEMS'!$C$4:$C$1000)-3),COUNTIF($C$8:C826,C826))),"")</f>
        <v xml:space="preserve"> </v>
      </c>
      <c r="G826" s="55">
        <f t="array" ref="G826">IF(OR(MID($E826,1,4)="وارد",MID($E826,1,10)="مرتجع عميل"),IF($D$3&lt;&gt;"",INDEX('HELP ACC-ITEMS'!$G$4:$G$1000,SMALL(IF(C826='HELP ACC-ITEMS'!$C$4:$C$1000,ROW('HELP ACC-ITEMS'!$C$4:$C$1000)-3),COUNTIF($C$8:C826,C826)))),0)</f>
        <v>0</v>
      </c>
      <c r="H826" s="55">
        <f t="array" ref="H826">IF(OR(MID($E826,1,5)="منصرف",MID($E826,1,10)="مرتجع مورد"),IF($D$3&lt;&gt;"",INDEX('HELP ACC-ITEMS'!$G$4:$G$1000,SMALL(IF(C826='HELP ACC-ITEMS'!$C$4:$C$1000,ROW('HELP ACC-ITEMS'!$C$4:$C$1000)-3),COUNTIF($C$8:C826,C826)))),0)</f>
        <v>0</v>
      </c>
      <c r="I826" s="55">
        <f t="shared" si="15"/>
        <v>0</v>
      </c>
      <c r="J826" s="55" t="str">
        <f t="array" ref="J826">IFERROR(INDEX('HELP ACC-ITEMS'!$H$4:$H$1000,SMALL(IF(C826='HELP ACC-ITEMS'!$C$4:$C$1000,ROW('HELP ACC-ITEMS'!$C$4:$C$1000)-3),COUNTIF($C$8:C826,C826))),"")</f>
        <v xml:space="preserve"> </v>
      </c>
    </row>
    <row r="827" spans="2:10">
      <c r="B827" s="55" t="str">
        <f>IF( E827&lt;&gt;"",COUNT($B$7:B826)+1,"")</f>
        <v/>
      </c>
      <c r="C827" s="57" t="str">
        <f>IFERROR(IF($D$3&lt;&gt;"",SMALL('HELP ACC-ITEMS'!$C$4:$C$1000,ROW(A821))," "),"    ")</f>
        <v xml:space="preserve"> </v>
      </c>
      <c r="D827" s="56" t="str">
        <f t="array" ref="D827">IFERROR(INDEX('HELP ACC-ITEMS'!$D$4:$D$1000,SMALL(IF(C827='HELP ACC-ITEMS'!$C$4:$C$1000,ROW('HELP ACC-ITEMS'!$C$4:$C$1000)-3),COUNTIF($C$8:C827,C827))),"")</f>
        <v xml:space="preserve"> </v>
      </c>
      <c r="E827" s="56" t="str">
        <f t="array" ref="E827">IFERROR(INDEX('HELP ACC-ITEMS'!$E$4:$E$1000,SMALL(IF(C827='HELP ACC-ITEMS'!$C$4:$C$1000,ROW('HELP ACC-ITEMS'!$C$4:$C$1000)-3),COUNTIF($C$8:C827,C827))),"")</f>
        <v/>
      </c>
      <c r="F827" s="56" t="str">
        <f t="array" ref="F827">IFERROR(INDEX('HELP ACC-ITEMS'!$F$4:$F$1000,SMALL(IF(C827='HELP ACC-ITEMS'!$C$4:$C$1000,ROW('HELP ACC-ITEMS'!$C$4:$C$1000)-3),COUNTIF($C$8:C827,C827))),"")</f>
        <v xml:space="preserve"> </v>
      </c>
      <c r="G827" s="55">
        <f t="array" ref="G827">IF(OR(MID($E827,1,4)="وارد",MID($E827,1,10)="مرتجع عميل"),IF($D$3&lt;&gt;"",INDEX('HELP ACC-ITEMS'!$G$4:$G$1000,SMALL(IF(C827='HELP ACC-ITEMS'!$C$4:$C$1000,ROW('HELP ACC-ITEMS'!$C$4:$C$1000)-3),COUNTIF($C$8:C827,C827)))),0)</f>
        <v>0</v>
      </c>
      <c r="H827" s="55">
        <f t="array" ref="H827">IF(OR(MID($E827,1,5)="منصرف",MID($E827,1,10)="مرتجع مورد"),IF($D$3&lt;&gt;"",INDEX('HELP ACC-ITEMS'!$G$4:$G$1000,SMALL(IF(C827='HELP ACC-ITEMS'!$C$4:$C$1000,ROW('HELP ACC-ITEMS'!$C$4:$C$1000)-3),COUNTIF($C$8:C827,C827)))),0)</f>
        <v>0</v>
      </c>
      <c r="I827" s="55">
        <f t="shared" si="15"/>
        <v>0</v>
      </c>
      <c r="J827" s="55" t="str">
        <f t="array" ref="J827">IFERROR(INDEX('HELP ACC-ITEMS'!$H$4:$H$1000,SMALL(IF(C827='HELP ACC-ITEMS'!$C$4:$C$1000,ROW('HELP ACC-ITEMS'!$C$4:$C$1000)-3),COUNTIF($C$8:C827,C827))),"")</f>
        <v xml:space="preserve"> </v>
      </c>
    </row>
    <row r="828" spans="2:10">
      <c r="B828" s="55" t="str">
        <f>IF( E828&lt;&gt;"",COUNT($B$7:B827)+1,"")</f>
        <v/>
      </c>
      <c r="C828" s="57" t="str">
        <f>IFERROR(IF($D$3&lt;&gt;"",SMALL('HELP ACC-ITEMS'!$C$4:$C$1000,ROW(A822))," "),"    ")</f>
        <v xml:space="preserve"> </v>
      </c>
      <c r="D828" s="56" t="str">
        <f t="array" ref="D828">IFERROR(INDEX('HELP ACC-ITEMS'!$D$4:$D$1000,SMALL(IF(C828='HELP ACC-ITEMS'!$C$4:$C$1000,ROW('HELP ACC-ITEMS'!$C$4:$C$1000)-3),COUNTIF($C$8:C828,C828))),"")</f>
        <v xml:space="preserve"> </v>
      </c>
      <c r="E828" s="56" t="str">
        <f t="array" ref="E828">IFERROR(INDEX('HELP ACC-ITEMS'!$E$4:$E$1000,SMALL(IF(C828='HELP ACC-ITEMS'!$C$4:$C$1000,ROW('HELP ACC-ITEMS'!$C$4:$C$1000)-3),COUNTIF($C$8:C828,C828))),"")</f>
        <v/>
      </c>
      <c r="F828" s="56" t="str">
        <f t="array" ref="F828">IFERROR(INDEX('HELP ACC-ITEMS'!$F$4:$F$1000,SMALL(IF(C828='HELP ACC-ITEMS'!$C$4:$C$1000,ROW('HELP ACC-ITEMS'!$C$4:$C$1000)-3),COUNTIF($C$8:C828,C828))),"")</f>
        <v xml:space="preserve"> </v>
      </c>
      <c r="G828" s="55">
        <f t="array" ref="G828">IF(OR(MID($E828,1,4)="وارد",MID($E828,1,10)="مرتجع عميل"),IF($D$3&lt;&gt;"",INDEX('HELP ACC-ITEMS'!$G$4:$G$1000,SMALL(IF(C828='HELP ACC-ITEMS'!$C$4:$C$1000,ROW('HELP ACC-ITEMS'!$C$4:$C$1000)-3),COUNTIF($C$8:C828,C828)))),0)</f>
        <v>0</v>
      </c>
      <c r="H828" s="55">
        <f t="array" ref="H828">IF(OR(MID($E828,1,5)="منصرف",MID($E828,1,10)="مرتجع مورد"),IF($D$3&lt;&gt;"",INDEX('HELP ACC-ITEMS'!$G$4:$G$1000,SMALL(IF(C828='HELP ACC-ITEMS'!$C$4:$C$1000,ROW('HELP ACC-ITEMS'!$C$4:$C$1000)-3),COUNTIF($C$8:C828,C828)))),0)</f>
        <v>0</v>
      </c>
      <c r="I828" s="55">
        <f t="shared" si="15"/>
        <v>0</v>
      </c>
      <c r="J828" s="55" t="str">
        <f t="array" ref="J828">IFERROR(INDEX('HELP ACC-ITEMS'!$H$4:$H$1000,SMALL(IF(C828='HELP ACC-ITEMS'!$C$4:$C$1000,ROW('HELP ACC-ITEMS'!$C$4:$C$1000)-3),COUNTIF($C$8:C828,C828))),"")</f>
        <v xml:space="preserve"> </v>
      </c>
    </row>
    <row r="829" spans="2:10">
      <c r="B829" s="55" t="str">
        <f>IF( E829&lt;&gt;"",COUNT($B$7:B828)+1,"")</f>
        <v/>
      </c>
      <c r="C829" s="57" t="str">
        <f>IFERROR(IF($D$3&lt;&gt;"",SMALL('HELP ACC-ITEMS'!$C$4:$C$1000,ROW(A823))," "),"    ")</f>
        <v xml:space="preserve"> </v>
      </c>
      <c r="D829" s="56" t="str">
        <f t="array" ref="D829">IFERROR(INDEX('HELP ACC-ITEMS'!$D$4:$D$1000,SMALL(IF(C829='HELP ACC-ITEMS'!$C$4:$C$1000,ROW('HELP ACC-ITEMS'!$C$4:$C$1000)-3),COUNTIF($C$8:C829,C829))),"")</f>
        <v xml:space="preserve"> </v>
      </c>
      <c r="E829" s="56" t="str">
        <f t="array" ref="E829">IFERROR(INDEX('HELP ACC-ITEMS'!$E$4:$E$1000,SMALL(IF(C829='HELP ACC-ITEMS'!$C$4:$C$1000,ROW('HELP ACC-ITEMS'!$C$4:$C$1000)-3),COUNTIF($C$8:C829,C829))),"")</f>
        <v/>
      </c>
      <c r="F829" s="56" t="str">
        <f t="array" ref="F829">IFERROR(INDEX('HELP ACC-ITEMS'!$F$4:$F$1000,SMALL(IF(C829='HELP ACC-ITEMS'!$C$4:$C$1000,ROW('HELP ACC-ITEMS'!$C$4:$C$1000)-3),COUNTIF($C$8:C829,C829))),"")</f>
        <v xml:space="preserve"> </v>
      </c>
      <c r="G829" s="55">
        <f t="array" ref="G829">IF(OR(MID($E829,1,4)="وارد",MID($E829,1,10)="مرتجع عميل"),IF($D$3&lt;&gt;"",INDEX('HELP ACC-ITEMS'!$G$4:$G$1000,SMALL(IF(C829='HELP ACC-ITEMS'!$C$4:$C$1000,ROW('HELP ACC-ITEMS'!$C$4:$C$1000)-3),COUNTIF($C$8:C829,C829)))),0)</f>
        <v>0</v>
      </c>
      <c r="H829" s="55">
        <f t="array" ref="H829">IF(OR(MID($E829,1,5)="منصرف",MID($E829,1,10)="مرتجع مورد"),IF($D$3&lt;&gt;"",INDEX('HELP ACC-ITEMS'!$G$4:$G$1000,SMALL(IF(C829='HELP ACC-ITEMS'!$C$4:$C$1000,ROW('HELP ACC-ITEMS'!$C$4:$C$1000)-3),COUNTIF($C$8:C829,C829)))),0)</f>
        <v>0</v>
      </c>
      <c r="I829" s="55">
        <f t="shared" si="15"/>
        <v>0</v>
      </c>
      <c r="J829" s="55" t="str">
        <f t="array" ref="J829">IFERROR(INDEX('HELP ACC-ITEMS'!$H$4:$H$1000,SMALL(IF(C829='HELP ACC-ITEMS'!$C$4:$C$1000,ROW('HELP ACC-ITEMS'!$C$4:$C$1000)-3),COUNTIF($C$8:C829,C829))),"")</f>
        <v xml:space="preserve"> </v>
      </c>
    </row>
    <row r="830" spans="2:10">
      <c r="B830" s="55" t="str">
        <f>IF( E830&lt;&gt;"",COUNT($B$7:B829)+1,"")</f>
        <v/>
      </c>
      <c r="C830" s="57" t="str">
        <f>IFERROR(IF($D$3&lt;&gt;"",SMALL('HELP ACC-ITEMS'!$C$4:$C$1000,ROW(A824))," "),"    ")</f>
        <v xml:space="preserve"> </v>
      </c>
      <c r="D830" s="56" t="str">
        <f t="array" ref="D830">IFERROR(INDEX('HELP ACC-ITEMS'!$D$4:$D$1000,SMALL(IF(C830='HELP ACC-ITEMS'!$C$4:$C$1000,ROW('HELP ACC-ITEMS'!$C$4:$C$1000)-3),COUNTIF($C$8:C830,C830))),"")</f>
        <v xml:space="preserve"> </v>
      </c>
      <c r="E830" s="56" t="str">
        <f t="array" ref="E830">IFERROR(INDEX('HELP ACC-ITEMS'!$E$4:$E$1000,SMALL(IF(C830='HELP ACC-ITEMS'!$C$4:$C$1000,ROW('HELP ACC-ITEMS'!$C$4:$C$1000)-3),COUNTIF($C$8:C830,C830))),"")</f>
        <v/>
      </c>
      <c r="F830" s="56" t="str">
        <f t="array" ref="F830">IFERROR(INDEX('HELP ACC-ITEMS'!$F$4:$F$1000,SMALL(IF(C830='HELP ACC-ITEMS'!$C$4:$C$1000,ROW('HELP ACC-ITEMS'!$C$4:$C$1000)-3),COUNTIF($C$8:C830,C830))),"")</f>
        <v xml:space="preserve"> </v>
      </c>
      <c r="G830" s="55">
        <f t="array" ref="G830">IF(OR(MID($E830,1,4)="وارد",MID($E830,1,10)="مرتجع عميل"),IF($D$3&lt;&gt;"",INDEX('HELP ACC-ITEMS'!$G$4:$G$1000,SMALL(IF(C830='HELP ACC-ITEMS'!$C$4:$C$1000,ROW('HELP ACC-ITEMS'!$C$4:$C$1000)-3),COUNTIF($C$8:C830,C830)))),0)</f>
        <v>0</v>
      </c>
      <c r="H830" s="55">
        <f t="array" ref="H830">IF(OR(MID($E830,1,5)="منصرف",MID($E830,1,10)="مرتجع مورد"),IF($D$3&lt;&gt;"",INDEX('HELP ACC-ITEMS'!$G$4:$G$1000,SMALL(IF(C830='HELP ACC-ITEMS'!$C$4:$C$1000,ROW('HELP ACC-ITEMS'!$C$4:$C$1000)-3),COUNTIF($C$8:C830,C830)))),0)</f>
        <v>0</v>
      </c>
      <c r="I830" s="55">
        <f t="shared" si="15"/>
        <v>0</v>
      </c>
      <c r="J830" s="55" t="str">
        <f t="array" ref="J830">IFERROR(INDEX('HELP ACC-ITEMS'!$H$4:$H$1000,SMALL(IF(C830='HELP ACC-ITEMS'!$C$4:$C$1000,ROW('HELP ACC-ITEMS'!$C$4:$C$1000)-3),COUNTIF($C$8:C830,C830))),"")</f>
        <v xml:space="preserve"> </v>
      </c>
    </row>
    <row r="831" spans="2:10">
      <c r="B831" s="55" t="str">
        <f>IF( E831&lt;&gt;"",COUNT($B$7:B830)+1,"")</f>
        <v/>
      </c>
      <c r="C831" s="57" t="str">
        <f>IFERROR(IF($D$3&lt;&gt;"",SMALL('HELP ACC-ITEMS'!$C$4:$C$1000,ROW(A825))," "),"    ")</f>
        <v xml:space="preserve"> </v>
      </c>
      <c r="D831" s="56" t="str">
        <f t="array" ref="D831">IFERROR(INDEX('HELP ACC-ITEMS'!$D$4:$D$1000,SMALL(IF(C831='HELP ACC-ITEMS'!$C$4:$C$1000,ROW('HELP ACC-ITEMS'!$C$4:$C$1000)-3),COUNTIF($C$8:C831,C831))),"")</f>
        <v xml:space="preserve"> </v>
      </c>
      <c r="E831" s="56" t="str">
        <f t="array" ref="E831">IFERROR(INDEX('HELP ACC-ITEMS'!$E$4:$E$1000,SMALL(IF(C831='HELP ACC-ITEMS'!$C$4:$C$1000,ROW('HELP ACC-ITEMS'!$C$4:$C$1000)-3),COUNTIF($C$8:C831,C831))),"")</f>
        <v/>
      </c>
      <c r="F831" s="56" t="str">
        <f t="array" ref="F831">IFERROR(INDEX('HELP ACC-ITEMS'!$F$4:$F$1000,SMALL(IF(C831='HELP ACC-ITEMS'!$C$4:$C$1000,ROW('HELP ACC-ITEMS'!$C$4:$C$1000)-3),COUNTIF($C$8:C831,C831))),"")</f>
        <v xml:space="preserve"> </v>
      </c>
      <c r="G831" s="55">
        <f t="array" ref="G831">IF(OR(MID($E831,1,4)="وارد",MID($E831,1,10)="مرتجع عميل"),IF($D$3&lt;&gt;"",INDEX('HELP ACC-ITEMS'!$G$4:$G$1000,SMALL(IF(C831='HELP ACC-ITEMS'!$C$4:$C$1000,ROW('HELP ACC-ITEMS'!$C$4:$C$1000)-3),COUNTIF($C$8:C831,C831)))),0)</f>
        <v>0</v>
      </c>
      <c r="H831" s="55">
        <f t="array" ref="H831">IF(OR(MID($E831,1,5)="منصرف",MID($E831,1,10)="مرتجع مورد"),IF($D$3&lt;&gt;"",INDEX('HELP ACC-ITEMS'!$G$4:$G$1000,SMALL(IF(C831='HELP ACC-ITEMS'!$C$4:$C$1000,ROW('HELP ACC-ITEMS'!$C$4:$C$1000)-3),COUNTIF($C$8:C831,C831)))),0)</f>
        <v>0</v>
      </c>
      <c r="I831" s="55">
        <f t="shared" si="15"/>
        <v>0</v>
      </c>
      <c r="J831" s="55" t="str">
        <f t="array" ref="J831">IFERROR(INDEX('HELP ACC-ITEMS'!$H$4:$H$1000,SMALL(IF(C831='HELP ACC-ITEMS'!$C$4:$C$1000,ROW('HELP ACC-ITEMS'!$C$4:$C$1000)-3),COUNTIF($C$8:C831,C831))),"")</f>
        <v xml:space="preserve"> </v>
      </c>
    </row>
    <row r="832" spans="2:10">
      <c r="B832" s="55" t="str">
        <f>IF( E832&lt;&gt;"",COUNT($B$7:B831)+1,"")</f>
        <v/>
      </c>
      <c r="C832" s="57" t="str">
        <f>IFERROR(IF($D$3&lt;&gt;"",SMALL('HELP ACC-ITEMS'!$C$4:$C$1000,ROW(A826))," "),"    ")</f>
        <v xml:space="preserve"> </v>
      </c>
      <c r="D832" s="56" t="str">
        <f t="array" ref="D832">IFERROR(INDEX('HELP ACC-ITEMS'!$D$4:$D$1000,SMALL(IF(C832='HELP ACC-ITEMS'!$C$4:$C$1000,ROW('HELP ACC-ITEMS'!$C$4:$C$1000)-3),COUNTIF($C$8:C832,C832))),"")</f>
        <v xml:space="preserve"> </v>
      </c>
      <c r="E832" s="56" t="str">
        <f t="array" ref="E832">IFERROR(INDEX('HELP ACC-ITEMS'!$E$4:$E$1000,SMALL(IF(C832='HELP ACC-ITEMS'!$C$4:$C$1000,ROW('HELP ACC-ITEMS'!$C$4:$C$1000)-3),COUNTIF($C$8:C832,C832))),"")</f>
        <v/>
      </c>
      <c r="F832" s="56" t="str">
        <f t="array" ref="F832">IFERROR(INDEX('HELP ACC-ITEMS'!$F$4:$F$1000,SMALL(IF(C832='HELP ACC-ITEMS'!$C$4:$C$1000,ROW('HELP ACC-ITEMS'!$C$4:$C$1000)-3),COUNTIF($C$8:C832,C832))),"")</f>
        <v xml:space="preserve"> </v>
      </c>
      <c r="G832" s="55">
        <f t="array" ref="G832">IF(OR(MID($E832,1,4)="وارد",MID($E832,1,10)="مرتجع عميل"),IF($D$3&lt;&gt;"",INDEX('HELP ACC-ITEMS'!$G$4:$G$1000,SMALL(IF(C832='HELP ACC-ITEMS'!$C$4:$C$1000,ROW('HELP ACC-ITEMS'!$C$4:$C$1000)-3),COUNTIF($C$8:C832,C832)))),0)</f>
        <v>0</v>
      </c>
      <c r="H832" s="55">
        <f t="array" ref="H832">IF(OR(MID($E832,1,5)="منصرف",MID($E832,1,10)="مرتجع مورد"),IF($D$3&lt;&gt;"",INDEX('HELP ACC-ITEMS'!$G$4:$G$1000,SMALL(IF(C832='HELP ACC-ITEMS'!$C$4:$C$1000,ROW('HELP ACC-ITEMS'!$C$4:$C$1000)-3),COUNTIF($C$8:C832,C832)))),0)</f>
        <v>0</v>
      </c>
      <c r="I832" s="55">
        <f t="shared" si="15"/>
        <v>0</v>
      </c>
      <c r="J832" s="55" t="str">
        <f t="array" ref="J832">IFERROR(INDEX('HELP ACC-ITEMS'!$H$4:$H$1000,SMALL(IF(C832='HELP ACC-ITEMS'!$C$4:$C$1000,ROW('HELP ACC-ITEMS'!$C$4:$C$1000)-3),COUNTIF($C$8:C832,C832))),"")</f>
        <v xml:space="preserve"> </v>
      </c>
    </row>
    <row r="833" spans="2:10">
      <c r="B833" s="55" t="str">
        <f>IF( E833&lt;&gt;"",COUNT($B$7:B832)+1,"")</f>
        <v/>
      </c>
      <c r="C833" s="57" t="str">
        <f>IFERROR(IF($D$3&lt;&gt;"",SMALL('HELP ACC-ITEMS'!$C$4:$C$1000,ROW(A827))," "),"    ")</f>
        <v xml:space="preserve"> </v>
      </c>
      <c r="D833" s="56" t="str">
        <f t="array" ref="D833">IFERROR(INDEX('HELP ACC-ITEMS'!$D$4:$D$1000,SMALL(IF(C833='HELP ACC-ITEMS'!$C$4:$C$1000,ROW('HELP ACC-ITEMS'!$C$4:$C$1000)-3),COUNTIF($C$8:C833,C833))),"")</f>
        <v xml:space="preserve"> </v>
      </c>
      <c r="E833" s="56" t="str">
        <f t="array" ref="E833">IFERROR(INDEX('HELP ACC-ITEMS'!$E$4:$E$1000,SMALL(IF(C833='HELP ACC-ITEMS'!$C$4:$C$1000,ROW('HELP ACC-ITEMS'!$C$4:$C$1000)-3),COUNTIF($C$8:C833,C833))),"")</f>
        <v/>
      </c>
      <c r="F833" s="56" t="str">
        <f t="array" ref="F833">IFERROR(INDEX('HELP ACC-ITEMS'!$F$4:$F$1000,SMALL(IF(C833='HELP ACC-ITEMS'!$C$4:$C$1000,ROW('HELP ACC-ITEMS'!$C$4:$C$1000)-3),COUNTIF($C$8:C833,C833))),"")</f>
        <v xml:space="preserve"> </v>
      </c>
      <c r="G833" s="55">
        <f t="array" ref="G833">IF(OR(MID($E833,1,4)="وارد",MID($E833,1,10)="مرتجع عميل"),IF($D$3&lt;&gt;"",INDEX('HELP ACC-ITEMS'!$G$4:$G$1000,SMALL(IF(C833='HELP ACC-ITEMS'!$C$4:$C$1000,ROW('HELP ACC-ITEMS'!$C$4:$C$1000)-3),COUNTIF($C$8:C833,C833)))),0)</f>
        <v>0</v>
      </c>
      <c r="H833" s="55">
        <f t="array" ref="H833">IF(OR(MID($E833,1,5)="منصرف",MID($E833,1,10)="مرتجع مورد"),IF($D$3&lt;&gt;"",INDEX('HELP ACC-ITEMS'!$G$4:$G$1000,SMALL(IF(C833='HELP ACC-ITEMS'!$C$4:$C$1000,ROW('HELP ACC-ITEMS'!$C$4:$C$1000)-3),COUNTIF($C$8:C833,C833)))),0)</f>
        <v>0</v>
      </c>
      <c r="I833" s="55">
        <f t="shared" si="15"/>
        <v>0</v>
      </c>
      <c r="J833" s="55" t="str">
        <f t="array" ref="J833">IFERROR(INDEX('HELP ACC-ITEMS'!$H$4:$H$1000,SMALL(IF(C833='HELP ACC-ITEMS'!$C$4:$C$1000,ROW('HELP ACC-ITEMS'!$C$4:$C$1000)-3),COUNTIF($C$8:C833,C833))),"")</f>
        <v xml:space="preserve"> </v>
      </c>
    </row>
    <row r="834" spans="2:10">
      <c r="B834" s="55" t="str">
        <f>IF( E834&lt;&gt;"",COUNT($B$7:B833)+1,"")</f>
        <v/>
      </c>
      <c r="C834" s="57" t="str">
        <f>IFERROR(IF($D$3&lt;&gt;"",SMALL('HELP ACC-ITEMS'!$C$4:$C$1000,ROW(A828))," "),"    ")</f>
        <v xml:space="preserve"> </v>
      </c>
      <c r="D834" s="56" t="str">
        <f t="array" ref="D834">IFERROR(INDEX('HELP ACC-ITEMS'!$D$4:$D$1000,SMALL(IF(C834='HELP ACC-ITEMS'!$C$4:$C$1000,ROW('HELP ACC-ITEMS'!$C$4:$C$1000)-3),COUNTIF($C$8:C834,C834))),"")</f>
        <v xml:space="preserve"> </v>
      </c>
      <c r="E834" s="56" t="str">
        <f t="array" ref="E834">IFERROR(INDEX('HELP ACC-ITEMS'!$E$4:$E$1000,SMALL(IF(C834='HELP ACC-ITEMS'!$C$4:$C$1000,ROW('HELP ACC-ITEMS'!$C$4:$C$1000)-3),COUNTIF($C$8:C834,C834))),"")</f>
        <v/>
      </c>
      <c r="F834" s="56" t="str">
        <f t="array" ref="F834">IFERROR(INDEX('HELP ACC-ITEMS'!$F$4:$F$1000,SMALL(IF(C834='HELP ACC-ITEMS'!$C$4:$C$1000,ROW('HELP ACC-ITEMS'!$C$4:$C$1000)-3),COUNTIF($C$8:C834,C834))),"")</f>
        <v xml:space="preserve"> </v>
      </c>
      <c r="G834" s="55">
        <f t="array" ref="G834">IF(OR(MID($E834,1,4)="وارد",MID($E834,1,10)="مرتجع عميل"),IF($D$3&lt;&gt;"",INDEX('HELP ACC-ITEMS'!$G$4:$G$1000,SMALL(IF(C834='HELP ACC-ITEMS'!$C$4:$C$1000,ROW('HELP ACC-ITEMS'!$C$4:$C$1000)-3),COUNTIF($C$8:C834,C834)))),0)</f>
        <v>0</v>
      </c>
      <c r="H834" s="55">
        <f t="array" ref="H834">IF(OR(MID($E834,1,5)="منصرف",MID($E834,1,10)="مرتجع مورد"),IF($D$3&lt;&gt;"",INDEX('HELP ACC-ITEMS'!$G$4:$G$1000,SMALL(IF(C834='HELP ACC-ITEMS'!$C$4:$C$1000,ROW('HELP ACC-ITEMS'!$C$4:$C$1000)-3),COUNTIF($C$8:C834,C834)))),0)</f>
        <v>0</v>
      </c>
      <c r="I834" s="55">
        <f t="shared" si="15"/>
        <v>0</v>
      </c>
      <c r="J834" s="55" t="str">
        <f t="array" ref="J834">IFERROR(INDEX('HELP ACC-ITEMS'!$H$4:$H$1000,SMALL(IF(C834='HELP ACC-ITEMS'!$C$4:$C$1000,ROW('HELP ACC-ITEMS'!$C$4:$C$1000)-3),COUNTIF($C$8:C834,C834))),"")</f>
        <v xml:space="preserve"> </v>
      </c>
    </row>
    <row r="835" spans="2:10">
      <c r="B835" s="55" t="str">
        <f>IF( E835&lt;&gt;"",COUNT($B$7:B834)+1,"")</f>
        <v/>
      </c>
      <c r="C835" s="57" t="str">
        <f>IFERROR(IF($D$3&lt;&gt;"",SMALL('HELP ACC-ITEMS'!$C$4:$C$1000,ROW(A829))," "),"    ")</f>
        <v xml:space="preserve"> </v>
      </c>
      <c r="D835" s="56" t="str">
        <f t="array" ref="D835">IFERROR(INDEX('HELP ACC-ITEMS'!$D$4:$D$1000,SMALL(IF(C835='HELP ACC-ITEMS'!$C$4:$C$1000,ROW('HELP ACC-ITEMS'!$C$4:$C$1000)-3),COUNTIF($C$8:C835,C835))),"")</f>
        <v xml:space="preserve"> </v>
      </c>
      <c r="E835" s="56" t="str">
        <f t="array" ref="E835">IFERROR(INDEX('HELP ACC-ITEMS'!$E$4:$E$1000,SMALL(IF(C835='HELP ACC-ITEMS'!$C$4:$C$1000,ROW('HELP ACC-ITEMS'!$C$4:$C$1000)-3),COUNTIF($C$8:C835,C835))),"")</f>
        <v/>
      </c>
      <c r="F835" s="56" t="str">
        <f t="array" ref="F835">IFERROR(INDEX('HELP ACC-ITEMS'!$F$4:$F$1000,SMALL(IF(C835='HELP ACC-ITEMS'!$C$4:$C$1000,ROW('HELP ACC-ITEMS'!$C$4:$C$1000)-3),COUNTIF($C$8:C835,C835))),"")</f>
        <v xml:space="preserve"> </v>
      </c>
      <c r="G835" s="55">
        <f t="array" ref="G835">IF(OR(MID($E835,1,4)="وارد",MID($E835,1,10)="مرتجع عميل"),IF($D$3&lt;&gt;"",INDEX('HELP ACC-ITEMS'!$G$4:$G$1000,SMALL(IF(C835='HELP ACC-ITEMS'!$C$4:$C$1000,ROW('HELP ACC-ITEMS'!$C$4:$C$1000)-3),COUNTIF($C$8:C835,C835)))),0)</f>
        <v>0</v>
      </c>
      <c r="H835" s="55">
        <f t="array" ref="H835">IF(OR(MID($E835,1,5)="منصرف",MID($E835,1,10)="مرتجع مورد"),IF($D$3&lt;&gt;"",INDEX('HELP ACC-ITEMS'!$G$4:$G$1000,SMALL(IF(C835='HELP ACC-ITEMS'!$C$4:$C$1000,ROW('HELP ACC-ITEMS'!$C$4:$C$1000)-3),COUNTIF($C$8:C835,C835)))),0)</f>
        <v>0</v>
      </c>
      <c r="I835" s="55">
        <f t="shared" si="15"/>
        <v>0</v>
      </c>
      <c r="J835" s="55" t="str">
        <f t="array" ref="J835">IFERROR(INDEX('HELP ACC-ITEMS'!$H$4:$H$1000,SMALL(IF(C835='HELP ACC-ITEMS'!$C$4:$C$1000,ROW('HELP ACC-ITEMS'!$C$4:$C$1000)-3),COUNTIF($C$8:C835,C835))),"")</f>
        <v xml:space="preserve"> </v>
      </c>
    </row>
    <row r="836" spans="2:10">
      <c r="B836" s="55" t="str">
        <f>IF( E836&lt;&gt;"",COUNT($B$7:B835)+1,"")</f>
        <v/>
      </c>
      <c r="C836" s="57" t="str">
        <f>IFERROR(IF($D$3&lt;&gt;"",SMALL('HELP ACC-ITEMS'!$C$4:$C$1000,ROW(A830))," "),"    ")</f>
        <v xml:space="preserve"> </v>
      </c>
      <c r="D836" s="56" t="str">
        <f t="array" ref="D836">IFERROR(INDEX('HELP ACC-ITEMS'!$D$4:$D$1000,SMALL(IF(C836='HELP ACC-ITEMS'!$C$4:$C$1000,ROW('HELP ACC-ITEMS'!$C$4:$C$1000)-3),COUNTIF($C$8:C836,C836))),"")</f>
        <v xml:space="preserve"> </v>
      </c>
      <c r="E836" s="56" t="str">
        <f t="array" ref="E836">IFERROR(INDEX('HELP ACC-ITEMS'!$E$4:$E$1000,SMALL(IF(C836='HELP ACC-ITEMS'!$C$4:$C$1000,ROW('HELP ACC-ITEMS'!$C$4:$C$1000)-3),COUNTIF($C$8:C836,C836))),"")</f>
        <v/>
      </c>
      <c r="F836" s="56" t="str">
        <f t="array" ref="F836">IFERROR(INDEX('HELP ACC-ITEMS'!$F$4:$F$1000,SMALL(IF(C836='HELP ACC-ITEMS'!$C$4:$C$1000,ROW('HELP ACC-ITEMS'!$C$4:$C$1000)-3),COUNTIF($C$8:C836,C836))),"")</f>
        <v xml:space="preserve"> </v>
      </c>
      <c r="G836" s="55">
        <f t="array" ref="G836">IF(OR(MID($E836,1,4)="وارد",MID($E836,1,10)="مرتجع عميل"),IF($D$3&lt;&gt;"",INDEX('HELP ACC-ITEMS'!$G$4:$G$1000,SMALL(IF(C836='HELP ACC-ITEMS'!$C$4:$C$1000,ROW('HELP ACC-ITEMS'!$C$4:$C$1000)-3),COUNTIF($C$8:C836,C836)))),0)</f>
        <v>0</v>
      </c>
      <c r="H836" s="55">
        <f t="array" ref="H836">IF(OR(MID($E836,1,5)="منصرف",MID($E836,1,10)="مرتجع مورد"),IF($D$3&lt;&gt;"",INDEX('HELP ACC-ITEMS'!$G$4:$G$1000,SMALL(IF(C836='HELP ACC-ITEMS'!$C$4:$C$1000,ROW('HELP ACC-ITEMS'!$C$4:$C$1000)-3),COUNTIF($C$8:C836,C836)))),0)</f>
        <v>0</v>
      </c>
      <c r="I836" s="55">
        <f t="shared" si="15"/>
        <v>0</v>
      </c>
      <c r="J836" s="55" t="str">
        <f t="array" ref="J836">IFERROR(INDEX('HELP ACC-ITEMS'!$H$4:$H$1000,SMALL(IF(C836='HELP ACC-ITEMS'!$C$4:$C$1000,ROW('HELP ACC-ITEMS'!$C$4:$C$1000)-3),COUNTIF($C$8:C836,C836))),"")</f>
        <v xml:space="preserve"> </v>
      </c>
    </row>
    <row r="837" spans="2:10">
      <c r="B837" s="55" t="str">
        <f>IF( E837&lt;&gt;"",COUNT($B$7:B836)+1,"")</f>
        <v/>
      </c>
      <c r="C837" s="57" t="str">
        <f>IFERROR(IF($D$3&lt;&gt;"",SMALL('HELP ACC-ITEMS'!$C$4:$C$1000,ROW(A831))," "),"    ")</f>
        <v xml:space="preserve"> </v>
      </c>
      <c r="D837" s="56" t="str">
        <f t="array" ref="D837">IFERROR(INDEX('HELP ACC-ITEMS'!$D$4:$D$1000,SMALL(IF(C837='HELP ACC-ITEMS'!$C$4:$C$1000,ROW('HELP ACC-ITEMS'!$C$4:$C$1000)-3),COUNTIF($C$8:C837,C837))),"")</f>
        <v xml:space="preserve"> </v>
      </c>
      <c r="E837" s="56" t="str">
        <f t="array" ref="E837">IFERROR(INDEX('HELP ACC-ITEMS'!$E$4:$E$1000,SMALL(IF(C837='HELP ACC-ITEMS'!$C$4:$C$1000,ROW('HELP ACC-ITEMS'!$C$4:$C$1000)-3),COUNTIF($C$8:C837,C837))),"")</f>
        <v/>
      </c>
      <c r="F837" s="56" t="str">
        <f t="array" ref="F837">IFERROR(INDEX('HELP ACC-ITEMS'!$F$4:$F$1000,SMALL(IF(C837='HELP ACC-ITEMS'!$C$4:$C$1000,ROW('HELP ACC-ITEMS'!$C$4:$C$1000)-3),COUNTIF($C$8:C837,C837))),"")</f>
        <v xml:space="preserve"> </v>
      </c>
      <c r="G837" s="55">
        <f t="array" ref="G837">IF(OR(MID($E837,1,4)="وارد",MID($E837,1,10)="مرتجع عميل"),IF($D$3&lt;&gt;"",INDEX('HELP ACC-ITEMS'!$G$4:$G$1000,SMALL(IF(C837='HELP ACC-ITEMS'!$C$4:$C$1000,ROW('HELP ACC-ITEMS'!$C$4:$C$1000)-3),COUNTIF($C$8:C837,C837)))),0)</f>
        <v>0</v>
      </c>
      <c r="H837" s="55">
        <f t="array" ref="H837">IF(OR(MID($E837,1,5)="منصرف",MID($E837,1,10)="مرتجع مورد"),IF($D$3&lt;&gt;"",INDEX('HELP ACC-ITEMS'!$G$4:$G$1000,SMALL(IF(C837='HELP ACC-ITEMS'!$C$4:$C$1000,ROW('HELP ACC-ITEMS'!$C$4:$C$1000)-3),COUNTIF($C$8:C837,C837)))),0)</f>
        <v>0</v>
      </c>
      <c r="I837" s="55">
        <f t="shared" si="15"/>
        <v>0</v>
      </c>
      <c r="J837" s="55" t="str">
        <f t="array" ref="J837">IFERROR(INDEX('HELP ACC-ITEMS'!$H$4:$H$1000,SMALL(IF(C837='HELP ACC-ITEMS'!$C$4:$C$1000,ROW('HELP ACC-ITEMS'!$C$4:$C$1000)-3),COUNTIF($C$8:C837,C837))),"")</f>
        <v xml:space="preserve"> </v>
      </c>
    </row>
    <row r="838" spans="2:10">
      <c r="B838" s="55" t="str">
        <f>IF( E838&lt;&gt;"",COUNT($B$7:B837)+1,"")</f>
        <v/>
      </c>
      <c r="C838" s="57" t="str">
        <f>IFERROR(IF($D$3&lt;&gt;"",SMALL('HELP ACC-ITEMS'!$C$4:$C$1000,ROW(A832))," "),"    ")</f>
        <v xml:space="preserve"> </v>
      </c>
      <c r="D838" s="56" t="str">
        <f t="array" ref="D838">IFERROR(INDEX('HELP ACC-ITEMS'!$D$4:$D$1000,SMALL(IF(C838='HELP ACC-ITEMS'!$C$4:$C$1000,ROW('HELP ACC-ITEMS'!$C$4:$C$1000)-3),COUNTIF($C$8:C838,C838))),"")</f>
        <v xml:space="preserve"> </v>
      </c>
      <c r="E838" s="56" t="str">
        <f t="array" ref="E838">IFERROR(INDEX('HELP ACC-ITEMS'!$E$4:$E$1000,SMALL(IF(C838='HELP ACC-ITEMS'!$C$4:$C$1000,ROW('HELP ACC-ITEMS'!$C$4:$C$1000)-3),COUNTIF($C$8:C838,C838))),"")</f>
        <v/>
      </c>
      <c r="F838" s="56" t="str">
        <f t="array" ref="F838">IFERROR(INDEX('HELP ACC-ITEMS'!$F$4:$F$1000,SMALL(IF(C838='HELP ACC-ITEMS'!$C$4:$C$1000,ROW('HELP ACC-ITEMS'!$C$4:$C$1000)-3),COUNTIF($C$8:C838,C838))),"")</f>
        <v xml:space="preserve"> </v>
      </c>
      <c r="G838" s="55">
        <f t="array" ref="G838">IF(OR(MID($E838,1,4)="وارد",MID($E838,1,10)="مرتجع عميل"),IF($D$3&lt;&gt;"",INDEX('HELP ACC-ITEMS'!$G$4:$G$1000,SMALL(IF(C838='HELP ACC-ITEMS'!$C$4:$C$1000,ROW('HELP ACC-ITEMS'!$C$4:$C$1000)-3),COUNTIF($C$8:C838,C838)))),0)</f>
        <v>0</v>
      </c>
      <c r="H838" s="55">
        <f t="array" ref="H838">IF(OR(MID($E838,1,5)="منصرف",MID($E838,1,10)="مرتجع مورد"),IF($D$3&lt;&gt;"",INDEX('HELP ACC-ITEMS'!$G$4:$G$1000,SMALL(IF(C838='HELP ACC-ITEMS'!$C$4:$C$1000,ROW('HELP ACC-ITEMS'!$C$4:$C$1000)-3),COUNTIF($C$8:C838,C838)))),0)</f>
        <v>0</v>
      </c>
      <c r="I838" s="55">
        <f t="shared" si="15"/>
        <v>0</v>
      </c>
      <c r="J838" s="55" t="str">
        <f t="array" ref="J838">IFERROR(INDEX('HELP ACC-ITEMS'!$H$4:$H$1000,SMALL(IF(C838='HELP ACC-ITEMS'!$C$4:$C$1000,ROW('HELP ACC-ITEMS'!$C$4:$C$1000)-3),COUNTIF($C$8:C838,C838))),"")</f>
        <v xml:space="preserve"> </v>
      </c>
    </row>
    <row r="839" spans="2:10">
      <c r="B839" s="55" t="str">
        <f>IF( E839&lt;&gt;"",COUNT($B$7:B838)+1,"")</f>
        <v/>
      </c>
      <c r="C839" s="57" t="str">
        <f>IFERROR(IF($D$3&lt;&gt;"",SMALL('HELP ACC-ITEMS'!$C$4:$C$1000,ROW(A833))," "),"    ")</f>
        <v xml:space="preserve"> </v>
      </c>
      <c r="D839" s="56" t="str">
        <f t="array" ref="D839">IFERROR(INDEX('HELP ACC-ITEMS'!$D$4:$D$1000,SMALL(IF(C839='HELP ACC-ITEMS'!$C$4:$C$1000,ROW('HELP ACC-ITEMS'!$C$4:$C$1000)-3),COUNTIF($C$8:C839,C839))),"")</f>
        <v xml:space="preserve"> </v>
      </c>
      <c r="E839" s="56" t="str">
        <f t="array" ref="E839">IFERROR(INDEX('HELP ACC-ITEMS'!$E$4:$E$1000,SMALL(IF(C839='HELP ACC-ITEMS'!$C$4:$C$1000,ROW('HELP ACC-ITEMS'!$C$4:$C$1000)-3),COUNTIF($C$8:C839,C839))),"")</f>
        <v/>
      </c>
      <c r="F839" s="56" t="str">
        <f t="array" ref="F839">IFERROR(INDEX('HELP ACC-ITEMS'!$F$4:$F$1000,SMALL(IF(C839='HELP ACC-ITEMS'!$C$4:$C$1000,ROW('HELP ACC-ITEMS'!$C$4:$C$1000)-3),COUNTIF($C$8:C839,C839))),"")</f>
        <v xml:space="preserve"> </v>
      </c>
      <c r="G839" s="55">
        <f t="array" ref="G839">IF(OR(MID($E839,1,4)="وارد",MID($E839,1,10)="مرتجع عميل"),IF($D$3&lt;&gt;"",INDEX('HELP ACC-ITEMS'!$G$4:$G$1000,SMALL(IF(C839='HELP ACC-ITEMS'!$C$4:$C$1000,ROW('HELP ACC-ITEMS'!$C$4:$C$1000)-3),COUNTIF($C$8:C839,C839)))),0)</f>
        <v>0</v>
      </c>
      <c r="H839" s="55">
        <f t="array" ref="H839">IF(OR(MID($E839,1,5)="منصرف",MID($E839,1,10)="مرتجع مورد"),IF($D$3&lt;&gt;"",INDEX('HELP ACC-ITEMS'!$G$4:$G$1000,SMALL(IF(C839='HELP ACC-ITEMS'!$C$4:$C$1000,ROW('HELP ACC-ITEMS'!$C$4:$C$1000)-3),COUNTIF($C$8:C839,C839)))),0)</f>
        <v>0</v>
      </c>
      <c r="I839" s="55">
        <f t="shared" si="15"/>
        <v>0</v>
      </c>
      <c r="J839" s="55" t="str">
        <f t="array" ref="J839">IFERROR(INDEX('HELP ACC-ITEMS'!$H$4:$H$1000,SMALL(IF(C839='HELP ACC-ITEMS'!$C$4:$C$1000,ROW('HELP ACC-ITEMS'!$C$4:$C$1000)-3),COUNTIF($C$8:C839,C839))),"")</f>
        <v xml:space="preserve"> </v>
      </c>
    </row>
    <row r="840" spans="2:10">
      <c r="B840" s="55" t="str">
        <f>IF( E840&lt;&gt;"",COUNT($B$7:B839)+1,"")</f>
        <v/>
      </c>
      <c r="C840" s="57" t="str">
        <f>IFERROR(IF($D$3&lt;&gt;"",SMALL('HELP ACC-ITEMS'!$C$4:$C$1000,ROW(A834))," "),"    ")</f>
        <v xml:space="preserve"> </v>
      </c>
      <c r="D840" s="56" t="str">
        <f t="array" ref="D840">IFERROR(INDEX('HELP ACC-ITEMS'!$D$4:$D$1000,SMALL(IF(C840='HELP ACC-ITEMS'!$C$4:$C$1000,ROW('HELP ACC-ITEMS'!$C$4:$C$1000)-3),COUNTIF($C$8:C840,C840))),"")</f>
        <v xml:space="preserve"> </v>
      </c>
      <c r="E840" s="56" t="str">
        <f t="array" ref="E840">IFERROR(INDEX('HELP ACC-ITEMS'!$E$4:$E$1000,SMALL(IF(C840='HELP ACC-ITEMS'!$C$4:$C$1000,ROW('HELP ACC-ITEMS'!$C$4:$C$1000)-3),COUNTIF($C$8:C840,C840))),"")</f>
        <v/>
      </c>
      <c r="F840" s="56" t="str">
        <f t="array" ref="F840">IFERROR(INDEX('HELP ACC-ITEMS'!$F$4:$F$1000,SMALL(IF(C840='HELP ACC-ITEMS'!$C$4:$C$1000,ROW('HELP ACC-ITEMS'!$C$4:$C$1000)-3),COUNTIF($C$8:C840,C840))),"")</f>
        <v xml:space="preserve"> </v>
      </c>
      <c r="G840" s="55">
        <f t="array" ref="G840">IF(OR(MID($E840,1,4)="وارد",MID($E840,1,10)="مرتجع عميل"),IF($D$3&lt;&gt;"",INDEX('HELP ACC-ITEMS'!$G$4:$G$1000,SMALL(IF(C840='HELP ACC-ITEMS'!$C$4:$C$1000,ROW('HELP ACC-ITEMS'!$C$4:$C$1000)-3),COUNTIF($C$8:C840,C840)))),0)</f>
        <v>0</v>
      </c>
      <c r="H840" s="55">
        <f t="array" ref="H840">IF(OR(MID($E840,1,5)="منصرف",MID($E840,1,10)="مرتجع مورد"),IF($D$3&lt;&gt;"",INDEX('HELP ACC-ITEMS'!$G$4:$G$1000,SMALL(IF(C840='HELP ACC-ITEMS'!$C$4:$C$1000,ROW('HELP ACC-ITEMS'!$C$4:$C$1000)-3),COUNTIF($C$8:C840,C840)))),0)</f>
        <v>0</v>
      </c>
      <c r="I840" s="55">
        <f t="shared" si="15"/>
        <v>0</v>
      </c>
      <c r="J840" s="55" t="str">
        <f t="array" ref="J840">IFERROR(INDEX('HELP ACC-ITEMS'!$H$4:$H$1000,SMALL(IF(C840='HELP ACC-ITEMS'!$C$4:$C$1000,ROW('HELP ACC-ITEMS'!$C$4:$C$1000)-3),COUNTIF($C$8:C840,C840))),"")</f>
        <v xml:space="preserve"> </v>
      </c>
    </row>
    <row r="841" spans="2:10">
      <c r="B841" s="55" t="str">
        <f>IF( E841&lt;&gt;"",COUNT($B$7:B840)+1,"")</f>
        <v/>
      </c>
      <c r="C841" s="57" t="str">
        <f>IFERROR(IF($D$3&lt;&gt;"",SMALL('HELP ACC-ITEMS'!$C$4:$C$1000,ROW(A835))," "),"    ")</f>
        <v xml:space="preserve"> </v>
      </c>
      <c r="D841" s="56" t="str">
        <f t="array" ref="D841">IFERROR(INDEX('HELP ACC-ITEMS'!$D$4:$D$1000,SMALL(IF(C841='HELP ACC-ITEMS'!$C$4:$C$1000,ROW('HELP ACC-ITEMS'!$C$4:$C$1000)-3),COUNTIF($C$8:C841,C841))),"")</f>
        <v xml:space="preserve"> </v>
      </c>
      <c r="E841" s="56" t="str">
        <f t="array" ref="E841">IFERROR(INDEX('HELP ACC-ITEMS'!$E$4:$E$1000,SMALL(IF(C841='HELP ACC-ITEMS'!$C$4:$C$1000,ROW('HELP ACC-ITEMS'!$C$4:$C$1000)-3),COUNTIF($C$8:C841,C841))),"")</f>
        <v/>
      </c>
      <c r="F841" s="56" t="str">
        <f t="array" ref="F841">IFERROR(INDEX('HELP ACC-ITEMS'!$F$4:$F$1000,SMALL(IF(C841='HELP ACC-ITEMS'!$C$4:$C$1000,ROW('HELP ACC-ITEMS'!$C$4:$C$1000)-3),COUNTIF($C$8:C841,C841))),"")</f>
        <v xml:space="preserve"> </v>
      </c>
      <c r="G841" s="55">
        <f t="array" ref="G841">IF(OR(MID($E841,1,4)="وارد",MID($E841,1,10)="مرتجع عميل"),IF($D$3&lt;&gt;"",INDEX('HELP ACC-ITEMS'!$G$4:$G$1000,SMALL(IF(C841='HELP ACC-ITEMS'!$C$4:$C$1000,ROW('HELP ACC-ITEMS'!$C$4:$C$1000)-3),COUNTIF($C$8:C841,C841)))),0)</f>
        <v>0</v>
      </c>
      <c r="H841" s="55">
        <f t="array" ref="H841">IF(OR(MID($E841,1,5)="منصرف",MID($E841,1,10)="مرتجع مورد"),IF($D$3&lt;&gt;"",INDEX('HELP ACC-ITEMS'!$G$4:$G$1000,SMALL(IF(C841='HELP ACC-ITEMS'!$C$4:$C$1000,ROW('HELP ACC-ITEMS'!$C$4:$C$1000)-3),COUNTIF($C$8:C841,C841)))),0)</f>
        <v>0</v>
      </c>
      <c r="I841" s="55">
        <f t="shared" si="15"/>
        <v>0</v>
      </c>
      <c r="J841" s="55" t="str">
        <f t="array" ref="J841">IFERROR(INDEX('HELP ACC-ITEMS'!$H$4:$H$1000,SMALL(IF(C841='HELP ACC-ITEMS'!$C$4:$C$1000,ROW('HELP ACC-ITEMS'!$C$4:$C$1000)-3),COUNTIF($C$8:C841,C841))),"")</f>
        <v xml:space="preserve"> </v>
      </c>
    </row>
    <row r="842" spans="2:10">
      <c r="B842" s="55" t="str">
        <f>IF( E842&lt;&gt;"",COUNT($B$7:B841)+1,"")</f>
        <v/>
      </c>
      <c r="C842" s="57" t="str">
        <f>IFERROR(IF($D$3&lt;&gt;"",SMALL('HELP ACC-ITEMS'!$C$4:$C$1000,ROW(A836))," "),"    ")</f>
        <v xml:space="preserve"> </v>
      </c>
      <c r="D842" s="56" t="str">
        <f t="array" ref="D842">IFERROR(INDEX('HELP ACC-ITEMS'!$D$4:$D$1000,SMALL(IF(C842='HELP ACC-ITEMS'!$C$4:$C$1000,ROW('HELP ACC-ITEMS'!$C$4:$C$1000)-3),COUNTIF($C$8:C842,C842))),"")</f>
        <v xml:space="preserve"> </v>
      </c>
      <c r="E842" s="56" t="str">
        <f t="array" ref="E842">IFERROR(INDEX('HELP ACC-ITEMS'!$E$4:$E$1000,SMALL(IF(C842='HELP ACC-ITEMS'!$C$4:$C$1000,ROW('HELP ACC-ITEMS'!$C$4:$C$1000)-3),COUNTIF($C$8:C842,C842))),"")</f>
        <v/>
      </c>
      <c r="F842" s="56" t="str">
        <f t="array" ref="F842">IFERROR(INDEX('HELP ACC-ITEMS'!$F$4:$F$1000,SMALL(IF(C842='HELP ACC-ITEMS'!$C$4:$C$1000,ROW('HELP ACC-ITEMS'!$C$4:$C$1000)-3),COUNTIF($C$8:C842,C842))),"")</f>
        <v xml:space="preserve"> </v>
      </c>
      <c r="G842" s="55">
        <f t="array" ref="G842">IF(OR(MID($E842,1,4)="وارد",MID($E842,1,10)="مرتجع عميل"),IF($D$3&lt;&gt;"",INDEX('HELP ACC-ITEMS'!$G$4:$G$1000,SMALL(IF(C842='HELP ACC-ITEMS'!$C$4:$C$1000,ROW('HELP ACC-ITEMS'!$C$4:$C$1000)-3),COUNTIF($C$8:C842,C842)))),0)</f>
        <v>0</v>
      </c>
      <c r="H842" s="55">
        <f t="array" ref="H842">IF(OR(MID($E842,1,5)="منصرف",MID($E842,1,10)="مرتجع مورد"),IF($D$3&lt;&gt;"",INDEX('HELP ACC-ITEMS'!$G$4:$G$1000,SMALL(IF(C842='HELP ACC-ITEMS'!$C$4:$C$1000,ROW('HELP ACC-ITEMS'!$C$4:$C$1000)-3),COUNTIF($C$8:C842,C842)))),0)</f>
        <v>0</v>
      </c>
      <c r="I842" s="55">
        <f t="shared" si="15"/>
        <v>0</v>
      </c>
      <c r="J842" s="55" t="str">
        <f t="array" ref="J842">IFERROR(INDEX('HELP ACC-ITEMS'!$H$4:$H$1000,SMALL(IF(C842='HELP ACC-ITEMS'!$C$4:$C$1000,ROW('HELP ACC-ITEMS'!$C$4:$C$1000)-3),COUNTIF($C$8:C842,C842))),"")</f>
        <v xml:space="preserve"> </v>
      </c>
    </row>
    <row r="843" spans="2:10">
      <c r="B843" s="55" t="str">
        <f>IF( E843&lt;&gt;"",COUNT($B$7:B842)+1,"")</f>
        <v/>
      </c>
      <c r="C843" s="57" t="str">
        <f>IFERROR(IF($D$3&lt;&gt;"",SMALL('HELP ACC-ITEMS'!$C$4:$C$1000,ROW(A837))," "),"    ")</f>
        <v xml:space="preserve"> </v>
      </c>
      <c r="D843" s="56" t="str">
        <f t="array" ref="D843">IFERROR(INDEX('HELP ACC-ITEMS'!$D$4:$D$1000,SMALL(IF(C843='HELP ACC-ITEMS'!$C$4:$C$1000,ROW('HELP ACC-ITEMS'!$C$4:$C$1000)-3),COUNTIF($C$8:C843,C843))),"")</f>
        <v xml:space="preserve"> </v>
      </c>
      <c r="E843" s="56" t="str">
        <f t="array" ref="E843">IFERROR(INDEX('HELP ACC-ITEMS'!$E$4:$E$1000,SMALL(IF(C843='HELP ACC-ITEMS'!$C$4:$C$1000,ROW('HELP ACC-ITEMS'!$C$4:$C$1000)-3),COUNTIF($C$8:C843,C843))),"")</f>
        <v/>
      </c>
      <c r="F843" s="56" t="str">
        <f t="array" ref="F843">IFERROR(INDEX('HELP ACC-ITEMS'!$F$4:$F$1000,SMALL(IF(C843='HELP ACC-ITEMS'!$C$4:$C$1000,ROW('HELP ACC-ITEMS'!$C$4:$C$1000)-3),COUNTIF($C$8:C843,C843))),"")</f>
        <v xml:space="preserve"> </v>
      </c>
      <c r="G843" s="55">
        <f t="array" ref="G843">IF(OR(MID($E843,1,4)="وارد",MID($E843,1,10)="مرتجع عميل"),IF($D$3&lt;&gt;"",INDEX('HELP ACC-ITEMS'!$G$4:$G$1000,SMALL(IF(C843='HELP ACC-ITEMS'!$C$4:$C$1000,ROW('HELP ACC-ITEMS'!$C$4:$C$1000)-3),COUNTIF($C$8:C843,C843)))),0)</f>
        <v>0</v>
      </c>
      <c r="H843" s="55">
        <f t="array" ref="H843">IF(OR(MID($E843,1,5)="منصرف",MID($E843,1,10)="مرتجع مورد"),IF($D$3&lt;&gt;"",INDEX('HELP ACC-ITEMS'!$G$4:$G$1000,SMALL(IF(C843='HELP ACC-ITEMS'!$C$4:$C$1000,ROW('HELP ACC-ITEMS'!$C$4:$C$1000)-3),COUNTIF($C$8:C843,C843)))),0)</f>
        <v>0</v>
      </c>
      <c r="I843" s="55">
        <f t="shared" si="15"/>
        <v>0</v>
      </c>
      <c r="J843" s="55" t="str">
        <f t="array" ref="J843">IFERROR(INDEX('HELP ACC-ITEMS'!$H$4:$H$1000,SMALL(IF(C843='HELP ACC-ITEMS'!$C$4:$C$1000,ROW('HELP ACC-ITEMS'!$C$4:$C$1000)-3),COUNTIF($C$8:C843,C843))),"")</f>
        <v xml:space="preserve"> </v>
      </c>
    </row>
    <row r="844" spans="2:10">
      <c r="B844" s="55" t="str">
        <f>IF( E844&lt;&gt;"",COUNT($B$7:B843)+1,"")</f>
        <v/>
      </c>
      <c r="C844" s="57" t="str">
        <f>IFERROR(IF($D$3&lt;&gt;"",SMALL('HELP ACC-ITEMS'!$C$4:$C$1000,ROW(A838))," "),"    ")</f>
        <v xml:space="preserve"> </v>
      </c>
      <c r="D844" s="56" t="str">
        <f t="array" ref="D844">IFERROR(INDEX('HELP ACC-ITEMS'!$D$4:$D$1000,SMALL(IF(C844='HELP ACC-ITEMS'!$C$4:$C$1000,ROW('HELP ACC-ITEMS'!$C$4:$C$1000)-3),COUNTIF($C$8:C844,C844))),"")</f>
        <v xml:space="preserve"> </v>
      </c>
      <c r="E844" s="56" t="str">
        <f t="array" ref="E844">IFERROR(INDEX('HELP ACC-ITEMS'!$E$4:$E$1000,SMALL(IF(C844='HELP ACC-ITEMS'!$C$4:$C$1000,ROW('HELP ACC-ITEMS'!$C$4:$C$1000)-3),COUNTIF($C$8:C844,C844))),"")</f>
        <v/>
      </c>
      <c r="F844" s="56" t="str">
        <f t="array" ref="F844">IFERROR(INDEX('HELP ACC-ITEMS'!$F$4:$F$1000,SMALL(IF(C844='HELP ACC-ITEMS'!$C$4:$C$1000,ROW('HELP ACC-ITEMS'!$C$4:$C$1000)-3),COUNTIF($C$8:C844,C844))),"")</f>
        <v xml:space="preserve"> </v>
      </c>
      <c r="G844" s="55">
        <f t="array" ref="G844">IF(OR(MID($E844,1,4)="وارد",MID($E844,1,10)="مرتجع عميل"),IF($D$3&lt;&gt;"",INDEX('HELP ACC-ITEMS'!$G$4:$G$1000,SMALL(IF(C844='HELP ACC-ITEMS'!$C$4:$C$1000,ROW('HELP ACC-ITEMS'!$C$4:$C$1000)-3),COUNTIF($C$8:C844,C844)))),0)</f>
        <v>0</v>
      </c>
      <c r="H844" s="55">
        <f t="array" ref="H844">IF(OR(MID($E844,1,5)="منصرف",MID($E844,1,10)="مرتجع مورد"),IF($D$3&lt;&gt;"",INDEX('HELP ACC-ITEMS'!$G$4:$G$1000,SMALL(IF(C844='HELP ACC-ITEMS'!$C$4:$C$1000,ROW('HELP ACC-ITEMS'!$C$4:$C$1000)-3),COUNTIF($C$8:C844,C844)))),0)</f>
        <v>0</v>
      </c>
      <c r="I844" s="55">
        <f t="shared" si="15"/>
        <v>0</v>
      </c>
      <c r="J844" s="55" t="str">
        <f t="array" ref="J844">IFERROR(INDEX('HELP ACC-ITEMS'!$H$4:$H$1000,SMALL(IF(C844='HELP ACC-ITEMS'!$C$4:$C$1000,ROW('HELP ACC-ITEMS'!$C$4:$C$1000)-3),COUNTIF($C$8:C844,C844))),"")</f>
        <v xml:space="preserve"> </v>
      </c>
    </row>
    <row r="845" spans="2:10">
      <c r="B845" s="55" t="str">
        <f>IF( E845&lt;&gt;"",COUNT($B$7:B844)+1,"")</f>
        <v/>
      </c>
      <c r="C845" s="57" t="str">
        <f>IFERROR(IF($D$3&lt;&gt;"",SMALL('HELP ACC-ITEMS'!$C$4:$C$1000,ROW(A839))," "),"    ")</f>
        <v xml:space="preserve"> </v>
      </c>
      <c r="D845" s="56" t="str">
        <f t="array" ref="D845">IFERROR(INDEX('HELP ACC-ITEMS'!$D$4:$D$1000,SMALL(IF(C845='HELP ACC-ITEMS'!$C$4:$C$1000,ROW('HELP ACC-ITEMS'!$C$4:$C$1000)-3),COUNTIF($C$8:C845,C845))),"")</f>
        <v xml:space="preserve"> </v>
      </c>
      <c r="E845" s="56" t="str">
        <f t="array" ref="E845">IFERROR(INDEX('HELP ACC-ITEMS'!$E$4:$E$1000,SMALL(IF(C845='HELP ACC-ITEMS'!$C$4:$C$1000,ROW('HELP ACC-ITEMS'!$C$4:$C$1000)-3),COUNTIF($C$8:C845,C845))),"")</f>
        <v/>
      </c>
      <c r="F845" s="56" t="str">
        <f t="array" ref="F845">IFERROR(INDEX('HELP ACC-ITEMS'!$F$4:$F$1000,SMALL(IF(C845='HELP ACC-ITEMS'!$C$4:$C$1000,ROW('HELP ACC-ITEMS'!$C$4:$C$1000)-3),COUNTIF($C$8:C845,C845))),"")</f>
        <v xml:space="preserve"> </v>
      </c>
      <c r="G845" s="55">
        <f t="array" ref="G845">IF(OR(MID($E845,1,4)="وارد",MID($E845,1,10)="مرتجع عميل"),IF($D$3&lt;&gt;"",INDEX('HELP ACC-ITEMS'!$G$4:$G$1000,SMALL(IF(C845='HELP ACC-ITEMS'!$C$4:$C$1000,ROW('HELP ACC-ITEMS'!$C$4:$C$1000)-3),COUNTIF($C$8:C845,C845)))),0)</f>
        <v>0</v>
      </c>
      <c r="H845" s="55">
        <f t="array" ref="H845">IF(OR(MID($E845,1,5)="منصرف",MID($E845,1,10)="مرتجع مورد"),IF($D$3&lt;&gt;"",INDEX('HELP ACC-ITEMS'!$G$4:$G$1000,SMALL(IF(C845='HELP ACC-ITEMS'!$C$4:$C$1000,ROW('HELP ACC-ITEMS'!$C$4:$C$1000)-3),COUNTIF($C$8:C845,C845)))),0)</f>
        <v>0</v>
      </c>
      <c r="I845" s="55">
        <f t="shared" si="15"/>
        <v>0</v>
      </c>
      <c r="J845" s="55" t="str">
        <f t="array" ref="J845">IFERROR(INDEX('HELP ACC-ITEMS'!$H$4:$H$1000,SMALL(IF(C845='HELP ACC-ITEMS'!$C$4:$C$1000,ROW('HELP ACC-ITEMS'!$C$4:$C$1000)-3),COUNTIF($C$8:C845,C845))),"")</f>
        <v xml:space="preserve"> </v>
      </c>
    </row>
    <row r="846" spans="2:10">
      <c r="B846" s="55" t="str">
        <f>IF( E846&lt;&gt;"",COUNT($B$7:B845)+1,"")</f>
        <v/>
      </c>
      <c r="C846" s="57" t="str">
        <f>IFERROR(IF($D$3&lt;&gt;"",SMALL('HELP ACC-ITEMS'!$C$4:$C$1000,ROW(A840))," "),"    ")</f>
        <v xml:space="preserve"> </v>
      </c>
      <c r="D846" s="56" t="str">
        <f t="array" ref="D846">IFERROR(INDEX('HELP ACC-ITEMS'!$D$4:$D$1000,SMALL(IF(C846='HELP ACC-ITEMS'!$C$4:$C$1000,ROW('HELP ACC-ITEMS'!$C$4:$C$1000)-3),COUNTIF($C$8:C846,C846))),"")</f>
        <v xml:space="preserve"> </v>
      </c>
      <c r="E846" s="56" t="str">
        <f t="array" ref="E846">IFERROR(INDEX('HELP ACC-ITEMS'!$E$4:$E$1000,SMALL(IF(C846='HELP ACC-ITEMS'!$C$4:$C$1000,ROW('HELP ACC-ITEMS'!$C$4:$C$1000)-3),COUNTIF($C$8:C846,C846))),"")</f>
        <v/>
      </c>
      <c r="F846" s="56" t="str">
        <f t="array" ref="F846">IFERROR(INDEX('HELP ACC-ITEMS'!$F$4:$F$1000,SMALL(IF(C846='HELP ACC-ITEMS'!$C$4:$C$1000,ROW('HELP ACC-ITEMS'!$C$4:$C$1000)-3),COUNTIF($C$8:C846,C846))),"")</f>
        <v xml:space="preserve"> </v>
      </c>
      <c r="G846" s="55">
        <f t="array" ref="G846">IF(OR(MID($E846,1,4)="وارد",MID($E846,1,10)="مرتجع عميل"),IF($D$3&lt;&gt;"",INDEX('HELP ACC-ITEMS'!$G$4:$G$1000,SMALL(IF(C846='HELP ACC-ITEMS'!$C$4:$C$1000,ROW('HELP ACC-ITEMS'!$C$4:$C$1000)-3),COUNTIF($C$8:C846,C846)))),0)</f>
        <v>0</v>
      </c>
      <c r="H846" s="55">
        <f t="array" ref="H846">IF(OR(MID($E846,1,5)="منصرف",MID($E846,1,10)="مرتجع مورد"),IF($D$3&lt;&gt;"",INDEX('HELP ACC-ITEMS'!$G$4:$G$1000,SMALL(IF(C846='HELP ACC-ITEMS'!$C$4:$C$1000,ROW('HELP ACC-ITEMS'!$C$4:$C$1000)-3),COUNTIF($C$8:C846,C846)))),0)</f>
        <v>0</v>
      </c>
      <c r="I846" s="55">
        <f t="shared" ref="I846:I909" si="16">I845+G846-H846</f>
        <v>0</v>
      </c>
      <c r="J846" s="55" t="str">
        <f t="array" ref="J846">IFERROR(INDEX('HELP ACC-ITEMS'!$H$4:$H$1000,SMALL(IF(C846='HELP ACC-ITEMS'!$C$4:$C$1000,ROW('HELP ACC-ITEMS'!$C$4:$C$1000)-3),COUNTIF($C$8:C846,C846))),"")</f>
        <v xml:space="preserve"> </v>
      </c>
    </row>
    <row r="847" spans="2:10">
      <c r="B847" s="55" t="str">
        <f>IF( E847&lt;&gt;"",COUNT($B$7:B846)+1,"")</f>
        <v/>
      </c>
      <c r="C847" s="57" t="str">
        <f>IFERROR(IF($D$3&lt;&gt;"",SMALL('HELP ACC-ITEMS'!$C$4:$C$1000,ROW(A841))," "),"    ")</f>
        <v xml:space="preserve"> </v>
      </c>
      <c r="D847" s="56" t="str">
        <f t="array" ref="D847">IFERROR(INDEX('HELP ACC-ITEMS'!$D$4:$D$1000,SMALL(IF(C847='HELP ACC-ITEMS'!$C$4:$C$1000,ROW('HELP ACC-ITEMS'!$C$4:$C$1000)-3),COUNTIF($C$8:C847,C847))),"")</f>
        <v xml:space="preserve"> </v>
      </c>
      <c r="E847" s="56" t="str">
        <f t="array" ref="E847">IFERROR(INDEX('HELP ACC-ITEMS'!$E$4:$E$1000,SMALL(IF(C847='HELP ACC-ITEMS'!$C$4:$C$1000,ROW('HELP ACC-ITEMS'!$C$4:$C$1000)-3),COUNTIF($C$8:C847,C847))),"")</f>
        <v/>
      </c>
      <c r="F847" s="56" t="str">
        <f t="array" ref="F847">IFERROR(INDEX('HELP ACC-ITEMS'!$F$4:$F$1000,SMALL(IF(C847='HELP ACC-ITEMS'!$C$4:$C$1000,ROW('HELP ACC-ITEMS'!$C$4:$C$1000)-3),COUNTIF($C$8:C847,C847))),"")</f>
        <v xml:space="preserve"> </v>
      </c>
      <c r="G847" s="55">
        <f t="array" ref="G847">IF(OR(MID($E847,1,4)="وارد",MID($E847,1,10)="مرتجع عميل"),IF($D$3&lt;&gt;"",INDEX('HELP ACC-ITEMS'!$G$4:$G$1000,SMALL(IF(C847='HELP ACC-ITEMS'!$C$4:$C$1000,ROW('HELP ACC-ITEMS'!$C$4:$C$1000)-3),COUNTIF($C$8:C847,C847)))),0)</f>
        <v>0</v>
      </c>
      <c r="H847" s="55">
        <f t="array" ref="H847">IF(OR(MID($E847,1,5)="منصرف",MID($E847,1,10)="مرتجع مورد"),IF($D$3&lt;&gt;"",INDEX('HELP ACC-ITEMS'!$G$4:$G$1000,SMALL(IF(C847='HELP ACC-ITEMS'!$C$4:$C$1000,ROW('HELP ACC-ITEMS'!$C$4:$C$1000)-3),COUNTIF($C$8:C847,C847)))),0)</f>
        <v>0</v>
      </c>
      <c r="I847" s="55">
        <f t="shared" si="16"/>
        <v>0</v>
      </c>
      <c r="J847" s="55" t="str">
        <f t="array" ref="J847">IFERROR(INDEX('HELP ACC-ITEMS'!$H$4:$H$1000,SMALL(IF(C847='HELP ACC-ITEMS'!$C$4:$C$1000,ROW('HELP ACC-ITEMS'!$C$4:$C$1000)-3),COUNTIF($C$8:C847,C847))),"")</f>
        <v xml:space="preserve"> </v>
      </c>
    </row>
    <row r="848" spans="2:10">
      <c r="B848" s="55" t="str">
        <f>IF( E848&lt;&gt;"",COUNT($B$7:B847)+1,"")</f>
        <v/>
      </c>
      <c r="C848" s="57" t="str">
        <f>IFERROR(IF($D$3&lt;&gt;"",SMALL('HELP ACC-ITEMS'!$C$4:$C$1000,ROW(A842))," "),"    ")</f>
        <v xml:space="preserve"> </v>
      </c>
      <c r="D848" s="56" t="str">
        <f t="array" ref="D848">IFERROR(INDEX('HELP ACC-ITEMS'!$D$4:$D$1000,SMALL(IF(C848='HELP ACC-ITEMS'!$C$4:$C$1000,ROW('HELP ACC-ITEMS'!$C$4:$C$1000)-3),COUNTIF($C$8:C848,C848))),"")</f>
        <v xml:space="preserve"> </v>
      </c>
      <c r="E848" s="56" t="str">
        <f t="array" ref="E848">IFERROR(INDEX('HELP ACC-ITEMS'!$E$4:$E$1000,SMALL(IF(C848='HELP ACC-ITEMS'!$C$4:$C$1000,ROW('HELP ACC-ITEMS'!$C$4:$C$1000)-3),COUNTIF($C$8:C848,C848))),"")</f>
        <v/>
      </c>
      <c r="F848" s="56" t="str">
        <f t="array" ref="F848">IFERROR(INDEX('HELP ACC-ITEMS'!$F$4:$F$1000,SMALL(IF(C848='HELP ACC-ITEMS'!$C$4:$C$1000,ROW('HELP ACC-ITEMS'!$C$4:$C$1000)-3),COUNTIF($C$8:C848,C848))),"")</f>
        <v xml:space="preserve"> </v>
      </c>
      <c r="G848" s="55">
        <f t="array" ref="G848">IF(OR(MID($E848,1,4)="وارد",MID($E848,1,10)="مرتجع عميل"),IF($D$3&lt;&gt;"",INDEX('HELP ACC-ITEMS'!$G$4:$G$1000,SMALL(IF(C848='HELP ACC-ITEMS'!$C$4:$C$1000,ROW('HELP ACC-ITEMS'!$C$4:$C$1000)-3),COUNTIF($C$8:C848,C848)))),0)</f>
        <v>0</v>
      </c>
      <c r="H848" s="55">
        <f t="array" ref="H848">IF(OR(MID($E848,1,5)="منصرف",MID($E848,1,10)="مرتجع مورد"),IF($D$3&lt;&gt;"",INDEX('HELP ACC-ITEMS'!$G$4:$G$1000,SMALL(IF(C848='HELP ACC-ITEMS'!$C$4:$C$1000,ROW('HELP ACC-ITEMS'!$C$4:$C$1000)-3),COUNTIF($C$8:C848,C848)))),0)</f>
        <v>0</v>
      </c>
      <c r="I848" s="55">
        <f t="shared" si="16"/>
        <v>0</v>
      </c>
      <c r="J848" s="55" t="str">
        <f t="array" ref="J848">IFERROR(INDEX('HELP ACC-ITEMS'!$H$4:$H$1000,SMALL(IF(C848='HELP ACC-ITEMS'!$C$4:$C$1000,ROW('HELP ACC-ITEMS'!$C$4:$C$1000)-3),COUNTIF($C$8:C848,C848))),"")</f>
        <v xml:space="preserve"> </v>
      </c>
    </row>
    <row r="849" spans="2:10">
      <c r="B849" s="55" t="str">
        <f>IF( E849&lt;&gt;"",COUNT($B$7:B848)+1,"")</f>
        <v/>
      </c>
      <c r="C849" s="57" t="str">
        <f>IFERROR(IF($D$3&lt;&gt;"",SMALL('HELP ACC-ITEMS'!$C$4:$C$1000,ROW(A843))," "),"    ")</f>
        <v xml:space="preserve"> </v>
      </c>
      <c r="D849" s="56" t="str">
        <f t="array" ref="D849">IFERROR(INDEX('HELP ACC-ITEMS'!$D$4:$D$1000,SMALL(IF(C849='HELP ACC-ITEMS'!$C$4:$C$1000,ROW('HELP ACC-ITEMS'!$C$4:$C$1000)-3),COUNTIF($C$8:C849,C849))),"")</f>
        <v xml:space="preserve"> </v>
      </c>
      <c r="E849" s="56" t="str">
        <f t="array" ref="E849">IFERROR(INDEX('HELP ACC-ITEMS'!$E$4:$E$1000,SMALL(IF(C849='HELP ACC-ITEMS'!$C$4:$C$1000,ROW('HELP ACC-ITEMS'!$C$4:$C$1000)-3),COUNTIF($C$8:C849,C849))),"")</f>
        <v/>
      </c>
      <c r="F849" s="56" t="str">
        <f t="array" ref="F849">IFERROR(INDEX('HELP ACC-ITEMS'!$F$4:$F$1000,SMALL(IF(C849='HELP ACC-ITEMS'!$C$4:$C$1000,ROW('HELP ACC-ITEMS'!$C$4:$C$1000)-3),COUNTIF($C$8:C849,C849))),"")</f>
        <v xml:space="preserve"> </v>
      </c>
      <c r="G849" s="55">
        <f t="array" ref="G849">IF(OR(MID($E849,1,4)="وارد",MID($E849,1,10)="مرتجع عميل"),IF($D$3&lt;&gt;"",INDEX('HELP ACC-ITEMS'!$G$4:$G$1000,SMALL(IF(C849='HELP ACC-ITEMS'!$C$4:$C$1000,ROW('HELP ACC-ITEMS'!$C$4:$C$1000)-3),COUNTIF($C$8:C849,C849)))),0)</f>
        <v>0</v>
      </c>
      <c r="H849" s="55">
        <f t="array" ref="H849">IF(OR(MID($E849,1,5)="منصرف",MID($E849,1,10)="مرتجع مورد"),IF($D$3&lt;&gt;"",INDEX('HELP ACC-ITEMS'!$G$4:$G$1000,SMALL(IF(C849='HELP ACC-ITEMS'!$C$4:$C$1000,ROW('HELP ACC-ITEMS'!$C$4:$C$1000)-3),COUNTIF($C$8:C849,C849)))),0)</f>
        <v>0</v>
      </c>
      <c r="I849" s="55">
        <f t="shared" si="16"/>
        <v>0</v>
      </c>
      <c r="J849" s="55" t="str">
        <f t="array" ref="J849">IFERROR(INDEX('HELP ACC-ITEMS'!$H$4:$H$1000,SMALL(IF(C849='HELP ACC-ITEMS'!$C$4:$C$1000,ROW('HELP ACC-ITEMS'!$C$4:$C$1000)-3),COUNTIF($C$8:C849,C849))),"")</f>
        <v xml:space="preserve"> </v>
      </c>
    </row>
    <row r="850" spans="2:10">
      <c r="B850" s="55" t="str">
        <f>IF( E850&lt;&gt;"",COUNT($B$7:B849)+1,"")</f>
        <v/>
      </c>
      <c r="C850" s="57" t="str">
        <f>IFERROR(IF($D$3&lt;&gt;"",SMALL('HELP ACC-ITEMS'!$C$4:$C$1000,ROW(A844))," "),"    ")</f>
        <v xml:space="preserve"> </v>
      </c>
      <c r="D850" s="56" t="str">
        <f t="array" ref="D850">IFERROR(INDEX('HELP ACC-ITEMS'!$D$4:$D$1000,SMALL(IF(C850='HELP ACC-ITEMS'!$C$4:$C$1000,ROW('HELP ACC-ITEMS'!$C$4:$C$1000)-3),COUNTIF($C$8:C850,C850))),"")</f>
        <v xml:space="preserve"> </v>
      </c>
      <c r="E850" s="56" t="str">
        <f t="array" ref="E850">IFERROR(INDEX('HELP ACC-ITEMS'!$E$4:$E$1000,SMALL(IF(C850='HELP ACC-ITEMS'!$C$4:$C$1000,ROW('HELP ACC-ITEMS'!$C$4:$C$1000)-3),COUNTIF($C$8:C850,C850))),"")</f>
        <v/>
      </c>
      <c r="F850" s="56" t="str">
        <f t="array" ref="F850">IFERROR(INDEX('HELP ACC-ITEMS'!$F$4:$F$1000,SMALL(IF(C850='HELP ACC-ITEMS'!$C$4:$C$1000,ROW('HELP ACC-ITEMS'!$C$4:$C$1000)-3),COUNTIF($C$8:C850,C850))),"")</f>
        <v xml:space="preserve"> </v>
      </c>
      <c r="G850" s="55">
        <f t="array" ref="G850">IF(OR(MID($E850,1,4)="وارد",MID($E850,1,10)="مرتجع عميل"),IF($D$3&lt;&gt;"",INDEX('HELP ACC-ITEMS'!$G$4:$G$1000,SMALL(IF(C850='HELP ACC-ITEMS'!$C$4:$C$1000,ROW('HELP ACC-ITEMS'!$C$4:$C$1000)-3),COUNTIF($C$8:C850,C850)))),0)</f>
        <v>0</v>
      </c>
      <c r="H850" s="55">
        <f t="array" ref="H850">IF(OR(MID($E850,1,5)="منصرف",MID($E850,1,10)="مرتجع مورد"),IF($D$3&lt;&gt;"",INDEX('HELP ACC-ITEMS'!$G$4:$G$1000,SMALL(IF(C850='HELP ACC-ITEMS'!$C$4:$C$1000,ROW('HELP ACC-ITEMS'!$C$4:$C$1000)-3),COUNTIF($C$8:C850,C850)))),0)</f>
        <v>0</v>
      </c>
      <c r="I850" s="55">
        <f t="shared" si="16"/>
        <v>0</v>
      </c>
      <c r="J850" s="55" t="str">
        <f t="array" ref="J850">IFERROR(INDEX('HELP ACC-ITEMS'!$H$4:$H$1000,SMALL(IF(C850='HELP ACC-ITEMS'!$C$4:$C$1000,ROW('HELP ACC-ITEMS'!$C$4:$C$1000)-3),COUNTIF($C$8:C850,C850))),"")</f>
        <v xml:space="preserve"> </v>
      </c>
    </row>
    <row r="851" spans="2:10">
      <c r="B851" s="55" t="str">
        <f>IF( E851&lt;&gt;"",COUNT($B$7:B850)+1,"")</f>
        <v/>
      </c>
      <c r="C851" s="57" t="str">
        <f>IFERROR(IF($D$3&lt;&gt;"",SMALL('HELP ACC-ITEMS'!$C$4:$C$1000,ROW(A845))," "),"    ")</f>
        <v xml:space="preserve"> </v>
      </c>
      <c r="D851" s="56" t="str">
        <f t="array" ref="D851">IFERROR(INDEX('HELP ACC-ITEMS'!$D$4:$D$1000,SMALL(IF(C851='HELP ACC-ITEMS'!$C$4:$C$1000,ROW('HELP ACC-ITEMS'!$C$4:$C$1000)-3),COUNTIF($C$8:C851,C851))),"")</f>
        <v xml:space="preserve"> </v>
      </c>
      <c r="E851" s="56" t="str">
        <f t="array" ref="E851">IFERROR(INDEX('HELP ACC-ITEMS'!$E$4:$E$1000,SMALL(IF(C851='HELP ACC-ITEMS'!$C$4:$C$1000,ROW('HELP ACC-ITEMS'!$C$4:$C$1000)-3),COUNTIF($C$8:C851,C851))),"")</f>
        <v/>
      </c>
      <c r="F851" s="56" t="str">
        <f t="array" ref="F851">IFERROR(INDEX('HELP ACC-ITEMS'!$F$4:$F$1000,SMALL(IF(C851='HELP ACC-ITEMS'!$C$4:$C$1000,ROW('HELP ACC-ITEMS'!$C$4:$C$1000)-3),COUNTIF($C$8:C851,C851))),"")</f>
        <v xml:space="preserve"> </v>
      </c>
      <c r="G851" s="55">
        <f t="array" ref="G851">IF(OR(MID($E851,1,4)="وارد",MID($E851,1,10)="مرتجع عميل"),IF($D$3&lt;&gt;"",INDEX('HELP ACC-ITEMS'!$G$4:$G$1000,SMALL(IF(C851='HELP ACC-ITEMS'!$C$4:$C$1000,ROW('HELP ACC-ITEMS'!$C$4:$C$1000)-3),COUNTIF($C$8:C851,C851)))),0)</f>
        <v>0</v>
      </c>
      <c r="H851" s="55">
        <f t="array" ref="H851">IF(OR(MID($E851,1,5)="منصرف",MID($E851,1,10)="مرتجع مورد"),IF($D$3&lt;&gt;"",INDEX('HELP ACC-ITEMS'!$G$4:$G$1000,SMALL(IF(C851='HELP ACC-ITEMS'!$C$4:$C$1000,ROW('HELP ACC-ITEMS'!$C$4:$C$1000)-3),COUNTIF($C$8:C851,C851)))),0)</f>
        <v>0</v>
      </c>
      <c r="I851" s="55">
        <f t="shared" si="16"/>
        <v>0</v>
      </c>
      <c r="J851" s="55" t="str">
        <f t="array" ref="J851">IFERROR(INDEX('HELP ACC-ITEMS'!$H$4:$H$1000,SMALL(IF(C851='HELP ACC-ITEMS'!$C$4:$C$1000,ROW('HELP ACC-ITEMS'!$C$4:$C$1000)-3),COUNTIF($C$8:C851,C851))),"")</f>
        <v xml:space="preserve"> </v>
      </c>
    </row>
    <row r="852" spans="2:10">
      <c r="B852" s="55" t="str">
        <f>IF( E852&lt;&gt;"",COUNT($B$7:B851)+1,"")</f>
        <v/>
      </c>
      <c r="C852" s="57" t="str">
        <f>IFERROR(IF($D$3&lt;&gt;"",SMALL('HELP ACC-ITEMS'!$C$4:$C$1000,ROW(A846))," "),"    ")</f>
        <v xml:space="preserve"> </v>
      </c>
      <c r="D852" s="56" t="str">
        <f t="array" ref="D852">IFERROR(INDEX('HELP ACC-ITEMS'!$D$4:$D$1000,SMALL(IF(C852='HELP ACC-ITEMS'!$C$4:$C$1000,ROW('HELP ACC-ITEMS'!$C$4:$C$1000)-3),COUNTIF($C$8:C852,C852))),"")</f>
        <v xml:space="preserve"> </v>
      </c>
      <c r="E852" s="56" t="str">
        <f t="array" ref="E852">IFERROR(INDEX('HELP ACC-ITEMS'!$E$4:$E$1000,SMALL(IF(C852='HELP ACC-ITEMS'!$C$4:$C$1000,ROW('HELP ACC-ITEMS'!$C$4:$C$1000)-3),COUNTIF($C$8:C852,C852))),"")</f>
        <v/>
      </c>
      <c r="F852" s="56" t="str">
        <f t="array" ref="F852">IFERROR(INDEX('HELP ACC-ITEMS'!$F$4:$F$1000,SMALL(IF(C852='HELP ACC-ITEMS'!$C$4:$C$1000,ROW('HELP ACC-ITEMS'!$C$4:$C$1000)-3),COUNTIF($C$8:C852,C852))),"")</f>
        <v xml:space="preserve"> </v>
      </c>
      <c r="G852" s="55">
        <f t="array" ref="G852">IF(OR(MID($E852,1,4)="وارد",MID($E852,1,10)="مرتجع عميل"),IF($D$3&lt;&gt;"",INDEX('HELP ACC-ITEMS'!$G$4:$G$1000,SMALL(IF(C852='HELP ACC-ITEMS'!$C$4:$C$1000,ROW('HELP ACC-ITEMS'!$C$4:$C$1000)-3),COUNTIF($C$8:C852,C852)))),0)</f>
        <v>0</v>
      </c>
      <c r="H852" s="55">
        <f t="array" ref="H852">IF(OR(MID($E852,1,5)="منصرف",MID($E852,1,10)="مرتجع مورد"),IF($D$3&lt;&gt;"",INDEX('HELP ACC-ITEMS'!$G$4:$G$1000,SMALL(IF(C852='HELP ACC-ITEMS'!$C$4:$C$1000,ROW('HELP ACC-ITEMS'!$C$4:$C$1000)-3),COUNTIF($C$8:C852,C852)))),0)</f>
        <v>0</v>
      </c>
      <c r="I852" s="55">
        <f t="shared" si="16"/>
        <v>0</v>
      </c>
      <c r="J852" s="55" t="str">
        <f t="array" ref="J852">IFERROR(INDEX('HELP ACC-ITEMS'!$H$4:$H$1000,SMALL(IF(C852='HELP ACC-ITEMS'!$C$4:$C$1000,ROW('HELP ACC-ITEMS'!$C$4:$C$1000)-3),COUNTIF($C$8:C852,C852))),"")</f>
        <v xml:space="preserve"> </v>
      </c>
    </row>
    <row r="853" spans="2:10">
      <c r="B853" s="55" t="str">
        <f>IF( E853&lt;&gt;"",COUNT($B$7:B852)+1,"")</f>
        <v/>
      </c>
      <c r="C853" s="57" t="str">
        <f>IFERROR(IF($D$3&lt;&gt;"",SMALL('HELP ACC-ITEMS'!$C$4:$C$1000,ROW(A847))," "),"    ")</f>
        <v xml:space="preserve"> </v>
      </c>
      <c r="D853" s="56" t="str">
        <f t="array" ref="D853">IFERROR(INDEX('HELP ACC-ITEMS'!$D$4:$D$1000,SMALL(IF(C853='HELP ACC-ITEMS'!$C$4:$C$1000,ROW('HELP ACC-ITEMS'!$C$4:$C$1000)-3),COUNTIF($C$8:C853,C853))),"")</f>
        <v xml:space="preserve"> </v>
      </c>
      <c r="E853" s="56" t="str">
        <f t="array" ref="E853">IFERROR(INDEX('HELP ACC-ITEMS'!$E$4:$E$1000,SMALL(IF(C853='HELP ACC-ITEMS'!$C$4:$C$1000,ROW('HELP ACC-ITEMS'!$C$4:$C$1000)-3),COUNTIF($C$8:C853,C853))),"")</f>
        <v/>
      </c>
      <c r="F853" s="56" t="str">
        <f t="array" ref="F853">IFERROR(INDEX('HELP ACC-ITEMS'!$F$4:$F$1000,SMALL(IF(C853='HELP ACC-ITEMS'!$C$4:$C$1000,ROW('HELP ACC-ITEMS'!$C$4:$C$1000)-3),COUNTIF($C$8:C853,C853))),"")</f>
        <v xml:space="preserve"> </v>
      </c>
      <c r="G853" s="55">
        <f t="array" ref="G853">IF(OR(MID($E853,1,4)="وارد",MID($E853,1,10)="مرتجع عميل"),IF($D$3&lt;&gt;"",INDEX('HELP ACC-ITEMS'!$G$4:$G$1000,SMALL(IF(C853='HELP ACC-ITEMS'!$C$4:$C$1000,ROW('HELP ACC-ITEMS'!$C$4:$C$1000)-3),COUNTIF($C$8:C853,C853)))),0)</f>
        <v>0</v>
      </c>
      <c r="H853" s="55">
        <f t="array" ref="H853">IF(OR(MID($E853,1,5)="منصرف",MID($E853,1,10)="مرتجع مورد"),IF($D$3&lt;&gt;"",INDEX('HELP ACC-ITEMS'!$G$4:$G$1000,SMALL(IF(C853='HELP ACC-ITEMS'!$C$4:$C$1000,ROW('HELP ACC-ITEMS'!$C$4:$C$1000)-3),COUNTIF($C$8:C853,C853)))),0)</f>
        <v>0</v>
      </c>
      <c r="I853" s="55">
        <f t="shared" si="16"/>
        <v>0</v>
      </c>
      <c r="J853" s="55" t="str">
        <f t="array" ref="J853">IFERROR(INDEX('HELP ACC-ITEMS'!$H$4:$H$1000,SMALL(IF(C853='HELP ACC-ITEMS'!$C$4:$C$1000,ROW('HELP ACC-ITEMS'!$C$4:$C$1000)-3),COUNTIF($C$8:C853,C853))),"")</f>
        <v xml:space="preserve"> </v>
      </c>
    </row>
    <row r="854" spans="2:10">
      <c r="B854" s="55" t="str">
        <f>IF( E854&lt;&gt;"",COUNT($B$7:B853)+1,"")</f>
        <v/>
      </c>
      <c r="C854" s="57" t="str">
        <f>IFERROR(IF($D$3&lt;&gt;"",SMALL('HELP ACC-ITEMS'!$C$4:$C$1000,ROW(A848))," "),"    ")</f>
        <v xml:space="preserve"> </v>
      </c>
      <c r="D854" s="56" t="str">
        <f t="array" ref="D854">IFERROR(INDEX('HELP ACC-ITEMS'!$D$4:$D$1000,SMALL(IF(C854='HELP ACC-ITEMS'!$C$4:$C$1000,ROW('HELP ACC-ITEMS'!$C$4:$C$1000)-3),COUNTIF($C$8:C854,C854))),"")</f>
        <v xml:space="preserve"> </v>
      </c>
      <c r="E854" s="56" t="str">
        <f t="array" ref="E854">IFERROR(INDEX('HELP ACC-ITEMS'!$E$4:$E$1000,SMALL(IF(C854='HELP ACC-ITEMS'!$C$4:$C$1000,ROW('HELP ACC-ITEMS'!$C$4:$C$1000)-3),COUNTIF($C$8:C854,C854))),"")</f>
        <v/>
      </c>
      <c r="F854" s="56" t="str">
        <f t="array" ref="F854">IFERROR(INDEX('HELP ACC-ITEMS'!$F$4:$F$1000,SMALL(IF(C854='HELP ACC-ITEMS'!$C$4:$C$1000,ROW('HELP ACC-ITEMS'!$C$4:$C$1000)-3),COUNTIF($C$8:C854,C854))),"")</f>
        <v xml:space="preserve"> </v>
      </c>
      <c r="G854" s="55">
        <f t="array" ref="G854">IF(OR(MID($E854,1,4)="وارد",MID($E854,1,10)="مرتجع عميل"),IF($D$3&lt;&gt;"",INDEX('HELP ACC-ITEMS'!$G$4:$G$1000,SMALL(IF(C854='HELP ACC-ITEMS'!$C$4:$C$1000,ROW('HELP ACC-ITEMS'!$C$4:$C$1000)-3),COUNTIF($C$8:C854,C854)))),0)</f>
        <v>0</v>
      </c>
      <c r="H854" s="55">
        <f t="array" ref="H854">IF(OR(MID($E854,1,5)="منصرف",MID($E854,1,10)="مرتجع مورد"),IF($D$3&lt;&gt;"",INDEX('HELP ACC-ITEMS'!$G$4:$G$1000,SMALL(IF(C854='HELP ACC-ITEMS'!$C$4:$C$1000,ROW('HELP ACC-ITEMS'!$C$4:$C$1000)-3),COUNTIF($C$8:C854,C854)))),0)</f>
        <v>0</v>
      </c>
      <c r="I854" s="55">
        <f t="shared" si="16"/>
        <v>0</v>
      </c>
      <c r="J854" s="55" t="str">
        <f t="array" ref="J854">IFERROR(INDEX('HELP ACC-ITEMS'!$H$4:$H$1000,SMALL(IF(C854='HELP ACC-ITEMS'!$C$4:$C$1000,ROW('HELP ACC-ITEMS'!$C$4:$C$1000)-3),COUNTIF($C$8:C854,C854))),"")</f>
        <v xml:space="preserve"> </v>
      </c>
    </row>
    <row r="855" spans="2:10">
      <c r="B855" s="55" t="str">
        <f>IF( E855&lt;&gt;"",COUNT($B$7:B854)+1,"")</f>
        <v/>
      </c>
      <c r="C855" s="57" t="str">
        <f>IFERROR(IF($D$3&lt;&gt;"",SMALL('HELP ACC-ITEMS'!$C$4:$C$1000,ROW(A849))," "),"    ")</f>
        <v xml:space="preserve"> </v>
      </c>
      <c r="D855" s="56" t="str">
        <f t="array" ref="D855">IFERROR(INDEX('HELP ACC-ITEMS'!$D$4:$D$1000,SMALL(IF(C855='HELP ACC-ITEMS'!$C$4:$C$1000,ROW('HELP ACC-ITEMS'!$C$4:$C$1000)-3),COUNTIF($C$8:C855,C855))),"")</f>
        <v xml:space="preserve"> </v>
      </c>
      <c r="E855" s="56" t="str">
        <f t="array" ref="E855">IFERROR(INDEX('HELP ACC-ITEMS'!$E$4:$E$1000,SMALL(IF(C855='HELP ACC-ITEMS'!$C$4:$C$1000,ROW('HELP ACC-ITEMS'!$C$4:$C$1000)-3),COUNTIF($C$8:C855,C855))),"")</f>
        <v/>
      </c>
      <c r="F855" s="56" t="str">
        <f t="array" ref="F855">IFERROR(INDEX('HELP ACC-ITEMS'!$F$4:$F$1000,SMALL(IF(C855='HELP ACC-ITEMS'!$C$4:$C$1000,ROW('HELP ACC-ITEMS'!$C$4:$C$1000)-3),COUNTIF($C$8:C855,C855))),"")</f>
        <v xml:space="preserve"> </v>
      </c>
      <c r="G855" s="55">
        <f t="array" ref="G855">IF(OR(MID($E855,1,4)="وارد",MID($E855,1,10)="مرتجع عميل"),IF($D$3&lt;&gt;"",INDEX('HELP ACC-ITEMS'!$G$4:$G$1000,SMALL(IF(C855='HELP ACC-ITEMS'!$C$4:$C$1000,ROW('HELP ACC-ITEMS'!$C$4:$C$1000)-3),COUNTIF($C$8:C855,C855)))),0)</f>
        <v>0</v>
      </c>
      <c r="H855" s="55">
        <f t="array" ref="H855">IF(OR(MID($E855,1,5)="منصرف",MID($E855,1,10)="مرتجع مورد"),IF($D$3&lt;&gt;"",INDEX('HELP ACC-ITEMS'!$G$4:$G$1000,SMALL(IF(C855='HELP ACC-ITEMS'!$C$4:$C$1000,ROW('HELP ACC-ITEMS'!$C$4:$C$1000)-3),COUNTIF($C$8:C855,C855)))),0)</f>
        <v>0</v>
      </c>
      <c r="I855" s="55">
        <f t="shared" si="16"/>
        <v>0</v>
      </c>
      <c r="J855" s="55" t="str">
        <f t="array" ref="J855">IFERROR(INDEX('HELP ACC-ITEMS'!$H$4:$H$1000,SMALL(IF(C855='HELP ACC-ITEMS'!$C$4:$C$1000,ROW('HELP ACC-ITEMS'!$C$4:$C$1000)-3),COUNTIF($C$8:C855,C855))),"")</f>
        <v xml:space="preserve"> </v>
      </c>
    </row>
    <row r="856" spans="2:10">
      <c r="B856" s="55" t="str">
        <f>IF( E856&lt;&gt;"",COUNT($B$7:B855)+1,"")</f>
        <v/>
      </c>
      <c r="C856" s="57" t="str">
        <f>IFERROR(IF($D$3&lt;&gt;"",SMALL('HELP ACC-ITEMS'!$C$4:$C$1000,ROW(A850))," "),"    ")</f>
        <v xml:space="preserve"> </v>
      </c>
      <c r="D856" s="56" t="str">
        <f t="array" ref="D856">IFERROR(INDEX('HELP ACC-ITEMS'!$D$4:$D$1000,SMALL(IF(C856='HELP ACC-ITEMS'!$C$4:$C$1000,ROW('HELP ACC-ITEMS'!$C$4:$C$1000)-3),COUNTIF($C$8:C856,C856))),"")</f>
        <v xml:space="preserve"> </v>
      </c>
      <c r="E856" s="56" t="str">
        <f t="array" ref="E856">IFERROR(INDEX('HELP ACC-ITEMS'!$E$4:$E$1000,SMALL(IF(C856='HELP ACC-ITEMS'!$C$4:$C$1000,ROW('HELP ACC-ITEMS'!$C$4:$C$1000)-3),COUNTIF($C$8:C856,C856))),"")</f>
        <v/>
      </c>
      <c r="F856" s="56" t="str">
        <f t="array" ref="F856">IFERROR(INDEX('HELP ACC-ITEMS'!$F$4:$F$1000,SMALL(IF(C856='HELP ACC-ITEMS'!$C$4:$C$1000,ROW('HELP ACC-ITEMS'!$C$4:$C$1000)-3),COUNTIF($C$8:C856,C856))),"")</f>
        <v xml:space="preserve"> </v>
      </c>
      <c r="G856" s="55">
        <f t="array" ref="G856">IF(OR(MID($E856,1,4)="وارد",MID($E856,1,10)="مرتجع عميل"),IF($D$3&lt;&gt;"",INDEX('HELP ACC-ITEMS'!$G$4:$G$1000,SMALL(IF(C856='HELP ACC-ITEMS'!$C$4:$C$1000,ROW('HELP ACC-ITEMS'!$C$4:$C$1000)-3),COUNTIF($C$8:C856,C856)))),0)</f>
        <v>0</v>
      </c>
      <c r="H856" s="55">
        <f t="array" ref="H856">IF(OR(MID($E856,1,5)="منصرف",MID($E856,1,10)="مرتجع مورد"),IF($D$3&lt;&gt;"",INDEX('HELP ACC-ITEMS'!$G$4:$G$1000,SMALL(IF(C856='HELP ACC-ITEMS'!$C$4:$C$1000,ROW('HELP ACC-ITEMS'!$C$4:$C$1000)-3),COUNTIF($C$8:C856,C856)))),0)</f>
        <v>0</v>
      </c>
      <c r="I856" s="55">
        <f t="shared" si="16"/>
        <v>0</v>
      </c>
      <c r="J856" s="55" t="str">
        <f t="array" ref="J856">IFERROR(INDEX('HELP ACC-ITEMS'!$H$4:$H$1000,SMALL(IF(C856='HELP ACC-ITEMS'!$C$4:$C$1000,ROW('HELP ACC-ITEMS'!$C$4:$C$1000)-3),COUNTIF($C$8:C856,C856))),"")</f>
        <v xml:space="preserve"> </v>
      </c>
    </row>
    <row r="857" spans="2:10">
      <c r="B857" s="55" t="str">
        <f>IF( E857&lt;&gt;"",COUNT($B$7:B856)+1,"")</f>
        <v/>
      </c>
      <c r="C857" s="57" t="str">
        <f>IFERROR(IF($D$3&lt;&gt;"",SMALL('HELP ACC-ITEMS'!$C$4:$C$1000,ROW(A851))," "),"    ")</f>
        <v xml:space="preserve"> </v>
      </c>
      <c r="D857" s="56" t="str">
        <f t="array" ref="D857">IFERROR(INDEX('HELP ACC-ITEMS'!$D$4:$D$1000,SMALL(IF(C857='HELP ACC-ITEMS'!$C$4:$C$1000,ROW('HELP ACC-ITEMS'!$C$4:$C$1000)-3),COUNTIF($C$8:C857,C857))),"")</f>
        <v xml:space="preserve"> </v>
      </c>
      <c r="E857" s="56" t="str">
        <f t="array" ref="E857">IFERROR(INDEX('HELP ACC-ITEMS'!$E$4:$E$1000,SMALL(IF(C857='HELP ACC-ITEMS'!$C$4:$C$1000,ROW('HELP ACC-ITEMS'!$C$4:$C$1000)-3),COUNTIF($C$8:C857,C857))),"")</f>
        <v/>
      </c>
      <c r="F857" s="56" t="str">
        <f t="array" ref="F857">IFERROR(INDEX('HELP ACC-ITEMS'!$F$4:$F$1000,SMALL(IF(C857='HELP ACC-ITEMS'!$C$4:$C$1000,ROW('HELP ACC-ITEMS'!$C$4:$C$1000)-3),COUNTIF($C$8:C857,C857))),"")</f>
        <v xml:space="preserve"> </v>
      </c>
      <c r="G857" s="55">
        <f t="array" ref="G857">IF(OR(MID($E857,1,4)="وارد",MID($E857,1,10)="مرتجع عميل"),IF($D$3&lt;&gt;"",INDEX('HELP ACC-ITEMS'!$G$4:$G$1000,SMALL(IF(C857='HELP ACC-ITEMS'!$C$4:$C$1000,ROW('HELP ACC-ITEMS'!$C$4:$C$1000)-3),COUNTIF($C$8:C857,C857)))),0)</f>
        <v>0</v>
      </c>
      <c r="H857" s="55">
        <f t="array" ref="H857">IF(OR(MID($E857,1,5)="منصرف",MID($E857,1,10)="مرتجع مورد"),IF($D$3&lt;&gt;"",INDEX('HELP ACC-ITEMS'!$G$4:$G$1000,SMALL(IF(C857='HELP ACC-ITEMS'!$C$4:$C$1000,ROW('HELP ACC-ITEMS'!$C$4:$C$1000)-3),COUNTIF($C$8:C857,C857)))),0)</f>
        <v>0</v>
      </c>
      <c r="I857" s="55">
        <f t="shared" si="16"/>
        <v>0</v>
      </c>
      <c r="J857" s="55" t="str">
        <f t="array" ref="J857">IFERROR(INDEX('HELP ACC-ITEMS'!$H$4:$H$1000,SMALL(IF(C857='HELP ACC-ITEMS'!$C$4:$C$1000,ROW('HELP ACC-ITEMS'!$C$4:$C$1000)-3),COUNTIF($C$8:C857,C857))),"")</f>
        <v xml:space="preserve"> </v>
      </c>
    </row>
    <row r="858" spans="2:10">
      <c r="B858" s="55" t="str">
        <f>IF( E858&lt;&gt;"",COUNT($B$7:B857)+1,"")</f>
        <v/>
      </c>
      <c r="C858" s="57" t="str">
        <f>IFERROR(IF($D$3&lt;&gt;"",SMALL('HELP ACC-ITEMS'!$C$4:$C$1000,ROW(A852))," "),"    ")</f>
        <v xml:space="preserve"> </v>
      </c>
      <c r="D858" s="56" t="str">
        <f t="array" ref="D858">IFERROR(INDEX('HELP ACC-ITEMS'!$D$4:$D$1000,SMALL(IF(C858='HELP ACC-ITEMS'!$C$4:$C$1000,ROW('HELP ACC-ITEMS'!$C$4:$C$1000)-3),COUNTIF($C$8:C858,C858))),"")</f>
        <v xml:space="preserve"> </v>
      </c>
      <c r="E858" s="56" t="str">
        <f t="array" ref="E858">IFERROR(INDEX('HELP ACC-ITEMS'!$E$4:$E$1000,SMALL(IF(C858='HELP ACC-ITEMS'!$C$4:$C$1000,ROW('HELP ACC-ITEMS'!$C$4:$C$1000)-3),COUNTIF($C$8:C858,C858))),"")</f>
        <v/>
      </c>
      <c r="F858" s="56" t="str">
        <f t="array" ref="F858">IFERROR(INDEX('HELP ACC-ITEMS'!$F$4:$F$1000,SMALL(IF(C858='HELP ACC-ITEMS'!$C$4:$C$1000,ROW('HELP ACC-ITEMS'!$C$4:$C$1000)-3),COUNTIF($C$8:C858,C858))),"")</f>
        <v xml:space="preserve"> </v>
      </c>
      <c r="G858" s="55">
        <f t="array" ref="G858">IF(OR(MID($E858,1,4)="وارد",MID($E858,1,10)="مرتجع عميل"),IF($D$3&lt;&gt;"",INDEX('HELP ACC-ITEMS'!$G$4:$G$1000,SMALL(IF(C858='HELP ACC-ITEMS'!$C$4:$C$1000,ROW('HELP ACC-ITEMS'!$C$4:$C$1000)-3),COUNTIF($C$8:C858,C858)))),0)</f>
        <v>0</v>
      </c>
      <c r="H858" s="55">
        <f t="array" ref="H858">IF(OR(MID($E858,1,5)="منصرف",MID($E858,1,10)="مرتجع مورد"),IF($D$3&lt;&gt;"",INDEX('HELP ACC-ITEMS'!$G$4:$G$1000,SMALL(IF(C858='HELP ACC-ITEMS'!$C$4:$C$1000,ROW('HELP ACC-ITEMS'!$C$4:$C$1000)-3),COUNTIF($C$8:C858,C858)))),0)</f>
        <v>0</v>
      </c>
      <c r="I858" s="55">
        <f t="shared" si="16"/>
        <v>0</v>
      </c>
      <c r="J858" s="55" t="str">
        <f t="array" ref="J858">IFERROR(INDEX('HELP ACC-ITEMS'!$H$4:$H$1000,SMALL(IF(C858='HELP ACC-ITEMS'!$C$4:$C$1000,ROW('HELP ACC-ITEMS'!$C$4:$C$1000)-3),COUNTIF($C$8:C858,C858))),"")</f>
        <v xml:space="preserve"> </v>
      </c>
    </row>
    <row r="859" spans="2:10">
      <c r="B859" s="55" t="str">
        <f>IF( E859&lt;&gt;"",COUNT($B$7:B858)+1,"")</f>
        <v/>
      </c>
      <c r="C859" s="57" t="str">
        <f>IFERROR(IF($D$3&lt;&gt;"",SMALL('HELP ACC-ITEMS'!$C$4:$C$1000,ROW(A853))," "),"    ")</f>
        <v xml:space="preserve"> </v>
      </c>
      <c r="D859" s="56" t="str">
        <f t="array" ref="D859">IFERROR(INDEX('HELP ACC-ITEMS'!$D$4:$D$1000,SMALL(IF(C859='HELP ACC-ITEMS'!$C$4:$C$1000,ROW('HELP ACC-ITEMS'!$C$4:$C$1000)-3),COUNTIF($C$8:C859,C859))),"")</f>
        <v xml:space="preserve"> </v>
      </c>
      <c r="E859" s="56" t="str">
        <f t="array" ref="E859">IFERROR(INDEX('HELP ACC-ITEMS'!$E$4:$E$1000,SMALL(IF(C859='HELP ACC-ITEMS'!$C$4:$C$1000,ROW('HELP ACC-ITEMS'!$C$4:$C$1000)-3),COUNTIF($C$8:C859,C859))),"")</f>
        <v/>
      </c>
      <c r="F859" s="56" t="str">
        <f t="array" ref="F859">IFERROR(INDEX('HELP ACC-ITEMS'!$F$4:$F$1000,SMALL(IF(C859='HELP ACC-ITEMS'!$C$4:$C$1000,ROW('HELP ACC-ITEMS'!$C$4:$C$1000)-3),COUNTIF($C$8:C859,C859))),"")</f>
        <v xml:space="preserve"> </v>
      </c>
      <c r="G859" s="55">
        <f t="array" ref="G859">IF(OR(MID($E859,1,4)="وارد",MID($E859,1,10)="مرتجع عميل"),IF($D$3&lt;&gt;"",INDEX('HELP ACC-ITEMS'!$G$4:$G$1000,SMALL(IF(C859='HELP ACC-ITEMS'!$C$4:$C$1000,ROW('HELP ACC-ITEMS'!$C$4:$C$1000)-3),COUNTIF($C$8:C859,C859)))),0)</f>
        <v>0</v>
      </c>
      <c r="H859" s="55">
        <f t="array" ref="H859">IF(OR(MID($E859,1,5)="منصرف",MID($E859,1,10)="مرتجع مورد"),IF($D$3&lt;&gt;"",INDEX('HELP ACC-ITEMS'!$G$4:$G$1000,SMALL(IF(C859='HELP ACC-ITEMS'!$C$4:$C$1000,ROW('HELP ACC-ITEMS'!$C$4:$C$1000)-3),COUNTIF($C$8:C859,C859)))),0)</f>
        <v>0</v>
      </c>
      <c r="I859" s="55">
        <f t="shared" si="16"/>
        <v>0</v>
      </c>
      <c r="J859" s="55" t="str">
        <f t="array" ref="J859">IFERROR(INDEX('HELP ACC-ITEMS'!$H$4:$H$1000,SMALL(IF(C859='HELP ACC-ITEMS'!$C$4:$C$1000,ROW('HELP ACC-ITEMS'!$C$4:$C$1000)-3),COUNTIF($C$8:C859,C859))),"")</f>
        <v xml:space="preserve"> </v>
      </c>
    </row>
    <row r="860" spans="2:10">
      <c r="B860" s="55" t="str">
        <f>IF( E860&lt;&gt;"",COUNT($B$7:B859)+1,"")</f>
        <v/>
      </c>
      <c r="C860" s="57" t="str">
        <f>IFERROR(IF($D$3&lt;&gt;"",SMALL('HELP ACC-ITEMS'!$C$4:$C$1000,ROW(A854))," "),"    ")</f>
        <v xml:space="preserve"> </v>
      </c>
      <c r="D860" s="56" t="str">
        <f t="array" ref="D860">IFERROR(INDEX('HELP ACC-ITEMS'!$D$4:$D$1000,SMALL(IF(C860='HELP ACC-ITEMS'!$C$4:$C$1000,ROW('HELP ACC-ITEMS'!$C$4:$C$1000)-3),COUNTIF($C$8:C860,C860))),"")</f>
        <v xml:space="preserve"> </v>
      </c>
      <c r="E860" s="56" t="str">
        <f t="array" ref="E860">IFERROR(INDEX('HELP ACC-ITEMS'!$E$4:$E$1000,SMALL(IF(C860='HELP ACC-ITEMS'!$C$4:$C$1000,ROW('HELP ACC-ITEMS'!$C$4:$C$1000)-3),COUNTIF($C$8:C860,C860))),"")</f>
        <v/>
      </c>
      <c r="F860" s="56" t="str">
        <f t="array" ref="F860">IFERROR(INDEX('HELP ACC-ITEMS'!$F$4:$F$1000,SMALL(IF(C860='HELP ACC-ITEMS'!$C$4:$C$1000,ROW('HELP ACC-ITEMS'!$C$4:$C$1000)-3),COUNTIF($C$8:C860,C860))),"")</f>
        <v xml:space="preserve"> </v>
      </c>
      <c r="G860" s="55">
        <f t="array" ref="G860">IF(OR(MID($E860,1,4)="وارد",MID($E860,1,10)="مرتجع عميل"),IF($D$3&lt;&gt;"",INDEX('HELP ACC-ITEMS'!$G$4:$G$1000,SMALL(IF(C860='HELP ACC-ITEMS'!$C$4:$C$1000,ROW('HELP ACC-ITEMS'!$C$4:$C$1000)-3),COUNTIF($C$8:C860,C860)))),0)</f>
        <v>0</v>
      </c>
      <c r="H860" s="55">
        <f t="array" ref="H860">IF(OR(MID($E860,1,5)="منصرف",MID($E860,1,10)="مرتجع مورد"),IF($D$3&lt;&gt;"",INDEX('HELP ACC-ITEMS'!$G$4:$G$1000,SMALL(IF(C860='HELP ACC-ITEMS'!$C$4:$C$1000,ROW('HELP ACC-ITEMS'!$C$4:$C$1000)-3),COUNTIF($C$8:C860,C860)))),0)</f>
        <v>0</v>
      </c>
      <c r="I860" s="55">
        <f t="shared" si="16"/>
        <v>0</v>
      </c>
      <c r="J860" s="55" t="str">
        <f t="array" ref="J860">IFERROR(INDEX('HELP ACC-ITEMS'!$H$4:$H$1000,SMALL(IF(C860='HELP ACC-ITEMS'!$C$4:$C$1000,ROW('HELP ACC-ITEMS'!$C$4:$C$1000)-3),COUNTIF($C$8:C860,C860))),"")</f>
        <v xml:space="preserve"> </v>
      </c>
    </row>
    <row r="861" spans="2:10">
      <c r="B861" s="55" t="str">
        <f>IF( E861&lt;&gt;"",COUNT($B$7:B860)+1,"")</f>
        <v/>
      </c>
      <c r="C861" s="57" t="str">
        <f>IFERROR(IF($D$3&lt;&gt;"",SMALL('HELP ACC-ITEMS'!$C$4:$C$1000,ROW(A855))," "),"    ")</f>
        <v xml:space="preserve"> </v>
      </c>
      <c r="D861" s="56" t="str">
        <f t="array" ref="D861">IFERROR(INDEX('HELP ACC-ITEMS'!$D$4:$D$1000,SMALL(IF(C861='HELP ACC-ITEMS'!$C$4:$C$1000,ROW('HELP ACC-ITEMS'!$C$4:$C$1000)-3),COUNTIF($C$8:C861,C861))),"")</f>
        <v xml:space="preserve"> </v>
      </c>
      <c r="E861" s="56" t="str">
        <f t="array" ref="E861">IFERROR(INDEX('HELP ACC-ITEMS'!$E$4:$E$1000,SMALL(IF(C861='HELP ACC-ITEMS'!$C$4:$C$1000,ROW('HELP ACC-ITEMS'!$C$4:$C$1000)-3),COUNTIF($C$8:C861,C861))),"")</f>
        <v/>
      </c>
      <c r="F861" s="56" t="str">
        <f t="array" ref="F861">IFERROR(INDEX('HELP ACC-ITEMS'!$F$4:$F$1000,SMALL(IF(C861='HELP ACC-ITEMS'!$C$4:$C$1000,ROW('HELP ACC-ITEMS'!$C$4:$C$1000)-3),COUNTIF($C$8:C861,C861))),"")</f>
        <v xml:space="preserve"> </v>
      </c>
      <c r="G861" s="55">
        <f t="array" ref="G861">IF(OR(MID($E861,1,4)="وارد",MID($E861,1,10)="مرتجع عميل"),IF($D$3&lt;&gt;"",INDEX('HELP ACC-ITEMS'!$G$4:$G$1000,SMALL(IF(C861='HELP ACC-ITEMS'!$C$4:$C$1000,ROW('HELP ACC-ITEMS'!$C$4:$C$1000)-3),COUNTIF($C$8:C861,C861)))),0)</f>
        <v>0</v>
      </c>
      <c r="H861" s="55">
        <f t="array" ref="H861">IF(OR(MID($E861,1,5)="منصرف",MID($E861,1,10)="مرتجع مورد"),IF($D$3&lt;&gt;"",INDEX('HELP ACC-ITEMS'!$G$4:$G$1000,SMALL(IF(C861='HELP ACC-ITEMS'!$C$4:$C$1000,ROW('HELP ACC-ITEMS'!$C$4:$C$1000)-3),COUNTIF($C$8:C861,C861)))),0)</f>
        <v>0</v>
      </c>
      <c r="I861" s="55">
        <f t="shared" si="16"/>
        <v>0</v>
      </c>
      <c r="J861" s="55" t="str">
        <f t="array" ref="J861">IFERROR(INDEX('HELP ACC-ITEMS'!$H$4:$H$1000,SMALL(IF(C861='HELP ACC-ITEMS'!$C$4:$C$1000,ROW('HELP ACC-ITEMS'!$C$4:$C$1000)-3),COUNTIF($C$8:C861,C861))),"")</f>
        <v xml:space="preserve"> </v>
      </c>
    </row>
    <row r="862" spans="2:10">
      <c r="B862" s="55" t="str">
        <f>IF( E862&lt;&gt;"",COUNT($B$7:B861)+1,"")</f>
        <v/>
      </c>
      <c r="C862" s="57" t="str">
        <f>IFERROR(IF($D$3&lt;&gt;"",SMALL('HELP ACC-ITEMS'!$C$4:$C$1000,ROW(A856))," "),"    ")</f>
        <v xml:space="preserve"> </v>
      </c>
      <c r="D862" s="56" t="str">
        <f t="array" ref="D862">IFERROR(INDEX('HELP ACC-ITEMS'!$D$4:$D$1000,SMALL(IF(C862='HELP ACC-ITEMS'!$C$4:$C$1000,ROW('HELP ACC-ITEMS'!$C$4:$C$1000)-3),COUNTIF($C$8:C862,C862))),"")</f>
        <v xml:space="preserve"> </v>
      </c>
      <c r="E862" s="56" t="str">
        <f t="array" ref="E862">IFERROR(INDEX('HELP ACC-ITEMS'!$E$4:$E$1000,SMALL(IF(C862='HELP ACC-ITEMS'!$C$4:$C$1000,ROW('HELP ACC-ITEMS'!$C$4:$C$1000)-3),COUNTIF($C$8:C862,C862))),"")</f>
        <v/>
      </c>
      <c r="F862" s="56" t="str">
        <f t="array" ref="F862">IFERROR(INDEX('HELP ACC-ITEMS'!$F$4:$F$1000,SMALL(IF(C862='HELP ACC-ITEMS'!$C$4:$C$1000,ROW('HELP ACC-ITEMS'!$C$4:$C$1000)-3),COUNTIF($C$8:C862,C862))),"")</f>
        <v xml:space="preserve"> </v>
      </c>
      <c r="G862" s="55">
        <f t="array" ref="G862">IF(OR(MID($E862,1,4)="وارد",MID($E862,1,10)="مرتجع عميل"),IF($D$3&lt;&gt;"",INDEX('HELP ACC-ITEMS'!$G$4:$G$1000,SMALL(IF(C862='HELP ACC-ITEMS'!$C$4:$C$1000,ROW('HELP ACC-ITEMS'!$C$4:$C$1000)-3),COUNTIF($C$8:C862,C862)))),0)</f>
        <v>0</v>
      </c>
      <c r="H862" s="55">
        <f t="array" ref="H862">IF(OR(MID($E862,1,5)="منصرف",MID($E862,1,10)="مرتجع مورد"),IF($D$3&lt;&gt;"",INDEX('HELP ACC-ITEMS'!$G$4:$G$1000,SMALL(IF(C862='HELP ACC-ITEMS'!$C$4:$C$1000,ROW('HELP ACC-ITEMS'!$C$4:$C$1000)-3),COUNTIF($C$8:C862,C862)))),0)</f>
        <v>0</v>
      </c>
      <c r="I862" s="55">
        <f t="shared" si="16"/>
        <v>0</v>
      </c>
      <c r="J862" s="55" t="str">
        <f t="array" ref="J862">IFERROR(INDEX('HELP ACC-ITEMS'!$H$4:$H$1000,SMALL(IF(C862='HELP ACC-ITEMS'!$C$4:$C$1000,ROW('HELP ACC-ITEMS'!$C$4:$C$1000)-3),COUNTIF($C$8:C862,C862))),"")</f>
        <v xml:space="preserve"> </v>
      </c>
    </row>
    <row r="863" spans="2:10">
      <c r="B863" s="55" t="str">
        <f>IF( E863&lt;&gt;"",COUNT($B$7:B862)+1,"")</f>
        <v/>
      </c>
      <c r="C863" s="57" t="str">
        <f>IFERROR(IF($D$3&lt;&gt;"",SMALL('HELP ACC-ITEMS'!$C$4:$C$1000,ROW(A857))," "),"    ")</f>
        <v xml:space="preserve"> </v>
      </c>
      <c r="D863" s="56" t="str">
        <f t="array" ref="D863">IFERROR(INDEX('HELP ACC-ITEMS'!$D$4:$D$1000,SMALL(IF(C863='HELP ACC-ITEMS'!$C$4:$C$1000,ROW('HELP ACC-ITEMS'!$C$4:$C$1000)-3),COUNTIF($C$8:C863,C863))),"")</f>
        <v xml:space="preserve"> </v>
      </c>
      <c r="E863" s="56" t="str">
        <f t="array" ref="E863">IFERROR(INDEX('HELP ACC-ITEMS'!$E$4:$E$1000,SMALL(IF(C863='HELP ACC-ITEMS'!$C$4:$C$1000,ROW('HELP ACC-ITEMS'!$C$4:$C$1000)-3),COUNTIF($C$8:C863,C863))),"")</f>
        <v/>
      </c>
      <c r="F863" s="56" t="str">
        <f t="array" ref="F863">IFERROR(INDEX('HELP ACC-ITEMS'!$F$4:$F$1000,SMALL(IF(C863='HELP ACC-ITEMS'!$C$4:$C$1000,ROW('HELP ACC-ITEMS'!$C$4:$C$1000)-3),COUNTIF($C$8:C863,C863))),"")</f>
        <v xml:space="preserve"> </v>
      </c>
      <c r="G863" s="55">
        <f t="array" ref="G863">IF(OR(MID($E863,1,4)="وارد",MID($E863,1,10)="مرتجع عميل"),IF($D$3&lt;&gt;"",INDEX('HELP ACC-ITEMS'!$G$4:$G$1000,SMALL(IF(C863='HELP ACC-ITEMS'!$C$4:$C$1000,ROW('HELP ACC-ITEMS'!$C$4:$C$1000)-3),COUNTIF($C$8:C863,C863)))),0)</f>
        <v>0</v>
      </c>
      <c r="H863" s="55">
        <f t="array" ref="H863">IF(OR(MID($E863,1,5)="منصرف",MID($E863,1,10)="مرتجع مورد"),IF($D$3&lt;&gt;"",INDEX('HELP ACC-ITEMS'!$G$4:$G$1000,SMALL(IF(C863='HELP ACC-ITEMS'!$C$4:$C$1000,ROW('HELP ACC-ITEMS'!$C$4:$C$1000)-3),COUNTIF($C$8:C863,C863)))),0)</f>
        <v>0</v>
      </c>
      <c r="I863" s="55">
        <f t="shared" si="16"/>
        <v>0</v>
      </c>
      <c r="J863" s="55" t="str">
        <f t="array" ref="J863">IFERROR(INDEX('HELP ACC-ITEMS'!$H$4:$H$1000,SMALL(IF(C863='HELP ACC-ITEMS'!$C$4:$C$1000,ROW('HELP ACC-ITEMS'!$C$4:$C$1000)-3),COUNTIF($C$8:C863,C863))),"")</f>
        <v xml:space="preserve"> </v>
      </c>
    </row>
    <row r="864" spans="2:10">
      <c r="B864" s="55" t="str">
        <f>IF( E864&lt;&gt;"",COUNT($B$7:B863)+1,"")</f>
        <v/>
      </c>
      <c r="C864" s="57" t="str">
        <f>IFERROR(IF($D$3&lt;&gt;"",SMALL('HELP ACC-ITEMS'!$C$4:$C$1000,ROW(A858))," "),"    ")</f>
        <v xml:space="preserve"> </v>
      </c>
      <c r="D864" s="56" t="str">
        <f t="array" ref="D864">IFERROR(INDEX('HELP ACC-ITEMS'!$D$4:$D$1000,SMALL(IF(C864='HELP ACC-ITEMS'!$C$4:$C$1000,ROW('HELP ACC-ITEMS'!$C$4:$C$1000)-3),COUNTIF($C$8:C864,C864))),"")</f>
        <v xml:space="preserve"> </v>
      </c>
      <c r="E864" s="56" t="str">
        <f t="array" ref="E864">IFERROR(INDEX('HELP ACC-ITEMS'!$E$4:$E$1000,SMALL(IF(C864='HELP ACC-ITEMS'!$C$4:$C$1000,ROW('HELP ACC-ITEMS'!$C$4:$C$1000)-3),COUNTIF($C$8:C864,C864))),"")</f>
        <v/>
      </c>
      <c r="F864" s="56" t="str">
        <f t="array" ref="F864">IFERROR(INDEX('HELP ACC-ITEMS'!$F$4:$F$1000,SMALL(IF(C864='HELP ACC-ITEMS'!$C$4:$C$1000,ROW('HELP ACC-ITEMS'!$C$4:$C$1000)-3),COUNTIF($C$8:C864,C864))),"")</f>
        <v xml:space="preserve"> </v>
      </c>
      <c r="G864" s="55">
        <f t="array" ref="G864">IF(OR(MID($E864,1,4)="وارد",MID($E864,1,10)="مرتجع عميل"),IF($D$3&lt;&gt;"",INDEX('HELP ACC-ITEMS'!$G$4:$G$1000,SMALL(IF(C864='HELP ACC-ITEMS'!$C$4:$C$1000,ROW('HELP ACC-ITEMS'!$C$4:$C$1000)-3),COUNTIF($C$8:C864,C864)))),0)</f>
        <v>0</v>
      </c>
      <c r="H864" s="55">
        <f t="array" ref="H864">IF(OR(MID($E864,1,5)="منصرف",MID($E864,1,10)="مرتجع مورد"),IF($D$3&lt;&gt;"",INDEX('HELP ACC-ITEMS'!$G$4:$G$1000,SMALL(IF(C864='HELP ACC-ITEMS'!$C$4:$C$1000,ROW('HELP ACC-ITEMS'!$C$4:$C$1000)-3),COUNTIF($C$8:C864,C864)))),0)</f>
        <v>0</v>
      </c>
      <c r="I864" s="55">
        <f t="shared" si="16"/>
        <v>0</v>
      </c>
      <c r="J864" s="55" t="str">
        <f t="array" ref="J864">IFERROR(INDEX('HELP ACC-ITEMS'!$H$4:$H$1000,SMALL(IF(C864='HELP ACC-ITEMS'!$C$4:$C$1000,ROW('HELP ACC-ITEMS'!$C$4:$C$1000)-3),COUNTIF($C$8:C864,C864))),"")</f>
        <v xml:space="preserve"> </v>
      </c>
    </row>
    <row r="865" spans="2:10">
      <c r="B865" s="55" t="str">
        <f>IF( E865&lt;&gt;"",COUNT($B$7:B864)+1,"")</f>
        <v/>
      </c>
      <c r="C865" s="57" t="str">
        <f>IFERROR(IF($D$3&lt;&gt;"",SMALL('HELP ACC-ITEMS'!$C$4:$C$1000,ROW(A859))," "),"    ")</f>
        <v xml:space="preserve"> </v>
      </c>
      <c r="D865" s="56" t="str">
        <f t="array" ref="D865">IFERROR(INDEX('HELP ACC-ITEMS'!$D$4:$D$1000,SMALL(IF(C865='HELP ACC-ITEMS'!$C$4:$C$1000,ROW('HELP ACC-ITEMS'!$C$4:$C$1000)-3),COUNTIF($C$8:C865,C865))),"")</f>
        <v xml:space="preserve"> </v>
      </c>
      <c r="E865" s="56" t="str">
        <f t="array" ref="E865">IFERROR(INDEX('HELP ACC-ITEMS'!$E$4:$E$1000,SMALL(IF(C865='HELP ACC-ITEMS'!$C$4:$C$1000,ROW('HELP ACC-ITEMS'!$C$4:$C$1000)-3),COUNTIF($C$8:C865,C865))),"")</f>
        <v/>
      </c>
      <c r="F865" s="56" t="str">
        <f t="array" ref="F865">IFERROR(INDEX('HELP ACC-ITEMS'!$F$4:$F$1000,SMALL(IF(C865='HELP ACC-ITEMS'!$C$4:$C$1000,ROW('HELP ACC-ITEMS'!$C$4:$C$1000)-3),COUNTIF($C$8:C865,C865))),"")</f>
        <v xml:space="preserve"> </v>
      </c>
      <c r="G865" s="55">
        <f t="array" ref="G865">IF(OR(MID($E865,1,4)="وارد",MID($E865,1,10)="مرتجع عميل"),IF($D$3&lt;&gt;"",INDEX('HELP ACC-ITEMS'!$G$4:$G$1000,SMALL(IF(C865='HELP ACC-ITEMS'!$C$4:$C$1000,ROW('HELP ACC-ITEMS'!$C$4:$C$1000)-3),COUNTIF($C$8:C865,C865)))),0)</f>
        <v>0</v>
      </c>
      <c r="H865" s="55">
        <f t="array" ref="H865">IF(OR(MID($E865,1,5)="منصرف",MID($E865,1,10)="مرتجع مورد"),IF($D$3&lt;&gt;"",INDEX('HELP ACC-ITEMS'!$G$4:$G$1000,SMALL(IF(C865='HELP ACC-ITEMS'!$C$4:$C$1000,ROW('HELP ACC-ITEMS'!$C$4:$C$1000)-3),COUNTIF($C$8:C865,C865)))),0)</f>
        <v>0</v>
      </c>
      <c r="I865" s="55">
        <f t="shared" si="16"/>
        <v>0</v>
      </c>
      <c r="J865" s="55" t="str">
        <f t="array" ref="J865">IFERROR(INDEX('HELP ACC-ITEMS'!$H$4:$H$1000,SMALL(IF(C865='HELP ACC-ITEMS'!$C$4:$C$1000,ROW('HELP ACC-ITEMS'!$C$4:$C$1000)-3),COUNTIF($C$8:C865,C865))),"")</f>
        <v xml:space="preserve"> </v>
      </c>
    </row>
    <row r="866" spans="2:10">
      <c r="B866" s="55" t="str">
        <f>IF( E866&lt;&gt;"",COUNT($B$7:B865)+1,"")</f>
        <v/>
      </c>
      <c r="C866" s="57" t="str">
        <f>IFERROR(IF($D$3&lt;&gt;"",SMALL('HELP ACC-ITEMS'!$C$4:$C$1000,ROW(A860))," "),"    ")</f>
        <v xml:space="preserve"> </v>
      </c>
      <c r="D866" s="56" t="str">
        <f t="array" ref="D866">IFERROR(INDEX('HELP ACC-ITEMS'!$D$4:$D$1000,SMALL(IF(C866='HELP ACC-ITEMS'!$C$4:$C$1000,ROW('HELP ACC-ITEMS'!$C$4:$C$1000)-3),COUNTIF($C$8:C866,C866))),"")</f>
        <v xml:space="preserve"> </v>
      </c>
      <c r="E866" s="56" t="str">
        <f t="array" ref="E866">IFERROR(INDEX('HELP ACC-ITEMS'!$E$4:$E$1000,SMALL(IF(C866='HELP ACC-ITEMS'!$C$4:$C$1000,ROW('HELP ACC-ITEMS'!$C$4:$C$1000)-3),COUNTIF($C$8:C866,C866))),"")</f>
        <v/>
      </c>
      <c r="F866" s="56" t="str">
        <f t="array" ref="F866">IFERROR(INDEX('HELP ACC-ITEMS'!$F$4:$F$1000,SMALL(IF(C866='HELP ACC-ITEMS'!$C$4:$C$1000,ROW('HELP ACC-ITEMS'!$C$4:$C$1000)-3),COUNTIF($C$8:C866,C866))),"")</f>
        <v xml:space="preserve"> </v>
      </c>
      <c r="G866" s="55">
        <f t="array" ref="G866">IF(OR(MID($E866,1,4)="وارد",MID($E866,1,10)="مرتجع عميل"),IF($D$3&lt;&gt;"",INDEX('HELP ACC-ITEMS'!$G$4:$G$1000,SMALL(IF(C866='HELP ACC-ITEMS'!$C$4:$C$1000,ROW('HELP ACC-ITEMS'!$C$4:$C$1000)-3),COUNTIF($C$8:C866,C866)))),0)</f>
        <v>0</v>
      </c>
      <c r="H866" s="55">
        <f t="array" ref="H866">IF(OR(MID($E866,1,5)="منصرف",MID($E866,1,10)="مرتجع مورد"),IF($D$3&lt;&gt;"",INDEX('HELP ACC-ITEMS'!$G$4:$G$1000,SMALL(IF(C866='HELP ACC-ITEMS'!$C$4:$C$1000,ROW('HELP ACC-ITEMS'!$C$4:$C$1000)-3),COUNTIF($C$8:C866,C866)))),0)</f>
        <v>0</v>
      </c>
      <c r="I866" s="55">
        <f t="shared" si="16"/>
        <v>0</v>
      </c>
      <c r="J866" s="55" t="str">
        <f t="array" ref="J866">IFERROR(INDEX('HELP ACC-ITEMS'!$H$4:$H$1000,SMALL(IF(C866='HELP ACC-ITEMS'!$C$4:$C$1000,ROW('HELP ACC-ITEMS'!$C$4:$C$1000)-3),COUNTIF($C$8:C866,C866))),"")</f>
        <v xml:space="preserve"> </v>
      </c>
    </row>
    <row r="867" spans="2:10">
      <c r="B867" s="55" t="str">
        <f>IF( E867&lt;&gt;"",COUNT($B$7:B866)+1,"")</f>
        <v/>
      </c>
      <c r="C867" s="57" t="str">
        <f>IFERROR(IF($D$3&lt;&gt;"",SMALL('HELP ACC-ITEMS'!$C$4:$C$1000,ROW(A861))," "),"    ")</f>
        <v xml:space="preserve"> </v>
      </c>
      <c r="D867" s="56" t="str">
        <f t="array" ref="D867">IFERROR(INDEX('HELP ACC-ITEMS'!$D$4:$D$1000,SMALL(IF(C867='HELP ACC-ITEMS'!$C$4:$C$1000,ROW('HELP ACC-ITEMS'!$C$4:$C$1000)-3),COUNTIF($C$8:C867,C867))),"")</f>
        <v xml:space="preserve"> </v>
      </c>
      <c r="E867" s="56" t="str">
        <f t="array" ref="E867">IFERROR(INDEX('HELP ACC-ITEMS'!$E$4:$E$1000,SMALL(IF(C867='HELP ACC-ITEMS'!$C$4:$C$1000,ROW('HELP ACC-ITEMS'!$C$4:$C$1000)-3),COUNTIF($C$8:C867,C867))),"")</f>
        <v/>
      </c>
      <c r="F867" s="56" t="str">
        <f t="array" ref="F867">IFERROR(INDEX('HELP ACC-ITEMS'!$F$4:$F$1000,SMALL(IF(C867='HELP ACC-ITEMS'!$C$4:$C$1000,ROW('HELP ACC-ITEMS'!$C$4:$C$1000)-3),COUNTIF($C$8:C867,C867))),"")</f>
        <v xml:space="preserve"> </v>
      </c>
      <c r="G867" s="55">
        <f t="array" ref="G867">IF(OR(MID($E867,1,4)="وارد",MID($E867,1,10)="مرتجع عميل"),IF($D$3&lt;&gt;"",INDEX('HELP ACC-ITEMS'!$G$4:$G$1000,SMALL(IF(C867='HELP ACC-ITEMS'!$C$4:$C$1000,ROW('HELP ACC-ITEMS'!$C$4:$C$1000)-3),COUNTIF($C$8:C867,C867)))),0)</f>
        <v>0</v>
      </c>
      <c r="H867" s="55">
        <f t="array" ref="H867">IF(OR(MID($E867,1,5)="منصرف",MID($E867,1,10)="مرتجع مورد"),IF($D$3&lt;&gt;"",INDEX('HELP ACC-ITEMS'!$G$4:$G$1000,SMALL(IF(C867='HELP ACC-ITEMS'!$C$4:$C$1000,ROW('HELP ACC-ITEMS'!$C$4:$C$1000)-3),COUNTIF($C$8:C867,C867)))),0)</f>
        <v>0</v>
      </c>
      <c r="I867" s="55">
        <f t="shared" si="16"/>
        <v>0</v>
      </c>
      <c r="J867" s="55" t="str">
        <f t="array" ref="J867">IFERROR(INDEX('HELP ACC-ITEMS'!$H$4:$H$1000,SMALL(IF(C867='HELP ACC-ITEMS'!$C$4:$C$1000,ROW('HELP ACC-ITEMS'!$C$4:$C$1000)-3),COUNTIF($C$8:C867,C867))),"")</f>
        <v xml:space="preserve"> </v>
      </c>
    </row>
    <row r="868" spans="2:10">
      <c r="B868" s="55" t="str">
        <f>IF( E868&lt;&gt;"",COUNT($B$7:B867)+1,"")</f>
        <v/>
      </c>
      <c r="C868" s="57" t="str">
        <f>IFERROR(IF($D$3&lt;&gt;"",SMALL('HELP ACC-ITEMS'!$C$4:$C$1000,ROW(A862))," "),"    ")</f>
        <v xml:space="preserve"> </v>
      </c>
      <c r="D868" s="56" t="str">
        <f t="array" ref="D868">IFERROR(INDEX('HELP ACC-ITEMS'!$D$4:$D$1000,SMALL(IF(C868='HELP ACC-ITEMS'!$C$4:$C$1000,ROW('HELP ACC-ITEMS'!$C$4:$C$1000)-3),COUNTIF($C$8:C868,C868))),"")</f>
        <v xml:space="preserve"> </v>
      </c>
      <c r="E868" s="56" t="str">
        <f t="array" ref="E868">IFERROR(INDEX('HELP ACC-ITEMS'!$E$4:$E$1000,SMALL(IF(C868='HELP ACC-ITEMS'!$C$4:$C$1000,ROW('HELP ACC-ITEMS'!$C$4:$C$1000)-3),COUNTIF($C$8:C868,C868))),"")</f>
        <v/>
      </c>
      <c r="F868" s="56" t="str">
        <f t="array" ref="F868">IFERROR(INDEX('HELP ACC-ITEMS'!$F$4:$F$1000,SMALL(IF(C868='HELP ACC-ITEMS'!$C$4:$C$1000,ROW('HELP ACC-ITEMS'!$C$4:$C$1000)-3),COUNTIF($C$8:C868,C868))),"")</f>
        <v xml:space="preserve"> </v>
      </c>
      <c r="G868" s="55">
        <f t="array" ref="G868">IF(OR(MID($E868,1,4)="وارد",MID($E868,1,10)="مرتجع عميل"),IF($D$3&lt;&gt;"",INDEX('HELP ACC-ITEMS'!$G$4:$G$1000,SMALL(IF(C868='HELP ACC-ITEMS'!$C$4:$C$1000,ROW('HELP ACC-ITEMS'!$C$4:$C$1000)-3),COUNTIF($C$8:C868,C868)))),0)</f>
        <v>0</v>
      </c>
      <c r="H868" s="55">
        <f t="array" ref="H868">IF(OR(MID($E868,1,5)="منصرف",MID($E868,1,10)="مرتجع مورد"),IF($D$3&lt;&gt;"",INDEX('HELP ACC-ITEMS'!$G$4:$G$1000,SMALL(IF(C868='HELP ACC-ITEMS'!$C$4:$C$1000,ROW('HELP ACC-ITEMS'!$C$4:$C$1000)-3),COUNTIF($C$8:C868,C868)))),0)</f>
        <v>0</v>
      </c>
      <c r="I868" s="55">
        <f t="shared" si="16"/>
        <v>0</v>
      </c>
      <c r="J868" s="55" t="str">
        <f t="array" ref="J868">IFERROR(INDEX('HELP ACC-ITEMS'!$H$4:$H$1000,SMALL(IF(C868='HELP ACC-ITEMS'!$C$4:$C$1000,ROW('HELP ACC-ITEMS'!$C$4:$C$1000)-3),COUNTIF($C$8:C868,C868))),"")</f>
        <v xml:space="preserve"> </v>
      </c>
    </row>
    <row r="869" spans="2:10">
      <c r="B869" s="55" t="str">
        <f>IF( E869&lt;&gt;"",COUNT($B$7:B868)+1,"")</f>
        <v/>
      </c>
      <c r="C869" s="57" t="str">
        <f>IFERROR(IF($D$3&lt;&gt;"",SMALL('HELP ACC-ITEMS'!$C$4:$C$1000,ROW(A863))," "),"    ")</f>
        <v xml:space="preserve"> </v>
      </c>
      <c r="D869" s="56" t="str">
        <f t="array" ref="D869">IFERROR(INDEX('HELP ACC-ITEMS'!$D$4:$D$1000,SMALL(IF(C869='HELP ACC-ITEMS'!$C$4:$C$1000,ROW('HELP ACC-ITEMS'!$C$4:$C$1000)-3),COUNTIF($C$8:C869,C869))),"")</f>
        <v xml:space="preserve"> </v>
      </c>
      <c r="E869" s="56" t="str">
        <f t="array" ref="E869">IFERROR(INDEX('HELP ACC-ITEMS'!$E$4:$E$1000,SMALL(IF(C869='HELP ACC-ITEMS'!$C$4:$C$1000,ROW('HELP ACC-ITEMS'!$C$4:$C$1000)-3),COUNTIF($C$8:C869,C869))),"")</f>
        <v/>
      </c>
      <c r="F869" s="56" t="str">
        <f t="array" ref="F869">IFERROR(INDEX('HELP ACC-ITEMS'!$F$4:$F$1000,SMALL(IF(C869='HELP ACC-ITEMS'!$C$4:$C$1000,ROW('HELP ACC-ITEMS'!$C$4:$C$1000)-3),COUNTIF($C$8:C869,C869))),"")</f>
        <v xml:space="preserve"> </v>
      </c>
      <c r="G869" s="55">
        <f t="array" ref="G869">IF(OR(MID($E869,1,4)="وارد",MID($E869,1,10)="مرتجع عميل"),IF($D$3&lt;&gt;"",INDEX('HELP ACC-ITEMS'!$G$4:$G$1000,SMALL(IF(C869='HELP ACC-ITEMS'!$C$4:$C$1000,ROW('HELP ACC-ITEMS'!$C$4:$C$1000)-3),COUNTIF($C$8:C869,C869)))),0)</f>
        <v>0</v>
      </c>
      <c r="H869" s="55">
        <f t="array" ref="H869">IF(OR(MID($E869,1,5)="منصرف",MID($E869,1,10)="مرتجع مورد"),IF($D$3&lt;&gt;"",INDEX('HELP ACC-ITEMS'!$G$4:$G$1000,SMALL(IF(C869='HELP ACC-ITEMS'!$C$4:$C$1000,ROW('HELP ACC-ITEMS'!$C$4:$C$1000)-3),COUNTIF($C$8:C869,C869)))),0)</f>
        <v>0</v>
      </c>
      <c r="I869" s="55">
        <f t="shared" si="16"/>
        <v>0</v>
      </c>
      <c r="J869" s="55" t="str">
        <f t="array" ref="J869">IFERROR(INDEX('HELP ACC-ITEMS'!$H$4:$H$1000,SMALL(IF(C869='HELP ACC-ITEMS'!$C$4:$C$1000,ROW('HELP ACC-ITEMS'!$C$4:$C$1000)-3),COUNTIF($C$8:C869,C869))),"")</f>
        <v xml:space="preserve"> </v>
      </c>
    </row>
    <row r="870" spans="2:10">
      <c r="B870" s="55" t="str">
        <f>IF( E870&lt;&gt;"",COUNT($B$7:B869)+1,"")</f>
        <v/>
      </c>
      <c r="C870" s="57" t="str">
        <f>IFERROR(IF($D$3&lt;&gt;"",SMALL('HELP ACC-ITEMS'!$C$4:$C$1000,ROW(A864))," "),"    ")</f>
        <v xml:space="preserve"> </v>
      </c>
      <c r="D870" s="56" t="str">
        <f t="array" ref="D870">IFERROR(INDEX('HELP ACC-ITEMS'!$D$4:$D$1000,SMALL(IF(C870='HELP ACC-ITEMS'!$C$4:$C$1000,ROW('HELP ACC-ITEMS'!$C$4:$C$1000)-3),COUNTIF($C$8:C870,C870))),"")</f>
        <v xml:space="preserve"> </v>
      </c>
      <c r="E870" s="56" t="str">
        <f t="array" ref="E870">IFERROR(INDEX('HELP ACC-ITEMS'!$E$4:$E$1000,SMALL(IF(C870='HELP ACC-ITEMS'!$C$4:$C$1000,ROW('HELP ACC-ITEMS'!$C$4:$C$1000)-3),COUNTIF($C$8:C870,C870))),"")</f>
        <v/>
      </c>
      <c r="F870" s="56" t="str">
        <f t="array" ref="F870">IFERROR(INDEX('HELP ACC-ITEMS'!$F$4:$F$1000,SMALL(IF(C870='HELP ACC-ITEMS'!$C$4:$C$1000,ROW('HELP ACC-ITEMS'!$C$4:$C$1000)-3),COUNTIF($C$8:C870,C870))),"")</f>
        <v xml:space="preserve"> </v>
      </c>
      <c r="G870" s="55">
        <f t="array" ref="G870">IF(OR(MID($E870,1,4)="وارد",MID($E870,1,10)="مرتجع عميل"),IF($D$3&lt;&gt;"",INDEX('HELP ACC-ITEMS'!$G$4:$G$1000,SMALL(IF(C870='HELP ACC-ITEMS'!$C$4:$C$1000,ROW('HELP ACC-ITEMS'!$C$4:$C$1000)-3),COUNTIF($C$8:C870,C870)))),0)</f>
        <v>0</v>
      </c>
      <c r="H870" s="55">
        <f t="array" ref="H870">IF(OR(MID($E870,1,5)="منصرف",MID($E870,1,10)="مرتجع مورد"),IF($D$3&lt;&gt;"",INDEX('HELP ACC-ITEMS'!$G$4:$G$1000,SMALL(IF(C870='HELP ACC-ITEMS'!$C$4:$C$1000,ROW('HELP ACC-ITEMS'!$C$4:$C$1000)-3),COUNTIF($C$8:C870,C870)))),0)</f>
        <v>0</v>
      </c>
      <c r="I870" s="55">
        <f t="shared" si="16"/>
        <v>0</v>
      </c>
      <c r="J870" s="55" t="str">
        <f t="array" ref="J870">IFERROR(INDEX('HELP ACC-ITEMS'!$H$4:$H$1000,SMALL(IF(C870='HELP ACC-ITEMS'!$C$4:$C$1000,ROW('HELP ACC-ITEMS'!$C$4:$C$1000)-3),COUNTIF($C$8:C870,C870))),"")</f>
        <v xml:space="preserve"> </v>
      </c>
    </row>
    <row r="871" spans="2:10">
      <c r="B871" s="55" t="str">
        <f>IF( E871&lt;&gt;"",COUNT($B$7:B870)+1,"")</f>
        <v/>
      </c>
      <c r="C871" s="57" t="str">
        <f>IFERROR(IF($D$3&lt;&gt;"",SMALL('HELP ACC-ITEMS'!$C$4:$C$1000,ROW(A865))," "),"    ")</f>
        <v xml:space="preserve"> </v>
      </c>
      <c r="D871" s="56" t="str">
        <f t="array" ref="D871">IFERROR(INDEX('HELP ACC-ITEMS'!$D$4:$D$1000,SMALL(IF(C871='HELP ACC-ITEMS'!$C$4:$C$1000,ROW('HELP ACC-ITEMS'!$C$4:$C$1000)-3),COUNTIF($C$8:C871,C871))),"")</f>
        <v xml:space="preserve"> </v>
      </c>
      <c r="E871" s="56" t="str">
        <f t="array" ref="E871">IFERROR(INDEX('HELP ACC-ITEMS'!$E$4:$E$1000,SMALL(IF(C871='HELP ACC-ITEMS'!$C$4:$C$1000,ROW('HELP ACC-ITEMS'!$C$4:$C$1000)-3),COUNTIF($C$8:C871,C871))),"")</f>
        <v/>
      </c>
      <c r="F871" s="56" t="str">
        <f t="array" ref="F871">IFERROR(INDEX('HELP ACC-ITEMS'!$F$4:$F$1000,SMALL(IF(C871='HELP ACC-ITEMS'!$C$4:$C$1000,ROW('HELP ACC-ITEMS'!$C$4:$C$1000)-3),COUNTIF($C$8:C871,C871))),"")</f>
        <v xml:space="preserve"> </v>
      </c>
      <c r="G871" s="55">
        <f t="array" ref="G871">IF(OR(MID($E871,1,4)="وارد",MID($E871,1,10)="مرتجع عميل"),IF($D$3&lt;&gt;"",INDEX('HELP ACC-ITEMS'!$G$4:$G$1000,SMALL(IF(C871='HELP ACC-ITEMS'!$C$4:$C$1000,ROW('HELP ACC-ITEMS'!$C$4:$C$1000)-3),COUNTIF($C$8:C871,C871)))),0)</f>
        <v>0</v>
      </c>
      <c r="H871" s="55">
        <f t="array" ref="H871">IF(OR(MID($E871,1,5)="منصرف",MID($E871,1,10)="مرتجع مورد"),IF($D$3&lt;&gt;"",INDEX('HELP ACC-ITEMS'!$G$4:$G$1000,SMALL(IF(C871='HELP ACC-ITEMS'!$C$4:$C$1000,ROW('HELP ACC-ITEMS'!$C$4:$C$1000)-3),COUNTIF($C$8:C871,C871)))),0)</f>
        <v>0</v>
      </c>
      <c r="I871" s="55">
        <f t="shared" si="16"/>
        <v>0</v>
      </c>
      <c r="J871" s="55" t="str">
        <f t="array" ref="J871">IFERROR(INDEX('HELP ACC-ITEMS'!$H$4:$H$1000,SMALL(IF(C871='HELP ACC-ITEMS'!$C$4:$C$1000,ROW('HELP ACC-ITEMS'!$C$4:$C$1000)-3),COUNTIF($C$8:C871,C871))),"")</f>
        <v xml:space="preserve"> </v>
      </c>
    </row>
    <row r="872" spans="2:10">
      <c r="B872" s="55" t="str">
        <f>IF( E872&lt;&gt;"",COUNT($B$7:B871)+1,"")</f>
        <v/>
      </c>
      <c r="C872" s="57" t="str">
        <f>IFERROR(IF($D$3&lt;&gt;"",SMALL('HELP ACC-ITEMS'!$C$4:$C$1000,ROW(A866))," "),"    ")</f>
        <v xml:space="preserve"> </v>
      </c>
      <c r="D872" s="56" t="str">
        <f t="array" ref="D872">IFERROR(INDEX('HELP ACC-ITEMS'!$D$4:$D$1000,SMALL(IF(C872='HELP ACC-ITEMS'!$C$4:$C$1000,ROW('HELP ACC-ITEMS'!$C$4:$C$1000)-3),COUNTIF($C$8:C872,C872))),"")</f>
        <v xml:space="preserve"> </v>
      </c>
      <c r="E872" s="56" t="str">
        <f t="array" ref="E872">IFERROR(INDEX('HELP ACC-ITEMS'!$E$4:$E$1000,SMALL(IF(C872='HELP ACC-ITEMS'!$C$4:$C$1000,ROW('HELP ACC-ITEMS'!$C$4:$C$1000)-3),COUNTIF($C$8:C872,C872))),"")</f>
        <v/>
      </c>
      <c r="F872" s="56" t="str">
        <f t="array" ref="F872">IFERROR(INDEX('HELP ACC-ITEMS'!$F$4:$F$1000,SMALL(IF(C872='HELP ACC-ITEMS'!$C$4:$C$1000,ROW('HELP ACC-ITEMS'!$C$4:$C$1000)-3),COUNTIF($C$8:C872,C872))),"")</f>
        <v xml:space="preserve"> </v>
      </c>
      <c r="G872" s="55">
        <f t="array" ref="G872">IF(OR(MID($E872,1,4)="وارد",MID($E872,1,10)="مرتجع عميل"),IF($D$3&lt;&gt;"",INDEX('HELP ACC-ITEMS'!$G$4:$G$1000,SMALL(IF(C872='HELP ACC-ITEMS'!$C$4:$C$1000,ROW('HELP ACC-ITEMS'!$C$4:$C$1000)-3),COUNTIF($C$8:C872,C872)))),0)</f>
        <v>0</v>
      </c>
      <c r="H872" s="55">
        <f t="array" ref="H872">IF(OR(MID($E872,1,5)="منصرف",MID($E872,1,10)="مرتجع مورد"),IF($D$3&lt;&gt;"",INDEX('HELP ACC-ITEMS'!$G$4:$G$1000,SMALL(IF(C872='HELP ACC-ITEMS'!$C$4:$C$1000,ROW('HELP ACC-ITEMS'!$C$4:$C$1000)-3),COUNTIF($C$8:C872,C872)))),0)</f>
        <v>0</v>
      </c>
      <c r="I872" s="55">
        <f t="shared" si="16"/>
        <v>0</v>
      </c>
      <c r="J872" s="55" t="str">
        <f t="array" ref="J872">IFERROR(INDEX('HELP ACC-ITEMS'!$H$4:$H$1000,SMALL(IF(C872='HELP ACC-ITEMS'!$C$4:$C$1000,ROW('HELP ACC-ITEMS'!$C$4:$C$1000)-3),COUNTIF($C$8:C872,C872))),"")</f>
        <v xml:space="preserve"> </v>
      </c>
    </row>
    <row r="873" spans="2:10">
      <c r="B873" s="55" t="str">
        <f>IF( E873&lt;&gt;"",COUNT($B$7:B872)+1,"")</f>
        <v/>
      </c>
      <c r="C873" s="57" t="str">
        <f>IFERROR(IF($D$3&lt;&gt;"",SMALL('HELP ACC-ITEMS'!$C$4:$C$1000,ROW(A867))," "),"    ")</f>
        <v xml:space="preserve"> </v>
      </c>
      <c r="D873" s="56" t="str">
        <f t="array" ref="D873">IFERROR(INDEX('HELP ACC-ITEMS'!$D$4:$D$1000,SMALL(IF(C873='HELP ACC-ITEMS'!$C$4:$C$1000,ROW('HELP ACC-ITEMS'!$C$4:$C$1000)-3),COUNTIF($C$8:C873,C873))),"")</f>
        <v xml:space="preserve"> </v>
      </c>
      <c r="E873" s="56" t="str">
        <f t="array" ref="E873">IFERROR(INDEX('HELP ACC-ITEMS'!$E$4:$E$1000,SMALL(IF(C873='HELP ACC-ITEMS'!$C$4:$C$1000,ROW('HELP ACC-ITEMS'!$C$4:$C$1000)-3),COUNTIF($C$8:C873,C873))),"")</f>
        <v/>
      </c>
      <c r="F873" s="56" t="str">
        <f t="array" ref="F873">IFERROR(INDEX('HELP ACC-ITEMS'!$F$4:$F$1000,SMALL(IF(C873='HELP ACC-ITEMS'!$C$4:$C$1000,ROW('HELP ACC-ITEMS'!$C$4:$C$1000)-3),COUNTIF($C$8:C873,C873))),"")</f>
        <v xml:space="preserve"> </v>
      </c>
      <c r="G873" s="55">
        <f t="array" ref="G873">IF(OR(MID($E873,1,4)="وارد",MID($E873,1,10)="مرتجع عميل"),IF($D$3&lt;&gt;"",INDEX('HELP ACC-ITEMS'!$G$4:$G$1000,SMALL(IF(C873='HELP ACC-ITEMS'!$C$4:$C$1000,ROW('HELP ACC-ITEMS'!$C$4:$C$1000)-3),COUNTIF($C$8:C873,C873)))),0)</f>
        <v>0</v>
      </c>
      <c r="H873" s="55">
        <f t="array" ref="H873">IF(OR(MID($E873,1,5)="منصرف",MID($E873,1,10)="مرتجع مورد"),IF($D$3&lt;&gt;"",INDEX('HELP ACC-ITEMS'!$G$4:$G$1000,SMALL(IF(C873='HELP ACC-ITEMS'!$C$4:$C$1000,ROW('HELP ACC-ITEMS'!$C$4:$C$1000)-3),COUNTIF($C$8:C873,C873)))),0)</f>
        <v>0</v>
      </c>
      <c r="I873" s="55">
        <f t="shared" si="16"/>
        <v>0</v>
      </c>
      <c r="J873" s="55" t="str">
        <f t="array" ref="J873">IFERROR(INDEX('HELP ACC-ITEMS'!$H$4:$H$1000,SMALL(IF(C873='HELP ACC-ITEMS'!$C$4:$C$1000,ROW('HELP ACC-ITEMS'!$C$4:$C$1000)-3),COUNTIF($C$8:C873,C873))),"")</f>
        <v xml:space="preserve"> </v>
      </c>
    </row>
    <row r="874" spans="2:10">
      <c r="B874" s="55" t="str">
        <f>IF( E874&lt;&gt;"",COUNT($B$7:B873)+1,"")</f>
        <v/>
      </c>
      <c r="C874" s="57" t="str">
        <f>IFERROR(IF($D$3&lt;&gt;"",SMALL('HELP ACC-ITEMS'!$C$4:$C$1000,ROW(A868))," "),"    ")</f>
        <v xml:space="preserve"> </v>
      </c>
      <c r="D874" s="56" t="str">
        <f t="array" ref="D874">IFERROR(INDEX('HELP ACC-ITEMS'!$D$4:$D$1000,SMALL(IF(C874='HELP ACC-ITEMS'!$C$4:$C$1000,ROW('HELP ACC-ITEMS'!$C$4:$C$1000)-3),COUNTIF($C$8:C874,C874))),"")</f>
        <v xml:space="preserve"> </v>
      </c>
      <c r="E874" s="56" t="str">
        <f t="array" ref="E874">IFERROR(INDEX('HELP ACC-ITEMS'!$E$4:$E$1000,SMALL(IF(C874='HELP ACC-ITEMS'!$C$4:$C$1000,ROW('HELP ACC-ITEMS'!$C$4:$C$1000)-3),COUNTIF($C$8:C874,C874))),"")</f>
        <v/>
      </c>
      <c r="F874" s="56" t="str">
        <f t="array" ref="F874">IFERROR(INDEX('HELP ACC-ITEMS'!$F$4:$F$1000,SMALL(IF(C874='HELP ACC-ITEMS'!$C$4:$C$1000,ROW('HELP ACC-ITEMS'!$C$4:$C$1000)-3),COUNTIF($C$8:C874,C874))),"")</f>
        <v xml:space="preserve"> </v>
      </c>
      <c r="G874" s="55">
        <f t="array" ref="G874">IF(OR(MID($E874,1,4)="وارد",MID($E874,1,10)="مرتجع عميل"),IF($D$3&lt;&gt;"",INDEX('HELP ACC-ITEMS'!$G$4:$G$1000,SMALL(IF(C874='HELP ACC-ITEMS'!$C$4:$C$1000,ROW('HELP ACC-ITEMS'!$C$4:$C$1000)-3),COUNTIF($C$8:C874,C874)))),0)</f>
        <v>0</v>
      </c>
      <c r="H874" s="55">
        <f t="array" ref="H874">IF(OR(MID($E874,1,5)="منصرف",MID($E874,1,10)="مرتجع مورد"),IF($D$3&lt;&gt;"",INDEX('HELP ACC-ITEMS'!$G$4:$G$1000,SMALL(IF(C874='HELP ACC-ITEMS'!$C$4:$C$1000,ROW('HELP ACC-ITEMS'!$C$4:$C$1000)-3),COUNTIF($C$8:C874,C874)))),0)</f>
        <v>0</v>
      </c>
      <c r="I874" s="55">
        <f t="shared" si="16"/>
        <v>0</v>
      </c>
      <c r="J874" s="55" t="str">
        <f t="array" ref="J874">IFERROR(INDEX('HELP ACC-ITEMS'!$H$4:$H$1000,SMALL(IF(C874='HELP ACC-ITEMS'!$C$4:$C$1000,ROW('HELP ACC-ITEMS'!$C$4:$C$1000)-3),COUNTIF($C$8:C874,C874))),"")</f>
        <v xml:space="preserve"> </v>
      </c>
    </row>
    <row r="875" spans="2:10">
      <c r="B875" s="55" t="str">
        <f>IF( E875&lt;&gt;"",COUNT($B$7:B874)+1,"")</f>
        <v/>
      </c>
      <c r="C875" s="57" t="str">
        <f>IFERROR(IF($D$3&lt;&gt;"",SMALL('HELP ACC-ITEMS'!$C$4:$C$1000,ROW(A869))," "),"    ")</f>
        <v xml:space="preserve"> </v>
      </c>
      <c r="D875" s="56" t="str">
        <f t="array" ref="D875">IFERROR(INDEX('HELP ACC-ITEMS'!$D$4:$D$1000,SMALL(IF(C875='HELP ACC-ITEMS'!$C$4:$C$1000,ROW('HELP ACC-ITEMS'!$C$4:$C$1000)-3),COUNTIF($C$8:C875,C875))),"")</f>
        <v xml:space="preserve"> </v>
      </c>
      <c r="E875" s="56" t="str">
        <f t="array" ref="E875">IFERROR(INDEX('HELP ACC-ITEMS'!$E$4:$E$1000,SMALL(IF(C875='HELP ACC-ITEMS'!$C$4:$C$1000,ROW('HELP ACC-ITEMS'!$C$4:$C$1000)-3),COUNTIF($C$8:C875,C875))),"")</f>
        <v/>
      </c>
      <c r="F875" s="56" t="str">
        <f t="array" ref="F875">IFERROR(INDEX('HELP ACC-ITEMS'!$F$4:$F$1000,SMALL(IF(C875='HELP ACC-ITEMS'!$C$4:$C$1000,ROW('HELP ACC-ITEMS'!$C$4:$C$1000)-3),COUNTIF($C$8:C875,C875))),"")</f>
        <v xml:space="preserve"> </v>
      </c>
      <c r="G875" s="55">
        <f t="array" ref="G875">IF(OR(MID($E875,1,4)="وارد",MID($E875,1,10)="مرتجع عميل"),IF($D$3&lt;&gt;"",INDEX('HELP ACC-ITEMS'!$G$4:$G$1000,SMALL(IF(C875='HELP ACC-ITEMS'!$C$4:$C$1000,ROW('HELP ACC-ITEMS'!$C$4:$C$1000)-3),COUNTIF($C$8:C875,C875)))),0)</f>
        <v>0</v>
      </c>
      <c r="H875" s="55">
        <f t="array" ref="H875">IF(OR(MID($E875,1,5)="منصرف",MID($E875,1,10)="مرتجع مورد"),IF($D$3&lt;&gt;"",INDEX('HELP ACC-ITEMS'!$G$4:$G$1000,SMALL(IF(C875='HELP ACC-ITEMS'!$C$4:$C$1000,ROW('HELP ACC-ITEMS'!$C$4:$C$1000)-3),COUNTIF($C$8:C875,C875)))),0)</f>
        <v>0</v>
      </c>
      <c r="I875" s="55">
        <f t="shared" si="16"/>
        <v>0</v>
      </c>
      <c r="J875" s="55" t="str">
        <f t="array" ref="J875">IFERROR(INDEX('HELP ACC-ITEMS'!$H$4:$H$1000,SMALL(IF(C875='HELP ACC-ITEMS'!$C$4:$C$1000,ROW('HELP ACC-ITEMS'!$C$4:$C$1000)-3),COUNTIF($C$8:C875,C875))),"")</f>
        <v xml:space="preserve"> </v>
      </c>
    </row>
    <row r="876" spans="2:10">
      <c r="B876" s="55" t="str">
        <f>IF( E876&lt;&gt;"",COUNT($B$7:B875)+1,"")</f>
        <v/>
      </c>
      <c r="C876" s="57" t="str">
        <f>IFERROR(IF($D$3&lt;&gt;"",SMALL('HELP ACC-ITEMS'!$C$4:$C$1000,ROW(A870))," "),"    ")</f>
        <v xml:space="preserve"> </v>
      </c>
      <c r="D876" s="56" t="str">
        <f t="array" ref="D876">IFERROR(INDEX('HELP ACC-ITEMS'!$D$4:$D$1000,SMALL(IF(C876='HELP ACC-ITEMS'!$C$4:$C$1000,ROW('HELP ACC-ITEMS'!$C$4:$C$1000)-3),COUNTIF($C$8:C876,C876))),"")</f>
        <v xml:space="preserve"> </v>
      </c>
      <c r="E876" s="56" t="str">
        <f t="array" ref="E876">IFERROR(INDEX('HELP ACC-ITEMS'!$E$4:$E$1000,SMALL(IF(C876='HELP ACC-ITEMS'!$C$4:$C$1000,ROW('HELP ACC-ITEMS'!$C$4:$C$1000)-3),COUNTIF($C$8:C876,C876))),"")</f>
        <v/>
      </c>
      <c r="F876" s="56" t="str">
        <f t="array" ref="F876">IFERROR(INDEX('HELP ACC-ITEMS'!$F$4:$F$1000,SMALL(IF(C876='HELP ACC-ITEMS'!$C$4:$C$1000,ROW('HELP ACC-ITEMS'!$C$4:$C$1000)-3),COUNTIF($C$8:C876,C876))),"")</f>
        <v xml:space="preserve"> </v>
      </c>
      <c r="G876" s="55">
        <f t="array" ref="G876">IF(OR(MID($E876,1,4)="وارد",MID($E876,1,10)="مرتجع عميل"),IF($D$3&lt;&gt;"",INDEX('HELP ACC-ITEMS'!$G$4:$G$1000,SMALL(IF(C876='HELP ACC-ITEMS'!$C$4:$C$1000,ROW('HELP ACC-ITEMS'!$C$4:$C$1000)-3),COUNTIF($C$8:C876,C876)))),0)</f>
        <v>0</v>
      </c>
      <c r="H876" s="55">
        <f t="array" ref="H876">IF(OR(MID($E876,1,5)="منصرف",MID($E876,1,10)="مرتجع مورد"),IF($D$3&lt;&gt;"",INDEX('HELP ACC-ITEMS'!$G$4:$G$1000,SMALL(IF(C876='HELP ACC-ITEMS'!$C$4:$C$1000,ROW('HELP ACC-ITEMS'!$C$4:$C$1000)-3),COUNTIF($C$8:C876,C876)))),0)</f>
        <v>0</v>
      </c>
      <c r="I876" s="55">
        <f t="shared" si="16"/>
        <v>0</v>
      </c>
      <c r="J876" s="55" t="str">
        <f t="array" ref="J876">IFERROR(INDEX('HELP ACC-ITEMS'!$H$4:$H$1000,SMALL(IF(C876='HELP ACC-ITEMS'!$C$4:$C$1000,ROW('HELP ACC-ITEMS'!$C$4:$C$1000)-3),COUNTIF($C$8:C876,C876))),"")</f>
        <v xml:space="preserve"> </v>
      </c>
    </row>
    <row r="877" spans="2:10">
      <c r="B877" s="55" t="str">
        <f>IF( E877&lt;&gt;"",COUNT($B$7:B876)+1,"")</f>
        <v/>
      </c>
      <c r="C877" s="57" t="str">
        <f>IFERROR(IF($D$3&lt;&gt;"",SMALL('HELP ACC-ITEMS'!$C$4:$C$1000,ROW(A871))," "),"    ")</f>
        <v xml:space="preserve"> </v>
      </c>
      <c r="D877" s="56" t="str">
        <f t="array" ref="D877">IFERROR(INDEX('HELP ACC-ITEMS'!$D$4:$D$1000,SMALL(IF(C877='HELP ACC-ITEMS'!$C$4:$C$1000,ROW('HELP ACC-ITEMS'!$C$4:$C$1000)-3),COUNTIF($C$8:C877,C877))),"")</f>
        <v xml:space="preserve"> </v>
      </c>
      <c r="E877" s="56" t="str">
        <f t="array" ref="E877">IFERROR(INDEX('HELP ACC-ITEMS'!$E$4:$E$1000,SMALL(IF(C877='HELP ACC-ITEMS'!$C$4:$C$1000,ROW('HELP ACC-ITEMS'!$C$4:$C$1000)-3),COUNTIF($C$8:C877,C877))),"")</f>
        <v/>
      </c>
      <c r="F877" s="56" t="str">
        <f t="array" ref="F877">IFERROR(INDEX('HELP ACC-ITEMS'!$F$4:$F$1000,SMALL(IF(C877='HELP ACC-ITEMS'!$C$4:$C$1000,ROW('HELP ACC-ITEMS'!$C$4:$C$1000)-3),COUNTIF($C$8:C877,C877))),"")</f>
        <v xml:space="preserve"> </v>
      </c>
      <c r="G877" s="55">
        <f t="array" ref="G877">IF(OR(MID($E877,1,4)="وارد",MID($E877,1,10)="مرتجع عميل"),IF($D$3&lt;&gt;"",INDEX('HELP ACC-ITEMS'!$G$4:$G$1000,SMALL(IF(C877='HELP ACC-ITEMS'!$C$4:$C$1000,ROW('HELP ACC-ITEMS'!$C$4:$C$1000)-3),COUNTIF($C$8:C877,C877)))),0)</f>
        <v>0</v>
      </c>
      <c r="H877" s="55">
        <f t="array" ref="H877">IF(OR(MID($E877,1,5)="منصرف",MID($E877,1,10)="مرتجع مورد"),IF($D$3&lt;&gt;"",INDEX('HELP ACC-ITEMS'!$G$4:$G$1000,SMALL(IF(C877='HELP ACC-ITEMS'!$C$4:$C$1000,ROW('HELP ACC-ITEMS'!$C$4:$C$1000)-3),COUNTIF($C$8:C877,C877)))),0)</f>
        <v>0</v>
      </c>
      <c r="I877" s="55">
        <f t="shared" si="16"/>
        <v>0</v>
      </c>
      <c r="J877" s="55" t="str">
        <f t="array" ref="J877">IFERROR(INDEX('HELP ACC-ITEMS'!$H$4:$H$1000,SMALL(IF(C877='HELP ACC-ITEMS'!$C$4:$C$1000,ROW('HELP ACC-ITEMS'!$C$4:$C$1000)-3),COUNTIF($C$8:C877,C877))),"")</f>
        <v xml:space="preserve"> </v>
      </c>
    </row>
    <row r="878" spans="2:10">
      <c r="B878" s="55" t="str">
        <f>IF( E878&lt;&gt;"",COUNT($B$7:B877)+1,"")</f>
        <v/>
      </c>
      <c r="C878" s="57" t="str">
        <f>IFERROR(IF($D$3&lt;&gt;"",SMALL('HELP ACC-ITEMS'!$C$4:$C$1000,ROW(A872))," "),"    ")</f>
        <v xml:space="preserve"> </v>
      </c>
      <c r="D878" s="56" t="str">
        <f t="array" ref="D878">IFERROR(INDEX('HELP ACC-ITEMS'!$D$4:$D$1000,SMALL(IF(C878='HELP ACC-ITEMS'!$C$4:$C$1000,ROW('HELP ACC-ITEMS'!$C$4:$C$1000)-3),COUNTIF($C$8:C878,C878))),"")</f>
        <v xml:space="preserve"> </v>
      </c>
      <c r="E878" s="56" t="str">
        <f t="array" ref="E878">IFERROR(INDEX('HELP ACC-ITEMS'!$E$4:$E$1000,SMALL(IF(C878='HELP ACC-ITEMS'!$C$4:$C$1000,ROW('HELP ACC-ITEMS'!$C$4:$C$1000)-3),COUNTIF($C$8:C878,C878))),"")</f>
        <v/>
      </c>
      <c r="F878" s="56" t="str">
        <f t="array" ref="F878">IFERROR(INDEX('HELP ACC-ITEMS'!$F$4:$F$1000,SMALL(IF(C878='HELP ACC-ITEMS'!$C$4:$C$1000,ROW('HELP ACC-ITEMS'!$C$4:$C$1000)-3),COUNTIF($C$8:C878,C878))),"")</f>
        <v xml:space="preserve"> </v>
      </c>
      <c r="G878" s="55">
        <f t="array" ref="G878">IF(OR(MID($E878,1,4)="وارد",MID($E878,1,10)="مرتجع عميل"),IF($D$3&lt;&gt;"",INDEX('HELP ACC-ITEMS'!$G$4:$G$1000,SMALL(IF(C878='HELP ACC-ITEMS'!$C$4:$C$1000,ROW('HELP ACC-ITEMS'!$C$4:$C$1000)-3),COUNTIF($C$8:C878,C878)))),0)</f>
        <v>0</v>
      </c>
      <c r="H878" s="55">
        <f t="array" ref="H878">IF(OR(MID($E878,1,5)="منصرف",MID($E878,1,10)="مرتجع مورد"),IF($D$3&lt;&gt;"",INDEX('HELP ACC-ITEMS'!$G$4:$G$1000,SMALL(IF(C878='HELP ACC-ITEMS'!$C$4:$C$1000,ROW('HELP ACC-ITEMS'!$C$4:$C$1000)-3),COUNTIF($C$8:C878,C878)))),0)</f>
        <v>0</v>
      </c>
      <c r="I878" s="55">
        <f t="shared" si="16"/>
        <v>0</v>
      </c>
      <c r="J878" s="55" t="str">
        <f t="array" ref="J878">IFERROR(INDEX('HELP ACC-ITEMS'!$H$4:$H$1000,SMALL(IF(C878='HELP ACC-ITEMS'!$C$4:$C$1000,ROW('HELP ACC-ITEMS'!$C$4:$C$1000)-3),COUNTIF($C$8:C878,C878))),"")</f>
        <v xml:space="preserve"> </v>
      </c>
    </row>
    <row r="879" spans="2:10">
      <c r="B879" s="55" t="str">
        <f>IF( E879&lt;&gt;"",COUNT($B$7:B878)+1,"")</f>
        <v/>
      </c>
      <c r="C879" s="57" t="str">
        <f>IFERROR(IF($D$3&lt;&gt;"",SMALL('HELP ACC-ITEMS'!$C$4:$C$1000,ROW(A873))," "),"    ")</f>
        <v xml:space="preserve"> </v>
      </c>
      <c r="D879" s="56" t="str">
        <f t="array" ref="D879">IFERROR(INDEX('HELP ACC-ITEMS'!$D$4:$D$1000,SMALL(IF(C879='HELP ACC-ITEMS'!$C$4:$C$1000,ROW('HELP ACC-ITEMS'!$C$4:$C$1000)-3),COUNTIF($C$8:C879,C879))),"")</f>
        <v xml:space="preserve"> </v>
      </c>
      <c r="E879" s="56" t="str">
        <f t="array" ref="E879">IFERROR(INDEX('HELP ACC-ITEMS'!$E$4:$E$1000,SMALL(IF(C879='HELP ACC-ITEMS'!$C$4:$C$1000,ROW('HELP ACC-ITEMS'!$C$4:$C$1000)-3),COUNTIF($C$8:C879,C879))),"")</f>
        <v/>
      </c>
      <c r="F879" s="56" t="str">
        <f t="array" ref="F879">IFERROR(INDEX('HELP ACC-ITEMS'!$F$4:$F$1000,SMALL(IF(C879='HELP ACC-ITEMS'!$C$4:$C$1000,ROW('HELP ACC-ITEMS'!$C$4:$C$1000)-3),COUNTIF($C$8:C879,C879))),"")</f>
        <v xml:space="preserve"> </v>
      </c>
      <c r="G879" s="55">
        <f t="array" ref="G879">IF(OR(MID($E879,1,4)="وارد",MID($E879,1,10)="مرتجع عميل"),IF($D$3&lt;&gt;"",INDEX('HELP ACC-ITEMS'!$G$4:$G$1000,SMALL(IF(C879='HELP ACC-ITEMS'!$C$4:$C$1000,ROW('HELP ACC-ITEMS'!$C$4:$C$1000)-3),COUNTIF($C$8:C879,C879)))),0)</f>
        <v>0</v>
      </c>
      <c r="H879" s="55">
        <f t="array" ref="H879">IF(OR(MID($E879,1,5)="منصرف",MID($E879,1,10)="مرتجع مورد"),IF($D$3&lt;&gt;"",INDEX('HELP ACC-ITEMS'!$G$4:$G$1000,SMALL(IF(C879='HELP ACC-ITEMS'!$C$4:$C$1000,ROW('HELP ACC-ITEMS'!$C$4:$C$1000)-3),COUNTIF($C$8:C879,C879)))),0)</f>
        <v>0</v>
      </c>
      <c r="I879" s="55">
        <f t="shared" si="16"/>
        <v>0</v>
      </c>
      <c r="J879" s="55" t="str">
        <f t="array" ref="J879">IFERROR(INDEX('HELP ACC-ITEMS'!$H$4:$H$1000,SMALL(IF(C879='HELP ACC-ITEMS'!$C$4:$C$1000,ROW('HELP ACC-ITEMS'!$C$4:$C$1000)-3),COUNTIF($C$8:C879,C879))),"")</f>
        <v xml:space="preserve"> </v>
      </c>
    </row>
    <row r="880" spans="2:10">
      <c r="B880" s="55" t="str">
        <f>IF( E880&lt;&gt;"",COUNT($B$7:B879)+1,"")</f>
        <v/>
      </c>
      <c r="C880" s="57" t="str">
        <f>IFERROR(IF($D$3&lt;&gt;"",SMALL('HELP ACC-ITEMS'!$C$4:$C$1000,ROW(A874))," "),"    ")</f>
        <v xml:space="preserve"> </v>
      </c>
      <c r="D880" s="56" t="str">
        <f t="array" ref="D880">IFERROR(INDEX('HELP ACC-ITEMS'!$D$4:$D$1000,SMALL(IF(C880='HELP ACC-ITEMS'!$C$4:$C$1000,ROW('HELP ACC-ITEMS'!$C$4:$C$1000)-3),COUNTIF($C$8:C880,C880))),"")</f>
        <v xml:space="preserve"> </v>
      </c>
      <c r="E880" s="56" t="str">
        <f t="array" ref="E880">IFERROR(INDEX('HELP ACC-ITEMS'!$E$4:$E$1000,SMALL(IF(C880='HELP ACC-ITEMS'!$C$4:$C$1000,ROW('HELP ACC-ITEMS'!$C$4:$C$1000)-3),COUNTIF($C$8:C880,C880))),"")</f>
        <v/>
      </c>
      <c r="F880" s="56" t="str">
        <f t="array" ref="F880">IFERROR(INDEX('HELP ACC-ITEMS'!$F$4:$F$1000,SMALL(IF(C880='HELP ACC-ITEMS'!$C$4:$C$1000,ROW('HELP ACC-ITEMS'!$C$4:$C$1000)-3),COUNTIF($C$8:C880,C880))),"")</f>
        <v xml:space="preserve"> </v>
      </c>
      <c r="G880" s="55">
        <f t="array" ref="G880">IF(OR(MID($E880,1,4)="وارد",MID($E880,1,10)="مرتجع عميل"),IF($D$3&lt;&gt;"",INDEX('HELP ACC-ITEMS'!$G$4:$G$1000,SMALL(IF(C880='HELP ACC-ITEMS'!$C$4:$C$1000,ROW('HELP ACC-ITEMS'!$C$4:$C$1000)-3),COUNTIF($C$8:C880,C880)))),0)</f>
        <v>0</v>
      </c>
      <c r="H880" s="55">
        <f t="array" ref="H880">IF(OR(MID($E880,1,5)="منصرف",MID($E880,1,10)="مرتجع مورد"),IF($D$3&lt;&gt;"",INDEX('HELP ACC-ITEMS'!$G$4:$G$1000,SMALL(IF(C880='HELP ACC-ITEMS'!$C$4:$C$1000,ROW('HELP ACC-ITEMS'!$C$4:$C$1000)-3),COUNTIF($C$8:C880,C880)))),0)</f>
        <v>0</v>
      </c>
      <c r="I880" s="55">
        <f t="shared" si="16"/>
        <v>0</v>
      </c>
      <c r="J880" s="55" t="str">
        <f t="array" ref="J880">IFERROR(INDEX('HELP ACC-ITEMS'!$H$4:$H$1000,SMALL(IF(C880='HELP ACC-ITEMS'!$C$4:$C$1000,ROW('HELP ACC-ITEMS'!$C$4:$C$1000)-3),COUNTIF($C$8:C880,C880))),"")</f>
        <v xml:space="preserve"> </v>
      </c>
    </row>
    <row r="881" spans="2:10">
      <c r="B881" s="55" t="str">
        <f>IF( E881&lt;&gt;"",COUNT($B$7:B880)+1,"")</f>
        <v/>
      </c>
      <c r="C881" s="57" t="str">
        <f>IFERROR(IF($D$3&lt;&gt;"",SMALL('HELP ACC-ITEMS'!$C$4:$C$1000,ROW(A875))," "),"    ")</f>
        <v xml:space="preserve"> </v>
      </c>
      <c r="D881" s="56" t="str">
        <f t="array" ref="D881">IFERROR(INDEX('HELP ACC-ITEMS'!$D$4:$D$1000,SMALL(IF(C881='HELP ACC-ITEMS'!$C$4:$C$1000,ROW('HELP ACC-ITEMS'!$C$4:$C$1000)-3),COUNTIF($C$8:C881,C881))),"")</f>
        <v xml:space="preserve"> </v>
      </c>
      <c r="E881" s="56" t="str">
        <f t="array" ref="E881">IFERROR(INDEX('HELP ACC-ITEMS'!$E$4:$E$1000,SMALL(IF(C881='HELP ACC-ITEMS'!$C$4:$C$1000,ROW('HELP ACC-ITEMS'!$C$4:$C$1000)-3),COUNTIF($C$8:C881,C881))),"")</f>
        <v/>
      </c>
      <c r="F881" s="56" t="str">
        <f t="array" ref="F881">IFERROR(INDEX('HELP ACC-ITEMS'!$F$4:$F$1000,SMALL(IF(C881='HELP ACC-ITEMS'!$C$4:$C$1000,ROW('HELP ACC-ITEMS'!$C$4:$C$1000)-3),COUNTIF($C$8:C881,C881))),"")</f>
        <v xml:space="preserve"> </v>
      </c>
      <c r="G881" s="55">
        <f t="array" ref="G881">IF(OR(MID($E881,1,4)="وارد",MID($E881,1,10)="مرتجع عميل"),IF($D$3&lt;&gt;"",INDEX('HELP ACC-ITEMS'!$G$4:$G$1000,SMALL(IF(C881='HELP ACC-ITEMS'!$C$4:$C$1000,ROW('HELP ACC-ITEMS'!$C$4:$C$1000)-3),COUNTIF($C$8:C881,C881)))),0)</f>
        <v>0</v>
      </c>
      <c r="H881" s="55">
        <f t="array" ref="H881">IF(OR(MID($E881,1,5)="منصرف",MID($E881,1,10)="مرتجع مورد"),IF($D$3&lt;&gt;"",INDEX('HELP ACC-ITEMS'!$G$4:$G$1000,SMALL(IF(C881='HELP ACC-ITEMS'!$C$4:$C$1000,ROW('HELP ACC-ITEMS'!$C$4:$C$1000)-3),COUNTIF($C$8:C881,C881)))),0)</f>
        <v>0</v>
      </c>
      <c r="I881" s="55">
        <f t="shared" si="16"/>
        <v>0</v>
      </c>
      <c r="J881" s="55" t="str">
        <f t="array" ref="J881">IFERROR(INDEX('HELP ACC-ITEMS'!$H$4:$H$1000,SMALL(IF(C881='HELP ACC-ITEMS'!$C$4:$C$1000,ROW('HELP ACC-ITEMS'!$C$4:$C$1000)-3),COUNTIF($C$8:C881,C881))),"")</f>
        <v xml:space="preserve"> </v>
      </c>
    </row>
    <row r="882" spans="2:10">
      <c r="B882" s="55" t="str">
        <f>IF( E882&lt;&gt;"",COUNT($B$7:B881)+1,"")</f>
        <v/>
      </c>
      <c r="C882" s="57" t="str">
        <f>IFERROR(IF($D$3&lt;&gt;"",SMALL('HELP ACC-ITEMS'!$C$4:$C$1000,ROW(A876))," "),"    ")</f>
        <v xml:space="preserve"> </v>
      </c>
      <c r="D882" s="56" t="str">
        <f t="array" ref="D882">IFERROR(INDEX('HELP ACC-ITEMS'!$D$4:$D$1000,SMALL(IF(C882='HELP ACC-ITEMS'!$C$4:$C$1000,ROW('HELP ACC-ITEMS'!$C$4:$C$1000)-3),COUNTIF($C$8:C882,C882))),"")</f>
        <v xml:space="preserve"> </v>
      </c>
      <c r="E882" s="56" t="str">
        <f t="array" ref="E882">IFERROR(INDEX('HELP ACC-ITEMS'!$E$4:$E$1000,SMALL(IF(C882='HELP ACC-ITEMS'!$C$4:$C$1000,ROW('HELP ACC-ITEMS'!$C$4:$C$1000)-3),COUNTIF($C$8:C882,C882))),"")</f>
        <v/>
      </c>
      <c r="F882" s="56" t="str">
        <f t="array" ref="F882">IFERROR(INDEX('HELP ACC-ITEMS'!$F$4:$F$1000,SMALL(IF(C882='HELP ACC-ITEMS'!$C$4:$C$1000,ROW('HELP ACC-ITEMS'!$C$4:$C$1000)-3),COUNTIF($C$8:C882,C882))),"")</f>
        <v xml:space="preserve"> </v>
      </c>
      <c r="G882" s="55">
        <f t="array" ref="G882">IF(OR(MID($E882,1,4)="وارد",MID($E882,1,10)="مرتجع عميل"),IF($D$3&lt;&gt;"",INDEX('HELP ACC-ITEMS'!$G$4:$G$1000,SMALL(IF(C882='HELP ACC-ITEMS'!$C$4:$C$1000,ROW('HELP ACC-ITEMS'!$C$4:$C$1000)-3),COUNTIF($C$8:C882,C882)))),0)</f>
        <v>0</v>
      </c>
      <c r="H882" s="55">
        <f t="array" ref="H882">IF(OR(MID($E882,1,5)="منصرف",MID($E882,1,10)="مرتجع مورد"),IF($D$3&lt;&gt;"",INDEX('HELP ACC-ITEMS'!$G$4:$G$1000,SMALL(IF(C882='HELP ACC-ITEMS'!$C$4:$C$1000,ROW('HELP ACC-ITEMS'!$C$4:$C$1000)-3),COUNTIF($C$8:C882,C882)))),0)</f>
        <v>0</v>
      </c>
      <c r="I882" s="55">
        <f t="shared" si="16"/>
        <v>0</v>
      </c>
      <c r="J882" s="55" t="str">
        <f t="array" ref="J882">IFERROR(INDEX('HELP ACC-ITEMS'!$H$4:$H$1000,SMALL(IF(C882='HELP ACC-ITEMS'!$C$4:$C$1000,ROW('HELP ACC-ITEMS'!$C$4:$C$1000)-3),COUNTIF($C$8:C882,C882))),"")</f>
        <v xml:space="preserve"> </v>
      </c>
    </row>
    <row r="883" spans="2:10">
      <c r="B883" s="55" t="str">
        <f>IF( E883&lt;&gt;"",COUNT($B$7:B882)+1,"")</f>
        <v/>
      </c>
      <c r="C883" s="57" t="str">
        <f>IFERROR(IF($D$3&lt;&gt;"",SMALL('HELP ACC-ITEMS'!$C$4:$C$1000,ROW(A877))," "),"    ")</f>
        <v xml:space="preserve"> </v>
      </c>
      <c r="D883" s="56" t="str">
        <f t="array" ref="D883">IFERROR(INDEX('HELP ACC-ITEMS'!$D$4:$D$1000,SMALL(IF(C883='HELP ACC-ITEMS'!$C$4:$C$1000,ROW('HELP ACC-ITEMS'!$C$4:$C$1000)-3),COUNTIF($C$8:C883,C883))),"")</f>
        <v xml:space="preserve"> </v>
      </c>
      <c r="E883" s="56" t="str">
        <f t="array" ref="E883">IFERROR(INDEX('HELP ACC-ITEMS'!$E$4:$E$1000,SMALL(IF(C883='HELP ACC-ITEMS'!$C$4:$C$1000,ROW('HELP ACC-ITEMS'!$C$4:$C$1000)-3),COUNTIF($C$8:C883,C883))),"")</f>
        <v/>
      </c>
      <c r="F883" s="56" t="str">
        <f t="array" ref="F883">IFERROR(INDEX('HELP ACC-ITEMS'!$F$4:$F$1000,SMALL(IF(C883='HELP ACC-ITEMS'!$C$4:$C$1000,ROW('HELP ACC-ITEMS'!$C$4:$C$1000)-3),COUNTIF($C$8:C883,C883))),"")</f>
        <v xml:space="preserve"> </v>
      </c>
      <c r="G883" s="55">
        <f t="array" ref="G883">IF(OR(MID($E883,1,4)="وارد",MID($E883,1,10)="مرتجع عميل"),IF($D$3&lt;&gt;"",INDEX('HELP ACC-ITEMS'!$G$4:$G$1000,SMALL(IF(C883='HELP ACC-ITEMS'!$C$4:$C$1000,ROW('HELP ACC-ITEMS'!$C$4:$C$1000)-3),COUNTIF($C$8:C883,C883)))),0)</f>
        <v>0</v>
      </c>
      <c r="H883" s="55">
        <f t="array" ref="H883">IF(OR(MID($E883,1,5)="منصرف",MID($E883,1,10)="مرتجع مورد"),IF($D$3&lt;&gt;"",INDEX('HELP ACC-ITEMS'!$G$4:$G$1000,SMALL(IF(C883='HELP ACC-ITEMS'!$C$4:$C$1000,ROW('HELP ACC-ITEMS'!$C$4:$C$1000)-3),COUNTIF($C$8:C883,C883)))),0)</f>
        <v>0</v>
      </c>
      <c r="I883" s="55">
        <f t="shared" si="16"/>
        <v>0</v>
      </c>
      <c r="J883" s="55" t="str">
        <f t="array" ref="J883">IFERROR(INDEX('HELP ACC-ITEMS'!$H$4:$H$1000,SMALL(IF(C883='HELP ACC-ITEMS'!$C$4:$C$1000,ROW('HELP ACC-ITEMS'!$C$4:$C$1000)-3),COUNTIF($C$8:C883,C883))),"")</f>
        <v xml:space="preserve"> </v>
      </c>
    </row>
    <row r="884" spans="2:10">
      <c r="B884" s="55" t="str">
        <f>IF( E884&lt;&gt;"",COUNT($B$7:B883)+1,"")</f>
        <v/>
      </c>
      <c r="C884" s="57" t="str">
        <f>IFERROR(IF($D$3&lt;&gt;"",SMALL('HELP ACC-ITEMS'!$C$4:$C$1000,ROW(A878))," "),"    ")</f>
        <v xml:space="preserve"> </v>
      </c>
      <c r="D884" s="56" t="str">
        <f t="array" ref="D884">IFERROR(INDEX('HELP ACC-ITEMS'!$D$4:$D$1000,SMALL(IF(C884='HELP ACC-ITEMS'!$C$4:$C$1000,ROW('HELP ACC-ITEMS'!$C$4:$C$1000)-3),COUNTIF($C$8:C884,C884))),"")</f>
        <v xml:space="preserve"> </v>
      </c>
      <c r="E884" s="56" t="str">
        <f t="array" ref="E884">IFERROR(INDEX('HELP ACC-ITEMS'!$E$4:$E$1000,SMALL(IF(C884='HELP ACC-ITEMS'!$C$4:$C$1000,ROW('HELP ACC-ITEMS'!$C$4:$C$1000)-3),COUNTIF($C$8:C884,C884))),"")</f>
        <v/>
      </c>
      <c r="F884" s="56" t="str">
        <f t="array" ref="F884">IFERROR(INDEX('HELP ACC-ITEMS'!$F$4:$F$1000,SMALL(IF(C884='HELP ACC-ITEMS'!$C$4:$C$1000,ROW('HELP ACC-ITEMS'!$C$4:$C$1000)-3),COUNTIF($C$8:C884,C884))),"")</f>
        <v xml:space="preserve"> </v>
      </c>
      <c r="G884" s="55">
        <f t="array" ref="G884">IF(OR(MID($E884,1,4)="وارد",MID($E884,1,10)="مرتجع عميل"),IF($D$3&lt;&gt;"",INDEX('HELP ACC-ITEMS'!$G$4:$G$1000,SMALL(IF(C884='HELP ACC-ITEMS'!$C$4:$C$1000,ROW('HELP ACC-ITEMS'!$C$4:$C$1000)-3),COUNTIF($C$8:C884,C884)))),0)</f>
        <v>0</v>
      </c>
      <c r="H884" s="55">
        <f t="array" ref="H884">IF(OR(MID($E884,1,5)="منصرف",MID($E884,1,10)="مرتجع مورد"),IF($D$3&lt;&gt;"",INDEX('HELP ACC-ITEMS'!$G$4:$G$1000,SMALL(IF(C884='HELP ACC-ITEMS'!$C$4:$C$1000,ROW('HELP ACC-ITEMS'!$C$4:$C$1000)-3),COUNTIF($C$8:C884,C884)))),0)</f>
        <v>0</v>
      </c>
      <c r="I884" s="55">
        <f t="shared" si="16"/>
        <v>0</v>
      </c>
      <c r="J884" s="55" t="str">
        <f t="array" ref="J884">IFERROR(INDEX('HELP ACC-ITEMS'!$H$4:$H$1000,SMALL(IF(C884='HELP ACC-ITEMS'!$C$4:$C$1000,ROW('HELP ACC-ITEMS'!$C$4:$C$1000)-3),COUNTIF($C$8:C884,C884))),"")</f>
        <v xml:space="preserve"> </v>
      </c>
    </row>
    <row r="885" spans="2:10">
      <c r="B885" s="55" t="str">
        <f>IF( E885&lt;&gt;"",COUNT($B$7:B884)+1,"")</f>
        <v/>
      </c>
      <c r="C885" s="57" t="str">
        <f>IFERROR(IF($D$3&lt;&gt;"",SMALL('HELP ACC-ITEMS'!$C$4:$C$1000,ROW(A879))," "),"    ")</f>
        <v xml:space="preserve"> </v>
      </c>
      <c r="D885" s="56" t="str">
        <f t="array" ref="D885">IFERROR(INDEX('HELP ACC-ITEMS'!$D$4:$D$1000,SMALL(IF(C885='HELP ACC-ITEMS'!$C$4:$C$1000,ROW('HELP ACC-ITEMS'!$C$4:$C$1000)-3),COUNTIF($C$8:C885,C885))),"")</f>
        <v xml:space="preserve"> </v>
      </c>
      <c r="E885" s="56" t="str">
        <f t="array" ref="E885">IFERROR(INDEX('HELP ACC-ITEMS'!$E$4:$E$1000,SMALL(IF(C885='HELP ACC-ITEMS'!$C$4:$C$1000,ROW('HELP ACC-ITEMS'!$C$4:$C$1000)-3),COUNTIF($C$8:C885,C885))),"")</f>
        <v/>
      </c>
      <c r="F885" s="56" t="str">
        <f t="array" ref="F885">IFERROR(INDEX('HELP ACC-ITEMS'!$F$4:$F$1000,SMALL(IF(C885='HELP ACC-ITEMS'!$C$4:$C$1000,ROW('HELP ACC-ITEMS'!$C$4:$C$1000)-3),COUNTIF($C$8:C885,C885))),"")</f>
        <v xml:space="preserve"> </v>
      </c>
      <c r="G885" s="55">
        <f t="array" ref="G885">IF(OR(MID($E885,1,4)="وارد",MID($E885,1,10)="مرتجع عميل"),IF($D$3&lt;&gt;"",INDEX('HELP ACC-ITEMS'!$G$4:$G$1000,SMALL(IF(C885='HELP ACC-ITEMS'!$C$4:$C$1000,ROW('HELP ACC-ITEMS'!$C$4:$C$1000)-3),COUNTIF($C$8:C885,C885)))),0)</f>
        <v>0</v>
      </c>
      <c r="H885" s="55">
        <f t="array" ref="H885">IF(OR(MID($E885,1,5)="منصرف",MID($E885,1,10)="مرتجع مورد"),IF($D$3&lt;&gt;"",INDEX('HELP ACC-ITEMS'!$G$4:$G$1000,SMALL(IF(C885='HELP ACC-ITEMS'!$C$4:$C$1000,ROW('HELP ACC-ITEMS'!$C$4:$C$1000)-3),COUNTIF($C$8:C885,C885)))),0)</f>
        <v>0</v>
      </c>
      <c r="I885" s="55">
        <f t="shared" si="16"/>
        <v>0</v>
      </c>
      <c r="J885" s="55" t="str">
        <f t="array" ref="J885">IFERROR(INDEX('HELP ACC-ITEMS'!$H$4:$H$1000,SMALL(IF(C885='HELP ACC-ITEMS'!$C$4:$C$1000,ROW('HELP ACC-ITEMS'!$C$4:$C$1000)-3),COUNTIF($C$8:C885,C885))),"")</f>
        <v xml:space="preserve"> </v>
      </c>
    </row>
    <row r="886" spans="2:10">
      <c r="B886" s="55" t="str">
        <f>IF( E886&lt;&gt;"",COUNT($B$7:B885)+1,"")</f>
        <v/>
      </c>
      <c r="C886" s="57" t="str">
        <f>IFERROR(IF($D$3&lt;&gt;"",SMALL('HELP ACC-ITEMS'!$C$4:$C$1000,ROW(A880))," "),"    ")</f>
        <v xml:space="preserve"> </v>
      </c>
      <c r="D886" s="56" t="str">
        <f t="array" ref="D886">IFERROR(INDEX('HELP ACC-ITEMS'!$D$4:$D$1000,SMALL(IF(C886='HELP ACC-ITEMS'!$C$4:$C$1000,ROW('HELP ACC-ITEMS'!$C$4:$C$1000)-3),COUNTIF($C$8:C886,C886))),"")</f>
        <v xml:space="preserve"> </v>
      </c>
      <c r="E886" s="56" t="str">
        <f t="array" ref="E886">IFERROR(INDEX('HELP ACC-ITEMS'!$E$4:$E$1000,SMALL(IF(C886='HELP ACC-ITEMS'!$C$4:$C$1000,ROW('HELP ACC-ITEMS'!$C$4:$C$1000)-3),COUNTIF($C$8:C886,C886))),"")</f>
        <v/>
      </c>
      <c r="F886" s="56" t="str">
        <f t="array" ref="F886">IFERROR(INDEX('HELP ACC-ITEMS'!$F$4:$F$1000,SMALL(IF(C886='HELP ACC-ITEMS'!$C$4:$C$1000,ROW('HELP ACC-ITEMS'!$C$4:$C$1000)-3),COUNTIF($C$8:C886,C886))),"")</f>
        <v xml:space="preserve"> </v>
      </c>
      <c r="G886" s="55">
        <f t="array" ref="G886">IF(OR(MID($E886,1,4)="وارد",MID($E886,1,10)="مرتجع عميل"),IF($D$3&lt;&gt;"",INDEX('HELP ACC-ITEMS'!$G$4:$G$1000,SMALL(IF(C886='HELP ACC-ITEMS'!$C$4:$C$1000,ROW('HELP ACC-ITEMS'!$C$4:$C$1000)-3),COUNTIF($C$8:C886,C886)))),0)</f>
        <v>0</v>
      </c>
      <c r="H886" s="55">
        <f t="array" ref="H886">IF(OR(MID($E886,1,5)="منصرف",MID($E886,1,10)="مرتجع مورد"),IF($D$3&lt;&gt;"",INDEX('HELP ACC-ITEMS'!$G$4:$G$1000,SMALL(IF(C886='HELP ACC-ITEMS'!$C$4:$C$1000,ROW('HELP ACC-ITEMS'!$C$4:$C$1000)-3),COUNTIF($C$8:C886,C886)))),0)</f>
        <v>0</v>
      </c>
      <c r="I886" s="55">
        <f t="shared" si="16"/>
        <v>0</v>
      </c>
      <c r="J886" s="55" t="str">
        <f t="array" ref="J886">IFERROR(INDEX('HELP ACC-ITEMS'!$H$4:$H$1000,SMALL(IF(C886='HELP ACC-ITEMS'!$C$4:$C$1000,ROW('HELP ACC-ITEMS'!$C$4:$C$1000)-3),COUNTIF($C$8:C886,C886))),"")</f>
        <v xml:space="preserve"> </v>
      </c>
    </row>
    <row r="887" spans="2:10">
      <c r="B887" s="55" t="str">
        <f>IF( E887&lt;&gt;"",COUNT($B$7:B886)+1,"")</f>
        <v/>
      </c>
      <c r="C887" s="57" t="str">
        <f>IFERROR(IF($D$3&lt;&gt;"",SMALL('HELP ACC-ITEMS'!$C$4:$C$1000,ROW(A881))," "),"    ")</f>
        <v xml:space="preserve"> </v>
      </c>
      <c r="D887" s="56" t="str">
        <f t="array" ref="D887">IFERROR(INDEX('HELP ACC-ITEMS'!$D$4:$D$1000,SMALL(IF(C887='HELP ACC-ITEMS'!$C$4:$C$1000,ROW('HELP ACC-ITEMS'!$C$4:$C$1000)-3),COUNTIF($C$8:C887,C887))),"")</f>
        <v xml:space="preserve"> </v>
      </c>
      <c r="E887" s="56" t="str">
        <f t="array" ref="E887">IFERROR(INDEX('HELP ACC-ITEMS'!$E$4:$E$1000,SMALL(IF(C887='HELP ACC-ITEMS'!$C$4:$C$1000,ROW('HELP ACC-ITEMS'!$C$4:$C$1000)-3),COUNTIF($C$8:C887,C887))),"")</f>
        <v/>
      </c>
      <c r="F887" s="56" t="str">
        <f t="array" ref="F887">IFERROR(INDEX('HELP ACC-ITEMS'!$F$4:$F$1000,SMALL(IF(C887='HELP ACC-ITEMS'!$C$4:$C$1000,ROW('HELP ACC-ITEMS'!$C$4:$C$1000)-3),COUNTIF($C$8:C887,C887))),"")</f>
        <v xml:space="preserve"> </v>
      </c>
      <c r="G887" s="55">
        <f t="array" ref="G887">IF(OR(MID($E887,1,4)="وارد",MID($E887,1,10)="مرتجع عميل"),IF($D$3&lt;&gt;"",INDEX('HELP ACC-ITEMS'!$G$4:$G$1000,SMALL(IF(C887='HELP ACC-ITEMS'!$C$4:$C$1000,ROW('HELP ACC-ITEMS'!$C$4:$C$1000)-3),COUNTIF($C$8:C887,C887)))),0)</f>
        <v>0</v>
      </c>
      <c r="H887" s="55">
        <f t="array" ref="H887">IF(OR(MID($E887,1,5)="منصرف",MID($E887,1,10)="مرتجع مورد"),IF($D$3&lt;&gt;"",INDEX('HELP ACC-ITEMS'!$G$4:$G$1000,SMALL(IF(C887='HELP ACC-ITEMS'!$C$4:$C$1000,ROW('HELP ACC-ITEMS'!$C$4:$C$1000)-3),COUNTIF($C$8:C887,C887)))),0)</f>
        <v>0</v>
      </c>
      <c r="I887" s="55">
        <f t="shared" si="16"/>
        <v>0</v>
      </c>
      <c r="J887" s="55" t="str">
        <f t="array" ref="J887">IFERROR(INDEX('HELP ACC-ITEMS'!$H$4:$H$1000,SMALL(IF(C887='HELP ACC-ITEMS'!$C$4:$C$1000,ROW('HELP ACC-ITEMS'!$C$4:$C$1000)-3),COUNTIF($C$8:C887,C887))),"")</f>
        <v xml:space="preserve"> </v>
      </c>
    </row>
    <row r="888" spans="2:10">
      <c r="B888" s="55" t="str">
        <f>IF( E888&lt;&gt;"",COUNT($B$7:B887)+1,"")</f>
        <v/>
      </c>
      <c r="C888" s="57" t="str">
        <f>IFERROR(IF($D$3&lt;&gt;"",SMALL('HELP ACC-ITEMS'!$C$4:$C$1000,ROW(A882))," "),"    ")</f>
        <v xml:space="preserve"> </v>
      </c>
      <c r="D888" s="56" t="str">
        <f t="array" ref="D888">IFERROR(INDEX('HELP ACC-ITEMS'!$D$4:$D$1000,SMALL(IF(C888='HELP ACC-ITEMS'!$C$4:$C$1000,ROW('HELP ACC-ITEMS'!$C$4:$C$1000)-3),COUNTIF($C$8:C888,C888))),"")</f>
        <v xml:space="preserve"> </v>
      </c>
      <c r="E888" s="56" t="str">
        <f t="array" ref="E888">IFERROR(INDEX('HELP ACC-ITEMS'!$E$4:$E$1000,SMALL(IF(C888='HELP ACC-ITEMS'!$C$4:$C$1000,ROW('HELP ACC-ITEMS'!$C$4:$C$1000)-3),COUNTIF($C$8:C888,C888))),"")</f>
        <v/>
      </c>
      <c r="F888" s="56" t="str">
        <f t="array" ref="F888">IFERROR(INDEX('HELP ACC-ITEMS'!$F$4:$F$1000,SMALL(IF(C888='HELP ACC-ITEMS'!$C$4:$C$1000,ROW('HELP ACC-ITEMS'!$C$4:$C$1000)-3),COUNTIF($C$8:C888,C888))),"")</f>
        <v xml:space="preserve"> </v>
      </c>
      <c r="G888" s="55">
        <f t="array" ref="G888">IF(OR(MID($E888,1,4)="وارد",MID($E888,1,10)="مرتجع عميل"),IF($D$3&lt;&gt;"",INDEX('HELP ACC-ITEMS'!$G$4:$G$1000,SMALL(IF(C888='HELP ACC-ITEMS'!$C$4:$C$1000,ROW('HELP ACC-ITEMS'!$C$4:$C$1000)-3),COUNTIF($C$8:C888,C888)))),0)</f>
        <v>0</v>
      </c>
      <c r="H888" s="55">
        <f t="array" ref="H888">IF(OR(MID($E888,1,5)="منصرف",MID($E888,1,10)="مرتجع مورد"),IF($D$3&lt;&gt;"",INDEX('HELP ACC-ITEMS'!$G$4:$G$1000,SMALL(IF(C888='HELP ACC-ITEMS'!$C$4:$C$1000,ROW('HELP ACC-ITEMS'!$C$4:$C$1000)-3),COUNTIF($C$8:C888,C888)))),0)</f>
        <v>0</v>
      </c>
      <c r="I888" s="55">
        <f t="shared" si="16"/>
        <v>0</v>
      </c>
      <c r="J888" s="55" t="str">
        <f t="array" ref="J888">IFERROR(INDEX('HELP ACC-ITEMS'!$H$4:$H$1000,SMALL(IF(C888='HELP ACC-ITEMS'!$C$4:$C$1000,ROW('HELP ACC-ITEMS'!$C$4:$C$1000)-3),COUNTIF($C$8:C888,C888))),"")</f>
        <v xml:space="preserve"> </v>
      </c>
    </row>
    <row r="889" spans="2:10">
      <c r="B889" s="55" t="str">
        <f>IF( E889&lt;&gt;"",COUNT($B$7:B888)+1,"")</f>
        <v/>
      </c>
      <c r="C889" s="57" t="str">
        <f>IFERROR(IF($D$3&lt;&gt;"",SMALL('HELP ACC-ITEMS'!$C$4:$C$1000,ROW(A883))," "),"    ")</f>
        <v xml:space="preserve"> </v>
      </c>
      <c r="D889" s="56" t="str">
        <f t="array" ref="D889">IFERROR(INDEX('HELP ACC-ITEMS'!$D$4:$D$1000,SMALL(IF(C889='HELP ACC-ITEMS'!$C$4:$C$1000,ROW('HELP ACC-ITEMS'!$C$4:$C$1000)-3),COUNTIF($C$8:C889,C889))),"")</f>
        <v xml:space="preserve"> </v>
      </c>
      <c r="E889" s="56" t="str">
        <f t="array" ref="E889">IFERROR(INDEX('HELP ACC-ITEMS'!$E$4:$E$1000,SMALL(IF(C889='HELP ACC-ITEMS'!$C$4:$C$1000,ROW('HELP ACC-ITEMS'!$C$4:$C$1000)-3),COUNTIF($C$8:C889,C889))),"")</f>
        <v/>
      </c>
      <c r="F889" s="56" t="str">
        <f t="array" ref="F889">IFERROR(INDEX('HELP ACC-ITEMS'!$F$4:$F$1000,SMALL(IF(C889='HELP ACC-ITEMS'!$C$4:$C$1000,ROW('HELP ACC-ITEMS'!$C$4:$C$1000)-3),COUNTIF($C$8:C889,C889))),"")</f>
        <v xml:space="preserve"> </v>
      </c>
      <c r="G889" s="55">
        <f t="array" ref="G889">IF(OR(MID($E889,1,4)="وارد",MID($E889,1,10)="مرتجع عميل"),IF($D$3&lt;&gt;"",INDEX('HELP ACC-ITEMS'!$G$4:$G$1000,SMALL(IF(C889='HELP ACC-ITEMS'!$C$4:$C$1000,ROW('HELP ACC-ITEMS'!$C$4:$C$1000)-3),COUNTIF($C$8:C889,C889)))),0)</f>
        <v>0</v>
      </c>
      <c r="H889" s="55">
        <f t="array" ref="H889">IF(OR(MID($E889,1,5)="منصرف",MID($E889,1,10)="مرتجع مورد"),IF($D$3&lt;&gt;"",INDEX('HELP ACC-ITEMS'!$G$4:$G$1000,SMALL(IF(C889='HELP ACC-ITEMS'!$C$4:$C$1000,ROW('HELP ACC-ITEMS'!$C$4:$C$1000)-3),COUNTIF($C$8:C889,C889)))),0)</f>
        <v>0</v>
      </c>
      <c r="I889" s="55">
        <f t="shared" si="16"/>
        <v>0</v>
      </c>
      <c r="J889" s="55" t="str">
        <f t="array" ref="J889">IFERROR(INDEX('HELP ACC-ITEMS'!$H$4:$H$1000,SMALL(IF(C889='HELP ACC-ITEMS'!$C$4:$C$1000,ROW('HELP ACC-ITEMS'!$C$4:$C$1000)-3),COUNTIF($C$8:C889,C889))),"")</f>
        <v xml:space="preserve"> </v>
      </c>
    </row>
    <row r="890" spans="2:10">
      <c r="B890" s="55" t="str">
        <f>IF( E890&lt;&gt;"",COUNT($B$7:B889)+1,"")</f>
        <v/>
      </c>
      <c r="C890" s="57" t="str">
        <f>IFERROR(IF($D$3&lt;&gt;"",SMALL('HELP ACC-ITEMS'!$C$4:$C$1000,ROW(A884))," "),"    ")</f>
        <v xml:space="preserve"> </v>
      </c>
      <c r="D890" s="56" t="str">
        <f t="array" ref="D890">IFERROR(INDEX('HELP ACC-ITEMS'!$D$4:$D$1000,SMALL(IF(C890='HELP ACC-ITEMS'!$C$4:$C$1000,ROW('HELP ACC-ITEMS'!$C$4:$C$1000)-3),COUNTIF($C$8:C890,C890))),"")</f>
        <v xml:space="preserve"> </v>
      </c>
      <c r="E890" s="56" t="str">
        <f t="array" ref="E890">IFERROR(INDEX('HELP ACC-ITEMS'!$E$4:$E$1000,SMALL(IF(C890='HELP ACC-ITEMS'!$C$4:$C$1000,ROW('HELP ACC-ITEMS'!$C$4:$C$1000)-3),COUNTIF($C$8:C890,C890))),"")</f>
        <v/>
      </c>
      <c r="F890" s="56" t="str">
        <f t="array" ref="F890">IFERROR(INDEX('HELP ACC-ITEMS'!$F$4:$F$1000,SMALL(IF(C890='HELP ACC-ITEMS'!$C$4:$C$1000,ROW('HELP ACC-ITEMS'!$C$4:$C$1000)-3),COUNTIF($C$8:C890,C890))),"")</f>
        <v xml:space="preserve"> </v>
      </c>
      <c r="G890" s="55">
        <f t="array" ref="G890">IF(OR(MID($E890,1,4)="وارد",MID($E890,1,10)="مرتجع عميل"),IF($D$3&lt;&gt;"",INDEX('HELP ACC-ITEMS'!$G$4:$G$1000,SMALL(IF(C890='HELP ACC-ITEMS'!$C$4:$C$1000,ROW('HELP ACC-ITEMS'!$C$4:$C$1000)-3),COUNTIF($C$8:C890,C890)))),0)</f>
        <v>0</v>
      </c>
      <c r="H890" s="55">
        <f t="array" ref="H890">IF(OR(MID($E890,1,5)="منصرف",MID($E890,1,10)="مرتجع مورد"),IF($D$3&lt;&gt;"",INDEX('HELP ACC-ITEMS'!$G$4:$G$1000,SMALL(IF(C890='HELP ACC-ITEMS'!$C$4:$C$1000,ROW('HELP ACC-ITEMS'!$C$4:$C$1000)-3),COUNTIF($C$8:C890,C890)))),0)</f>
        <v>0</v>
      </c>
      <c r="I890" s="55">
        <f t="shared" si="16"/>
        <v>0</v>
      </c>
      <c r="J890" s="55" t="str">
        <f t="array" ref="J890">IFERROR(INDEX('HELP ACC-ITEMS'!$H$4:$H$1000,SMALL(IF(C890='HELP ACC-ITEMS'!$C$4:$C$1000,ROW('HELP ACC-ITEMS'!$C$4:$C$1000)-3),COUNTIF($C$8:C890,C890))),"")</f>
        <v xml:space="preserve"> </v>
      </c>
    </row>
    <row r="891" spans="2:10">
      <c r="B891" s="55" t="str">
        <f>IF( E891&lt;&gt;"",COUNT($B$7:B890)+1,"")</f>
        <v/>
      </c>
      <c r="C891" s="57" t="str">
        <f>IFERROR(IF($D$3&lt;&gt;"",SMALL('HELP ACC-ITEMS'!$C$4:$C$1000,ROW(A885))," "),"    ")</f>
        <v xml:space="preserve"> </v>
      </c>
      <c r="D891" s="56" t="str">
        <f t="array" ref="D891">IFERROR(INDEX('HELP ACC-ITEMS'!$D$4:$D$1000,SMALL(IF(C891='HELP ACC-ITEMS'!$C$4:$C$1000,ROW('HELP ACC-ITEMS'!$C$4:$C$1000)-3),COUNTIF($C$8:C891,C891))),"")</f>
        <v xml:space="preserve"> </v>
      </c>
      <c r="E891" s="56" t="str">
        <f t="array" ref="E891">IFERROR(INDEX('HELP ACC-ITEMS'!$E$4:$E$1000,SMALL(IF(C891='HELP ACC-ITEMS'!$C$4:$C$1000,ROW('HELP ACC-ITEMS'!$C$4:$C$1000)-3),COUNTIF($C$8:C891,C891))),"")</f>
        <v/>
      </c>
      <c r="F891" s="56" t="str">
        <f t="array" ref="F891">IFERROR(INDEX('HELP ACC-ITEMS'!$F$4:$F$1000,SMALL(IF(C891='HELP ACC-ITEMS'!$C$4:$C$1000,ROW('HELP ACC-ITEMS'!$C$4:$C$1000)-3),COUNTIF($C$8:C891,C891))),"")</f>
        <v xml:space="preserve"> </v>
      </c>
      <c r="G891" s="55">
        <f t="array" ref="G891">IF(OR(MID($E891,1,4)="وارد",MID($E891,1,10)="مرتجع عميل"),IF($D$3&lt;&gt;"",INDEX('HELP ACC-ITEMS'!$G$4:$G$1000,SMALL(IF(C891='HELP ACC-ITEMS'!$C$4:$C$1000,ROW('HELP ACC-ITEMS'!$C$4:$C$1000)-3),COUNTIF($C$8:C891,C891)))),0)</f>
        <v>0</v>
      </c>
      <c r="H891" s="55">
        <f t="array" ref="H891">IF(OR(MID($E891,1,5)="منصرف",MID($E891,1,10)="مرتجع مورد"),IF($D$3&lt;&gt;"",INDEX('HELP ACC-ITEMS'!$G$4:$G$1000,SMALL(IF(C891='HELP ACC-ITEMS'!$C$4:$C$1000,ROW('HELP ACC-ITEMS'!$C$4:$C$1000)-3),COUNTIF($C$8:C891,C891)))),0)</f>
        <v>0</v>
      </c>
      <c r="I891" s="55">
        <f t="shared" si="16"/>
        <v>0</v>
      </c>
      <c r="J891" s="55" t="str">
        <f t="array" ref="J891">IFERROR(INDEX('HELP ACC-ITEMS'!$H$4:$H$1000,SMALL(IF(C891='HELP ACC-ITEMS'!$C$4:$C$1000,ROW('HELP ACC-ITEMS'!$C$4:$C$1000)-3),COUNTIF($C$8:C891,C891))),"")</f>
        <v xml:space="preserve"> </v>
      </c>
    </row>
    <row r="892" spans="2:10">
      <c r="B892" s="55" t="str">
        <f>IF( E892&lt;&gt;"",COUNT($B$7:B891)+1,"")</f>
        <v/>
      </c>
      <c r="C892" s="57" t="str">
        <f>IFERROR(IF($D$3&lt;&gt;"",SMALL('HELP ACC-ITEMS'!$C$4:$C$1000,ROW(A886))," "),"    ")</f>
        <v xml:space="preserve"> </v>
      </c>
      <c r="D892" s="56" t="str">
        <f t="array" ref="D892">IFERROR(INDEX('HELP ACC-ITEMS'!$D$4:$D$1000,SMALL(IF(C892='HELP ACC-ITEMS'!$C$4:$C$1000,ROW('HELP ACC-ITEMS'!$C$4:$C$1000)-3),COUNTIF($C$8:C892,C892))),"")</f>
        <v xml:space="preserve"> </v>
      </c>
      <c r="E892" s="56" t="str">
        <f t="array" ref="E892">IFERROR(INDEX('HELP ACC-ITEMS'!$E$4:$E$1000,SMALL(IF(C892='HELP ACC-ITEMS'!$C$4:$C$1000,ROW('HELP ACC-ITEMS'!$C$4:$C$1000)-3),COUNTIF($C$8:C892,C892))),"")</f>
        <v/>
      </c>
      <c r="F892" s="56" t="str">
        <f t="array" ref="F892">IFERROR(INDEX('HELP ACC-ITEMS'!$F$4:$F$1000,SMALL(IF(C892='HELP ACC-ITEMS'!$C$4:$C$1000,ROW('HELP ACC-ITEMS'!$C$4:$C$1000)-3),COUNTIF($C$8:C892,C892))),"")</f>
        <v xml:space="preserve"> </v>
      </c>
      <c r="G892" s="55">
        <f t="array" ref="G892">IF(OR(MID($E892,1,4)="وارد",MID($E892,1,10)="مرتجع عميل"),IF($D$3&lt;&gt;"",INDEX('HELP ACC-ITEMS'!$G$4:$G$1000,SMALL(IF(C892='HELP ACC-ITEMS'!$C$4:$C$1000,ROW('HELP ACC-ITEMS'!$C$4:$C$1000)-3),COUNTIF($C$8:C892,C892)))),0)</f>
        <v>0</v>
      </c>
      <c r="H892" s="55">
        <f t="array" ref="H892">IF(OR(MID($E892,1,5)="منصرف",MID($E892,1,10)="مرتجع مورد"),IF($D$3&lt;&gt;"",INDEX('HELP ACC-ITEMS'!$G$4:$G$1000,SMALL(IF(C892='HELP ACC-ITEMS'!$C$4:$C$1000,ROW('HELP ACC-ITEMS'!$C$4:$C$1000)-3),COUNTIF($C$8:C892,C892)))),0)</f>
        <v>0</v>
      </c>
      <c r="I892" s="55">
        <f t="shared" si="16"/>
        <v>0</v>
      </c>
      <c r="J892" s="55" t="str">
        <f t="array" ref="J892">IFERROR(INDEX('HELP ACC-ITEMS'!$H$4:$H$1000,SMALL(IF(C892='HELP ACC-ITEMS'!$C$4:$C$1000,ROW('HELP ACC-ITEMS'!$C$4:$C$1000)-3),COUNTIF($C$8:C892,C892))),"")</f>
        <v xml:space="preserve"> </v>
      </c>
    </row>
    <row r="893" spans="2:10">
      <c r="B893" s="55" t="str">
        <f>IF( E893&lt;&gt;"",COUNT($B$7:B892)+1,"")</f>
        <v/>
      </c>
      <c r="C893" s="57" t="str">
        <f>IFERROR(IF($D$3&lt;&gt;"",SMALL('HELP ACC-ITEMS'!$C$4:$C$1000,ROW(A887))," "),"    ")</f>
        <v xml:space="preserve"> </v>
      </c>
      <c r="D893" s="56" t="str">
        <f t="array" ref="D893">IFERROR(INDEX('HELP ACC-ITEMS'!$D$4:$D$1000,SMALL(IF(C893='HELP ACC-ITEMS'!$C$4:$C$1000,ROW('HELP ACC-ITEMS'!$C$4:$C$1000)-3),COUNTIF($C$8:C893,C893))),"")</f>
        <v xml:space="preserve"> </v>
      </c>
      <c r="E893" s="56" t="str">
        <f t="array" ref="E893">IFERROR(INDEX('HELP ACC-ITEMS'!$E$4:$E$1000,SMALL(IF(C893='HELP ACC-ITEMS'!$C$4:$C$1000,ROW('HELP ACC-ITEMS'!$C$4:$C$1000)-3),COUNTIF($C$8:C893,C893))),"")</f>
        <v/>
      </c>
      <c r="F893" s="56" t="str">
        <f t="array" ref="F893">IFERROR(INDEX('HELP ACC-ITEMS'!$F$4:$F$1000,SMALL(IF(C893='HELP ACC-ITEMS'!$C$4:$C$1000,ROW('HELP ACC-ITEMS'!$C$4:$C$1000)-3),COUNTIF($C$8:C893,C893))),"")</f>
        <v xml:space="preserve"> </v>
      </c>
      <c r="G893" s="55">
        <f t="array" ref="G893">IF(OR(MID($E893,1,4)="وارد",MID($E893,1,10)="مرتجع عميل"),IF($D$3&lt;&gt;"",INDEX('HELP ACC-ITEMS'!$G$4:$G$1000,SMALL(IF(C893='HELP ACC-ITEMS'!$C$4:$C$1000,ROW('HELP ACC-ITEMS'!$C$4:$C$1000)-3),COUNTIF($C$8:C893,C893)))),0)</f>
        <v>0</v>
      </c>
      <c r="H893" s="55">
        <f t="array" ref="H893">IF(OR(MID($E893,1,5)="منصرف",MID($E893,1,10)="مرتجع مورد"),IF($D$3&lt;&gt;"",INDEX('HELP ACC-ITEMS'!$G$4:$G$1000,SMALL(IF(C893='HELP ACC-ITEMS'!$C$4:$C$1000,ROW('HELP ACC-ITEMS'!$C$4:$C$1000)-3),COUNTIF($C$8:C893,C893)))),0)</f>
        <v>0</v>
      </c>
      <c r="I893" s="55">
        <f t="shared" si="16"/>
        <v>0</v>
      </c>
      <c r="J893" s="55" t="str">
        <f t="array" ref="J893">IFERROR(INDEX('HELP ACC-ITEMS'!$H$4:$H$1000,SMALL(IF(C893='HELP ACC-ITEMS'!$C$4:$C$1000,ROW('HELP ACC-ITEMS'!$C$4:$C$1000)-3),COUNTIF($C$8:C893,C893))),"")</f>
        <v xml:space="preserve"> </v>
      </c>
    </row>
    <row r="894" spans="2:10">
      <c r="B894" s="55" t="str">
        <f>IF( E894&lt;&gt;"",COUNT($B$7:B893)+1,"")</f>
        <v/>
      </c>
      <c r="C894" s="57" t="str">
        <f>IFERROR(IF($D$3&lt;&gt;"",SMALL('HELP ACC-ITEMS'!$C$4:$C$1000,ROW(A888))," "),"    ")</f>
        <v xml:space="preserve"> </v>
      </c>
      <c r="D894" s="56" t="str">
        <f t="array" ref="D894">IFERROR(INDEX('HELP ACC-ITEMS'!$D$4:$D$1000,SMALL(IF(C894='HELP ACC-ITEMS'!$C$4:$C$1000,ROW('HELP ACC-ITEMS'!$C$4:$C$1000)-3),COUNTIF($C$8:C894,C894))),"")</f>
        <v xml:space="preserve"> </v>
      </c>
      <c r="E894" s="56" t="str">
        <f t="array" ref="E894">IFERROR(INDEX('HELP ACC-ITEMS'!$E$4:$E$1000,SMALL(IF(C894='HELP ACC-ITEMS'!$C$4:$C$1000,ROW('HELP ACC-ITEMS'!$C$4:$C$1000)-3),COUNTIF($C$8:C894,C894))),"")</f>
        <v/>
      </c>
      <c r="F894" s="56" t="str">
        <f t="array" ref="F894">IFERROR(INDEX('HELP ACC-ITEMS'!$F$4:$F$1000,SMALL(IF(C894='HELP ACC-ITEMS'!$C$4:$C$1000,ROW('HELP ACC-ITEMS'!$C$4:$C$1000)-3),COUNTIF($C$8:C894,C894))),"")</f>
        <v xml:space="preserve"> </v>
      </c>
      <c r="G894" s="55">
        <f t="array" ref="G894">IF(OR(MID($E894,1,4)="وارد",MID($E894,1,10)="مرتجع عميل"),IF($D$3&lt;&gt;"",INDEX('HELP ACC-ITEMS'!$G$4:$G$1000,SMALL(IF(C894='HELP ACC-ITEMS'!$C$4:$C$1000,ROW('HELP ACC-ITEMS'!$C$4:$C$1000)-3),COUNTIF($C$8:C894,C894)))),0)</f>
        <v>0</v>
      </c>
      <c r="H894" s="55">
        <f t="array" ref="H894">IF(OR(MID($E894,1,5)="منصرف",MID($E894,1,10)="مرتجع مورد"),IF($D$3&lt;&gt;"",INDEX('HELP ACC-ITEMS'!$G$4:$G$1000,SMALL(IF(C894='HELP ACC-ITEMS'!$C$4:$C$1000,ROW('HELP ACC-ITEMS'!$C$4:$C$1000)-3),COUNTIF($C$8:C894,C894)))),0)</f>
        <v>0</v>
      </c>
      <c r="I894" s="55">
        <f t="shared" si="16"/>
        <v>0</v>
      </c>
      <c r="J894" s="55" t="str">
        <f t="array" ref="J894">IFERROR(INDEX('HELP ACC-ITEMS'!$H$4:$H$1000,SMALL(IF(C894='HELP ACC-ITEMS'!$C$4:$C$1000,ROW('HELP ACC-ITEMS'!$C$4:$C$1000)-3),COUNTIF($C$8:C894,C894))),"")</f>
        <v xml:space="preserve"> </v>
      </c>
    </row>
    <row r="895" spans="2:10">
      <c r="B895" s="55" t="str">
        <f>IF( E895&lt;&gt;"",COUNT($B$7:B894)+1,"")</f>
        <v/>
      </c>
      <c r="C895" s="57" t="str">
        <f>IFERROR(IF($D$3&lt;&gt;"",SMALL('HELP ACC-ITEMS'!$C$4:$C$1000,ROW(A889))," "),"    ")</f>
        <v xml:space="preserve"> </v>
      </c>
      <c r="D895" s="56" t="str">
        <f t="array" ref="D895">IFERROR(INDEX('HELP ACC-ITEMS'!$D$4:$D$1000,SMALL(IF(C895='HELP ACC-ITEMS'!$C$4:$C$1000,ROW('HELP ACC-ITEMS'!$C$4:$C$1000)-3),COUNTIF($C$8:C895,C895))),"")</f>
        <v xml:space="preserve"> </v>
      </c>
      <c r="E895" s="56" t="str">
        <f t="array" ref="E895">IFERROR(INDEX('HELP ACC-ITEMS'!$E$4:$E$1000,SMALL(IF(C895='HELP ACC-ITEMS'!$C$4:$C$1000,ROW('HELP ACC-ITEMS'!$C$4:$C$1000)-3),COUNTIF($C$8:C895,C895))),"")</f>
        <v/>
      </c>
      <c r="F895" s="56" t="str">
        <f t="array" ref="F895">IFERROR(INDEX('HELP ACC-ITEMS'!$F$4:$F$1000,SMALL(IF(C895='HELP ACC-ITEMS'!$C$4:$C$1000,ROW('HELP ACC-ITEMS'!$C$4:$C$1000)-3),COUNTIF($C$8:C895,C895))),"")</f>
        <v xml:space="preserve"> </v>
      </c>
      <c r="G895" s="55">
        <f t="array" ref="G895">IF(OR(MID($E895,1,4)="وارد",MID($E895,1,10)="مرتجع عميل"),IF($D$3&lt;&gt;"",INDEX('HELP ACC-ITEMS'!$G$4:$G$1000,SMALL(IF(C895='HELP ACC-ITEMS'!$C$4:$C$1000,ROW('HELP ACC-ITEMS'!$C$4:$C$1000)-3),COUNTIF($C$8:C895,C895)))),0)</f>
        <v>0</v>
      </c>
      <c r="H895" s="55">
        <f t="array" ref="H895">IF(OR(MID($E895,1,5)="منصرف",MID($E895,1,10)="مرتجع مورد"),IF($D$3&lt;&gt;"",INDEX('HELP ACC-ITEMS'!$G$4:$G$1000,SMALL(IF(C895='HELP ACC-ITEMS'!$C$4:$C$1000,ROW('HELP ACC-ITEMS'!$C$4:$C$1000)-3),COUNTIF($C$8:C895,C895)))),0)</f>
        <v>0</v>
      </c>
      <c r="I895" s="55">
        <f t="shared" si="16"/>
        <v>0</v>
      </c>
      <c r="J895" s="55" t="str">
        <f t="array" ref="J895">IFERROR(INDEX('HELP ACC-ITEMS'!$H$4:$H$1000,SMALL(IF(C895='HELP ACC-ITEMS'!$C$4:$C$1000,ROW('HELP ACC-ITEMS'!$C$4:$C$1000)-3),COUNTIF($C$8:C895,C895))),"")</f>
        <v xml:space="preserve"> </v>
      </c>
    </row>
    <row r="896" spans="2:10">
      <c r="B896" s="55" t="str">
        <f>IF( E896&lt;&gt;"",COUNT($B$7:B895)+1,"")</f>
        <v/>
      </c>
      <c r="C896" s="57" t="str">
        <f>IFERROR(IF($D$3&lt;&gt;"",SMALL('HELP ACC-ITEMS'!$C$4:$C$1000,ROW(A890))," "),"    ")</f>
        <v xml:space="preserve"> </v>
      </c>
      <c r="D896" s="56" t="str">
        <f t="array" ref="D896">IFERROR(INDEX('HELP ACC-ITEMS'!$D$4:$D$1000,SMALL(IF(C896='HELP ACC-ITEMS'!$C$4:$C$1000,ROW('HELP ACC-ITEMS'!$C$4:$C$1000)-3),COUNTIF($C$8:C896,C896))),"")</f>
        <v xml:space="preserve"> </v>
      </c>
      <c r="E896" s="56" t="str">
        <f t="array" ref="E896">IFERROR(INDEX('HELP ACC-ITEMS'!$E$4:$E$1000,SMALL(IF(C896='HELP ACC-ITEMS'!$C$4:$C$1000,ROW('HELP ACC-ITEMS'!$C$4:$C$1000)-3),COUNTIF($C$8:C896,C896))),"")</f>
        <v/>
      </c>
      <c r="F896" s="56" t="str">
        <f t="array" ref="F896">IFERROR(INDEX('HELP ACC-ITEMS'!$F$4:$F$1000,SMALL(IF(C896='HELP ACC-ITEMS'!$C$4:$C$1000,ROW('HELP ACC-ITEMS'!$C$4:$C$1000)-3),COUNTIF($C$8:C896,C896))),"")</f>
        <v xml:space="preserve"> </v>
      </c>
      <c r="G896" s="55">
        <f t="array" ref="G896">IF(OR(MID($E896,1,4)="وارد",MID($E896,1,10)="مرتجع عميل"),IF($D$3&lt;&gt;"",INDEX('HELP ACC-ITEMS'!$G$4:$G$1000,SMALL(IF(C896='HELP ACC-ITEMS'!$C$4:$C$1000,ROW('HELP ACC-ITEMS'!$C$4:$C$1000)-3),COUNTIF($C$8:C896,C896)))),0)</f>
        <v>0</v>
      </c>
      <c r="H896" s="55">
        <f t="array" ref="H896">IF(OR(MID($E896,1,5)="منصرف",MID($E896,1,10)="مرتجع مورد"),IF($D$3&lt;&gt;"",INDEX('HELP ACC-ITEMS'!$G$4:$G$1000,SMALL(IF(C896='HELP ACC-ITEMS'!$C$4:$C$1000,ROW('HELP ACC-ITEMS'!$C$4:$C$1000)-3),COUNTIF($C$8:C896,C896)))),0)</f>
        <v>0</v>
      </c>
      <c r="I896" s="55">
        <f t="shared" si="16"/>
        <v>0</v>
      </c>
      <c r="J896" s="55" t="str">
        <f t="array" ref="J896">IFERROR(INDEX('HELP ACC-ITEMS'!$H$4:$H$1000,SMALL(IF(C896='HELP ACC-ITEMS'!$C$4:$C$1000,ROW('HELP ACC-ITEMS'!$C$4:$C$1000)-3),COUNTIF($C$8:C896,C896))),"")</f>
        <v xml:space="preserve"> </v>
      </c>
    </row>
    <row r="897" spans="2:10">
      <c r="B897" s="55" t="str">
        <f>IF( E897&lt;&gt;"",COUNT($B$7:B896)+1,"")</f>
        <v/>
      </c>
      <c r="C897" s="57" t="str">
        <f>IFERROR(IF($D$3&lt;&gt;"",SMALL('HELP ACC-ITEMS'!$C$4:$C$1000,ROW(A891))," "),"    ")</f>
        <v xml:space="preserve"> </v>
      </c>
      <c r="D897" s="56" t="str">
        <f t="array" ref="D897">IFERROR(INDEX('HELP ACC-ITEMS'!$D$4:$D$1000,SMALL(IF(C897='HELP ACC-ITEMS'!$C$4:$C$1000,ROW('HELP ACC-ITEMS'!$C$4:$C$1000)-3),COUNTIF($C$8:C897,C897))),"")</f>
        <v xml:space="preserve"> </v>
      </c>
      <c r="E897" s="56" t="str">
        <f t="array" ref="E897">IFERROR(INDEX('HELP ACC-ITEMS'!$E$4:$E$1000,SMALL(IF(C897='HELP ACC-ITEMS'!$C$4:$C$1000,ROW('HELP ACC-ITEMS'!$C$4:$C$1000)-3),COUNTIF($C$8:C897,C897))),"")</f>
        <v/>
      </c>
      <c r="F897" s="56" t="str">
        <f t="array" ref="F897">IFERROR(INDEX('HELP ACC-ITEMS'!$F$4:$F$1000,SMALL(IF(C897='HELP ACC-ITEMS'!$C$4:$C$1000,ROW('HELP ACC-ITEMS'!$C$4:$C$1000)-3),COUNTIF($C$8:C897,C897))),"")</f>
        <v xml:space="preserve"> </v>
      </c>
      <c r="G897" s="55">
        <f t="array" ref="G897">IF(OR(MID($E897,1,4)="وارد",MID($E897,1,10)="مرتجع عميل"),IF($D$3&lt;&gt;"",INDEX('HELP ACC-ITEMS'!$G$4:$G$1000,SMALL(IF(C897='HELP ACC-ITEMS'!$C$4:$C$1000,ROW('HELP ACC-ITEMS'!$C$4:$C$1000)-3),COUNTIF($C$8:C897,C897)))),0)</f>
        <v>0</v>
      </c>
      <c r="H897" s="55">
        <f t="array" ref="H897">IF(OR(MID($E897,1,5)="منصرف",MID($E897,1,10)="مرتجع مورد"),IF($D$3&lt;&gt;"",INDEX('HELP ACC-ITEMS'!$G$4:$G$1000,SMALL(IF(C897='HELP ACC-ITEMS'!$C$4:$C$1000,ROW('HELP ACC-ITEMS'!$C$4:$C$1000)-3),COUNTIF($C$8:C897,C897)))),0)</f>
        <v>0</v>
      </c>
      <c r="I897" s="55">
        <f t="shared" si="16"/>
        <v>0</v>
      </c>
      <c r="J897" s="55" t="str">
        <f t="array" ref="J897">IFERROR(INDEX('HELP ACC-ITEMS'!$H$4:$H$1000,SMALL(IF(C897='HELP ACC-ITEMS'!$C$4:$C$1000,ROW('HELP ACC-ITEMS'!$C$4:$C$1000)-3),COUNTIF($C$8:C897,C897))),"")</f>
        <v xml:space="preserve"> </v>
      </c>
    </row>
    <row r="898" spans="2:10">
      <c r="B898" s="55" t="str">
        <f>IF( E898&lt;&gt;"",COUNT($B$7:B897)+1,"")</f>
        <v/>
      </c>
      <c r="C898" s="57" t="str">
        <f>IFERROR(IF($D$3&lt;&gt;"",SMALL('HELP ACC-ITEMS'!$C$4:$C$1000,ROW(A892))," "),"    ")</f>
        <v xml:space="preserve"> </v>
      </c>
      <c r="D898" s="56" t="str">
        <f t="array" ref="D898">IFERROR(INDEX('HELP ACC-ITEMS'!$D$4:$D$1000,SMALL(IF(C898='HELP ACC-ITEMS'!$C$4:$C$1000,ROW('HELP ACC-ITEMS'!$C$4:$C$1000)-3),COUNTIF($C$8:C898,C898))),"")</f>
        <v xml:space="preserve"> </v>
      </c>
      <c r="E898" s="56" t="str">
        <f t="array" ref="E898">IFERROR(INDEX('HELP ACC-ITEMS'!$E$4:$E$1000,SMALL(IF(C898='HELP ACC-ITEMS'!$C$4:$C$1000,ROW('HELP ACC-ITEMS'!$C$4:$C$1000)-3),COUNTIF($C$8:C898,C898))),"")</f>
        <v/>
      </c>
      <c r="F898" s="56" t="str">
        <f t="array" ref="F898">IFERROR(INDEX('HELP ACC-ITEMS'!$F$4:$F$1000,SMALL(IF(C898='HELP ACC-ITEMS'!$C$4:$C$1000,ROW('HELP ACC-ITEMS'!$C$4:$C$1000)-3),COUNTIF($C$8:C898,C898))),"")</f>
        <v xml:space="preserve"> </v>
      </c>
      <c r="G898" s="55">
        <f t="array" ref="G898">IF(OR(MID($E898,1,4)="وارد",MID($E898,1,10)="مرتجع عميل"),IF($D$3&lt;&gt;"",INDEX('HELP ACC-ITEMS'!$G$4:$G$1000,SMALL(IF(C898='HELP ACC-ITEMS'!$C$4:$C$1000,ROW('HELP ACC-ITEMS'!$C$4:$C$1000)-3),COUNTIF($C$8:C898,C898)))),0)</f>
        <v>0</v>
      </c>
      <c r="H898" s="55">
        <f t="array" ref="H898">IF(OR(MID($E898,1,5)="منصرف",MID($E898,1,10)="مرتجع مورد"),IF($D$3&lt;&gt;"",INDEX('HELP ACC-ITEMS'!$G$4:$G$1000,SMALL(IF(C898='HELP ACC-ITEMS'!$C$4:$C$1000,ROW('HELP ACC-ITEMS'!$C$4:$C$1000)-3),COUNTIF($C$8:C898,C898)))),0)</f>
        <v>0</v>
      </c>
      <c r="I898" s="55">
        <f t="shared" si="16"/>
        <v>0</v>
      </c>
      <c r="J898" s="55" t="str">
        <f t="array" ref="J898">IFERROR(INDEX('HELP ACC-ITEMS'!$H$4:$H$1000,SMALL(IF(C898='HELP ACC-ITEMS'!$C$4:$C$1000,ROW('HELP ACC-ITEMS'!$C$4:$C$1000)-3),COUNTIF($C$8:C898,C898))),"")</f>
        <v xml:space="preserve"> </v>
      </c>
    </row>
    <row r="899" spans="2:10">
      <c r="B899" s="55" t="str">
        <f>IF( E899&lt;&gt;"",COUNT($B$7:B898)+1,"")</f>
        <v/>
      </c>
      <c r="C899" s="57" t="str">
        <f>IFERROR(IF($D$3&lt;&gt;"",SMALL('HELP ACC-ITEMS'!$C$4:$C$1000,ROW(A893))," "),"    ")</f>
        <v xml:space="preserve"> </v>
      </c>
      <c r="D899" s="56" t="str">
        <f t="array" ref="D899">IFERROR(INDEX('HELP ACC-ITEMS'!$D$4:$D$1000,SMALL(IF(C899='HELP ACC-ITEMS'!$C$4:$C$1000,ROW('HELP ACC-ITEMS'!$C$4:$C$1000)-3),COUNTIF($C$8:C899,C899))),"")</f>
        <v xml:space="preserve"> </v>
      </c>
      <c r="E899" s="56" t="str">
        <f t="array" ref="E899">IFERROR(INDEX('HELP ACC-ITEMS'!$E$4:$E$1000,SMALL(IF(C899='HELP ACC-ITEMS'!$C$4:$C$1000,ROW('HELP ACC-ITEMS'!$C$4:$C$1000)-3),COUNTIF($C$8:C899,C899))),"")</f>
        <v/>
      </c>
      <c r="F899" s="56" t="str">
        <f t="array" ref="F899">IFERROR(INDEX('HELP ACC-ITEMS'!$F$4:$F$1000,SMALL(IF(C899='HELP ACC-ITEMS'!$C$4:$C$1000,ROW('HELP ACC-ITEMS'!$C$4:$C$1000)-3),COUNTIF($C$8:C899,C899))),"")</f>
        <v xml:space="preserve"> </v>
      </c>
      <c r="G899" s="55">
        <f t="array" ref="G899">IF(OR(MID($E899,1,4)="وارد",MID($E899,1,10)="مرتجع عميل"),IF($D$3&lt;&gt;"",INDEX('HELP ACC-ITEMS'!$G$4:$G$1000,SMALL(IF(C899='HELP ACC-ITEMS'!$C$4:$C$1000,ROW('HELP ACC-ITEMS'!$C$4:$C$1000)-3),COUNTIF($C$8:C899,C899)))),0)</f>
        <v>0</v>
      </c>
      <c r="H899" s="55">
        <f t="array" ref="H899">IF(OR(MID($E899,1,5)="منصرف",MID($E899,1,10)="مرتجع مورد"),IF($D$3&lt;&gt;"",INDEX('HELP ACC-ITEMS'!$G$4:$G$1000,SMALL(IF(C899='HELP ACC-ITEMS'!$C$4:$C$1000,ROW('HELP ACC-ITEMS'!$C$4:$C$1000)-3),COUNTIF($C$8:C899,C899)))),0)</f>
        <v>0</v>
      </c>
      <c r="I899" s="55">
        <f t="shared" si="16"/>
        <v>0</v>
      </c>
      <c r="J899" s="55" t="str">
        <f t="array" ref="J899">IFERROR(INDEX('HELP ACC-ITEMS'!$H$4:$H$1000,SMALL(IF(C899='HELP ACC-ITEMS'!$C$4:$C$1000,ROW('HELP ACC-ITEMS'!$C$4:$C$1000)-3),COUNTIF($C$8:C899,C899))),"")</f>
        <v xml:space="preserve"> </v>
      </c>
    </row>
    <row r="900" spans="2:10">
      <c r="B900" s="55" t="str">
        <f>IF( E900&lt;&gt;"",COUNT($B$7:B899)+1,"")</f>
        <v/>
      </c>
      <c r="C900" s="57" t="str">
        <f>IFERROR(IF($D$3&lt;&gt;"",SMALL('HELP ACC-ITEMS'!$C$4:$C$1000,ROW(A894))," "),"    ")</f>
        <v xml:space="preserve"> </v>
      </c>
      <c r="D900" s="56" t="str">
        <f t="array" ref="D900">IFERROR(INDEX('HELP ACC-ITEMS'!$D$4:$D$1000,SMALL(IF(C900='HELP ACC-ITEMS'!$C$4:$C$1000,ROW('HELP ACC-ITEMS'!$C$4:$C$1000)-3),COUNTIF($C$8:C900,C900))),"")</f>
        <v xml:space="preserve"> </v>
      </c>
      <c r="E900" s="56" t="str">
        <f t="array" ref="E900">IFERROR(INDEX('HELP ACC-ITEMS'!$E$4:$E$1000,SMALL(IF(C900='HELP ACC-ITEMS'!$C$4:$C$1000,ROW('HELP ACC-ITEMS'!$C$4:$C$1000)-3),COUNTIF($C$8:C900,C900))),"")</f>
        <v/>
      </c>
      <c r="F900" s="56" t="str">
        <f t="array" ref="F900">IFERROR(INDEX('HELP ACC-ITEMS'!$F$4:$F$1000,SMALL(IF(C900='HELP ACC-ITEMS'!$C$4:$C$1000,ROW('HELP ACC-ITEMS'!$C$4:$C$1000)-3),COUNTIF($C$8:C900,C900))),"")</f>
        <v xml:space="preserve"> </v>
      </c>
      <c r="G900" s="55">
        <f t="array" ref="G900">IF(OR(MID($E900,1,4)="وارد",MID($E900,1,10)="مرتجع عميل"),IF($D$3&lt;&gt;"",INDEX('HELP ACC-ITEMS'!$G$4:$G$1000,SMALL(IF(C900='HELP ACC-ITEMS'!$C$4:$C$1000,ROW('HELP ACC-ITEMS'!$C$4:$C$1000)-3),COUNTIF($C$8:C900,C900)))),0)</f>
        <v>0</v>
      </c>
      <c r="H900" s="55">
        <f t="array" ref="H900">IF(OR(MID($E900,1,5)="منصرف",MID($E900,1,10)="مرتجع مورد"),IF($D$3&lt;&gt;"",INDEX('HELP ACC-ITEMS'!$G$4:$G$1000,SMALL(IF(C900='HELP ACC-ITEMS'!$C$4:$C$1000,ROW('HELP ACC-ITEMS'!$C$4:$C$1000)-3),COUNTIF($C$8:C900,C900)))),0)</f>
        <v>0</v>
      </c>
      <c r="I900" s="55">
        <f t="shared" si="16"/>
        <v>0</v>
      </c>
      <c r="J900" s="55" t="str">
        <f t="array" ref="J900">IFERROR(INDEX('HELP ACC-ITEMS'!$H$4:$H$1000,SMALL(IF(C900='HELP ACC-ITEMS'!$C$4:$C$1000,ROW('HELP ACC-ITEMS'!$C$4:$C$1000)-3),COUNTIF($C$8:C900,C900))),"")</f>
        <v xml:space="preserve"> </v>
      </c>
    </row>
    <row r="901" spans="2:10">
      <c r="B901" s="55" t="str">
        <f>IF( E901&lt;&gt;"",COUNT($B$7:B900)+1,"")</f>
        <v/>
      </c>
      <c r="C901" s="57" t="str">
        <f>IFERROR(IF($D$3&lt;&gt;"",SMALL('HELP ACC-ITEMS'!$C$4:$C$1000,ROW(A895))," "),"    ")</f>
        <v xml:space="preserve"> </v>
      </c>
      <c r="D901" s="56" t="str">
        <f t="array" ref="D901">IFERROR(INDEX('HELP ACC-ITEMS'!$D$4:$D$1000,SMALL(IF(C901='HELP ACC-ITEMS'!$C$4:$C$1000,ROW('HELP ACC-ITEMS'!$C$4:$C$1000)-3),COUNTIF($C$8:C901,C901))),"")</f>
        <v xml:space="preserve"> </v>
      </c>
      <c r="E901" s="56" t="str">
        <f t="array" ref="E901">IFERROR(INDEX('HELP ACC-ITEMS'!$E$4:$E$1000,SMALL(IF(C901='HELP ACC-ITEMS'!$C$4:$C$1000,ROW('HELP ACC-ITEMS'!$C$4:$C$1000)-3),COUNTIF($C$8:C901,C901))),"")</f>
        <v/>
      </c>
      <c r="F901" s="56" t="str">
        <f t="array" ref="F901">IFERROR(INDEX('HELP ACC-ITEMS'!$F$4:$F$1000,SMALL(IF(C901='HELP ACC-ITEMS'!$C$4:$C$1000,ROW('HELP ACC-ITEMS'!$C$4:$C$1000)-3),COUNTIF($C$8:C901,C901))),"")</f>
        <v xml:space="preserve"> </v>
      </c>
      <c r="G901" s="55">
        <f t="array" ref="G901">IF(OR(MID($E901,1,4)="وارد",MID($E901,1,10)="مرتجع عميل"),IF($D$3&lt;&gt;"",INDEX('HELP ACC-ITEMS'!$G$4:$G$1000,SMALL(IF(C901='HELP ACC-ITEMS'!$C$4:$C$1000,ROW('HELP ACC-ITEMS'!$C$4:$C$1000)-3),COUNTIF($C$8:C901,C901)))),0)</f>
        <v>0</v>
      </c>
      <c r="H901" s="55">
        <f t="array" ref="H901">IF(OR(MID($E901,1,5)="منصرف",MID($E901,1,10)="مرتجع مورد"),IF($D$3&lt;&gt;"",INDEX('HELP ACC-ITEMS'!$G$4:$G$1000,SMALL(IF(C901='HELP ACC-ITEMS'!$C$4:$C$1000,ROW('HELP ACC-ITEMS'!$C$4:$C$1000)-3),COUNTIF($C$8:C901,C901)))),0)</f>
        <v>0</v>
      </c>
      <c r="I901" s="55">
        <f t="shared" si="16"/>
        <v>0</v>
      </c>
      <c r="J901" s="55" t="str">
        <f t="array" ref="J901">IFERROR(INDEX('HELP ACC-ITEMS'!$H$4:$H$1000,SMALL(IF(C901='HELP ACC-ITEMS'!$C$4:$C$1000,ROW('HELP ACC-ITEMS'!$C$4:$C$1000)-3),COUNTIF($C$8:C901,C901))),"")</f>
        <v xml:space="preserve"> </v>
      </c>
    </row>
    <row r="902" spans="2:10">
      <c r="B902" s="55" t="str">
        <f>IF( E902&lt;&gt;"",COUNT($B$7:B901)+1,"")</f>
        <v/>
      </c>
      <c r="C902" s="57" t="str">
        <f>IFERROR(IF($D$3&lt;&gt;"",SMALL('HELP ACC-ITEMS'!$C$4:$C$1000,ROW(A896))," "),"    ")</f>
        <v xml:space="preserve"> </v>
      </c>
      <c r="D902" s="56" t="str">
        <f t="array" ref="D902">IFERROR(INDEX('HELP ACC-ITEMS'!$D$4:$D$1000,SMALL(IF(C902='HELP ACC-ITEMS'!$C$4:$C$1000,ROW('HELP ACC-ITEMS'!$C$4:$C$1000)-3),COUNTIF($C$8:C902,C902))),"")</f>
        <v xml:space="preserve"> </v>
      </c>
      <c r="E902" s="56" t="str">
        <f t="array" ref="E902">IFERROR(INDEX('HELP ACC-ITEMS'!$E$4:$E$1000,SMALL(IF(C902='HELP ACC-ITEMS'!$C$4:$C$1000,ROW('HELP ACC-ITEMS'!$C$4:$C$1000)-3),COUNTIF($C$8:C902,C902))),"")</f>
        <v/>
      </c>
      <c r="F902" s="56" t="str">
        <f t="array" ref="F902">IFERROR(INDEX('HELP ACC-ITEMS'!$F$4:$F$1000,SMALL(IF(C902='HELP ACC-ITEMS'!$C$4:$C$1000,ROW('HELP ACC-ITEMS'!$C$4:$C$1000)-3),COUNTIF($C$8:C902,C902))),"")</f>
        <v xml:space="preserve"> </v>
      </c>
      <c r="G902" s="55">
        <f t="array" ref="G902">IF(OR(MID($E902,1,4)="وارد",MID($E902,1,10)="مرتجع عميل"),IF($D$3&lt;&gt;"",INDEX('HELP ACC-ITEMS'!$G$4:$G$1000,SMALL(IF(C902='HELP ACC-ITEMS'!$C$4:$C$1000,ROW('HELP ACC-ITEMS'!$C$4:$C$1000)-3),COUNTIF($C$8:C902,C902)))),0)</f>
        <v>0</v>
      </c>
      <c r="H902" s="55">
        <f t="array" ref="H902">IF(OR(MID($E902,1,5)="منصرف",MID($E902,1,10)="مرتجع مورد"),IF($D$3&lt;&gt;"",INDEX('HELP ACC-ITEMS'!$G$4:$G$1000,SMALL(IF(C902='HELP ACC-ITEMS'!$C$4:$C$1000,ROW('HELP ACC-ITEMS'!$C$4:$C$1000)-3),COUNTIF($C$8:C902,C902)))),0)</f>
        <v>0</v>
      </c>
      <c r="I902" s="55">
        <f t="shared" si="16"/>
        <v>0</v>
      </c>
      <c r="J902" s="55" t="str">
        <f t="array" ref="J902">IFERROR(INDEX('HELP ACC-ITEMS'!$H$4:$H$1000,SMALL(IF(C902='HELP ACC-ITEMS'!$C$4:$C$1000,ROW('HELP ACC-ITEMS'!$C$4:$C$1000)-3),COUNTIF($C$8:C902,C902))),"")</f>
        <v xml:space="preserve"> </v>
      </c>
    </row>
    <row r="903" spans="2:10">
      <c r="B903" s="55" t="str">
        <f>IF( E903&lt;&gt;"",COUNT($B$7:B902)+1,"")</f>
        <v/>
      </c>
      <c r="C903" s="57" t="str">
        <f>IFERROR(IF($D$3&lt;&gt;"",SMALL('HELP ACC-ITEMS'!$C$4:$C$1000,ROW(A897))," "),"    ")</f>
        <v xml:space="preserve"> </v>
      </c>
      <c r="D903" s="56" t="str">
        <f t="array" ref="D903">IFERROR(INDEX('HELP ACC-ITEMS'!$D$4:$D$1000,SMALL(IF(C903='HELP ACC-ITEMS'!$C$4:$C$1000,ROW('HELP ACC-ITEMS'!$C$4:$C$1000)-3),COUNTIF($C$8:C903,C903))),"")</f>
        <v xml:space="preserve"> </v>
      </c>
      <c r="E903" s="56" t="str">
        <f t="array" ref="E903">IFERROR(INDEX('HELP ACC-ITEMS'!$E$4:$E$1000,SMALL(IF(C903='HELP ACC-ITEMS'!$C$4:$C$1000,ROW('HELP ACC-ITEMS'!$C$4:$C$1000)-3),COUNTIF($C$8:C903,C903))),"")</f>
        <v/>
      </c>
      <c r="F903" s="56" t="str">
        <f t="array" ref="F903">IFERROR(INDEX('HELP ACC-ITEMS'!$F$4:$F$1000,SMALL(IF(C903='HELP ACC-ITEMS'!$C$4:$C$1000,ROW('HELP ACC-ITEMS'!$C$4:$C$1000)-3),COUNTIF($C$8:C903,C903))),"")</f>
        <v xml:space="preserve"> </v>
      </c>
      <c r="G903" s="55">
        <f t="array" ref="G903">IF(OR(MID($E903,1,4)="وارد",MID($E903,1,10)="مرتجع عميل"),IF($D$3&lt;&gt;"",INDEX('HELP ACC-ITEMS'!$G$4:$G$1000,SMALL(IF(C903='HELP ACC-ITEMS'!$C$4:$C$1000,ROW('HELP ACC-ITEMS'!$C$4:$C$1000)-3),COUNTIF($C$8:C903,C903)))),0)</f>
        <v>0</v>
      </c>
      <c r="H903" s="55">
        <f t="array" ref="H903">IF(OR(MID($E903,1,5)="منصرف",MID($E903,1,10)="مرتجع مورد"),IF($D$3&lt;&gt;"",INDEX('HELP ACC-ITEMS'!$G$4:$G$1000,SMALL(IF(C903='HELP ACC-ITEMS'!$C$4:$C$1000,ROW('HELP ACC-ITEMS'!$C$4:$C$1000)-3),COUNTIF($C$8:C903,C903)))),0)</f>
        <v>0</v>
      </c>
      <c r="I903" s="55">
        <f t="shared" si="16"/>
        <v>0</v>
      </c>
      <c r="J903" s="55" t="str">
        <f t="array" ref="J903">IFERROR(INDEX('HELP ACC-ITEMS'!$H$4:$H$1000,SMALL(IF(C903='HELP ACC-ITEMS'!$C$4:$C$1000,ROW('HELP ACC-ITEMS'!$C$4:$C$1000)-3),COUNTIF($C$8:C903,C903))),"")</f>
        <v xml:space="preserve"> </v>
      </c>
    </row>
    <row r="904" spans="2:10">
      <c r="B904" s="55" t="str">
        <f>IF( E904&lt;&gt;"",COUNT($B$7:B903)+1,"")</f>
        <v/>
      </c>
      <c r="C904" s="57" t="str">
        <f>IFERROR(IF($D$3&lt;&gt;"",SMALL('HELP ACC-ITEMS'!$C$4:$C$1000,ROW(A898))," "),"    ")</f>
        <v xml:space="preserve"> </v>
      </c>
      <c r="D904" s="56" t="str">
        <f t="array" ref="D904">IFERROR(INDEX('HELP ACC-ITEMS'!$D$4:$D$1000,SMALL(IF(C904='HELP ACC-ITEMS'!$C$4:$C$1000,ROW('HELP ACC-ITEMS'!$C$4:$C$1000)-3),COUNTIF($C$8:C904,C904))),"")</f>
        <v xml:space="preserve"> </v>
      </c>
      <c r="E904" s="56" t="str">
        <f t="array" ref="E904">IFERROR(INDEX('HELP ACC-ITEMS'!$E$4:$E$1000,SMALL(IF(C904='HELP ACC-ITEMS'!$C$4:$C$1000,ROW('HELP ACC-ITEMS'!$C$4:$C$1000)-3),COUNTIF($C$8:C904,C904))),"")</f>
        <v/>
      </c>
      <c r="F904" s="56" t="str">
        <f t="array" ref="F904">IFERROR(INDEX('HELP ACC-ITEMS'!$F$4:$F$1000,SMALL(IF(C904='HELP ACC-ITEMS'!$C$4:$C$1000,ROW('HELP ACC-ITEMS'!$C$4:$C$1000)-3),COUNTIF($C$8:C904,C904))),"")</f>
        <v xml:space="preserve"> </v>
      </c>
      <c r="G904" s="55">
        <f t="array" ref="G904">IF(OR(MID($E904,1,4)="وارد",MID($E904,1,10)="مرتجع عميل"),IF($D$3&lt;&gt;"",INDEX('HELP ACC-ITEMS'!$G$4:$G$1000,SMALL(IF(C904='HELP ACC-ITEMS'!$C$4:$C$1000,ROW('HELP ACC-ITEMS'!$C$4:$C$1000)-3),COUNTIF($C$8:C904,C904)))),0)</f>
        <v>0</v>
      </c>
      <c r="H904" s="55">
        <f t="array" ref="H904">IF(OR(MID($E904,1,5)="منصرف",MID($E904,1,10)="مرتجع مورد"),IF($D$3&lt;&gt;"",INDEX('HELP ACC-ITEMS'!$G$4:$G$1000,SMALL(IF(C904='HELP ACC-ITEMS'!$C$4:$C$1000,ROW('HELP ACC-ITEMS'!$C$4:$C$1000)-3),COUNTIF($C$8:C904,C904)))),0)</f>
        <v>0</v>
      </c>
      <c r="I904" s="55">
        <f t="shared" si="16"/>
        <v>0</v>
      </c>
      <c r="J904" s="55" t="str">
        <f t="array" ref="J904">IFERROR(INDEX('HELP ACC-ITEMS'!$H$4:$H$1000,SMALL(IF(C904='HELP ACC-ITEMS'!$C$4:$C$1000,ROW('HELP ACC-ITEMS'!$C$4:$C$1000)-3),COUNTIF($C$8:C904,C904))),"")</f>
        <v xml:space="preserve"> </v>
      </c>
    </row>
    <row r="905" spans="2:10">
      <c r="B905" s="55" t="str">
        <f>IF( E905&lt;&gt;"",COUNT($B$7:B904)+1,"")</f>
        <v/>
      </c>
      <c r="C905" s="57" t="str">
        <f>IFERROR(IF($D$3&lt;&gt;"",SMALL('HELP ACC-ITEMS'!$C$4:$C$1000,ROW(A899))," "),"    ")</f>
        <v xml:space="preserve"> </v>
      </c>
      <c r="D905" s="56" t="str">
        <f t="array" ref="D905">IFERROR(INDEX('HELP ACC-ITEMS'!$D$4:$D$1000,SMALL(IF(C905='HELP ACC-ITEMS'!$C$4:$C$1000,ROW('HELP ACC-ITEMS'!$C$4:$C$1000)-3),COUNTIF($C$8:C905,C905))),"")</f>
        <v xml:space="preserve"> </v>
      </c>
      <c r="E905" s="56" t="str">
        <f t="array" ref="E905">IFERROR(INDEX('HELP ACC-ITEMS'!$E$4:$E$1000,SMALL(IF(C905='HELP ACC-ITEMS'!$C$4:$C$1000,ROW('HELP ACC-ITEMS'!$C$4:$C$1000)-3),COUNTIF($C$8:C905,C905))),"")</f>
        <v/>
      </c>
      <c r="F905" s="56" t="str">
        <f t="array" ref="F905">IFERROR(INDEX('HELP ACC-ITEMS'!$F$4:$F$1000,SMALL(IF(C905='HELP ACC-ITEMS'!$C$4:$C$1000,ROW('HELP ACC-ITEMS'!$C$4:$C$1000)-3),COUNTIF($C$8:C905,C905))),"")</f>
        <v xml:space="preserve"> </v>
      </c>
      <c r="G905" s="55">
        <f t="array" ref="G905">IF(OR(MID($E905,1,4)="وارد",MID($E905,1,10)="مرتجع عميل"),IF($D$3&lt;&gt;"",INDEX('HELP ACC-ITEMS'!$G$4:$G$1000,SMALL(IF(C905='HELP ACC-ITEMS'!$C$4:$C$1000,ROW('HELP ACC-ITEMS'!$C$4:$C$1000)-3),COUNTIF($C$8:C905,C905)))),0)</f>
        <v>0</v>
      </c>
      <c r="H905" s="55">
        <f t="array" ref="H905">IF(OR(MID($E905,1,5)="منصرف",MID($E905,1,10)="مرتجع مورد"),IF($D$3&lt;&gt;"",INDEX('HELP ACC-ITEMS'!$G$4:$G$1000,SMALL(IF(C905='HELP ACC-ITEMS'!$C$4:$C$1000,ROW('HELP ACC-ITEMS'!$C$4:$C$1000)-3),COUNTIF($C$8:C905,C905)))),0)</f>
        <v>0</v>
      </c>
      <c r="I905" s="55">
        <f t="shared" si="16"/>
        <v>0</v>
      </c>
      <c r="J905" s="55" t="str">
        <f t="array" ref="J905">IFERROR(INDEX('HELP ACC-ITEMS'!$H$4:$H$1000,SMALL(IF(C905='HELP ACC-ITEMS'!$C$4:$C$1000,ROW('HELP ACC-ITEMS'!$C$4:$C$1000)-3),COUNTIF($C$8:C905,C905))),"")</f>
        <v xml:space="preserve"> </v>
      </c>
    </row>
    <row r="906" spans="2:10">
      <c r="B906" s="55" t="str">
        <f>IF( E906&lt;&gt;"",COUNT($B$7:B905)+1,"")</f>
        <v/>
      </c>
      <c r="C906" s="57" t="str">
        <f>IFERROR(IF($D$3&lt;&gt;"",SMALL('HELP ACC-ITEMS'!$C$4:$C$1000,ROW(A900))," "),"    ")</f>
        <v xml:space="preserve"> </v>
      </c>
      <c r="D906" s="56" t="str">
        <f t="array" ref="D906">IFERROR(INDEX('HELP ACC-ITEMS'!$D$4:$D$1000,SMALL(IF(C906='HELP ACC-ITEMS'!$C$4:$C$1000,ROW('HELP ACC-ITEMS'!$C$4:$C$1000)-3),COUNTIF($C$8:C906,C906))),"")</f>
        <v xml:space="preserve"> </v>
      </c>
      <c r="E906" s="56" t="str">
        <f t="array" ref="E906">IFERROR(INDEX('HELP ACC-ITEMS'!$E$4:$E$1000,SMALL(IF(C906='HELP ACC-ITEMS'!$C$4:$C$1000,ROW('HELP ACC-ITEMS'!$C$4:$C$1000)-3),COUNTIF($C$8:C906,C906))),"")</f>
        <v/>
      </c>
      <c r="F906" s="56" t="str">
        <f t="array" ref="F906">IFERROR(INDEX('HELP ACC-ITEMS'!$F$4:$F$1000,SMALL(IF(C906='HELP ACC-ITEMS'!$C$4:$C$1000,ROW('HELP ACC-ITEMS'!$C$4:$C$1000)-3),COUNTIF($C$8:C906,C906))),"")</f>
        <v xml:space="preserve"> </v>
      </c>
      <c r="G906" s="55">
        <f t="array" ref="G906">IF(OR(MID($E906,1,4)="وارد",MID($E906,1,10)="مرتجع عميل"),IF($D$3&lt;&gt;"",INDEX('HELP ACC-ITEMS'!$G$4:$G$1000,SMALL(IF(C906='HELP ACC-ITEMS'!$C$4:$C$1000,ROW('HELP ACC-ITEMS'!$C$4:$C$1000)-3),COUNTIF($C$8:C906,C906)))),0)</f>
        <v>0</v>
      </c>
      <c r="H906" s="55">
        <f t="array" ref="H906">IF(OR(MID($E906,1,5)="منصرف",MID($E906,1,10)="مرتجع مورد"),IF($D$3&lt;&gt;"",INDEX('HELP ACC-ITEMS'!$G$4:$G$1000,SMALL(IF(C906='HELP ACC-ITEMS'!$C$4:$C$1000,ROW('HELP ACC-ITEMS'!$C$4:$C$1000)-3),COUNTIF($C$8:C906,C906)))),0)</f>
        <v>0</v>
      </c>
      <c r="I906" s="55">
        <f t="shared" si="16"/>
        <v>0</v>
      </c>
      <c r="J906" s="55" t="str">
        <f t="array" ref="J906">IFERROR(INDEX('HELP ACC-ITEMS'!$H$4:$H$1000,SMALL(IF(C906='HELP ACC-ITEMS'!$C$4:$C$1000,ROW('HELP ACC-ITEMS'!$C$4:$C$1000)-3),COUNTIF($C$8:C906,C906))),"")</f>
        <v xml:space="preserve"> </v>
      </c>
    </row>
    <row r="907" spans="2:10">
      <c r="B907" s="55" t="str">
        <f>IF( E907&lt;&gt;"",COUNT($B$7:B906)+1,"")</f>
        <v/>
      </c>
      <c r="C907" s="57" t="str">
        <f>IFERROR(IF($D$3&lt;&gt;"",SMALL('HELP ACC-ITEMS'!$C$4:$C$1000,ROW(A901))," "),"    ")</f>
        <v xml:space="preserve"> </v>
      </c>
      <c r="D907" s="56" t="str">
        <f t="array" ref="D907">IFERROR(INDEX('HELP ACC-ITEMS'!$D$4:$D$1000,SMALL(IF(C907='HELP ACC-ITEMS'!$C$4:$C$1000,ROW('HELP ACC-ITEMS'!$C$4:$C$1000)-3),COUNTIF($C$8:C907,C907))),"")</f>
        <v xml:space="preserve"> </v>
      </c>
      <c r="E907" s="56" t="str">
        <f t="array" ref="E907">IFERROR(INDEX('HELP ACC-ITEMS'!$E$4:$E$1000,SMALL(IF(C907='HELP ACC-ITEMS'!$C$4:$C$1000,ROW('HELP ACC-ITEMS'!$C$4:$C$1000)-3),COUNTIF($C$8:C907,C907))),"")</f>
        <v/>
      </c>
      <c r="F907" s="56" t="str">
        <f t="array" ref="F907">IFERROR(INDEX('HELP ACC-ITEMS'!$F$4:$F$1000,SMALL(IF(C907='HELP ACC-ITEMS'!$C$4:$C$1000,ROW('HELP ACC-ITEMS'!$C$4:$C$1000)-3),COUNTIF($C$8:C907,C907))),"")</f>
        <v xml:space="preserve"> </v>
      </c>
      <c r="G907" s="55">
        <f t="array" ref="G907">IF(OR(MID($E907,1,4)="وارد",MID($E907,1,10)="مرتجع عميل"),IF($D$3&lt;&gt;"",INDEX('HELP ACC-ITEMS'!$G$4:$G$1000,SMALL(IF(C907='HELP ACC-ITEMS'!$C$4:$C$1000,ROW('HELP ACC-ITEMS'!$C$4:$C$1000)-3),COUNTIF($C$8:C907,C907)))),0)</f>
        <v>0</v>
      </c>
      <c r="H907" s="55">
        <f t="array" ref="H907">IF(OR(MID($E907,1,5)="منصرف",MID($E907,1,10)="مرتجع مورد"),IF($D$3&lt;&gt;"",INDEX('HELP ACC-ITEMS'!$G$4:$G$1000,SMALL(IF(C907='HELP ACC-ITEMS'!$C$4:$C$1000,ROW('HELP ACC-ITEMS'!$C$4:$C$1000)-3),COUNTIF($C$8:C907,C907)))),0)</f>
        <v>0</v>
      </c>
      <c r="I907" s="55">
        <f t="shared" si="16"/>
        <v>0</v>
      </c>
      <c r="J907" s="55" t="str">
        <f t="array" ref="J907">IFERROR(INDEX('HELP ACC-ITEMS'!$H$4:$H$1000,SMALL(IF(C907='HELP ACC-ITEMS'!$C$4:$C$1000,ROW('HELP ACC-ITEMS'!$C$4:$C$1000)-3),COUNTIF($C$8:C907,C907))),"")</f>
        <v xml:space="preserve"> </v>
      </c>
    </row>
    <row r="908" spans="2:10">
      <c r="B908" s="55" t="str">
        <f>IF( E908&lt;&gt;"",COUNT($B$7:B907)+1,"")</f>
        <v/>
      </c>
      <c r="C908" s="57" t="str">
        <f>IFERROR(IF($D$3&lt;&gt;"",SMALL('HELP ACC-ITEMS'!$C$4:$C$1000,ROW(A902))," "),"    ")</f>
        <v xml:space="preserve"> </v>
      </c>
      <c r="D908" s="56" t="str">
        <f t="array" ref="D908">IFERROR(INDEX('HELP ACC-ITEMS'!$D$4:$D$1000,SMALL(IF(C908='HELP ACC-ITEMS'!$C$4:$C$1000,ROW('HELP ACC-ITEMS'!$C$4:$C$1000)-3),COUNTIF($C$8:C908,C908))),"")</f>
        <v xml:space="preserve"> </v>
      </c>
      <c r="E908" s="56" t="str">
        <f t="array" ref="E908">IFERROR(INDEX('HELP ACC-ITEMS'!$E$4:$E$1000,SMALL(IF(C908='HELP ACC-ITEMS'!$C$4:$C$1000,ROW('HELP ACC-ITEMS'!$C$4:$C$1000)-3),COUNTIF($C$8:C908,C908))),"")</f>
        <v/>
      </c>
      <c r="F908" s="56" t="str">
        <f t="array" ref="F908">IFERROR(INDEX('HELP ACC-ITEMS'!$F$4:$F$1000,SMALL(IF(C908='HELP ACC-ITEMS'!$C$4:$C$1000,ROW('HELP ACC-ITEMS'!$C$4:$C$1000)-3),COUNTIF($C$8:C908,C908))),"")</f>
        <v xml:space="preserve"> </v>
      </c>
      <c r="G908" s="55">
        <f t="array" ref="G908">IF(OR(MID($E908,1,4)="وارد",MID($E908,1,10)="مرتجع عميل"),IF($D$3&lt;&gt;"",INDEX('HELP ACC-ITEMS'!$G$4:$G$1000,SMALL(IF(C908='HELP ACC-ITEMS'!$C$4:$C$1000,ROW('HELP ACC-ITEMS'!$C$4:$C$1000)-3),COUNTIF($C$8:C908,C908)))),0)</f>
        <v>0</v>
      </c>
      <c r="H908" s="55">
        <f t="array" ref="H908">IF(OR(MID($E908,1,5)="منصرف",MID($E908,1,10)="مرتجع مورد"),IF($D$3&lt;&gt;"",INDEX('HELP ACC-ITEMS'!$G$4:$G$1000,SMALL(IF(C908='HELP ACC-ITEMS'!$C$4:$C$1000,ROW('HELP ACC-ITEMS'!$C$4:$C$1000)-3),COUNTIF($C$8:C908,C908)))),0)</f>
        <v>0</v>
      </c>
      <c r="I908" s="55">
        <f t="shared" si="16"/>
        <v>0</v>
      </c>
      <c r="J908" s="55" t="str">
        <f t="array" ref="J908">IFERROR(INDEX('HELP ACC-ITEMS'!$H$4:$H$1000,SMALL(IF(C908='HELP ACC-ITEMS'!$C$4:$C$1000,ROW('HELP ACC-ITEMS'!$C$4:$C$1000)-3),COUNTIF($C$8:C908,C908))),"")</f>
        <v xml:space="preserve"> </v>
      </c>
    </row>
    <row r="909" spans="2:10">
      <c r="B909" s="55" t="str">
        <f>IF( E909&lt;&gt;"",COUNT($B$7:B908)+1,"")</f>
        <v/>
      </c>
      <c r="C909" s="57" t="str">
        <f>IFERROR(IF($D$3&lt;&gt;"",SMALL('HELP ACC-ITEMS'!$C$4:$C$1000,ROW(A903))," "),"    ")</f>
        <v xml:space="preserve"> </v>
      </c>
      <c r="D909" s="56" t="str">
        <f t="array" ref="D909">IFERROR(INDEX('HELP ACC-ITEMS'!$D$4:$D$1000,SMALL(IF(C909='HELP ACC-ITEMS'!$C$4:$C$1000,ROW('HELP ACC-ITEMS'!$C$4:$C$1000)-3),COUNTIF($C$8:C909,C909))),"")</f>
        <v xml:space="preserve"> </v>
      </c>
      <c r="E909" s="56" t="str">
        <f t="array" ref="E909">IFERROR(INDEX('HELP ACC-ITEMS'!$E$4:$E$1000,SMALL(IF(C909='HELP ACC-ITEMS'!$C$4:$C$1000,ROW('HELP ACC-ITEMS'!$C$4:$C$1000)-3),COUNTIF($C$8:C909,C909))),"")</f>
        <v/>
      </c>
      <c r="F909" s="56" t="str">
        <f t="array" ref="F909">IFERROR(INDEX('HELP ACC-ITEMS'!$F$4:$F$1000,SMALL(IF(C909='HELP ACC-ITEMS'!$C$4:$C$1000,ROW('HELP ACC-ITEMS'!$C$4:$C$1000)-3),COUNTIF($C$8:C909,C909))),"")</f>
        <v xml:space="preserve"> </v>
      </c>
      <c r="G909" s="55">
        <f t="array" ref="G909">IF(OR(MID($E909,1,4)="وارد",MID($E909,1,10)="مرتجع عميل"),IF($D$3&lt;&gt;"",INDEX('HELP ACC-ITEMS'!$G$4:$G$1000,SMALL(IF(C909='HELP ACC-ITEMS'!$C$4:$C$1000,ROW('HELP ACC-ITEMS'!$C$4:$C$1000)-3),COUNTIF($C$8:C909,C909)))),0)</f>
        <v>0</v>
      </c>
      <c r="H909" s="55">
        <f t="array" ref="H909">IF(OR(MID($E909,1,5)="منصرف",MID($E909,1,10)="مرتجع مورد"),IF($D$3&lt;&gt;"",INDEX('HELP ACC-ITEMS'!$G$4:$G$1000,SMALL(IF(C909='HELP ACC-ITEMS'!$C$4:$C$1000,ROW('HELP ACC-ITEMS'!$C$4:$C$1000)-3),COUNTIF($C$8:C909,C909)))),0)</f>
        <v>0</v>
      </c>
      <c r="I909" s="55">
        <f t="shared" si="16"/>
        <v>0</v>
      </c>
      <c r="J909" s="55" t="str">
        <f t="array" ref="J909">IFERROR(INDEX('HELP ACC-ITEMS'!$H$4:$H$1000,SMALL(IF(C909='HELP ACC-ITEMS'!$C$4:$C$1000,ROW('HELP ACC-ITEMS'!$C$4:$C$1000)-3),COUNTIF($C$8:C909,C909))),"")</f>
        <v xml:space="preserve"> </v>
      </c>
    </row>
    <row r="910" spans="2:10">
      <c r="B910" s="55" t="str">
        <f>IF( E910&lt;&gt;"",COUNT($B$7:B909)+1,"")</f>
        <v/>
      </c>
      <c r="C910" s="57" t="str">
        <f>IFERROR(IF($D$3&lt;&gt;"",SMALL('HELP ACC-ITEMS'!$C$4:$C$1000,ROW(A904))," "),"    ")</f>
        <v xml:space="preserve"> </v>
      </c>
      <c r="D910" s="56" t="str">
        <f t="array" ref="D910">IFERROR(INDEX('HELP ACC-ITEMS'!$D$4:$D$1000,SMALL(IF(C910='HELP ACC-ITEMS'!$C$4:$C$1000,ROW('HELP ACC-ITEMS'!$C$4:$C$1000)-3),COUNTIF($C$8:C910,C910))),"")</f>
        <v xml:space="preserve"> </v>
      </c>
      <c r="E910" s="56" t="str">
        <f t="array" ref="E910">IFERROR(INDEX('HELP ACC-ITEMS'!$E$4:$E$1000,SMALL(IF(C910='HELP ACC-ITEMS'!$C$4:$C$1000,ROW('HELP ACC-ITEMS'!$C$4:$C$1000)-3),COUNTIF($C$8:C910,C910))),"")</f>
        <v/>
      </c>
      <c r="F910" s="56" t="str">
        <f t="array" ref="F910">IFERROR(INDEX('HELP ACC-ITEMS'!$F$4:$F$1000,SMALL(IF(C910='HELP ACC-ITEMS'!$C$4:$C$1000,ROW('HELP ACC-ITEMS'!$C$4:$C$1000)-3),COUNTIF($C$8:C910,C910))),"")</f>
        <v xml:space="preserve"> </v>
      </c>
      <c r="G910" s="55">
        <f t="array" ref="G910">IF(OR(MID($E910,1,4)="وارد",MID($E910,1,10)="مرتجع عميل"),IF($D$3&lt;&gt;"",INDEX('HELP ACC-ITEMS'!$G$4:$G$1000,SMALL(IF(C910='HELP ACC-ITEMS'!$C$4:$C$1000,ROW('HELP ACC-ITEMS'!$C$4:$C$1000)-3),COUNTIF($C$8:C910,C910)))),0)</f>
        <v>0</v>
      </c>
      <c r="H910" s="55">
        <f t="array" ref="H910">IF(OR(MID($E910,1,5)="منصرف",MID($E910,1,10)="مرتجع مورد"),IF($D$3&lt;&gt;"",INDEX('HELP ACC-ITEMS'!$G$4:$G$1000,SMALL(IF(C910='HELP ACC-ITEMS'!$C$4:$C$1000,ROW('HELP ACC-ITEMS'!$C$4:$C$1000)-3),COUNTIF($C$8:C910,C910)))),0)</f>
        <v>0</v>
      </c>
      <c r="I910" s="55">
        <f t="shared" ref="I910:I973" si="17">I909+G910-H910</f>
        <v>0</v>
      </c>
      <c r="J910" s="55" t="str">
        <f t="array" ref="J910">IFERROR(INDEX('HELP ACC-ITEMS'!$H$4:$H$1000,SMALL(IF(C910='HELP ACC-ITEMS'!$C$4:$C$1000,ROW('HELP ACC-ITEMS'!$C$4:$C$1000)-3),COUNTIF($C$8:C910,C910))),"")</f>
        <v xml:space="preserve"> </v>
      </c>
    </row>
    <row r="911" spans="2:10">
      <c r="B911" s="55" t="str">
        <f>IF( E911&lt;&gt;"",COUNT($B$7:B910)+1,"")</f>
        <v/>
      </c>
      <c r="C911" s="57" t="str">
        <f>IFERROR(IF($D$3&lt;&gt;"",SMALL('HELP ACC-ITEMS'!$C$4:$C$1000,ROW(A905))," "),"    ")</f>
        <v xml:space="preserve"> </v>
      </c>
      <c r="D911" s="56" t="str">
        <f t="array" ref="D911">IFERROR(INDEX('HELP ACC-ITEMS'!$D$4:$D$1000,SMALL(IF(C911='HELP ACC-ITEMS'!$C$4:$C$1000,ROW('HELP ACC-ITEMS'!$C$4:$C$1000)-3),COUNTIF($C$8:C911,C911))),"")</f>
        <v xml:space="preserve"> </v>
      </c>
      <c r="E911" s="56" t="str">
        <f t="array" ref="E911">IFERROR(INDEX('HELP ACC-ITEMS'!$E$4:$E$1000,SMALL(IF(C911='HELP ACC-ITEMS'!$C$4:$C$1000,ROW('HELP ACC-ITEMS'!$C$4:$C$1000)-3),COUNTIF($C$8:C911,C911))),"")</f>
        <v/>
      </c>
      <c r="F911" s="56" t="str">
        <f t="array" ref="F911">IFERROR(INDEX('HELP ACC-ITEMS'!$F$4:$F$1000,SMALL(IF(C911='HELP ACC-ITEMS'!$C$4:$C$1000,ROW('HELP ACC-ITEMS'!$C$4:$C$1000)-3),COUNTIF($C$8:C911,C911))),"")</f>
        <v xml:space="preserve"> </v>
      </c>
      <c r="G911" s="55">
        <f t="array" ref="G911">IF(OR(MID($E911,1,4)="وارد",MID($E911,1,10)="مرتجع عميل"),IF($D$3&lt;&gt;"",INDEX('HELP ACC-ITEMS'!$G$4:$G$1000,SMALL(IF(C911='HELP ACC-ITEMS'!$C$4:$C$1000,ROW('HELP ACC-ITEMS'!$C$4:$C$1000)-3),COUNTIF($C$8:C911,C911)))),0)</f>
        <v>0</v>
      </c>
      <c r="H911" s="55">
        <f t="array" ref="H911">IF(OR(MID($E911,1,5)="منصرف",MID($E911,1,10)="مرتجع مورد"),IF($D$3&lt;&gt;"",INDEX('HELP ACC-ITEMS'!$G$4:$G$1000,SMALL(IF(C911='HELP ACC-ITEMS'!$C$4:$C$1000,ROW('HELP ACC-ITEMS'!$C$4:$C$1000)-3),COUNTIF($C$8:C911,C911)))),0)</f>
        <v>0</v>
      </c>
      <c r="I911" s="55">
        <f t="shared" si="17"/>
        <v>0</v>
      </c>
      <c r="J911" s="55" t="str">
        <f t="array" ref="J911">IFERROR(INDEX('HELP ACC-ITEMS'!$H$4:$H$1000,SMALL(IF(C911='HELP ACC-ITEMS'!$C$4:$C$1000,ROW('HELP ACC-ITEMS'!$C$4:$C$1000)-3),COUNTIF($C$8:C911,C911))),"")</f>
        <v xml:space="preserve"> </v>
      </c>
    </row>
    <row r="912" spans="2:10">
      <c r="B912" s="55" t="str">
        <f>IF( E912&lt;&gt;"",COUNT($B$7:B911)+1,"")</f>
        <v/>
      </c>
      <c r="C912" s="57" t="str">
        <f>IFERROR(IF($D$3&lt;&gt;"",SMALL('HELP ACC-ITEMS'!$C$4:$C$1000,ROW(A906))," "),"    ")</f>
        <v xml:space="preserve"> </v>
      </c>
      <c r="D912" s="56" t="str">
        <f t="array" ref="D912">IFERROR(INDEX('HELP ACC-ITEMS'!$D$4:$D$1000,SMALL(IF(C912='HELP ACC-ITEMS'!$C$4:$C$1000,ROW('HELP ACC-ITEMS'!$C$4:$C$1000)-3),COUNTIF($C$8:C912,C912))),"")</f>
        <v xml:space="preserve"> </v>
      </c>
      <c r="E912" s="56" t="str">
        <f t="array" ref="E912">IFERROR(INDEX('HELP ACC-ITEMS'!$E$4:$E$1000,SMALL(IF(C912='HELP ACC-ITEMS'!$C$4:$C$1000,ROW('HELP ACC-ITEMS'!$C$4:$C$1000)-3),COUNTIF($C$8:C912,C912))),"")</f>
        <v/>
      </c>
      <c r="F912" s="56" t="str">
        <f t="array" ref="F912">IFERROR(INDEX('HELP ACC-ITEMS'!$F$4:$F$1000,SMALL(IF(C912='HELP ACC-ITEMS'!$C$4:$C$1000,ROW('HELP ACC-ITEMS'!$C$4:$C$1000)-3),COUNTIF($C$8:C912,C912))),"")</f>
        <v xml:space="preserve"> </v>
      </c>
      <c r="G912" s="55">
        <f t="array" ref="G912">IF(OR(MID($E912,1,4)="وارد",MID($E912,1,10)="مرتجع عميل"),IF($D$3&lt;&gt;"",INDEX('HELP ACC-ITEMS'!$G$4:$G$1000,SMALL(IF(C912='HELP ACC-ITEMS'!$C$4:$C$1000,ROW('HELP ACC-ITEMS'!$C$4:$C$1000)-3),COUNTIF($C$8:C912,C912)))),0)</f>
        <v>0</v>
      </c>
      <c r="H912" s="55">
        <f t="array" ref="H912">IF(OR(MID($E912,1,5)="منصرف",MID($E912,1,10)="مرتجع مورد"),IF($D$3&lt;&gt;"",INDEX('HELP ACC-ITEMS'!$G$4:$G$1000,SMALL(IF(C912='HELP ACC-ITEMS'!$C$4:$C$1000,ROW('HELP ACC-ITEMS'!$C$4:$C$1000)-3),COUNTIF($C$8:C912,C912)))),0)</f>
        <v>0</v>
      </c>
      <c r="I912" s="55">
        <f t="shared" si="17"/>
        <v>0</v>
      </c>
      <c r="J912" s="55" t="str">
        <f t="array" ref="J912">IFERROR(INDEX('HELP ACC-ITEMS'!$H$4:$H$1000,SMALL(IF(C912='HELP ACC-ITEMS'!$C$4:$C$1000,ROW('HELP ACC-ITEMS'!$C$4:$C$1000)-3),COUNTIF($C$8:C912,C912))),"")</f>
        <v xml:space="preserve"> </v>
      </c>
    </row>
    <row r="913" spans="2:10">
      <c r="B913" s="55" t="str">
        <f>IF( E913&lt;&gt;"",COUNT($B$7:B912)+1,"")</f>
        <v/>
      </c>
      <c r="C913" s="57" t="str">
        <f>IFERROR(IF($D$3&lt;&gt;"",SMALL('HELP ACC-ITEMS'!$C$4:$C$1000,ROW(A907))," "),"    ")</f>
        <v xml:space="preserve"> </v>
      </c>
      <c r="D913" s="56" t="str">
        <f t="array" ref="D913">IFERROR(INDEX('HELP ACC-ITEMS'!$D$4:$D$1000,SMALL(IF(C913='HELP ACC-ITEMS'!$C$4:$C$1000,ROW('HELP ACC-ITEMS'!$C$4:$C$1000)-3),COUNTIF($C$8:C913,C913))),"")</f>
        <v xml:space="preserve"> </v>
      </c>
      <c r="E913" s="56" t="str">
        <f t="array" ref="E913">IFERROR(INDEX('HELP ACC-ITEMS'!$E$4:$E$1000,SMALL(IF(C913='HELP ACC-ITEMS'!$C$4:$C$1000,ROW('HELP ACC-ITEMS'!$C$4:$C$1000)-3),COUNTIF($C$8:C913,C913))),"")</f>
        <v/>
      </c>
      <c r="F913" s="56" t="str">
        <f t="array" ref="F913">IFERROR(INDEX('HELP ACC-ITEMS'!$F$4:$F$1000,SMALL(IF(C913='HELP ACC-ITEMS'!$C$4:$C$1000,ROW('HELP ACC-ITEMS'!$C$4:$C$1000)-3),COUNTIF($C$8:C913,C913))),"")</f>
        <v xml:space="preserve"> </v>
      </c>
      <c r="G913" s="55">
        <f t="array" ref="G913">IF(OR(MID($E913,1,4)="وارد",MID($E913,1,10)="مرتجع عميل"),IF($D$3&lt;&gt;"",INDEX('HELP ACC-ITEMS'!$G$4:$G$1000,SMALL(IF(C913='HELP ACC-ITEMS'!$C$4:$C$1000,ROW('HELP ACC-ITEMS'!$C$4:$C$1000)-3),COUNTIF($C$8:C913,C913)))),0)</f>
        <v>0</v>
      </c>
      <c r="H913" s="55">
        <f t="array" ref="H913">IF(OR(MID($E913,1,5)="منصرف",MID($E913,1,10)="مرتجع مورد"),IF($D$3&lt;&gt;"",INDEX('HELP ACC-ITEMS'!$G$4:$G$1000,SMALL(IF(C913='HELP ACC-ITEMS'!$C$4:$C$1000,ROW('HELP ACC-ITEMS'!$C$4:$C$1000)-3),COUNTIF($C$8:C913,C913)))),0)</f>
        <v>0</v>
      </c>
      <c r="I913" s="55">
        <f t="shared" si="17"/>
        <v>0</v>
      </c>
      <c r="J913" s="55" t="str">
        <f t="array" ref="J913">IFERROR(INDEX('HELP ACC-ITEMS'!$H$4:$H$1000,SMALL(IF(C913='HELP ACC-ITEMS'!$C$4:$C$1000,ROW('HELP ACC-ITEMS'!$C$4:$C$1000)-3),COUNTIF($C$8:C913,C913))),"")</f>
        <v xml:space="preserve"> </v>
      </c>
    </row>
    <row r="914" spans="2:10">
      <c r="B914" s="55" t="str">
        <f>IF( E914&lt;&gt;"",COUNT($B$7:B913)+1,"")</f>
        <v/>
      </c>
      <c r="C914" s="57" t="str">
        <f>IFERROR(IF($D$3&lt;&gt;"",SMALL('HELP ACC-ITEMS'!$C$4:$C$1000,ROW(A908))," "),"    ")</f>
        <v xml:space="preserve"> </v>
      </c>
      <c r="D914" s="56" t="str">
        <f t="array" ref="D914">IFERROR(INDEX('HELP ACC-ITEMS'!$D$4:$D$1000,SMALL(IF(C914='HELP ACC-ITEMS'!$C$4:$C$1000,ROW('HELP ACC-ITEMS'!$C$4:$C$1000)-3),COUNTIF($C$8:C914,C914))),"")</f>
        <v xml:space="preserve"> </v>
      </c>
      <c r="E914" s="56" t="str">
        <f t="array" ref="E914">IFERROR(INDEX('HELP ACC-ITEMS'!$E$4:$E$1000,SMALL(IF(C914='HELP ACC-ITEMS'!$C$4:$C$1000,ROW('HELP ACC-ITEMS'!$C$4:$C$1000)-3),COUNTIF($C$8:C914,C914))),"")</f>
        <v/>
      </c>
      <c r="F914" s="56" t="str">
        <f t="array" ref="F914">IFERROR(INDEX('HELP ACC-ITEMS'!$F$4:$F$1000,SMALL(IF(C914='HELP ACC-ITEMS'!$C$4:$C$1000,ROW('HELP ACC-ITEMS'!$C$4:$C$1000)-3),COUNTIF($C$8:C914,C914))),"")</f>
        <v xml:space="preserve"> </v>
      </c>
      <c r="G914" s="55">
        <f t="array" ref="G914">IF(OR(MID($E914,1,4)="وارد",MID($E914,1,10)="مرتجع عميل"),IF($D$3&lt;&gt;"",INDEX('HELP ACC-ITEMS'!$G$4:$G$1000,SMALL(IF(C914='HELP ACC-ITEMS'!$C$4:$C$1000,ROW('HELP ACC-ITEMS'!$C$4:$C$1000)-3),COUNTIF($C$8:C914,C914)))),0)</f>
        <v>0</v>
      </c>
      <c r="H914" s="55">
        <f t="array" ref="H914">IF(OR(MID($E914,1,5)="منصرف",MID($E914,1,10)="مرتجع مورد"),IF($D$3&lt;&gt;"",INDEX('HELP ACC-ITEMS'!$G$4:$G$1000,SMALL(IF(C914='HELP ACC-ITEMS'!$C$4:$C$1000,ROW('HELP ACC-ITEMS'!$C$4:$C$1000)-3),COUNTIF($C$8:C914,C914)))),0)</f>
        <v>0</v>
      </c>
      <c r="I914" s="55">
        <f t="shared" si="17"/>
        <v>0</v>
      </c>
      <c r="J914" s="55" t="str">
        <f t="array" ref="J914">IFERROR(INDEX('HELP ACC-ITEMS'!$H$4:$H$1000,SMALL(IF(C914='HELP ACC-ITEMS'!$C$4:$C$1000,ROW('HELP ACC-ITEMS'!$C$4:$C$1000)-3),COUNTIF($C$8:C914,C914))),"")</f>
        <v xml:space="preserve"> </v>
      </c>
    </row>
    <row r="915" spans="2:10">
      <c r="B915" s="55" t="str">
        <f>IF( E915&lt;&gt;"",COUNT($B$7:B914)+1,"")</f>
        <v/>
      </c>
      <c r="C915" s="57" t="str">
        <f>IFERROR(IF($D$3&lt;&gt;"",SMALL('HELP ACC-ITEMS'!$C$4:$C$1000,ROW(A909))," "),"    ")</f>
        <v xml:space="preserve"> </v>
      </c>
      <c r="D915" s="56" t="str">
        <f t="array" ref="D915">IFERROR(INDEX('HELP ACC-ITEMS'!$D$4:$D$1000,SMALL(IF(C915='HELP ACC-ITEMS'!$C$4:$C$1000,ROW('HELP ACC-ITEMS'!$C$4:$C$1000)-3),COUNTIF($C$8:C915,C915))),"")</f>
        <v xml:space="preserve"> </v>
      </c>
      <c r="E915" s="56" t="str">
        <f t="array" ref="E915">IFERROR(INDEX('HELP ACC-ITEMS'!$E$4:$E$1000,SMALL(IF(C915='HELP ACC-ITEMS'!$C$4:$C$1000,ROW('HELP ACC-ITEMS'!$C$4:$C$1000)-3),COUNTIF($C$8:C915,C915))),"")</f>
        <v/>
      </c>
      <c r="F915" s="56" t="str">
        <f t="array" ref="F915">IFERROR(INDEX('HELP ACC-ITEMS'!$F$4:$F$1000,SMALL(IF(C915='HELP ACC-ITEMS'!$C$4:$C$1000,ROW('HELP ACC-ITEMS'!$C$4:$C$1000)-3),COUNTIF($C$8:C915,C915))),"")</f>
        <v xml:space="preserve"> </v>
      </c>
      <c r="G915" s="55">
        <f t="array" ref="G915">IF(OR(MID($E915,1,4)="وارد",MID($E915,1,10)="مرتجع عميل"),IF($D$3&lt;&gt;"",INDEX('HELP ACC-ITEMS'!$G$4:$G$1000,SMALL(IF(C915='HELP ACC-ITEMS'!$C$4:$C$1000,ROW('HELP ACC-ITEMS'!$C$4:$C$1000)-3),COUNTIF($C$8:C915,C915)))),0)</f>
        <v>0</v>
      </c>
      <c r="H915" s="55">
        <f t="array" ref="H915">IF(OR(MID($E915,1,5)="منصرف",MID($E915,1,10)="مرتجع مورد"),IF($D$3&lt;&gt;"",INDEX('HELP ACC-ITEMS'!$G$4:$G$1000,SMALL(IF(C915='HELP ACC-ITEMS'!$C$4:$C$1000,ROW('HELP ACC-ITEMS'!$C$4:$C$1000)-3),COUNTIF($C$8:C915,C915)))),0)</f>
        <v>0</v>
      </c>
      <c r="I915" s="55">
        <f t="shared" si="17"/>
        <v>0</v>
      </c>
      <c r="J915" s="55" t="str">
        <f t="array" ref="J915">IFERROR(INDEX('HELP ACC-ITEMS'!$H$4:$H$1000,SMALL(IF(C915='HELP ACC-ITEMS'!$C$4:$C$1000,ROW('HELP ACC-ITEMS'!$C$4:$C$1000)-3),COUNTIF($C$8:C915,C915))),"")</f>
        <v xml:space="preserve"> </v>
      </c>
    </row>
    <row r="916" spans="2:10">
      <c r="B916" s="55" t="str">
        <f>IF( E916&lt;&gt;"",COUNT($B$7:B915)+1,"")</f>
        <v/>
      </c>
      <c r="C916" s="57" t="str">
        <f>IFERROR(IF($D$3&lt;&gt;"",SMALL('HELP ACC-ITEMS'!$C$4:$C$1000,ROW(A910))," "),"    ")</f>
        <v xml:space="preserve"> </v>
      </c>
      <c r="D916" s="56" t="str">
        <f t="array" ref="D916">IFERROR(INDEX('HELP ACC-ITEMS'!$D$4:$D$1000,SMALL(IF(C916='HELP ACC-ITEMS'!$C$4:$C$1000,ROW('HELP ACC-ITEMS'!$C$4:$C$1000)-3),COUNTIF($C$8:C916,C916))),"")</f>
        <v xml:space="preserve"> </v>
      </c>
      <c r="E916" s="56" t="str">
        <f t="array" ref="E916">IFERROR(INDEX('HELP ACC-ITEMS'!$E$4:$E$1000,SMALL(IF(C916='HELP ACC-ITEMS'!$C$4:$C$1000,ROW('HELP ACC-ITEMS'!$C$4:$C$1000)-3),COUNTIF($C$8:C916,C916))),"")</f>
        <v/>
      </c>
      <c r="F916" s="56" t="str">
        <f t="array" ref="F916">IFERROR(INDEX('HELP ACC-ITEMS'!$F$4:$F$1000,SMALL(IF(C916='HELP ACC-ITEMS'!$C$4:$C$1000,ROW('HELP ACC-ITEMS'!$C$4:$C$1000)-3),COUNTIF($C$8:C916,C916))),"")</f>
        <v xml:space="preserve"> </v>
      </c>
      <c r="G916" s="55">
        <f t="array" ref="G916">IF(OR(MID($E916,1,4)="وارد",MID($E916,1,10)="مرتجع عميل"),IF($D$3&lt;&gt;"",INDEX('HELP ACC-ITEMS'!$G$4:$G$1000,SMALL(IF(C916='HELP ACC-ITEMS'!$C$4:$C$1000,ROW('HELP ACC-ITEMS'!$C$4:$C$1000)-3),COUNTIF($C$8:C916,C916)))),0)</f>
        <v>0</v>
      </c>
      <c r="H916" s="55">
        <f t="array" ref="H916">IF(OR(MID($E916,1,5)="منصرف",MID($E916,1,10)="مرتجع مورد"),IF($D$3&lt;&gt;"",INDEX('HELP ACC-ITEMS'!$G$4:$G$1000,SMALL(IF(C916='HELP ACC-ITEMS'!$C$4:$C$1000,ROW('HELP ACC-ITEMS'!$C$4:$C$1000)-3),COUNTIF($C$8:C916,C916)))),0)</f>
        <v>0</v>
      </c>
      <c r="I916" s="55">
        <f t="shared" si="17"/>
        <v>0</v>
      </c>
      <c r="J916" s="55" t="str">
        <f t="array" ref="J916">IFERROR(INDEX('HELP ACC-ITEMS'!$H$4:$H$1000,SMALL(IF(C916='HELP ACC-ITEMS'!$C$4:$C$1000,ROW('HELP ACC-ITEMS'!$C$4:$C$1000)-3),COUNTIF($C$8:C916,C916))),"")</f>
        <v xml:space="preserve"> </v>
      </c>
    </row>
    <row r="917" spans="2:10">
      <c r="B917" s="55" t="str">
        <f>IF( E917&lt;&gt;"",COUNT($B$7:B916)+1,"")</f>
        <v/>
      </c>
      <c r="C917" s="57" t="str">
        <f>IFERROR(IF($D$3&lt;&gt;"",SMALL('HELP ACC-ITEMS'!$C$4:$C$1000,ROW(A911))," "),"    ")</f>
        <v xml:space="preserve"> </v>
      </c>
      <c r="D917" s="56" t="str">
        <f t="array" ref="D917">IFERROR(INDEX('HELP ACC-ITEMS'!$D$4:$D$1000,SMALL(IF(C917='HELP ACC-ITEMS'!$C$4:$C$1000,ROW('HELP ACC-ITEMS'!$C$4:$C$1000)-3),COUNTIF($C$8:C917,C917))),"")</f>
        <v xml:space="preserve"> </v>
      </c>
      <c r="E917" s="56" t="str">
        <f t="array" ref="E917">IFERROR(INDEX('HELP ACC-ITEMS'!$E$4:$E$1000,SMALL(IF(C917='HELP ACC-ITEMS'!$C$4:$C$1000,ROW('HELP ACC-ITEMS'!$C$4:$C$1000)-3),COUNTIF($C$8:C917,C917))),"")</f>
        <v/>
      </c>
      <c r="F917" s="56" t="str">
        <f t="array" ref="F917">IFERROR(INDEX('HELP ACC-ITEMS'!$F$4:$F$1000,SMALL(IF(C917='HELP ACC-ITEMS'!$C$4:$C$1000,ROW('HELP ACC-ITEMS'!$C$4:$C$1000)-3),COUNTIF($C$8:C917,C917))),"")</f>
        <v xml:space="preserve"> </v>
      </c>
      <c r="G917" s="55">
        <f t="array" ref="G917">IF(OR(MID($E917,1,4)="وارد",MID($E917,1,10)="مرتجع عميل"),IF($D$3&lt;&gt;"",INDEX('HELP ACC-ITEMS'!$G$4:$G$1000,SMALL(IF(C917='HELP ACC-ITEMS'!$C$4:$C$1000,ROW('HELP ACC-ITEMS'!$C$4:$C$1000)-3),COUNTIF($C$8:C917,C917)))),0)</f>
        <v>0</v>
      </c>
      <c r="H917" s="55">
        <f t="array" ref="H917">IF(OR(MID($E917,1,5)="منصرف",MID($E917,1,10)="مرتجع مورد"),IF($D$3&lt;&gt;"",INDEX('HELP ACC-ITEMS'!$G$4:$G$1000,SMALL(IF(C917='HELP ACC-ITEMS'!$C$4:$C$1000,ROW('HELP ACC-ITEMS'!$C$4:$C$1000)-3),COUNTIF($C$8:C917,C917)))),0)</f>
        <v>0</v>
      </c>
      <c r="I917" s="55">
        <f t="shared" si="17"/>
        <v>0</v>
      </c>
      <c r="J917" s="55" t="str">
        <f t="array" ref="J917">IFERROR(INDEX('HELP ACC-ITEMS'!$H$4:$H$1000,SMALL(IF(C917='HELP ACC-ITEMS'!$C$4:$C$1000,ROW('HELP ACC-ITEMS'!$C$4:$C$1000)-3),COUNTIF($C$8:C917,C917))),"")</f>
        <v xml:space="preserve"> </v>
      </c>
    </row>
    <row r="918" spans="2:10">
      <c r="B918" s="55" t="str">
        <f>IF( E918&lt;&gt;"",COUNT($B$7:B917)+1,"")</f>
        <v/>
      </c>
      <c r="C918" s="57" t="str">
        <f>IFERROR(IF($D$3&lt;&gt;"",SMALL('HELP ACC-ITEMS'!$C$4:$C$1000,ROW(A912))," "),"    ")</f>
        <v xml:space="preserve"> </v>
      </c>
      <c r="D918" s="56" t="str">
        <f t="array" ref="D918">IFERROR(INDEX('HELP ACC-ITEMS'!$D$4:$D$1000,SMALL(IF(C918='HELP ACC-ITEMS'!$C$4:$C$1000,ROW('HELP ACC-ITEMS'!$C$4:$C$1000)-3),COUNTIF($C$8:C918,C918))),"")</f>
        <v xml:space="preserve"> </v>
      </c>
      <c r="E918" s="56" t="str">
        <f t="array" ref="E918">IFERROR(INDEX('HELP ACC-ITEMS'!$E$4:$E$1000,SMALL(IF(C918='HELP ACC-ITEMS'!$C$4:$C$1000,ROW('HELP ACC-ITEMS'!$C$4:$C$1000)-3),COUNTIF($C$8:C918,C918))),"")</f>
        <v/>
      </c>
      <c r="F918" s="56" t="str">
        <f t="array" ref="F918">IFERROR(INDEX('HELP ACC-ITEMS'!$F$4:$F$1000,SMALL(IF(C918='HELP ACC-ITEMS'!$C$4:$C$1000,ROW('HELP ACC-ITEMS'!$C$4:$C$1000)-3),COUNTIF($C$8:C918,C918))),"")</f>
        <v xml:space="preserve"> </v>
      </c>
      <c r="G918" s="55">
        <f t="array" ref="G918">IF(OR(MID($E918,1,4)="وارد",MID($E918,1,10)="مرتجع عميل"),IF($D$3&lt;&gt;"",INDEX('HELP ACC-ITEMS'!$G$4:$G$1000,SMALL(IF(C918='HELP ACC-ITEMS'!$C$4:$C$1000,ROW('HELP ACC-ITEMS'!$C$4:$C$1000)-3),COUNTIF($C$8:C918,C918)))),0)</f>
        <v>0</v>
      </c>
      <c r="H918" s="55">
        <f t="array" ref="H918">IF(OR(MID($E918,1,5)="منصرف",MID($E918,1,10)="مرتجع مورد"),IF($D$3&lt;&gt;"",INDEX('HELP ACC-ITEMS'!$G$4:$G$1000,SMALL(IF(C918='HELP ACC-ITEMS'!$C$4:$C$1000,ROW('HELP ACC-ITEMS'!$C$4:$C$1000)-3),COUNTIF($C$8:C918,C918)))),0)</f>
        <v>0</v>
      </c>
      <c r="I918" s="55">
        <f t="shared" si="17"/>
        <v>0</v>
      </c>
      <c r="J918" s="55" t="str">
        <f t="array" ref="J918">IFERROR(INDEX('HELP ACC-ITEMS'!$H$4:$H$1000,SMALL(IF(C918='HELP ACC-ITEMS'!$C$4:$C$1000,ROW('HELP ACC-ITEMS'!$C$4:$C$1000)-3),COUNTIF($C$8:C918,C918))),"")</f>
        <v xml:space="preserve"> </v>
      </c>
    </row>
    <row r="919" spans="2:10">
      <c r="B919" s="55" t="str">
        <f>IF( E919&lt;&gt;"",COUNT($B$7:B918)+1,"")</f>
        <v/>
      </c>
      <c r="C919" s="57" t="str">
        <f>IFERROR(IF($D$3&lt;&gt;"",SMALL('HELP ACC-ITEMS'!$C$4:$C$1000,ROW(A913))," "),"    ")</f>
        <v xml:space="preserve"> </v>
      </c>
      <c r="D919" s="56" t="str">
        <f t="array" ref="D919">IFERROR(INDEX('HELP ACC-ITEMS'!$D$4:$D$1000,SMALL(IF(C919='HELP ACC-ITEMS'!$C$4:$C$1000,ROW('HELP ACC-ITEMS'!$C$4:$C$1000)-3),COUNTIF($C$8:C919,C919))),"")</f>
        <v xml:space="preserve"> </v>
      </c>
      <c r="E919" s="56" t="str">
        <f t="array" ref="E919">IFERROR(INDEX('HELP ACC-ITEMS'!$E$4:$E$1000,SMALL(IF(C919='HELP ACC-ITEMS'!$C$4:$C$1000,ROW('HELP ACC-ITEMS'!$C$4:$C$1000)-3),COUNTIF($C$8:C919,C919))),"")</f>
        <v/>
      </c>
      <c r="F919" s="56" t="str">
        <f t="array" ref="F919">IFERROR(INDEX('HELP ACC-ITEMS'!$F$4:$F$1000,SMALL(IF(C919='HELP ACC-ITEMS'!$C$4:$C$1000,ROW('HELP ACC-ITEMS'!$C$4:$C$1000)-3),COUNTIF($C$8:C919,C919))),"")</f>
        <v xml:space="preserve"> </v>
      </c>
      <c r="G919" s="55">
        <f t="array" ref="G919">IF(OR(MID($E919,1,4)="وارد",MID($E919,1,10)="مرتجع عميل"),IF($D$3&lt;&gt;"",INDEX('HELP ACC-ITEMS'!$G$4:$G$1000,SMALL(IF(C919='HELP ACC-ITEMS'!$C$4:$C$1000,ROW('HELP ACC-ITEMS'!$C$4:$C$1000)-3),COUNTIF($C$8:C919,C919)))),0)</f>
        <v>0</v>
      </c>
      <c r="H919" s="55">
        <f t="array" ref="H919">IF(OR(MID($E919,1,5)="منصرف",MID($E919,1,10)="مرتجع مورد"),IF($D$3&lt;&gt;"",INDEX('HELP ACC-ITEMS'!$G$4:$G$1000,SMALL(IF(C919='HELP ACC-ITEMS'!$C$4:$C$1000,ROW('HELP ACC-ITEMS'!$C$4:$C$1000)-3),COUNTIF($C$8:C919,C919)))),0)</f>
        <v>0</v>
      </c>
      <c r="I919" s="55">
        <f t="shared" si="17"/>
        <v>0</v>
      </c>
      <c r="J919" s="55" t="str">
        <f t="array" ref="J919">IFERROR(INDEX('HELP ACC-ITEMS'!$H$4:$H$1000,SMALL(IF(C919='HELP ACC-ITEMS'!$C$4:$C$1000,ROW('HELP ACC-ITEMS'!$C$4:$C$1000)-3),COUNTIF($C$8:C919,C919))),"")</f>
        <v xml:space="preserve"> </v>
      </c>
    </row>
    <row r="920" spans="2:10">
      <c r="B920" s="55" t="str">
        <f>IF( E920&lt;&gt;"",COUNT($B$7:B919)+1,"")</f>
        <v/>
      </c>
      <c r="C920" s="57" t="str">
        <f>IFERROR(IF($D$3&lt;&gt;"",SMALL('HELP ACC-ITEMS'!$C$4:$C$1000,ROW(A914))," "),"    ")</f>
        <v xml:space="preserve"> </v>
      </c>
      <c r="D920" s="56" t="str">
        <f t="array" ref="D920">IFERROR(INDEX('HELP ACC-ITEMS'!$D$4:$D$1000,SMALL(IF(C920='HELP ACC-ITEMS'!$C$4:$C$1000,ROW('HELP ACC-ITEMS'!$C$4:$C$1000)-3),COUNTIF($C$8:C920,C920))),"")</f>
        <v xml:space="preserve"> </v>
      </c>
      <c r="E920" s="56" t="str">
        <f t="array" ref="E920">IFERROR(INDEX('HELP ACC-ITEMS'!$E$4:$E$1000,SMALL(IF(C920='HELP ACC-ITEMS'!$C$4:$C$1000,ROW('HELP ACC-ITEMS'!$C$4:$C$1000)-3),COUNTIF($C$8:C920,C920))),"")</f>
        <v/>
      </c>
      <c r="F920" s="56" t="str">
        <f t="array" ref="F920">IFERROR(INDEX('HELP ACC-ITEMS'!$F$4:$F$1000,SMALL(IF(C920='HELP ACC-ITEMS'!$C$4:$C$1000,ROW('HELP ACC-ITEMS'!$C$4:$C$1000)-3),COUNTIF($C$8:C920,C920))),"")</f>
        <v xml:space="preserve"> </v>
      </c>
      <c r="G920" s="55">
        <f t="array" ref="G920">IF(OR(MID($E920,1,4)="وارد",MID($E920,1,10)="مرتجع عميل"),IF($D$3&lt;&gt;"",INDEX('HELP ACC-ITEMS'!$G$4:$G$1000,SMALL(IF(C920='HELP ACC-ITEMS'!$C$4:$C$1000,ROW('HELP ACC-ITEMS'!$C$4:$C$1000)-3),COUNTIF($C$8:C920,C920)))),0)</f>
        <v>0</v>
      </c>
      <c r="H920" s="55">
        <f t="array" ref="H920">IF(OR(MID($E920,1,5)="منصرف",MID($E920,1,10)="مرتجع مورد"),IF($D$3&lt;&gt;"",INDEX('HELP ACC-ITEMS'!$G$4:$G$1000,SMALL(IF(C920='HELP ACC-ITEMS'!$C$4:$C$1000,ROW('HELP ACC-ITEMS'!$C$4:$C$1000)-3),COUNTIF($C$8:C920,C920)))),0)</f>
        <v>0</v>
      </c>
      <c r="I920" s="55">
        <f t="shared" si="17"/>
        <v>0</v>
      </c>
      <c r="J920" s="55" t="str">
        <f t="array" ref="J920">IFERROR(INDEX('HELP ACC-ITEMS'!$H$4:$H$1000,SMALL(IF(C920='HELP ACC-ITEMS'!$C$4:$C$1000,ROW('HELP ACC-ITEMS'!$C$4:$C$1000)-3),COUNTIF($C$8:C920,C920))),"")</f>
        <v xml:space="preserve"> </v>
      </c>
    </row>
    <row r="921" spans="2:10">
      <c r="B921" s="55" t="str">
        <f>IF( E921&lt;&gt;"",COUNT($B$7:B920)+1,"")</f>
        <v/>
      </c>
      <c r="C921" s="57" t="str">
        <f>IFERROR(IF($D$3&lt;&gt;"",SMALL('HELP ACC-ITEMS'!$C$4:$C$1000,ROW(A915))," "),"    ")</f>
        <v xml:space="preserve"> </v>
      </c>
      <c r="D921" s="56" t="str">
        <f t="array" ref="D921">IFERROR(INDEX('HELP ACC-ITEMS'!$D$4:$D$1000,SMALL(IF(C921='HELP ACC-ITEMS'!$C$4:$C$1000,ROW('HELP ACC-ITEMS'!$C$4:$C$1000)-3),COUNTIF($C$8:C921,C921))),"")</f>
        <v xml:space="preserve"> </v>
      </c>
      <c r="E921" s="56" t="str">
        <f t="array" ref="E921">IFERROR(INDEX('HELP ACC-ITEMS'!$E$4:$E$1000,SMALL(IF(C921='HELP ACC-ITEMS'!$C$4:$C$1000,ROW('HELP ACC-ITEMS'!$C$4:$C$1000)-3),COUNTIF($C$8:C921,C921))),"")</f>
        <v/>
      </c>
      <c r="F921" s="56" t="str">
        <f t="array" ref="F921">IFERROR(INDEX('HELP ACC-ITEMS'!$F$4:$F$1000,SMALL(IF(C921='HELP ACC-ITEMS'!$C$4:$C$1000,ROW('HELP ACC-ITEMS'!$C$4:$C$1000)-3),COUNTIF($C$8:C921,C921))),"")</f>
        <v xml:space="preserve"> </v>
      </c>
      <c r="G921" s="55">
        <f t="array" ref="G921">IF(OR(MID($E921,1,4)="وارد",MID($E921,1,10)="مرتجع عميل"),IF($D$3&lt;&gt;"",INDEX('HELP ACC-ITEMS'!$G$4:$G$1000,SMALL(IF(C921='HELP ACC-ITEMS'!$C$4:$C$1000,ROW('HELP ACC-ITEMS'!$C$4:$C$1000)-3),COUNTIF($C$8:C921,C921)))),0)</f>
        <v>0</v>
      </c>
      <c r="H921" s="55">
        <f t="array" ref="H921">IF(OR(MID($E921,1,5)="منصرف",MID($E921,1,10)="مرتجع مورد"),IF($D$3&lt;&gt;"",INDEX('HELP ACC-ITEMS'!$G$4:$G$1000,SMALL(IF(C921='HELP ACC-ITEMS'!$C$4:$C$1000,ROW('HELP ACC-ITEMS'!$C$4:$C$1000)-3),COUNTIF($C$8:C921,C921)))),0)</f>
        <v>0</v>
      </c>
      <c r="I921" s="55">
        <f t="shared" si="17"/>
        <v>0</v>
      </c>
      <c r="J921" s="55" t="str">
        <f t="array" ref="J921">IFERROR(INDEX('HELP ACC-ITEMS'!$H$4:$H$1000,SMALL(IF(C921='HELP ACC-ITEMS'!$C$4:$C$1000,ROW('HELP ACC-ITEMS'!$C$4:$C$1000)-3),COUNTIF($C$8:C921,C921))),"")</f>
        <v xml:space="preserve"> </v>
      </c>
    </row>
    <row r="922" spans="2:10">
      <c r="B922" s="55" t="str">
        <f>IF( E922&lt;&gt;"",COUNT($B$7:B921)+1,"")</f>
        <v/>
      </c>
      <c r="C922" s="57" t="str">
        <f>IFERROR(IF($D$3&lt;&gt;"",SMALL('HELP ACC-ITEMS'!$C$4:$C$1000,ROW(A916))," "),"    ")</f>
        <v xml:space="preserve"> </v>
      </c>
      <c r="D922" s="56" t="str">
        <f t="array" ref="D922">IFERROR(INDEX('HELP ACC-ITEMS'!$D$4:$D$1000,SMALL(IF(C922='HELP ACC-ITEMS'!$C$4:$C$1000,ROW('HELP ACC-ITEMS'!$C$4:$C$1000)-3),COUNTIF($C$8:C922,C922))),"")</f>
        <v xml:space="preserve"> </v>
      </c>
      <c r="E922" s="56" t="str">
        <f t="array" ref="E922">IFERROR(INDEX('HELP ACC-ITEMS'!$E$4:$E$1000,SMALL(IF(C922='HELP ACC-ITEMS'!$C$4:$C$1000,ROW('HELP ACC-ITEMS'!$C$4:$C$1000)-3),COUNTIF($C$8:C922,C922))),"")</f>
        <v/>
      </c>
      <c r="F922" s="56" t="str">
        <f t="array" ref="F922">IFERROR(INDEX('HELP ACC-ITEMS'!$F$4:$F$1000,SMALL(IF(C922='HELP ACC-ITEMS'!$C$4:$C$1000,ROW('HELP ACC-ITEMS'!$C$4:$C$1000)-3),COUNTIF($C$8:C922,C922))),"")</f>
        <v xml:space="preserve"> </v>
      </c>
      <c r="G922" s="55">
        <f t="array" ref="G922">IF(OR(MID($E922,1,4)="وارد",MID($E922,1,10)="مرتجع عميل"),IF($D$3&lt;&gt;"",INDEX('HELP ACC-ITEMS'!$G$4:$G$1000,SMALL(IF(C922='HELP ACC-ITEMS'!$C$4:$C$1000,ROW('HELP ACC-ITEMS'!$C$4:$C$1000)-3),COUNTIF($C$8:C922,C922)))),0)</f>
        <v>0</v>
      </c>
      <c r="H922" s="55">
        <f t="array" ref="H922">IF(OR(MID($E922,1,5)="منصرف",MID($E922,1,10)="مرتجع مورد"),IF($D$3&lt;&gt;"",INDEX('HELP ACC-ITEMS'!$G$4:$G$1000,SMALL(IF(C922='HELP ACC-ITEMS'!$C$4:$C$1000,ROW('HELP ACC-ITEMS'!$C$4:$C$1000)-3),COUNTIF($C$8:C922,C922)))),0)</f>
        <v>0</v>
      </c>
      <c r="I922" s="55">
        <f t="shared" si="17"/>
        <v>0</v>
      </c>
      <c r="J922" s="55" t="str">
        <f t="array" ref="J922">IFERROR(INDEX('HELP ACC-ITEMS'!$H$4:$H$1000,SMALL(IF(C922='HELP ACC-ITEMS'!$C$4:$C$1000,ROW('HELP ACC-ITEMS'!$C$4:$C$1000)-3),COUNTIF($C$8:C922,C922))),"")</f>
        <v xml:space="preserve"> </v>
      </c>
    </row>
    <row r="923" spans="2:10">
      <c r="B923" s="55" t="str">
        <f>IF( E923&lt;&gt;"",COUNT($B$7:B922)+1,"")</f>
        <v/>
      </c>
      <c r="C923" s="57" t="str">
        <f>IFERROR(IF($D$3&lt;&gt;"",SMALL('HELP ACC-ITEMS'!$C$4:$C$1000,ROW(A917))," "),"    ")</f>
        <v xml:space="preserve"> </v>
      </c>
      <c r="D923" s="56" t="str">
        <f t="array" ref="D923">IFERROR(INDEX('HELP ACC-ITEMS'!$D$4:$D$1000,SMALL(IF(C923='HELP ACC-ITEMS'!$C$4:$C$1000,ROW('HELP ACC-ITEMS'!$C$4:$C$1000)-3),COUNTIF($C$8:C923,C923))),"")</f>
        <v xml:space="preserve"> </v>
      </c>
      <c r="E923" s="56" t="str">
        <f t="array" ref="E923">IFERROR(INDEX('HELP ACC-ITEMS'!$E$4:$E$1000,SMALL(IF(C923='HELP ACC-ITEMS'!$C$4:$C$1000,ROW('HELP ACC-ITEMS'!$C$4:$C$1000)-3),COUNTIF($C$8:C923,C923))),"")</f>
        <v/>
      </c>
      <c r="F923" s="56" t="str">
        <f t="array" ref="F923">IFERROR(INDEX('HELP ACC-ITEMS'!$F$4:$F$1000,SMALL(IF(C923='HELP ACC-ITEMS'!$C$4:$C$1000,ROW('HELP ACC-ITEMS'!$C$4:$C$1000)-3),COUNTIF($C$8:C923,C923))),"")</f>
        <v xml:space="preserve"> </v>
      </c>
      <c r="G923" s="55">
        <f t="array" ref="G923">IF(OR(MID($E923,1,4)="وارد",MID($E923,1,10)="مرتجع عميل"),IF($D$3&lt;&gt;"",INDEX('HELP ACC-ITEMS'!$G$4:$G$1000,SMALL(IF(C923='HELP ACC-ITEMS'!$C$4:$C$1000,ROW('HELP ACC-ITEMS'!$C$4:$C$1000)-3),COUNTIF($C$8:C923,C923)))),0)</f>
        <v>0</v>
      </c>
      <c r="H923" s="55">
        <f t="array" ref="H923">IF(OR(MID($E923,1,5)="منصرف",MID($E923,1,10)="مرتجع مورد"),IF($D$3&lt;&gt;"",INDEX('HELP ACC-ITEMS'!$G$4:$G$1000,SMALL(IF(C923='HELP ACC-ITEMS'!$C$4:$C$1000,ROW('HELP ACC-ITEMS'!$C$4:$C$1000)-3),COUNTIF($C$8:C923,C923)))),0)</f>
        <v>0</v>
      </c>
      <c r="I923" s="55">
        <f t="shared" si="17"/>
        <v>0</v>
      </c>
      <c r="J923" s="55" t="str">
        <f t="array" ref="J923">IFERROR(INDEX('HELP ACC-ITEMS'!$H$4:$H$1000,SMALL(IF(C923='HELP ACC-ITEMS'!$C$4:$C$1000,ROW('HELP ACC-ITEMS'!$C$4:$C$1000)-3),COUNTIF($C$8:C923,C923))),"")</f>
        <v xml:space="preserve"> </v>
      </c>
    </row>
    <row r="924" spans="2:10">
      <c r="B924" s="55" t="str">
        <f>IF( E924&lt;&gt;"",COUNT($B$7:B923)+1,"")</f>
        <v/>
      </c>
      <c r="C924" s="57" t="str">
        <f>IFERROR(IF($D$3&lt;&gt;"",SMALL('HELP ACC-ITEMS'!$C$4:$C$1000,ROW(A918))," "),"    ")</f>
        <v xml:space="preserve"> </v>
      </c>
      <c r="D924" s="56" t="str">
        <f t="array" ref="D924">IFERROR(INDEX('HELP ACC-ITEMS'!$D$4:$D$1000,SMALL(IF(C924='HELP ACC-ITEMS'!$C$4:$C$1000,ROW('HELP ACC-ITEMS'!$C$4:$C$1000)-3),COUNTIF($C$8:C924,C924))),"")</f>
        <v xml:space="preserve"> </v>
      </c>
      <c r="E924" s="56" t="str">
        <f t="array" ref="E924">IFERROR(INDEX('HELP ACC-ITEMS'!$E$4:$E$1000,SMALL(IF(C924='HELP ACC-ITEMS'!$C$4:$C$1000,ROW('HELP ACC-ITEMS'!$C$4:$C$1000)-3),COUNTIF($C$8:C924,C924))),"")</f>
        <v/>
      </c>
      <c r="F924" s="56" t="str">
        <f t="array" ref="F924">IFERROR(INDEX('HELP ACC-ITEMS'!$F$4:$F$1000,SMALL(IF(C924='HELP ACC-ITEMS'!$C$4:$C$1000,ROW('HELP ACC-ITEMS'!$C$4:$C$1000)-3),COUNTIF($C$8:C924,C924))),"")</f>
        <v xml:space="preserve"> </v>
      </c>
      <c r="G924" s="55">
        <f t="array" ref="G924">IF(OR(MID($E924,1,4)="وارد",MID($E924,1,10)="مرتجع عميل"),IF($D$3&lt;&gt;"",INDEX('HELP ACC-ITEMS'!$G$4:$G$1000,SMALL(IF(C924='HELP ACC-ITEMS'!$C$4:$C$1000,ROW('HELP ACC-ITEMS'!$C$4:$C$1000)-3),COUNTIF($C$8:C924,C924)))),0)</f>
        <v>0</v>
      </c>
      <c r="H924" s="55">
        <f t="array" ref="H924">IF(OR(MID($E924,1,5)="منصرف",MID($E924,1,10)="مرتجع مورد"),IF($D$3&lt;&gt;"",INDEX('HELP ACC-ITEMS'!$G$4:$G$1000,SMALL(IF(C924='HELP ACC-ITEMS'!$C$4:$C$1000,ROW('HELP ACC-ITEMS'!$C$4:$C$1000)-3),COUNTIF($C$8:C924,C924)))),0)</f>
        <v>0</v>
      </c>
      <c r="I924" s="55">
        <f t="shared" si="17"/>
        <v>0</v>
      </c>
      <c r="J924" s="55" t="str">
        <f t="array" ref="J924">IFERROR(INDEX('HELP ACC-ITEMS'!$H$4:$H$1000,SMALL(IF(C924='HELP ACC-ITEMS'!$C$4:$C$1000,ROW('HELP ACC-ITEMS'!$C$4:$C$1000)-3),COUNTIF($C$8:C924,C924))),"")</f>
        <v xml:space="preserve"> </v>
      </c>
    </row>
    <row r="925" spans="2:10">
      <c r="B925" s="55" t="str">
        <f>IF( E925&lt;&gt;"",COUNT($B$7:B924)+1,"")</f>
        <v/>
      </c>
      <c r="C925" s="57" t="str">
        <f>IFERROR(IF($D$3&lt;&gt;"",SMALL('HELP ACC-ITEMS'!$C$4:$C$1000,ROW(A919))," "),"    ")</f>
        <v xml:space="preserve"> </v>
      </c>
      <c r="D925" s="56" t="str">
        <f t="array" ref="D925">IFERROR(INDEX('HELP ACC-ITEMS'!$D$4:$D$1000,SMALL(IF(C925='HELP ACC-ITEMS'!$C$4:$C$1000,ROW('HELP ACC-ITEMS'!$C$4:$C$1000)-3),COUNTIF($C$8:C925,C925))),"")</f>
        <v xml:space="preserve"> </v>
      </c>
      <c r="E925" s="56" t="str">
        <f t="array" ref="E925">IFERROR(INDEX('HELP ACC-ITEMS'!$E$4:$E$1000,SMALL(IF(C925='HELP ACC-ITEMS'!$C$4:$C$1000,ROW('HELP ACC-ITEMS'!$C$4:$C$1000)-3),COUNTIF($C$8:C925,C925))),"")</f>
        <v/>
      </c>
      <c r="F925" s="56" t="str">
        <f t="array" ref="F925">IFERROR(INDEX('HELP ACC-ITEMS'!$F$4:$F$1000,SMALL(IF(C925='HELP ACC-ITEMS'!$C$4:$C$1000,ROW('HELP ACC-ITEMS'!$C$4:$C$1000)-3),COUNTIF($C$8:C925,C925))),"")</f>
        <v xml:space="preserve"> </v>
      </c>
      <c r="G925" s="55">
        <f t="array" ref="G925">IF(OR(MID($E925,1,4)="وارد",MID($E925,1,10)="مرتجع عميل"),IF($D$3&lt;&gt;"",INDEX('HELP ACC-ITEMS'!$G$4:$G$1000,SMALL(IF(C925='HELP ACC-ITEMS'!$C$4:$C$1000,ROW('HELP ACC-ITEMS'!$C$4:$C$1000)-3),COUNTIF($C$8:C925,C925)))),0)</f>
        <v>0</v>
      </c>
      <c r="H925" s="55">
        <f t="array" ref="H925">IF(OR(MID($E925,1,5)="منصرف",MID($E925,1,10)="مرتجع مورد"),IF($D$3&lt;&gt;"",INDEX('HELP ACC-ITEMS'!$G$4:$G$1000,SMALL(IF(C925='HELP ACC-ITEMS'!$C$4:$C$1000,ROW('HELP ACC-ITEMS'!$C$4:$C$1000)-3),COUNTIF($C$8:C925,C925)))),0)</f>
        <v>0</v>
      </c>
      <c r="I925" s="55">
        <f t="shared" si="17"/>
        <v>0</v>
      </c>
      <c r="J925" s="55" t="str">
        <f t="array" ref="J925">IFERROR(INDEX('HELP ACC-ITEMS'!$H$4:$H$1000,SMALL(IF(C925='HELP ACC-ITEMS'!$C$4:$C$1000,ROW('HELP ACC-ITEMS'!$C$4:$C$1000)-3),COUNTIF($C$8:C925,C925))),"")</f>
        <v xml:space="preserve"> </v>
      </c>
    </row>
    <row r="926" spans="2:10">
      <c r="B926" s="55" t="str">
        <f>IF( E926&lt;&gt;"",COUNT($B$7:B925)+1,"")</f>
        <v/>
      </c>
      <c r="C926" s="57" t="str">
        <f>IFERROR(IF($D$3&lt;&gt;"",SMALL('HELP ACC-ITEMS'!$C$4:$C$1000,ROW(A920))," "),"    ")</f>
        <v xml:space="preserve"> </v>
      </c>
      <c r="D926" s="56" t="str">
        <f t="array" ref="D926">IFERROR(INDEX('HELP ACC-ITEMS'!$D$4:$D$1000,SMALL(IF(C926='HELP ACC-ITEMS'!$C$4:$C$1000,ROW('HELP ACC-ITEMS'!$C$4:$C$1000)-3),COUNTIF($C$8:C926,C926))),"")</f>
        <v xml:space="preserve"> </v>
      </c>
      <c r="E926" s="56" t="str">
        <f t="array" ref="E926">IFERROR(INDEX('HELP ACC-ITEMS'!$E$4:$E$1000,SMALL(IF(C926='HELP ACC-ITEMS'!$C$4:$C$1000,ROW('HELP ACC-ITEMS'!$C$4:$C$1000)-3),COUNTIF($C$8:C926,C926))),"")</f>
        <v/>
      </c>
      <c r="F926" s="56" t="str">
        <f t="array" ref="F926">IFERROR(INDEX('HELP ACC-ITEMS'!$F$4:$F$1000,SMALL(IF(C926='HELP ACC-ITEMS'!$C$4:$C$1000,ROW('HELP ACC-ITEMS'!$C$4:$C$1000)-3),COUNTIF($C$8:C926,C926))),"")</f>
        <v xml:space="preserve"> </v>
      </c>
      <c r="G926" s="55">
        <f t="array" ref="G926">IF(OR(MID($E926,1,4)="وارد",MID($E926,1,10)="مرتجع عميل"),IF($D$3&lt;&gt;"",INDEX('HELP ACC-ITEMS'!$G$4:$G$1000,SMALL(IF(C926='HELP ACC-ITEMS'!$C$4:$C$1000,ROW('HELP ACC-ITEMS'!$C$4:$C$1000)-3),COUNTIF($C$8:C926,C926)))),0)</f>
        <v>0</v>
      </c>
      <c r="H926" s="55">
        <f t="array" ref="H926">IF(OR(MID($E926,1,5)="منصرف",MID($E926,1,10)="مرتجع مورد"),IF($D$3&lt;&gt;"",INDEX('HELP ACC-ITEMS'!$G$4:$G$1000,SMALL(IF(C926='HELP ACC-ITEMS'!$C$4:$C$1000,ROW('HELP ACC-ITEMS'!$C$4:$C$1000)-3),COUNTIF($C$8:C926,C926)))),0)</f>
        <v>0</v>
      </c>
      <c r="I926" s="55">
        <f t="shared" si="17"/>
        <v>0</v>
      </c>
      <c r="J926" s="55" t="str">
        <f t="array" ref="J926">IFERROR(INDEX('HELP ACC-ITEMS'!$H$4:$H$1000,SMALL(IF(C926='HELP ACC-ITEMS'!$C$4:$C$1000,ROW('HELP ACC-ITEMS'!$C$4:$C$1000)-3),COUNTIF($C$8:C926,C926))),"")</f>
        <v xml:space="preserve"> </v>
      </c>
    </row>
    <row r="927" spans="2:10">
      <c r="B927" s="55" t="str">
        <f>IF( E927&lt;&gt;"",COUNT($B$7:B926)+1,"")</f>
        <v/>
      </c>
      <c r="C927" s="57" t="str">
        <f>IFERROR(IF($D$3&lt;&gt;"",SMALL('HELP ACC-ITEMS'!$C$4:$C$1000,ROW(A921))," "),"    ")</f>
        <v xml:space="preserve"> </v>
      </c>
      <c r="D927" s="56" t="str">
        <f t="array" ref="D927">IFERROR(INDEX('HELP ACC-ITEMS'!$D$4:$D$1000,SMALL(IF(C927='HELP ACC-ITEMS'!$C$4:$C$1000,ROW('HELP ACC-ITEMS'!$C$4:$C$1000)-3),COUNTIF($C$8:C927,C927))),"")</f>
        <v xml:space="preserve"> </v>
      </c>
      <c r="E927" s="56" t="str">
        <f t="array" ref="E927">IFERROR(INDEX('HELP ACC-ITEMS'!$E$4:$E$1000,SMALL(IF(C927='HELP ACC-ITEMS'!$C$4:$C$1000,ROW('HELP ACC-ITEMS'!$C$4:$C$1000)-3),COUNTIF($C$8:C927,C927))),"")</f>
        <v/>
      </c>
      <c r="F927" s="56" t="str">
        <f t="array" ref="F927">IFERROR(INDEX('HELP ACC-ITEMS'!$F$4:$F$1000,SMALL(IF(C927='HELP ACC-ITEMS'!$C$4:$C$1000,ROW('HELP ACC-ITEMS'!$C$4:$C$1000)-3),COUNTIF($C$8:C927,C927))),"")</f>
        <v xml:space="preserve"> </v>
      </c>
      <c r="G927" s="55">
        <f t="array" ref="G927">IF(OR(MID($E927,1,4)="وارد",MID($E927,1,10)="مرتجع عميل"),IF($D$3&lt;&gt;"",INDEX('HELP ACC-ITEMS'!$G$4:$G$1000,SMALL(IF(C927='HELP ACC-ITEMS'!$C$4:$C$1000,ROW('HELP ACC-ITEMS'!$C$4:$C$1000)-3),COUNTIF($C$8:C927,C927)))),0)</f>
        <v>0</v>
      </c>
      <c r="H927" s="55">
        <f t="array" ref="H927">IF(OR(MID($E927,1,5)="منصرف",MID($E927,1,10)="مرتجع مورد"),IF($D$3&lt;&gt;"",INDEX('HELP ACC-ITEMS'!$G$4:$G$1000,SMALL(IF(C927='HELP ACC-ITEMS'!$C$4:$C$1000,ROW('HELP ACC-ITEMS'!$C$4:$C$1000)-3),COUNTIF($C$8:C927,C927)))),0)</f>
        <v>0</v>
      </c>
      <c r="I927" s="55">
        <f t="shared" si="17"/>
        <v>0</v>
      </c>
      <c r="J927" s="55" t="str">
        <f t="array" ref="J927">IFERROR(INDEX('HELP ACC-ITEMS'!$H$4:$H$1000,SMALL(IF(C927='HELP ACC-ITEMS'!$C$4:$C$1000,ROW('HELP ACC-ITEMS'!$C$4:$C$1000)-3),COUNTIF($C$8:C927,C927))),"")</f>
        <v xml:space="preserve"> </v>
      </c>
    </row>
    <row r="928" spans="2:10">
      <c r="B928" s="55" t="str">
        <f>IF( E928&lt;&gt;"",COUNT($B$7:B927)+1,"")</f>
        <v/>
      </c>
      <c r="C928" s="57" t="str">
        <f>IFERROR(IF($D$3&lt;&gt;"",SMALL('HELP ACC-ITEMS'!$C$4:$C$1000,ROW(A922))," "),"    ")</f>
        <v xml:space="preserve"> </v>
      </c>
      <c r="D928" s="56" t="str">
        <f t="array" ref="D928">IFERROR(INDEX('HELP ACC-ITEMS'!$D$4:$D$1000,SMALL(IF(C928='HELP ACC-ITEMS'!$C$4:$C$1000,ROW('HELP ACC-ITEMS'!$C$4:$C$1000)-3),COUNTIF($C$8:C928,C928))),"")</f>
        <v xml:space="preserve"> </v>
      </c>
      <c r="E928" s="56" t="str">
        <f t="array" ref="E928">IFERROR(INDEX('HELP ACC-ITEMS'!$E$4:$E$1000,SMALL(IF(C928='HELP ACC-ITEMS'!$C$4:$C$1000,ROW('HELP ACC-ITEMS'!$C$4:$C$1000)-3),COUNTIF($C$8:C928,C928))),"")</f>
        <v/>
      </c>
      <c r="F928" s="56" t="str">
        <f t="array" ref="F928">IFERROR(INDEX('HELP ACC-ITEMS'!$F$4:$F$1000,SMALL(IF(C928='HELP ACC-ITEMS'!$C$4:$C$1000,ROW('HELP ACC-ITEMS'!$C$4:$C$1000)-3),COUNTIF($C$8:C928,C928))),"")</f>
        <v xml:space="preserve"> </v>
      </c>
      <c r="G928" s="55">
        <f t="array" ref="G928">IF(OR(MID($E928,1,4)="وارد",MID($E928,1,10)="مرتجع عميل"),IF($D$3&lt;&gt;"",INDEX('HELP ACC-ITEMS'!$G$4:$G$1000,SMALL(IF(C928='HELP ACC-ITEMS'!$C$4:$C$1000,ROW('HELP ACC-ITEMS'!$C$4:$C$1000)-3),COUNTIF($C$8:C928,C928)))),0)</f>
        <v>0</v>
      </c>
      <c r="H928" s="55">
        <f t="array" ref="H928">IF(OR(MID($E928,1,5)="منصرف",MID($E928,1,10)="مرتجع مورد"),IF($D$3&lt;&gt;"",INDEX('HELP ACC-ITEMS'!$G$4:$G$1000,SMALL(IF(C928='HELP ACC-ITEMS'!$C$4:$C$1000,ROW('HELP ACC-ITEMS'!$C$4:$C$1000)-3),COUNTIF($C$8:C928,C928)))),0)</f>
        <v>0</v>
      </c>
      <c r="I928" s="55">
        <f t="shared" si="17"/>
        <v>0</v>
      </c>
      <c r="J928" s="55" t="str">
        <f t="array" ref="J928">IFERROR(INDEX('HELP ACC-ITEMS'!$H$4:$H$1000,SMALL(IF(C928='HELP ACC-ITEMS'!$C$4:$C$1000,ROW('HELP ACC-ITEMS'!$C$4:$C$1000)-3),COUNTIF($C$8:C928,C928))),"")</f>
        <v xml:space="preserve"> </v>
      </c>
    </row>
    <row r="929" spans="2:10">
      <c r="B929" s="55" t="str">
        <f>IF( E929&lt;&gt;"",COUNT($B$7:B928)+1,"")</f>
        <v/>
      </c>
      <c r="C929" s="57" t="str">
        <f>IFERROR(IF($D$3&lt;&gt;"",SMALL('HELP ACC-ITEMS'!$C$4:$C$1000,ROW(A923))," "),"    ")</f>
        <v xml:space="preserve"> </v>
      </c>
      <c r="D929" s="56" t="str">
        <f t="array" ref="D929">IFERROR(INDEX('HELP ACC-ITEMS'!$D$4:$D$1000,SMALL(IF(C929='HELP ACC-ITEMS'!$C$4:$C$1000,ROW('HELP ACC-ITEMS'!$C$4:$C$1000)-3),COUNTIF($C$8:C929,C929))),"")</f>
        <v xml:space="preserve"> </v>
      </c>
      <c r="E929" s="56" t="str">
        <f t="array" ref="E929">IFERROR(INDEX('HELP ACC-ITEMS'!$E$4:$E$1000,SMALL(IF(C929='HELP ACC-ITEMS'!$C$4:$C$1000,ROW('HELP ACC-ITEMS'!$C$4:$C$1000)-3),COUNTIF($C$8:C929,C929))),"")</f>
        <v/>
      </c>
      <c r="F929" s="56" t="str">
        <f t="array" ref="F929">IFERROR(INDEX('HELP ACC-ITEMS'!$F$4:$F$1000,SMALL(IF(C929='HELP ACC-ITEMS'!$C$4:$C$1000,ROW('HELP ACC-ITEMS'!$C$4:$C$1000)-3),COUNTIF($C$8:C929,C929))),"")</f>
        <v xml:space="preserve"> </v>
      </c>
      <c r="G929" s="55">
        <f t="array" ref="G929">IF(OR(MID($E929,1,4)="وارد",MID($E929,1,10)="مرتجع عميل"),IF($D$3&lt;&gt;"",INDEX('HELP ACC-ITEMS'!$G$4:$G$1000,SMALL(IF(C929='HELP ACC-ITEMS'!$C$4:$C$1000,ROW('HELP ACC-ITEMS'!$C$4:$C$1000)-3),COUNTIF($C$8:C929,C929)))),0)</f>
        <v>0</v>
      </c>
      <c r="H929" s="55">
        <f t="array" ref="H929">IF(OR(MID($E929,1,5)="منصرف",MID($E929,1,10)="مرتجع مورد"),IF($D$3&lt;&gt;"",INDEX('HELP ACC-ITEMS'!$G$4:$G$1000,SMALL(IF(C929='HELP ACC-ITEMS'!$C$4:$C$1000,ROW('HELP ACC-ITEMS'!$C$4:$C$1000)-3),COUNTIF($C$8:C929,C929)))),0)</f>
        <v>0</v>
      </c>
      <c r="I929" s="55">
        <f t="shared" si="17"/>
        <v>0</v>
      </c>
      <c r="J929" s="55" t="str">
        <f t="array" ref="J929">IFERROR(INDEX('HELP ACC-ITEMS'!$H$4:$H$1000,SMALL(IF(C929='HELP ACC-ITEMS'!$C$4:$C$1000,ROW('HELP ACC-ITEMS'!$C$4:$C$1000)-3),COUNTIF($C$8:C929,C929))),"")</f>
        <v xml:space="preserve"> </v>
      </c>
    </row>
    <row r="930" spans="2:10">
      <c r="B930" s="55" t="str">
        <f>IF( E930&lt;&gt;"",COUNT($B$7:B929)+1,"")</f>
        <v/>
      </c>
      <c r="C930" s="57" t="str">
        <f>IFERROR(IF($D$3&lt;&gt;"",SMALL('HELP ACC-ITEMS'!$C$4:$C$1000,ROW(A924))," "),"    ")</f>
        <v xml:space="preserve"> </v>
      </c>
      <c r="D930" s="56" t="str">
        <f t="array" ref="D930">IFERROR(INDEX('HELP ACC-ITEMS'!$D$4:$D$1000,SMALL(IF(C930='HELP ACC-ITEMS'!$C$4:$C$1000,ROW('HELP ACC-ITEMS'!$C$4:$C$1000)-3),COUNTIF($C$8:C930,C930))),"")</f>
        <v xml:space="preserve"> </v>
      </c>
      <c r="E930" s="56" t="str">
        <f t="array" ref="E930">IFERROR(INDEX('HELP ACC-ITEMS'!$E$4:$E$1000,SMALL(IF(C930='HELP ACC-ITEMS'!$C$4:$C$1000,ROW('HELP ACC-ITEMS'!$C$4:$C$1000)-3),COUNTIF($C$8:C930,C930))),"")</f>
        <v/>
      </c>
      <c r="F930" s="56" t="str">
        <f t="array" ref="F930">IFERROR(INDEX('HELP ACC-ITEMS'!$F$4:$F$1000,SMALL(IF(C930='HELP ACC-ITEMS'!$C$4:$C$1000,ROW('HELP ACC-ITEMS'!$C$4:$C$1000)-3),COUNTIF($C$8:C930,C930))),"")</f>
        <v xml:space="preserve"> </v>
      </c>
      <c r="G930" s="55">
        <f t="array" ref="G930">IF(OR(MID($E930,1,4)="وارد",MID($E930,1,10)="مرتجع عميل"),IF($D$3&lt;&gt;"",INDEX('HELP ACC-ITEMS'!$G$4:$G$1000,SMALL(IF(C930='HELP ACC-ITEMS'!$C$4:$C$1000,ROW('HELP ACC-ITEMS'!$C$4:$C$1000)-3),COUNTIF($C$8:C930,C930)))),0)</f>
        <v>0</v>
      </c>
      <c r="H930" s="55">
        <f t="array" ref="H930">IF(OR(MID($E930,1,5)="منصرف",MID($E930,1,10)="مرتجع مورد"),IF($D$3&lt;&gt;"",INDEX('HELP ACC-ITEMS'!$G$4:$G$1000,SMALL(IF(C930='HELP ACC-ITEMS'!$C$4:$C$1000,ROW('HELP ACC-ITEMS'!$C$4:$C$1000)-3),COUNTIF($C$8:C930,C930)))),0)</f>
        <v>0</v>
      </c>
      <c r="I930" s="55">
        <f t="shared" si="17"/>
        <v>0</v>
      </c>
      <c r="J930" s="55" t="str">
        <f t="array" ref="J930">IFERROR(INDEX('HELP ACC-ITEMS'!$H$4:$H$1000,SMALL(IF(C930='HELP ACC-ITEMS'!$C$4:$C$1000,ROW('HELP ACC-ITEMS'!$C$4:$C$1000)-3),COUNTIF($C$8:C930,C930))),"")</f>
        <v xml:space="preserve"> </v>
      </c>
    </row>
    <row r="931" spans="2:10">
      <c r="B931" s="55" t="str">
        <f>IF( E931&lt;&gt;"",COUNT($B$7:B930)+1,"")</f>
        <v/>
      </c>
      <c r="C931" s="57" t="str">
        <f>IFERROR(IF($D$3&lt;&gt;"",SMALL('HELP ACC-ITEMS'!$C$4:$C$1000,ROW(A925))," "),"    ")</f>
        <v xml:space="preserve"> </v>
      </c>
      <c r="D931" s="56" t="str">
        <f t="array" ref="D931">IFERROR(INDEX('HELP ACC-ITEMS'!$D$4:$D$1000,SMALL(IF(C931='HELP ACC-ITEMS'!$C$4:$C$1000,ROW('HELP ACC-ITEMS'!$C$4:$C$1000)-3),COUNTIF($C$8:C931,C931))),"")</f>
        <v xml:space="preserve"> </v>
      </c>
      <c r="E931" s="56" t="str">
        <f t="array" ref="E931">IFERROR(INDEX('HELP ACC-ITEMS'!$E$4:$E$1000,SMALL(IF(C931='HELP ACC-ITEMS'!$C$4:$C$1000,ROW('HELP ACC-ITEMS'!$C$4:$C$1000)-3),COUNTIF($C$8:C931,C931))),"")</f>
        <v/>
      </c>
      <c r="F931" s="56" t="str">
        <f t="array" ref="F931">IFERROR(INDEX('HELP ACC-ITEMS'!$F$4:$F$1000,SMALL(IF(C931='HELP ACC-ITEMS'!$C$4:$C$1000,ROW('HELP ACC-ITEMS'!$C$4:$C$1000)-3),COUNTIF($C$8:C931,C931))),"")</f>
        <v xml:space="preserve"> </v>
      </c>
      <c r="G931" s="55">
        <f t="array" ref="G931">IF(OR(MID($E931,1,4)="وارد",MID($E931,1,10)="مرتجع عميل"),IF($D$3&lt;&gt;"",INDEX('HELP ACC-ITEMS'!$G$4:$G$1000,SMALL(IF(C931='HELP ACC-ITEMS'!$C$4:$C$1000,ROW('HELP ACC-ITEMS'!$C$4:$C$1000)-3),COUNTIF($C$8:C931,C931)))),0)</f>
        <v>0</v>
      </c>
      <c r="H931" s="55">
        <f t="array" ref="H931">IF(OR(MID($E931,1,5)="منصرف",MID($E931,1,10)="مرتجع مورد"),IF($D$3&lt;&gt;"",INDEX('HELP ACC-ITEMS'!$G$4:$G$1000,SMALL(IF(C931='HELP ACC-ITEMS'!$C$4:$C$1000,ROW('HELP ACC-ITEMS'!$C$4:$C$1000)-3),COUNTIF($C$8:C931,C931)))),0)</f>
        <v>0</v>
      </c>
      <c r="I931" s="55">
        <f t="shared" si="17"/>
        <v>0</v>
      </c>
      <c r="J931" s="55" t="str">
        <f t="array" ref="J931">IFERROR(INDEX('HELP ACC-ITEMS'!$H$4:$H$1000,SMALL(IF(C931='HELP ACC-ITEMS'!$C$4:$C$1000,ROW('HELP ACC-ITEMS'!$C$4:$C$1000)-3),COUNTIF($C$8:C931,C931))),"")</f>
        <v xml:space="preserve"> </v>
      </c>
    </row>
    <row r="932" spans="2:10">
      <c r="B932" s="55" t="str">
        <f>IF( E932&lt;&gt;"",COUNT($B$7:B931)+1,"")</f>
        <v/>
      </c>
      <c r="C932" s="57" t="str">
        <f>IFERROR(IF($D$3&lt;&gt;"",SMALL('HELP ACC-ITEMS'!$C$4:$C$1000,ROW(A926))," "),"    ")</f>
        <v xml:space="preserve"> </v>
      </c>
      <c r="D932" s="56" t="str">
        <f t="array" ref="D932">IFERROR(INDEX('HELP ACC-ITEMS'!$D$4:$D$1000,SMALL(IF(C932='HELP ACC-ITEMS'!$C$4:$C$1000,ROW('HELP ACC-ITEMS'!$C$4:$C$1000)-3),COUNTIF($C$8:C932,C932))),"")</f>
        <v xml:space="preserve"> </v>
      </c>
      <c r="E932" s="56" t="str">
        <f t="array" ref="E932">IFERROR(INDEX('HELP ACC-ITEMS'!$E$4:$E$1000,SMALL(IF(C932='HELP ACC-ITEMS'!$C$4:$C$1000,ROW('HELP ACC-ITEMS'!$C$4:$C$1000)-3),COUNTIF($C$8:C932,C932))),"")</f>
        <v/>
      </c>
      <c r="F932" s="56" t="str">
        <f t="array" ref="F932">IFERROR(INDEX('HELP ACC-ITEMS'!$F$4:$F$1000,SMALL(IF(C932='HELP ACC-ITEMS'!$C$4:$C$1000,ROW('HELP ACC-ITEMS'!$C$4:$C$1000)-3),COUNTIF($C$8:C932,C932))),"")</f>
        <v xml:space="preserve"> </v>
      </c>
      <c r="G932" s="55">
        <f t="array" ref="G932">IF(OR(MID($E932,1,4)="وارد",MID($E932,1,10)="مرتجع عميل"),IF($D$3&lt;&gt;"",INDEX('HELP ACC-ITEMS'!$G$4:$G$1000,SMALL(IF(C932='HELP ACC-ITEMS'!$C$4:$C$1000,ROW('HELP ACC-ITEMS'!$C$4:$C$1000)-3),COUNTIF($C$8:C932,C932)))),0)</f>
        <v>0</v>
      </c>
      <c r="H932" s="55">
        <f t="array" ref="H932">IF(OR(MID($E932,1,5)="منصرف",MID($E932,1,10)="مرتجع مورد"),IF($D$3&lt;&gt;"",INDEX('HELP ACC-ITEMS'!$G$4:$G$1000,SMALL(IF(C932='HELP ACC-ITEMS'!$C$4:$C$1000,ROW('HELP ACC-ITEMS'!$C$4:$C$1000)-3),COUNTIF($C$8:C932,C932)))),0)</f>
        <v>0</v>
      </c>
      <c r="I932" s="55">
        <f t="shared" si="17"/>
        <v>0</v>
      </c>
      <c r="J932" s="55" t="str">
        <f t="array" ref="J932">IFERROR(INDEX('HELP ACC-ITEMS'!$H$4:$H$1000,SMALL(IF(C932='HELP ACC-ITEMS'!$C$4:$C$1000,ROW('HELP ACC-ITEMS'!$C$4:$C$1000)-3),COUNTIF($C$8:C932,C932))),"")</f>
        <v xml:space="preserve"> </v>
      </c>
    </row>
    <row r="933" spans="2:10">
      <c r="B933" s="55" t="str">
        <f>IF( E933&lt;&gt;"",COUNT($B$7:B932)+1,"")</f>
        <v/>
      </c>
      <c r="C933" s="57" t="str">
        <f>IFERROR(IF($D$3&lt;&gt;"",SMALL('HELP ACC-ITEMS'!$C$4:$C$1000,ROW(A927))," "),"    ")</f>
        <v xml:space="preserve"> </v>
      </c>
      <c r="D933" s="56" t="str">
        <f t="array" ref="D933">IFERROR(INDEX('HELP ACC-ITEMS'!$D$4:$D$1000,SMALL(IF(C933='HELP ACC-ITEMS'!$C$4:$C$1000,ROW('HELP ACC-ITEMS'!$C$4:$C$1000)-3),COUNTIF($C$8:C933,C933))),"")</f>
        <v xml:space="preserve"> </v>
      </c>
      <c r="E933" s="56" t="str">
        <f t="array" ref="E933">IFERROR(INDEX('HELP ACC-ITEMS'!$E$4:$E$1000,SMALL(IF(C933='HELP ACC-ITEMS'!$C$4:$C$1000,ROW('HELP ACC-ITEMS'!$C$4:$C$1000)-3),COUNTIF($C$8:C933,C933))),"")</f>
        <v/>
      </c>
      <c r="F933" s="56" t="str">
        <f t="array" ref="F933">IFERROR(INDEX('HELP ACC-ITEMS'!$F$4:$F$1000,SMALL(IF(C933='HELP ACC-ITEMS'!$C$4:$C$1000,ROW('HELP ACC-ITEMS'!$C$4:$C$1000)-3),COUNTIF($C$8:C933,C933))),"")</f>
        <v xml:space="preserve"> </v>
      </c>
      <c r="G933" s="55">
        <f t="array" ref="G933">IF(OR(MID($E933,1,4)="وارد",MID($E933,1,10)="مرتجع عميل"),IF($D$3&lt;&gt;"",INDEX('HELP ACC-ITEMS'!$G$4:$G$1000,SMALL(IF(C933='HELP ACC-ITEMS'!$C$4:$C$1000,ROW('HELP ACC-ITEMS'!$C$4:$C$1000)-3),COUNTIF($C$8:C933,C933)))),0)</f>
        <v>0</v>
      </c>
      <c r="H933" s="55">
        <f t="array" ref="H933">IF(OR(MID($E933,1,5)="منصرف",MID($E933,1,10)="مرتجع مورد"),IF($D$3&lt;&gt;"",INDEX('HELP ACC-ITEMS'!$G$4:$G$1000,SMALL(IF(C933='HELP ACC-ITEMS'!$C$4:$C$1000,ROW('HELP ACC-ITEMS'!$C$4:$C$1000)-3),COUNTIF($C$8:C933,C933)))),0)</f>
        <v>0</v>
      </c>
      <c r="I933" s="55">
        <f t="shared" si="17"/>
        <v>0</v>
      </c>
      <c r="J933" s="55" t="str">
        <f t="array" ref="J933">IFERROR(INDEX('HELP ACC-ITEMS'!$H$4:$H$1000,SMALL(IF(C933='HELP ACC-ITEMS'!$C$4:$C$1000,ROW('HELP ACC-ITEMS'!$C$4:$C$1000)-3),COUNTIF($C$8:C933,C933))),"")</f>
        <v xml:space="preserve"> </v>
      </c>
    </row>
    <row r="934" spans="2:10">
      <c r="B934" s="55" t="str">
        <f>IF( E934&lt;&gt;"",COUNT($B$7:B933)+1,"")</f>
        <v/>
      </c>
      <c r="C934" s="57" t="str">
        <f>IFERROR(IF($D$3&lt;&gt;"",SMALL('HELP ACC-ITEMS'!$C$4:$C$1000,ROW(A928))," "),"    ")</f>
        <v xml:space="preserve"> </v>
      </c>
      <c r="D934" s="56" t="str">
        <f t="array" ref="D934">IFERROR(INDEX('HELP ACC-ITEMS'!$D$4:$D$1000,SMALL(IF(C934='HELP ACC-ITEMS'!$C$4:$C$1000,ROW('HELP ACC-ITEMS'!$C$4:$C$1000)-3),COUNTIF($C$8:C934,C934))),"")</f>
        <v xml:space="preserve"> </v>
      </c>
      <c r="E934" s="56" t="str">
        <f t="array" ref="E934">IFERROR(INDEX('HELP ACC-ITEMS'!$E$4:$E$1000,SMALL(IF(C934='HELP ACC-ITEMS'!$C$4:$C$1000,ROW('HELP ACC-ITEMS'!$C$4:$C$1000)-3),COUNTIF($C$8:C934,C934))),"")</f>
        <v/>
      </c>
      <c r="F934" s="56" t="str">
        <f t="array" ref="F934">IFERROR(INDEX('HELP ACC-ITEMS'!$F$4:$F$1000,SMALL(IF(C934='HELP ACC-ITEMS'!$C$4:$C$1000,ROW('HELP ACC-ITEMS'!$C$4:$C$1000)-3),COUNTIF($C$8:C934,C934))),"")</f>
        <v xml:space="preserve"> </v>
      </c>
      <c r="G934" s="55">
        <f t="array" ref="G934">IF(OR(MID($E934,1,4)="وارد",MID($E934,1,10)="مرتجع عميل"),IF($D$3&lt;&gt;"",INDEX('HELP ACC-ITEMS'!$G$4:$G$1000,SMALL(IF(C934='HELP ACC-ITEMS'!$C$4:$C$1000,ROW('HELP ACC-ITEMS'!$C$4:$C$1000)-3),COUNTIF($C$8:C934,C934)))),0)</f>
        <v>0</v>
      </c>
      <c r="H934" s="55">
        <f t="array" ref="H934">IF(OR(MID($E934,1,5)="منصرف",MID($E934,1,10)="مرتجع مورد"),IF($D$3&lt;&gt;"",INDEX('HELP ACC-ITEMS'!$G$4:$G$1000,SMALL(IF(C934='HELP ACC-ITEMS'!$C$4:$C$1000,ROW('HELP ACC-ITEMS'!$C$4:$C$1000)-3),COUNTIF($C$8:C934,C934)))),0)</f>
        <v>0</v>
      </c>
      <c r="I934" s="55">
        <f t="shared" si="17"/>
        <v>0</v>
      </c>
      <c r="J934" s="55" t="str">
        <f t="array" ref="J934">IFERROR(INDEX('HELP ACC-ITEMS'!$H$4:$H$1000,SMALL(IF(C934='HELP ACC-ITEMS'!$C$4:$C$1000,ROW('HELP ACC-ITEMS'!$C$4:$C$1000)-3),COUNTIF($C$8:C934,C934))),"")</f>
        <v xml:space="preserve"> </v>
      </c>
    </row>
    <row r="935" spans="2:10">
      <c r="B935" s="55" t="str">
        <f>IF( E935&lt;&gt;"",COUNT($B$7:B934)+1,"")</f>
        <v/>
      </c>
      <c r="C935" s="57" t="str">
        <f>IFERROR(IF($D$3&lt;&gt;"",SMALL('HELP ACC-ITEMS'!$C$4:$C$1000,ROW(A929))," "),"    ")</f>
        <v xml:space="preserve"> </v>
      </c>
      <c r="D935" s="56" t="str">
        <f t="array" ref="D935">IFERROR(INDEX('HELP ACC-ITEMS'!$D$4:$D$1000,SMALL(IF(C935='HELP ACC-ITEMS'!$C$4:$C$1000,ROW('HELP ACC-ITEMS'!$C$4:$C$1000)-3),COUNTIF($C$8:C935,C935))),"")</f>
        <v xml:space="preserve"> </v>
      </c>
      <c r="E935" s="56" t="str">
        <f t="array" ref="E935">IFERROR(INDEX('HELP ACC-ITEMS'!$E$4:$E$1000,SMALL(IF(C935='HELP ACC-ITEMS'!$C$4:$C$1000,ROW('HELP ACC-ITEMS'!$C$4:$C$1000)-3),COUNTIF($C$8:C935,C935))),"")</f>
        <v/>
      </c>
      <c r="F935" s="56" t="str">
        <f t="array" ref="F935">IFERROR(INDEX('HELP ACC-ITEMS'!$F$4:$F$1000,SMALL(IF(C935='HELP ACC-ITEMS'!$C$4:$C$1000,ROW('HELP ACC-ITEMS'!$C$4:$C$1000)-3),COUNTIF($C$8:C935,C935))),"")</f>
        <v xml:space="preserve"> </v>
      </c>
      <c r="G935" s="55">
        <f t="array" ref="G935">IF(OR(MID($E935,1,4)="وارد",MID($E935,1,10)="مرتجع عميل"),IF($D$3&lt;&gt;"",INDEX('HELP ACC-ITEMS'!$G$4:$G$1000,SMALL(IF(C935='HELP ACC-ITEMS'!$C$4:$C$1000,ROW('HELP ACC-ITEMS'!$C$4:$C$1000)-3),COUNTIF($C$8:C935,C935)))),0)</f>
        <v>0</v>
      </c>
      <c r="H935" s="55">
        <f t="array" ref="H935">IF(OR(MID($E935,1,5)="منصرف",MID($E935,1,10)="مرتجع مورد"),IF($D$3&lt;&gt;"",INDEX('HELP ACC-ITEMS'!$G$4:$G$1000,SMALL(IF(C935='HELP ACC-ITEMS'!$C$4:$C$1000,ROW('HELP ACC-ITEMS'!$C$4:$C$1000)-3),COUNTIF($C$8:C935,C935)))),0)</f>
        <v>0</v>
      </c>
      <c r="I935" s="55">
        <f t="shared" si="17"/>
        <v>0</v>
      </c>
      <c r="J935" s="55" t="str">
        <f t="array" ref="J935">IFERROR(INDEX('HELP ACC-ITEMS'!$H$4:$H$1000,SMALL(IF(C935='HELP ACC-ITEMS'!$C$4:$C$1000,ROW('HELP ACC-ITEMS'!$C$4:$C$1000)-3),COUNTIF($C$8:C935,C935))),"")</f>
        <v xml:space="preserve"> </v>
      </c>
    </row>
    <row r="936" spans="2:10">
      <c r="B936" s="55" t="str">
        <f>IF( E936&lt;&gt;"",COUNT($B$7:B935)+1,"")</f>
        <v/>
      </c>
      <c r="C936" s="57" t="str">
        <f>IFERROR(IF($D$3&lt;&gt;"",SMALL('HELP ACC-ITEMS'!$C$4:$C$1000,ROW(A930))," "),"    ")</f>
        <v xml:space="preserve"> </v>
      </c>
      <c r="D936" s="56" t="str">
        <f t="array" ref="D936">IFERROR(INDEX('HELP ACC-ITEMS'!$D$4:$D$1000,SMALL(IF(C936='HELP ACC-ITEMS'!$C$4:$C$1000,ROW('HELP ACC-ITEMS'!$C$4:$C$1000)-3),COUNTIF($C$8:C936,C936))),"")</f>
        <v xml:space="preserve"> </v>
      </c>
      <c r="E936" s="56" t="str">
        <f t="array" ref="E936">IFERROR(INDEX('HELP ACC-ITEMS'!$E$4:$E$1000,SMALL(IF(C936='HELP ACC-ITEMS'!$C$4:$C$1000,ROW('HELP ACC-ITEMS'!$C$4:$C$1000)-3),COUNTIF($C$8:C936,C936))),"")</f>
        <v/>
      </c>
      <c r="F936" s="56" t="str">
        <f t="array" ref="F936">IFERROR(INDEX('HELP ACC-ITEMS'!$F$4:$F$1000,SMALL(IF(C936='HELP ACC-ITEMS'!$C$4:$C$1000,ROW('HELP ACC-ITEMS'!$C$4:$C$1000)-3),COUNTIF($C$8:C936,C936))),"")</f>
        <v xml:space="preserve"> </v>
      </c>
      <c r="G936" s="55">
        <f t="array" ref="G936">IF(OR(MID($E936,1,4)="وارد",MID($E936,1,10)="مرتجع عميل"),IF($D$3&lt;&gt;"",INDEX('HELP ACC-ITEMS'!$G$4:$G$1000,SMALL(IF(C936='HELP ACC-ITEMS'!$C$4:$C$1000,ROW('HELP ACC-ITEMS'!$C$4:$C$1000)-3),COUNTIF($C$8:C936,C936)))),0)</f>
        <v>0</v>
      </c>
      <c r="H936" s="55">
        <f t="array" ref="H936">IF(OR(MID($E936,1,5)="منصرف",MID($E936,1,10)="مرتجع مورد"),IF($D$3&lt;&gt;"",INDEX('HELP ACC-ITEMS'!$G$4:$G$1000,SMALL(IF(C936='HELP ACC-ITEMS'!$C$4:$C$1000,ROW('HELP ACC-ITEMS'!$C$4:$C$1000)-3),COUNTIF($C$8:C936,C936)))),0)</f>
        <v>0</v>
      </c>
      <c r="I936" s="55">
        <f t="shared" si="17"/>
        <v>0</v>
      </c>
      <c r="J936" s="55" t="str">
        <f t="array" ref="J936">IFERROR(INDEX('HELP ACC-ITEMS'!$H$4:$H$1000,SMALL(IF(C936='HELP ACC-ITEMS'!$C$4:$C$1000,ROW('HELP ACC-ITEMS'!$C$4:$C$1000)-3),COUNTIF($C$8:C936,C936))),"")</f>
        <v xml:space="preserve"> </v>
      </c>
    </row>
    <row r="937" spans="2:10">
      <c r="B937" s="55" t="str">
        <f>IF( E937&lt;&gt;"",COUNT($B$7:B936)+1,"")</f>
        <v/>
      </c>
      <c r="C937" s="57" t="str">
        <f>IFERROR(IF($D$3&lt;&gt;"",SMALL('HELP ACC-ITEMS'!$C$4:$C$1000,ROW(A931))," "),"    ")</f>
        <v xml:space="preserve"> </v>
      </c>
      <c r="D937" s="56" t="str">
        <f t="array" ref="D937">IFERROR(INDEX('HELP ACC-ITEMS'!$D$4:$D$1000,SMALL(IF(C937='HELP ACC-ITEMS'!$C$4:$C$1000,ROW('HELP ACC-ITEMS'!$C$4:$C$1000)-3),COUNTIF($C$8:C937,C937))),"")</f>
        <v xml:space="preserve"> </v>
      </c>
      <c r="E937" s="56" t="str">
        <f t="array" ref="E937">IFERROR(INDEX('HELP ACC-ITEMS'!$E$4:$E$1000,SMALL(IF(C937='HELP ACC-ITEMS'!$C$4:$C$1000,ROW('HELP ACC-ITEMS'!$C$4:$C$1000)-3),COUNTIF($C$8:C937,C937))),"")</f>
        <v/>
      </c>
      <c r="F937" s="56" t="str">
        <f t="array" ref="F937">IFERROR(INDEX('HELP ACC-ITEMS'!$F$4:$F$1000,SMALL(IF(C937='HELP ACC-ITEMS'!$C$4:$C$1000,ROW('HELP ACC-ITEMS'!$C$4:$C$1000)-3),COUNTIF($C$8:C937,C937))),"")</f>
        <v xml:space="preserve"> </v>
      </c>
      <c r="G937" s="55">
        <f t="array" ref="G937">IF(OR(MID($E937,1,4)="وارد",MID($E937,1,10)="مرتجع عميل"),IF($D$3&lt;&gt;"",INDEX('HELP ACC-ITEMS'!$G$4:$G$1000,SMALL(IF(C937='HELP ACC-ITEMS'!$C$4:$C$1000,ROW('HELP ACC-ITEMS'!$C$4:$C$1000)-3),COUNTIF($C$8:C937,C937)))),0)</f>
        <v>0</v>
      </c>
      <c r="H937" s="55">
        <f t="array" ref="H937">IF(OR(MID($E937,1,5)="منصرف",MID($E937,1,10)="مرتجع مورد"),IF($D$3&lt;&gt;"",INDEX('HELP ACC-ITEMS'!$G$4:$G$1000,SMALL(IF(C937='HELP ACC-ITEMS'!$C$4:$C$1000,ROW('HELP ACC-ITEMS'!$C$4:$C$1000)-3),COUNTIF($C$8:C937,C937)))),0)</f>
        <v>0</v>
      </c>
      <c r="I937" s="55">
        <f t="shared" si="17"/>
        <v>0</v>
      </c>
      <c r="J937" s="55" t="str">
        <f t="array" ref="J937">IFERROR(INDEX('HELP ACC-ITEMS'!$H$4:$H$1000,SMALL(IF(C937='HELP ACC-ITEMS'!$C$4:$C$1000,ROW('HELP ACC-ITEMS'!$C$4:$C$1000)-3),COUNTIF($C$8:C937,C937))),"")</f>
        <v xml:space="preserve"> </v>
      </c>
    </row>
    <row r="938" spans="2:10">
      <c r="B938" s="55" t="str">
        <f>IF( E938&lt;&gt;"",COUNT($B$7:B937)+1,"")</f>
        <v/>
      </c>
      <c r="C938" s="57" t="str">
        <f>IFERROR(IF($D$3&lt;&gt;"",SMALL('HELP ACC-ITEMS'!$C$4:$C$1000,ROW(A932))," "),"    ")</f>
        <v xml:space="preserve"> </v>
      </c>
      <c r="D938" s="56" t="str">
        <f t="array" ref="D938">IFERROR(INDEX('HELP ACC-ITEMS'!$D$4:$D$1000,SMALL(IF(C938='HELP ACC-ITEMS'!$C$4:$C$1000,ROW('HELP ACC-ITEMS'!$C$4:$C$1000)-3),COUNTIF($C$8:C938,C938))),"")</f>
        <v xml:space="preserve"> </v>
      </c>
      <c r="E938" s="56" t="str">
        <f t="array" ref="E938">IFERROR(INDEX('HELP ACC-ITEMS'!$E$4:$E$1000,SMALL(IF(C938='HELP ACC-ITEMS'!$C$4:$C$1000,ROW('HELP ACC-ITEMS'!$C$4:$C$1000)-3),COUNTIF($C$8:C938,C938))),"")</f>
        <v/>
      </c>
      <c r="F938" s="56" t="str">
        <f t="array" ref="F938">IFERROR(INDEX('HELP ACC-ITEMS'!$F$4:$F$1000,SMALL(IF(C938='HELP ACC-ITEMS'!$C$4:$C$1000,ROW('HELP ACC-ITEMS'!$C$4:$C$1000)-3),COUNTIF($C$8:C938,C938))),"")</f>
        <v xml:space="preserve"> </v>
      </c>
      <c r="G938" s="55">
        <f t="array" ref="G938">IF(OR(MID($E938,1,4)="وارد",MID($E938,1,10)="مرتجع عميل"),IF($D$3&lt;&gt;"",INDEX('HELP ACC-ITEMS'!$G$4:$G$1000,SMALL(IF(C938='HELP ACC-ITEMS'!$C$4:$C$1000,ROW('HELP ACC-ITEMS'!$C$4:$C$1000)-3),COUNTIF($C$8:C938,C938)))),0)</f>
        <v>0</v>
      </c>
      <c r="H938" s="55">
        <f t="array" ref="H938">IF(OR(MID($E938,1,5)="منصرف",MID($E938,1,10)="مرتجع مورد"),IF($D$3&lt;&gt;"",INDEX('HELP ACC-ITEMS'!$G$4:$G$1000,SMALL(IF(C938='HELP ACC-ITEMS'!$C$4:$C$1000,ROW('HELP ACC-ITEMS'!$C$4:$C$1000)-3),COUNTIF($C$8:C938,C938)))),0)</f>
        <v>0</v>
      </c>
      <c r="I938" s="55">
        <f t="shared" si="17"/>
        <v>0</v>
      </c>
      <c r="J938" s="55" t="str">
        <f t="array" ref="J938">IFERROR(INDEX('HELP ACC-ITEMS'!$H$4:$H$1000,SMALL(IF(C938='HELP ACC-ITEMS'!$C$4:$C$1000,ROW('HELP ACC-ITEMS'!$C$4:$C$1000)-3),COUNTIF($C$8:C938,C938))),"")</f>
        <v xml:space="preserve"> </v>
      </c>
    </row>
    <row r="939" spans="2:10">
      <c r="B939" s="55" t="str">
        <f>IF( E939&lt;&gt;"",COUNT($B$7:B938)+1,"")</f>
        <v/>
      </c>
      <c r="C939" s="57" t="str">
        <f>IFERROR(IF($D$3&lt;&gt;"",SMALL('HELP ACC-ITEMS'!$C$4:$C$1000,ROW(A933))," "),"    ")</f>
        <v xml:space="preserve"> </v>
      </c>
      <c r="D939" s="56" t="str">
        <f t="array" ref="D939">IFERROR(INDEX('HELP ACC-ITEMS'!$D$4:$D$1000,SMALL(IF(C939='HELP ACC-ITEMS'!$C$4:$C$1000,ROW('HELP ACC-ITEMS'!$C$4:$C$1000)-3),COUNTIF($C$8:C939,C939))),"")</f>
        <v xml:space="preserve"> </v>
      </c>
      <c r="E939" s="56" t="str">
        <f t="array" ref="E939">IFERROR(INDEX('HELP ACC-ITEMS'!$E$4:$E$1000,SMALL(IF(C939='HELP ACC-ITEMS'!$C$4:$C$1000,ROW('HELP ACC-ITEMS'!$C$4:$C$1000)-3),COUNTIF($C$8:C939,C939))),"")</f>
        <v/>
      </c>
      <c r="F939" s="56" t="str">
        <f t="array" ref="F939">IFERROR(INDEX('HELP ACC-ITEMS'!$F$4:$F$1000,SMALL(IF(C939='HELP ACC-ITEMS'!$C$4:$C$1000,ROW('HELP ACC-ITEMS'!$C$4:$C$1000)-3),COUNTIF($C$8:C939,C939))),"")</f>
        <v xml:space="preserve"> </v>
      </c>
      <c r="G939" s="55">
        <f t="array" ref="G939">IF(OR(MID($E939,1,4)="وارد",MID($E939,1,10)="مرتجع عميل"),IF($D$3&lt;&gt;"",INDEX('HELP ACC-ITEMS'!$G$4:$G$1000,SMALL(IF(C939='HELP ACC-ITEMS'!$C$4:$C$1000,ROW('HELP ACC-ITEMS'!$C$4:$C$1000)-3),COUNTIF($C$8:C939,C939)))),0)</f>
        <v>0</v>
      </c>
      <c r="H939" s="55">
        <f t="array" ref="H939">IF(OR(MID($E939,1,5)="منصرف",MID($E939,1,10)="مرتجع مورد"),IF($D$3&lt;&gt;"",INDEX('HELP ACC-ITEMS'!$G$4:$G$1000,SMALL(IF(C939='HELP ACC-ITEMS'!$C$4:$C$1000,ROW('HELP ACC-ITEMS'!$C$4:$C$1000)-3),COUNTIF($C$8:C939,C939)))),0)</f>
        <v>0</v>
      </c>
      <c r="I939" s="55">
        <f t="shared" si="17"/>
        <v>0</v>
      </c>
      <c r="J939" s="55" t="str">
        <f t="array" ref="J939">IFERROR(INDEX('HELP ACC-ITEMS'!$H$4:$H$1000,SMALL(IF(C939='HELP ACC-ITEMS'!$C$4:$C$1000,ROW('HELP ACC-ITEMS'!$C$4:$C$1000)-3),COUNTIF($C$8:C939,C939))),"")</f>
        <v xml:space="preserve"> </v>
      </c>
    </row>
    <row r="940" spans="2:10">
      <c r="B940" s="55" t="str">
        <f>IF( E940&lt;&gt;"",COUNT($B$7:B939)+1,"")</f>
        <v/>
      </c>
      <c r="C940" s="57" t="str">
        <f>IFERROR(IF($D$3&lt;&gt;"",SMALL('HELP ACC-ITEMS'!$C$4:$C$1000,ROW(A934))," "),"    ")</f>
        <v xml:space="preserve"> </v>
      </c>
      <c r="D940" s="56" t="str">
        <f t="array" ref="D940">IFERROR(INDEX('HELP ACC-ITEMS'!$D$4:$D$1000,SMALL(IF(C940='HELP ACC-ITEMS'!$C$4:$C$1000,ROW('HELP ACC-ITEMS'!$C$4:$C$1000)-3),COUNTIF($C$8:C940,C940))),"")</f>
        <v xml:space="preserve"> </v>
      </c>
      <c r="E940" s="56" t="str">
        <f t="array" ref="E940">IFERROR(INDEX('HELP ACC-ITEMS'!$E$4:$E$1000,SMALL(IF(C940='HELP ACC-ITEMS'!$C$4:$C$1000,ROW('HELP ACC-ITEMS'!$C$4:$C$1000)-3),COUNTIF($C$8:C940,C940))),"")</f>
        <v/>
      </c>
      <c r="F940" s="56" t="str">
        <f t="array" ref="F940">IFERROR(INDEX('HELP ACC-ITEMS'!$F$4:$F$1000,SMALL(IF(C940='HELP ACC-ITEMS'!$C$4:$C$1000,ROW('HELP ACC-ITEMS'!$C$4:$C$1000)-3),COUNTIF($C$8:C940,C940))),"")</f>
        <v xml:space="preserve"> </v>
      </c>
      <c r="G940" s="55">
        <f t="array" ref="G940">IF(OR(MID($E940,1,4)="وارد",MID($E940,1,10)="مرتجع عميل"),IF($D$3&lt;&gt;"",INDEX('HELP ACC-ITEMS'!$G$4:$G$1000,SMALL(IF(C940='HELP ACC-ITEMS'!$C$4:$C$1000,ROW('HELP ACC-ITEMS'!$C$4:$C$1000)-3),COUNTIF($C$8:C940,C940)))),0)</f>
        <v>0</v>
      </c>
      <c r="H940" s="55">
        <f t="array" ref="H940">IF(OR(MID($E940,1,5)="منصرف",MID($E940,1,10)="مرتجع مورد"),IF($D$3&lt;&gt;"",INDEX('HELP ACC-ITEMS'!$G$4:$G$1000,SMALL(IF(C940='HELP ACC-ITEMS'!$C$4:$C$1000,ROW('HELP ACC-ITEMS'!$C$4:$C$1000)-3),COUNTIF($C$8:C940,C940)))),0)</f>
        <v>0</v>
      </c>
      <c r="I940" s="55">
        <f t="shared" si="17"/>
        <v>0</v>
      </c>
      <c r="J940" s="55" t="str">
        <f t="array" ref="J940">IFERROR(INDEX('HELP ACC-ITEMS'!$H$4:$H$1000,SMALL(IF(C940='HELP ACC-ITEMS'!$C$4:$C$1000,ROW('HELP ACC-ITEMS'!$C$4:$C$1000)-3),COUNTIF($C$8:C940,C940))),"")</f>
        <v xml:space="preserve"> </v>
      </c>
    </row>
    <row r="941" spans="2:10">
      <c r="B941" s="55" t="str">
        <f>IF( E941&lt;&gt;"",COUNT($B$7:B940)+1,"")</f>
        <v/>
      </c>
      <c r="C941" s="57" t="str">
        <f>IFERROR(IF($D$3&lt;&gt;"",SMALL('HELP ACC-ITEMS'!$C$4:$C$1000,ROW(A935))," "),"    ")</f>
        <v xml:space="preserve"> </v>
      </c>
      <c r="D941" s="56" t="str">
        <f t="array" ref="D941">IFERROR(INDEX('HELP ACC-ITEMS'!$D$4:$D$1000,SMALL(IF(C941='HELP ACC-ITEMS'!$C$4:$C$1000,ROW('HELP ACC-ITEMS'!$C$4:$C$1000)-3),COUNTIF($C$8:C941,C941))),"")</f>
        <v xml:space="preserve"> </v>
      </c>
      <c r="E941" s="56" t="str">
        <f t="array" ref="E941">IFERROR(INDEX('HELP ACC-ITEMS'!$E$4:$E$1000,SMALL(IF(C941='HELP ACC-ITEMS'!$C$4:$C$1000,ROW('HELP ACC-ITEMS'!$C$4:$C$1000)-3),COUNTIF($C$8:C941,C941))),"")</f>
        <v/>
      </c>
      <c r="F941" s="56" t="str">
        <f t="array" ref="F941">IFERROR(INDEX('HELP ACC-ITEMS'!$F$4:$F$1000,SMALL(IF(C941='HELP ACC-ITEMS'!$C$4:$C$1000,ROW('HELP ACC-ITEMS'!$C$4:$C$1000)-3),COUNTIF($C$8:C941,C941))),"")</f>
        <v xml:space="preserve"> </v>
      </c>
      <c r="G941" s="55">
        <f t="array" ref="G941">IF(OR(MID($E941,1,4)="وارد",MID($E941,1,10)="مرتجع عميل"),IF($D$3&lt;&gt;"",INDEX('HELP ACC-ITEMS'!$G$4:$G$1000,SMALL(IF(C941='HELP ACC-ITEMS'!$C$4:$C$1000,ROW('HELP ACC-ITEMS'!$C$4:$C$1000)-3),COUNTIF($C$8:C941,C941)))),0)</f>
        <v>0</v>
      </c>
      <c r="H941" s="55">
        <f t="array" ref="H941">IF(OR(MID($E941,1,5)="منصرف",MID($E941,1,10)="مرتجع مورد"),IF($D$3&lt;&gt;"",INDEX('HELP ACC-ITEMS'!$G$4:$G$1000,SMALL(IF(C941='HELP ACC-ITEMS'!$C$4:$C$1000,ROW('HELP ACC-ITEMS'!$C$4:$C$1000)-3),COUNTIF($C$8:C941,C941)))),0)</f>
        <v>0</v>
      </c>
      <c r="I941" s="55">
        <f t="shared" si="17"/>
        <v>0</v>
      </c>
      <c r="J941" s="55" t="str">
        <f t="array" ref="J941">IFERROR(INDEX('HELP ACC-ITEMS'!$H$4:$H$1000,SMALL(IF(C941='HELP ACC-ITEMS'!$C$4:$C$1000,ROW('HELP ACC-ITEMS'!$C$4:$C$1000)-3),COUNTIF($C$8:C941,C941))),"")</f>
        <v xml:space="preserve"> </v>
      </c>
    </row>
    <row r="942" spans="2:10">
      <c r="B942" s="55" t="str">
        <f>IF( E942&lt;&gt;"",COUNT($B$7:B941)+1,"")</f>
        <v/>
      </c>
      <c r="C942" s="57" t="str">
        <f>IFERROR(IF($D$3&lt;&gt;"",SMALL('HELP ACC-ITEMS'!$C$4:$C$1000,ROW(A936))," "),"    ")</f>
        <v xml:space="preserve"> </v>
      </c>
      <c r="D942" s="56" t="str">
        <f t="array" ref="D942">IFERROR(INDEX('HELP ACC-ITEMS'!$D$4:$D$1000,SMALL(IF(C942='HELP ACC-ITEMS'!$C$4:$C$1000,ROW('HELP ACC-ITEMS'!$C$4:$C$1000)-3),COUNTIF($C$8:C942,C942))),"")</f>
        <v xml:space="preserve"> </v>
      </c>
      <c r="E942" s="56" t="str">
        <f t="array" ref="E942">IFERROR(INDEX('HELP ACC-ITEMS'!$E$4:$E$1000,SMALL(IF(C942='HELP ACC-ITEMS'!$C$4:$C$1000,ROW('HELP ACC-ITEMS'!$C$4:$C$1000)-3),COUNTIF($C$8:C942,C942))),"")</f>
        <v/>
      </c>
      <c r="F942" s="56" t="str">
        <f t="array" ref="F942">IFERROR(INDEX('HELP ACC-ITEMS'!$F$4:$F$1000,SMALL(IF(C942='HELP ACC-ITEMS'!$C$4:$C$1000,ROW('HELP ACC-ITEMS'!$C$4:$C$1000)-3),COUNTIF($C$8:C942,C942))),"")</f>
        <v xml:space="preserve"> </v>
      </c>
      <c r="G942" s="55">
        <f t="array" ref="G942">IF(OR(MID($E942,1,4)="وارد",MID($E942,1,10)="مرتجع عميل"),IF($D$3&lt;&gt;"",INDEX('HELP ACC-ITEMS'!$G$4:$G$1000,SMALL(IF(C942='HELP ACC-ITEMS'!$C$4:$C$1000,ROW('HELP ACC-ITEMS'!$C$4:$C$1000)-3),COUNTIF($C$8:C942,C942)))),0)</f>
        <v>0</v>
      </c>
      <c r="H942" s="55">
        <f t="array" ref="H942">IF(OR(MID($E942,1,5)="منصرف",MID($E942,1,10)="مرتجع مورد"),IF($D$3&lt;&gt;"",INDEX('HELP ACC-ITEMS'!$G$4:$G$1000,SMALL(IF(C942='HELP ACC-ITEMS'!$C$4:$C$1000,ROW('HELP ACC-ITEMS'!$C$4:$C$1000)-3),COUNTIF($C$8:C942,C942)))),0)</f>
        <v>0</v>
      </c>
      <c r="I942" s="55">
        <f t="shared" si="17"/>
        <v>0</v>
      </c>
      <c r="J942" s="55" t="str">
        <f t="array" ref="J942">IFERROR(INDEX('HELP ACC-ITEMS'!$H$4:$H$1000,SMALL(IF(C942='HELP ACC-ITEMS'!$C$4:$C$1000,ROW('HELP ACC-ITEMS'!$C$4:$C$1000)-3),COUNTIF($C$8:C942,C942))),"")</f>
        <v xml:space="preserve"> </v>
      </c>
    </row>
    <row r="943" spans="2:10">
      <c r="B943" s="55" t="str">
        <f>IF( E943&lt;&gt;"",COUNT($B$7:B942)+1,"")</f>
        <v/>
      </c>
      <c r="C943" s="57" t="str">
        <f>IFERROR(IF($D$3&lt;&gt;"",SMALL('HELP ACC-ITEMS'!$C$4:$C$1000,ROW(A937))," "),"    ")</f>
        <v xml:space="preserve"> </v>
      </c>
      <c r="D943" s="56" t="str">
        <f t="array" ref="D943">IFERROR(INDEX('HELP ACC-ITEMS'!$D$4:$D$1000,SMALL(IF(C943='HELP ACC-ITEMS'!$C$4:$C$1000,ROW('HELP ACC-ITEMS'!$C$4:$C$1000)-3),COUNTIF($C$8:C943,C943))),"")</f>
        <v xml:space="preserve"> </v>
      </c>
      <c r="E943" s="56" t="str">
        <f t="array" ref="E943">IFERROR(INDEX('HELP ACC-ITEMS'!$E$4:$E$1000,SMALL(IF(C943='HELP ACC-ITEMS'!$C$4:$C$1000,ROW('HELP ACC-ITEMS'!$C$4:$C$1000)-3),COUNTIF($C$8:C943,C943))),"")</f>
        <v/>
      </c>
      <c r="F943" s="56" t="str">
        <f t="array" ref="F943">IFERROR(INDEX('HELP ACC-ITEMS'!$F$4:$F$1000,SMALL(IF(C943='HELP ACC-ITEMS'!$C$4:$C$1000,ROW('HELP ACC-ITEMS'!$C$4:$C$1000)-3),COUNTIF($C$8:C943,C943))),"")</f>
        <v xml:space="preserve"> </v>
      </c>
      <c r="G943" s="55">
        <f t="array" ref="G943">IF(OR(MID($E943,1,4)="وارد",MID($E943,1,10)="مرتجع عميل"),IF($D$3&lt;&gt;"",INDEX('HELP ACC-ITEMS'!$G$4:$G$1000,SMALL(IF(C943='HELP ACC-ITEMS'!$C$4:$C$1000,ROW('HELP ACC-ITEMS'!$C$4:$C$1000)-3),COUNTIF($C$8:C943,C943)))),0)</f>
        <v>0</v>
      </c>
      <c r="H943" s="55">
        <f t="array" ref="H943">IF(OR(MID($E943,1,5)="منصرف",MID($E943,1,10)="مرتجع مورد"),IF($D$3&lt;&gt;"",INDEX('HELP ACC-ITEMS'!$G$4:$G$1000,SMALL(IF(C943='HELP ACC-ITEMS'!$C$4:$C$1000,ROW('HELP ACC-ITEMS'!$C$4:$C$1000)-3),COUNTIF($C$8:C943,C943)))),0)</f>
        <v>0</v>
      </c>
      <c r="I943" s="55">
        <f t="shared" si="17"/>
        <v>0</v>
      </c>
      <c r="J943" s="55" t="str">
        <f t="array" ref="J943">IFERROR(INDEX('HELP ACC-ITEMS'!$H$4:$H$1000,SMALL(IF(C943='HELP ACC-ITEMS'!$C$4:$C$1000,ROW('HELP ACC-ITEMS'!$C$4:$C$1000)-3),COUNTIF($C$8:C943,C943))),"")</f>
        <v xml:space="preserve"> </v>
      </c>
    </row>
    <row r="944" spans="2:10">
      <c r="B944" s="55" t="str">
        <f>IF( E944&lt;&gt;"",COUNT($B$7:B943)+1,"")</f>
        <v/>
      </c>
      <c r="C944" s="57" t="str">
        <f>IFERROR(IF($D$3&lt;&gt;"",SMALL('HELP ACC-ITEMS'!$C$4:$C$1000,ROW(A938))," "),"    ")</f>
        <v xml:space="preserve"> </v>
      </c>
      <c r="D944" s="56" t="str">
        <f t="array" ref="D944">IFERROR(INDEX('HELP ACC-ITEMS'!$D$4:$D$1000,SMALL(IF(C944='HELP ACC-ITEMS'!$C$4:$C$1000,ROW('HELP ACC-ITEMS'!$C$4:$C$1000)-3),COUNTIF($C$8:C944,C944))),"")</f>
        <v xml:space="preserve"> </v>
      </c>
      <c r="E944" s="56" t="str">
        <f t="array" ref="E944">IFERROR(INDEX('HELP ACC-ITEMS'!$E$4:$E$1000,SMALL(IF(C944='HELP ACC-ITEMS'!$C$4:$C$1000,ROW('HELP ACC-ITEMS'!$C$4:$C$1000)-3),COUNTIF($C$8:C944,C944))),"")</f>
        <v/>
      </c>
      <c r="F944" s="56" t="str">
        <f t="array" ref="F944">IFERROR(INDEX('HELP ACC-ITEMS'!$F$4:$F$1000,SMALL(IF(C944='HELP ACC-ITEMS'!$C$4:$C$1000,ROW('HELP ACC-ITEMS'!$C$4:$C$1000)-3),COUNTIF($C$8:C944,C944))),"")</f>
        <v xml:space="preserve"> </v>
      </c>
      <c r="G944" s="55">
        <f t="array" ref="G944">IF(OR(MID($E944,1,4)="وارد",MID($E944,1,10)="مرتجع عميل"),IF($D$3&lt;&gt;"",INDEX('HELP ACC-ITEMS'!$G$4:$G$1000,SMALL(IF(C944='HELP ACC-ITEMS'!$C$4:$C$1000,ROW('HELP ACC-ITEMS'!$C$4:$C$1000)-3),COUNTIF($C$8:C944,C944)))),0)</f>
        <v>0</v>
      </c>
      <c r="H944" s="55">
        <f t="array" ref="H944">IF(OR(MID($E944,1,5)="منصرف",MID($E944,1,10)="مرتجع مورد"),IF($D$3&lt;&gt;"",INDEX('HELP ACC-ITEMS'!$G$4:$G$1000,SMALL(IF(C944='HELP ACC-ITEMS'!$C$4:$C$1000,ROW('HELP ACC-ITEMS'!$C$4:$C$1000)-3),COUNTIF($C$8:C944,C944)))),0)</f>
        <v>0</v>
      </c>
      <c r="I944" s="55">
        <f t="shared" si="17"/>
        <v>0</v>
      </c>
      <c r="J944" s="55" t="str">
        <f t="array" ref="J944">IFERROR(INDEX('HELP ACC-ITEMS'!$H$4:$H$1000,SMALL(IF(C944='HELP ACC-ITEMS'!$C$4:$C$1000,ROW('HELP ACC-ITEMS'!$C$4:$C$1000)-3),COUNTIF($C$8:C944,C944))),"")</f>
        <v xml:space="preserve"> </v>
      </c>
    </row>
    <row r="945" spans="2:10">
      <c r="B945" s="55" t="str">
        <f>IF( E945&lt;&gt;"",COUNT($B$7:B944)+1,"")</f>
        <v/>
      </c>
      <c r="C945" s="57" t="str">
        <f>IFERROR(IF($D$3&lt;&gt;"",SMALL('HELP ACC-ITEMS'!$C$4:$C$1000,ROW(A939))," "),"    ")</f>
        <v xml:space="preserve"> </v>
      </c>
      <c r="D945" s="56" t="str">
        <f t="array" ref="D945">IFERROR(INDEX('HELP ACC-ITEMS'!$D$4:$D$1000,SMALL(IF(C945='HELP ACC-ITEMS'!$C$4:$C$1000,ROW('HELP ACC-ITEMS'!$C$4:$C$1000)-3),COUNTIF($C$8:C945,C945))),"")</f>
        <v xml:space="preserve"> </v>
      </c>
      <c r="E945" s="56" t="str">
        <f t="array" ref="E945">IFERROR(INDEX('HELP ACC-ITEMS'!$E$4:$E$1000,SMALL(IF(C945='HELP ACC-ITEMS'!$C$4:$C$1000,ROW('HELP ACC-ITEMS'!$C$4:$C$1000)-3),COUNTIF($C$8:C945,C945))),"")</f>
        <v/>
      </c>
      <c r="F945" s="56" t="str">
        <f t="array" ref="F945">IFERROR(INDEX('HELP ACC-ITEMS'!$F$4:$F$1000,SMALL(IF(C945='HELP ACC-ITEMS'!$C$4:$C$1000,ROW('HELP ACC-ITEMS'!$C$4:$C$1000)-3),COUNTIF($C$8:C945,C945))),"")</f>
        <v xml:space="preserve"> </v>
      </c>
      <c r="G945" s="55">
        <f t="array" ref="G945">IF(OR(MID($E945,1,4)="وارد",MID($E945,1,10)="مرتجع عميل"),IF($D$3&lt;&gt;"",INDEX('HELP ACC-ITEMS'!$G$4:$G$1000,SMALL(IF(C945='HELP ACC-ITEMS'!$C$4:$C$1000,ROW('HELP ACC-ITEMS'!$C$4:$C$1000)-3),COUNTIF($C$8:C945,C945)))),0)</f>
        <v>0</v>
      </c>
      <c r="H945" s="55">
        <f t="array" ref="H945">IF(OR(MID($E945,1,5)="منصرف",MID($E945,1,10)="مرتجع مورد"),IF($D$3&lt;&gt;"",INDEX('HELP ACC-ITEMS'!$G$4:$G$1000,SMALL(IF(C945='HELP ACC-ITEMS'!$C$4:$C$1000,ROW('HELP ACC-ITEMS'!$C$4:$C$1000)-3),COUNTIF($C$8:C945,C945)))),0)</f>
        <v>0</v>
      </c>
      <c r="I945" s="55">
        <f t="shared" si="17"/>
        <v>0</v>
      </c>
      <c r="J945" s="55" t="str">
        <f t="array" ref="J945">IFERROR(INDEX('HELP ACC-ITEMS'!$H$4:$H$1000,SMALL(IF(C945='HELP ACC-ITEMS'!$C$4:$C$1000,ROW('HELP ACC-ITEMS'!$C$4:$C$1000)-3),COUNTIF($C$8:C945,C945))),"")</f>
        <v xml:space="preserve"> </v>
      </c>
    </row>
    <row r="946" spans="2:10">
      <c r="B946" s="55" t="str">
        <f>IF( E946&lt;&gt;"",COUNT($B$7:B945)+1,"")</f>
        <v/>
      </c>
      <c r="C946" s="57" t="str">
        <f>IFERROR(IF($D$3&lt;&gt;"",SMALL('HELP ACC-ITEMS'!$C$4:$C$1000,ROW(A940))," "),"    ")</f>
        <v xml:space="preserve"> </v>
      </c>
      <c r="D946" s="56" t="str">
        <f t="array" ref="D946">IFERROR(INDEX('HELP ACC-ITEMS'!$D$4:$D$1000,SMALL(IF(C946='HELP ACC-ITEMS'!$C$4:$C$1000,ROW('HELP ACC-ITEMS'!$C$4:$C$1000)-3),COUNTIF($C$8:C946,C946))),"")</f>
        <v xml:space="preserve"> </v>
      </c>
      <c r="E946" s="56" t="str">
        <f t="array" ref="E946">IFERROR(INDEX('HELP ACC-ITEMS'!$E$4:$E$1000,SMALL(IF(C946='HELP ACC-ITEMS'!$C$4:$C$1000,ROW('HELP ACC-ITEMS'!$C$4:$C$1000)-3),COUNTIF($C$8:C946,C946))),"")</f>
        <v/>
      </c>
      <c r="F946" s="56" t="str">
        <f t="array" ref="F946">IFERROR(INDEX('HELP ACC-ITEMS'!$F$4:$F$1000,SMALL(IF(C946='HELP ACC-ITEMS'!$C$4:$C$1000,ROW('HELP ACC-ITEMS'!$C$4:$C$1000)-3),COUNTIF($C$8:C946,C946))),"")</f>
        <v xml:space="preserve"> </v>
      </c>
      <c r="G946" s="55">
        <f t="array" ref="G946">IF(OR(MID($E946,1,4)="وارد",MID($E946,1,10)="مرتجع عميل"),IF($D$3&lt;&gt;"",INDEX('HELP ACC-ITEMS'!$G$4:$G$1000,SMALL(IF(C946='HELP ACC-ITEMS'!$C$4:$C$1000,ROW('HELP ACC-ITEMS'!$C$4:$C$1000)-3),COUNTIF($C$8:C946,C946)))),0)</f>
        <v>0</v>
      </c>
      <c r="H946" s="55">
        <f t="array" ref="H946">IF(OR(MID($E946,1,5)="منصرف",MID($E946,1,10)="مرتجع مورد"),IF($D$3&lt;&gt;"",INDEX('HELP ACC-ITEMS'!$G$4:$G$1000,SMALL(IF(C946='HELP ACC-ITEMS'!$C$4:$C$1000,ROW('HELP ACC-ITEMS'!$C$4:$C$1000)-3),COUNTIF($C$8:C946,C946)))),0)</f>
        <v>0</v>
      </c>
      <c r="I946" s="55">
        <f t="shared" si="17"/>
        <v>0</v>
      </c>
      <c r="J946" s="55" t="str">
        <f t="array" ref="J946">IFERROR(INDEX('HELP ACC-ITEMS'!$H$4:$H$1000,SMALL(IF(C946='HELP ACC-ITEMS'!$C$4:$C$1000,ROW('HELP ACC-ITEMS'!$C$4:$C$1000)-3),COUNTIF($C$8:C946,C946))),"")</f>
        <v xml:space="preserve"> </v>
      </c>
    </row>
    <row r="947" spans="2:10">
      <c r="B947" s="55" t="str">
        <f>IF( E947&lt;&gt;"",COUNT($B$7:B946)+1,"")</f>
        <v/>
      </c>
      <c r="C947" s="57" t="str">
        <f>IFERROR(IF($D$3&lt;&gt;"",SMALL('HELP ACC-ITEMS'!$C$4:$C$1000,ROW(A941))," "),"    ")</f>
        <v xml:space="preserve"> </v>
      </c>
      <c r="D947" s="56" t="str">
        <f t="array" ref="D947">IFERROR(INDEX('HELP ACC-ITEMS'!$D$4:$D$1000,SMALL(IF(C947='HELP ACC-ITEMS'!$C$4:$C$1000,ROW('HELP ACC-ITEMS'!$C$4:$C$1000)-3),COUNTIF($C$8:C947,C947))),"")</f>
        <v xml:space="preserve"> </v>
      </c>
      <c r="E947" s="56" t="str">
        <f t="array" ref="E947">IFERROR(INDEX('HELP ACC-ITEMS'!$E$4:$E$1000,SMALL(IF(C947='HELP ACC-ITEMS'!$C$4:$C$1000,ROW('HELP ACC-ITEMS'!$C$4:$C$1000)-3),COUNTIF($C$8:C947,C947))),"")</f>
        <v/>
      </c>
      <c r="F947" s="56" t="str">
        <f t="array" ref="F947">IFERROR(INDEX('HELP ACC-ITEMS'!$F$4:$F$1000,SMALL(IF(C947='HELP ACC-ITEMS'!$C$4:$C$1000,ROW('HELP ACC-ITEMS'!$C$4:$C$1000)-3),COUNTIF($C$8:C947,C947))),"")</f>
        <v xml:space="preserve"> </v>
      </c>
      <c r="G947" s="55">
        <f t="array" ref="G947">IF(OR(MID($E947,1,4)="وارد",MID($E947,1,10)="مرتجع عميل"),IF($D$3&lt;&gt;"",INDEX('HELP ACC-ITEMS'!$G$4:$G$1000,SMALL(IF(C947='HELP ACC-ITEMS'!$C$4:$C$1000,ROW('HELP ACC-ITEMS'!$C$4:$C$1000)-3),COUNTIF($C$8:C947,C947)))),0)</f>
        <v>0</v>
      </c>
      <c r="H947" s="55">
        <f t="array" ref="H947">IF(OR(MID($E947,1,5)="منصرف",MID($E947,1,10)="مرتجع مورد"),IF($D$3&lt;&gt;"",INDEX('HELP ACC-ITEMS'!$G$4:$G$1000,SMALL(IF(C947='HELP ACC-ITEMS'!$C$4:$C$1000,ROW('HELP ACC-ITEMS'!$C$4:$C$1000)-3),COUNTIF($C$8:C947,C947)))),0)</f>
        <v>0</v>
      </c>
      <c r="I947" s="55">
        <f t="shared" si="17"/>
        <v>0</v>
      </c>
      <c r="J947" s="55" t="str">
        <f t="array" ref="J947">IFERROR(INDEX('HELP ACC-ITEMS'!$H$4:$H$1000,SMALL(IF(C947='HELP ACC-ITEMS'!$C$4:$C$1000,ROW('HELP ACC-ITEMS'!$C$4:$C$1000)-3),COUNTIF($C$8:C947,C947))),"")</f>
        <v xml:space="preserve"> </v>
      </c>
    </row>
    <row r="948" spans="2:10">
      <c r="B948" s="55" t="str">
        <f>IF( E948&lt;&gt;"",COUNT($B$7:B947)+1,"")</f>
        <v/>
      </c>
      <c r="C948" s="57" t="str">
        <f>IFERROR(IF($D$3&lt;&gt;"",SMALL('HELP ACC-ITEMS'!$C$4:$C$1000,ROW(A942))," "),"    ")</f>
        <v xml:space="preserve"> </v>
      </c>
      <c r="D948" s="56" t="str">
        <f t="array" ref="D948">IFERROR(INDEX('HELP ACC-ITEMS'!$D$4:$D$1000,SMALL(IF(C948='HELP ACC-ITEMS'!$C$4:$C$1000,ROW('HELP ACC-ITEMS'!$C$4:$C$1000)-3),COUNTIF($C$8:C948,C948))),"")</f>
        <v xml:space="preserve"> </v>
      </c>
      <c r="E948" s="56" t="str">
        <f t="array" ref="E948">IFERROR(INDEX('HELP ACC-ITEMS'!$E$4:$E$1000,SMALL(IF(C948='HELP ACC-ITEMS'!$C$4:$C$1000,ROW('HELP ACC-ITEMS'!$C$4:$C$1000)-3),COUNTIF($C$8:C948,C948))),"")</f>
        <v/>
      </c>
      <c r="F948" s="56" t="str">
        <f t="array" ref="F948">IFERROR(INDEX('HELP ACC-ITEMS'!$F$4:$F$1000,SMALL(IF(C948='HELP ACC-ITEMS'!$C$4:$C$1000,ROW('HELP ACC-ITEMS'!$C$4:$C$1000)-3),COUNTIF($C$8:C948,C948))),"")</f>
        <v xml:space="preserve"> </v>
      </c>
      <c r="G948" s="55">
        <f t="array" ref="G948">IF(OR(MID($E948,1,4)="وارد",MID($E948,1,10)="مرتجع عميل"),IF($D$3&lt;&gt;"",INDEX('HELP ACC-ITEMS'!$G$4:$G$1000,SMALL(IF(C948='HELP ACC-ITEMS'!$C$4:$C$1000,ROW('HELP ACC-ITEMS'!$C$4:$C$1000)-3),COUNTIF($C$8:C948,C948)))),0)</f>
        <v>0</v>
      </c>
      <c r="H948" s="55">
        <f t="array" ref="H948">IF(OR(MID($E948,1,5)="منصرف",MID($E948,1,10)="مرتجع مورد"),IF($D$3&lt;&gt;"",INDEX('HELP ACC-ITEMS'!$G$4:$G$1000,SMALL(IF(C948='HELP ACC-ITEMS'!$C$4:$C$1000,ROW('HELP ACC-ITEMS'!$C$4:$C$1000)-3),COUNTIF($C$8:C948,C948)))),0)</f>
        <v>0</v>
      </c>
      <c r="I948" s="55">
        <f t="shared" si="17"/>
        <v>0</v>
      </c>
      <c r="J948" s="55" t="str">
        <f t="array" ref="J948">IFERROR(INDEX('HELP ACC-ITEMS'!$H$4:$H$1000,SMALL(IF(C948='HELP ACC-ITEMS'!$C$4:$C$1000,ROW('HELP ACC-ITEMS'!$C$4:$C$1000)-3),COUNTIF($C$8:C948,C948))),"")</f>
        <v xml:space="preserve"> </v>
      </c>
    </row>
    <row r="949" spans="2:10">
      <c r="B949" s="55" t="str">
        <f>IF( E949&lt;&gt;"",COUNT($B$7:B948)+1,"")</f>
        <v/>
      </c>
      <c r="C949" s="57" t="str">
        <f>IFERROR(IF($D$3&lt;&gt;"",SMALL('HELP ACC-ITEMS'!$C$4:$C$1000,ROW(A943))," "),"    ")</f>
        <v xml:space="preserve"> </v>
      </c>
      <c r="D949" s="56" t="str">
        <f t="array" ref="D949">IFERROR(INDEX('HELP ACC-ITEMS'!$D$4:$D$1000,SMALL(IF(C949='HELP ACC-ITEMS'!$C$4:$C$1000,ROW('HELP ACC-ITEMS'!$C$4:$C$1000)-3),COUNTIF($C$8:C949,C949))),"")</f>
        <v xml:space="preserve"> </v>
      </c>
      <c r="E949" s="56" t="str">
        <f t="array" ref="E949">IFERROR(INDEX('HELP ACC-ITEMS'!$E$4:$E$1000,SMALL(IF(C949='HELP ACC-ITEMS'!$C$4:$C$1000,ROW('HELP ACC-ITEMS'!$C$4:$C$1000)-3),COUNTIF($C$8:C949,C949))),"")</f>
        <v/>
      </c>
      <c r="F949" s="56" t="str">
        <f t="array" ref="F949">IFERROR(INDEX('HELP ACC-ITEMS'!$F$4:$F$1000,SMALL(IF(C949='HELP ACC-ITEMS'!$C$4:$C$1000,ROW('HELP ACC-ITEMS'!$C$4:$C$1000)-3),COUNTIF($C$8:C949,C949))),"")</f>
        <v xml:space="preserve"> </v>
      </c>
      <c r="G949" s="55">
        <f t="array" ref="G949">IF(OR(MID($E949,1,4)="وارد",MID($E949,1,10)="مرتجع عميل"),IF($D$3&lt;&gt;"",INDEX('HELP ACC-ITEMS'!$G$4:$G$1000,SMALL(IF(C949='HELP ACC-ITEMS'!$C$4:$C$1000,ROW('HELP ACC-ITEMS'!$C$4:$C$1000)-3),COUNTIF($C$8:C949,C949)))),0)</f>
        <v>0</v>
      </c>
      <c r="H949" s="55">
        <f t="array" ref="H949">IF(OR(MID($E949,1,5)="منصرف",MID($E949,1,10)="مرتجع مورد"),IF($D$3&lt;&gt;"",INDEX('HELP ACC-ITEMS'!$G$4:$G$1000,SMALL(IF(C949='HELP ACC-ITEMS'!$C$4:$C$1000,ROW('HELP ACC-ITEMS'!$C$4:$C$1000)-3),COUNTIF($C$8:C949,C949)))),0)</f>
        <v>0</v>
      </c>
      <c r="I949" s="55">
        <f t="shared" si="17"/>
        <v>0</v>
      </c>
      <c r="J949" s="55" t="str">
        <f t="array" ref="J949">IFERROR(INDEX('HELP ACC-ITEMS'!$H$4:$H$1000,SMALL(IF(C949='HELP ACC-ITEMS'!$C$4:$C$1000,ROW('HELP ACC-ITEMS'!$C$4:$C$1000)-3),COUNTIF($C$8:C949,C949))),"")</f>
        <v xml:space="preserve"> </v>
      </c>
    </row>
    <row r="950" spans="2:10">
      <c r="B950" s="55" t="str">
        <f>IF( E950&lt;&gt;"",COUNT($B$7:B949)+1,"")</f>
        <v/>
      </c>
      <c r="C950" s="57" t="str">
        <f>IFERROR(IF($D$3&lt;&gt;"",SMALL('HELP ACC-ITEMS'!$C$4:$C$1000,ROW(A944))," "),"    ")</f>
        <v xml:space="preserve"> </v>
      </c>
      <c r="D950" s="56" t="str">
        <f t="array" ref="D950">IFERROR(INDEX('HELP ACC-ITEMS'!$D$4:$D$1000,SMALL(IF(C950='HELP ACC-ITEMS'!$C$4:$C$1000,ROW('HELP ACC-ITEMS'!$C$4:$C$1000)-3),COUNTIF($C$8:C950,C950))),"")</f>
        <v xml:space="preserve"> </v>
      </c>
      <c r="E950" s="56" t="str">
        <f t="array" ref="E950">IFERROR(INDEX('HELP ACC-ITEMS'!$E$4:$E$1000,SMALL(IF(C950='HELP ACC-ITEMS'!$C$4:$C$1000,ROW('HELP ACC-ITEMS'!$C$4:$C$1000)-3),COUNTIF($C$8:C950,C950))),"")</f>
        <v/>
      </c>
      <c r="F950" s="56" t="str">
        <f t="array" ref="F950">IFERROR(INDEX('HELP ACC-ITEMS'!$F$4:$F$1000,SMALL(IF(C950='HELP ACC-ITEMS'!$C$4:$C$1000,ROW('HELP ACC-ITEMS'!$C$4:$C$1000)-3),COUNTIF($C$8:C950,C950))),"")</f>
        <v xml:space="preserve"> </v>
      </c>
      <c r="G950" s="55">
        <f t="array" ref="G950">IF(OR(MID($E950,1,4)="وارد",MID($E950,1,10)="مرتجع عميل"),IF($D$3&lt;&gt;"",INDEX('HELP ACC-ITEMS'!$G$4:$G$1000,SMALL(IF(C950='HELP ACC-ITEMS'!$C$4:$C$1000,ROW('HELP ACC-ITEMS'!$C$4:$C$1000)-3),COUNTIF($C$8:C950,C950)))),0)</f>
        <v>0</v>
      </c>
      <c r="H950" s="55">
        <f t="array" ref="H950">IF(OR(MID($E950,1,5)="منصرف",MID($E950,1,10)="مرتجع مورد"),IF($D$3&lt;&gt;"",INDEX('HELP ACC-ITEMS'!$G$4:$G$1000,SMALL(IF(C950='HELP ACC-ITEMS'!$C$4:$C$1000,ROW('HELP ACC-ITEMS'!$C$4:$C$1000)-3),COUNTIF($C$8:C950,C950)))),0)</f>
        <v>0</v>
      </c>
      <c r="I950" s="55">
        <f t="shared" si="17"/>
        <v>0</v>
      </c>
      <c r="J950" s="55" t="str">
        <f t="array" ref="J950">IFERROR(INDEX('HELP ACC-ITEMS'!$H$4:$H$1000,SMALL(IF(C950='HELP ACC-ITEMS'!$C$4:$C$1000,ROW('HELP ACC-ITEMS'!$C$4:$C$1000)-3),COUNTIF($C$8:C950,C950))),"")</f>
        <v xml:space="preserve"> </v>
      </c>
    </row>
    <row r="951" spans="2:10">
      <c r="B951" s="55" t="str">
        <f>IF( E951&lt;&gt;"",COUNT($B$7:B950)+1,"")</f>
        <v/>
      </c>
      <c r="C951" s="57" t="str">
        <f>IFERROR(IF($D$3&lt;&gt;"",SMALL('HELP ACC-ITEMS'!$C$4:$C$1000,ROW(A945))," "),"    ")</f>
        <v xml:space="preserve"> </v>
      </c>
      <c r="D951" s="56" t="str">
        <f t="array" ref="D951">IFERROR(INDEX('HELP ACC-ITEMS'!$D$4:$D$1000,SMALL(IF(C951='HELP ACC-ITEMS'!$C$4:$C$1000,ROW('HELP ACC-ITEMS'!$C$4:$C$1000)-3),COUNTIF($C$8:C951,C951))),"")</f>
        <v xml:space="preserve"> </v>
      </c>
      <c r="E951" s="56" t="str">
        <f t="array" ref="E951">IFERROR(INDEX('HELP ACC-ITEMS'!$E$4:$E$1000,SMALL(IF(C951='HELP ACC-ITEMS'!$C$4:$C$1000,ROW('HELP ACC-ITEMS'!$C$4:$C$1000)-3),COUNTIF($C$8:C951,C951))),"")</f>
        <v/>
      </c>
      <c r="F951" s="56" t="str">
        <f t="array" ref="F951">IFERROR(INDEX('HELP ACC-ITEMS'!$F$4:$F$1000,SMALL(IF(C951='HELP ACC-ITEMS'!$C$4:$C$1000,ROW('HELP ACC-ITEMS'!$C$4:$C$1000)-3),COUNTIF($C$8:C951,C951))),"")</f>
        <v xml:space="preserve"> </v>
      </c>
      <c r="G951" s="55">
        <f t="array" ref="G951">IF(OR(MID($E951,1,4)="وارد",MID($E951,1,10)="مرتجع عميل"),IF($D$3&lt;&gt;"",INDEX('HELP ACC-ITEMS'!$G$4:$G$1000,SMALL(IF(C951='HELP ACC-ITEMS'!$C$4:$C$1000,ROW('HELP ACC-ITEMS'!$C$4:$C$1000)-3),COUNTIF($C$8:C951,C951)))),0)</f>
        <v>0</v>
      </c>
      <c r="H951" s="55">
        <f t="array" ref="H951">IF(OR(MID($E951,1,5)="منصرف",MID($E951,1,10)="مرتجع مورد"),IF($D$3&lt;&gt;"",INDEX('HELP ACC-ITEMS'!$G$4:$G$1000,SMALL(IF(C951='HELP ACC-ITEMS'!$C$4:$C$1000,ROW('HELP ACC-ITEMS'!$C$4:$C$1000)-3),COUNTIF($C$8:C951,C951)))),0)</f>
        <v>0</v>
      </c>
      <c r="I951" s="55">
        <f t="shared" si="17"/>
        <v>0</v>
      </c>
      <c r="J951" s="55" t="str">
        <f t="array" ref="J951">IFERROR(INDEX('HELP ACC-ITEMS'!$H$4:$H$1000,SMALL(IF(C951='HELP ACC-ITEMS'!$C$4:$C$1000,ROW('HELP ACC-ITEMS'!$C$4:$C$1000)-3),COUNTIF($C$8:C951,C951))),"")</f>
        <v xml:space="preserve"> </v>
      </c>
    </row>
    <row r="952" spans="2:10">
      <c r="B952" s="55" t="str">
        <f>IF( E952&lt;&gt;"",COUNT($B$7:B951)+1,"")</f>
        <v/>
      </c>
      <c r="C952" s="57" t="str">
        <f>IFERROR(IF($D$3&lt;&gt;"",SMALL('HELP ACC-ITEMS'!$C$4:$C$1000,ROW(A946))," "),"    ")</f>
        <v xml:space="preserve"> </v>
      </c>
      <c r="D952" s="56" t="str">
        <f t="array" ref="D952">IFERROR(INDEX('HELP ACC-ITEMS'!$D$4:$D$1000,SMALL(IF(C952='HELP ACC-ITEMS'!$C$4:$C$1000,ROW('HELP ACC-ITEMS'!$C$4:$C$1000)-3),COUNTIF($C$8:C952,C952))),"")</f>
        <v xml:space="preserve"> </v>
      </c>
      <c r="E952" s="56" t="str">
        <f t="array" ref="E952">IFERROR(INDEX('HELP ACC-ITEMS'!$E$4:$E$1000,SMALL(IF(C952='HELP ACC-ITEMS'!$C$4:$C$1000,ROW('HELP ACC-ITEMS'!$C$4:$C$1000)-3),COUNTIF($C$8:C952,C952))),"")</f>
        <v/>
      </c>
      <c r="F952" s="56" t="str">
        <f t="array" ref="F952">IFERROR(INDEX('HELP ACC-ITEMS'!$F$4:$F$1000,SMALL(IF(C952='HELP ACC-ITEMS'!$C$4:$C$1000,ROW('HELP ACC-ITEMS'!$C$4:$C$1000)-3),COUNTIF($C$8:C952,C952))),"")</f>
        <v xml:space="preserve"> </v>
      </c>
      <c r="G952" s="55">
        <f t="array" ref="G952">IF(OR(MID($E952,1,4)="وارد",MID($E952,1,10)="مرتجع عميل"),IF($D$3&lt;&gt;"",INDEX('HELP ACC-ITEMS'!$G$4:$G$1000,SMALL(IF(C952='HELP ACC-ITEMS'!$C$4:$C$1000,ROW('HELP ACC-ITEMS'!$C$4:$C$1000)-3),COUNTIF($C$8:C952,C952)))),0)</f>
        <v>0</v>
      </c>
      <c r="H952" s="55">
        <f t="array" ref="H952">IF(OR(MID($E952,1,5)="منصرف",MID($E952,1,10)="مرتجع مورد"),IF($D$3&lt;&gt;"",INDEX('HELP ACC-ITEMS'!$G$4:$G$1000,SMALL(IF(C952='HELP ACC-ITEMS'!$C$4:$C$1000,ROW('HELP ACC-ITEMS'!$C$4:$C$1000)-3),COUNTIF($C$8:C952,C952)))),0)</f>
        <v>0</v>
      </c>
      <c r="I952" s="55">
        <f t="shared" si="17"/>
        <v>0</v>
      </c>
      <c r="J952" s="55" t="str">
        <f t="array" ref="J952">IFERROR(INDEX('HELP ACC-ITEMS'!$H$4:$H$1000,SMALL(IF(C952='HELP ACC-ITEMS'!$C$4:$C$1000,ROW('HELP ACC-ITEMS'!$C$4:$C$1000)-3),COUNTIF($C$8:C952,C952))),"")</f>
        <v xml:space="preserve"> </v>
      </c>
    </row>
    <row r="953" spans="2:10">
      <c r="B953" s="55" t="str">
        <f>IF( E953&lt;&gt;"",COUNT($B$7:B952)+1,"")</f>
        <v/>
      </c>
      <c r="C953" s="57" t="str">
        <f>IFERROR(IF($D$3&lt;&gt;"",SMALL('HELP ACC-ITEMS'!$C$4:$C$1000,ROW(A947))," "),"    ")</f>
        <v xml:space="preserve"> </v>
      </c>
      <c r="D953" s="56" t="str">
        <f t="array" ref="D953">IFERROR(INDEX('HELP ACC-ITEMS'!$D$4:$D$1000,SMALL(IF(C953='HELP ACC-ITEMS'!$C$4:$C$1000,ROW('HELP ACC-ITEMS'!$C$4:$C$1000)-3),COUNTIF($C$8:C953,C953))),"")</f>
        <v xml:space="preserve"> </v>
      </c>
      <c r="E953" s="56" t="str">
        <f t="array" ref="E953">IFERROR(INDEX('HELP ACC-ITEMS'!$E$4:$E$1000,SMALL(IF(C953='HELP ACC-ITEMS'!$C$4:$C$1000,ROW('HELP ACC-ITEMS'!$C$4:$C$1000)-3),COUNTIF($C$8:C953,C953))),"")</f>
        <v/>
      </c>
      <c r="F953" s="56" t="str">
        <f t="array" ref="F953">IFERROR(INDEX('HELP ACC-ITEMS'!$F$4:$F$1000,SMALL(IF(C953='HELP ACC-ITEMS'!$C$4:$C$1000,ROW('HELP ACC-ITEMS'!$C$4:$C$1000)-3),COUNTIF($C$8:C953,C953))),"")</f>
        <v xml:space="preserve"> </v>
      </c>
      <c r="G953" s="55">
        <f t="array" ref="G953">IF(OR(MID($E953,1,4)="وارد",MID($E953,1,10)="مرتجع عميل"),IF($D$3&lt;&gt;"",INDEX('HELP ACC-ITEMS'!$G$4:$G$1000,SMALL(IF(C953='HELP ACC-ITEMS'!$C$4:$C$1000,ROW('HELP ACC-ITEMS'!$C$4:$C$1000)-3),COUNTIF($C$8:C953,C953)))),0)</f>
        <v>0</v>
      </c>
      <c r="H953" s="55">
        <f t="array" ref="H953">IF(OR(MID($E953,1,5)="منصرف",MID($E953,1,10)="مرتجع مورد"),IF($D$3&lt;&gt;"",INDEX('HELP ACC-ITEMS'!$G$4:$G$1000,SMALL(IF(C953='HELP ACC-ITEMS'!$C$4:$C$1000,ROW('HELP ACC-ITEMS'!$C$4:$C$1000)-3),COUNTIF($C$8:C953,C953)))),0)</f>
        <v>0</v>
      </c>
      <c r="I953" s="55">
        <f t="shared" si="17"/>
        <v>0</v>
      </c>
      <c r="J953" s="55" t="str">
        <f t="array" ref="J953">IFERROR(INDEX('HELP ACC-ITEMS'!$H$4:$H$1000,SMALL(IF(C953='HELP ACC-ITEMS'!$C$4:$C$1000,ROW('HELP ACC-ITEMS'!$C$4:$C$1000)-3),COUNTIF($C$8:C953,C953))),"")</f>
        <v xml:space="preserve"> </v>
      </c>
    </row>
    <row r="954" spans="2:10">
      <c r="B954" s="55" t="str">
        <f>IF( E954&lt;&gt;"",COUNT($B$7:B953)+1,"")</f>
        <v/>
      </c>
      <c r="C954" s="57" t="str">
        <f>IFERROR(IF($D$3&lt;&gt;"",SMALL('HELP ACC-ITEMS'!$C$4:$C$1000,ROW(A948))," "),"    ")</f>
        <v xml:space="preserve"> </v>
      </c>
      <c r="D954" s="56" t="str">
        <f t="array" ref="D954">IFERROR(INDEX('HELP ACC-ITEMS'!$D$4:$D$1000,SMALL(IF(C954='HELP ACC-ITEMS'!$C$4:$C$1000,ROW('HELP ACC-ITEMS'!$C$4:$C$1000)-3),COUNTIF($C$8:C954,C954))),"")</f>
        <v xml:space="preserve"> </v>
      </c>
      <c r="E954" s="56" t="str">
        <f t="array" ref="E954">IFERROR(INDEX('HELP ACC-ITEMS'!$E$4:$E$1000,SMALL(IF(C954='HELP ACC-ITEMS'!$C$4:$C$1000,ROW('HELP ACC-ITEMS'!$C$4:$C$1000)-3),COUNTIF($C$8:C954,C954))),"")</f>
        <v/>
      </c>
      <c r="F954" s="56" t="str">
        <f t="array" ref="F954">IFERROR(INDEX('HELP ACC-ITEMS'!$F$4:$F$1000,SMALL(IF(C954='HELP ACC-ITEMS'!$C$4:$C$1000,ROW('HELP ACC-ITEMS'!$C$4:$C$1000)-3),COUNTIF($C$8:C954,C954))),"")</f>
        <v xml:space="preserve"> </v>
      </c>
      <c r="G954" s="55">
        <f t="array" ref="G954">IF(OR(MID($E954,1,4)="وارد",MID($E954,1,10)="مرتجع عميل"),IF($D$3&lt;&gt;"",INDEX('HELP ACC-ITEMS'!$G$4:$G$1000,SMALL(IF(C954='HELP ACC-ITEMS'!$C$4:$C$1000,ROW('HELP ACC-ITEMS'!$C$4:$C$1000)-3),COUNTIF($C$8:C954,C954)))),0)</f>
        <v>0</v>
      </c>
      <c r="H954" s="55">
        <f t="array" ref="H954">IF(OR(MID($E954,1,5)="منصرف",MID($E954,1,10)="مرتجع مورد"),IF($D$3&lt;&gt;"",INDEX('HELP ACC-ITEMS'!$G$4:$G$1000,SMALL(IF(C954='HELP ACC-ITEMS'!$C$4:$C$1000,ROW('HELP ACC-ITEMS'!$C$4:$C$1000)-3),COUNTIF($C$8:C954,C954)))),0)</f>
        <v>0</v>
      </c>
      <c r="I954" s="55">
        <f t="shared" si="17"/>
        <v>0</v>
      </c>
      <c r="J954" s="55" t="str">
        <f t="array" ref="J954">IFERROR(INDEX('HELP ACC-ITEMS'!$H$4:$H$1000,SMALL(IF(C954='HELP ACC-ITEMS'!$C$4:$C$1000,ROW('HELP ACC-ITEMS'!$C$4:$C$1000)-3),COUNTIF($C$8:C954,C954))),"")</f>
        <v xml:space="preserve"> </v>
      </c>
    </row>
    <row r="955" spans="2:10">
      <c r="B955" s="55" t="str">
        <f>IF( E955&lt;&gt;"",COUNT($B$7:B954)+1,"")</f>
        <v/>
      </c>
      <c r="C955" s="57" t="str">
        <f>IFERROR(IF($D$3&lt;&gt;"",SMALL('HELP ACC-ITEMS'!$C$4:$C$1000,ROW(A949))," "),"    ")</f>
        <v xml:space="preserve"> </v>
      </c>
      <c r="D955" s="56" t="str">
        <f t="array" ref="D955">IFERROR(INDEX('HELP ACC-ITEMS'!$D$4:$D$1000,SMALL(IF(C955='HELP ACC-ITEMS'!$C$4:$C$1000,ROW('HELP ACC-ITEMS'!$C$4:$C$1000)-3),COUNTIF($C$8:C955,C955))),"")</f>
        <v xml:space="preserve"> </v>
      </c>
      <c r="E955" s="56" t="str">
        <f t="array" ref="E955">IFERROR(INDEX('HELP ACC-ITEMS'!$E$4:$E$1000,SMALL(IF(C955='HELP ACC-ITEMS'!$C$4:$C$1000,ROW('HELP ACC-ITEMS'!$C$4:$C$1000)-3),COUNTIF($C$8:C955,C955))),"")</f>
        <v/>
      </c>
      <c r="F955" s="56" t="str">
        <f t="array" ref="F955">IFERROR(INDEX('HELP ACC-ITEMS'!$F$4:$F$1000,SMALL(IF(C955='HELP ACC-ITEMS'!$C$4:$C$1000,ROW('HELP ACC-ITEMS'!$C$4:$C$1000)-3),COUNTIF($C$8:C955,C955))),"")</f>
        <v xml:space="preserve"> </v>
      </c>
      <c r="G955" s="55">
        <f t="array" ref="G955">IF(OR(MID($E955,1,4)="وارد",MID($E955,1,10)="مرتجع عميل"),IF($D$3&lt;&gt;"",INDEX('HELP ACC-ITEMS'!$G$4:$G$1000,SMALL(IF(C955='HELP ACC-ITEMS'!$C$4:$C$1000,ROW('HELP ACC-ITEMS'!$C$4:$C$1000)-3),COUNTIF($C$8:C955,C955)))),0)</f>
        <v>0</v>
      </c>
      <c r="H955" s="55">
        <f t="array" ref="H955">IF(OR(MID($E955,1,5)="منصرف",MID($E955,1,10)="مرتجع مورد"),IF($D$3&lt;&gt;"",INDEX('HELP ACC-ITEMS'!$G$4:$G$1000,SMALL(IF(C955='HELP ACC-ITEMS'!$C$4:$C$1000,ROW('HELP ACC-ITEMS'!$C$4:$C$1000)-3),COUNTIF($C$8:C955,C955)))),0)</f>
        <v>0</v>
      </c>
      <c r="I955" s="55">
        <f t="shared" si="17"/>
        <v>0</v>
      </c>
      <c r="J955" s="55" t="str">
        <f t="array" ref="J955">IFERROR(INDEX('HELP ACC-ITEMS'!$H$4:$H$1000,SMALL(IF(C955='HELP ACC-ITEMS'!$C$4:$C$1000,ROW('HELP ACC-ITEMS'!$C$4:$C$1000)-3),COUNTIF($C$8:C955,C955))),"")</f>
        <v xml:space="preserve"> </v>
      </c>
    </row>
    <row r="956" spans="2:10">
      <c r="B956" s="55" t="str">
        <f>IF( E956&lt;&gt;"",COUNT($B$7:B955)+1,"")</f>
        <v/>
      </c>
      <c r="C956" s="57" t="str">
        <f>IFERROR(IF($D$3&lt;&gt;"",SMALL('HELP ACC-ITEMS'!$C$4:$C$1000,ROW(A950))," "),"    ")</f>
        <v xml:space="preserve"> </v>
      </c>
      <c r="D956" s="56" t="str">
        <f t="array" ref="D956">IFERROR(INDEX('HELP ACC-ITEMS'!$D$4:$D$1000,SMALL(IF(C956='HELP ACC-ITEMS'!$C$4:$C$1000,ROW('HELP ACC-ITEMS'!$C$4:$C$1000)-3),COUNTIF($C$8:C956,C956))),"")</f>
        <v xml:space="preserve"> </v>
      </c>
      <c r="E956" s="56" t="str">
        <f t="array" ref="E956">IFERROR(INDEX('HELP ACC-ITEMS'!$E$4:$E$1000,SMALL(IF(C956='HELP ACC-ITEMS'!$C$4:$C$1000,ROW('HELP ACC-ITEMS'!$C$4:$C$1000)-3),COUNTIF($C$8:C956,C956))),"")</f>
        <v/>
      </c>
      <c r="F956" s="56" t="str">
        <f t="array" ref="F956">IFERROR(INDEX('HELP ACC-ITEMS'!$F$4:$F$1000,SMALL(IF(C956='HELP ACC-ITEMS'!$C$4:$C$1000,ROW('HELP ACC-ITEMS'!$C$4:$C$1000)-3),COUNTIF($C$8:C956,C956))),"")</f>
        <v xml:space="preserve"> </v>
      </c>
      <c r="G956" s="55">
        <f t="array" ref="G956">IF(OR(MID($E956,1,4)="وارد",MID($E956,1,10)="مرتجع عميل"),IF($D$3&lt;&gt;"",INDEX('HELP ACC-ITEMS'!$G$4:$G$1000,SMALL(IF(C956='HELP ACC-ITEMS'!$C$4:$C$1000,ROW('HELP ACC-ITEMS'!$C$4:$C$1000)-3),COUNTIF($C$8:C956,C956)))),0)</f>
        <v>0</v>
      </c>
      <c r="H956" s="55">
        <f t="array" ref="H956">IF(OR(MID($E956,1,5)="منصرف",MID($E956,1,10)="مرتجع مورد"),IF($D$3&lt;&gt;"",INDEX('HELP ACC-ITEMS'!$G$4:$G$1000,SMALL(IF(C956='HELP ACC-ITEMS'!$C$4:$C$1000,ROW('HELP ACC-ITEMS'!$C$4:$C$1000)-3),COUNTIF($C$8:C956,C956)))),0)</f>
        <v>0</v>
      </c>
      <c r="I956" s="55">
        <f t="shared" si="17"/>
        <v>0</v>
      </c>
      <c r="J956" s="55" t="str">
        <f t="array" ref="J956">IFERROR(INDEX('HELP ACC-ITEMS'!$H$4:$H$1000,SMALL(IF(C956='HELP ACC-ITEMS'!$C$4:$C$1000,ROW('HELP ACC-ITEMS'!$C$4:$C$1000)-3),COUNTIF($C$8:C956,C956))),"")</f>
        <v xml:space="preserve"> </v>
      </c>
    </row>
    <row r="957" spans="2:10">
      <c r="B957" s="55" t="str">
        <f>IF( E957&lt;&gt;"",COUNT($B$7:B956)+1,"")</f>
        <v/>
      </c>
      <c r="C957" s="57" t="str">
        <f>IFERROR(IF($D$3&lt;&gt;"",SMALL('HELP ACC-ITEMS'!$C$4:$C$1000,ROW(A951))," "),"    ")</f>
        <v xml:space="preserve"> </v>
      </c>
      <c r="D957" s="56" t="str">
        <f t="array" ref="D957">IFERROR(INDEX('HELP ACC-ITEMS'!$D$4:$D$1000,SMALL(IF(C957='HELP ACC-ITEMS'!$C$4:$C$1000,ROW('HELP ACC-ITEMS'!$C$4:$C$1000)-3),COUNTIF($C$8:C957,C957))),"")</f>
        <v xml:space="preserve"> </v>
      </c>
      <c r="E957" s="56" t="str">
        <f t="array" ref="E957">IFERROR(INDEX('HELP ACC-ITEMS'!$E$4:$E$1000,SMALL(IF(C957='HELP ACC-ITEMS'!$C$4:$C$1000,ROW('HELP ACC-ITEMS'!$C$4:$C$1000)-3),COUNTIF($C$8:C957,C957))),"")</f>
        <v/>
      </c>
      <c r="F957" s="56" t="str">
        <f t="array" ref="F957">IFERROR(INDEX('HELP ACC-ITEMS'!$F$4:$F$1000,SMALL(IF(C957='HELP ACC-ITEMS'!$C$4:$C$1000,ROW('HELP ACC-ITEMS'!$C$4:$C$1000)-3),COUNTIF($C$8:C957,C957))),"")</f>
        <v xml:space="preserve"> </v>
      </c>
      <c r="G957" s="55">
        <f t="array" ref="G957">IF(OR(MID($E957,1,4)="وارد",MID($E957,1,10)="مرتجع عميل"),IF($D$3&lt;&gt;"",INDEX('HELP ACC-ITEMS'!$G$4:$G$1000,SMALL(IF(C957='HELP ACC-ITEMS'!$C$4:$C$1000,ROW('HELP ACC-ITEMS'!$C$4:$C$1000)-3),COUNTIF($C$8:C957,C957)))),0)</f>
        <v>0</v>
      </c>
      <c r="H957" s="55">
        <f t="array" ref="H957">IF(OR(MID($E957,1,5)="منصرف",MID($E957,1,10)="مرتجع مورد"),IF($D$3&lt;&gt;"",INDEX('HELP ACC-ITEMS'!$G$4:$G$1000,SMALL(IF(C957='HELP ACC-ITEMS'!$C$4:$C$1000,ROW('HELP ACC-ITEMS'!$C$4:$C$1000)-3),COUNTIF($C$8:C957,C957)))),0)</f>
        <v>0</v>
      </c>
      <c r="I957" s="55">
        <f t="shared" si="17"/>
        <v>0</v>
      </c>
      <c r="J957" s="55" t="str">
        <f t="array" ref="J957">IFERROR(INDEX('HELP ACC-ITEMS'!$H$4:$H$1000,SMALL(IF(C957='HELP ACC-ITEMS'!$C$4:$C$1000,ROW('HELP ACC-ITEMS'!$C$4:$C$1000)-3),COUNTIF($C$8:C957,C957))),"")</f>
        <v xml:space="preserve"> </v>
      </c>
    </row>
    <row r="958" spans="2:10">
      <c r="B958" s="55" t="str">
        <f>IF( E958&lt;&gt;"",COUNT($B$7:B957)+1,"")</f>
        <v/>
      </c>
      <c r="C958" s="57" t="str">
        <f>IFERROR(IF($D$3&lt;&gt;"",SMALL('HELP ACC-ITEMS'!$C$4:$C$1000,ROW(A952))," "),"    ")</f>
        <v xml:space="preserve"> </v>
      </c>
      <c r="D958" s="56" t="str">
        <f t="array" ref="D958">IFERROR(INDEX('HELP ACC-ITEMS'!$D$4:$D$1000,SMALL(IF(C958='HELP ACC-ITEMS'!$C$4:$C$1000,ROW('HELP ACC-ITEMS'!$C$4:$C$1000)-3),COUNTIF($C$8:C958,C958))),"")</f>
        <v xml:space="preserve"> </v>
      </c>
      <c r="E958" s="56" t="str">
        <f t="array" ref="E958">IFERROR(INDEX('HELP ACC-ITEMS'!$E$4:$E$1000,SMALL(IF(C958='HELP ACC-ITEMS'!$C$4:$C$1000,ROW('HELP ACC-ITEMS'!$C$4:$C$1000)-3),COUNTIF($C$8:C958,C958))),"")</f>
        <v/>
      </c>
      <c r="F958" s="56" t="str">
        <f t="array" ref="F958">IFERROR(INDEX('HELP ACC-ITEMS'!$F$4:$F$1000,SMALL(IF(C958='HELP ACC-ITEMS'!$C$4:$C$1000,ROW('HELP ACC-ITEMS'!$C$4:$C$1000)-3),COUNTIF($C$8:C958,C958))),"")</f>
        <v xml:space="preserve"> </v>
      </c>
      <c r="G958" s="55">
        <f t="array" ref="G958">IF(OR(MID($E958,1,4)="وارد",MID($E958,1,10)="مرتجع عميل"),IF($D$3&lt;&gt;"",INDEX('HELP ACC-ITEMS'!$G$4:$G$1000,SMALL(IF(C958='HELP ACC-ITEMS'!$C$4:$C$1000,ROW('HELP ACC-ITEMS'!$C$4:$C$1000)-3),COUNTIF($C$8:C958,C958)))),0)</f>
        <v>0</v>
      </c>
      <c r="H958" s="55">
        <f t="array" ref="H958">IF(OR(MID($E958,1,5)="منصرف",MID($E958,1,10)="مرتجع مورد"),IF($D$3&lt;&gt;"",INDEX('HELP ACC-ITEMS'!$G$4:$G$1000,SMALL(IF(C958='HELP ACC-ITEMS'!$C$4:$C$1000,ROW('HELP ACC-ITEMS'!$C$4:$C$1000)-3),COUNTIF($C$8:C958,C958)))),0)</f>
        <v>0</v>
      </c>
      <c r="I958" s="55">
        <f t="shared" si="17"/>
        <v>0</v>
      </c>
      <c r="J958" s="55" t="str">
        <f t="array" ref="J958">IFERROR(INDEX('HELP ACC-ITEMS'!$H$4:$H$1000,SMALL(IF(C958='HELP ACC-ITEMS'!$C$4:$C$1000,ROW('HELP ACC-ITEMS'!$C$4:$C$1000)-3),COUNTIF($C$8:C958,C958))),"")</f>
        <v xml:space="preserve"> </v>
      </c>
    </row>
    <row r="959" spans="2:10">
      <c r="B959" s="55" t="str">
        <f>IF( E959&lt;&gt;"",COUNT($B$7:B958)+1,"")</f>
        <v/>
      </c>
      <c r="C959" s="57" t="str">
        <f>IFERROR(IF($D$3&lt;&gt;"",SMALL('HELP ACC-ITEMS'!$C$4:$C$1000,ROW(A953))," "),"    ")</f>
        <v xml:space="preserve"> </v>
      </c>
      <c r="D959" s="56" t="str">
        <f t="array" ref="D959">IFERROR(INDEX('HELP ACC-ITEMS'!$D$4:$D$1000,SMALL(IF(C959='HELP ACC-ITEMS'!$C$4:$C$1000,ROW('HELP ACC-ITEMS'!$C$4:$C$1000)-3),COUNTIF($C$8:C959,C959))),"")</f>
        <v xml:space="preserve"> </v>
      </c>
      <c r="E959" s="56" t="str">
        <f t="array" ref="E959">IFERROR(INDEX('HELP ACC-ITEMS'!$E$4:$E$1000,SMALL(IF(C959='HELP ACC-ITEMS'!$C$4:$C$1000,ROW('HELP ACC-ITEMS'!$C$4:$C$1000)-3),COUNTIF($C$8:C959,C959))),"")</f>
        <v/>
      </c>
      <c r="F959" s="56" t="str">
        <f t="array" ref="F959">IFERROR(INDEX('HELP ACC-ITEMS'!$F$4:$F$1000,SMALL(IF(C959='HELP ACC-ITEMS'!$C$4:$C$1000,ROW('HELP ACC-ITEMS'!$C$4:$C$1000)-3),COUNTIF($C$8:C959,C959))),"")</f>
        <v xml:space="preserve"> </v>
      </c>
      <c r="G959" s="55">
        <f t="array" ref="G959">IF(OR(MID($E959,1,4)="وارد",MID($E959,1,10)="مرتجع عميل"),IF($D$3&lt;&gt;"",INDEX('HELP ACC-ITEMS'!$G$4:$G$1000,SMALL(IF(C959='HELP ACC-ITEMS'!$C$4:$C$1000,ROW('HELP ACC-ITEMS'!$C$4:$C$1000)-3),COUNTIF($C$8:C959,C959)))),0)</f>
        <v>0</v>
      </c>
      <c r="H959" s="55">
        <f t="array" ref="H959">IF(OR(MID($E959,1,5)="منصرف",MID($E959,1,10)="مرتجع مورد"),IF($D$3&lt;&gt;"",INDEX('HELP ACC-ITEMS'!$G$4:$G$1000,SMALL(IF(C959='HELP ACC-ITEMS'!$C$4:$C$1000,ROW('HELP ACC-ITEMS'!$C$4:$C$1000)-3),COUNTIF($C$8:C959,C959)))),0)</f>
        <v>0</v>
      </c>
      <c r="I959" s="55">
        <f t="shared" si="17"/>
        <v>0</v>
      </c>
      <c r="J959" s="55" t="str">
        <f t="array" ref="J959">IFERROR(INDEX('HELP ACC-ITEMS'!$H$4:$H$1000,SMALL(IF(C959='HELP ACC-ITEMS'!$C$4:$C$1000,ROW('HELP ACC-ITEMS'!$C$4:$C$1000)-3),COUNTIF($C$8:C959,C959))),"")</f>
        <v xml:space="preserve"> </v>
      </c>
    </row>
    <row r="960" spans="2:10">
      <c r="B960" s="55" t="str">
        <f>IF( E960&lt;&gt;"",COUNT($B$7:B959)+1,"")</f>
        <v/>
      </c>
      <c r="C960" s="57" t="str">
        <f>IFERROR(IF($D$3&lt;&gt;"",SMALL('HELP ACC-ITEMS'!$C$4:$C$1000,ROW(A954))," "),"    ")</f>
        <v xml:space="preserve"> </v>
      </c>
      <c r="D960" s="56" t="str">
        <f t="array" ref="D960">IFERROR(INDEX('HELP ACC-ITEMS'!$D$4:$D$1000,SMALL(IF(C960='HELP ACC-ITEMS'!$C$4:$C$1000,ROW('HELP ACC-ITEMS'!$C$4:$C$1000)-3),COUNTIF($C$8:C960,C960))),"")</f>
        <v xml:space="preserve"> </v>
      </c>
      <c r="E960" s="56" t="str">
        <f t="array" ref="E960">IFERROR(INDEX('HELP ACC-ITEMS'!$E$4:$E$1000,SMALL(IF(C960='HELP ACC-ITEMS'!$C$4:$C$1000,ROW('HELP ACC-ITEMS'!$C$4:$C$1000)-3),COUNTIF($C$8:C960,C960))),"")</f>
        <v/>
      </c>
      <c r="F960" s="56" t="str">
        <f t="array" ref="F960">IFERROR(INDEX('HELP ACC-ITEMS'!$F$4:$F$1000,SMALL(IF(C960='HELP ACC-ITEMS'!$C$4:$C$1000,ROW('HELP ACC-ITEMS'!$C$4:$C$1000)-3),COUNTIF($C$8:C960,C960))),"")</f>
        <v xml:space="preserve"> </v>
      </c>
      <c r="G960" s="55">
        <f t="array" ref="G960">IF(OR(MID($E960,1,4)="وارد",MID($E960,1,10)="مرتجع عميل"),IF($D$3&lt;&gt;"",INDEX('HELP ACC-ITEMS'!$G$4:$G$1000,SMALL(IF(C960='HELP ACC-ITEMS'!$C$4:$C$1000,ROW('HELP ACC-ITEMS'!$C$4:$C$1000)-3),COUNTIF($C$8:C960,C960)))),0)</f>
        <v>0</v>
      </c>
      <c r="H960" s="55">
        <f t="array" ref="H960">IF(OR(MID($E960,1,5)="منصرف",MID($E960,1,10)="مرتجع مورد"),IF($D$3&lt;&gt;"",INDEX('HELP ACC-ITEMS'!$G$4:$G$1000,SMALL(IF(C960='HELP ACC-ITEMS'!$C$4:$C$1000,ROW('HELP ACC-ITEMS'!$C$4:$C$1000)-3),COUNTIF($C$8:C960,C960)))),0)</f>
        <v>0</v>
      </c>
      <c r="I960" s="55">
        <f t="shared" si="17"/>
        <v>0</v>
      </c>
      <c r="J960" s="55" t="str">
        <f t="array" ref="J960">IFERROR(INDEX('HELP ACC-ITEMS'!$H$4:$H$1000,SMALL(IF(C960='HELP ACC-ITEMS'!$C$4:$C$1000,ROW('HELP ACC-ITEMS'!$C$4:$C$1000)-3),COUNTIF($C$8:C960,C960))),"")</f>
        <v xml:space="preserve"> </v>
      </c>
    </row>
    <row r="961" spans="2:10">
      <c r="B961" s="55" t="str">
        <f>IF( E961&lt;&gt;"",COUNT($B$7:B960)+1,"")</f>
        <v/>
      </c>
      <c r="C961" s="57" t="str">
        <f>IFERROR(IF($D$3&lt;&gt;"",SMALL('HELP ACC-ITEMS'!$C$4:$C$1000,ROW(A955))," "),"    ")</f>
        <v xml:space="preserve"> </v>
      </c>
      <c r="D961" s="56" t="str">
        <f t="array" ref="D961">IFERROR(INDEX('HELP ACC-ITEMS'!$D$4:$D$1000,SMALL(IF(C961='HELP ACC-ITEMS'!$C$4:$C$1000,ROW('HELP ACC-ITEMS'!$C$4:$C$1000)-3),COUNTIF($C$8:C961,C961))),"")</f>
        <v xml:space="preserve"> </v>
      </c>
      <c r="E961" s="56" t="str">
        <f t="array" ref="E961">IFERROR(INDEX('HELP ACC-ITEMS'!$E$4:$E$1000,SMALL(IF(C961='HELP ACC-ITEMS'!$C$4:$C$1000,ROW('HELP ACC-ITEMS'!$C$4:$C$1000)-3),COUNTIF($C$8:C961,C961))),"")</f>
        <v/>
      </c>
      <c r="F961" s="56" t="str">
        <f t="array" ref="F961">IFERROR(INDEX('HELP ACC-ITEMS'!$F$4:$F$1000,SMALL(IF(C961='HELP ACC-ITEMS'!$C$4:$C$1000,ROW('HELP ACC-ITEMS'!$C$4:$C$1000)-3),COUNTIF($C$8:C961,C961))),"")</f>
        <v xml:space="preserve"> </v>
      </c>
      <c r="G961" s="55">
        <f t="array" ref="G961">IF(OR(MID($E961,1,4)="وارد",MID($E961,1,10)="مرتجع عميل"),IF($D$3&lt;&gt;"",INDEX('HELP ACC-ITEMS'!$G$4:$G$1000,SMALL(IF(C961='HELP ACC-ITEMS'!$C$4:$C$1000,ROW('HELP ACC-ITEMS'!$C$4:$C$1000)-3),COUNTIF($C$8:C961,C961)))),0)</f>
        <v>0</v>
      </c>
      <c r="H961" s="55">
        <f t="array" ref="H961">IF(OR(MID($E961,1,5)="منصرف",MID($E961,1,10)="مرتجع مورد"),IF($D$3&lt;&gt;"",INDEX('HELP ACC-ITEMS'!$G$4:$G$1000,SMALL(IF(C961='HELP ACC-ITEMS'!$C$4:$C$1000,ROW('HELP ACC-ITEMS'!$C$4:$C$1000)-3),COUNTIF($C$8:C961,C961)))),0)</f>
        <v>0</v>
      </c>
      <c r="I961" s="55">
        <f t="shared" si="17"/>
        <v>0</v>
      </c>
      <c r="J961" s="55" t="str">
        <f t="array" ref="J961">IFERROR(INDEX('HELP ACC-ITEMS'!$H$4:$H$1000,SMALL(IF(C961='HELP ACC-ITEMS'!$C$4:$C$1000,ROW('HELP ACC-ITEMS'!$C$4:$C$1000)-3),COUNTIF($C$8:C961,C961))),"")</f>
        <v xml:space="preserve"> </v>
      </c>
    </row>
    <row r="962" spans="2:10">
      <c r="B962" s="55" t="str">
        <f>IF( E962&lt;&gt;"",COUNT($B$7:B961)+1,"")</f>
        <v/>
      </c>
      <c r="C962" s="57" t="str">
        <f>IFERROR(IF($D$3&lt;&gt;"",SMALL('HELP ACC-ITEMS'!$C$4:$C$1000,ROW(A956))," "),"    ")</f>
        <v xml:space="preserve"> </v>
      </c>
      <c r="D962" s="56" t="str">
        <f t="array" ref="D962">IFERROR(INDEX('HELP ACC-ITEMS'!$D$4:$D$1000,SMALL(IF(C962='HELP ACC-ITEMS'!$C$4:$C$1000,ROW('HELP ACC-ITEMS'!$C$4:$C$1000)-3),COUNTIF($C$8:C962,C962))),"")</f>
        <v xml:space="preserve"> </v>
      </c>
      <c r="E962" s="56" t="str">
        <f t="array" ref="E962">IFERROR(INDEX('HELP ACC-ITEMS'!$E$4:$E$1000,SMALL(IF(C962='HELP ACC-ITEMS'!$C$4:$C$1000,ROW('HELP ACC-ITEMS'!$C$4:$C$1000)-3),COUNTIF($C$8:C962,C962))),"")</f>
        <v/>
      </c>
      <c r="F962" s="56" t="str">
        <f t="array" ref="F962">IFERROR(INDEX('HELP ACC-ITEMS'!$F$4:$F$1000,SMALL(IF(C962='HELP ACC-ITEMS'!$C$4:$C$1000,ROW('HELP ACC-ITEMS'!$C$4:$C$1000)-3),COUNTIF($C$8:C962,C962))),"")</f>
        <v xml:space="preserve"> </v>
      </c>
      <c r="G962" s="55">
        <f t="array" ref="G962">IF(OR(MID($E962,1,4)="وارد",MID($E962,1,10)="مرتجع عميل"),IF($D$3&lt;&gt;"",INDEX('HELP ACC-ITEMS'!$G$4:$G$1000,SMALL(IF(C962='HELP ACC-ITEMS'!$C$4:$C$1000,ROW('HELP ACC-ITEMS'!$C$4:$C$1000)-3),COUNTIF($C$8:C962,C962)))),0)</f>
        <v>0</v>
      </c>
      <c r="H962" s="55">
        <f t="array" ref="H962">IF(OR(MID($E962,1,5)="منصرف",MID($E962,1,10)="مرتجع مورد"),IF($D$3&lt;&gt;"",INDEX('HELP ACC-ITEMS'!$G$4:$G$1000,SMALL(IF(C962='HELP ACC-ITEMS'!$C$4:$C$1000,ROW('HELP ACC-ITEMS'!$C$4:$C$1000)-3),COUNTIF($C$8:C962,C962)))),0)</f>
        <v>0</v>
      </c>
      <c r="I962" s="55">
        <f t="shared" si="17"/>
        <v>0</v>
      </c>
      <c r="J962" s="55" t="str">
        <f t="array" ref="J962">IFERROR(INDEX('HELP ACC-ITEMS'!$H$4:$H$1000,SMALL(IF(C962='HELP ACC-ITEMS'!$C$4:$C$1000,ROW('HELP ACC-ITEMS'!$C$4:$C$1000)-3),COUNTIF($C$8:C962,C962))),"")</f>
        <v xml:space="preserve"> </v>
      </c>
    </row>
    <row r="963" spans="2:10">
      <c r="B963" s="55" t="str">
        <f>IF( E963&lt;&gt;"",COUNT($B$7:B962)+1,"")</f>
        <v/>
      </c>
      <c r="C963" s="57" t="str">
        <f>IFERROR(IF($D$3&lt;&gt;"",SMALL('HELP ACC-ITEMS'!$C$4:$C$1000,ROW(A957))," "),"    ")</f>
        <v xml:space="preserve"> </v>
      </c>
      <c r="D963" s="56" t="str">
        <f t="array" ref="D963">IFERROR(INDEX('HELP ACC-ITEMS'!$D$4:$D$1000,SMALL(IF(C963='HELP ACC-ITEMS'!$C$4:$C$1000,ROW('HELP ACC-ITEMS'!$C$4:$C$1000)-3),COUNTIF($C$8:C963,C963))),"")</f>
        <v xml:space="preserve"> </v>
      </c>
      <c r="E963" s="56" t="str">
        <f t="array" ref="E963">IFERROR(INDEX('HELP ACC-ITEMS'!$E$4:$E$1000,SMALL(IF(C963='HELP ACC-ITEMS'!$C$4:$C$1000,ROW('HELP ACC-ITEMS'!$C$4:$C$1000)-3),COUNTIF($C$8:C963,C963))),"")</f>
        <v/>
      </c>
      <c r="F963" s="56" t="str">
        <f t="array" ref="F963">IFERROR(INDEX('HELP ACC-ITEMS'!$F$4:$F$1000,SMALL(IF(C963='HELP ACC-ITEMS'!$C$4:$C$1000,ROW('HELP ACC-ITEMS'!$C$4:$C$1000)-3),COUNTIF($C$8:C963,C963))),"")</f>
        <v xml:space="preserve"> </v>
      </c>
      <c r="G963" s="55">
        <f t="array" ref="G963">IF(OR(MID($E963,1,4)="وارد",MID($E963,1,10)="مرتجع عميل"),IF($D$3&lt;&gt;"",INDEX('HELP ACC-ITEMS'!$G$4:$G$1000,SMALL(IF(C963='HELP ACC-ITEMS'!$C$4:$C$1000,ROW('HELP ACC-ITEMS'!$C$4:$C$1000)-3),COUNTIF($C$8:C963,C963)))),0)</f>
        <v>0</v>
      </c>
      <c r="H963" s="55">
        <f t="array" ref="H963">IF(OR(MID($E963,1,5)="منصرف",MID($E963,1,10)="مرتجع مورد"),IF($D$3&lt;&gt;"",INDEX('HELP ACC-ITEMS'!$G$4:$G$1000,SMALL(IF(C963='HELP ACC-ITEMS'!$C$4:$C$1000,ROW('HELP ACC-ITEMS'!$C$4:$C$1000)-3),COUNTIF($C$8:C963,C963)))),0)</f>
        <v>0</v>
      </c>
      <c r="I963" s="55">
        <f t="shared" si="17"/>
        <v>0</v>
      </c>
      <c r="J963" s="55" t="str">
        <f t="array" ref="J963">IFERROR(INDEX('HELP ACC-ITEMS'!$H$4:$H$1000,SMALL(IF(C963='HELP ACC-ITEMS'!$C$4:$C$1000,ROW('HELP ACC-ITEMS'!$C$4:$C$1000)-3),COUNTIF($C$8:C963,C963))),"")</f>
        <v xml:space="preserve"> </v>
      </c>
    </row>
    <row r="964" spans="2:10">
      <c r="B964" s="55" t="str">
        <f>IF( E964&lt;&gt;"",COUNT($B$7:B963)+1,"")</f>
        <v/>
      </c>
      <c r="C964" s="57" t="str">
        <f>IFERROR(IF($D$3&lt;&gt;"",SMALL('HELP ACC-ITEMS'!$C$4:$C$1000,ROW(A958))," "),"    ")</f>
        <v xml:space="preserve"> </v>
      </c>
      <c r="D964" s="56" t="str">
        <f t="array" ref="D964">IFERROR(INDEX('HELP ACC-ITEMS'!$D$4:$D$1000,SMALL(IF(C964='HELP ACC-ITEMS'!$C$4:$C$1000,ROW('HELP ACC-ITEMS'!$C$4:$C$1000)-3),COUNTIF($C$8:C964,C964))),"")</f>
        <v xml:space="preserve"> </v>
      </c>
      <c r="E964" s="56" t="str">
        <f t="array" ref="E964">IFERROR(INDEX('HELP ACC-ITEMS'!$E$4:$E$1000,SMALL(IF(C964='HELP ACC-ITEMS'!$C$4:$C$1000,ROW('HELP ACC-ITEMS'!$C$4:$C$1000)-3),COUNTIF($C$8:C964,C964))),"")</f>
        <v/>
      </c>
      <c r="F964" s="56" t="str">
        <f t="array" ref="F964">IFERROR(INDEX('HELP ACC-ITEMS'!$F$4:$F$1000,SMALL(IF(C964='HELP ACC-ITEMS'!$C$4:$C$1000,ROW('HELP ACC-ITEMS'!$C$4:$C$1000)-3),COUNTIF($C$8:C964,C964))),"")</f>
        <v xml:space="preserve"> </v>
      </c>
      <c r="G964" s="55">
        <f t="array" ref="G964">IF(OR(MID($E964,1,4)="وارد",MID($E964,1,10)="مرتجع عميل"),IF($D$3&lt;&gt;"",INDEX('HELP ACC-ITEMS'!$G$4:$G$1000,SMALL(IF(C964='HELP ACC-ITEMS'!$C$4:$C$1000,ROW('HELP ACC-ITEMS'!$C$4:$C$1000)-3),COUNTIF($C$8:C964,C964)))),0)</f>
        <v>0</v>
      </c>
      <c r="H964" s="55">
        <f t="array" ref="H964">IF(OR(MID($E964,1,5)="منصرف",MID($E964,1,10)="مرتجع مورد"),IF($D$3&lt;&gt;"",INDEX('HELP ACC-ITEMS'!$G$4:$G$1000,SMALL(IF(C964='HELP ACC-ITEMS'!$C$4:$C$1000,ROW('HELP ACC-ITEMS'!$C$4:$C$1000)-3),COUNTIF($C$8:C964,C964)))),0)</f>
        <v>0</v>
      </c>
      <c r="I964" s="55">
        <f t="shared" si="17"/>
        <v>0</v>
      </c>
      <c r="J964" s="55" t="str">
        <f t="array" ref="J964">IFERROR(INDEX('HELP ACC-ITEMS'!$H$4:$H$1000,SMALL(IF(C964='HELP ACC-ITEMS'!$C$4:$C$1000,ROW('HELP ACC-ITEMS'!$C$4:$C$1000)-3),COUNTIF($C$8:C964,C964))),"")</f>
        <v xml:space="preserve"> </v>
      </c>
    </row>
    <row r="965" spans="2:10">
      <c r="B965" s="55" t="str">
        <f>IF( E965&lt;&gt;"",COUNT($B$7:B964)+1,"")</f>
        <v/>
      </c>
      <c r="C965" s="57" t="str">
        <f>IFERROR(IF($D$3&lt;&gt;"",SMALL('HELP ACC-ITEMS'!$C$4:$C$1000,ROW(A959))," "),"    ")</f>
        <v xml:space="preserve"> </v>
      </c>
      <c r="D965" s="56" t="str">
        <f t="array" ref="D965">IFERROR(INDEX('HELP ACC-ITEMS'!$D$4:$D$1000,SMALL(IF(C965='HELP ACC-ITEMS'!$C$4:$C$1000,ROW('HELP ACC-ITEMS'!$C$4:$C$1000)-3),COUNTIF($C$8:C965,C965))),"")</f>
        <v xml:space="preserve"> </v>
      </c>
      <c r="E965" s="56" t="str">
        <f t="array" ref="E965">IFERROR(INDEX('HELP ACC-ITEMS'!$E$4:$E$1000,SMALL(IF(C965='HELP ACC-ITEMS'!$C$4:$C$1000,ROW('HELP ACC-ITEMS'!$C$4:$C$1000)-3),COUNTIF($C$8:C965,C965))),"")</f>
        <v/>
      </c>
      <c r="F965" s="56" t="str">
        <f t="array" ref="F965">IFERROR(INDEX('HELP ACC-ITEMS'!$F$4:$F$1000,SMALL(IF(C965='HELP ACC-ITEMS'!$C$4:$C$1000,ROW('HELP ACC-ITEMS'!$C$4:$C$1000)-3),COUNTIF($C$8:C965,C965))),"")</f>
        <v xml:space="preserve"> </v>
      </c>
      <c r="G965" s="55">
        <f t="array" ref="G965">IF(OR(MID($E965,1,4)="وارد",MID($E965,1,10)="مرتجع عميل"),IF($D$3&lt;&gt;"",INDEX('HELP ACC-ITEMS'!$G$4:$G$1000,SMALL(IF(C965='HELP ACC-ITEMS'!$C$4:$C$1000,ROW('HELP ACC-ITEMS'!$C$4:$C$1000)-3),COUNTIF($C$8:C965,C965)))),0)</f>
        <v>0</v>
      </c>
      <c r="H965" s="55">
        <f t="array" ref="H965">IF(OR(MID($E965,1,5)="منصرف",MID($E965,1,10)="مرتجع مورد"),IF($D$3&lt;&gt;"",INDEX('HELP ACC-ITEMS'!$G$4:$G$1000,SMALL(IF(C965='HELP ACC-ITEMS'!$C$4:$C$1000,ROW('HELP ACC-ITEMS'!$C$4:$C$1000)-3),COUNTIF($C$8:C965,C965)))),0)</f>
        <v>0</v>
      </c>
      <c r="I965" s="55">
        <f t="shared" si="17"/>
        <v>0</v>
      </c>
      <c r="J965" s="55" t="str">
        <f t="array" ref="J965">IFERROR(INDEX('HELP ACC-ITEMS'!$H$4:$H$1000,SMALL(IF(C965='HELP ACC-ITEMS'!$C$4:$C$1000,ROW('HELP ACC-ITEMS'!$C$4:$C$1000)-3),COUNTIF($C$8:C965,C965))),"")</f>
        <v xml:space="preserve"> </v>
      </c>
    </row>
    <row r="966" spans="2:10">
      <c r="B966" s="55" t="str">
        <f>IF( E966&lt;&gt;"",COUNT($B$7:B965)+1,"")</f>
        <v/>
      </c>
      <c r="C966" s="57" t="str">
        <f>IFERROR(IF($D$3&lt;&gt;"",SMALL('HELP ACC-ITEMS'!$C$4:$C$1000,ROW(A960))," "),"    ")</f>
        <v xml:space="preserve"> </v>
      </c>
      <c r="D966" s="56" t="str">
        <f t="array" ref="D966">IFERROR(INDEX('HELP ACC-ITEMS'!$D$4:$D$1000,SMALL(IF(C966='HELP ACC-ITEMS'!$C$4:$C$1000,ROW('HELP ACC-ITEMS'!$C$4:$C$1000)-3),COUNTIF($C$8:C966,C966))),"")</f>
        <v xml:space="preserve"> </v>
      </c>
      <c r="E966" s="56" t="str">
        <f t="array" ref="E966">IFERROR(INDEX('HELP ACC-ITEMS'!$E$4:$E$1000,SMALL(IF(C966='HELP ACC-ITEMS'!$C$4:$C$1000,ROW('HELP ACC-ITEMS'!$C$4:$C$1000)-3),COUNTIF($C$8:C966,C966))),"")</f>
        <v/>
      </c>
      <c r="F966" s="56" t="str">
        <f t="array" ref="F966">IFERROR(INDEX('HELP ACC-ITEMS'!$F$4:$F$1000,SMALL(IF(C966='HELP ACC-ITEMS'!$C$4:$C$1000,ROW('HELP ACC-ITEMS'!$C$4:$C$1000)-3),COUNTIF($C$8:C966,C966))),"")</f>
        <v xml:space="preserve"> </v>
      </c>
      <c r="G966" s="55">
        <f t="array" ref="G966">IF(OR(MID($E966,1,4)="وارد",MID($E966,1,10)="مرتجع عميل"),IF($D$3&lt;&gt;"",INDEX('HELP ACC-ITEMS'!$G$4:$G$1000,SMALL(IF(C966='HELP ACC-ITEMS'!$C$4:$C$1000,ROW('HELP ACC-ITEMS'!$C$4:$C$1000)-3),COUNTIF($C$8:C966,C966)))),0)</f>
        <v>0</v>
      </c>
      <c r="H966" s="55">
        <f t="array" ref="H966">IF(OR(MID($E966,1,5)="منصرف",MID($E966,1,10)="مرتجع مورد"),IF($D$3&lt;&gt;"",INDEX('HELP ACC-ITEMS'!$G$4:$G$1000,SMALL(IF(C966='HELP ACC-ITEMS'!$C$4:$C$1000,ROW('HELP ACC-ITEMS'!$C$4:$C$1000)-3),COUNTIF($C$8:C966,C966)))),0)</f>
        <v>0</v>
      </c>
      <c r="I966" s="55">
        <f t="shared" si="17"/>
        <v>0</v>
      </c>
      <c r="J966" s="55" t="str">
        <f t="array" ref="J966">IFERROR(INDEX('HELP ACC-ITEMS'!$H$4:$H$1000,SMALL(IF(C966='HELP ACC-ITEMS'!$C$4:$C$1000,ROW('HELP ACC-ITEMS'!$C$4:$C$1000)-3),COUNTIF($C$8:C966,C966))),"")</f>
        <v xml:space="preserve"> </v>
      </c>
    </row>
    <row r="967" spans="2:10">
      <c r="B967" s="55" t="str">
        <f>IF( E967&lt;&gt;"",COUNT($B$7:B966)+1,"")</f>
        <v/>
      </c>
      <c r="C967" s="57" t="str">
        <f>IFERROR(IF($D$3&lt;&gt;"",SMALL('HELP ACC-ITEMS'!$C$4:$C$1000,ROW(A961))," "),"    ")</f>
        <v xml:space="preserve"> </v>
      </c>
      <c r="D967" s="56" t="str">
        <f t="array" ref="D967">IFERROR(INDEX('HELP ACC-ITEMS'!$D$4:$D$1000,SMALL(IF(C967='HELP ACC-ITEMS'!$C$4:$C$1000,ROW('HELP ACC-ITEMS'!$C$4:$C$1000)-3),COUNTIF($C$8:C967,C967))),"")</f>
        <v xml:space="preserve"> </v>
      </c>
      <c r="E967" s="56" t="str">
        <f t="array" ref="E967">IFERROR(INDEX('HELP ACC-ITEMS'!$E$4:$E$1000,SMALL(IF(C967='HELP ACC-ITEMS'!$C$4:$C$1000,ROW('HELP ACC-ITEMS'!$C$4:$C$1000)-3),COUNTIF($C$8:C967,C967))),"")</f>
        <v/>
      </c>
      <c r="F967" s="56" t="str">
        <f t="array" ref="F967">IFERROR(INDEX('HELP ACC-ITEMS'!$F$4:$F$1000,SMALL(IF(C967='HELP ACC-ITEMS'!$C$4:$C$1000,ROW('HELP ACC-ITEMS'!$C$4:$C$1000)-3),COUNTIF($C$8:C967,C967))),"")</f>
        <v xml:space="preserve"> </v>
      </c>
      <c r="G967" s="55">
        <f t="array" ref="G967">IF(OR(MID($E967,1,4)="وارد",MID($E967,1,10)="مرتجع عميل"),IF($D$3&lt;&gt;"",INDEX('HELP ACC-ITEMS'!$G$4:$G$1000,SMALL(IF(C967='HELP ACC-ITEMS'!$C$4:$C$1000,ROW('HELP ACC-ITEMS'!$C$4:$C$1000)-3),COUNTIF($C$8:C967,C967)))),0)</f>
        <v>0</v>
      </c>
      <c r="H967" s="55">
        <f t="array" ref="H967">IF(OR(MID($E967,1,5)="منصرف",MID($E967,1,10)="مرتجع مورد"),IF($D$3&lt;&gt;"",INDEX('HELP ACC-ITEMS'!$G$4:$G$1000,SMALL(IF(C967='HELP ACC-ITEMS'!$C$4:$C$1000,ROW('HELP ACC-ITEMS'!$C$4:$C$1000)-3),COUNTIF($C$8:C967,C967)))),0)</f>
        <v>0</v>
      </c>
      <c r="I967" s="55">
        <f t="shared" si="17"/>
        <v>0</v>
      </c>
      <c r="J967" s="55" t="str">
        <f t="array" ref="J967">IFERROR(INDEX('HELP ACC-ITEMS'!$H$4:$H$1000,SMALL(IF(C967='HELP ACC-ITEMS'!$C$4:$C$1000,ROW('HELP ACC-ITEMS'!$C$4:$C$1000)-3),COUNTIF($C$8:C967,C967))),"")</f>
        <v xml:space="preserve"> </v>
      </c>
    </row>
    <row r="968" spans="2:10">
      <c r="B968" s="55" t="str">
        <f>IF( E968&lt;&gt;"",COUNT($B$7:B967)+1,"")</f>
        <v/>
      </c>
      <c r="C968" s="57" t="str">
        <f>IFERROR(IF($D$3&lt;&gt;"",SMALL('HELP ACC-ITEMS'!$C$4:$C$1000,ROW(A962))," "),"    ")</f>
        <v xml:space="preserve"> </v>
      </c>
      <c r="D968" s="56" t="str">
        <f t="array" ref="D968">IFERROR(INDEX('HELP ACC-ITEMS'!$D$4:$D$1000,SMALL(IF(C968='HELP ACC-ITEMS'!$C$4:$C$1000,ROW('HELP ACC-ITEMS'!$C$4:$C$1000)-3),COUNTIF($C$8:C968,C968))),"")</f>
        <v xml:space="preserve"> </v>
      </c>
      <c r="E968" s="56" t="str">
        <f t="array" ref="E968">IFERROR(INDEX('HELP ACC-ITEMS'!$E$4:$E$1000,SMALL(IF(C968='HELP ACC-ITEMS'!$C$4:$C$1000,ROW('HELP ACC-ITEMS'!$C$4:$C$1000)-3),COUNTIF($C$8:C968,C968))),"")</f>
        <v/>
      </c>
      <c r="F968" s="56" t="str">
        <f t="array" ref="F968">IFERROR(INDEX('HELP ACC-ITEMS'!$F$4:$F$1000,SMALL(IF(C968='HELP ACC-ITEMS'!$C$4:$C$1000,ROW('HELP ACC-ITEMS'!$C$4:$C$1000)-3),COUNTIF($C$8:C968,C968))),"")</f>
        <v xml:space="preserve"> </v>
      </c>
      <c r="G968" s="55">
        <f t="array" ref="G968">IF(OR(MID($E968,1,4)="وارد",MID($E968,1,10)="مرتجع عميل"),IF($D$3&lt;&gt;"",INDEX('HELP ACC-ITEMS'!$G$4:$G$1000,SMALL(IF(C968='HELP ACC-ITEMS'!$C$4:$C$1000,ROW('HELP ACC-ITEMS'!$C$4:$C$1000)-3),COUNTIF($C$8:C968,C968)))),0)</f>
        <v>0</v>
      </c>
      <c r="H968" s="55">
        <f t="array" ref="H968">IF(OR(MID($E968,1,5)="منصرف",MID($E968,1,10)="مرتجع مورد"),IF($D$3&lt;&gt;"",INDEX('HELP ACC-ITEMS'!$G$4:$G$1000,SMALL(IF(C968='HELP ACC-ITEMS'!$C$4:$C$1000,ROW('HELP ACC-ITEMS'!$C$4:$C$1000)-3),COUNTIF($C$8:C968,C968)))),0)</f>
        <v>0</v>
      </c>
      <c r="I968" s="55">
        <f t="shared" si="17"/>
        <v>0</v>
      </c>
      <c r="J968" s="55" t="str">
        <f t="array" ref="J968">IFERROR(INDEX('HELP ACC-ITEMS'!$H$4:$H$1000,SMALL(IF(C968='HELP ACC-ITEMS'!$C$4:$C$1000,ROW('HELP ACC-ITEMS'!$C$4:$C$1000)-3),COUNTIF($C$8:C968,C968))),"")</f>
        <v xml:space="preserve"> </v>
      </c>
    </row>
    <row r="969" spans="2:10">
      <c r="B969" s="55" t="str">
        <f>IF( E969&lt;&gt;"",COUNT($B$7:B968)+1,"")</f>
        <v/>
      </c>
      <c r="C969" s="57" t="str">
        <f>IFERROR(IF($D$3&lt;&gt;"",SMALL('HELP ACC-ITEMS'!$C$4:$C$1000,ROW(A963))," "),"    ")</f>
        <v xml:space="preserve"> </v>
      </c>
      <c r="D969" s="56" t="str">
        <f t="array" ref="D969">IFERROR(INDEX('HELP ACC-ITEMS'!$D$4:$D$1000,SMALL(IF(C969='HELP ACC-ITEMS'!$C$4:$C$1000,ROW('HELP ACC-ITEMS'!$C$4:$C$1000)-3),COUNTIF($C$8:C969,C969))),"")</f>
        <v xml:space="preserve"> </v>
      </c>
      <c r="E969" s="56" t="str">
        <f t="array" ref="E969">IFERROR(INDEX('HELP ACC-ITEMS'!$E$4:$E$1000,SMALL(IF(C969='HELP ACC-ITEMS'!$C$4:$C$1000,ROW('HELP ACC-ITEMS'!$C$4:$C$1000)-3),COUNTIF($C$8:C969,C969))),"")</f>
        <v/>
      </c>
      <c r="F969" s="56" t="str">
        <f t="array" ref="F969">IFERROR(INDEX('HELP ACC-ITEMS'!$F$4:$F$1000,SMALL(IF(C969='HELP ACC-ITEMS'!$C$4:$C$1000,ROW('HELP ACC-ITEMS'!$C$4:$C$1000)-3),COUNTIF($C$8:C969,C969))),"")</f>
        <v xml:space="preserve"> </v>
      </c>
      <c r="G969" s="55">
        <f t="array" ref="G969">IF(OR(MID($E969,1,4)="وارد",MID($E969,1,10)="مرتجع عميل"),IF($D$3&lt;&gt;"",INDEX('HELP ACC-ITEMS'!$G$4:$G$1000,SMALL(IF(C969='HELP ACC-ITEMS'!$C$4:$C$1000,ROW('HELP ACC-ITEMS'!$C$4:$C$1000)-3),COUNTIF($C$8:C969,C969)))),0)</f>
        <v>0</v>
      </c>
      <c r="H969" s="55">
        <f t="array" ref="H969">IF(OR(MID($E969,1,5)="منصرف",MID($E969,1,10)="مرتجع مورد"),IF($D$3&lt;&gt;"",INDEX('HELP ACC-ITEMS'!$G$4:$G$1000,SMALL(IF(C969='HELP ACC-ITEMS'!$C$4:$C$1000,ROW('HELP ACC-ITEMS'!$C$4:$C$1000)-3),COUNTIF($C$8:C969,C969)))),0)</f>
        <v>0</v>
      </c>
      <c r="I969" s="55">
        <f t="shared" si="17"/>
        <v>0</v>
      </c>
      <c r="J969" s="55" t="str">
        <f t="array" ref="J969">IFERROR(INDEX('HELP ACC-ITEMS'!$H$4:$H$1000,SMALL(IF(C969='HELP ACC-ITEMS'!$C$4:$C$1000,ROW('HELP ACC-ITEMS'!$C$4:$C$1000)-3),COUNTIF($C$8:C969,C969))),"")</f>
        <v xml:space="preserve"> </v>
      </c>
    </row>
    <row r="970" spans="2:10">
      <c r="B970" s="55" t="str">
        <f>IF( E970&lt;&gt;"",COUNT($B$7:B969)+1,"")</f>
        <v/>
      </c>
      <c r="C970" s="57" t="str">
        <f>IFERROR(IF($D$3&lt;&gt;"",SMALL('HELP ACC-ITEMS'!$C$4:$C$1000,ROW(A964))," "),"    ")</f>
        <v xml:space="preserve"> </v>
      </c>
      <c r="D970" s="56" t="str">
        <f t="array" ref="D970">IFERROR(INDEX('HELP ACC-ITEMS'!$D$4:$D$1000,SMALL(IF(C970='HELP ACC-ITEMS'!$C$4:$C$1000,ROW('HELP ACC-ITEMS'!$C$4:$C$1000)-3),COUNTIF($C$8:C970,C970))),"")</f>
        <v xml:space="preserve"> </v>
      </c>
      <c r="E970" s="56" t="str">
        <f t="array" ref="E970">IFERROR(INDEX('HELP ACC-ITEMS'!$E$4:$E$1000,SMALL(IF(C970='HELP ACC-ITEMS'!$C$4:$C$1000,ROW('HELP ACC-ITEMS'!$C$4:$C$1000)-3),COUNTIF($C$8:C970,C970))),"")</f>
        <v/>
      </c>
      <c r="F970" s="56" t="str">
        <f t="array" ref="F970">IFERROR(INDEX('HELP ACC-ITEMS'!$F$4:$F$1000,SMALL(IF(C970='HELP ACC-ITEMS'!$C$4:$C$1000,ROW('HELP ACC-ITEMS'!$C$4:$C$1000)-3),COUNTIF($C$8:C970,C970))),"")</f>
        <v xml:space="preserve"> </v>
      </c>
      <c r="G970" s="55">
        <f t="array" ref="G970">IF(OR(MID($E970,1,4)="وارد",MID($E970,1,10)="مرتجع عميل"),IF($D$3&lt;&gt;"",INDEX('HELP ACC-ITEMS'!$G$4:$G$1000,SMALL(IF(C970='HELP ACC-ITEMS'!$C$4:$C$1000,ROW('HELP ACC-ITEMS'!$C$4:$C$1000)-3),COUNTIF($C$8:C970,C970)))),0)</f>
        <v>0</v>
      </c>
      <c r="H970" s="55">
        <f t="array" ref="H970">IF(OR(MID($E970,1,5)="منصرف",MID($E970,1,10)="مرتجع مورد"),IF($D$3&lt;&gt;"",INDEX('HELP ACC-ITEMS'!$G$4:$G$1000,SMALL(IF(C970='HELP ACC-ITEMS'!$C$4:$C$1000,ROW('HELP ACC-ITEMS'!$C$4:$C$1000)-3),COUNTIF($C$8:C970,C970)))),0)</f>
        <v>0</v>
      </c>
      <c r="I970" s="55">
        <f t="shared" si="17"/>
        <v>0</v>
      </c>
      <c r="J970" s="55" t="str">
        <f t="array" ref="J970">IFERROR(INDEX('HELP ACC-ITEMS'!$H$4:$H$1000,SMALL(IF(C970='HELP ACC-ITEMS'!$C$4:$C$1000,ROW('HELP ACC-ITEMS'!$C$4:$C$1000)-3),COUNTIF($C$8:C970,C970))),"")</f>
        <v xml:space="preserve"> </v>
      </c>
    </row>
    <row r="971" spans="2:10">
      <c r="B971" s="55" t="str">
        <f>IF( E971&lt;&gt;"",COUNT($B$7:B970)+1,"")</f>
        <v/>
      </c>
      <c r="C971" s="57" t="str">
        <f>IFERROR(IF($D$3&lt;&gt;"",SMALL('HELP ACC-ITEMS'!$C$4:$C$1000,ROW(A965))," "),"    ")</f>
        <v xml:space="preserve"> </v>
      </c>
      <c r="D971" s="56" t="str">
        <f t="array" ref="D971">IFERROR(INDEX('HELP ACC-ITEMS'!$D$4:$D$1000,SMALL(IF(C971='HELP ACC-ITEMS'!$C$4:$C$1000,ROW('HELP ACC-ITEMS'!$C$4:$C$1000)-3),COUNTIF($C$8:C971,C971))),"")</f>
        <v xml:space="preserve"> </v>
      </c>
      <c r="E971" s="56" t="str">
        <f t="array" ref="E971">IFERROR(INDEX('HELP ACC-ITEMS'!$E$4:$E$1000,SMALL(IF(C971='HELP ACC-ITEMS'!$C$4:$C$1000,ROW('HELP ACC-ITEMS'!$C$4:$C$1000)-3),COUNTIF($C$8:C971,C971))),"")</f>
        <v/>
      </c>
      <c r="F971" s="56" t="str">
        <f t="array" ref="F971">IFERROR(INDEX('HELP ACC-ITEMS'!$F$4:$F$1000,SMALL(IF(C971='HELP ACC-ITEMS'!$C$4:$C$1000,ROW('HELP ACC-ITEMS'!$C$4:$C$1000)-3),COUNTIF($C$8:C971,C971))),"")</f>
        <v xml:space="preserve"> </v>
      </c>
      <c r="G971" s="55">
        <f t="array" ref="G971">IF(OR(MID($E971,1,4)="وارد",MID($E971,1,10)="مرتجع عميل"),IF($D$3&lt;&gt;"",INDEX('HELP ACC-ITEMS'!$G$4:$G$1000,SMALL(IF(C971='HELP ACC-ITEMS'!$C$4:$C$1000,ROW('HELP ACC-ITEMS'!$C$4:$C$1000)-3),COUNTIF($C$8:C971,C971)))),0)</f>
        <v>0</v>
      </c>
      <c r="H971" s="55">
        <f t="array" ref="H971">IF(OR(MID($E971,1,5)="منصرف",MID($E971,1,10)="مرتجع مورد"),IF($D$3&lt;&gt;"",INDEX('HELP ACC-ITEMS'!$G$4:$G$1000,SMALL(IF(C971='HELP ACC-ITEMS'!$C$4:$C$1000,ROW('HELP ACC-ITEMS'!$C$4:$C$1000)-3),COUNTIF($C$8:C971,C971)))),0)</f>
        <v>0</v>
      </c>
      <c r="I971" s="55">
        <f t="shared" si="17"/>
        <v>0</v>
      </c>
      <c r="J971" s="55" t="str">
        <f t="array" ref="J971">IFERROR(INDEX('HELP ACC-ITEMS'!$H$4:$H$1000,SMALL(IF(C971='HELP ACC-ITEMS'!$C$4:$C$1000,ROW('HELP ACC-ITEMS'!$C$4:$C$1000)-3),COUNTIF($C$8:C971,C971))),"")</f>
        <v xml:space="preserve"> </v>
      </c>
    </row>
    <row r="972" spans="2:10">
      <c r="B972" s="55" t="str">
        <f>IF( E972&lt;&gt;"",COUNT($B$7:B971)+1,"")</f>
        <v/>
      </c>
      <c r="C972" s="57" t="str">
        <f>IFERROR(IF($D$3&lt;&gt;"",SMALL('HELP ACC-ITEMS'!$C$4:$C$1000,ROW(A966))," "),"    ")</f>
        <v xml:space="preserve"> </v>
      </c>
      <c r="D972" s="56" t="str">
        <f t="array" ref="D972">IFERROR(INDEX('HELP ACC-ITEMS'!$D$4:$D$1000,SMALL(IF(C972='HELP ACC-ITEMS'!$C$4:$C$1000,ROW('HELP ACC-ITEMS'!$C$4:$C$1000)-3),COUNTIF($C$8:C972,C972))),"")</f>
        <v xml:space="preserve"> </v>
      </c>
      <c r="E972" s="56" t="str">
        <f t="array" ref="E972">IFERROR(INDEX('HELP ACC-ITEMS'!$E$4:$E$1000,SMALL(IF(C972='HELP ACC-ITEMS'!$C$4:$C$1000,ROW('HELP ACC-ITEMS'!$C$4:$C$1000)-3),COUNTIF($C$8:C972,C972))),"")</f>
        <v/>
      </c>
      <c r="F972" s="56" t="str">
        <f t="array" ref="F972">IFERROR(INDEX('HELP ACC-ITEMS'!$F$4:$F$1000,SMALL(IF(C972='HELP ACC-ITEMS'!$C$4:$C$1000,ROW('HELP ACC-ITEMS'!$C$4:$C$1000)-3),COUNTIF($C$8:C972,C972))),"")</f>
        <v xml:space="preserve"> </v>
      </c>
      <c r="G972" s="55">
        <f t="array" ref="G972">IF(OR(MID($E972,1,4)="وارد",MID($E972,1,10)="مرتجع عميل"),IF($D$3&lt;&gt;"",INDEX('HELP ACC-ITEMS'!$G$4:$G$1000,SMALL(IF(C972='HELP ACC-ITEMS'!$C$4:$C$1000,ROW('HELP ACC-ITEMS'!$C$4:$C$1000)-3),COUNTIF($C$8:C972,C972)))),0)</f>
        <v>0</v>
      </c>
      <c r="H972" s="55">
        <f t="array" ref="H972">IF(OR(MID($E972,1,5)="منصرف",MID($E972,1,10)="مرتجع مورد"),IF($D$3&lt;&gt;"",INDEX('HELP ACC-ITEMS'!$G$4:$G$1000,SMALL(IF(C972='HELP ACC-ITEMS'!$C$4:$C$1000,ROW('HELP ACC-ITEMS'!$C$4:$C$1000)-3),COUNTIF($C$8:C972,C972)))),0)</f>
        <v>0</v>
      </c>
      <c r="I972" s="55">
        <f t="shared" si="17"/>
        <v>0</v>
      </c>
      <c r="J972" s="55" t="str">
        <f t="array" ref="J972">IFERROR(INDEX('HELP ACC-ITEMS'!$H$4:$H$1000,SMALL(IF(C972='HELP ACC-ITEMS'!$C$4:$C$1000,ROW('HELP ACC-ITEMS'!$C$4:$C$1000)-3),COUNTIF($C$8:C972,C972))),"")</f>
        <v xml:space="preserve"> </v>
      </c>
    </row>
    <row r="973" spans="2:10">
      <c r="B973" s="55" t="str">
        <f>IF( E973&lt;&gt;"",COUNT($B$7:B972)+1,"")</f>
        <v/>
      </c>
      <c r="C973" s="57" t="str">
        <f>IFERROR(IF($D$3&lt;&gt;"",SMALL('HELP ACC-ITEMS'!$C$4:$C$1000,ROW(A967))," "),"    ")</f>
        <v xml:space="preserve"> </v>
      </c>
      <c r="D973" s="56" t="str">
        <f t="array" ref="D973">IFERROR(INDEX('HELP ACC-ITEMS'!$D$4:$D$1000,SMALL(IF(C973='HELP ACC-ITEMS'!$C$4:$C$1000,ROW('HELP ACC-ITEMS'!$C$4:$C$1000)-3),COUNTIF($C$8:C973,C973))),"")</f>
        <v xml:space="preserve"> </v>
      </c>
      <c r="E973" s="56" t="str">
        <f t="array" ref="E973">IFERROR(INDEX('HELP ACC-ITEMS'!$E$4:$E$1000,SMALL(IF(C973='HELP ACC-ITEMS'!$C$4:$C$1000,ROW('HELP ACC-ITEMS'!$C$4:$C$1000)-3),COUNTIF($C$8:C973,C973))),"")</f>
        <v/>
      </c>
      <c r="F973" s="56" t="str">
        <f t="array" ref="F973">IFERROR(INDEX('HELP ACC-ITEMS'!$F$4:$F$1000,SMALL(IF(C973='HELP ACC-ITEMS'!$C$4:$C$1000,ROW('HELP ACC-ITEMS'!$C$4:$C$1000)-3),COUNTIF($C$8:C973,C973))),"")</f>
        <v xml:space="preserve"> </v>
      </c>
      <c r="G973" s="55">
        <f t="array" ref="G973">IF(OR(MID($E973,1,4)="وارد",MID($E973,1,10)="مرتجع عميل"),IF($D$3&lt;&gt;"",INDEX('HELP ACC-ITEMS'!$G$4:$G$1000,SMALL(IF(C973='HELP ACC-ITEMS'!$C$4:$C$1000,ROW('HELP ACC-ITEMS'!$C$4:$C$1000)-3),COUNTIF($C$8:C973,C973)))),0)</f>
        <v>0</v>
      </c>
      <c r="H973" s="55">
        <f t="array" ref="H973">IF(OR(MID($E973,1,5)="منصرف",MID($E973,1,10)="مرتجع مورد"),IF($D$3&lt;&gt;"",INDEX('HELP ACC-ITEMS'!$G$4:$G$1000,SMALL(IF(C973='HELP ACC-ITEMS'!$C$4:$C$1000,ROW('HELP ACC-ITEMS'!$C$4:$C$1000)-3),COUNTIF($C$8:C973,C973)))),0)</f>
        <v>0</v>
      </c>
      <c r="I973" s="55">
        <f t="shared" si="17"/>
        <v>0</v>
      </c>
      <c r="J973" s="55" t="str">
        <f t="array" ref="J973">IFERROR(INDEX('HELP ACC-ITEMS'!$H$4:$H$1000,SMALL(IF(C973='HELP ACC-ITEMS'!$C$4:$C$1000,ROW('HELP ACC-ITEMS'!$C$4:$C$1000)-3),COUNTIF($C$8:C973,C973))),"")</f>
        <v xml:space="preserve"> </v>
      </c>
    </row>
    <row r="974" spans="2:10">
      <c r="B974" s="55" t="str">
        <f>IF( E974&lt;&gt;"",COUNT($B$7:B973)+1,"")</f>
        <v/>
      </c>
      <c r="C974" s="57" t="str">
        <f>IFERROR(IF($D$3&lt;&gt;"",SMALL('HELP ACC-ITEMS'!$C$4:$C$1000,ROW(A968))," "),"    ")</f>
        <v xml:space="preserve"> </v>
      </c>
      <c r="D974" s="56" t="str">
        <f t="array" ref="D974">IFERROR(INDEX('HELP ACC-ITEMS'!$D$4:$D$1000,SMALL(IF(C974='HELP ACC-ITEMS'!$C$4:$C$1000,ROW('HELP ACC-ITEMS'!$C$4:$C$1000)-3),COUNTIF($C$8:C974,C974))),"")</f>
        <v xml:space="preserve"> </v>
      </c>
      <c r="E974" s="56" t="str">
        <f t="array" ref="E974">IFERROR(INDEX('HELP ACC-ITEMS'!$E$4:$E$1000,SMALL(IF(C974='HELP ACC-ITEMS'!$C$4:$C$1000,ROW('HELP ACC-ITEMS'!$C$4:$C$1000)-3),COUNTIF($C$8:C974,C974))),"")</f>
        <v/>
      </c>
      <c r="F974" s="56" t="str">
        <f t="array" ref="F974">IFERROR(INDEX('HELP ACC-ITEMS'!$F$4:$F$1000,SMALL(IF(C974='HELP ACC-ITEMS'!$C$4:$C$1000,ROW('HELP ACC-ITEMS'!$C$4:$C$1000)-3),COUNTIF($C$8:C974,C974))),"")</f>
        <v xml:space="preserve"> </v>
      </c>
      <c r="G974" s="55">
        <f t="array" ref="G974">IF(OR(MID($E974,1,4)="وارد",MID($E974,1,10)="مرتجع عميل"),IF($D$3&lt;&gt;"",INDEX('HELP ACC-ITEMS'!$G$4:$G$1000,SMALL(IF(C974='HELP ACC-ITEMS'!$C$4:$C$1000,ROW('HELP ACC-ITEMS'!$C$4:$C$1000)-3),COUNTIF($C$8:C974,C974)))),0)</f>
        <v>0</v>
      </c>
      <c r="H974" s="55">
        <f t="array" ref="H974">IF(OR(MID($E974,1,5)="منصرف",MID($E974,1,10)="مرتجع مورد"),IF($D$3&lt;&gt;"",INDEX('HELP ACC-ITEMS'!$G$4:$G$1000,SMALL(IF(C974='HELP ACC-ITEMS'!$C$4:$C$1000,ROW('HELP ACC-ITEMS'!$C$4:$C$1000)-3),COUNTIF($C$8:C974,C974)))),0)</f>
        <v>0</v>
      </c>
      <c r="I974" s="55">
        <f t="shared" ref="I974:I999" si="18">I973+G974-H974</f>
        <v>0</v>
      </c>
      <c r="J974" s="55" t="str">
        <f t="array" ref="J974">IFERROR(INDEX('HELP ACC-ITEMS'!$H$4:$H$1000,SMALL(IF(C974='HELP ACC-ITEMS'!$C$4:$C$1000,ROW('HELP ACC-ITEMS'!$C$4:$C$1000)-3),COUNTIF($C$8:C974,C974))),"")</f>
        <v xml:space="preserve"> </v>
      </c>
    </row>
    <row r="975" spans="2:10">
      <c r="B975" s="55" t="str">
        <f>IF( E975&lt;&gt;"",COUNT($B$7:B974)+1,"")</f>
        <v/>
      </c>
      <c r="C975" s="57" t="str">
        <f>IFERROR(IF($D$3&lt;&gt;"",SMALL('HELP ACC-ITEMS'!$C$4:$C$1000,ROW(A969))," "),"    ")</f>
        <v xml:space="preserve"> </v>
      </c>
      <c r="D975" s="56" t="str">
        <f t="array" ref="D975">IFERROR(INDEX('HELP ACC-ITEMS'!$D$4:$D$1000,SMALL(IF(C975='HELP ACC-ITEMS'!$C$4:$C$1000,ROW('HELP ACC-ITEMS'!$C$4:$C$1000)-3),COUNTIF($C$8:C975,C975))),"")</f>
        <v xml:space="preserve"> </v>
      </c>
      <c r="E975" s="56" t="str">
        <f t="array" ref="E975">IFERROR(INDEX('HELP ACC-ITEMS'!$E$4:$E$1000,SMALL(IF(C975='HELP ACC-ITEMS'!$C$4:$C$1000,ROW('HELP ACC-ITEMS'!$C$4:$C$1000)-3),COUNTIF($C$8:C975,C975))),"")</f>
        <v/>
      </c>
      <c r="F975" s="56" t="str">
        <f t="array" ref="F975">IFERROR(INDEX('HELP ACC-ITEMS'!$F$4:$F$1000,SMALL(IF(C975='HELP ACC-ITEMS'!$C$4:$C$1000,ROW('HELP ACC-ITEMS'!$C$4:$C$1000)-3),COUNTIF($C$8:C975,C975))),"")</f>
        <v xml:space="preserve"> </v>
      </c>
      <c r="G975" s="55">
        <f t="array" ref="G975">IF(OR(MID($E975,1,4)="وارد",MID($E975,1,10)="مرتجع عميل"),IF($D$3&lt;&gt;"",INDEX('HELP ACC-ITEMS'!$G$4:$G$1000,SMALL(IF(C975='HELP ACC-ITEMS'!$C$4:$C$1000,ROW('HELP ACC-ITEMS'!$C$4:$C$1000)-3),COUNTIF($C$8:C975,C975)))),0)</f>
        <v>0</v>
      </c>
      <c r="H975" s="55">
        <f t="array" ref="H975">IF(OR(MID($E975,1,5)="منصرف",MID($E975,1,10)="مرتجع مورد"),IF($D$3&lt;&gt;"",INDEX('HELP ACC-ITEMS'!$G$4:$G$1000,SMALL(IF(C975='HELP ACC-ITEMS'!$C$4:$C$1000,ROW('HELP ACC-ITEMS'!$C$4:$C$1000)-3),COUNTIF($C$8:C975,C975)))),0)</f>
        <v>0</v>
      </c>
      <c r="I975" s="55">
        <f t="shared" si="18"/>
        <v>0</v>
      </c>
      <c r="J975" s="55" t="str">
        <f t="array" ref="J975">IFERROR(INDEX('HELP ACC-ITEMS'!$H$4:$H$1000,SMALL(IF(C975='HELP ACC-ITEMS'!$C$4:$C$1000,ROW('HELP ACC-ITEMS'!$C$4:$C$1000)-3),COUNTIF($C$8:C975,C975))),"")</f>
        <v xml:space="preserve"> </v>
      </c>
    </row>
    <row r="976" spans="2:10">
      <c r="B976" s="55" t="str">
        <f>IF( E976&lt;&gt;"",COUNT($B$7:B975)+1,"")</f>
        <v/>
      </c>
      <c r="C976" s="57" t="str">
        <f>IFERROR(IF($D$3&lt;&gt;"",SMALL('HELP ACC-ITEMS'!$C$4:$C$1000,ROW(A970))," "),"    ")</f>
        <v xml:space="preserve"> </v>
      </c>
      <c r="D976" s="56" t="str">
        <f t="array" ref="D976">IFERROR(INDEX('HELP ACC-ITEMS'!$D$4:$D$1000,SMALL(IF(C976='HELP ACC-ITEMS'!$C$4:$C$1000,ROW('HELP ACC-ITEMS'!$C$4:$C$1000)-3),COUNTIF($C$8:C976,C976))),"")</f>
        <v xml:space="preserve"> </v>
      </c>
      <c r="E976" s="56" t="str">
        <f t="array" ref="E976">IFERROR(INDEX('HELP ACC-ITEMS'!$E$4:$E$1000,SMALL(IF(C976='HELP ACC-ITEMS'!$C$4:$C$1000,ROW('HELP ACC-ITEMS'!$C$4:$C$1000)-3),COUNTIF($C$8:C976,C976))),"")</f>
        <v/>
      </c>
      <c r="F976" s="56" t="str">
        <f t="array" ref="F976">IFERROR(INDEX('HELP ACC-ITEMS'!$F$4:$F$1000,SMALL(IF(C976='HELP ACC-ITEMS'!$C$4:$C$1000,ROW('HELP ACC-ITEMS'!$C$4:$C$1000)-3),COUNTIF($C$8:C976,C976))),"")</f>
        <v xml:space="preserve"> </v>
      </c>
      <c r="G976" s="55">
        <f t="array" ref="G976">IF(OR(MID($E976,1,4)="وارد",MID($E976,1,10)="مرتجع عميل"),IF($D$3&lt;&gt;"",INDEX('HELP ACC-ITEMS'!$G$4:$G$1000,SMALL(IF(C976='HELP ACC-ITEMS'!$C$4:$C$1000,ROW('HELP ACC-ITEMS'!$C$4:$C$1000)-3),COUNTIF($C$8:C976,C976)))),0)</f>
        <v>0</v>
      </c>
      <c r="H976" s="55">
        <f t="array" ref="H976">IF(OR(MID($E976,1,5)="منصرف",MID($E976,1,10)="مرتجع مورد"),IF($D$3&lt;&gt;"",INDEX('HELP ACC-ITEMS'!$G$4:$G$1000,SMALL(IF(C976='HELP ACC-ITEMS'!$C$4:$C$1000,ROW('HELP ACC-ITEMS'!$C$4:$C$1000)-3),COUNTIF($C$8:C976,C976)))),0)</f>
        <v>0</v>
      </c>
      <c r="I976" s="55">
        <f t="shared" si="18"/>
        <v>0</v>
      </c>
      <c r="J976" s="55" t="str">
        <f t="array" ref="J976">IFERROR(INDEX('HELP ACC-ITEMS'!$H$4:$H$1000,SMALL(IF(C976='HELP ACC-ITEMS'!$C$4:$C$1000,ROW('HELP ACC-ITEMS'!$C$4:$C$1000)-3),COUNTIF($C$8:C976,C976))),"")</f>
        <v xml:space="preserve"> </v>
      </c>
    </row>
    <row r="977" spans="2:10">
      <c r="B977" s="55" t="str">
        <f>IF( E977&lt;&gt;"",COUNT($B$7:B976)+1,"")</f>
        <v/>
      </c>
      <c r="C977" s="57" t="str">
        <f>IFERROR(IF($D$3&lt;&gt;"",SMALL('HELP ACC-ITEMS'!$C$4:$C$1000,ROW(A971))," "),"    ")</f>
        <v xml:space="preserve"> </v>
      </c>
      <c r="D977" s="56" t="str">
        <f t="array" ref="D977">IFERROR(INDEX('HELP ACC-ITEMS'!$D$4:$D$1000,SMALL(IF(C977='HELP ACC-ITEMS'!$C$4:$C$1000,ROW('HELP ACC-ITEMS'!$C$4:$C$1000)-3),COUNTIF($C$8:C977,C977))),"")</f>
        <v xml:space="preserve"> </v>
      </c>
      <c r="E977" s="56" t="str">
        <f t="array" ref="E977">IFERROR(INDEX('HELP ACC-ITEMS'!$E$4:$E$1000,SMALL(IF(C977='HELP ACC-ITEMS'!$C$4:$C$1000,ROW('HELP ACC-ITEMS'!$C$4:$C$1000)-3),COUNTIF($C$8:C977,C977))),"")</f>
        <v/>
      </c>
      <c r="F977" s="56" t="str">
        <f t="array" ref="F977">IFERROR(INDEX('HELP ACC-ITEMS'!$F$4:$F$1000,SMALL(IF(C977='HELP ACC-ITEMS'!$C$4:$C$1000,ROW('HELP ACC-ITEMS'!$C$4:$C$1000)-3),COUNTIF($C$8:C977,C977))),"")</f>
        <v xml:space="preserve"> </v>
      </c>
      <c r="G977" s="55">
        <f t="array" ref="G977">IF(OR(MID($E977,1,4)="وارد",MID($E977,1,10)="مرتجع عميل"),IF($D$3&lt;&gt;"",INDEX('HELP ACC-ITEMS'!$G$4:$G$1000,SMALL(IF(C977='HELP ACC-ITEMS'!$C$4:$C$1000,ROW('HELP ACC-ITEMS'!$C$4:$C$1000)-3),COUNTIF($C$8:C977,C977)))),0)</f>
        <v>0</v>
      </c>
      <c r="H977" s="55">
        <f t="array" ref="H977">IF(OR(MID($E977,1,5)="منصرف",MID($E977,1,10)="مرتجع مورد"),IF($D$3&lt;&gt;"",INDEX('HELP ACC-ITEMS'!$G$4:$G$1000,SMALL(IF(C977='HELP ACC-ITEMS'!$C$4:$C$1000,ROW('HELP ACC-ITEMS'!$C$4:$C$1000)-3),COUNTIF($C$8:C977,C977)))),0)</f>
        <v>0</v>
      </c>
      <c r="I977" s="55">
        <f t="shared" si="18"/>
        <v>0</v>
      </c>
      <c r="J977" s="55" t="str">
        <f t="array" ref="J977">IFERROR(INDEX('HELP ACC-ITEMS'!$H$4:$H$1000,SMALL(IF(C977='HELP ACC-ITEMS'!$C$4:$C$1000,ROW('HELP ACC-ITEMS'!$C$4:$C$1000)-3),COUNTIF($C$8:C977,C977))),"")</f>
        <v xml:space="preserve"> </v>
      </c>
    </row>
    <row r="978" spans="2:10">
      <c r="B978" s="55" t="str">
        <f>IF( E978&lt;&gt;"",COUNT($B$7:B977)+1,"")</f>
        <v/>
      </c>
      <c r="C978" s="57" t="str">
        <f>IFERROR(IF($D$3&lt;&gt;"",SMALL('HELP ACC-ITEMS'!$C$4:$C$1000,ROW(A972))," "),"    ")</f>
        <v xml:space="preserve"> </v>
      </c>
      <c r="D978" s="56" t="str">
        <f t="array" ref="D978">IFERROR(INDEX('HELP ACC-ITEMS'!$D$4:$D$1000,SMALL(IF(C978='HELP ACC-ITEMS'!$C$4:$C$1000,ROW('HELP ACC-ITEMS'!$C$4:$C$1000)-3),COUNTIF($C$8:C978,C978))),"")</f>
        <v xml:space="preserve"> </v>
      </c>
      <c r="E978" s="56" t="str">
        <f t="array" ref="E978">IFERROR(INDEX('HELP ACC-ITEMS'!$E$4:$E$1000,SMALL(IF(C978='HELP ACC-ITEMS'!$C$4:$C$1000,ROW('HELP ACC-ITEMS'!$C$4:$C$1000)-3),COUNTIF($C$8:C978,C978))),"")</f>
        <v/>
      </c>
      <c r="F978" s="56" t="str">
        <f t="array" ref="F978">IFERROR(INDEX('HELP ACC-ITEMS'!$F$4:$F$1000,SMALL(IF(C978='HELP ACC-ITEMS'!$C$4:$C$1000,ROW('HELP ACC-ITEMS'!$C$4:$C$1000)-3),COUNTIF($C$8:C978,C978))),"")</f>
        <v xml:space="preserve"> </v>
      </c>
      <c r="G978" s="55">
        <f t="array" ref="G978">IF(OR(MID($E978,1,4)="وارد",MID($E978,1,10)="مرتجع عميل"),IF($D$3&lt;&gt;"",INDEX('HELP ACC-ITEMS'!$G$4:$G$1000,SMALL(IF(C978='HELP ACC-ITEMS'!$C$4:$C$1000,ROW('HELP ACC-ITEMS'!$C$4:$C$1000)-3),COUNTIF($C$8:C978,C978)))),0)</f>
        <v>0</v>
      </c>
      <c r="H978" s="55">
        <f t="array" ref="H978">IF(OR(MID($E978,1,5)="منصرف",MID($E978,1,10)="مرتجع مورد"),IF($D$3&lt;&gt;"",INDEX('HELP ACC-ITEMS'!$G$4:$G$1000,SMALL(IF(C978='HELP ACC-ITEMS'!$C$4:$C$1000,ROW('HELP ACC-ITEMS'!$C$4:$C$1000)-3),COUNTIF($C$8:C978,C978)))),0)</f>
        <v>0</v>
      </c>
      <c r="I978" s="55">
        <f t="shared" si="18"/>
        <v>0</v>
      </c>
      <c r="J978" s="55" t="str">
        <f t="array" ref="J978">IFERROR(INDEX('HELP ACC-ITEMS'!$H$4:$H$1000,SMALL(IF(C978='HELP ACC-ITEMS'!$C$4:$C$1000,ROW('HELP ACC-ITEMS'!$C$4:$C$1000)-3),COUNTIF($C$8:C978,C978))),"")</f>
        <v xml:space="preserve"> </v>
      </c>
    </row>
    <row r="979" spans="2:10">
      <c r="B979" s="55" t="str">
        <f>IF( E979&lt;&gt;"",COUNT($B$7:B978)+1,"")</f>
        <v/>
      </c>
      <c r="C979" s="57" t="str">
        <f>IFERROR(IF($D$3&lt;&gt;"",SMALL('HELP ACC-ITEMS'!$C$4:$C$1000,ROW(A973))," "),"    ")</f>
        <v xml:space="preserve"> </v>
      </c>
      <c r="D979" s="56" t="str">
        <f t="array" ref="D979">IFERROR(INDEX('HELP ACC-ITEMS'!$D$4:$D$1000,SMALL(IF(C979='HELP ACC-ITEMS'!$C$4:$C$1000,ROW('HELP ACC-ITEMS'!$C$4:$C$1000)-3),COUNTIF($C$8:C979,C979))),"")</f>
        <v xml:space="preserve"> </v>
      </c>
      <c r="E979" s="56" t="str">
        <f t="array" ref="E979">IFERROR(INDEX('HELP ACC-ITEMS'!$E$4:$E$1000,SMALL(IF(C979='HELP ACC-ITEMS'!$C$4:$C$1000,ROW('HELP ACC-ITEMS'!$C$4:$C$1000)-3),COUNTIF($C$8:C979,C979))),"")</f>
        <v/>
      </c>
      <c r="F979" s="56" t="str">
        <f t="array" ref="F979">IFERROR(INDEX('HELP ACC-ITEMS'!$F$4:$F$1000,SMALL(IF(C979='HELP ACC-ITEMS'!$C$4:$C$1000,ROW('HELP ACC-ITEMS'!$C$4:$C$1000)-3),COUNTIF($C$8:C979,C979))),"")</f>
        <v xml:space="preserve"> </v>
      </c>
      <c r="G979" s="55">
        <f t="array" ref="G979">IF(OR(MID($E979,1,4)="وارد",MID($E979,1,10)="مرتجع عميل"),IF($D$3&lt;&gt;"",INDEX('HELP ACC-ITEMS'!$G$4:$G$1000,SMALL(IF(C979='HELP ACC-ITEMS'!$C$4:$C$1000,ROW('HELP ACC-ITEMS'!$C$4:$C$1000)-3),COUNTIF($C$8:C979,C979)))),0)</f>
        <v>0</v>
      </c>
      <c r="H979" s="55">
        <f t="array" ref="H979">IF(OR(MID($E979,1,5)="منصرف",MID($E979,1,10)="مرتجع مورد"),IF($D$3&lt;&gt;"",INDEX('HELP ACC-ITEMS'!$G$4:$G$1000,SMALL(IF(C979='HELP ACC-ITEMS'!$C$4:$C$1000,ROW('HELP ACC-ITEMS'!$C$4:$C$1000)-3),COUNTIF($C$8:C979,C979)))),0)</f>
        <v>0</v>
      </c>
      <c r="I979" s="55">
        <f t="shared" si="18"/>
        <v>0</v>
      </c>
      <c r="J979" s="55" t="str">
        <f t="array" ref="J979">IFERROR(INDEX('HELP ACC-ITEMS'!$H$4:$H$1000,SMALL(IF(C979='HELP ACC-ITEMS'!$C$4:$C$1000,ROW('HELP ACC-ITEMS'!$C$4:$C$1000)-3),COUNTIF($C$8:C979,C979))),"")</f>
        <v xml:space="preserve"> </v>
      </c>
    </row>
    <row r="980" spans="2:10">
      <c r="B980" s="55" t="str">
        <f>IF( E980&lt;&gt;"",COUNT($B$7:B979)+1,"")</f>
        <v/>
      </c>
      <c r="C980" s="57" t="str">
        <f>IFERROR(IF($D$3&lt;&gt;"",SMALL('HELP ACC-ITEMS'!$C$4:$C$1000,ROW(A974))," "),"    ")</f>
        <v xml:space="preserve"> </v>
      </c>
      <c r="D980" s="56" t="str">
        <f t="array" ref="D980">IFERROR(INDEX('HELP ACC-ITEMS'!$D$4:$D$1000,SMALL(IF(C980='HELP ACC-ITEMS'!$C$4:$C$1000,ROW('HELP ACC-ITEMS'!$C$4:$C$1000)-3),COUNTIF($C$8:C980,C980))),"")</f>
        <v xml:space="preserve"> </v>
      </c>
      <c r="E980" s="56" t="str">
        <f t="array" ref="E980">IFERROR(INDEX('HELP ACC-ITEMS'!$E$4:$E$1000,SMALL(IF(C980='HELP ACC-ITEMS'!$C$4:$C$1000,ROW('HELP ACC-ITEMS'!$C$4:$C$1000)-3),COUNTIF($C$8:C980,C980))),"")</f>
        <v/>
      </c>
      <c r="F980" s="56" t="str">
        <f t="array" ref="F980">IFERROR(INDEX('HELP ACC-ITEMS'!$F$4:$F$1000,SMALL(IF(C980='HELP ACC-ITEMS'!$C$4:$C$1000,ROW('HELP ACC-ITEMS'!$C$4:$C$1000)-3),COUNTIF($C$8:C980,C980))),"")</f>
        <v xml:space="preserve"> </v>
      </c>
      <c r="G980" s="55">
        <f t="array" ref="G980">IF(OR(MID($E980,1,4)="وارد",MID($E980,1,10)="مرتجع عميل"),IF($D$3&lt;&gt;"",INDEX('HELP ACC-ITEMS'!$G$4:$G$1000,SMALL(IF(C980='HELP ACC-ITEMS'!$C$4:$C$1000,ROW('HELP ACC-ITEMS'!$C$4:$C$1000)-3),COUNTIF($C$8:C980,C980)))),0)</f>
        <v>0</v>
      </c>
      <c r="H980" s="55">
        <f t="array" ref="H980">IF(OR(MID($E980,1,5)="منصرف",MID($E980,1,10)="مرتجع مورد"),IF($D$3&lt;&gt;"",INDEX('HELP ACC-ITEMS'!$G$4:$G$1000,SMALL(IF(C980='HELP ACC-ITEMS'!$C$4:$C$1000,ROW('HELP ACC-ITEMS'!$C$4:$C$1000)-3),COUNTIF($C$8:C980,C980)))),0)</f>
        <v>0</v>
      </c>
      <c r="I980" s="55">
        <f t="shared" si="18"/>
        <v>0</v>
      </c>
      <c r="J980" s="55" t="str">
        <f t="array" ref="J980">IFERROR(INDEX('HELP ACC-ITEMS'!$H$4:$H$1000,SMALL(IF(C980='HELP ACC-ITEMS'!$C$4:$C$1000,ROW('HELP ACC-ITEMS'!$C$4:$C$1000)-3),COUNTIF($C$8:C980,C980))),"")</f>
        <v xml:space="preserve"> </v>
      </c>
    </row>
    <row r="981" spans="2:10">
      <c r="B981" s="55" t="str">
        <f>IF( E981&lt;&gt;"",COUNT($B$7:B980)+1,"")</f>
        <v/>
      </c>
      <c r="C981" s="57" t="str">
        <f>IFERROR(IF($D$3&lt;&gt;"",SMALL('HELP ACC-ITEMS'!$C$4:$C$1000,ROW(A975))," "),"    ")</f>
        <v xml:space="preserve"> </v>
      </c>
      <c r="D981" s="56" t="str">
        <f t="array" ref="D981">IFERROR(INDEX('HELP ACC-ITEMS'!$D$4:$D$1000,SMALL(IF(C981='HELP ACC-ITEMS'!$C$4:$C$1000,ROW('HELP ACC-ITEMS'!$C$4:$C$1000)-3),COUNTIF($C$8:C981,C981))),"")</f>
        <v xml:space="preserve"> </v>
      </c>
      <c r="E981" s="56" t="str">
        <f t="array" ref="E981">IFERROR(INDEX('HELP ACC-ITEMS'!$E$4:$E$1000,SMALL(IF(C981='HELP ACC-ITEMS'!$C$4:$C$1000,ROW('HELP ACC-ITEMS'!$C$4:$C$1000)-3),COUNTIF($C$8:C981,C981))),"")</f>
        <v/>
      </c>
      <c r="F981" s="56" t="str">
        <f t="array" ref="F981">IFERROR(INDEX('HELP ACC-ITEMS'!$F$4:$F$1000,SMALL(IF(C981='HELP ACC-ITEMS'!$C$4:$C$1000,ROW('HELP ACC-ITEMS'!$C$4:$C$1000)-3),COUNTIF($C$8:C981,C981))),"")</f>
        <v xml:space="preserve"> </v>
      </c>
      <c r="G981" s="55">
        <f t="array" ref="G981">IF(OR(MID($E981,1,4)="وارد",MID($E981,1,10)="مرتجع عميل"),IF($D$3&lt;&gt;"",INDEX('HELP ACC-ITEMS'!$G$4:$G$1000,SMALL(IF(C981='HELP ACC-ITEMS'!$C$4:$C$1000,ROW('HELP ACC-ITEMS'!$C$4:$C$1000)-3),COUNTIF($C$8:C981,C981)))),0)</f>
        <v>0</v>
      </c>
      <c r="H981" s="55">
        <f t="array" ref="H981">IF(OR(MID($E981,1,5)="منصرف",MID($E981,1,10)="مرتجع مورد"),IF($D$3&lt;&gt;"",INDEX('HELP ACC-ITEMS'!$G$4:$G$1000,SMALL(IF(C981='HELP ACC-ITEMS'!$C$4:$C$1000,ROW('HELP ACC-ITEMS'!$C$4:$C$1000)-3),COUNTIF($C$8:C981,C981)))),0)</f>
        <v>0</v>
      </c>
      <c r="I981" s="55">
        <f t="shared" si="18"/>
        <v>0</v>
      </c>
      <c r="J981" s="55" t="str">
        <f t="array" ref="J981">IFERROR(INDEX('HELP ACC-ITEMS'!$H$4:$H$1000,SMALL(IF(C981='HELP ACC-ITEMS'!$C$4:$C$1000,ROW('HELP ACC-ITEMS'!$C$4:$C$1000)-3),COUNTIF($C$8:C981,C981))),"")</f>
        <v xml:space="preserve"> </v>
      </c>
    </row>
    <row r="982" spans="2:10">
      <c r="B982" s="55" t="str">
        <f>IF( E982&lt;&gt;"",COUNT($B$7:B981)+1,"")</f>
        <v/>
      </c>
      <c r="C982" s="57" t="str">
        <f>IFERROR(IF($D$3&lt;&gt;"",SMALL('HELP ACC-ITEMS'!$C$4:$C$1000,ROW(A976))," "),"    ")</f>
        <v xml:space="preserve"> </v>
      </c>
      <c r="D982" s="56" t="str">
        <f t="array" ref="D982">IFERROR(INDEX('HELP ACC-ITEMS'!$D$4:$D$1000,SMALL(IF(C982='HELP ACC-ITEMS'!$C$4:$C$1000,ROW('HELP ACC-ITEMS'!$C$4:$C$1000)-3),COUNTIF($C$8:C982,C982))),"")</f>
        <v xml:space="preserve"> </v>
      </c>
      <c r="E982" s="56" t="str">
        <f t="array" ref="E982">IFERROR(INDEX('HELP ACC-ITEMS'!$E$4:$E$1000,SMALL(IF(C982='HELP ACC-ITEMS'!$C$4:$C$1000,ROW('HELP ACC-ITEMS'!$C$4:$C$1000)-3),COUNTIF($C$8:C982,C982))),"")</f>
        <v/>
      </c>
      <c r="F982" s="56" t="str">
        <f t="array" ref="F982">IFERROR(INDEX('HELP ACC-ITEMS'!$F$4:$F$1000,SMALL(IF(C982='HELP ACC-ITEMS'!$C$4:$C$1000,ROW('HELP ACC-ITEMS'!$C$4:$C$1000)-3),COUNTIF($C$8:C982,C982))),"")</f>
        <v xml:space="preserve"> </v>
      </c>
      <c r="G982" s="55">
        <f t="array" ref="G982">IF(OR(MID($E982,1,4)="وارد",MID($E982,1,10)="مرتجع عميل"),IF($D$3&lt;&gt;"",INDEX('HELP ACC-ITEMS'!$G$4:$G$1000,SMALL(IF(C982='HELP ACC-ITEMS'!$C$4:$C$1000,ROW('HELP ACC-ITEMS'!$C$4:$C$1000)-3),COUNTIF($C$8:C982,C982)))),0)</f>
        <v>0</v>
      </c>
      <c r="H982" s="55">
        <f t="array" ref="H982">IF(OR(MID($E982,1,5)="منصرف",MID($E982,1,10)="مرتجع مورد"),IF($D$3&lt;&gt;"",INDEX('HELP ACC-ITEMS'!$G$4:$G$1000,SMALL(IF(C982='HELP ACC-ITEMS'!$C$4:$C$1000,ROW('HELP ACC-ITEMS'!$C$4:$C$1000)-3),COUNTIF($C$8:C982,C982)))),0)</f>
        <v>0</v>
      </c>
      <c r="I982" s="55">
        <f t="shared" si="18"/>
        <v>0</v>
      </c>
      <c r="J982" s="55" t="str">
        <f t="array" ref="J982">IFERROR(INDEX('HELP ACC-ITEMS'!$H$4:$H$1000,SMALL(IF(C982='HELP ACC-ITEMS'!$C$4:$C$1000,ROW('HELP ACC-ITEMS'!$C$4:$C$1000)-3),COUNTIF($C$8:C982,C982))),"")</f>
        <v xml:space="preserve"> </v>
      </c>
    </row>
    <row r="983" spans="2:10">
      <c r="B983" s="55" t="str">
        <f>IF( E983&lt;&gt;"",COUNT($B$7:B982)+1,"")</f>
        <v/>
      </c>
      <c r="C983" s="57" t="str">
        <f>IFERROR(IF($D$3&lt;&gt;"",SMALL('HELP ACC-ITEMS'!$C$4:$C$1000,ROW(A977))," "),"    ")</f>
        <v xml:space="preserve"> </v>
      </c>
      <c r="D983" s="56" t="str">
        <f t="array" ref="D983">IFERROR(INDEX('HELP ACC-ITEMS'!$D$4:$D$1000,SMALL(IF(C983='HELP ACC-ITEMS'!$C$4:$C$1000,ROW('HELP ACC-ITEMS'!$C$4:$C$1000)-3),COUNTIF($C$8:C983,C983))),"")</f>
        <v xml:space="preserve"> </v>
      </c>
      <c r="E983" s="56" t="str">
        <f t="array" ref="E983">IFERROR(INDEX('HELP ACC-ITEMS'!$E$4:$E$1000,SMALL(IF(C983='HELP ACC-ITEMS'!$C$4:$C$1000,ROW('HELP ACC-ITEMS'!$C$4:$C$1000)-3),COUNTIF($C$8:C983,C983))),"")</f>
        <v/>
      </c>
      <c r="F983" s="56" t="str">
        <f t="array" ref="F983">IFERROR(INDEX('HELP ACC-ITEMS'!$F$4:$F$1000,SMALL(IF(C983='HELP ACC-ITEMS'!$C$4:$C$1000,ROW('HELP ACC-ITEMS'!$C$4:$C$1000)-3),COUNTIF($C$8:C983,C983))),"")</f>
        <v xml:space="preserve"> </v>
      </c>
      <c r="G983" s="55">
        <f t="array" ref="G983">IF(OR(MID($E983,1,4)="وارد",MID($E983,1,10)="مرتجع عميل"),IF($D$3&lt;&gt;"",INDEX('HELP ACC-ITEMS'!$G$4:$G$1000,SMALL(IF(C983='HELP ACC-ITEMS'!$C$4:$C$1000,ROW('HELP ACC-ITEMS'!$C$4:$C$1000)-3),COUNTIF($C$8:C983,C983)))),0)</f>
        <v>0</v>
      </c>
      <c r="H983" s="55">
        <f t="array" ref="H983">IF(OR(MID($E983,1,5)="منصرف",MID($E983,1,10)="مرتجع مورد"),IF($D$3&lt;&gt;"",INDEX('HELP ACC-ITEMS'!$G$4:$G$1000,SMALL(IF(C983='HELP ACC-ITEMS'!$C$4:$C$1000,ROW('HELP ACC-ITEMS'!$C$4:$C$1000)-3),COUNTIF($C$8:C983,C983)))),0)</f>
        <v>0</v>
      </c>
      <c r="I983" s="55">
        <f t="shared" si="18"/>
        <v>0</v>
      </c>
      <c r="J983" s="55" t="str">
        <f t="array" ref="J983">IFERROR(INDEX('HELP ACC-ITEMS'!$H$4:$H$1000,SMALL(IF(C983='HELP ACC-ITEMS'!$C$4:$C$1000,ROW('HELP ACC-ITEMS'!$C$4:$C$1000)-3),COUNTIF($C$8:C983,C983))),"")</f>
        <v xml:space="preserve"> </v>
      </c>
    </row>
    <row r="984" spans="2:10">
      <c r="B984" s="55" t="str">
        <f>IF( E984&lt;&gt;"",COUNT($B$7:B983)+1,"")</f>
        <v/>
      </c>
      <c r="C984" s="57" t="str">
        <f>IFERROR(IF($D$3&lt;&gt;"",SMALL('HELP ACC-ITEMS'!$C$4:$C$1000,ROW(A978))," "),"    ")</f>
        <v xml:space="preserve"> </v>
      </c>
      <c r="D984" s="56" t="str">
        <f t="array" ref="D984">IFERROR(INDEX('HELP ACC-ITEMS'!$D$4:$D$1000,SMALL(IF(C984='HELP ACC-ITEMS'!$C$4:$C$1000,ROW('HELP ACC-ITEMS'!$C$4:$C$1000)-3),COUNTIF($C$8:C984,C984))),"")</f>
        <v xml:space="preserve"> </v>
      </c>
      <c r="E984" s="56" t="str">
        <f t="array" ref="E984">IFERROR(INDEX('HELP ACC-ITEMS'!$E$4:$E$1000,SMALL(IF(C984='HELP ACC-ITEMS'!$C$4:$C$1000,ROW('HELP ACC-ITEMS'!$C$4:$C$1000)-3),COUNTIF($C$8:C984,C984))),"")</f>
        <v/>
      </c>
      <c r="F984" s="56" t="str">
        <f t="array" ref="F984">IFERROR(INDEX('HELP ACC-ITEMS'!$F$4:$F$1000,SMALL(IF(C984='HELP ACC-ITEMS'!$C$4:$C$1000,ROW('HELP ACC-ITEMS'!$C$4:$C$1000)-3),COUNTIF($C$8:C984,C984))),"")</f>
        <v xml:space="preserve"> </v>
      </c>
      <c r="G984" s="55">
        <f t="array" ref="G984">IF(OR(MID($E984,1,4)="وارد",MID($E984,1,10)="مرتجع عميل"),IF($D$3&lt;&gt;"",INDEX('HELP ACC-ITEMS'!$G$4:$G$1000,SMALL(IF(C984='HELP ACC-ITEMS'!$C$4:$C$1000,ROW('HELP ACC-ITEMS'!$C$4:$C$1000)-3),COUNTIF($C$8:C984,C984)))),0)</f>
        <v>0</v>
      </c>
      <c r="H984" s="55">
        <f t="array" ref="H984">IF(OR(MID($E984,1,5)="منصرف",MID($E984,1,10)="مرتجع مورد"),IF($D$3&lt;&gt;"",INDEX('HELP ACC-ITEMS'!$G$4:$G$1000,SMALL(IF(C984='HELP ACC-ITEMS'!$C$4:$C$1000,ROW('HELP ACC-ITEMS'!$C$4:$C$1000)-3),COUNTIF($C$8:C984,C984)))),0)</f>
        <v>0</v>
      </c>
      <c r="I984" s="55">
        <f t="shared" si="18"/>
        <v>0</v>
      </c>
      <c r="J984" s="55" t="str">
        <f t="array" ref="J984">IFERROR(INDEX('HELP ACC-ITEMS'!$H$4:$H$1000,SMALL(IF(C984='HELP ACC-ITEMS'!$C$4:$C$1000,ROW('HELP ACC-ITEMS'!$C$4:$C$1000)-3),COUNTIF($C$8:C984,C984))),"")</f>
        <v xml:space="preserve"> </v>
      </c>
    </row>
    <row r="985" spans="2:10">
      <c r="B985" s="55" t="str">
        <f>IF( E985&lt;&gt;"",COUNT($B$7:B984)+1,"")</f>
        <v/>
      </c>
      <c r="C985" s="57" t="str">
        <f>IFERROR(IF($D$3&lt;&gt;"",SMALL('HELP ACC-ITEMS'!$C$4:$C$1000,ROW(A979))," "),"    ")</f>
        <v xml:space="preserve"> </v>
      </c>
      <c r="D985" s="56" t="str">
        <f t="array" ref="D985">IFERROR(INDEX('HELP ACC-ITEMS'!$D$4:$D$1000,SMALL(IF(C985='HELP ACC-ITEMS'!$C$4:$C$1000,ROW('HELP ACC-ITEMS'!$C$4:$C$1000)-3),COUNTIF($C$8:C985,C985))),"")</f>
        <v xml:space="preserve"> </v>
      </c>
      <c r="E985" s="56" t="str">
        <f t="array" ref="E985">IFERROR(INDEX('HELP ACC-ITEMS'!$E$4:$E$1000,SMALL(IF(C985='HELP ACC-ITEMS'!$C$4:$C$1000,ROW('HELP ACC-ITEMS'!$C$4:$C$1000)-3),COUNTIF($C$8:C985,C985))),"")</f>
        <v/>
      </c>
      <c r="F985" s="56" t="str">
        <f t="array" ref="F985">IFERROR(INDEX('HELP ACC-ITEMS'!$F$4:$F$1000,SMALL(IF(C985='HELP ACC-ITEMS'!$C$4:$C$1000,ROW('HELP ACC-ITEMS'!$C$4:$C$1000)-3),COUNTIF($C$8:C985,C985))),"")</f>
        <v xml:space="preserve"> </v>
      </c>
      <c r="G985" s="55">
        <f t="array" ref="G985">IF(OR(MID($E985,1,4)="وارد",MID($E985,1,10)="مرتجع عميل"),IF($D$3&lt;&gt;"",INDEX('HELP ACC-ITEMS'!$G$4:$G$1000,SMALL(IF(C985='HELP ACC-ITEMS'!$C$4:$C$1000,ROW('HELP ACC-ITEMS'!$C$4:$C$1000)-3),COUNTIF($C$8:C985,C985)))),0)</f>
        <v>0</v>
      </c>
      <c r="H985" s="55">
        <f t="array" ref="H985">IF(OR(MID($E985,1,5)="منصرف",MID($E985,1,10)="مرتجع مورد"),IF($D$3&lt;&gt;"",INDEX('HELP ACC-ITEMS'!$G$4:$G$1000,SMALL(IF(C985='HELP ACC-ITEMS'!$C$4:$C$1000,ROW('HELP ACC-ITEMS'!$C$4:$C$1000)-3),COUNTIF($C$8:C985,C985)))),0)</f>
        <v>0</v>
      </c>
      <c r="I985" s="55">
        <f t="shared" si="18"/>
        <v>0</v>
      </c>
      <c r="J985" s="55" t="str">
        <f t="array" ref="J985">IFERROR(INDEX('HELP ACC-ITEMS'!$H$4:$H$1000,SMALL(IF(C985='HELP ACC-ITEMS'!$C$4:$C$1000,ROW('HELP ACC-ITEMS'!$C$4:$C$1000)-3),COUNTIF($C$8:C985,C985))),"")</f>
        <v xml:space="preserve"> </v>
      </c>
    </row>
    <row r="986" spans="2:10">
      <c r="B986" s="55" t="str">
        <f>IF( E986&lt;&gt;"",COUNT($B$7:B985)+1,"")</f>
        <v/>
      </c>
      <c r="C986" s="57" t="str">
        <f>IFERROR(IF($D$3&lt;&gt;"",SMALL('HELP ACC-ITEMS'!$C$4:$C$1000,ROW(A980))," "),"    ")</f>
        <v xml:space="preserve"> </v>
      </c>
      <c r="D986" s="56" t="str">
        <f t="array" ref="D986">IFERROR(INDEX('HELP ACC-ITEMS'!$D$4:$D$1000,SMALL(IF(C986='HELP ACC-ITEMS'!$C$4:$C$1000,ROW('HELP ACC-ITEMS'!$C$4:$C$1000)-3),COUNTIF($C$8:C986,C986))),"")</f>
        <v xml:space="preserve"> </v>
      </c>
      <c r="E986" s="56" t="str">
        <f t="array" ref="E986">IFERROR(INDEX('HELP ACC-ITEMS'!$E$4:$E$1000,SMALL(IF(C986='HELP ACC-ITEMS'!$C$4:$C$1000,ROW('HELP ACC-ITEMS'!$C$4:$C$1000)-3),COUNTIF($C$8:C986,C986))),"")</f>
        <v/>
      </c>
      <c r="F986" s="56" t="str">
        <f t="array" ref="F986">IFERROR(INDEX('HELP ACC-ITEMS'!$F$4:$F$1000,SMALL(IF(C986='HELP ACC-ITEMS'!$C$4:$C$1000,ROW('HELP ACC-ITEMS'!$C$4:$C$1000)-3),COUNTIF($C$8:C986,C986))),"")</f>
        <v xml:space="preserve"> </v>
      </c>
      <c r="G986" s="55">
        <f t="array" ref="G986">IF(OR(MID($E986,1,4)="وارد",MID($E986,1,10)="مرتجع عميل"),IF($D$3&lt;&gt;"",INDEX('HELP ACC-ITEMS'!$G$4:$G$1000,SMALL(IF(C986='HELP ACC-ITEMS'!$C$4:$C$1000,ROW('HELP ACC-ITEMS'!$C$4:$C$1000)-3),COUNTIF($C$8:C986,C986)))),0)</f>
        <v>0</v>
      </c>
      <c r="H986" s="55">
        <f t="array" ref="H986">IF(OR(MID($E986,1,5)="منصرف",MID($E986,1,10)="مرتجع مورد"),IF($D$3&lt;&gt;"",INDEX('HELP ACC-ITEMS'!$G$4:$G$1000,SMALL(IF(C986='HELP ACC-ITEMS'!$C$4:$C$1000,ROW('HELP ACC-ITEMS'!$C$4:$C$1000)-3),COUNTIF($C$8:C986,C986)))),0)</f>
        <v>0</v>
      </c>
      <c r="I986" s="55">
        <f t="shared" si="18"/>
        <v>0</v>
      </c>
      <c r="J986" s="55" t="str">
        <f t="array" ref="J986">IFERROR(INDEX('HELP ACC-ITEMS'!$H$4:$H$1000,SMALL(IF(C986='HELP ACC-ITEMS'!$C$4:$C$1000,ROW('HELP ACC-ITEMS'!$C$4:$C$1000)-3),COUNTIF($C$8:C986,C986))),"")</f>
        <v xml:space="preserve"> </v>
      </c>
    </row>
    <row r="987" spans="2:10">
      <c r="B987" s="55" t="str">
        <f>IF( E987&lt;&gt;"",COUNT($B$7:B986)+1,"")</f>
        <v/>
      </c>
      <c r="C987" s="57" t="str">
        <f>IFERROR(IF($D$3&lt;&gt;"",SMALL('HELP ACC-ITEMS'!$C$4:$C$1000,ROW(A981))," "),"    ")</f>
        <v xml:space="preserve"> </v>
      </c>
      <c r="D987" s="56" t="str">
        <f t="array" ref="D987">IFERROR(INDEX('HELP ACC-ITEMS'!$D$4:$D$1000,SMALL(IF(C987='HELP ACC-ITEMS'!$C$4:$C$1000,ROW('HELP ACC-ITEMS'!$C$4:$C$1000)-3),COUNTIF($C$8:C987,C987))),"")</f>
        <v xml:space="preserve"> </v>
      </c>
      <c r="E987" s="56" t="str">
        <f t="array" ref="E987">IFERROR(INDEX('HELP ACC-ITEMS'!$E$4:$E$1000,SMALL(IF(C987='HELP ACC-ITEMS'!$C$4:$C$1000,ROW('HELP ACC-ITEMS'!$C$4:$C$1000)-3),COUNTIF($C$8:C987,C987))),"")</f>
        <v/>
      </c>
      <c r="F987" s="56" t="str">
        <f t="array" ref="F987">IFERROR(INDEX('HELP ACC-ITEMS'!$F$4:$F$1000,SMALL(IF(C987='HELP ACC-ITEMS'!$C$4:$C$1000,ROW('HELP ACC-ITEMS'!$C$4:$C$1000)-3),COUNTIF($C$8:C987,C987))),"")</f>
        <v xml:space="preserve"> </v>
      </c>
      <c r="G987" s="55">
        <f t="array" ref="G987">IF(OR(MID($E987,1,4)="وارد",MID($E987,1,10)="مرتجع عميل"),IF($D$3&lt;&gt;"",INDEX('HELP ACC-ITEMS'!$G$4:$G$1000,SMALL(IF(C987='HELP ACC-ITEMS'!$C$4:$C$1000,ROW('HELP ACC-ITEMS'!$C$4:$C$1000)-3),COUNTIF($C$8:C987,C987)))),0)</f>
        <v>0</v>
      </c>
      <c r="H987" s="55">
        <f t="array" ref="H987">IF(OR(MID($E987,1,5)="منصرف",MID($E987,1,10)="مرتجع مورد"),IF($D$3&lt;&gt;"",INDEX('HELP ACC-ITEMS'!$G$4:$G$1000,SMALL(IF(C987='HELP ACC-ITEMS'!$C$4:$C$1000,ROW('HELP ACC-ITEMS'!$C$4:$C$1000)-3),COUNTIF($C$8:C987,C987)))),0)</f>
        <v>0</v>
      </c>
      <c r="I987" s="55">
        <f t="shared" si="18"/>
        <v>0</v>
      </c>
      <c r="J987" s="55" t="str">
        <f t="array" ref="J987">IFERROR(INDEX('HELP ACC-ITEMS'!$H$4:$H$1000,SMALL(IF(C987='HELP ACC-ITEMS'!$C$4:$C$1000,ROW('HELP ACC-ITEMS'!$C$4:$C$1000)-3),COUNTIF($C$8:C987,C987))),"")</f>
        <v xml:space="preserve"> </v>
      </c>
    </row>
    <row r="988" spans="2:10">
      <c r="B988" s="55" t="str">
        <f>IF( E988&lt;&gt;"",COUNT($B$7:B987)+1,"")</f>
        <v/>
      </c>
      <c r="C988" s="57" t="str">
        <f>IFERROR(IF($D$3&lt;&gt;"",SMALL('HELP ACC-ITEMS'!$C$4:$C$1000,ROW(A982))," "),"    ")</f>
        <v xml:space="preserve"> </v>
      </c>
      <c r="D988" s="56" t="str">
        <f t="array" ref="D988">IFERROR(INDEX('HELP ACC-ITEMS'!$D$4:$D$1000,SMALL(IF(C988='HELP ACC-ITEMS'!$C$4:$C$1000,ROW('HELP ACC-ITEMS'!$C$4:$C$1000)-3),COUNTIF($C$8:C988,C988))),"")</f>
        <v xml:space="preserve"> </v>
      </c>
      <c r="E988" s="56" t="str">
        <f t="array" ref="E988">IFERROR(INDEX('HELP ACC-ITEMS'!$E$4:$E$1000,SMALL(IF(C988='HELP ACC-ITEMS'!$C$4:$C$1000,ROW('HELP ACC-ITEMS'!$C$4:$C$1000)-3),COUNTIF($C$8:C988,C988))),"")</f>
        <v/>
      </c>
      <c r="F988" s="56" t="str">
        <f t="array" ref="F988">IFERROR(INDEX('HELP ACC-ITEMS'!$F$4:$F$1000,SMALL(IF(C988='HELP ACC-ITEMS'!$C$4:$C$1000,ROW('HELP ACC-ITEMS'!$C$4:$C$1000)-3),COUNTIF($C$8:C988,C988))),"")</f>
        <v xml:space="preserve"> </v>
      </c>
      <c r="G988" s="55">
        <f t="array" ref="G988">IF(OR(MID($E988,1,4)="وارد",MID($E988,1,10)="مرتجع عميل"),IF($D$3&lt;&gt;"",INDEX('HELP ACC-ITEMS'!$G$4:$G$1000,SMALL(IF(C988='HELP ACC-ITEMS'!$C$4:$C$1000,ROW('HELP ACC-ITEMS'!$C$4:$C$1000)-3),COUNTIF($C$8:C988,C988)))),0)</f>
        <v>0</v>
      </c>
      <c r="H988" s="55">
        <f t="array" ref="H988">IF(OR(MID($E988,1,5)="منصرف",MID($E988,1,10)="مرتجع مورد"),IF($D$3&lt;&gt;"",INDEX('HELP ACC-ITEMS'!$G$4:$G$1000,SMALL(IF(C988='HELP ACC-ITEMS'!$C$4:$C$1000,ROW('HELP ACC-ITEMS'!$C$4:$C$1000)-3),COUNTIF($C$8:C988,C988)))),0)</f>
        <v>0</v>
      </c>
      <c r="I988" s="55">
        <f t="shared" si="18"/>
        <v>0</v>
      </c>
      <c r="J988" s="55" t="str">
        <f t="array" ref="J988">IFERROR(INDEX('HELP ACC-ITEMS'!$H$4:$H$1000,SMALL(IF(C988='HELP ACC-ITEMS'!$C$4:$C$1000,ROW('HELP ACC-ITEMS'!$C$4:$C$1000)-3),COUNTIF($C$8:C988,C988))),"")</f>
        <v xml:space="preserve"> </v>
      </c>
    </row>
    <row r="989" spans="2:10">
      <c r="B989" s="55" t="str">
        <f>IF( E989&lt;&gt;"",COUNT($B$7:B988)+1,"")</f>
        <v/>
      </c>
      <c r="C989" s="57" t="str">
        <f>IFERROR(IF($D$3&lt;&gt;"",SMALL('HELP ACC-ITEMS'!$C$4:$C$1000,ROW(A983))," "),"    ")</f>
        <v xml:space="preserve"> </v>
      </c>
      <c r="D989" s="56" t="str">
        <f t="array" ref="D989">IFERROR(INDEX('HELP ACC-ITEMS'!$D$4:$D$1000,SMALL(IF(C989='HELP ACC-ITEMS'!$C$4:$C$1000,ROW('HELP ACC-ITEMS'!$C$4:$C$1000)-3),COUNTIF($C$8:C989,C989))),"")</f>
        <v xml:space="preserve"> </v>
      </c>
      <c r="E989" s="56" t="str">
        <f t="array" ref="E989">IFERROR(INDEX('HELP ACC-ITEMS'!$E$4:$E$1000,SMALL(IF(C989='HELP ACC-ITEMS'!$C$4:$C$1000,ROW('HELP ACC-ITEMS'!$C$4:$C$1000)-3),COUNTIF($C$8:C989,C989))),"")</f>
        <v/>
      </c>
      <c r="F989" s="56" t="str">
        <f t="array" ref="F989">IFERROR(INDEX('HELP ACC-ITEMS'!$F$4:$F$1000,SMALL(IF(C989='HELP ACC-ITEMS'!$C$4:$C$1000,ROW('HELP ACC-ITEMS'!$C$4:$C$1000)-3),COUNTIF($C$8:C989,C989))),"")</f>
        <v xml:space="preserve"> </v>
      </c>
      <c r="G989" s="55">
        <f t="array" ref="G989">IF(OR(MID($E989,1,4)="وارد",MID($E989,1,10)="مرتجع عميل"),IF($D$3&lt;&gt;"",INDEX('HELP ACC-ITEMS'!$G$4:$G$1000,SMALL(IF(C989='HELP ACC-ITEMS'!$C$4:$C$1000,ROW('HELP ACC-ITEMS'!$C$4:$C$1000)-3),COUNTIF($C$8:C989,C989)))),0)</f>
        <v>0</v>
      </c>
      <c r="H989" s="55">
        <f t="array" ref="H989">IF(OR(MID($E989,1,5)="منصرف",MID($E989,1,10)="مرتجع مورد"),IF($D$3&lt;&gt;"",INDEX('HELP ACC-ITEMS'!$G$4:$G$1000,SMALL(IF(C989='HELP ACC-ITEMS'!$C$4:$C$1000,ROW('HELP ACC-ITEMS'!$C$4:$C$1000)-3),COUNTIF($C$8:C989,C989)))),0)</f>
        <v>0</v>
      </c>
      <c r="I989" s="55">
        <f t="shared" si="18"/>
        <v>0</v>
      </c>
      <c r="J989" s="55" t="str">
        <f t="array" ref="J989">IFERROR(INDEX('HELP ACC-ITEMS'!$H$4:$H$1000,SMALL(IF(C989='HELP ACC-ITEMS'!$C$4:$C$1000,ROW('HELP ACC-ITEMS'!$C$4:$C$1000)-3),COUNTIF($C$8:C989,C989))),"")</f>
        <v xml:space="preserve"> </v>
      </c>
    </row>
    <row r="990" spans="2:10">
      <c r="B990" s="55" t="str">
        <f>IF( E990&lt;&gt;"",COUNT($B$7:B989)+1,"")</f>
        <v/>
      </c>
      <c r="C990" s="57" t="str">
        <f>IFERROR(IF($D$3&lt;&gt;"",SMALL('HELP ACC-ITEMS'!$C$4:$C$1000,ROW(A984))," "),"    ")</f>
        <v xml:space="preserve"> </v>
      </c>
      <c r="D990" s="56" t="str">
        <f t="array" ref="D990">IFERROR(INDEX('HELP ACC-ITEMS'!$D$4:$D$1000,SMALL(IF(C990='HELP ACC-ITEMS'!$C$4:$C$1000,ROW('HELP ACC-ITEMS'!$C$4:$C$1000)-3),COUNTIF($C$8:C990,C990))),"")</f>
        <v xml:space="preserve"> </v>
      </c>
      <c r="E990" s="56" t="str">
        <f t="array" ref="E990">IFERROR(INDEX('HELP ACC-ITEMS'!$E$4:$E$1000,SMALL(IF(C990='HELP ACC-ITEMS'!$C$4:$C$1000,ROW('HELP ACC-ITEMS'!$C$4:$C$1000)-3),COUNTIF($C$8:C990,C990))),"")</f>
        <v/>
      </c>
      <c r="F990" s="56" t="str">
        <f t="array" ref="F990">IFERROR(INDEX('HELP ACC-ITEMS'!$F$4:$F$1000,SMALL(IF(C990='HELP ACC-ITEMS'!$C$4:$C$1000,ROW('HELP ACC-ITEMS'!$C$4:$C$1000)-3),COUNTIF($C$8:C990,C990))),"")</f>
        <v xml:space="preserve"> </v>
      </c>
      <c r="G990" s="55">
        <f t="array" ref="G990">IF(OR(MID($E990,1,4)="وارد",MID($E990,1,10)="مرتجع عميل"),IF($D$3&lt;&gt;"",INDEX('HELP ACC-ITEMS'!$G$4:$G$1000,SMALL(IF(C990='HELP ACC-ITEMS'!$C$4:$C$1000,ROW('HELP ACC-ITEMS'!$C$4:$C$1000)-3),COUNTIF($C$8:C990,C990)))),0)</f>
        <v>0</v>
      </c>
      <c r="H990" s="55">
        <f t="array" ref="H990">IF(OR(MID($E990,1,5)="منصرف",MID($E990,1,10)="مرتجع مورد"),IF($D$3&lt;&gt;"",INDEX('HELP ACC-ITEMS'!$G$4:$G$1000,SMALL(IF(C990='HELP ACC-ITEMS'!$C$4:$C$1000,ROW('HELP ACC-ITEMS'!$C$4:$C$1000)-3),COUNTIF($C$8:C990,C990)))),0)</f>
        <v>0</v>
      </c>
      <c r="I990" s="55">
        <f t="shared" si="18"/>
        <v>0</v>
      </c>
      <c r="J990" s="55" t="str">
        <f t="array" ref="J990">IFERROR(INDEX('HELP ACC-ITEMS'!$H$4:$H$1000,SMALL(IF(C990='HELP ACC-ITEMS'!$C$4:$C$1000,ROW('HELP ACC-ITEMS'!$C$4:$C$1000)-3),COUNTIF($C$8:C990,C990))),"")</f>
        <v xml:space="preserve"> </v>
      </c>
    </row>
    <row r="991" spans="2:10">
      <c r="B991" s="55" t="str">
        <f>IF( E991&lt;&gt;"",COUNT($B$7:B990)+1,"")</f>
        <v/>
      </c>
      <c r="C991" s="57" t="str">
        <f>IFERROR(IF($D$3&lt;&gt;"",SMALL('HELP ACC-ITEMS'!$C$4:$C$1000,ROW(A985))," "),"    ")</f>
        <v xml:space="preserve"> </v>
      </c>
      <c r="D991" s="56" t="str">
        <f t="array" ref="D991">IFERROR(INDEX('HELP ACC-ITEMS'!$D$4:$D$1000,SMALL(IF(C991='HELP ACC-ITEMS'!$C$4:$C$1000,ROW('HELP ACC-ITEMS'!$C$4:$C$1000)-3),COUNTIF($C$8:C991,C991))),"")</f>
        <v xml:space="preserve"> </v>
      </c>
      <c r="E991" s="56" t="str">
        <f t="array" ref="E991">IFERROR(INDEX('HELP ACC-ITEMS'!$E$4:$E$1000,SMALL(IF(C991='HELP ACC-ITEMS'!$C$4:$C$1000,ROW('HELP ACC-ITEMS'!$C$4:$C$1000)-3),COUNTIF($C$8:C991,C991))),"")</f>
        <v/>
      </c>
      <c r="F991" s="56" t="str">
        <f t="array" ref="F991">IFERROR(INDEX('HELP ACC-ITEMS'!$F$4:$F$1000,SMALL(IF(C991='HELP ACC-ITEMS'!$C$4:$C$1000,ROW('HELP ACC-ITEMS'!$C$4:$C$1000)-3),COUNTIF($C$8:C991,C991))),"")</f>
        <v xml:space="preserve"> </v>
      </c>
      <c r="G991" s="55">
        <f t="array" ref="G991">IF(OR(MID($E991,1,4)="وارد",MID($E991,1,10)="مرتجع عميل"),IF($D$3&lt;&gt;"",INDEX('HELP ACC-ITEMS'!$G$4:$G$1000,SMALL(IF(C991='HELP ACC-ITEMS'!$C$4:$C$1000,ROW('HELP ACC-ITEMS'!$C$4:$C$1000)-3),COUNTIF($C$8:C991,C991)))),0)</f>
        <v>0</v>
      </c>
      <c r="H991" s="55">
        <f t="array" ref="H991">IF(OR(MID($E991,1,5)="منصرف",MID($E991,1,10)="مرتجع مورد"),IF($D$3&lt;&gt;"",INDEX('HELP ACC-ITEMS'!$G$4:$G$1000,SMALL(IF(C991='HELP ACC-ITEMS'!$C$4:$C$1000,ROW('HELP ACC-ITEMS'!$C$4:$C$1000)-3),COUNTIF($C$8:C991,C991)))),0)</f>
        <v>0</v>
      </c>
      <c r="I991" s="55">
        <f t="shared" si="18"/>
        <v>0</v>
      </c>
      <c r="J991" s="55" t="str">
        <f t="array" ref="J991">IFERROR(INDEX('HELP ACC-ITEMS'!$H$4:$H$1000,SMALL(IF(C991='HELP ACC-ITEMS'!$C$4:$C$1000,ROW('HELP ACC-ITEMS'!$C$4:$C$1000)-3),COUNTIF($C$8:C991,C991))),"")</f>
        <v xml:space="preserve"> </v>
      </c>
    </row>
    <row r="992" spans="2:10">
      <c r="B992" s="55" t="str">
        <f>IF( E992&lt;&gt;"",COUNT($B$7:B991)+1,"")</f>
        <v/>
      </c>
      <c r="C992" s="57" t="str">
        <f>IFERROR(IF($D$3&lt;&gt;"",SMALL('HELP ACC-ITEMS'!$C$4:$C$1000,ROW(A986))," "),"    ")</f>
        <v xml:space="preserve"> </v>
      </c>
      <c r="D992" s="56" t="str">
        <f t="array" ref="D992">IFERROR(INDEX('HELP ACC-ITEMS'!$D$4:$D$1000,SMALL(IF(C992='HELP ACC-ITEMS'!$C$4:$C$1000,ROW('HELP ACC-ITEMS'!$C$4:$C$1000)-3),COUNTIF($C$8:C992,C992))),"")</f>
        <v xml:space="preserve"> </v>
      </c>
      <c r="E992" s="56" t="str">
        <f t="array" ref="E992">IFERROR(INDEX('HELP ACC-ITEMS'!$E$4:$E$1000,SMALL(IF(C992='HELP ACC-ITEMS'!$C$4:$C$1000,ROW('HELP ACC-ITEMS'!$C$4:$C$1000)-3),COUNTIF($C$8:C992,C992))),"")</f>
        <v/>
      </c>
      <c r="F992" s="56" t="str">
        <f t="array" ref="F992">IFERROR(INDEX('HELP ACC-ITEMS'!$F$4:$F$1000,SMALL(IF(C992='HELP ACC-ITEMS'!$C$4:$C$1000,ROW('HELP ACC-ITEMS'!$C$4:$C$1000)-3),COUNTIF($C$8:C992,C992))),"")</f>
        <v xml:space="preserve"> </v>
      </c>
      <c r="G992" s="55">
        <f t="array" ref="G992">IF(OR(MID($E992,1,4)="وارد",MID($E992,1,10)="مرتجع عميل"),IF($D$3&lt;&gt;"",INDEX('HELP ACC-ITEMS'!$G$4:$G$1000,SMALL(IF(C992='HELP ACC-ITEMS'!$C$4:$C$1000,ROW('HELP ACC-ITEMS'!$C$4:$C$1000)-3),COUNTIF($C$8:C992,C992)))),0)</f>
        <v>0</v>
      </c>
      <c r="H992" s="55">
        <f t="array" ref="H992">IF(OR(MID($E992,1,5)="منصرف",MID($E992,1,10)="مرتجع مورد"),IF($D$3&lt;&gt;"",INDEX('HELP ACC-ITEMS'!$G$4:$G$1000,SMALL(IF(C992='HELP ACC-ITEMS'!$C$4:$C$1000,ROW('HELP ACC-ITEMS'!$C$4:$C$1000)-3),COUNTIF($C$8:C992,C992)))),0)</f>
        <v>0</v>
      </c>
      <c r="I992" s="55">
        <f t="shared" si="18"/>
        <v>0</v>
      </c>
      <c r="J992" s="55" t="str">
        <f t="array" ref="J992">IFERROR(INDEX('HELP ACC-ITEMS'!$H$4:$H$1000,SMALL(IF(C992='HELP ACC-ITEMS'!$C$4:$C$1000,ROW('HELP ACC-ITEMS'!$C$4:$C$1000)-3),COUNTIF($C$8:C992,C992))),"")</f>
        <v xml:space="preserve"> </v>
      </c>
    </row>
    <row r="993" spans="2:10">
      <c r="B993" s="55" t="str">
        <f>IF( E993&lt;&gt;"",COUNT($B$7:B992)+1,"")</f>
        <v/>
      </c>
      <c r="C993" s="57" t="str">
        <f>IFERROR(IF($D$3&lt;&gt;"",SMALL('HELP ACC-ITEMS'!$C$4:$C$1000,ROW(A987))," "),"    ")</f>
        <v xml:space="preserve"> </v>
      </c>
      <c r="D993" s="56" t="str">
        <f t="array" ref="D993">IFERROR(INDEX('HELP ACC-ITEMS'!$D$4:$D$1000,SMALL(IF(C993='HELP ACC-ITEMS'!$C$4:$C$1000,ROW('HELP ACC-ITEMS'!$C$4:$C$1000)-3),COUNTIF($C$8:C993,C993))),"")</f>
        <v xml:space="preserve"> </v>
      </c>
      <c r="E993" s="56" t="str">
        <f t="array" ref="E993">IFERROR(INDEX('HELP ACC-ITEMS'!$E$4:$E$1000,SMALL(IF(C993='HELP ACC-ITEMS'!$C$4:$C$1000,ROW('HELP ACC-ITEMS'!$C$4:$C$1000)-3),COUNTIF($C$8:C993,C993))),"")</f>
        <v/>
      </c>
      <c r="F993" s="56" t="str">
        <f t="array" ref="F993">IFERROR(INDEX('HELP ACC-ITEMS'!$F$4:$F$1000,SMALL(IF(C993='HELP ACC-ITEMS'!$C$4:$C$1000,ROW('HELP ACC-ITEMS'!$C$4:$C$1000)-3),COUNTIF($C$8:C993,C993))),"")</f>
        <v xml:space="preserve"> </v>
      </c>
      <c r="G993" s="55">
        <f t="array" ref="G993">IF(OR(MID($E993,1,4)="وارد",MID($E993,1,10)="مرتجع عميل"),IF($D$3&lt;&gt;"",INDEX('HELP ACC-ITEMS'!$G$4:$G$1000,SMALL(IF(C993='HELP ACC-ITEMS'!$C$4:$C$1000,ROW('HELP ACC-ITEMS'!$C$4:$C$1000)-3),COUNTIF($C$8:C993,C993)))),0)</f>
        <v>0</v>
      </c>
      <c r="H993" s="55">
        <f t="array" ref="H993">IF(OR(MID($E993,1,5)="منصرف",MID($E993,1,10)="مرتجع مورد"),IF($D$3&lt;&gt;"",INDEX('HELP ACC-ITEMS'!$G$4:$G$1000,SMALL(IF(C993='HELP ACC-ITEMS'!$C$4:$C$1000,ROW('HELP ACC-ITEMS'!$C$4:$C$1000)-3),COUNTIF($C$8:C993,C993)))),0)</f>
        <v>0</v>
      </c>
      <c r="I993" s="55">
        <f t="shared" si="18"/>
        <v>0</v>
      </c>
      <c r="J993" s="55" t="str">
        <f t="array" ref="J993">IFERROR(INDEX('HELP ACC-ITEMS'!$H$4:$H$1000,SMALL(IF(C993='HELP ACC-ITEMS'!$C$4:$C$1000,ROW('HELP ACC-ITEMS'!$C$4:$C$1000)-3),COUNTIF($C$8:C993,C993))),"")</f>
        <v xml:space="preserve"> </v>
      </c>
    </row>
    <row r="994" spans="2:10">
      <c r="B994" s="55" t="str">
        <f>IF( E994&lt;&gt;"",COUNT($B$7:B993)+1,"")</f>
        <v/>
      </c>
      <c r="C994" s="57" t="str">
        <f>IFERROR(IF($D$3&lt;&gt;"",SMALL('HELP ACC-ITEMS'!$C$4:$C$1000,ROW(A988))," "),"    ")</f>
        <v xml:space="preserve"> </v>
      </c>
      <c r="D994" s="56" t="str">
        <f t="array" ref="D994">IFERROR(INDEX('HELP ACC-ITEMS'!$D$4:$D$1000,SMALL(IF(C994='HELP ACC-ITEMS'!$C$4:$C$1000,ROW('HELP ACC-ITEMS'!$C$4:$C$1000)-3),COUNTIF($C$8:C994,C994))),"")</f>
        <v xml:space="preserve"> </v>
      </c>
      <c r="E994" s="56" t="str">
        <f t="array" ref="E994">IFERROR(INDEX('HELP ACC-ITEMS'!$E$4:$E$1000,SMALL(IF(C994='HELP ACC-ITEMS'!$C$4:$C$1000,ROW('HELP ACC-ITEMS'!$C$4:$C$1000)-3),COUNTIF($C$8:C994,C994))),"")</f>
        <v/>
      </c>
      <c r="F994" s="56" t="str">
        <f t="array" ref="F994">IFERROR(INDEX('HELP ACC-ITEMS'!$F$4:$F$1000,SMALL(IF(C994='HELP ACC-ITEMS'!$C$4:$C$1000,ROW('HELP ACC-ITEMS'!$C$4:$C$1000)-3),COUNTIF($C$8:C994,C994))),"")</f>
        <v xml:space="preserve"> </v>
      </c>
      <c r="G994" s="55">
        <f t="array" ref="G994">IF(OR(MID($E994,1,4)="وارد",MID($E994,1,10)="مرتجع عميل"),IF($D$3&lt;&gt;"",INDEX('HELP ACC-ITEMS'!$G$4:$G$1000,SMALL(IF(C994='HELP ACC-ITEMS'!$C$4:$C$1000,ROW('HELP ACC-ITEMS'!$C$4:$C$1000)-3),COUNTIF($C$8:C994,C994)))),0)</f>
        <v>0</v>
      </c>
      <c r="H994" s="55">
        <f t="array" ref="H994">IF(OR(MID($E994,1,5)="منصرف",MID($E994,1,10)="مرتجع مورد"),IF($D$3&lt;&gt;"",INDEX('HELP ACC-ITEMS'!$G$4:$G$1000,SMALL(IF(C994='HELP ACC-ITEMS'!$C$4:$C$1000,ROW('HELP ACC-ITEMS'!$C$4:$C$1000)-3),COUNTIF($C$8:C994,C994)))),0)</f>
        <v>0</v>
      </c>
      <c r="I994" s="55">
        <f t="shared" si="18"/>
        <v>0</v>
      </c>
      <c r="J994" s="55" t="str">
        <f t="array" ref="J994">IFERROR(INDEX('HELP ACC-ITEMS'!$H$4:$H$1000,SMALL(IF(C994='HELP ACC-ITEMS'!$C$4:$C$1000,ROW('HELP ACC-ITEMS'!$C$4:$C$1000)-3),COUNTIF($C$8:C994,C994))),"")</f>
        <v xml:space="preserve"> </v>
      </c>
    </row>
    <row r="995" spans="2:10">
      <c r="B995" s="55" t="str">
        <f>IF( E995&lt;&gt;"",COUNT($B$7:B994)+1,"")</f>
        <v/>
      </c>
      <c r="C995" s="57" t="str">
        <f>IFERROR(IF($D$3&lt;&gt;"",SMALL('HELP ACC-ITEMS'!$C$4:$C$1000,ROW(A989))," "),"    ")</f>
        <v xml:space="preserve"> </v>
      </c>
      <c r="D995" s="56" t="str">
        <f t="array" ref="D995">IFERROR(INDEX('HELP ACC-ITEMS'!$D$4:$D$1000,SMALL(IF(C995='HELP ACC-ITEMS'!$C$4:$C$1000,ROW('HELP ACC-ITEMS'!$C$4:$C$1000)-3),COUNTIF($C$8:C995,C995))),"")</f>
        <v xml:space="preserve"> </v>
      </c>
      <c r="E995" s="56" t="str">
        <f t="array" ref="E995">IFERROR(INDEX('HELP ACC-ITEMS'!$E$4:$E$1000,SMALL(IF(C995='HELP ACC-ITEMS'!$C$4:$C$1000,ROW('HELP ACC-ITEMS'!$C$4:$C$1000)-3),COUNTIF($C$8:C995,C995))),"")</f>
        <v/>
      </c>
      <c r="F995" s="56" t="str">
        <f t="array" ref="F995">IFERROR(INDEX('HELP ACC-ITEMS'!$F$4:$F$1000,SMALL(IF(C995='HELP ACC-ITEMS'!$C$4:$C$1000,ROW('HELP ACC-ITEMS'!$C$4:$C$1000)-3),COUNTIF($C$8:C995,C995))),"")</f>
        <v xml:space="preserve"> </v>
      </c>
      <c r="G995" s="55">
        <f t="array" ref="G995">IF(OR(MID($E995,1,4)="وارد",MID($E995,1,10)="مرتجع عميل"),IF($D$3&lt;&gt;"",INDEX('HELP ACC-ITEMS'!$G$4:$G$1000,SMALL(IF(C995='HELP ACC-ITEMS'!$C$4:$C$1000,ROW('HELP ACC-ITEMS'!$C$4:$C$1000)-3),COUNTIF($C$8:C995,C995)))),0)</f>
        <v>0</v>
      </c>
      <c r="H995" s="55">
        <f t="array" ref="H995">IF(OR(MID($E995,1,5)="منصرف",MID($E995,1,10)="مرتجع مورد"),IF($D$3&lt;&gt;"",INDEX('HELP ACC-ITEMS'!$G$4:$G$1000,SMALL(IF(C995='HELP ACC-ITEMS'!$C$4:$C$1000,ROW('HELP ACC-ITEMS'!$C$4:$C$1000)-3),COUNTIF($C$8:C995,C995)))),0)</f>
        <v>0</v>
      </c>
      <c r="I995" s="55">
        <f t="shared" si="18"/>
        <v>0</v>
      </c>
      <c r="J995" s="55" t="str">
        <f t="array" ref="J995">IFERROR(INDEX('HELP ACC-ITEMS'!$H$4:$H$1000,SMALL(IF(C995='HELP ACC-ITEMS'!$C$4:$C$1000,ROW('HELP ACC-ITEMS'!$C$4:$C$1000)-3),COUNTIF($C$8:C995,C995))),"")</f>
        <v xml:space="preserve"> </v>
      </c>
    </row>
    <row r="996" spans="2:10">
      <c r="B996" s="55" t="str">
        <f>IF( E996&lt;&gt;"",COUNT($B$7:B995)+1,"")</f>
        <v/>
      </c>
      <c r="C996" s="57" t="str">
        <f>IFERROR(IF($D$3&lt;&gt;"",SMALL('HELP ACC-ITEMS'!$C$4:$C$1000,ROW(A990))," "),"    ")</f>
        <v xml:space="preserve"> </v>
      </c>
      <c r="D996" s="56" t="str">
        <f t="array" ref="D996">IFERROR(INDEX('HELP ACC-ITEMS'!$D$4:$D$1000,SMALL(IF(C996='HELP ACC-ITEMS'!$C$4:$C$1000,ROW('HELP ACC-ITEMS'!$C$4:$C$1000)-3),COUNTIF($C$8:C996,C996))),"")</f>
        <v xml:space="preserve"> </v>
      </c>
      <c r="E996" s="56" t="str">
        <f t="array" ref="E996">IFERROR(INDEX('HELP ACC-ITEMS'!$E$4:$E$1000,SMALL(IF(C996='HELP ACC-ITEMS'!$C$4:$C$1000,ROW('HELP ACC-ITEMS'!$C$4:$C$1000)-3),COUNTIF($C$8:C996,C996))),"")</f>
        <v/>
      </c>
      <c r="F996" s="56" t="str">
        <f t="array" ref="F996">IFERROR(INDEX('HELP ACC-ITEMS'!$F$4:$F$1000,SMALL(IF(C996='HELP ACC-ITEMS'!$C$4:$C$1000,ROW('HELP ACC-ITEMS'!$C$4:$C$1000)-3),COUNTIF($C$8:C996,C996))),"")</f>
        <v xml:space="preserve"> </v>
      </c>
      <c r="G996" s="55">
        <f t="array" ref="G996">IF(OR(MID($E996,1,4)="وارد",MID($E996,1,10)="مرتجع عميل"),IF($D$3&lt;&gt;"",INDEX('HELP ACC-ITEMS'!$G$4:$G$1000,SMALL(IF(C996='HELP ACC-ITEMS'!$C$4:$C$1000,ROW('HELP ACC-ITEMS'!$C$4:$C$1000)-3),COUNTIF($C$8:C996,C996)))),0)</f>
        <v>0</v>
      </c>
      <c r="H996" s="55">
        <f t="array" ref="H996">IF(OR(MID($E996,1,5)="منصرف",MID($E996,1,10)="مرتجع مورد"),IF($D$3&lt;&gt;"",INDEX('HELP ACC-ITEMS'!$G$4:$G$1000,SMALL(IF(C996='HELP ACC-ITEMS'!$C$4:$C$1000,ROW('HELP ACC-ITEMS'!$C$4:$C$1000)-3),COUNTIF($C$8:C996,C996)))),0)</f>
        <v>0</v>
      </c>
      <c r="I996" s="55">
        <f t="shared" si="18"/>
        <v>0</v>
      </c>
      <c r="J996" s="55" t="str">
        <f t="array" ref="J996">IFERROR(INDEX('HELP ACC-ITEMS'!$H$4:$H$1000,SMALL(IF(C996='HELP ACC-ITEMS'!$C$4:$C$1000,ROW('HELP ACC-ITEMS'!$C$4:$C$1000)-3),COUNTIF($C$8:C996,C996))),"")</f>
        <v xml:space="preserve"> </v>
      </c>
    </row>
    <row r="997" spans="2:10">
      <c r="B997" s="55" t="str">
        <f>IF( E997&lt;&gt;"",COUNT($B$7:B996)+1,"")</f>
        <v/>
      </c>
      <c r="C997" s="57" t="str">
        <f>IFERROR(IF($D$3&lt;&gt;"",SMALL('HELP ACC-ITEMS'!$C$4:$C$1000,ROW(A991))," "),"    ")</f>
        <v xml:space="preserve"> </v>
      </c>
      <c r="D997" s="56" t="str">
        <f t="array" ref="D997">IFERROR(INDEX('HELP ACC-ITEMS'!$D$4:$D$1000,SMALL(IF(C997='HELP ACC-ITEMS'!$C$4:$C$1000,ROW('HELP ACC-ITEMS'!$C$4:$C$1000)-3),COUNTIF($C$8:C997,C997))),"")</f>
        <v xml:space="preserve"> </v>
      </c>
      <c r="E997" s="56" t="str">
        <f t="array" ref="E997">IFERROR(INDEX('HELP ACC-ITEMS'!$E$4:$E$1000,SMALL(IF(C997='HELP ACC-ITEMS'!$C$4:$C$1000,ROW('HELP ACC-ITEMS'!$C$4:$C$1000)-3),COUNTIF($C$8:C997,C997))),"")</f>
        <v/>
      </c>
      <c r="F997" s="56" t="str">
        <f t="array" ref="F997">IFERROR(INDEX('HELP ACC-ITEMS'!$F$4:$F$1000,SMALL(IF(C997='HELP ACC-ITEMS'!$C$4:$C$1000,ROW('HELP ACC-ITEMS'!$C$4:$C$1000)-3),COUNTIF($C$8:C997,C997))),"")</f>
        <v xml:space="preserve"> </v>
      </c>
      <c r="G997" s="55">
        <f t="array" ref="G997">IF(OR(MID($E997,1,4)="وارد",MID($E997,1,10)="مرتجع عميل"),IF($D$3&lt;&gt;"",INDEX('HELP ACC-ITEMS'!$G$4:$G$1000,SMALL(IF(C997='HELP ACC-ITEMS'!$C$4:$C$1000,ROW('HELP ACC-ITEMS'!$C$4:$C$1000)-3),COUNTIF($C$8:C997,C997)))),0)</f>
        <v>0</v>
      </c>
      <c r="H997" s="55">
        <f t="array" ref="H997">IF(OR(MID($E997,1,5)="منصرف",MID($E997,1,10)="مرتجع مورد"),IF($D$3&lt;&gt;"",INDEX('HELP ACC-ITEMS'!$G$4:$G$1000,SMALL(IF(C997='HELP ACC-ITEMS'!$C$4:$C$1000,ROW('HELP ACC-ITEMS'!$C$4:$C$1000)-3),COUNTIF($C$8:C997,C997)))),0)</f>
        <v>0</v>
      </c>
      <c r="I997" s="55">
        <f t="shared" si="18"/>
        <v>0</v>
      </c>
      <c r="J997" s="55" t="str">
        <f t="array" ref="J997">IFERROR(INDEX('HELP ACC-ITEMS'!$H$4:$H$1000,SMALL(IF(C997='HELP ACC-ITEMS'!$C$4:$C$1000,ROW('HELP ACC-ITEMS'!$C$4:$C$1000)-3),COUNTIF($C$8:C997,C997))),"")</f>
        <v xml:space="preserve"> </v>
      </c>
    </row>
    <row r="998" spans="2:10">
      <c r="B998" s="55" t="str">
        <f>IF( E998&lt;&gt;"",COUNT($B$7:B997)+1,"")</f>
        <v/>
      </c>
      <c r="C998" s="57" t="str">
        <f>IFERROR(IF($D$3&lt;&gt;"",SMALL('HELP ACC-ITEMS'!$C$4:$C$1000,ROW(A992))," "),"    ")</f>
        <v xml:space="preserve"> </v>
      </c>
      <c r="D998" s="56" t="str">
        <f t="array" ref="D998">IFERROR(INDEX('HELP ACC-ITEMS'!$D$4:$D$1000,SMALL(IF(C998='HELP ACC-ITEMS'!$C$4:$C$1000,ROW('HELP ACC-ITEMS'!$C$4:$C$1000)-3),COUNTIF($C$8:C998,C998))),"")</f>
        <v xml:space="preserve"> </v>
      </c>
      <c r="E998" s="56" t="str">
        <f t="array" ref="E998">IFERROR(INDEX('HELP ACC-ITEMS'!$E$4:$E$1000,SMALL(IF(C998='HELP ACC-ITEMS'!$C$4:$C$1000,ROW('HELP ACC-ITEMS'!$C$4:$C$1000)-3),COUNTIF($C$8:C998,C998))),"")</f>
        <v/>
      </c>
      <c r="F998" s="56" t="str">
        <f t="array" ref="F998">IFERROR(INDEX('HELP ACC-ITEMS'!$F$4:$F$1000,SMALL(IF(C998='HELP ACC-ITEMS'!$C$4:$C$1000,ROW('HELP ACC-ITEMS'!$C$4:$C$1000)-3),COUNTIF($C$8:C998,C998))),"")</f>
        <v xml:space="preserve"> </v>
      </c>
      <c r="G998" s="55">
        <f t="array" ref="G998">IF(OR(MID($E998,1,4)="وارد",MID($E998,1,10)="مرتجع عميل"),IF($D$3&lt;&gt;"",INDEX('HELP ACC-ITEMS'!$G$4:$G$1000,SMALL(IF(C998='HELP ACC-ITEMS'!$C$4:$C$1000,ROW('HELP ACC-ITEMS'!$C$4:$C$1000)-3),COUNTIF($C$8:C998,C998)))),0)</f>
        <v>0</v>
      </c>
      <c r="H998" s="55">
        <f t="array" ref="H998">IF(OR(MID($E998,1,5)="منصرف",MID($E998,1,10)="مرتجع مورد"),IF($D$3&lt;&gt;"",INDEX('HELP ACC-ITEMS'!$G$4:$G$1000,SMALL(IF(C998='HELP ACC-ITEMS'!$C$4:$C$1000,ROW('HELP ACC-ITEMS'!$C$4:$C$1000)-3),COUNTIF($C$8:C998,C998)))),0)</f>
        <v>0</v>
      </c>
      <c r="I998" s="55">
        <f t="shared" si="18"/>
        <v>0</v>
      </c>
      <c r="J998" s="55" t="str">
        <f t="array" ref="J998">IFERROR(INDEX('HELP ACC-ITEMS'!$H$4:$H$1000,SMALL(IF(C998='HELP ACC-ITEMS'!$C$4:$C$1000,ROW('HELP ACC-ITEMS'!$C$4:$C$1000)-3),COUNTIF($C$8:C998,C998))),"")</f>
        <v xml:space="preserve"> </v>
      </c>
    </row>
    <row r="999" spans="2:10">
      <c r="B999" s="55" t="str">
        <f>IF( E999&lt;&gt;"",COUNT($B$7:B998)+1,"")</f>
        <v/>
      </c>
      <c r="C999" s="57" t="str">
        <f>IFERROR(IF($D$3&lt;&gt;"",SMALL('HELP ACC-ITEMS'!$C$4:$C$1000,ROW(A993))," "),"    ")</f>
        <v xml:space="preserve"> </v>
      </c>
      <c r="D999" s="56" t="str">
        <f t="array" ref="D999">IFERROR(INDEX('HELP ACC-ITEMS'!$D$4:$D$1000,SMALL(IF(C999='HELP ACC-ITEMS'!$C$4:$C$1000,ROW('HELP ACC-ITEMS'!$C$4:$C$1000)-3),COUNTIF($C$8:C999,C999))),"")</f>
        <v xml:space="preserve"> </v>
      </c>
      <c r="E999" s="56" t="str">
        <f t="array" ref="E999">IFERROR(INDEX('HELP ACC-ITEMS'!$E$4:$E$1000,SMALL(IF(C999='HELP ACC-ITEMS'!$C$4:$C$1000,ROW('HELP ACC-ITEMS'!$C$4:$C$1000)-3),COUNTIF($C$8:C999,C999))),"")</f>
        <v/>
      </c>
      <c r="F999" s="56" t="str">
        <f t="array" ref="F999">IFERROR(INDEX('HELP ACC-ITEMS'!$F$4:$F$1000,SMALL(IF(C999='HELP ACC-ITEMS'!$C$4:$C$1000,ROW('HELP ACC-ITEMS'!$C$4:$C$1000)-3),COUNTIF($C$8:C999,C999))),"")</f>
        <v xml:space="preserve"> </v>
      </c>
      <c r="G999" s="55">
        <f t="array" ref="G999">IF(OR(MID($E999,1,4)="وارد",MID($E999,1,10)="مرتجع عميل"),IF($D$3&lt;&gt;"",INDEX('HELP ACC-ITEMS'!$G$4:$G$1000,SMALL(IF(C999='HELP ACC-ITEMS'!$C$4:$C$1000,ROW('HELP ACC-ITEMS'!$C$4:$C$1000)-3),COUNTIF($C$8:C999,C999)))),0)</f>
        <v>0</v>
      </c>
      <c r="H999" s="55">
        <f t="array" ref="H999">IF(OR(MID($E999,1,5)="منصرف",MID($E999,1,10)="مرتجع مورد"),IF($D$3&lt;&gt;"",INDEX('HELP ACC-ITEMS'!$G$4:$G$1000,SMALL(IF(C999='HELP ACC-ITEMS'!$C$4:$C$1000,ROW('HELP ACC-ITEMS'!$C$4:$C$1000)-3),COUNTIF($C$8:C999,C999)))),0)</f>
        <v>0</v>
      </c>
      <c r="I999" s="55">
        <f t="shared" si="18"/>
        <v>0</v>
      </c>
      <c r="J999" s="55" t="str">
        <f t="array" ref="J999">IFERROR(INDEX('HELP ACC-ITEMS'!$H$4:$H$1000,SMALL(IF(C999='HELP ACC-ITEMS'!$C$4:$C$1000,ROW('HELP ACC-ITEMS'!$C$4:$C$1000)-3),COUNTIF($C$8:C999,C999))),"")</f>
        <v xml:space="preserve"> </v>
      </c>
    </row>
    <row r="1000" spans="2:10">
      <c r="B1000" s="51"/>
      <c r="C1000" s="53"/>
      <c r="D1000" s="51"/>
      <c r="E1000" s="51"/>
      <c r="F1000" s="51"/>
      <c r="G1000" s="51"/>
      <c r="H1000" s="51"/>
      <c r="I1000" s="51"/>
      <c r="J1000" s="51"/>
    </row>
    <row r="1001" spans="2:10">
      <c r="B1001" s="51"/>
      <c r="C1001" s="53"/>
      <c r="D1001" s="51"/>
      <c r="E1001" s="51"/>
      <c r="F1001" s="51"/>
      <c r="G1001" s="51"/>
      <c r="H1001" s="51"/>
      <c r="I1001" s="51"/>
      <c r="J1001" s="51"/>
    </row>
  </sheetData>
  <sheetProtection formatCells="0" formatColumns="0" formatRows="0" insertColumns="0" sort="0" autoFilter="0" pivotTables="0"/>
  <mergeCells count="2">
    <mergeCell ref="H2:J3"/>
    <mergeCell ref="D4:E4"/>
  </mergeCells>
  <conditionalFormatting sqref="B7:J1001">
    <cfRule type="expression" dxfId="4" priority="2">
      <formula>IF(AND($C7&lt;&gt;"",MOD(ROW(),2)=1,OR(ISNUMBER($B7),$B7="--")),1,0)</formula>
    </cfRule>
    <cfRule type="expression" dxfId="3" priority="3">
      <formula>IF(AND($C7&lt;&gt;"",MOD(ROW(),2)=0,OR(ISNUMBER($B7),$B7="--")),1,0)</formula>
    </cfRule>
  </conditionalFormatting>
  <conditionalFormatting sqref="F3">
    <cfRule type="expression" dxfId="2" priority="8">
      <formula>F3="تأكد من الكود"</formula>
    </cfRule>
  </conditionalFormatting>
  <conditionalFormatting sqref="G7:I1001">
    <cfRule type="expression" dxfId="1" priority="9">
      <formula>IF(AND(SUM($G7:$H7)=0,$I7=$I6),1,0)</formula>
    </cfRule>
  </conditionalFormatting>
  <conditionalFormatting sqref="H2:J4">
    <cfRule type="expression" dxfId="0" priority="1">
      <formula>$H$2="أحذر! - الرصيد بالسالب"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1000"/>
  <sheetViews>
    <sheetView rightToLeft="1" zoomScale="124" zoomScaleNormal="124" workbookViewId="0">
      <selection activeCell="D4" sqref="D4"/>
    </sheetView>
  </sheetViews>
  <sheetFormatPr defaultColWidth="9" defaultRowHeight="15"/>
  <cols>
    <col min="1" max="1" width="9.85546875" customWidth="1"/>
    <col min="2" max="2" width="6.42578125" bestFit="1" customWidth="1"/>
    <col min="3" max="3" width="10.42578125" customWidth="1"/>
    <col min="4" max="5" width="15.85546875" customWidth="1"/>
    <col min="6" max="6" width="24.85546875" style="1" customWidth="1"/>
    <col min="7" max="7" width="9" customWidth="1"/>
    <col min="8" max="8" width="16.85546875" bestFit="1" customWidth="1"/>
    <col min="9" max="9" width="9" customWidth="1"/>
    <col min="10" max="10" width="10" bestFit="1" customWidth="1"/>
    <col min="14" max="14" width="10.28515625" bestFit="1" customWidth="1"/>
    <col min="16" max="16" width="10.85546875" bestFit="1" customWidth="1"/>
    <col min="24" max="24" width="12.42578125" bestFit="1" customWidth="1"/>
  </cols>
  <sheetData>
    <row r="1" spans="1:24" ht="20.25" customHeight="1" thickBot="1">
      <c r="C1" s="33">
        <f>'AAC-ITEM'!D3:D3</f>
        <v>0</v>
      </c>
      <c r="D1" s="17"/>
      <c r="E1" s="17"/>
      <c r="F1" s="17"/>
    </row>
    <row r="2" spans="1:24" ht="15.75" customHeight="1" thickBot="1">
      <c r="F2"/>
      <c r="M2" s="2"/>
      <c r="N2" s="2"/>
      <c r="O2" s="2"/>
      <c r="P2" s="2"/>
      <c r="X2" t="s">
        <v>16</v>
      </c>
    </row>
    <row r="3" spans="1:24" ht="21.75" customHeight="1" thickTop="1">
      <c r="A3" s="100"/>
      <c r="B3" s="22" t="s">
        <v>8</v>
      </c>
      <c r="C3" s="23" t="s">
        <v>9</v>
      </c>
      <c r="D3" s="24" t="s">
        <v>28</v>
      </c>
      <c r="E3" s="24"/>
      <c r="F3" s="23" t="s">
        <v>12</v>
      </c>
      <c r="G3" s="23" t="s">
        <v>13</v>
      </c>
      <c r="H3" s="25" t="s">
        <v>0</v>
      </c>
      <c r="M3" s="101" t="s">
        <v>17</v>
      </c>
      <c r="N3" s="102"/>
      <c r="O3" s="102"/>
      <c r="P3" s="102"/>
      <c r="X3" t="s">
        <v>14</v>
      </c>
    </row>
    <row r="4" spans="1:24" s="3" customFormat="1" ht="18.75">
      <c r="A4" s="100"/>
      <c r="B4" s="29" t="str">
        <f>IF(M5&gt;0,1,"")</f>
        <v/>
      </c>
      <c r="C4" s="36" t="str">
        <f>IFERROR(IF($C$1&lt;&gt;"",INDEX(ADD!$C$4:$C$1300,MATCH($B4,ADD!$U$4:$U$1300,0),1),"")," ")</f>
        <v xml:space="preserve"> </v>
      </c>
      <c r="D4" s="35" t="str">
        <f>IFERROR(IF($C$1&lt;&gt;"",INDEX(ADD!$D$4:$D$1300,MATCH($B4,ADD!$U$4:$U$1300,0),1),"")," ")</f>
        <v xml:space="preserve"> </v>
      </c>
      <c r="E4" s="35" t="str">
        <f>IF(AND($C$1&lt;&gt;"",ISNUMBER(B4)),"وارد","")</f>
        <v/>
      </c>
      <c r="F4" s="18" t="str">
        <f>IFERROR(IF($C$1&lt;&gt;"",INDEX(ADD!$G$4:$G$1300,MATCH($B4,ADD!$U$4:$U$1300,0),1),"")," ")</f>
        <v xml:space="preserve"> </v>
      </c>
      <c r="G4" s="32" t="str">
        <f>IFERROR(IF($C$1&lt;&gt;"",INDEX(ADD!$H$4:$H$1300,MATCH($B4,ADD!$U$4:$U$1300,0),1),"")," ")</f>
        <v xml:space="preserve"> </v>
      </c>
      <c r="H4" s="34" t="str">
        <f>IFERROR(IF($C$1&lt;&gt;"",INDEX(ADD!$I$4:$I$1300,MATCH($B4,ADD!$U$4:$U$1300,0),1),"")," ")</f>
        <v xml:space="preserve"> </v>
      </c>
      <c r="M4" s="2" t="s">
        <v>5</v>
      </c>
      <c r="N4" s="26" t="s">
        <v>26</v>
      </c>
      <c r="O4" s="27" t="s">
        <v>6</v>
      </c>
      <c r="P4" s="28" t="s">
        <v>27</v>
      </c>
      <c r="X4" t="s">
        <v>31</v>
      </c>
    </row>
    <row r="5" spans="1:24" ht="15.75">
      <c r="B5" s="30" t="str">
        <f>IF(N5&gt;0,1,"")</f>
        <v/>
      </c>
      <c r="C5" s="36" t="str">
        <f>IFERROR(IF($C$1&lt;&gt;"",INDEX('RE-coustmer'!$C$4:$C$1300,MATCH($B5,'RE-coustmer'!$U$4:$U$1300,0),1),"")," ")</f>
        <v xml:space="preserve"> </v>
      </c>
      <c r="D5" s="35" t="str">
        <f>IFERROR(IF($C$1&lt;&gt;"",INDEX('RE-coustmer'!$D$4:$D$1300,MATCH($B5,'RE-coustmer'!$U$4:$U$1300,0),1),"")," ")</f>
        <v xml:space="preserve"> </v>
      </c>
      <c r="E5" s="35" t="str">
        <f>IF(AND($C$1&lt;&gt;"",ISNUMBER(B5)),"مرتجع عميل","")</f>
        <v/>
      </c>
      <c r="F5" s="18" t="str">
        <f>IFERROR(IF($C$1&lt;&gt;"",INDEX('RE-coustmer'!$G$4:$G$1300,MATCH($B5,OUT!$U$4:$U$1300,0),1),"")," ")</f>
        <v xml:space="preserve"> </v>
      </c>
      <c r="G5" s="32" t="str">
        <f>IFERROR(IF($C$1&lt;&gt;"",INDEX('RE-coustmer'!$H$4:$H$1300,MATCH($B5,'RE-coustmer'!$U$4:$U$1300,0),1),"")," ")</f>
        <v xml:space="preserve"> </v>
      </c>
      <c r="H5" s="34" t="str">
        <f>IFERROR(IF($C$1&lt;&gt;"",INDEX('RE-coustmer'!$I$4:$I$1300,MATCH($B5,'RE-coustmer'!$U$4:$U$1300,0),1),"")," ")</f>
        <v xml:space="preserve"> </v>
      </c>
      <c r="J5" s="7"/>
      <c r="K5" s="5"/>
      <c r="M5">
        <f>ADD!V3</f>
        <v>0</v>
      </c>
      <c r="N5">
        <f>'RE-coustmer'!V3</f>
        <v>0</v>
      </c>
      <c r="O5">
        <f>OUT!V3</f>
        <v>0</v>
      </c>
      <c r="P5">
        <f>'RE-Supplier'!V3</f>
        <v>0</v>
      </c>
      <c r="R5">
        <f>SUM(M5:P5)</f>
        <v>0</v>
      </c>
      <c r="X5" t="s">
        <v>15</v>
      </c>
    </row>
    <row r="6" spans="1:24" ht="15.75">
      <c r="A6" s="6"/>
      <c r="B6" s="8" t="str">
        <f>IF(O5&gt;0,1,"")</f>
        <v/>
      </c>
      <c r="C6" s="36" t="str">
        <f>IFERROR(IF($C$1&lt;&gt;"",INDEX(OUT!$C$4:$C$1300,MATCH($B6,OUT!$U$4:$U$1300,0),1),"")," ")</f>
        <v xml:space="preserve"> </v>
      </c>
      <c r="D6" s="35" t="str">
        <f>IFERROR(IF($C$1&lt;&gt;"",INDEX(OUT!$D$4:$D$1300,MATCH($B6,OUT!$U$4:$U$1300,0),1),"")," ")</f>
        <v xml:space="preserve"> </v>
      </c>
      <c r="E6" s="35" t="str">
        <f>IF(AND($C$1&lt;&gt;"",ISNUMBER(B6)),"منصرف","")</f>
        <v/>
      </c>
      <c r="F6" s="18" t="str">
        <f>IFERROR(IF($C$1&lt;&gt;"",INDEX(OUT!$G$4:$G$1300,MATCH($B6,OUT!$U$4:$U$1300,0),1),"")," ")</f>
        <v xml:space="preserve"> </v>
      </c>
      <c r="G6" s="32" t="str">
        <f>IFERROR(IF($C$1&lt;&gt;"",INDEX(OUT!$H$4:$H$1300,MATCH($B6,OUT!$U$4:$U$1300,0),1),"")," ")</f>
        <v xml:space="preserve"> </v>
      </c>
      <c r="H6" s="34" t="str">
        <f>IFERROR(IF($C$1&lt;&gt;"",INDEX(OUT!$I$4:$I$1300,MATCH($B6,OUT!$U$4:$U$1300,0),1),"")," ")</f>
        <v xml:space="preserve"> </v>
      </c>
      <c r="J6" s="7"/>
      <c r="K6" s="5"/>
      <c r="X6" t="s">
        <v>30</v>
      </c>
    </row>
    <row r="7" spans="1:24" ht="15.75">
      <c r="A7" s="6"/>
      <c r="B7" s="31" t="str">
        <f>IF(P5&gt;0,1,"")</f>
        <v/>
      </c>
      <c r="C7" s="36" t="str">
        <f>IFERROR(IF($C$1&lt;&gt;"",INDEX('RE-Supplier'!$C$4:$C$1300,MATCH($B7,'RE-Supplier'!$U$4:$U$1300,0),1),"")," ")</f>
        <v xml:space="preserve"> </v>
      </c>
      <c r="D7" s="35" t="str">
        <f>IFERROR(IF($C$1&lt;&gt;"",INDEX('RE-Supplier'!$D$4:$D$1300,MATCH($B7,'RE-Supplier'!$U$4:$U$1300,0),1),"")," ")</f>
        <v xml:space="preserve"> </v>
      </c>
      <c r="E7" s="35" t="str">
        <f>IF(AND($C$1&lt;&gt;"",ISNUMBER(B7)),"مرتجع مورد","")</f>
        <v/>
      </c>
      <c r="F7" s="18" t="str">
        <f>IFERROR(IF($C$1&lt;&gt;"",INDEX('RE-Supplier'!$G$4:$G$1300,MATCH($B7,'RE-Supplier'!$U$4:$U$1300,0),1),"")," ")</f>
        <v xml:space="preserve"> </v>
      </c>
      <c r="G7" s="32" t="str">
        <f>IFERROR(IF($C$1&lt;&gt;"",INDEX('RE-Supplier'!$H$4:$H$1300,MATCH($B7,'RE-Supplier'!$U$4:$U$1300,0),1),"")," ")</f>
        <v xml:space="preserve"> </v>
      </c>
      <c r="H7" s="34" t="str">
        <f>IFERROR(IF($C$1&lt;&gt;"",INDEX('RE-Supplier'!$I$4:$I$1300,MATCH($B7,'RE-Supplier'!$U$4:$U$1300,0),1),"")," ")</f>
        <v xml:space="preserve"> </v>
      </c>
      <c r="J7" s="7"/>
      <c r="K7" s="5"/>
    </row>
    <row r="8" spans="1:24" ht="15.75">
      <c r="A8" s="6"/>
      <c r="B8" s="29" t="str">
        <f>IF(AND($M$5&gt;0,B4&lt;$M$5),B4+1,"")</f>
        <v/>
      </c>
      <c r="C8" s="36" t="str">
        <f>IFERROR(IF($C$1&lt;&gt;"",INDEX(ADD!$C$4:$C$1300,MATCH($B8,ADD!$U$4:$U$1300,0),1),"")," ")</f>
        <v xml:space="preserve"> </v>
      </c>
      <c r="D8" s="35" t="str">
        <f>IFERROR(IF($C$1&lt;&gt;"",INDEX(ADD!$D$4:$D$1300,MATCH($B8,ADD!$U$4:$U$1300,0),1),"")," ")</f>
        <v xml:space="preserve"> </v>
      </c>
      <c r="E8" s="35" t="str">
        <f t="shared" ref="E8" si="0">IF(AND($C$1&lt;&gt;"",ISNUMBER(B8)),"وارد","")</f>
        <v/>
      </c>
      <c r="F8" s="18" t="str">
        <f>IFERROR(IF($C$1&lt;&gt;"",INDEX(ADD!$G$4:$G$1300,MATCH($B8,ADD!$U$4:$U$1300,0),1),"")," ")</f>
        <v xml:space="preserve"> </v>
      </c>
      <c r="G8" s="32" t="str">
        <f>IFERROR(IF($C$1&lt;&gt;"",INDEX(ADD!$H$4:$H$1300,MATCH($B8,ADD!$U$4:$U$1300,0),1),"")," ")</f>
        <v xml:space="preserve"> </v>
      </c>
      <c r="H8" s="34" t="str">
        <f>IFERROR(IF($C$1&lt;&gt;"",INDEX(ADD!$I$4:$I$1300,MATCH($B8,ADD!$U$4:$U$1300,0),1),"")," ")</f>
        <v xml:space="preserve"> </v>
      </c>
      <c r="J8" s="7"/>
      <c r="K8" s="5"/>
    </row>
    <row r="9" spans="1:24" ht="15.75">
      <c r="A9" s="6"/>
      <c r="B9" s="30" t="str">
        <f>IF(AND($N$5&gt;0,B5&lt;$N$5),B5+1,"")</f>
        <v/>
      </c>
      <c r="C9" s="36" t="str">
        <f>IFERROR(IF($C$1&lt;&gt;"",INDEX('RE-coustmer'!$C$4:$C$1300,MATCH($B9,'RE-coustmer'!$U$4:$U$1300,0),1),"")," ")</f>
        <v xml:space="preserve"> </v>
      </c>
      <c r="D9" s="35" t="str">
        <f>IFERROR(IF($C$1&lt;&gt;"",INDEX('RE-coustmer'!$D$4:$D$1300,MATCH($B9,'RE-coustmer'!$U$4:$U$1300,0),1),"")," ")</f>
        <v xml:space="preserve"> </v>
      </c>
      <c r="E9" s="35" t="str">
        <f t="shared" ref="E9" si="1">IF(AND($C$1&lt;&gt;"",ISNUMBER(B9)),"مرتجع عميل","")</f>
        <v/>
      </c>
      <c r="F9" s="18" t="str">
        <f>IFERROR(IF($C$1&lt;&gt;"",INDEX('RE-coustmer'!$G$4:$G$1300,MATCH($B9,OUT!$U$4:$U$1300,0),1),"")," ")</f>
        <v xml:space="preserve"> </v>
      </c>
      <c r="G9" s="32" t="str">
        <f>IFERROR(IF($C$1&lt;&gt;"",INDEX('RE-coustmer'!$H$4:$H$1300,MATCH($B9,'RE-coustmer'!$U$4:$U$1300,0),1),"")," ")</f>
        <v xml:space="preserve"> </v>
      </c>
      <c r="H9" s="34" t="str">
        <f>IFERROR(IF($C$1&lt;&gt;"",INDEX('RE-coustmer'!$I$4:$I$1300,MATCH($B9,'RE-coustmer'!$U$4:$U$1300,0),1),"")," ")</f>
        <v xml:space="preserve"> </v>
      </c>
      <c r="J9" s="7"/>
      <c r="K9" s="5"/>
    </row>
    <row r="10" spans="1:24" ht="15.75">
      <c r="A10" s="6"/>
      <c r="B10" s="8" t="str">
        <f>IF(AND($O$5&gt;0,B6&lt;$O$5),B6+1,"")</f>
        <v/>
      </c>
      <c r="C10" s="36" t="str">
        <f>IFERROR(IF($C$1&lt;&gt;"",INDEX(OUT!$C$4:$C$1300,MATCH($B10,OUT!$U$4:$U$1300,0),1),"")," ")</f>
        <v xml:space="preserve"> </v>
      </c>
      <c r="D10" s="35" t="str">
        <f>IFERROR(IF($C$1&lt;&gt;"",INDEX(OUT!$D$4:$D$1300,MATCH($B10,OUT!$U$4:$U$1300,0),1),"")," ")</f>
        <v xml:space="preserve"> </v>
      </c>
      <c r="E10" s="35" t="str">
        <f t="shared" ref="E10" si="2">IF(AND($C$1&lt;&gt;"",ISNUMBER(B10)),"منصرف","")</f>
        <v/>
      </c>
      <c r="F10" s="18" t="str">
        <f>IFERROR(IF($C$1&lt;&gt;"",INDEX(OUT!$G$4:$G$1300,MATCH($B10,OUT!$U$4:$U$1300,0),1),"")," ")</f>
        <v xml:space="preserve"> </v>
      </c>
      <c r="G10" s="32" t="str">
        <f>IFERROR(IF($C$1&lt;&gt;"",INDEX(OUT!$H$4:$H$1300,MATCH($B10,OUT!$U$4:$U$1300,0),1),"")," ")</f>
        <v xml:space="preserve"> </v>
      </c>
      <c r="H10" s="34" t="str">
        <f>IFERROR(IF($C$1&lt;&gt;"",INDEX(OUT!$I$4:$I$1300,MATCH($B10,OUT!$U$4:$U$1300,0),1),"")," ")</f>
        <v xml:space="preserve"> </v>
      </c>
      <c r="J10" s="7"/>
      <c r="K10" s="5"/>
    </row>
    <row r="11" spans="1:24" ht="15.75">
      <c r="A11" s="6"/>
      <c r="B11" s="31" t="str">
        <f>IF(AND($P$5&gt;0,B7&lt;$M$5),B7+1,"")</f>
        <v/>
      </c>
      <c r="C11" s="36" t="str">
        <f>IFERROR(IF($C$1&lt;&gt;"",INDEX('RE-Supplier'!$C$4:$C$1300,MATCH($B11,'RE-Supplier'!$U$4:$U$1300,0),1),"")," ")</f>
        <v xml:space="preserve"> </v>
      </c>
      <c r="D11" s="35" t="str">
        <f>IFERROR(IF($C$1&lt;&gt;"",INDEX('RE-Supplier'!$D$4:$D$1300,MATCH($B11,'RE-Supplier'!$U$4:$U$1300,0),1),"")," ")</f>
        <v xml:space="preserve"> </v>
      </c>
      <c r="E11" s="35" t="str">
        <f t="shared" ref="E11" si="3">IF(AND($C$1&lt;&gt;"",ISNUMBER(B11)),"مرتجع مورد","")</f>
        <v/>
      </c>
      <c r="F11" s="18" t="str">
        <f>IFERROR(IF($C$1&lt;&gt;"",INDEX('RE-Supplier'!$G$4:$G$1300,MATCH($B11,'RE-Supplier'!$U$4:$U$1300,0),1),"")," ")</f>
        <v xml:space="preserve"> </v>
      </c>
      <c r="G11" s="32" t="str">
        <f>IFERROR(IF($C$1&lt;&gt;"",INDEX('RE-Supplier'!$H$4:$H$1300,MATCH($B11,'RE-Supplier'!$U$4:$U$1300,0),1),"")," ")</f>
        <v xml:space="preserve"> </v>
      </c>
      <c r="H11" s="34" t="str">
        <f>IFERROR(IF($C$1&lt;&gt;"",INDEX('RE-Supplier'!$I$4:$I$1300,MATCH($B11,'RE-Supplier'!$U$4:$U$1300,0),1),"")," ")</f>
        <v xml:space="preserve"> </v>
      </c>
      <c r="J11" s="7"/>
      <c r="K11" s="5"/>
    </row>
    <row r="12" spans="1:24" ht="15.75">
      <c r="A12" s="6"/>
      <c r="B12" s="29" t="str">
        <f t="shared" ref="B12" si="4">IF(AND($M$5&gt;0,B8&lt;$M$5),B8+1,"")</f>
        <v/>
      </c>
      <c r="C12" s="36" t="str">
        <f>IFERROR(IF($C$1&lt;&gt;"",INDEX(ADD!$C$4:$C$1300,MATCH($B12,ADD!$U$4:$U$1300,0),1),"")," ")</f>
        <v xml:space="preserve"> </v>
      </c>
      <c r="D12" s="35" t="str">
        <f>IFERROR(IF($C$1&lt;&gt;"",INDEX(ADD!$D$4:$D$1300,MATCH($B12,ADD!$U$4:$U$1300,0),1),"")," ")</f>
        <v xml:space="preserve"> </v>
      </c>
      <c r="E12" s="35" t="str">
        <f t="shared" ref="E12" si="5">IF(AND($C$1&lt;&gt;"",ISNUMBER(B12)),"وارد","")</f>
        <v/>
      </c>
      <c r="F12" s="18" t="str">
        <f>IFERROR(IF($C$1&lt;&gt;"",INDEX(ADD!$G$4:$G$1300,MATCH($B12,ADD!$U$4:$U$1300,0),1),"")," ")</f>
        <v xml:space="preserve"> </v>
      </c>
      <c r="G12" s="32" t="str">
        <f>IFERROR(IF($C$1&lt;&gt;"",INDEX(ADD!$H$4:$H$1300,MATCH($B12,ADD!$U$4:$U$1300,0),1),"")," ")</f>
        <v xml:space="preserve"> </v>
      </c>
      <c r="H12" s="34" t="str">
        <f>IFERROR(IF($C$1&lt;&gt;"",INDEX(ADD!$I$4:$I$1300,MATCH($B12,ADD!$U$4:$U$1300,0),1),"")," ")</f>
        <v xml:space="preserve"> </v>
      </c>
      <c r="J12" s="7"/>
    </row>
    <row r="13" spans="1:24" ht="15.75">
      <c r="B13" s="30" t="str">
        <f t="shared" ref="B13" si="6">IF(AND($N$5&gt;0,B9&lt;$N$5),B9+1,"")</f>
        <v/>
      </c>
      <c r="C13" s="36" t="str">
        <f>IFERROR(IF($C$1&lt;&gt;"",INDEX('RE-coustmer'!$C$4:$C$1300,MATCH($B13,'RE-coustmer'!$U$4:$U$1300,0),1),"")," ")</f>
        <v xml:space="preserve"> </v>
      </c>
      <c r="D13" s="35" t="str">
        <f>IFERROR(IF($C$1&lt;&gt;"",INDEX('RE-coustmer'!$D$4:$D$1300,MATCH($B13,'RE-coustmer'!$U$4:$U$1300,0),1),"")," ")</f>
        <v xml:space="preserve"> </v>
      </c>
      <c r="E13" s="35" t="str">
        <f t="shared" ref="E13" si="7">IF(AND($C$1&lt;&gt;"",ISNUMBER(B13)),"مرتجع عميل","")</f>
        <v/>
      </c>
      <c r="F13" s="18" t="str">
        <f>IFERROR(IF($C$1&lt;&gt;"",INDEX('RE-coustmer'!$G$4:$G$1300,MATCH($B13,OUT!$U$4:$U$1300,0),1),"")," ")</f>
        <v xml:space="preserve"> </v>
      </c>
      <c r="G13" s="32" t="str">
        <f>IFERROR(IF($C$1&lt;&gt;"",INDEX('RE-coustmer'!$H$4:$H$1300,MATCH($B13,'RE-coustmer'!$U$4:$U$1300,0),1),"")," ")</f>
        <v xml:space="preserve"> </v>
      </c>
      <c r="H13" s="34" t="str">
        <f>IFERROR(IF($C$1&lt;&gt;"",INDEX('RE-coustmer'!$I$4:$I$1300,MATCH($B13,'RE-coustmer'!$U$4:$U$1300,0),1),"")," ")</f>
        <v xml:space="preserve"> </v>
      </c>
      <c r="J13" s="7"/>
    </row>
    <row r="14" spans="1:24" ht="15.75">
      <c r="B14" s="8" t="str">
        <f t="shared" ref="B14" si="8">IF(AND($O$5&gt;0,B10&lt;$O$5),B10+1,"")</f>
        <v/>
      </c>
      <c r="C14" s="36" t="str">
        <f>IFERROR(IF($C$1&lt;&gt;"",INDEX(OUT!$C$4:$C$1300,MATCH($B14,OUT!$U$4:$U$1300,0),1),"")," ")</f>
        <v xml:space="preserve"> </v>
      </c>
      <c r="D14" s="35" t="str">
        <f>IFERROR(IF($C$1&lt;&gt;"",INDEX(OUT!$D$4:$D$1300,MATCH($B14,OUT!$U$4:$U$1300,0),1),"")," ")</f>
        <v xml:space="preserve"> </v>
      </c>
      <c r="E14" s="35" t="str">
        <f t="shared" ref="E14" si="9">IF(AND($C$1&lt;&gt;"",ISNUMBER(B14)),"منصرف","")</f>
        <v/>
      </c>
      <c r="F14" s="18" t="str">
        <f>IFERROR(IF($C$1&lt;&gt;"",INDEX(OUT!$G$4:$G$1300,MATCH($B14,OUT!$U$4:$U$1300,0),1),"")," ")</f>
        <v xml:space="preserve"> </v>
      </c>
      <c r="G14" s="32" t="str">
        <f>IFERROR(IF($C$1&lt;&gt;"",INDEX(OUT!$H$4:$H$1300,MATCH($B14,OUT!$U$4:$U$1300,0),1),"")," ")</f>
        <v xml:space="preserve"> </v>
      </c>
      <c r="H14" s="34" t="str">
        <f>IFERROR(IF($C$1&lt;&gt;"",INDEX(OUT!$I$4:$I$1300,MATCH($B14,OUT!$U$4:$U$1300,0),1),"")," ")</f>
        <v xml:space="preserve"> </v>
      </c>
      <c r="J14" s="7"/>
    </row>
    <row r="15" spans="1:24" ht="15.75">
      <c r="B15" s="31" t="str">
        <f t="shared" ref="B15" si="10">IF(AND($P$5&gt;0,B11&lt;$M$5),B11+1,"")</f>
        <v/>
      </c>
      <c r="C15" s="36" t="str">
        <f>IFERROR(IF($C$1&lt;&gt;"",INDEX('RE-Supplier'!$C$4:$C$1300,MATCH($B15,'RE-Supplier'!$U$4:$U$1300,0),1),"")," ")</f>
        <v xml:space="preserve"> </v>
      </c>
      <c r="D15" s="35" t="str">
        <f>IFERROR(IF($C$1&lt;&gt;"",INDEX('RE-Supplier'!$D$4:$D$1300,MATCH($B15,'RE-Supplier'!$U$4:$U$1300,0),1),"")," ")</f>
        <v xml:space="preserve"> </v>
      </c>
      <c r="E15" s="35" t="str">
        <f t="shared" ref="E15" si="11">IF(AND($C$1&lt;&gt;"",ISNUMBER(B15)),"مرتجع مورد","")</f>
        <v/>
      </c>
      <c r="F15" s="18" t="str">
        <f>IFERROR(IF($C$1&lt;&gt;"",INDEX('RE-Supplier'!$G$4:$G$1300,MATCH($B15,'RE-Supplier'!$U$4:$U$1300,0),1),"")," ")</f>
        <v xml:space="preserve"> </v>
      </c>
      <c r="G15" s="32" t="str">
        <f>IFERROR(IF($C$1&lt;&gt;"",INDEX('RE-Supplier'!$H$4:$H$1300,MATCH($B15,'RE-Supplier'!$U$4:$U$1300,0),1),"")," ")</f>
        <v xml:space="preserve"> </v>
      </c>
      <c r="H15" s="34" t="str">
        <f>IFERROR(IF($C$1&lt;&gt;"",INDEX('RE-Supplier'!$I$4:$I$1300,MATCH($B15,'RE-Supplier'!$U$4:$U$1300,0),1),"")," ")</f>
        <v xml:space="preserve"> </v>
      </c>
      <c r="J15" s="7"/>
    </row>
    <row r="16" spans="1:24" ht="15.75">
      <c r="B16" s="29" t="str">
        <f t="shared" ref="B16" si="12">IF(AND($M$5&gt;0,B12&lt;$M$5),B12+1,"")</f>
        <v/>
      </c>
      <c r="C16" s="36" t="str">
        <f>IFERROR(IF($C$1&lt;&gt;"",INDEX(ADD!$C$4:$C$1300,MATCH($B16,ADD!$U$4:$U$1300,0),1),"")," ")</f>
        <v xml:space="preserve"> </v>
      </c>
      <c r="D16" s="35" t="str">
        <f>IFERROR(IF($C$1&lt;&gt;"",INDEX(ADD!$D$4:$D$1300,MATCH($B16,ADD!$U$4:$U$1300,0),1),"")," ")</f>
        <v xml:space="preserve"> </v>
      </c>
      <c r="E16" s="35" t="str">
        <f t="shared" ref="E16" si="13">IF(AND($C$1&lt;&gt;"",ISNUMBER(B16)),"وارد","")</f>
        <v/>
      </c>
      <c r="F16" s="18" t="str">
        <f>IFERROR(IF($C$1&lt;&gt;"",INDEX(ADD!$G$4:$G$1300,MATCH($B16,ADD!$U$4:$U$1300,0),1),"")," ")</f>
        <v xml:space="preserve"> </v>
      </c>
      <c r="G16" s="32" t="str">
        <f>IFERROR(IF($C$1&lt;&gt;"",INDEX(ADD!$H$4:$H$1300,MATCH($B16,ADD!$U$4:$U$1300,0),1),"")," ")</f>
        <v xml:space="preserve"> </v>
      </c>
      <c r="H16" s="34" t="str">
        <f>IFERROR(IF($C$1&lt;&gt;"",INDEX(ADD!$I$4:$I$1300,MATCH($B16,ADD!$U$4:$U$1300,0),1),"")," ")</f>
        <v xml:space="preserve"> </v>
      </c>
      <c r="J16" s="7"/>
    </row>
    <row r="17" spans="2:10" ht="15.75">
      <c r="B17" s="30" t="str">
        <f t="shared" ref="B17" si="14">IF(AND($N$5&gt;0,B13&lt;$N$5),B13+1,"")</f>
        <v/>
      </c>
      <c r="C17" s="36" t="str">
        <f>IFERROR(IF($C$1&lt;&gt;"",INDEX('RE-coustmer'!$C$4:$C$1300,MATCH($B17,'RE-coustmer'!$U$4:$U$1300,0),1),"")," ")</f>
        <v xml:space="preserve"> </v>
      </c>
      <c r="D17" s="35" t="str">
        <f>IFERROR(IF($C$1&lt;&gt;"",INDEX('RE-coustmer'!$D$4:$D$1300,MATCH($B17,'RE-coustmer'!$U$4:$U$1300,0),1),"")," ")</f>
        <v xml:space="preserve"> </v>
      </c>
      <c r="E17" s="35" t="str">
        <f t="shared" ref="E17" si="15">IF(AND($C$1&lt;&gt;"",ISNUMBER(B17)),"مرتجع عميل","")</f>
        <v/>
      </c>
      <c r="F17" s="18" t="str">
        <f>IFERROR(IF($C$1&lt;&gt;"",INDEX('RE-coustmer'!$G$4:$G$1300,MATCH($B17,OUT!$U$4:$U$1300,0),1),"")," ")</f>
        <v xml:space="preserve"> </v>
      </c>
      <c r="G17" s="32" t="str">
        <f>IFERROR(IF($C$1&lt;&gt;"",INDEX('RE-coustmer'!$H$4:$H$1300,MATCH($B17,'RE-coustmer'!$U$4:$U$1300,0),1),"")," ")</f>
        <v xml:space="preserve"> </v>
      </c>
      <c r="H17" s="34" t="str">
        <f>IFERROR(IF($C$1&lt;&gt;"",INDEX('RE-coustmer'!$I$4:$I$1300,MATCH($B17,'RE-coustmer'!$U$4:$U$1300,0),1),"")," ")</f>
        <v xml:space="preserve"> </v>
      </c>
      <c r="J17" s="7"/>
    </row>
    <row r="18" spans="2:10" ht="15.75">
      <c r="B18" s="8" t="str">
        <f t="shared" ref="B18" si="16">IF(AND($O$5&gt;0,B14&lt;$O$5),B14+1,"")</f>
        <v/>
      </c>
      <c r="C18" s="36" t="str">
        <f>IFERROR(IF($C$1&lt;&gt;"",INDEX(OUT!$C$4:$C$1300,MATCH($B18,OUT!$U$4:$U$1300,0),1),"")," ")</f>
        <v xml:space="preserve"> </v>
      </c>
      <c r="D18" s="35" t="str">
        <f>IFERROR(IF($C$1&lt;&gt;"",INDEX(OUT!$D$4:$D$1300,MATCH($B18,OUT!$U$4:$U$1300,0),1),"")," ")</f>
        <v xml:space="preserve"> </v>
      </c>
      <c r="E18" s="35" t="str">
        <f t="shared" ref="E18" si="17">IF(AND($C$1&lt;&gt;"",ISNUMBER(B18)),"منصرف","")</f>
        <v/>
      </c>
      <c r="F18" s="18" t="str">
        <f>IFERROR(IF($C$1&lt;&gt;"",INDEX(OUT!$G$4:$G$1300,MATCH($B18,OUT!$U$4:$U$1300,0),1),"")," ")</f>
        <v xml:space="preserve"> </v>
      </c>
      <c r="G18" s="32" t="str">
        <f>IFERROR(IF($C$1&lt;&gt;"",INDEX(OUT!$H$4:$H$1300,MATCH($B18,OUT!$U$4:$U$1300,0),1),"")," ")</f>
        <v xml:space="preserve"> </v>
      </c>
      <c r="H18" s="34" t="str">
        <f>IFERROR(IF($C$1&lt;&gt;"",INDEX(OUT!$I$4:$I$1300,MATCH($B18,OUT!$U$4:$U$1300,0),1),"")," ")</f>
        <v xml:space="preserve"> </v>
      </c>
      <c r="J18" s="7"/>
    </row>
    <row r="19" spans="2:10" ht="15.75">
      <c r="B19" s="31" t="str">
        <f t="shared" ref="B19" si="18">IF(AND($P$5&gt;0,B15&lt;$M$5),B15+1,"")</f>
        <v/>
      </c>
      <c r="C19" s="36" t="str">
        <f>IFERROR(IF($C$1&lt;&gt;"",INDEX('RE-Supplier'!$C$4:$C$1300,MATCH($B19,'RE-Supplier'!$U$4:$U$1300,0),1),"")," ")</f>
        <v xml:space="preserve"> </v>
      </c>
      <c r="D19" s="35" t="str">
        <f>IFERROR(IF($C$1&lt;&gt;"",INDEX('RE-Supplier'!$D$4:$D$1300,MATCH($B19,'RE-Supplier'!$U$4:$U$1300,0),1),"")," ")</f>
        <v xml:space="preserve"> </v>
      </c>
      <c r="E19" s="35" t="str">
        <f t="shared" ref="E19" si="19">IF(AND($C$1&lt;&gt;"",ISNUMBER(B19)),"مرتجع مورد","")</f>
        <v/>
      </c>
      <c r="F19" s="18" t="str">
        <f>IFERROR(IF($C$1&lt;&gt;"",INDEX('RE-Supplier'!$G$4:$G$1300,MATCH($B19,'RE-Supplier'!$U$4:$U$1300,0),1),"")," ")</f>
        <v xml:space="preserve"> </v>
      </c>
      <c r="G19" s="32" t="str">
        <f>IFERROR(IF($C$1&lt;&gt;"",INDEX('RE-Supplier'!$H$4:$H$1300,MATCH($B19,'RE-Supplier'!$U$4:$U$1300,0),1),"")," ")</f>
        <v xml:space="preserve"> </v>
      </c>
      <c r="H19" s="34" t="str">
        <f>IFERROR(IF($C$1&lt;&gt;"",INDEX('RE-Supplier'!$I$4:$I$1300,MATCH($B19,'RE-Supplier'!$U$4:$U$1300,0),1),"")," ")</f>
        <v xml:space="preserve"> </v>
      </c>
      <c r="J19" s="7"/>
    </row>
    <row r="20" spans="2:10" ht="15.75">
      <c r="B20" s="29" t="str">
        <f t="shared" ref="B20" si="20">IF(AND($M$5&gt;0,B16&lt;$M$5),B16+1,"")</f>
        <v/>
      </c>
      <c r="C20" s="36" t="str">
        <f>IFERROR(IF($C$1&lt;&gt;"",INDEX(ADD!$C$4:$C$1300,MATCH($B20,ADD!$U$4:$U$1300,0),1),"")," ")</f>
        <v xml:space="preserve"> </v>
      </c>
      <c r="D20" s="35" t="str">
        <f>IFERROR(IF($C$1&lt;&gt;"",INDEX(ADD!$D$4:$D$1300,MATCH($B20,ADD!$U$4:$U$1300,0),1),"")," ")</f>
        <v xml:space="preserve"> </v>
      </c>
      <c r="E20" s="35" t="str">
        <f t="shared" ref="E20" si="21">IF(AND($C$1&lt;&gt;"",ISNUMBER(B20)),"وارد","")</f>
        <v/>
      </c>
      <c r="F20" s="18" t="str">
        <f>IFERROR(IF($C$1&lt;&gt;"",INDEX(ADD!$G$4:$G$1300,MATCH($B20,ADD!$U$4:$U$1300,0),1),"")," ")</f>
        <v xml:space="preserve"> </v>
      </c>
      <c r="G20" s="32" t="str">
        <f>IFERROR(IF($C$1&lt;&gt;"",INDEX(ADD!$H$4:$H$1300,MATCH($B20,ADD!$U$4:$U$1300,0),1),"")," ")</f>
        <v xml:space="preserve"> </v>
      </c>
      <c r="H20" s="34" t="str">
        <f>IFERROR(IF($C$1&lt;&gt;"",INDEX(ADD!$I$4:$I$1300,MATCH($B20,ADD!$U$4:$U$1300,0),1),"")," ")</f>
        <v xml:space="preserve"> </v>
      </c>
    </row>
    <row r="21" spans="2:10" ht="15.75">
      <c r="B21" s="30" t="str">
        <f t="shared" ref="B21" si="22">IF(AND($N$5&gt;0,B17&lt;$N$5),B17+1,"")</f>
        <v/>
      </c>
      <c r="C21" s="36" t="str">
        <f>IFERROR(IF($C$1&lt;&gt;"",INDEX('RE-coustmer'!$C$4:$C$1300,MATCH($B21,'RE-coustmer'!$U$4:$U$1300,0),1),"")," ")</f>
        <v xml:space="preserve"> </v>
      </c>
      <c r="D21" s="35" t="str">
        <f>IFERROR(IF($C$1&lt;&gt;"",INDEX('RE-coustmer'!$D$4:$D$1300,MATCH($B21,'RE-coustmer'!$U$4:$U$1300,0),1),"")," ")</f>
        <v xml:space="preserve"> </v>
      </c>
      <c r="E21" s="35" t="str">
        <f t="shared" ref="E21" si="23">IF(AND($C$1&lt;&gt;"",ISNUMBER(B21)),"مرتجع عميل","")</f>
        <v/>
      </c>
      <c r="F21" s="18" t="str">
        <f>IFERROR(IF($C$1&lt;&gt;"",INDEX('RE-coustmer'!$G$4:$G$1300,MATCH($B21,OUT!$U$4:$U$1300,0),1),"")," ")</f>
        <v xml:space="preserve"> </v>
      </c>
      <c r="G21" s="32" t="str">
        <f>IFERROR(IF($C$1&lt;&gt;"",INDEX('RE-coustmer'!$H$4:$H$1300,MATCH($B21,'RE-coustmer'!$U$4:$U$1300,0),1),"")," ")</f>
        <v xml:space="preserve"> </v>
      </c>
      <c r="H21" s="34" t="str">
        <f>IFERROR(IF($C$1&lt;&gt;"",INDEX('RE-coustmer'!$I$4:$I$1300,MATCH($B21,'RE-coustmer'!$U$4:$U$1300,0),1),"")," ")</f>
        <v xml:space="preserve"> </v>
      </c>
    </row>
    <row r="22" spans="2:10" ht="15.75">
      <c r="B22" s="8" t="str">
        <f t="shared" ref="B22" si="24">IF(AND($O$5&gt;0,B18&lt;$O$5),B18+1,"")</f>
        <v/>
      </c>
      <c r="C22" s="36" t="str">
        <f>IFERROR(IF($C$1&lt;&gt;"",INDEX(OUT!$C$4:$C$1300,MATCH($B22,OUT!$U$4:$U$1300,0),1),"")," ")</f>
        <v xml:space="preserve"> </v>
      </c>
      <c r="D22" s="35" t="str">
        <f>IFERROR(IF($C$1&lt;&gt;"",INDEX(OUT!$D$4:$D$1300,MATCH($B22,OUT!$U$4:$U$1300,0),1),"")," ")</f>
        <v xml:space="preserve"> </v>
      </c>
      <c r="E22" s="35" t="str">
        <f t="shared" ref="E22" si="25">IF(AND($C$1&lt;&gt;"",ISNUMBER(B22)),"منصرف","")</f>
        <v/>
      </c>
      <c r="F22" s="18" t="str">
        <f>IFERROR(IF($C$1&lt;&gt;"",INDEX(OUT!$G$4:$G$1300,MATCH($B22,OUT!$U$4:$U$1300,0),1),"")," ")</f>
        <v xml:space="preserve"> </v>
      </c>
      <c r="G22" s="32" t="str">
        <f>IFERROR(IF($C$1&lt;&gt;"",INDEX(OUT!$H$4:$H$1300,MATCH($B22,OUT!$U$4:$U$1300,0),1),"")," ")</f>
        <v xml:space="preserve"> </v>
      </c>
      <c r="H22" s="34" t="str">
        <f>IFERROR(IF($C$1&lt;&gt;"",INDEX(OUT!$I$4:$I$1300,MATCH($B22,OUT!$U$4:$U$1300,0),1),"")," ")</f>
        <v xml:space="preserve"> </v>
      </c>
    </row>
    <row r="23" spans="2:10" ht="15.75">
      <c r="B23" s="31" t="str">
        <f t="shared" ref="B23" si="26">IF(AND($P$5&gt;0,B19&lt;$M$5),B19+1,"")</f>
        <v/>
      </c>
      <c r="C23" s="36" t="str">
        <f>IFERROR(IF($C$1&lt;&gt;"",INDEX('RE-Supplier'!$C$4:$C$1300,MATCH($B23,'RE-Supplier'!$U$4:$U$1300,0),1),"")," ")</f>
        <v xml:space="preserve"> </v>
      </c>
      <c r="D23" s="35" t="str">
        <f>IFERROR(IF($C$1&lt;&gt;"",INDEX('RE-Supplier'!$D$4:$D$1300,MATCH($B23,'RE-Supplier'!$U$4:$U$1300,0),1),"")," ")</f>
        <v xml:space="preserve"> </v>
      </c>
      <c r="E23" s="35" t="str">
        <f t="shared" ref="E23" si="27">IF(AND($C$1&lt;&gt;"",ISNUMBER(B23)),"مرتجع مورد","")</f>
        <v/>
      </c>
      <c r="F23" s="18" t="str">
        <f>IFERROR(IF($C$1&lt;&gt;"",INDEX('RE-Supplier'!$G$4:$G$1300,MATCH($B23,'RE-Supplier'!$U$4:$U$1300,0),1),"")," ")</f>
        <v xml:space="preserve"> </v>
      </c>
      <c r="G23" s="32" t="str">
        <f>IFERROR(IF($C$1&lt;&gt;"",INDEX('RE-Supplier'!$H$4:$H$1300,MATCH($B23,'RE-Supplier'!$U$4:$U$1300,0),1),"")," ")</f>
        <v xml:space="preserve"> </v>
      </c>
      <c r="H23" s="34" t="str">
        <f>IFERROR(IF($C$1&lt;&gt;"",INDEX('RE-Supplier'!$I$4:$I$1300,MATCH($B23,'RE-Supplier'!$U$4:$U$1300,0),1),"")," ")</f>
        <v xml:space="preserve"> </v>
      </c>
    </row>
    <row r="24" spans="2:10" ht="15.75">
      <c r="B24" s="29" t="str">
        <f t="shared" ref="B24" si="28">IF(AND($M$5&gt;0,B20&lt;$M$5),B20+1,"")</f>
        <v/>
      </c>
      <c r="C24" s="36" t="str">
        <f>IFERROR(IF($C$1&lt;&gt;"",INDEX(ADD!$C$4:$C$1300,MATCH($B24,ADD!$U$4:$U$1300,0),1),"")," ")</f>
        <v xml:space="preserve"> </v>
      </c>
      <c r="D24" s="35" t="str">
        <f>IFERROR(IF($C$1&lt;&gt;"",INDEX(ADD!$D$4:$D$1300,MATCH($B24,ADD!$U$4:$U$1300,0),1),"")," ")</f>
        <v xml:space="preserve"> </v>
      </c>
      <c r="E24" s="35" t="str">
        <f t="shared" ref="E24" si="29">IF(AND($C$1&lt;&gt;"",ISNUMBER(B24)),"وارد","")</f>
        <v/>
      </c>
      <c r="F24" s="18" t="str">
        <f>IFERROR(IF($C$1&lt;&gt;"",INDEX(ADD!$G$4:$G$1300,MATCH($B24,ADD!$U$4:$U$1300,0),1),"")," ")</f>
        <v xml:space="preserve"> </v>
      </c>
      <c r="G24" s="32" t="str">
        <f>IFERROR(IF($C$1&lt;&gt;"",INDEX(ADD!$H$4:$H$1300,MATCH($B24,ADD!$U$4:$U$1300,0),1),"")," ")</f>
        <v xml:space="preserve"> </v>
      </c>
      <c r="H24" s="34" t="str">
        <f>IFERROR(IF($C$1&lt;&gt;"",INDEX(ADD!$I$4:$I$1300,MATCH($B24,ADD!$U$4:$U$1300,0),1),"")," ")</f>
        <v xml:space="preserve"> </v>
      </c>
    </row>
    <row r="25" spans="2:10" ht="15.75">
      <c r="B25" s="30" t="str">
        <f t="shared" ref="B25" si="30">IF(AND($N$5&gt;0,B21&lt;$N$5),B21+1,"")</f>
        <v/>
      </c>
      <c r="C25" s="36" t="str">
        <f>IFERROR(IF($C$1&lt;&gt;"",INDEX('RE-coustmer'!$C$4:$C$1300,MATCH($B25,'RE-coustmer'!$U$4:$U$1300,0),1),"")," ")</f>
        <v xml:space="preserve"> </v>
      </c>
      <c r="D25" s="35" t="str">
        <f>IFERROR(IF($C$1&lt;&gt;"",INDEX('RE-coustmer'!$D$4:$D$1300,MATCH($B25,'RE-coustmer'!$U$4:$U$1300,0),1),"")," ")</f>
        <v xml:space="preserve"> </v>
      </c>
      <c r="E25" s="35" t="str">
        <f t="shared" ref="E25" si="31">IF(AND($C$1&lt;&gt;"",ISNUMBER(B25)),"مرتجع عميل","")</f>
        <v/>
      </c>
      <c r="F25" s="18" t="str">
        <f>IFERROR(IF($C$1&lt;&gt;"",INDEX('RE-coustmer'!$G$4:$G$1300,MATCH($B25,OUT!$U$4:$U$1300,0),1),"")," ")</f>
        <v xml:space="preserve"> </v>
      </c>
      <c r="G25" s="32" t="str">
        <f>IFERROR(IF($C$1&lt;&gt;"",INDEX('RE-coustmer'!$H$4:$H$1300,MATCH($B25,'RE-coustmer'!$U$4:$U$1300,0),1),"")," ")</f>
        <v xml:space="preserve"> </v>
      </c>
      <c r="H25" s="34" t="str">
        <f>IFERROR(IF($C$1&lt;&gt;"",INDEX('RE-coustmer'!$I$4:$I$1300,MATCH($B25,'RE-coustmer'!$U$4:$U$1300,0),1),"")," ")</f>
        <v xml:space="preserve"> </v>
      </c>
    </row>
    <row r="26" spans="2:10" ht="15.75">
      <c r="B26" s="8" t="str">
        <f t="shared" ref="B26" si="32">IF(AND($O$5&gt;0,B22&lt;$O$5),B22+1,"")</f>
        <v/>
      </c>
      <c r="C26" s="36" t="str">
        <f>IFERROR(IF($C$1&lt;&gt;"",INDEX(OUT!$C$4:$C$1300,MATCH($B26,OUT!$U$4:$U$1300,0),1),"")," ")</f>
        <v xml:space="preserve"> </v>
      </c>
      <c r="D26" s="35" t="str">
        <f>IFERROR(IF($C$1&lt;&gt;"",INDEX(OUT!$D$4:$D$1300,MATCH($B26,OUT!$U$4:$U$1300,0),1),"")," ")</f>
        <v xml:space="preserve"> </v>
      </c>
      <c r="E26" s="35" t="str">
        <f t="shared" ref="E26" si="33">IF(AND($C$1&lt;&gt;"",ISNUMBER(B26)),"منصرف","")</f>
        <v/>
      </c>
      <c r="F26" s="18" t="str">
        <f>IFERROR(IF($C$1&lt;&gt;"",INDEX(OUT!$G$4:$G$1300,MATCH($B26,OUT!$U$4:$U$1300,0),1),"")," ")</f>
        <v xml:space="preserve"> </v>
      </c>
      <c r="G26" s="32" t="str">
        <f>IFERROR(IF($C$1&lt;&gt;"",INDEX(OUT!$H$4:$H$1300,MATCH($B26,OUT!$U$4:$U$1300,0),1),"")," ")</f>
        <v xml:space="preserve"> </v>
      </c>
      <c r="H26" s="34" t="str">
        <f>IFERROR(IF($C$1&lt;&gt;"",INDEX(OUT!$I$4:$I$1300,MATCH($B26,OUT!$U$4:$U$1300,0),1),"")," ")</f>
        <v xml:space="preserve"> </v>
      </c>
    </row>
    <row r="27" spans="2:10" ht="15.75">
      <c r="B27" s="31" t="str">
        <f t="shared" ref="B27" si="34">IF(AND($P$5&gt;0,B23&lt;$M$5),B23+1,"")</f>
        <v/>
      </c>
      <c r="C27" s="36" t="str">
        <f>IFERROR(IF($C$1&lt;&gt;"",INDEX('RE-Supplier'!$C$4:$C$1300,MATCH($B27,'RE-Supplier'!$U$4:$U$1300,0),1),"")," ")</f>
        <v xml:space="preserve"> </v>
      </c>
      <c r="D27" s="35" t="str">
        <f>IFERROR(IF($C$1&lt;&gt;"",INDEX('RE-Supplier'!$D$4:$D$1300,MATCH($B27,'RE-Supplier'!$U$4:$U$1300,0),1),"")," ")</f>
        <v xml:space="preserve"> </v>
      </c>
      <c r="E27" s="35" t="str">
        <f t="shared" ref="E27" si="35">IF(AND($C$1&lt;&gt;"",ISNUMBER(B27)),"مرتجع مورد","")</f>
        <v/>
      </c>
      <c r="F27" s="18" t="str">
        <f>IFERROR(IF($C$1&lt;&gt;"",INDEX('RE-Supplier'!$G$4:$G$1300,MATCH($B27,'RE-Supplier'!$U$4:$U$1300,0),1),"")," ")</f>
        <v xml:space="preserve"> </v>
      </c>
      <c r="G27" s="32" t="str">
        <f>IFERROR(IF($C$1&lt;&gt;"",INDEX('RE-Supplier'!$H$4:$H$1300,MATCH($B27,'RE-Supplier'!$U$4:$U$1300,0),1),"")," ")</f>
        <v xml:space="preserve"> </v>
      </c>
      <c r="H27" s="34" t="str">
        <f>IFERROR(IF($C$1&lt;&gt;"",INDEX('RE-Supplier'!$I$4:$I$1300,MATCH($B27,'RE-Supplier'!$U$4:$U$1300,0),1),"")," ")</f>
        <v xml:space="preserve"> </v>
      </c>
    </row>
    <row r="28" spans="2:10" ht="15.75">
      <c r="B28" s="29" t="str">
        <f t="shared" ref="B28" si="36">IF(AND($M$5&gt;0,B24&lt;$M$5),B24+1,"")</f>
        <v/>
      </c>
      <c r="C28" s="36" t="str">
        <f>IFERROR(IF($C$1&lt;&gt;"",INDEX(ADD!$C$4:$C$1300,MATCH($B28,ADD!$U$4:$U$1300,0),1),"")," ")</f>
        <v xml:space="preserve"> </v>
      </c>
      <c r="D28" s="35" t="str">
        <f>IFERROR(IF($C$1&lt;&gt;"",INDEX(ADD!$D$4:$D$1300,MATCH($B28,ADD!$U$4:$U$1300,0),1),"")," ")</f>
        <v xml:space="preserve"> </v>
      </c>
      <c r="E28" s="35" t="str">
        <f t="shared" ref="E28" si="37">IF(AND($C$1&lt;&gt;"",ISNUMBER(B28)),"وارد","")</f>
        <v/>
      </c>
      <c r="F28" s="18" t="str">
        <f>IFERROR(IF($C$1&lt;&gt;"",INDEX(ADD!$G$4:$G$1300,MATCH($B28,ADD!$U$4:$U$1300,0),1),"")," ")</f>
        <v xml:space="preserve"> </v>
      </c>
      <c r="G28" s="32" t="str">
        <f>IFERROR(IF($C$1&lt;&gt;"",INDEX(ADD!$H$4:$H$1300,MATCH($B28,ADD!$U$4:$U$1300,0),1),"")," ")</f>
        <v xml:space="preserve"> </v>
      </c>
      <c r="H28" s="34" t="str">
        <f>IFERROR(IF($C$1&lt;&gt;"",INDEX(ADD!$I$4:$I$1300,MATCH($B28,ADD!$U$4:$U$1300,0),1),"")," ")</f>
        <v xml:space="preserve"> </v>
      </c>
    </row>
    <row r="29" spans="2:10" ht="15.75">
      <c r="B29" s="30" t="str">
        <f t="shared" ref="B29" si="38">IF(AND($N$5&gt;0,B25&lt;$N$5),B25+1,"")</f>
        <v/>
      </c>
      <c r="C29" s="36" t="str">
        <f>IFERROR(IF($C$1&lt;&gt;"",INDEX('RE-coustmer'!$C$4:$C$1300,MATCH($B29,'RE-coustmer'!$U$4:$U$1300,0),1),"")," ")</f>
        <v xml:space="preserve"> </v>
      </c>
      <c r="D29" s="35" t="str">
        <f>IFERROR(IF($C$1&lt;&gt;"",INDEX('RE-coustmer'!$D$4:$D$1300,MATCH($B29,'RE-coustmer'!$U$4:$U$1300,0),1),"")," ")</f>
        <v xml:space="preserve"> </v>
      </c>
      <c r="E29" s="35" t="str">
        <f t="shared" ref="E29" si="39">IF(AND($C$1&lt;&gt;"",ISNUMBER(B29)),"مرتجع عميل","")</f>
        <v/>
      </c>
      <c r="F29" s="18" t="str">
        <f>IFERROR(IF($C$1&lt;&gt;"",INDEX('RE-coustmer'!$G$4:$G$1300,MATCH($B29,OUT!$U$4:$U$1300,0),1),"")," ")</f>
        <v xml:space="preserve"> </v>
      </c>
      <c r="G29" s="32" t="str">
        <f>IFERROR(IF($C$1&lt;&gt;"",INDEX('RE-coustmer'!$H$4:$H$1300,MATCH($B29,'RE-coustmer'!$U$4:$U$1300,0),1),"")," ")</f>
        <v xml:space="preserve"> </v>
      </c>
      <c r="H29" s="34" t="str">
        <f>IFERROR(IF($C$1&lt;&gt;"",INDEX('RE-coustmer'!$I$4:$I$1300,MATCH($B29,'RE-coustmer'!$U$4:$U$1300,0),1),"")," ")</f>
        <v xml:space="preserve"> </v>
      </c>
    </row>
    <row r="30" spans="2:10" ht="15.75">
      <c r="B30" s="8" t="str">
        <f t="shared" ref="B30" si="40">IF(AND($O$5&gt;0,B26&lt;$O$5),B26+1,"")</f>
        <v/>
      </c>
      <c r="C30" s="36" t="str">
        <f>IFERROR(IF($C$1&lt;&gt;"",INDEX(OUT!$C$4:$C$1300,MATCH($B30,OUT!$U$4:$U$1300,0),1),"")," ")</f>
        <v xml:space="preserve"> </v>
      </c>
      <c r="D30" s="35" t="str">
        <f>IFERROR(IF($C$1&lt;&gt;"",INDEX(OUT!$D$4:$D$1300,MATCH($B30,OUT!$U$4:$U$1300,0),1),"")," ")</f>
        <v xml:space="preserve"> </v>
      </c>
      <c r="E30" s="35" t="str">
        <f t="shared" ref="E30" si="41">IF(AND($C$1&lt;&gt;"",ISNUMBER(B30)),"منصرف","")</f>
        <v/>
      </c>
      <c r="F30" s="18" t="str">
        <f>IFERROR(IF($C$1&lt;&gt;"",INDEX(OUT!$G$4:$G$1300,MATCH($B30,OUT!$U$4:$U$1300,0),1),"")," ")</f>
        <v xml:space="preserve"> </v>
      </c>
      <c r="G30" s="32" t="str">
        <f>IFERROR(IF($C$1&lt;&gt;"",INDEX(OUT!$H$4:$H$1300,MATCH($B30,OUT!$U$4:$U$1300,0),1),"")," ")</f>
        <v xml:space="preserve"> </v>
      </c>
      <c r="H30" s="34" t="str">
        <f>IFERROR(IF($C$1&lt;&gt;"",INDEX(OUT!$I$4:$I$1300,MATCH($B30,OUT!$U$4:$U$1300,0),1),"")," ")</f>
        <v xml:space="preserve"> </v>
      </c>
    </row>
    <row r="31" spans="2:10" ht="15.75">
      <c r="B31" s="31" t="str">
        <f t="shared" ref="B31" si="42">IF(AND($P$5&gt;0,B27&lt;$M$5),B27+1,"")</f>
        <v/>
      </c>
      <c r="C31" s="36" t="str">
        <f>IFERROR(IF($C$1&lt;&gt;"",INDEX('RE-Supplier'!$C$4:$C$1300,MATCH($B31,'RE-Supplier'!$U$4:$U$1300,0),1),"")," ")</f>
        <v xml:space="preserve"> </v>
      </c>
      <c r="D31" s="35" t="str">
        <f>IFERROR(IF($C$1&lt;&gt;"",INDEX('RE-Supplier'!$D$4:$D$1300,MATCH($B31,'RE-Supplier'!$U$4:$U$1300,0),1),"")," ")</f>
        <v xml:space="preserve"> </v>
      </c>
      <c r="E31" s="35" t="str">
        <f t="shared" ref="E31" si="43">IF(AND($C$1&lt;&gt;"",ISNUMBER(B31)),"مرتجع مورد","")</f>
        <v/>
      </c>
      <c r="F31" s="18" t="str">
        <f>IFERROR(IF($C$1&lt;&gt;"",INDEX('RE-Supplier'!$G$4:$G$1300,MATCH($B31,'RE-Supplier'!$U$4:$U$1300,0),1),"")," ")</f>
        <v xml:space="preserve"> </v>
      </c>
      <c r="G31" s="32" t="str">
        <f>IFERROR(IF($C$1&lt;&gt;"",INDEX('RE-Supplier'!$H$4:$H$1300,MATCH($B31,'RE-Supplier'!$U$4:$U$1300,0),1),"")," ")</f>
        <v xml:space="preserve"> </v>
      </c>
      <c r="H31" s="34" t="str">
        <f>IFERROR(IF($C$1&lt;&gt;"",INDEX('RE-Supplier'!$I$4:$I$1300,MATCH($B31,'RE-Supplier'!$U$4:$U$1300,0),1),"")," ")</f>
        <v xml:space="preserve"> </v>
      </c>
    </row>
    <row r="32" spans="2:10" ht="15.75">
      <c r="B32" s="29" t="str">
        <f t="shared" ref="B32" si="44">IF(AND($M$5&gt;0,B28&lt;$M$5),B28+1,"")</f>
        <v/>
      </c>
      <c r="C32" s="36" t="str">
        <f>IFERROR(IF($C$1&lt;&gt;"",INDEX(ADD!$C$4:$C$1300,MATCH($B32,ADD!$U$4:$U$1300,0),1),"")," ")</f>
        <v xml:space="preserve"> </v>
      </c>
      <c r="D32" s="35" t="str">
        <f>IFERROR(IF($C$1&lt;&gt;"",INDEX(ADD!$D$4:$D$1300,MATCH($B32,ADD!$U$4:$U$1300,0),1),"")," ")</f>
        <v xml:space="preserve"> </v>
      </c>
      <c r="E32" s="35" t="str">
        <f t="shared" ref="E32" si="45">IF(AND($C$1&lt;&gt;"",ISNUMBER(B32)),"وارد","")</f>
        <v/>
      </c>
      <c r="F32" s="18" t="str">
        <f>IFERROR(IF($C$1&lt;&gt;"",INDEX(ADD!$G$4:$G$1300,MATCH($B32,ADD!$U$4:$U$1300,0),1),"")," ")</f>
        <v xml:space="preserve"> </v>
      </c>
      <c r="G32" s="32" t="str">
        <f>IFERROR(IF($C$1&lt;&gt;"",INDEX(ADD!$H$4:$H$1300,MATCH($B32,ADD!$U$4:$U$1300,0),1),"")," ")</f>
        <v xml:space="preserve"> </v>
      </c>
      <c r="H32" s="34" t="str">
        <f>IFERROR(IF($C$1&lt;&gt;"",INDEX(ADD!$I$4:$I$1300,MATCH($B32,ADD!$U$4:$U$1300,0),1),"")," ")</f>
        <v xml:space="preserve"> </v>
      </c>
    </row>
    <row r="33" spans="2:8" ht="15.75">
      <c r="B33" s="30" t="str">
        <f t="shared" ref="B33" si="46">IF(AND($N$5&gt;0,B29&lt;$N$5),B29+1,"")</f>
        <v/>
      </c>
      <c r="C33" s="36" t="str">
        <f>IFERROR(IF($C$1&lt;&gt;"",INDEX('RE-coustmer'!$C$4:$C$1300,MATCH($B33,'RE-coustmer'!$U$4:$U$1300,0),1),"")," ")</f>
        <v xml:space="preserve"> </v>
      </c>
      <c r="D33" s="35" t="str">
        <f>IFERROR(IF($C$1&lt;&gt;"",INDEX('RE-coustmer'!$D$4:$D$1300,MATCH($B33,'RE-coustmer'!$U$4:$U$1300,0),1),"")," ")</f>
        <v xml:space="preserve"> </v>
      </c>
      <c r="E33" s="35" t="str">
        <f t="shared" ref="E33" si="47">IF(AND($C$1&lt;&gt;"",ISNUMBER(B33)),"مرتجع عميل","")</f>
        <v/>
      </c>
      <c r="F33" s="18" t="str">
        <f>IFERROR(IF($C$1&lt;&gt;"",INDEX('RE-coustmer'!$G$4:$G$1300,MATCH($B33,OUT!$U$4:$U$1300,0),1),"")," ")</f>
        <v xml:space="preserve"> </v>
      </c>
      <c r="G33" s="32" t="str">
        <f>IFERROR(IF($C$1&lt;&gt;"",INDEX('RE-coustmer'!$H$4:$H$1300,MATCH($B33,'RE-coustmer'!$U$4:$U$1300,0),1),"")," ")</f>
        <v xml:space="preserve"> </v>
      </c>
      <c r="H33" s="34" t="str">
        <f>IFERROR(IF($C$1&lt;&gt;"",INDEX('RE-coustmer'!$I$4:$I$1300,MATCH($B33,'RE-coustmer'!$U$4:$U$1300,0),1),"")," ")</f>
        <v xml:space="preserve"> </v>
      </c>
    </row>
    <row r="34" spans="2:8" ht="15.75">
      <c r="B34" s="8" t="str">
        <f t="shared" ref="B34" si="48">IF(AND($O$5&gt;0,B30&lt;$O$5),B30+1,"")</f>
        <v/>
      </c>
      <c r="C34" s="36" t="str">
        <f>IFERROR(IF($C$1&lt;&gt;"",INDEX(OUT!$C$4:$C$1300,MATCH($B34,OUT!$U$4:$U$1300,0),1),"")," ")</f>
        <v xml:space="preserve"> </v>
      </c>
      <c r="D34" s="35" t="str">
        <f>IFERROR(IF($C$1&lt;&gt;"",INDEX(OUT!$D$4:$D$1300,MATCH($B34,OUT!$U$4:$U$1300,0),1),"")," ")</f>
        <v xml:space="preserve"> </v>
      </c>
      <c r="E34" s="35" t="str">
        <f t="shared" ref="E34" si="49">IF(AND($C$1&lt;&gt;"",ISNUMBER(B34)),"منصرف","")</f>
        <v/>
      </c>
      <c r="F34" s="18" t="str">
        <f>IFERROR(IF($C$1&lt;&gt;"",INDEX(OUT!$G$4:$G$1300,MATCH($B34,OUT!$U$4:$U$1300,0),1),"")," ")</f>
        <v xml:space="preserve"> </v>
      </c>
      <c r="G34" s="32" t="str">
        <f>IFERROR(IF($C$1&lt;&gt;"",INDEX(OUT!$H$4:$H$1300,MATCH($B34,OUT!$U$4:$U$1300,0),1),"")," ")</f>
        <v xml:space="preserve"> </v>
      </c>
      <c r="H34" s="34" t="str">
        <f>IFERROR(IF($C$1&lt;&gt;"",INDEX(OUT!$I$4:$I$1300,MATCH($B34,OUT!$U$4:$U$1300,0),1),"")," ")</f>
        <v xml:space="preserve"> </v>
      </c>
    </row>
    <row r="35" spans="2:8" ht="15.75">
      <c r="B35" s="31" t="str">
        <f t="shared" ref="B35" si="50">IF(AND($P$5&gt;0,B31&lt;$M$5),B31+1,"")</f>
        <v/>
      </c>
      <c r="C35" s="36" t="str">
        <f>IFERROR(IF($C$1&lt;&gt;"",INDEX('RE-Supplier'!$C$4:$C$1300,MATCH($B35,'RE-Supplier'!$U$4:$U$1300,0),1),"")," ")</f>
        <v xml:space="preserve"> </v>
      </c>
      <c r="D35" s="35" t="str">
        <f>IFERROR(IF($C$1&lt;&gt;"",INDEX('RE-Supplier'!$D$4:$D$1300,MATCH($B35,'RE-Supplier'!$U$4:$U$1300,0),1),"")," ")</f>
        <v xml:space="preserve"> </v>
      </c>
      <c r="E35" s="35" t="str">
        <f t="shared" ref="E35" si="51">IF(AND($C$1&lt;&gt;"",ISNUMBER(B35)),"مرتجع مورد","")</f>
        <v/>
      </c>
      <c r="F35" s="18" t="str">
        <f>IFERROR(IF($C$1&lt;&gt;"",INDEX('RE-Supplier'!$G$4:$G$1300,MATCH($B35,'RE-Supplier'!$U$4:$U$1300,0),1),"")," ")</f>
        <v xml:space="preserve"> </v>
      </c>
      <c r="G35" s="32" t="str">
        <f>IFERROR(IF($C$1&lt;&gt;"",INDEX('RE-Supplier'!$H$4:$H$1300,MATCH($B35,'RE-Supplier'!$U$4:$U$1300,0),1),"")," ")</f>
        <v xml:space="preserve"> </v>
      </c>
      <c r="H35" s="34" t="str">
        <f>IFERROR(IF($C$1&lt;&gt;"",INDEX('RE-Supplier'!$I$4:$I$1300,MATCH($B35,'RE-Supplier'!$U$4:$U$1300,0),1),"")," ")</f>
        <v xml:space="preserve"> </v>
      </c>
    </row>
    <row r="36" spans="2:8" ht="15.75">
      <c r="B36" s="29" t="str">
        <f t="shared" ref="B36" si="52">IF(AND($M$5&gt;0,B32&lt;$M$5),B32+1,"")</f>
        <v/>
      </c>
      <c r="C36" s="36" t="str">
        <f>IFERROR(IF($C$1&lt;&gt;"",INDEX(ADD!$C$4:$C$1300,MATCH($B36,ADD!$U$4:$U$1300,0),1),"")," ")</f>
        <v xml:space="preserve"> </v>
      </c>
      <c r="D36" s="35" t="str">
        <f>IFERROR(IF($C$1&lt;&gt;"",INDEX(ADD!$D$4:$D$1300,MATCH($B36,ADD!$U$4:$U$1300,0),1),"")," ")</f>
        <v xml:space="preserve"> </v>
      </c>
      <c r="E36" s="35" t="str">
        <f t="shared" ref="E36" si="53">IF(AND($C$1&lt;&gt;"",ISNUMBER(B36)),"وارد","")</f>
        <v/>
      </c>
      <c r="F36" s="18" t="str">
        <f>IFERROR(IF($C$1&lt;&gt;"",INDEX(ADD!$G$4:$G$1300,MATCH($B36,ADD!$U$4:$U$1300,0),1),"")," ")</f>
        <v xml:space="preserve"> </v>
      </c>
      <c r="G36" s="32" t="str">
        <f>IFERROR(IF($C$1&lt;&gt;"",INDEX(ADD!$H$4:$H$1300,MATCH($B36,ADD!$U$4:$U$1300,0),1),"")," ")</f>
        <v xml:space="preserve"> </v>
      </c>
      <c r="H36" s="34" t="str">
        <f>IFERROR(IF($C$1&lt;&gt;"",INDEX(ADD!$I$4:$I$1300,MATCH($B36,ADD!$U$4:$U$1300,0),1),"")," ")</f>
        <v xml:space="preserve"> </v>
      </c>
    </row>
    <row r="37" spans="2:8" ht="15.75">
      <c r="B37" s="30" t="str">
        <f t="shared" ref="B37" si="54">IF(AND($N$5&gt;0,B33&lt;$N$5),B33+1,"")</f>
        <v/>
      </c>
      <c r="C37" s="36" t="str">
        <f>IFERROR(IF($C$1&lt;&gt;"",INDEX('RE-coustmer'!$C$4:$C$1300,MATCH($B37,'RE-coustmer'!$U$4:$U$1300,0),1),"")," ")</f>
        <v xml:space="preserve"> </v>
      </c>
      <c r="D37" s="35" t="str">
        <f>IFERROR(IF($C$1&lt;&gt;"",INDEX('RE-coustmer'!$D$4:$D$1300,MATCH($B37,'RE-coustmer'!$U$4:$U$1300,0),1),"")," ")</f>
        <v xml:space="preserve"> </v>
      </c>
      <c r="E37" s="35" t="str">
        <f t="shared" ref="E37" si="55">IF(AND($C$1&lt;&gt;"",ISNUMBER(B37)),"مرتجع عميل","")</f>
        <v/>
      </c>
      <c r="F37" s="18" t="str">
        <f>IFERROR(IF($C$1&lt;&gt;"",INDEX('RE-coustmer'!$G$4:$G$1300,MATCH($B37,OUT!$U$4:$U$1300,0),1),"")," ")</f>
        <v xml:space="preserve"> </v>
      </c>
      <c r="G37" s="32" t="str">
        <f>IFERROR(IF($C$1&lt;&gt;"",INDEX('RE-coustmer'!$H$4:$H$1300,MATCH($B37,'RE-coustmer'!$U$4:$U$1300,0),1),"")," ")</f>
        <v xml:space="preserve"> </v>
      </c>
      <c r="H37" s="34" t="str">
        <f>IFERROR(IF($C$1&lt;&gt;"",INDEX('RE-coustmer'!$I$4:$I$1300,MATCH($B37,'RE-coustmer'!$U$4:$U$1300,0),1),"")," ")</f>
        <v xml:space="preserve"> </v>
      </c>
    </row>
    <row r="38" spans="2:8" ht="15.75">
      <c r="B38" s="8" t="str">
        <f t="shared" ref="B38" si="56">IF(AND($O$5&gt;0,B34&lt;$O$5),B34+1,"")</f>
        <v/>
      </c>
      <c r="C38" s="36" t="str">
        <f>IFERROR(IF($C$1&lt;&gt;"",INDEX(OUT!$C$4:$C$1300,MATCH($B38,OUT!$U$4:$U$1300,0),1),"")," ")</f>
        <v xml:space="preserve"> </v>
      </c>
      <c r="D38" s="35" t="str">
        <f>IFERROR(IF($C$1&lt;&gt;"",INDEX(OUT!$D$4:$D$1300,MATCH($B38,OUT!$U$4:$U$1300,0),1),"")," ")</f>
        <v xml:space="preserve"> </v>
      </c>
      <c r="E38" s="35" t="str">
        <f t="shared" ref="E38" si="57">IF(AND($C$1&lt;&gt;"",ISNUMBER(B38)),"منصرف","")</f>
        <v/>
      </c>
      <c r="F38" s="18" t="str">
        <f>IFERROR(IF($C$1&lt;&gt;"",INDEX(OUT!$G$4:$G$1300,MATCH($B38,OUT!$U$4:$U$1300,0),1),"")," ")</f>
        <v xml:space="preserve"> </v>
      </c>
      <c r="G38" s="32" t="str">
        <f>IFERROR(IF($C$1&lt;&gt;"",INDEX(OUT!$H$4:$H$1300,MATCH($B38,OUT!$U$4:$U$1300,0),1),"")," ")</f>
        <v xml:space="preserve"> </v>
      </c>
      <c r="H38" s="34" t="str">
        <f>IFERROR(IF($C$1&lt;&gt;"",INDEX(OUT!$I$4:$I$1300,MATCH($B38,OUT!$U$4:$U$1300,0),1),"")," ")</f>
        <v xml:space="preserve"> </v>
      </c>
    </row>
    <row r="39" spans="2:8" ht="15.75">
      <c r="B39" s="31" t="str">
        <f t="shared" ref="B39" si="58">IF(AND($P$5&gt;0,B35&lt;$M$5),B35+1,"")</f>
        <v/>
      </c>
      <c r="C39" s="36" t="str">
        <f>IFERROR(IF($C$1&lt;&gt;"",INDEX('RE-Supplier'!$C$4:$C$1300,MATCH($B39,'RE-Supplier'!$U$4:$U$1300,0),1),"")," ")</f>
        <v xml:space="preserve"> </v>
      </c>
      <c r="D39" s="35" t="str">
        <f>IFERROR(IF($C$1&lt;&gt;"",INDEX('RE-Supplier'!$D$4:$D$1300,MATCH($B39,'RE-Supplier'!$U$4:$U$1300,0),1),"")," ")</f>
        <v xml:space="preserve"> </v>
      </c>
      <c r="E39" s="35" t="str">
        <f t="shared" ref="E39" si="59">IF(AND($C$1&lt;&gt;"",ISNUMBER(B39)),"مرتجع مورد","")</f>
        <v/>
      </c>
      <c r="F39" s="18" t="str">
        <f>IFERROR(IF($C$1&lt;&gt;"",INDEX('RE-Supplier'!$G$4:$G$1300,MATCH($B39,'RE-Supplier'!$U$4:$U$1300,0),1),"")," ")</f>
        <v xml:space="preserve"> </v>
      </c>
      <c r="G39" s="32" t="str">
        <f>IFERROR(IF($C$1&lt;&gt;"",INDEX('RE-Supplier'!$H$4:$H$1300,MATCH($B39,'RE-Supplier'!$U$4:$U$1300,0),1),"")," ")</f>
        <v xml:space="preserve"> </v>
      </c>
      <c r="H39" s="34" t="str">
        <f>IFERROR(IF($C$1&lt;&gt;"",INDEX('RE-Supplier'!$I$4:$I$1300,MATCH($B39,'RE-Supplier'!$U$4:$U$1300,0),1),"")," ")</f>
        <v xml:space="preserve"> </v>
      </c>
    </row>
    <row r="40" spans="2:8" ht="15.75">
      <c r="B40" s="29" t="str">
        <f t="shared" ref="B40" si="60">IF(AND($M$5&gt;0,B36&lt;$M$5),B36+1,"")</f>
        <v/>
      </c>
      <c r="C40" s="36" t="str">
        <f>IFERROR(IF($C$1&lt;&gt;"",INDEX(ADD!$C$4:$C$1300,MATCH($B40,ADD!$U$4:$U$1300,0),1),"")," ")</f>
        <v xml:space="preserve"> </v>
      </c>
      <c r="D40" s="35" t="str">
        <f>IFERROR(IF($C$1&lt;&gt;"",INDEX(ADD!$D$4:$D$1300,MATCH($B40,ADD!$U$4:$U$1300,0),1),"")," ")</f>
        <v xml:space="preserve"> </v>
      </c>
      <c r="E40" s="35" t="str">
        <f t="shared" ref="E40" si="61">IF(AND($C$1&lt;&gt;"",ISNUMBER(B40)),"وارد","")</f>
        <v/>
      </c>
      <c r="F40" s="18" t="str">
        <f>IFERROR(IF($C$1&lt;&gt;"",INDEX(ADD!$G$4:$G$1300,MATCH($B40,ADD!$U$4:$U$1300,0),1),"")," ")</f>
        <v xml:space="preserve"> </v>
      </c>
      <c r="G40" s="32" t="str">
        <f>IFERROR(IF($C$1&lt;&gt;"",INDEX(ADD!$H$4:$H$1300,MATCH($B40,ADD!$U$4:$U$1300,0),1),"")," ")</f>
        <v xml:space="preserve"> </v>
      </c>
      <c r="H40" s="34" t="str">
        <f>IFERROR(IF($C$1&lt;&gt;"",INDEX(ADD!$I$4:$I$1300,MATCH($B40,ADD!$U$4:$U$1300,0),1),"")," ")</f>
        <v xml:space="preserve"> </v>
      </c>
    </row>
    <row r="41" spans="2:8" ht="15.75">
      <c r="B41" s="30" t="str">
        <f t="shared" ref="B41" si="62">IF(AND($N$5&gt;0,B37&lt;$N$5),B37+1,"")</f>
        <v/>
      </c>
      <c r="C41" s="36" t="str">
        <f>IFERROR(IF($C$1&lt;&gt;"",INDEX('RE-coustmer'!$C$4:$C$1300,MATCH($B41,'RE-coustmer'!$U$4:$U$1300,0),1),"")," ")</f>
        <v xml:space="preserve"> </v>
      </c>
      <c r="D41" s="35" t="str">
        <f>IFERROR(IF($C$1&lt;&gt;"",INDEX('RE-coustmer'!$D$4:$D$1300,MATCH($B41,'RE-coustmer'!$U$4:$U$1300,0),1),"")," ")</f>
        <v xml:space="preserve"> </v>
      </c>
      <c r="E41" s="35" t="str">
        <f t="shared" ref="E41" si="63">IF(AND($C$1&lt;&gt;"",ISNUMBER(B41)),"مرتجع عميل","")</f>
        <v/>
      </c>
      <c r="F41" s="18" t="str">
        <f>IFERROR(IF($C$1&lt;&gt;"",INDEX('RE-coustmer'!$G$4:$G$1300,MATCH($B41,OUT!$U$4:$U$1300,0),1),"")," ")</f>
        <v xml:space="preserve"> </v>
      </c>
      <c r="G41" s="32" t="str">
        <f>IFERROR(IF($C$1&lt;&gt;"",INDEX('RE-coustmer'!$H$4:$H$1300,MATCH($B41,'RE-coustmer'!$U$4:$U$1300,0),1),"")," ")</f>
        <v xml:space="preserve"> </v>
      </c>
      <c r="H41" s="34" t="str">
        <f>IFERROR(IF($C$1&lt;&gt;"",INDEX('RE-coustmer'!$I$4:$I$1300,MATCH($B41,'RE-coustmer'!$U$4:$U$1300,0),1),"")," ")</f>
        <v xml:space="preserve"> </v>
      </c>
    </row>
    <row r="42" spans="2:8" ht="15.75">
      <c r="B42" s="8" t="str">
        <f t="shared" ref="B42" si="64">IF(AND($O$5&gt;0,B38&lt;$O$5),B38+1,"")</f>
        <v/>
      </c>
      <c r="C42" s="36" t="str">
        <f>IFERROR(IF($C$1&lt;&gt;"",INDEX(OUT!$C$4:$C$1300,MATCH($B42,OUT!$U$4:$U$1300,0),1),"")," ")</f>
        <v xml:space="preserve"> </v>
      </c>
      <c r="D42" s="35" t="str">
        <f>IFERROR(IF($C$1&lt;&gt;"",INDEX(OUT!$D$4:$D$1300,MATCH($B42,OUT!$U$4:$U$1300,0),1),"")," ")</f>
        <v xml:space="preserve"> </v>
      </c>
      <c r="E42" s="35" t="str">
        <f t="shared" ref="E42" si="65">IF(AND($C$1&lt;&gt;"",ISNUMBER(B42)),"منصرف","")</f>
        <v/>
      </c>
      <c r="F42" s="18" t="str">
        <f>IFERROR(IF($C$1&lt;&gt;"",INDEX(OUT!$G$4:$G$1300,MATCH($B42,OUT!$U$4:$U$1300,0),1),"")," ")</f>
        <v xml:space="preserve"> </v>
      </c>
      <c r="G42" s="32" t="str">
        <f>IFERROR(IF($C$1&lt;&gt;"",INDEX(OUT!$H$4:$H$1300,MATCH($B42,OUT!$U$4:$U$1300,0),1),"")," ")</f>
        <v xml:space="preserve"> </v>
      </c>
      <c r="H42" s="34" t="str">
        <f>IFERROR(IF($C$1&lt;&gt;"",INDEX(OUT!$I$4:$I$1300,MATCH($B42,OUT!$U$4:$U$1300,0),1),"")," ")</f>
        <v xml:space="preserve"> </v>
      </c>
    </row>
    <row r="43" spans="2:8" ht="15.75">
      <c r="B43" s="31" t="str">
        <f t="shared" ref="B43" si="66">IF(AND($P$5&gt;0,B39&lt;$M$5),B39+1,"")</f>
        <v/>
      </c>
      <c r="C43" s="36" t="str">
        <f>IFERROR(IF($C$1&lt;&gt;"",INDEX('RE-Supplier'!$C$4:$C$1300,MATCH($B43,'RE-Supplier'!$U$4:$U$1300,0),1),"")," ")</f>
        <v xml:space="preserve"> </v>
      </c>
      <c r="D43" s="35" t="str">
        <f>IFERROR(IF($C$1&lt;&gt;"",INDEX('RE-Supplier'!$D$4:$D$1300,MATCH($B43,'RE-Supplier'!$U$4:$U$1300,0),1),"")," ")</f>
        <v xml:space="preserve"> </v>
      </c>
      <c r="E43" s="35" t="str">
        <f t="shared" ref="E43" si="67">IF(AND($C$1&lt;&gt;"",ISNUMBER(B43)),"مرتجع مورد","")</f>
        <v/>
      </c>
      <c r="F43" s="18" t="str">
        <f>IFERROR(IF($C$1&lt;&gt;"",INDEX('RE-Supplier'!$G$4:$G$1300,MATCH($B43,'RE-Supplier'!$U$4:$U$1300,0),1),"")," ")</f>
        <v xml:space="preserve"> </v>
      </c>
      <c r="G43" s="32" t="str">
        <f>IFERROR(IF($C$1&lt;&gt;"",INDEX('RE-Supplier'!$H$4:$H$1300,MATCH($B43,'RE-Supplier'!$U$4:$U$1300,0),1),"")," ")</f>
        <v xml:space="preserve"> </v>
      </c>
      <c r="H43" s="34" t="str">
        <f>IFERROR(IF($C$1&lt;&gt;"",INDEX('RE-Supplier'!$I$4:$I$1300,MATCH($B43,'RE-Supplier'!$U$4:$U$1300,0),1),"")," ")</f>
        <v xml:space="preserve"> </v>
      </c>
    </row>
    <row r="44" spans="2:8" ht="15.75">
      <c r="B44" s="29" t="str">
        <f t="shared" ref="B44" si="68">IF(AND($M$5&gt;0,B40&lt;$M$5),B40+1,"")</f>
        <v/>
      </c>
      <c r="C44" s="36" t="str">
        <f>IFERROR(IF($C$1&lt;&gt;"",INDEX(ADD!$C$4:$C$1300,MATCH($B44,ADD!$U$4:$U$1300,0),1),"")," ")</f>
        <v xml:space="preserve"> </v>
      </c>
      <c r="D44" s="35" t="str">
        <f>IFERROR(IF($C$1&lt;&gt;"",INDEX(ADD!$D$4:$D$1300,MATCH($B44,ADD!$U$4:$U$1300,0),1),"")," ")</f>
        <v xml:space="preserve"> </v>
      </c>
      <c r="E44" s="35" t="str">
        <f t="shared" ref="E44" si="69">IF(AND($C$1&lt;&gt;"",ISNUMBER(B44)),"وارد","")</f>
        <v/>
      </c>
      <c r="F44" s="18" t="str">
        <f>IFERROR(IF($C$1&lt;&gt;"",INDEX(ADD!$G$4:$G$1300,MATCH($B44,ADD!$U$4:$U$1300,0),1),"")," ")</f>
        <v xml:space="preserve"> </v>
      </c>
      <c r="G44" s="32" t="str">
        <f>IFERROR(IF($C$1&lt;&gt;"",INDEX(ADD!$H$4:$H$1300,MATCH($B44,ADD!$U$4:$U$1300,0),1),"")," ")</f>
        <v xml:space="preserve"> </v>
      </c>
      <c r="H44" s="34" t="str">
        <f>IFERROR(IF($C$1&lt;&gt;"",INDEX(ADD!$I$4:$I$1300,MATCH($B44,ADD!$U$4:$U$1300,0),1),"")," ")</f>
        <v xml:space="preserve"> </v>
      </c>
    </row>
    <row r="45" spans="2:8" ht="15.75">
      <c r="B45" s="30" t="str">
        <f t="shared" ref="B45" si="70">IF(AND($N$5&gt;0,B41&lt;$N$5),B41+1,"")</f>
        <v/>
      </c>
      <c r="C45" s="36" t="str">
        <f>IFERROR(IF($C$1&lt;&gt;"",INDEX('RE-coustmer'!$C$4:$C$1300,MATCH($B45,'RE-coustmer'!$U$4:$U$1300,0),1),"")," ")</f>
        <v xml:space="preserve"> </v>
      </c>
      <c r="D45" s="35" t="str">
        <f>IFERROR(IF($C$1&lt;&gt;"",INDEX('RE-coustmer'!$D$4:$D$1300,MATCH($B45,'RE-coustmer'!$U$4:$U$1300,0),1),"")," ")</f>
        <v xml:space="preserve"> </v>
      </c>
      <c r="E45" s="35" t="str">
        <f t="shared" ref="E45" si="71">IF(AND($C$1&lt;&gt;"",ISNUMBER(B45)),"مرتجع عميل","")</f>
        <v/>
      </c>
      <c r="F45" s="18" t="str">
        <f>IFERROR(IF($C$1&lt;&gt;"",INDEX('RE-coustmer'!$G$4:$G$1300,MATCH($B45,OUT!$U$4:$U$1300,0),1),"")," ")</f>
        <v xml:space="preserve"> </v>
      </c>
      <c r="G45" s="32" t="str">
        <f>IFERROR(IF($C$1&lt;&gt;"",INDEX('RE-coustmer'!$H$4:$H$1300,MATCH($B45,'RE-coustmer'!$U$4:$U$1300,0),1),"")," ")</f>
        <v xml:space="preserve"> </v>
      </c>
      <c r="H45" s="34" t="str">
        <f>IFERROR(IF($C$1&lt;&gt;"",INDEX('RE-coustmer'!$I$4:$I$1300,MATCH($B45,'RE-coustmer'!$U$4:$U$1300,0),1),"")," ")</f>
        <v xml:space="preserve"> </v>
      </c>
    </row>
    <row r="46" spans="2:8" ht="15.75">
      <c r="B46" s="8" t="str">
        <f t="shared" ref="B46" si="72">IF(AND($O$5&gt;0,B42&lt;$O$5),B42+1,"")</f>
        <v/>
      </c>
      <c r="C46" s="36" t="str">
        <f>IFERROR(IF($C$1&lt;&gt;"",INDEX(OUT!$C$4:$C$1300,MATCH($B46,OUT!$U$4:$U$1300,0),1),"")," ")</f>
        <v xml:space="preserve"> </v>
      </c>
      <c r="D46" s="35" t="str">
        <f>IFERROR(IF($C$1&lt;&gt;"",INDEX(OUT!$D$4:$D$1300,MATCH($B46,OUT!$U$4:$U$1300,0),1),"")," ")</f>
        <v xml:space="preserve"> </v>
      </c>
      <c r="E46" s="35" t="str">
        <f t="shared" ref="E46" si="73">IF(AND($C$1&lt;&gt;"",ISNUMBER(B46)),"منصرف","")</f>
        <v/>
      </c>
      <c r="F46" s="18" t="str">
        <f>IFERROR(IF($C$1&lt;&gt;"",INDEX(OUT!$G$4:$G$1300,MATCH($B46,OUT!$U$4:$U$1300,0),1),"")," ")</f>
        <v xml:space="preserve"> </v>
      </c>
      <c r="G46" s="32" t="str">
        <f>IFERROR(IF($C$1&lt;&gt;"",INDEX(OUT!$H$4:$H$1300,MATCH($B46,OUT!$U$4:$U$1300,0),1),"")," ")</f>
        <v xml:space="preserve"> </v>
      </c>
      <c r="H46" s="34" t="str">
        <f>IFERROR(IF($C$1&lt;&gt;"",INDEX(OUT!$I$4:$I$1300,MATCH($B46,OUT!$U$4:$U$1300,0),1),"")," ")</f>
        <v xml:space="preserve"> </v>
      </c>
    </row>
    <row r="47" spans="2:8" ht="15.75">
      <c r="B47" s="31" t="str">
        <f t="shared" ref="B47" si="74">IF(AND($P$5&gt;0,B43&lt;$M$5),B43+1,"")</f>
        <v/>
      </c>
      <c r="C47" s="36" t="str">
        <f>IFERROR(IF($C$1&lt;&gt;"",INDEX('RE-Supplier'!$C$4:$C$1300,MATCH($B47,'RE-Supplier'!$U$4:$U$1300,0),1),"")," ")</f>
        <v xml:space="preserve"> </v>
      </c>
      <c r="D47" s="35" t="str">
        <f>IFERROR(IF($C$1&lt;&gt;"",INDEX('RE-Supplier'!$D$4:$D$1300,MATCH($B47,'RE-Supplier'!$U$4:$U$1300,0),1),"")," ")</f>
        <v xml:space="preserve"> </v>
      </c>
      <c r="E47" s="35" t="str">
        <f t="shared" ref="E47" si="75">IF(AND($C$1&lt;&gt;"",ISNUMBER(B47)),"مرتجع مورد","")</f>
        <v/>
      </c>
      <c r="F47" s="18" t="str">
        <f>IFERROR(IF($C$1&lt;&gt;"",INDEX('RE-Supplier'!$G$4:$G$1300,MATCH($B47,'RE-Supplier'!$U$4:$U$1300,0),1),"")," ")</f>
        <v xml:space="preserve"> </v>
      </c>
      <c r="G47" s="32" t="str">
        <f>IFERROR(IF($C$1&lt;&gt;"",INDEX('RE-Supplier'!$H$4:$H$1300,MATCH($B47,'RE-Supplier'!$U$4:$U$1300,0),1),"")," ")</f>
        <v xml:space="preserve"> </v>
      </c>
      <c r="H47" s="34" t="str">
        <f>IFERROR(IF($C$1&lt;&gt;"",INDEX('RE-Supplier'!$I$4:$I$1300,MATCH($B47,'RE-Supplier'!$U$4:$U$1300,0),1),"")," ")</f>
        <v xml:space="preserve"> </v>
      </c>
    </row>
    <row r="48" spans="2:8" ht="15.75">
      <c r="B48" s="29" t="str">
        <f t="shared" ref="B48" si="76">IF(AND($M$5&gt;0,B44&lt;$M$5),B44+1,"")</f>
        <v/>
      </c>
      <c r="C48" s="36" t="str">
        <f>IFERROR(IF($C$1&lt;&gt;"",INDEX(ADD!$C$4:$C$1300,MATCH($B48,ADD!$U$4:$U$1300,0),1),"")," ")</f>
        <v xml:space="preserve"> </v>
      </c>
      <c r="D48" s="35" t="str">
        <f>IFERROR(IF($C$1&lt;&gt;"",INDEX(ADD!$D$4:$D$1300,MATCH($B48,ADD!$U$4:$U$1300,0),1),"")," ")</f>
        <v xml:space="preserve"> </v>
      </c>
      <c r="E48" s="35" t="str">
        <f t="shared" ref="E48" si="77">IF(AND($C$1&lt;&gt;"",ISNUMBER(B48)),"وارد","")</f>
        <v/>
      </c>
      <c r="F48" s="18" t="str">
        <f>IFERROR(IF($C$1&lt;&gt;"",INDEX(ADD!$G$4:$G$1300,MATCH($B48,ADD!$U$4:$U$1300,0),1),"")," ")</f>
        <v xml:space="preserve"> </v>
      </c>
      <c r="G48" s="32" t="str">
        <f>IFERROR(IF($C$1&lt;&gt;"",INDEX(ADD!$H$4:$H$1300,MATCH($B48,ADD!$U$4:$U$1300,0),1),"")," ")</f>
        <v xml:space="preserve"> </v>
      </c>
      <c r="H48" s="34" t="str">
        <f>IFERROR(IF($C$1&lt;&gt;"",INDEX(ADD!$I$4:$I$1300,MATCH($B48,ADD!$U$4:$U$1300,0),1),"")," ")</f>
        <v xml:space="preserve"> </v>
      </c>
    </row>
    <row r="49" spans="2:8" ht="15.75">
      <c r="B49" s="30" t="str">
        <f t="shared" ref="B49" si="78">IF(AND($N$5&gt;0,B45&lt;$N$5),B45+1,"")</f>
        <v/>
      </c>
      <c r="C49" s="36" t="str">
        <f>IFERROR(IF($C$1&lt;&gt;"",INDEX('RE-coustmer'!$C$4:$C$1300,MATCH($B49,'RE-coustmer'!$U$4:$U$1300,0),1),"")," ")</f>
        <v xml:space="preserve"> </v>
      </c>
      <c r="D49" s="35" t="str">
        <f>IFERROR(IF($C$1&lt;&gt;"",INDEX('RE-coustmer'!$D$4:$D$1300,MATCH($B49,'RE-coustmer'!$U$4:$U$1300,0),1),"")," ")</f>
        <v xml:space="preserve"> </v>
      </c>
      <c r="E49" s="35" t="str">
        <f t="shared" ref="E49" si="79">IF(AND($C$1&lt;&gt;"",ISNUMBER(B49)),"مرتجع عميل","")</f>
        <v/>
      </c>
      <c r="F49" s="18" t="str">
        <f>IFERROR(IF($C$1&lt;&gt;"",INDEX('RE-coustmer'!$G$4:$G$1300,MATCH($B49,OUT!$U$4:$U$1300,0),1),"")," ")</f>
        <v xml:space="preserve"> </v>
      </c>
      <c r="G49" s="32" t="str">
        <f>IFERROR(IF($C$1&lt;&gt;"",INDEX('RE-coustmer'!$H$4:$H$1300,MATCH($B49,'RE-coustmer'!$U$4:$U$1300,0),1),"")," ")</f>
        <v xml:space="preserve"> </v>
      </c>
      <c r="H49" s="34" t="str">
        <f>IFERROR(IF($C$1&lt;&gt;"",INDEX('RE-coustmer'!$I$4:$I$1300,MATCH($B49,'RE-coustmer'!$U$4:$U$1300,0),1),"")," ")</f>
        <v xml:space="preserve"> </v>
      </c>
    </row>
    <row r="50" spans="2:8" ht="15.75">
      <c r="B50" s="8" t="str">
        <f t="shared" ref="B50" si="80">IF(AND($O$5&gt;0,B46&lt;$O$5),B46+1,"")</f>
        <v/>
      </c>
      <c r="C50" s="36" t="str">
        <f>IFERROR(IF($C$1&lt;&gt;"",INDEX(OUT!$C$4:$C$1300,MATCH($B50,OUT!$U$4:$U$1300,0),1),"")," ")</f>
        <v xml:space="preserve"> </v>
      </c>
      <c r="D50" s="35" t="str">
        <f>IFERROR(IF($C$1&lt;&gt;"",INDEX(OUT!$D$4:$D$1300,MATCH($B50,OUT!$U$4:$U$1300,0),1),"")," ")</f>
        <v xml:space="preserve"> </v>
      </c>
      <c r="E50" s="35" t="str">
        <f t="shared" ref="E50" si="81">IF(AND($C$1&lt;&gt;"",ISNUMBER(B50)),"منصرف","")</f>
        <v/>
      </c>
      <c r="F50" s="18" t="str">
        <f>IFERROR(IF($C$1&lt;&gt;"",INDEX(OUT!$G$4:$G$1300,MATCH($B50,OUT!$U$4:$U$1300,0),1),"")," ")</f>
        <v xml:space="preserve"> </v>
      </c>
      <c r="G50" s="32" t="str">
        <f>IFERROR(IF($C$1&lt;&gt;"",INDEX(OUT!$H$4:$H$1300,MATCH($B50,OUT!$U$4:$U$1300,0),1),"")," ")</f>
        <v xml:space="preserve"> </v>
      </c>
      <c r="H50" s="34" t="str">
        <f>IFERROR(IF($C$1&lt;&gt;"",INDEX(OUT!$I$4:$I$1300,MATCH($B50,OUT!$U$4:$U$1300,0),1),"")," ")</f>
        <v xml:space="preserve"> </v>
      </c>
    </row>
    <row r="51" spans="2:8" ht="15.75">
      <c r="B51" s="31" t="str">
        <f t="shared" ref="B51" si="82">IF(AND($P$5&gt;0,B47&lt;$M$5),B47+1,"")</f>
        <v/>
      </c>
      <c r="C51" s="36" t="str">
        <f>IFERROR(IF($C$1&lt;&gt;"",INDEX('RE-Supplier'!$C$4:$C$1300,MATCH($B51,'RE-Supplier'!$U$4:$U$1300,0),1),"")," ")</f>
        <v xml:space="preserve"> </v>
      </c>
      <c r="D51" s="35" t="str">
        <f>IFERROR(IF($C$1&lt;&gt;"",INDEX('RE-Supplier'!$D$4:$D$1300,MATCH($B51,'RE-Supplier'!$U$4:$U$1300,0),1),"")," ")</f>
        <v xml:space="preserve"> </v>
      </c>
      <c r="E51" s="35" t="str">
        <f t="shared" ref="E51" si="83">IF(AND($C$1&lt;&gt;"",ISNUMBER(B51)),"مرتجع مورد","")</f>
        <v/>
      </c>
      <c r="F51" s="18" t="str">
        <f>IFERROR(IF($C$1&lt;&gt;"",INDEX('RE-Supplier'!$G$4:$G$1300,MATCH($B51,'RE-Supplier'!$U$4:$U$1300,0),1),"")," ")</f>
        <v xml:space="preserve"> </v>
      </c>
      <c r="G51" s="32" t="str">
        <f>IFERROR(IF($C$1&lt;&gt;"",INDEX('RE-Supplier'!$H$4:$H$1300,MATCH($B51,'RE-Supplier'!$U$4:$U$1300,0),1),"")," ")</f>
        <v xml:space="preserve"> </v>
      </c>
      <c r="H51" s="34" t="str">
        <f>IFERROR(IF($C$1&lt;&gt;"",INDEX('RE-Supplier'!$I$4:$I$1300,MATCH($B51,'RE-Supplier'!$U$4:$U$1300,0),1),"")," ")</f>
        <v xml:space="preserve"> </v>
      </c>
    </row>
    <row r="52" spans="2:8" ht="15.75">
      <c r="B52" s="29" t="str">
        <f t="shared" ref="B52" si="84">IF(AND($M$5&gt;0,B48&lt;$M$5),B48+1,"")</f>
        <v/>
      </c>
      <c r="C52" s="36" t="str">
        <f>IFERROR(IF($C$1&lt;&gt;"",INDEX(ADD!$C$4:$C$1300,MATCH($B52,ADD!$U$4:$U$1300,0),1),"")," ")</f>
        <v xml:space="preserve"> </v>
      </c>
      <c r="D52" s="35" t="str">
        <f>IFERROR(IF($C$1&lt;&gt;"",INDEX(ADD!$D$4:$D$1300,MATCH($B52,ADD!$U$4:$U$1300,0),1),"")," ")</f>
        <v xml:space="preserve"> </v>
      </c>
      <c r="E52" s="35" t="str">
        <f t="shared" ref="E52" si="85">IF(AND($C$1&lt;&gt;"",ISNUMBER(B52)),"وارد","")</f>
        <v/>
      </c>
      <c r="F52" s="18" t="str">
        <f>IFERROR(IF($C$1&lt;&gt;"",INDEX(ADD!$G$4:$G$1300,MATCH($B52,ADD!$U$4:$U$1300,0),1),"")," ")</f>
        <v xml:space="preserve"> </v>
      </c>
      <c r="G52" s="32" t="str">
        <f>IFERROR(IF($C$1&lt;&gt;"",INDEX(ADD!$H$4:$H$1300,MATCH($B52,ADD!$U$4:$U$1300,0),1),"")," ")</f>
        <v xml:space="preserve"> </v>
      </c>
      <c r="H52" s="34" t="str">
        <f>IFERROR(IF($C$1&lt;&gt;"",INDEX(ADD!$I$4:$I$1300,MATCH($B52,ADD!$U$4:$U$1300,0),1),"")," ")</f>
        <v xml:space="preserve"> </v>
      </c>
    </row>
    <row r="53" spans="2:8" ht="15.75">
      <c r="B53" s="30" t="str">
        <f t="shared" ref="B53" si="86">IF(AND($N$5&gt;0,B49&lt;$N$5),B49+1,"")</f>
        <v/>
      </c>
      <c r="C53" s="36" t="str">
        <f>IFERROR(IF($C$1&lt;&gt;"",INDEX('RE-coustmer'!$C$4:$C$1300,MATCH($B53,'RE-coustmer'!$U$4:$U$1300,0),1),"")," ")</f>
        <v xml:space="preserve"> </v>
      </c>
      <c r="D53" s="35" t="str">
        <f>IFERROR(IF($C$1&lt;&gt;"",INDEX('RE-coustmer'!$D$4:$D$1300,MATCH($B53,'RE-coustmer'!$U$4:$U$1300,0),1),"")," ")</f>
        <v xml:space="preserve"> </v>
      </c>
      <c r="E53" s="35" t="str">
        <f t="shared" ref="E53" si="87">IF(AND($C$1&lt;&gt;"",ISNUMBER(B53)),"مرتجع عميل","")</f>
        <v/>
      </c>
      <c r="F53" s="18" t="str">
        <f>IFERROR(IF($C$1&lt;&gt;"",INDEX('RE-coustmer'!$G$4:$G$1300,MATCH($B53,OUT!$U$4:$U$1300,0),1),"")," ")</f>
        <v xml:space="preserve"> </v>
      </c>
      <c r="G53" s="32" t="str">
        <f>IFERROR(IF($C$1&lt;&gt;"",INDEX('RE-coustmer'!$H$4:$H$1300,MATCH($B53,'RE-coustmer'!$U$4:$U$1300,0),1),"")," ")</f>
        <v xml:space="preserve"> </v>
      </c>
      <c r="H53" s="34" t="str">
        <f>IFERROR(IF($C$1&lt;&gt;"",INDEX('RE-coustmer'!$I$4:$I$1300,MATCH($B53,'RE-coustmer'!$U$4:$U$1300,0),1),"")," ")</f>
        <v xml:space="preserve"> </v>
      </c>
    </row>
    <row r="54" spans="2:8" ht="15.75">
      <c r="B54" s="8" t="str">
        <f t="shared" ref="B54" si="88">IF(AND($O$5&gt;0,B50&lt;$O$5),B50+1,"")</f>
        <v/>
      </c>
      <c r="C54" s="36" t="str">
        <f>IFERROR(IF($C$1&lt;&gt;"",INDEX(OUT!$C$4:$C$1300,MATCH($B54,OUT!$U$4:$U$1300,0),1),"")," ")</f>
        <v xml:space="preserve"> </v>
      </c>
      <c r="D54" s="35" t="str">
        <f>IFERROR(IF($C$1&lt;&gt;"",INDEX(OUT!$D$4:$D$1300,MATCH($B54,OUT!$U$4:$U$1300,0),1),"")," ")</f>
        <v xml:space="preserve"> </v>
      </c>
      <c r="E54" s="35" t="str">
        <f t="shared" ref="E54" si="89">IF(AND($C$1&lt;&gt;"",ISNUMBER(B54)),"منصرف","")</f>
        <v/>
      </c>
      <c r="F54" s="18" t="str">
        <f>IFERROR(IF($C$1&lt;&gt;"",INDEX(OUT!$G$4:$G$1300,MATCH($B54,OUT!$U$4:$U$1300,0),1),"")," ")</f>
        <v xml:space="preserve"> </v>
      </c>
      <c r="G54" s="32" t="str">
        <f>IFERROR(IF($C$1&lt;&gt;"",INDEX(OUT!$H$4:$H$1300,MATCH($B54,OUT!$U$4:$U$1300,0),1),"")," ")</f>
        <v xml:space="preserve"> </v>
      </c>
      <c r="H54" s="34" t="str">
        <f>IFERROR(IF($C$1&lt;&gt;"",INDEX(OUT!$I$4:$I$1300,MATCH($B54,OUT!$U$4:$U$1300,0),1),"")," ")</f>
        <v xml:space="preserve"> </v>
      </c>
    </row>
    <row r="55" spans="2:8" ht="15.75">
      <c r="B55" s="31" t="str">
        <f t="shared" ref="B55" si="90">IF(AND($P$5&gt;0,B51&lt;$M$5),B51+1,"")</f>
        <v/>
      </c>
      <c r="C55" s="36" t="str">
        <f>IFERROR(IF($C$1&lt;&gt;"",INDEX('RE-Supplier'!$C$4:$C$1300,MATCH($B55,'RE-Supplier'!$U$4:$U$1300,0),1),"")," ")</f>
        <v xml:space="preserve"> </v>
      </c>
      <c r="D55" s="35" t="str">
        <f>IFERROR(IF($C$1&lt;&gt;"",INDEX('RE-Supplier'!$D$4:$D$1300,MATCH($B55,'RE-Supplier'!$U$4:$U$1300,0),1),"")," ")</f>
        <v xml:space="preserve"> </v>
      </c>
      <c r="E55" s="35" t="str">
        <f t="shared" ref="E55" si="91">IF(AND($C$1&lt;&gt;"",ISNUMBER(B55)),"مرتجع مورد","")</f>
        <v/>
      </c>
      <c r="F55" s="18" t="str">
        <f>IFERROR(IF($C$1&lt;&gt;"",INDEX('RE-Supplier'!$G$4:$G$1300,MATCH($B55,'RE-Supplier'!$U$4:$U$1300,0),1),"")," ")</f>
        <v xml:space="preserve"> </v>
      </c>
      <c r="G55" s="32" t="str">
        <f>IFERROR(IF($C$1&lt;&gt;"",INDEX('RE-Supplier'!$H$4:$H$1300,MATCH($B55,'RE-Supplier'!$U$4:$U$1300,0),1),"")," ")</f>
        <v xml:space="preserve"> </v>
      </c>
      <c r="H55" s="34" t="str">
        <f>IFERROR(IF($C$1&lt;&gt;"",INDEX('RE-Supplier'!$I$4:$I$1300,MATCH($B55,'RE-Supplier'!$U$4:$U$1300,0),1),"")," ")</f>
        <v xml:space="preserve"> </v>
      </c>
    </row>
    <row r="56" spans="2:8" ht="15.75">
      <c r="B56" s="29" t="str">
        <f t="shared" ref="B56" si="92">IF(AND($M$5&gt;0,B52&lt;$M$5),B52+1,"")</f>
        <v/>
      </c>
      <c r="C56" s="36" t="str">
        <f>IFERROR(IF($C$1&lt;&gt;"",INDEX(ADD!$C$4:$C$1300,MATCH($B56,ADD!$U$4:$U$1300,0),1),"")," ")</f>
        <v xml:space="preserve"> </v>
      </c>
      <c r="D56" s="35" t="str">
        <f>IFERROR(IF($C$1&lt;&gt;"",INDEX(ADD!$D$4:$D$1300,MATCH($B56,ADD!$U$4:$U$1300,0),1),"")," ")</f>
        <v xml:space="preserve"> </v>
      </c>
      <c r="E56" s="35" t="str">
        <f t="shared" ref="E56" si="93">IF(AND($C$1&lt;&gt;"",ISNUMBER(B56)),"وارد","")</f>
        <v/>
      </c>
      <c r="F56" s="18" t="str">
        <f>IFERROR(IF($C$1&lt;&gt;"",INDEX(ADD!$G$4:$G$1300,MATCH($B56,ADD!$U$4:$U$1300,0),1),"")," ")</f>
        <v xml:space="preserve"> </v>
      </c>
      <c r="G56" s="32" t="str">
        <f>IFERROR(IF($C$1&lt;&gt;"",INDEX(ADD!$H$4:$H$1300,MATCH($B56,ADD!$U$4:$U$1300,0),1),"")," ")</f>
        <v xml:space="preserve"> </v>
      </c>
      <c r="H56" s="34" t="str">
        <f>IFERROR(IF($C$1&lt;&gt;"",INDEX(ADD!$I$4:$I$1300,MATCH($B56,ADD!$U$4:$U$1300,0),1),"")," ")</f>
        <v xml:space="preserve"> </v>
      </c>
    </row>
    <row r="57" spans="2:8" ht="15.75">
      <c r="B57" s="30" t="str">
        <f t="shared" ref="B57" si="94">IF(AND($N$5&gt;0,B53&lt;$N$5),B53+1,"")</f>
        <v/>
      </c>
      <c r="C57" s="36" t="str">
        <f>IFERROR(IF($C$1&lt;&gt;"",INDEX('RE-coustmer'!$C$4:$C$1300,MATCH($B57,'RE-coustmer'!$U$4:$U$1300,0),1),"")," ")</f>
        <v xml:space="preserve"> </v>
      </c>
      <c r="D57" s="35" t="str">
        <f>IFERROR(IF($C$1&lt;&gt;"",INDEX('RE-coustmer'!$D$4:$D$1300,MATCH($B57,'RE-coustmer'!$U$4:$U$1300,0),1),"")," ")</f>
        <v xml:space="preserve"> </v>
      </c>
      <c r="E57" s="35" t="str">
        <f t="shared" ref="E57" si="95">IF(AND($C$1&lt;&gt;"",ISNUMBER(B57)),"مرتجع عميل","")</f>
        <v/>
      </c>
      <c r="F57" s="18" t="str">
        <f>IFERROR(IF($C$1&lt;&gt;"",INDEX('RE-coustmer'!$G$4:$G$1300,MATCH($B57,OUT!$U$4:$U$1300,0),1),"")," ")</f>
        <v xml:space="preserve"> </v>
      </c>
      <c r="G57" s="32" t="str">
        <f>IFERROR(IF($C$1&lt;&gt;"",INDEX('RE-coustmer'!$H$4:$H$1300,MATCH($B57,'RE-coustmer'!$U$4:$U$1300,0),1),"")," ")</f>
        <v xml:space="preserve"> </v>
      </c>
      <c r="H57" s="34" t="str">
        <f>IFERROR(IF($C$1&lt;&gt;"",INDEX('RE-coustmer'!$I$4:$I$1300,MATCH($B57,'RE-coustmer'!$U$4:$U$1300,0),1),"")," ")</f>
        <v xml:space="preserve"> </v>
      </c>
    </row>
    <row r="58" spans="2:8" ht="15.75">
      <c r="B58" s="8" t="str">
        <f t="shared" ref="B58" si="96">IF(AND($O$5&gt;0,B54&lt;$O$5),B54+1,"")</f>
        <v/>
      </c>
      <c r="C58" s="36" t="str">
        <f>IFERROR(IF($C$1&lt;&gt;"",INDEX(OUT!$C$4:$C$1300,MATCH($B58,OUT!$U$4:$U$1300,0),1),"")," ")</f>
        <v xml:space="preserve"> </v>
      </c>
      <c r="D58" s="35" t="str">
        <f>IFERROR(IF($C$1&lt;&gt;"",INDEX(OUT!$D$4:$D$1300,MATCH($B58,OUT!$U$4:$U$1300,0),1),"")," ")</f>
        <v xml:space="preserve"> </v>
      </c>
      <c r="E58" s="35" t="str">
        <f t="shared" ref="E58" si="97">IF(AND($C$1&lt;&gt;"",ISNUMBER(B58)),"منصرف","")</f>
        <v/>
      </c>
      <c r="F58" s="18" t="str">
        <f>IFERROR(IF($C$1&lt;&gt;"",INDEX(OUT!$G$4:$G$1300,MATCH($B58,OUT!$U$4:$U$1300,0),1),"")," ")</f>
        <v xml:space="preserve"> </v>
      </c>
      <c r="G58" s="32" t="str">
        <f>IFERROR(IF($C$1&lt;&gt;"",INDEX(OUT!$H$4:$H$1300,MATCH($B58,OUT!$U$4:$U$1300,0),1),"")," ")</f>
        <v xml:space="preserve"> </v>
      </c>
      <c r="H58" s="34" t="str">
        <f>IFERROR(IF($C$1&lt;&gt;"",INDEX(OUT!$I$4:$I$1300,MATCH($B58,OUT!$U$4:$U$1300,0),1),"")," ")</f>
        <v xml:space="preserve"> </v>
      </c>
    </row>
    <row r="59" spans="2:8" ht="15.75">
      <c r="B59" s="31" t="str">
        <f t="shared" ref="B59" si="98">IF(AND($P$5&gt;0,B55&lt;$M$5),B55+1,"")</f>
        <v/>
      </c>
      <c r="C59" s="36" t="str">
        <f>IFERROR(IF($C$1&lt;&gt;"",INDEX('RE-Supplier'!$C$4:$C$1300,MATCH($B59,'RE-Supplier'!$U$4:$U$1300,0),1),"")," ")</f>
        <v xml:space="preserve"> </v>
      </c>
      <c r="D59" s="35" t="str">
        <f>IFERROR(IF($C$1&lt;&gt;"",INDEX('RE-Supplier'!$D$4:$D$1300,MATCH($B59,'RE-Supplier'!$U$4:$U$1300,0),1),"")," ")</f>
        <v xml:space="preserve"> </v>
      </c>
      <c r="E59" s="35" t="str">
        <f t="shared" ref="E59" si="99">IF(AND($C$1&lt;&gt;"",ISNUMBER(B59)),"مرتجع مورد","")</f>
        <v/>
      </c>
      <c r="F59" s="18" t="str">
        <f>IFERROR(IF($C$1&lt;&gt;"",INDEX('RE-Supplier'!$G$4:$G$1300,MATCH($B59,'RE-Supplier'!$U$4:$U$1300,0),1),"")," ")</f>
        <v xml:space="preserve"> </v>
      </c>
      <c r="G59" s="32" t="str">
        <f>IFERROR(IF($C$1&lt;&gt;"",INDEX('RE-Supplier'!$H$4:$H$1300,MATCH($B59,'RE-Supplier'!$U$4:$U$1300,0),1),"")," ")</f>
        <v xml:space="preserve"> </v>
      </c>
      <c r="H59" s="34" t="str">
        <f>IFERROR(IF($C$1&lt;&gt;"",INDEX('RE-Supplier'!$I$4:$I$1300,MATCH($B59,'RE-Supplier'!$U$4:$U$1300,0),1),"")," ")</f>
        <v xml:space="preserve"> </v>
      </c>
    </row>
    <row r="60" spans="2:8" ht="15.75">
      <c r="B60" s="29" t="str">
        <f t="shared" ref="B60" si="100">IF(AND($M$5&gt;0,B56&lt;$M$5),B56+1,"")</f>
        <v/>
      </c>
      <c r="C60" s="36" t="str">
        <f>IFERROR(IF($C$1&lt;&gt;"",INDEX(ADD!$C$4:$C$1300,MATCH($B60,ADD!$U$4:$U$1300,0),1),"")," ")</f>
        <v xml:space="preserve"> </v>
      </c>
      <c r="D60" s="35" t="str">
        <f>IFERROR(IF($C$1&lt;&gt;"",INDEX(ADD!$D$4:$D$1300,MATCH($B60,ADD!$U$4:$U$1300,0),1),"")," ")</f>
        <v xml:space="preserve"> </v>
      </c>
      <c r="E60" s="35" t="str">
        <f t="shared" ref="E60" si="101">IF(AND($C$1&lt;&gt;"",ISNUMBER(B60)),"وارد","")</f>
        <v/>
      </c>
      <c r="F60" s="18" t="str">
        <f>IFERROR(IF($C$1&lt;&gt;"",INDEX(ADD!$G$4:$G$1300,MATCH($B60,ADD!$U$4:$U$1300,0),1),"")," ")</f>
        <v xml:space="preserve"> </v>
      </c>
      <c r="G60" s="32" t="str">
        <f>IFERROR(IF($C$1&lt;&gt;"",INDEX(ADD!$H$4:$H$1300,MATCH($B60,ADD!$U$4:$U$1300,0),1),"")," ")</f>
        <v xml:space="preserve"> </v>
      </c>
      <c r="H60" s="34" t="str">
        <f>IFERROR(IF($C$1&lt;&gt;"",INDEX(ADD!$I$4:$I$1300,MATCH($B60,ADD!$U$4:$U$1300,0),1),"")," ")</f>
        <v xml:space="preserve"> </v>
      </c>
    </row>
    <row r="61" spans="2:8" ht="15.75">
      <c r="B61" s="30" t="str">
        <f t="shared" ref="B61" si="102">IF(AND($N$5&gt;0,B57&lt;$N$5),B57+1,"")</f>
        <v/>
      </c>
      <c r="C61" s="36" t="str">
        <f>IFERROR(IF($C$1&lt;&gt;"",INDEX('RE-coustmer'!$C$4:$C$1300,MATCH($B61,'RE-coustmer'!$U$4:$U$1300,0),1),"")," ")</f>
        <v xml:space="preserve"> </v>
      </c>
      <c r="D61" s="35" t="str">
        <f>IFERROR(IF($C$1&lt;&gt;"",INDEX('RE-coustmer'!$D$4:$D$1300,MATCH($B61,'RE-coustmer'!$U$4:$U$1300,0),1),"")," ")</f>
        <v xml:space="preserve"> </v>
      </c>
      <c r="E61" s="35" t="str">
        <f t="shared" ref="E61" si="103">IF(AND($C$1&lt;&gt;"",ISNUMBER(B61)),"مرتجع عميل","")</f>
        <v/>
      </c>
      <c r="F61" s="18" t="str">
        <f>IFERROR(IF($C$1&lt;&gt;"",INDEX('RE-coustmer'!$G$4:$G$1300,MATCH($B61,OUT!$U$4:$U$1300,0),1),"")," ")</f>
        <v xml:space="preserve"> </v>
      </c>
      <c r="G61" s="32" t="str">
        <f>IFERROR(IF($C$1&lt;&gt;"",INDEX('RE-coustmer'!$H$4:$H$1300,MATCH($B61,'RE-coustmer'!$U$4:$U$1300,0),1),"")," ")</f>
        <v xml:space="preserve"> </v>
      </c>
      <c r="H61" s="34" t="str">
        <f>IFERROR(IF($C$1&lt;&gt;"",INDEX('RE-coustmer'!$I$4:$I$1300,MATCH($B61,'RE-coustmer'!$U$4:$U$1300,0),1),"")," ")</f>
        <v xml:space="preserve"> </v>
      </c>
    </row>
    <row r="62" spans="2:8" ht="15.75">
      <c r="B62" s="8" t="str">
        <f t="shared" ref="B62" si="104">IF(AND($O$5&gt;0,B58&lt;$O$5),B58+1,"")</f>
        <v/>
      </c>
      <c r="C62" s="36" t="str">
        <f>IFERROR(IF($C$1&lt;&gt;"",INDEX(OUT!$C$4:$C$1300,MATCH($B62,OUT!$U$4:$U$1300,0),1),"")," ")</f>
        <v xml:space="preserve"> </v>
      </c>
      <c r="D62" s="35" t="str">
        <f>IFERROR(IF($C$1&lt;&gt;"",INDEX(OUT!$D$4:$D$1300,MATCH($B62,OUT!$U$4:$U$1300,0),1),"")," ")</f>
        <v xml:space="preserve"> </v>
      </c>
      <c r="E62" s="35" t="str">
        <f t="shared" ref="E62" si="105">IF(AND($C$1&lt;&gt;"",ISNUMBER(B62)),"منصرف","")</f>
        <v/>
      </c>
      <c r="F62" s="18" t="str">
        <f>IFERROR(IF($C$1&lt;&gt;"",INDEX(OUT!$G$4:$G$1300,MATCH($B62,OUT!$U$4:$U$1300,0),1),"")," ")</f>
        <v xml:space="preserve"> </v>
      </c>
      <c r="G62" s="32" t="str">
        <f>IFERROR(IF($C$1&lt;&gt;"",INDEX(OUT!$H$4:$H$1300,MATCH($B62,OUT!$U$4:$U$1300,0),1),"")," ")</f>
        <v xml:space="preserve"> </v>
      </c>
      <c r="H62" s="34" t="str">
        <f>IFERROR(IF($C$1&lt;&gt;"",INDEX(OUT!$I$4:$I$1300,MATCH($B62,OUT!$U$4:$U$1300,0),1),"")," ")</f>
        <v xml:space="preserve"> </v>
      </c>
    </row>
    <row r="63" spans="2:8" ht="15.75">
      <c r="B63" s="31" t="str">
        <f t="shared" ref="B63" si="106">IF(AND($P$5&gt;0,B59&lt;$M$5),B59+1,"")</f>
        <v/>
      </c>
      <c r="C63" s="36" t="str">
        <f>IFERROR(IF($C$1&lt;&gt;"",INDEX('RE-Supplier'!$C$4:$C$1300,MATCH($B63,'RE-Supplier'!$U$4:$U$1300,0),1),"")," ")</f>
        <v xml:space="preserve"> </v>
      </c>
      <c r="D63" s="35" t="str">
        <f>IFERROR(IF($C$1&lt;&gt;"",INDEX('RE-Supplier'!$D$4:$D$1300,MATCH($B63,'RE-Supplier'!$U$4:$U$1300,0),1),"")," ")</f>
        <v xml:space="preserve"> </v>
      </c>
      <c r="E63" s="35" t="str">
        <f t="shared" ref="E63" si="107">IF(AND($C$1&lt;&gt;"",ISNUMBER(B63)),"مرتجع مورد","")</f>
        <v/>
      </c>
      <c r="F63" s="18" t="str">
        <f>IFERROR(IF($C$1&lt;&gt;"",INDEX('RE-Supplier'!$G$4:$G$1300,MATCH($B63,'RE-Supplier'!$U$4:$U$1300,0),1),"")," ")</f>
        <v xml:space="preserve"> </v>
      </c>
      <c r="G63" s="32" t="str">
        <f>IFERROR(IF($C$1&lt;&gt;"",INDEX('RE-Supplier'!$H$4:$H$1300,MATCH($B63,'RE-Supplier'!$U$4:$U$1300,0),1),"")," ")</f>
        <v xml:space="preserve"> </v>
      </c>
      <c r="H63" s="34" t="str">
        <f>IFERROR(IF($C$1&lt;&gt;"",INDEX('RE-Supplier'!$I$4:$I$1300,MATCH($B63,'RE-Supplier'!$U$4:$U$1300,0),1),"")," ")</f>
        <v xml:space="preserve"> </v>
      </c>
    </row>
    <row r="64" spans="2:8" ht="15.75">
      <c r="B64" s="29" t="str">
        <f t="shared" ref="B64" si="108">IF(AND($M$5&gt;0,B60&lt;$M$5),B60+1,"")</f>
        <v/>
      </c>
      <c r="C64" s="36" t="str">
        <f>IFERROR(IF($C$1&lt;&gt;"",INDEX(ADD!$C$4:$C$1300,MATCH($B64,ADD!$U$4:$U$1300,0),1),"")," ")</f>
        <v xml:space="preserve"> </v>
      </c>
      <c r="D64" s="35" t="str">
        <f>IFERROR(IF($C$1&lt;&gt;"",INDEX(ADD!$D$4:$D$1300,MATCH($B64,ADD!$U$4:$U$1300,0),1),"")," ")</f>
        <v xml:space="preserve"> </v>
      </c>
      <c r="E64" s="35" t="str">
        <f t="shared" ref="E64" si="109">IF(AND($C$1&lt;&gt;"",ISNUMBER(B64)),"وارد","")</f>
        <v/>
      </c>
      <c r="F64" s="18" t="str">
        <f>IFERROR(IF($C$1&lt;&gt;"",INDEX(ADD!$G$4:$G$1300,MATCH($B64,ADD!$U$4:$U$1300,0),1),"")," ")</f>
        <v xml:space="preserve"> </v>
      </c>
      <c r="G64" s="32" t="str">
        <f>IFERROR(IF($C$1&lt;&gt;"",INDEX(ADD!$H$4:$H$1300,MATCH($B64,ADD!$U$4:$U$1300,0),1),"")," ")</f>
        <v xml:space="preserve"> </v>
      </c>
      <c r="H64" s="34" t="str">
        <f>IFERROR(IF($C$1&lt;&gt;"",INDEX(ADD!$I$4:$I$1300,MATCH($B64,ADD!$U$4:$U$1300,0),1),"")," ")</f>
        <v xml:space="preserve"> </v>
      </c>
    </row>
    <row r="65" spans="2:8" ht="15.75">
      <c r="B65" s="30" t="str">
        <f t="shared" ref="B65" si="110">IF(AND($N$5&gt;0,B61&lt;$N$5),B61+1,"")</f>
        <v/>
      </c>
      <c r="C65" s="36" t="str">
        <f>IFERROR(IF($C$1&lt;&gt;"",INDEX('RE-coustmer'!$C$4:$C$1300,MATCH($B65,'RE-coustmer'!$U$4:$U$1300,0),1),"")," ")</f>
        <v xml:space="preserve"> </v>
      </c>
      <c r="D65" s="35" t="str">
        <f>IFERROR(IF($C$1&lt;&gt;"",INDEX('RE-coustmer'!$D$4:$D$1300,MATCH($B65,'RE-coustmer'!$U$4:$U$1300,0),1),"")," ")</f>
        <v xml:space="preserve"> </v>
      </c>
      <c r="E65" s="35" t="str">
        <f t="shared" ref="E65" si="111">IF(AND($C$1&lt;&gt;"",ISNUMBER(B65)),"مرتجع عميل","")</f>
        <v/>
      </c>
      <c r="F65" s="18" t="str">
        <f>IFERROR(IF($C$1&lt;&gt;"",INDEX('RE-coustmer'!$G$4:$G$1300,MATCH($B65,OUT!$U$4:$U$1300,0),1),"")," ")</f>
        <v xml:space="preserve"> </v>
      </c>
      <c r="G65" s="32" t="str">
        <f>IFERROR(IF($C$1&lt;&gt;"",INDEX('RE-coustmer'!$H$4:$H$1300,MATCH($B65,'RE-coustmer'!$U$4:$U$1300,0),1),"")," ")</f>
        <v xml:space="preserve"> </v>
      </c>
      <c r="H65" s="34" t="str">
        <f>IFERROR(IF($C$1&lt;&gt;"",INDEX('RE-coustmer'!$I$4:$I$1300,MATCH($B65,'RE-coustmer'!$U$4:$U$1300,0),1),"")," ")</f>
        <v xml:space="preserve"> </v>
      </c>
    </row>
    <row r="66" spans="2:8" ht="15.75">
      <c r="B66" s="8" t="str">
        <f t="shared" ref="B66" si="112">IF(AND($O$5&gt;0,B62&lt;$O$5),B62+1,"")</f>
        <v/>
      </c>
      <c r="C66" s="36" t="str">
        <f>IFERROR(IF($C$1&lt;&gt;"",INDEX(OUT!$C$4:$C$1300,MATCH($B66,OUT!$U$4:$U$1300,0),1),"")," ")</f>
        <v xml:space="preserve"> </v>
      </c>
      <c r="D66" s="35" t="str">
        <f>IFERROR(IF($C$1&lt;&gt;"",INDEX(OUT!$D$4:$D$1300,MATCH($B66,OUT!$U$4:$U$1300,0),1),"")," ")</f>
        <v xml:space="preserve"> </v>
      </c>
      <c r="E66" s="35" t="str">
        <f t="shared" ref="E66" si="113">IF(AND($C$1&lt;&gt;"",ISNUMBER(B66)),"منصرف","")</f>
        <v/>
      </c>
      <c r="F66" s="18" t="str">
        <f>IFERROR(IF($C$1&lt;&gt;"",INDEX(OUT!$G$4:$G$1300,MATCH($B66,OUT!$U$4:$U$1300,0),1),"")," ")</f>
        <v xml:space="preserve"> </v>
      </c>
      <c r="G66" s="32" t="str">
        <f>IFERROR(IF($C$1&lt;&gt;"",INDEX(OUT!$H$4:$H$1300,MATCH($B66,OUT!$U$4:$U$1300,0),1),"")," ")</f>
        <v xml:space="preserve"> </v>
      </c>
      <c r="H66" s="34" t="str">
        <f>IFERROR(IF($C$1&lt;&gt;"",INDEX(OUT!$I$4:$I$1300,MATCH($B66,OUT!$U$4:$U$1300,0),1),"")," ")</f>
        <v xml:space="preserve"> </v>
      </c>
    </row>
    <row r="67" spans="2:8" ht="15.75">
      <c r="B67" s="31" t="str">
        <f t="shared" ref="B67" si="114">IF(AND($P$5&gt;0,B63&lt;$M$5),B63+1,"")</f>
        <v/>
      </c>
      <c r="C67" s="36" t="str">
        <f>IFERROR(IF($C$1&lt;&gt;"",INDEX('RE-Supplier'!$C$4:$C$1300,MATCH($B67,'RE-Supplier'!$U$4:$U$1300,0),1),"")," ")</f>
        <v xml:space="preserve"> </v>
      </c>
      <c r="D67" s="35" t="str">
        <f>IFERROR(IF($C$1&lt;&gt;"",INDEX('RE-Supplier'!$D$4:$D$1300,MATCH($B67,'RE-Supplier'!$U$4:$U$1300,0),1),"")," ")</f>
        <v xml:space="preserve"> </v>
      </c>
      <c r="E67" s="35" t="str">
        <f t="shared" ref="E67" si="115">IF(AND($C$1&lt;&gt;"",ISNUMBER(B67)),"مرتجع مورد","")</f>
        <v/>
      </c>
      <c r="F67" s="18" t="str">
        <f>IFERROR(IF($C$1&lt;&gt;"",INDEX('RE-Supplier'!$G$4:$G$1300,MATCH($B67,'RE-Supplier'!$U$4:$U$1300,0),1),"")," ")</f>
        <v xml:space="preserve"> </v>
      </c>
      <c r="G67" s="32" t="str">
        <f>IFERROR(IF($C$1&lt;&gt;"",INDEX('RE-Supplier'!$H$4:$H$1300,MATCH($B67,'RE-Supplier'!$U$4:$U$1300,0),1),"")," ")</f>
        <v xml:space="preserve"> </v>
      </c>
      <c r="H67" s="34" t="str">
        <f>IFERROR(IF($C$1&lt;&gt;"",INDEX('RE-Supplier'!$I$4:$I$1300,MATCH($B67,'RE-Supplier'!$U$4:$U$1300,0),1),"")," ")</f>
        <v xml:space="preserve"> </v>
      </c>
    </row>
    <row r="68" spans="2:8" ht="15.75">
      <c r="B68" s="29" t="str">
        <f t="shared" ref="B68" si="116">IF(AND($M$5&gt;0,B64&lt;$M$5),B64+1,"")</f>
        <v/>
      </c>
      <c r="C68" s="36" t="str">
        <f>IFERROR(IF($C$1&lt;&gt;"",INDEX(ADD!$C$4:$C$1300,MATCH($B68,ADD!$U$4:$U$1300,0),1),"")," ")</f>
        <v xml:space="preserve"> </v>
      </c>
      <c r="D68" s="35" t="str">
        <f>IFERROR(IF($C$1&lt;&gt;"",INDEX(ADD!$D$4:$D$1300,MATCH($B68,ADD!$U$4:$U$1300,0),1),"")," ")</f>
        <v xml:space="preserve"> </v>
      </c>
      <c r="E68" s="35" t="str">
        <f t="shared" ref="E68" si="117">IF(AND($C$1&lt;&gt;"",ISNUMBER(B68)),"وارد","")</f>
        <v/>
      </c>
      <c r="F68" s="18" t="str">
        <f>IFERROR(IF($C$1&lt;&gt;"",INDEX(ADD!$G$4:$G$1300,MATCH($B68,ADD!$U$4:$U$1300,0),1),"")," ")</f>
        <v xml:space="preserve"> </v>
      </c>
      <c r="G68" s="32" t="str">
        <f>IFERROR(IF($C$1&lt;&gt;"",INDEX(ADD!$H$4:$H$1300,MATCH($B68,ADD!$U$4:$U$1300,0),1),"")," ")</f>
        <v xml:space="preserve"> </v>
      </c>
      <c r="H68" s="34" t="str">
        <f>IFERROR(IF($C$1&lt;&gt;"",INDEX(ADD!$I$4:$I$1300,MATCH($B68,ADD!$U$4:$U$1300,0),1),"")," ")</f>
        <v xml:space="preserve"> </v>
      </c>
    </row>
    <row r="69" spans="2:8" ht="15.75">
      <c r="B69" s="30" t="str">
        <f t="shared" ref="B69" si="118">IF(AND($N$5&gt;0,B65&lt;$N$5),B65+1,"")</f>
        <v/>
      </c>
      <c r="C69" s="36" t="str">
        <f>IFERROR(IF($C$1&lt;&gt;"",INDEX('RE-coustmer'!$C$4:$C$1300,MATCH($B69,'RE-coustmer'!$U$4:$U$1300,0),1),"")," ")</f>
        <v xml:space="preserve"> </v>
      </c>
      <c r="D69" s="35" t="str">
        <f>IFERROR(IF($C$1&lt;&gt;"",INDEX('RE-coustmer'!$D$4:$D$1300,MATCH($B69,'RE-coustmer'!$U$4:$U$1300,0),1),"")," ")</f>
        <v xml:space="preserve"> </v>
      </c>
      <c r="E69" s="35" t="str">
        <f t="shared" ref="E69" si="119">IF(AND($C$1&lt;&gt;"",ISNUMBER(B69)),"مرتجع عميل","")</f>
        <v/>
      </c>
      <c r="F69" s="18" t="str">
        <f>IFERROR(IF($C$1&lt;&gt;"",INDEX('RE-coustmer'!$G$4:$G$1300,MATCH($B69,OUT!$U$4:$U$1300,0),1),"")," ")</f>
        <v xml:space="preserve"> </v>
      </c>
      <c r="G69" s="32" t="str">
        <f>IFERROR(IF($C$1&lt;&gt;"",INDEX('RE-coustmer'!$H$4:$H$1300,MATCH($B69,'RE-coustmer'!$U$4:$U$1300,0),1),"")," ")</f>
        <v xml:space="preserve"> </v>
      </c>
      <c r="H69" s="34" t="str">
        <f>IFERROR(IF($C$1&lt;&gt;"",INDEX('RE-coustmer'!$I$4:$I$1300,MATCH($B69,'RE-coustmer'!$U$4:$U$1300,0),1),"")," ")</f>
        <v xml:space="preserve"> </v>
      </c>
    </row>
    <row r="70" spans="2:8" ht="15.75">
      <c r="B70" s="8" t="str">
        <f t="shared" ref="B70" si="120">IF(AND($O$5&gt;0,B66&lt;$O$5),B66+1,"")</f>
        <v/>
      </c>
      <c r="C70" s="36" t="str">
        <f>IFERROR(IF($C$1&lt;&gt;"",INDEX(OUT!$C$4:$C$1300,MATCH($B70,OUT!$U$4:$U$1300,0),1),"")," ")</f>
        <v xml:space="preserve"> </v>
      </c>
      <c r="D70" s="35" t="str">
        <f>IFERROR(IF($C$1&lt;&gt;"",INDEX(OUT!$D$4:$D$1300,MATCH($B70,OUT!$U$4:$U$1300,0),1),"")," ")</f>
        <v xml:space="preserve"> </v>
      </c>
      <c r="E70" s="35" t="str">
        <f t="shared" ref="E70" si="121">IF(AND($C$1&lt;&gt;"",ISNUMBER(B70)),"منصرف","")</f>
        <v/>
      </c>
      <c r="F70" s="18" t="str">
        <f>IFERROR(IF($C$1&lt;&gt;"",INDEX(OUT!$G$4:$G$1300,MATCH($B70,OUT!$U$4:$U$1300,0),1),"")," ")</f>
        <v xml:space="preserve"> </v>
      </c>
      <c r="G70" s="32" t="str">
        <f>IFERROR(IF($C$1&lt;&gt;"",INDEX(OUT!$H$4:$H$1300,MATCH($B70,OUT!$U$4:$U$1300,0),1),"")," ")</f>
        <v xml:space="preserve"> </v>
      </c>
      <c r="H70" s="34" t="str">
        <f>IFERROR(IF($C$1&lt;&gt;"",INDEX(OUT!$I$4:$I$1300,MATCH($B70,OUT!$U$4:$U$1300,0),1),"")," ")</f>
        <v xml:space="preserve"> </v>
      </c>
    </row>
    <row r="71" spans="2:8" ht="15.75">
      <c r="B71" s="31" t="str">
        <f t="shared" ref="B71" si="122">IF(AND($P$5&gt;0,B67&lt;$M$5),B67+1,"")</f>
        <v/>
      </c>
      <c r="C71" s="36" t="str">
        <f>IFERROR(IF($C$1&lt;&gt;"",INDEX('RE-Supplier'!$C$4:$C$1300,MATCH($B71,'RE-Supplier'!$U$4:$U$1300,0),1),"")," ")</f>
        <v xml:space="preserve"> </v>
      </c>
      <c r="D71" s="35" t="str">
        <f>IFERROR(IF($C$1&lt;&gt;"",INDEX('RE-Supplier'!$D$4:$D$1300,MATCH($B71,'RE-Supplier'!$U$4:$U$1300,0),1),"")," ")</f>
        <v xml:space="preserve"> </v>
      </c>
      <c r="E71" s="35" t="str">
        <f t="shared" ref="E71" si="123">IF(AND($C$1&lt;&gt;"",ISNUMBER(B71)),"مرتجع مورد","")</f>
        <v/>
      </c>
      <c r="F71" s="18" t="str">
        <f>IFERROR(IF($C$1&lt;&gt;"",INDEX('RE-Supplier'!$G$4:$G$1300,MATCH($B71,'RE-Supplier'!$U$4:$U$1300,0),1),"")," ")</f>
        <v xml:space="preserve"> </v>
      </c>
      <c r="G71" s="32" t="str">
        <f>IFERROR(IF($C$1&lt;&gt;"",INDEX('RE-Supplier'!$H$4:$H$1300,MATCH($B71,'RE-Supplier'!$U$4:$U$1300,0),1),"")," ")</f>
        <v xml:space="preserve"> </v>
      </c>
      <c r="H71" s="34" t="str">
        <f>IFERROR(IF($C$1&lt;&gt;"",INDEX('RE-Supplier'!$I$4:$I$1300,MATCH($B71,'RE-Supplier'!$U$4:$U$1300,0),1),"")," ")</f>
        <v xml:space="preserve"> </v>
      </c>
    </row>
    <row r="72" spans="2:8" ht="15.75">
      <c r="B72" s="29" t="str">
        <f t="shared" ref="B72" si="124">IF(AND($M$5&gt;0,B68&lt;$M$5),B68+1,"")</f>
        <v/>
      </c>
      <c r="C72" s="36" t="str">
        <f>IFERROR(IF($C$1&lt;&gt;"",INDEX(ADD!$C$4:$C$1300,MATCH($B72,ADD!$U$4:$U$1300,0),1),"")," ")</f>
        <v xml:space="preserve"> </v>
      </c>
      <c r="D72" s="35" t="str">
        <f>IFERROR(IF($C$1&lt;&gt;"",INDEX(ADD!$D$4:$D$1300,MATCH($B72,ADD!$U$4:$U$1300,0),1),"")," ")</f>
        <v xml:space="preserve"> </v>
      </c>
      <c r="E72" s="35" t="str">
        <f t="shared" ref="E72" si="125">IF(AND($C$1&lt;&gt;"",ISNUMBER(B72)),"وارد","")</f>
        <v/>
      </c>
      <c r="F72" s="18" t="str">
        <f>IFERROR(IF($C$1&lt;&gt;"",INDEX(ADD!$G$4:$G$1300,MATCH($B72,ADD!$U$4:$U$1300,0),1),"")," ")</f>
        <v xml:space="preserve"> </v>
      </c>
      <c r="G72" s="32" t="str">
        <f>IFERROR(IF($C$1&lt;&gt;"",INDEX(ADD!$H$4:$H$1300,MATCH($B72,ADD!$U$4:$U$1300,0),1),"")," ")</f>
        <v xml:space="preserve"> </v>
      </c>
      <c r="H72" s="34" t="str">
        <f>IFERROR(IF($C$1&lt;&gt;"",INDEX(ADD!$I$4:$I$1300,MATCH($B72,ADD!$U$4:$U$1300,0),1),"")," ")</f>
        <v xml:space="preserve"> </v>
      </c>
    </row>
    <row r="73" spans="2:8" ht="15.75">
      <c r="B73" s="30" t="str">
        <f t="shared" ref="B73" si="126">IF(AND($N$5&gt;0,B69&lt;$N$5),B69+1,"")</f>
        <v/>
      </c>
      <c r="C73" s="36" t="str">
        <f>IFERROR(IF($C$1&lt;&gt;"",INDEX('RE-coustmer'!$C$4:$C$1300,MATCH($B73,'RE-coustmer'!$U$4:$U$1300,0),1),"")," ")</f>
        <v xml:space="preserve"> </v>
      </c>
      <c r="D73" s="35" t="str">
        <f>IFERROR(IF($C$1&lt;&gt;"",INDEX('RE-coustmer'!$D$4:$D$1300,MATCH($B73,'RE-coustmer'!$U$4:$U$1300,0),1),"")," ")</f>
        <v xml:space="preserve"> </v>
      </c>
      <c r="E73" s="35" t="str">
        <f t="shared" ref="E73" si="127">IF(AND($C$1&lt;&gt;"",ISNUMBER(B73)),"مرتجع عميل","")</f>
        <v/>
      </c>
      <c r="F73" s="18" t="str">
        <f>IFERROR(IF($C$1&lt;&gt;"",INDEX('RE-coustmer'!$G$4:$G$1300,MATCH($B73,OUT!$U$4:$U$1300,0),1),"")," ")</f>
        <v xml:space="preserve"> </v>
      </c>
      <c r="G73" s="32" t="str">
        <f>IFERROR(IF($C$1&lt;&gt;"",INDEX('RE-coustmer'!$H$4:$H$1300,MATCH($B73,'RE-coustmer'!$U$4:$U$1300,0),1),"")," ")</f>
        <v xml:space="preserve"> </v>
      </c>
      <c r="H73" s="34" t="str">
        <f>IFERROR(IF($C$1&lt;&gt;"",INDEX('RE-coustmer'!$I$4:$I$1300,MATCH($B73,'RE-coustmer'!$U$4:$U$1300,0),1),"")," ")</f>
        <v xml:space="preserve"> </v>
      </c>
    </row>
    <row r="74" spans="2:8" ht="15.75">
      <c r="B74" s="8" t="str">
        <f t="shared" ref="B74" si="128">IF(AND($O$5&gt;0,B70&lt;$O$5),B70+1,"")</f>
        <v/>
      </c>
      <c r="C74" s="36" t="str">
        <f>IFERROR(IF($C$1&lt;&gt;"",INDEX(OUT!$C$4:$C$1300,MATCH($B74,OUT!$U$4:$U$1300,0),1),"")," ")</f>
        <v xml:space="preserve"> </v>
      </c>
      <c r="D74" s="35" t="str">
        <f>IFERROR(IF($C$1&lt;&gt;"",INDEX(OUT!$D$4:$D$1300,MATCH($B74,OUT!$U$4:$U$1300,0),1),"")," ")</f>
        <v xml:space="preserve"> </v>
      </c>
      <c r="E74" s="35" t="str">
        <f t="shared" ref="E74" si="129">IF(AND($C$1&lt;&gt;"",ISNUMBER(B74)),"منصرف","")</f>
        <v/>
      </c>
      <c r="F74" s="18" t="str">
        <f>IFERROR(IF($C$1&lt;&gt;"",INDEX(OUT!$G$4:$G$1300,MATCH($B74,OUT!$U$4:$U$1300,0),1),"")," ")</f>
        <v xml:space="preserve"> </v>
      </c>
      <c r="G74" s="32" t="str">
        <f>IFERROR(IF($C$1&lt;&gt;"",INDEX(OUT!$H$4:$H$1300,MATCH($B74,OUT!$U$4:$U$1300,0),1),"")," ")</f>
        <v xml:space="preserve"> </v>
      </c>
      <c r="H74" s="34" t="str">
        <f>IFERROR(IF($C$1&lt;&gt;"",INDEX(OUT!$I$4:$I$1300,MATCH($B74,OUT!$U$4:$U$1300,0),1),"")," ")</f>
        <v xml:space="preserve"> </v>
      </c>
    </row>
    <row r="75" spans="2:8" ht="15.75">
      <c r="B75" s="31" t="str">
        <f t="shared" ref="B75" si="130">IF(AND($P$5&gt;0,B71&lt;$M$5),B71+1,"")</f>
        <v/>
      </c>
      <c r="C75" s="36" t="str">
        <f>IFERROR(IF($C$1&lt;&gt;"",INDEX('RE-Supplier'!$C$4:$C$1300,MATCH($B75,'RE-Supplier'!$U$4:$U$1300,0),1),"")," ")</f>
        <v xml:space="preserve"> </v>
      </c>
      <c r="D75" s="35" t="str">
        <f>IFERROR(IF($C$1&lt;&gt;"",INDEX('RE-Supplier'!$D$4:$D$1300,MATCH($B75,'RE-Supplier'!$U$4:$U$1300,0),1),"")," ")</f>
        <v xml:space="preserve"> </v>
      </c>
      <c r="E75" s="35" t="str">
        <f t="shared" ref="E75" si="131">IF(AND($C$1&lt;&gt;"",ISNUMBER(B75)),"مرتجع مورد","")</f>
        <v/>
      </c>
      <c r="F75" s="18" t="str">
        <f>IFERROR(IF($C$1&lt;&gt;"",INDEX('RE-Supplier'!$G$4:$G$1300,MATCH($B75,'RE-Supplier'!$U$4:$U$1300,0),1),"")," ")</f>
        <v xml:space="preserve"> </v>
      </c>
      <c r="G75" s="32" t="str">
        <f>IFERROR(IF($C$1&lt;&gt;"",INDEX('RE-Supplier'!$H$4:$H$1300,MATCH($B75,'RE-Supplier'!$U$4:$U$1300,0),1),"")," ")</f>
        <v xml:space="preserve"> </v>
      </c>
      <c r="H75" s="34" t="str">
        <f>IFERROR(IF($C$1&lt;&gt;"",INDEX('RE-Supplier'!$I$4:$I$1300,MATCH($B75,'RE-Supplier'!$U$4:$U$1300,0),1),"")," ")</f>
        <v xml:space="preserve"> </v>
      </c>
    </row>
    <row r="76" spans="2:8" ht="15.75">
      <c r="B76" s="29" t="str">
        <f t="shared" ref="B76" si="132">IF(AND($M$5&gt;0,B72&lt;$M$5),B72+1,"")</f>
        <v/>
      </c>
      <c r="C76" s="36" t="str">
        <f>IFERROR(IF($C$1&lt;&gt;"",INDEX(ADD!$C$4:$C$1300,MATCH($B76,ADD!$U$4:$U$1300,0),1),"")," ")</f>
        <v xml:space="preserve"> </v>
      </c>
      <c r="D76" s="35" t="str">
        <f>IFERROR(IF($C$1&lt;&gt;"",INDEX(ADD!$D$4:$D$1300,MATCH($B76,ADD!$U$4:$U$1300,0),1),"")," ")</f>
        <v xml:space="preserve"> </v>
      </c>
      <c r="E76" s="35" t="str">
        <f t="shared" ref="E76" si="133">IF(AND($C$1&lt;&gt;"",ISNUMBER(B76)),"وارد","")</f>
        <v/>
      </c>
      <c r="F76" s="18" t="str">
        <f>IFERROR(IF($C$1&lt;&gt;"",INDEX(ADD!$G$4:$G$1300,MATCH($B76,ADD!$U$4:$U$1300,0),1),"")," ")</f>
        <v xml:space="preserve"> </v>
      </c>
      <c r="G76" s="32" t="str">
        <f>IFERROR(IF($C$1&lt;&gt;"",INDEX(ADD!$H$4:$H$1300,MATCH($B76,ADD!$U$4:$U$1300,0),1),"")," ")</f>
        <v xml:space="preserve"> </v>
      </c>
      <c r="H76" s="34" t="str">
        <f>IFERROR(IF($C$1&lt;&gt;"",INDEX(ADD!$I$4:$I$1300,MATCH($B76,ADD!$U$4:$U$1300,0),1),"")," ")</f>
        <v xml:space="preserve"> </v>
      </c>
    </row>
    <row r="77" spans="2:8" ht="15.75">
      <c r="B77" s="30" t="str">
        <f t="shared" ref="B77" si="134">IF(AND($N$5&gt;0,B73&lt;$N$5),B73+1,"")</f>
        <v/>
      </c>
      <c r="C77" s="36" t="str">
        <f>IFERROR(IF($C$1&lt;&gt;"",INDEX('RE-coustmer'!$C$4:$C$1300,MATCH($B77,'RE-coustmer'!$U$4:$U$1300,0),1),"")," ")</f>
        <v xml:space="preserve"> </v>
      </c>
      <c r="D77" s="35" t="str">
        <f>IFERROR(IF($C$1&lt;&gt;"",INDEX('RE-coustmer'!$D$4:$D$1300,MATCH($B77,'RE-coustmer'!$U$4:$U$1300,0),1),"")," ")</f>
        <v xml:space="preserve"> </v>
      </c>
      <c r="E77" s="35" t="str">
        <f t="shared" ref="E77" si="135">IF(AND($C$1&lt;&gt;"",ISNUMBER(B77)),"مرتجع عميل","")</f>
        <v/>
      </c>
      <c r="F77" s="18" t="str">
        <f>IFERROR(IF($C$1&lt;&gt;"",INDEX('RE-coustmer'!$G$4:$G$1300,MATCH($B77,OUT!$U$4:$U$1300,0),1),"")," ")</f>
        <v xml:space="preserve"> </v>
      </c>
      <c r="G77" s="32" t="str">
        <f>IFERROR(IF($C$1&lt;&gt;"",INDEX('RE-coustmer'!$H$4:$H$1300,MATCH($B77,'RE-coustmer'!$U$4:$U$1300,0),1),"")," ")</f>
        <v xml:space="preserve"> </v>
      </c>
      <c r="H77" s="34" t="str">
        <f>IFERROR(IF($C$1&lt;&gt;"",INDEX('RE-coustmer'!$I$4:$I$1300,MATCH($B77,'RE-coustmer'!$U$4:$U$1300,0),1),"")," ")</f>
        <v xml:space="preserve"> </v>
      </c>
    </row>
    <row r="78" spans="2:8" ht="15.75">
      <c r="B78" s="8" t="str">
        <f t="shared" ref="B78" si="136">IF(AND($O$5&gt;0,B74&lt;$O$5),B74+1,"")</f>
        <v/>
      </c>
      <c r="C78" s="36" t="str">
        <f>IFERROR(IF($C$1&lt;&gt;"",INDEX(OUT!$C$4:$C$1300,MATCH($B78,OUT!$U$4:$U$1300,0),1),"")," ")</f>
        <v xml:space="preserve"> </v>
      </c>
      <c r="D78" s="35" t="str">
        <f>IFERROR(IF($C$1&lt;&gt;"",INDEX(OUT!$D$4:$D$1300,MATCH($B78,OUT!$U$4:$U$1300,0),1),"")," ")</f>
        <v xml:space="preserve"> </v>
      </c>
      <c r="E78" s="35" t="str">
        <f t="shared" ref="E78" si="137">IF(AND($C$1&lt;&gt;"",ISNUMBER(B78)),"منصرف","")</f>
        <v/>
      </c>
      <c r="F78" s="18" t="str">
        <f>IFERROR(IF($C$1&lt;&gt;"",INDEX(OUT!$G$4:$G$1300,MATCH($B78,OUT!$U$4:$U$1300,0),1),"")," ")</f>
        <v xml:space="preserve"> </v>
      </c>
      <c r="G78" s="32" t="str">
        <f>IFERROR(IF($C$1&lt;&gt;"",INDEX(OUT!$H$4:$H$1300,MATCH($B78,OUT!$U$4:$U$1300,0),1),"")," ")</f>
        <v xml:space="preserve"> </v>
      </c>
      <c r="H78" s="34" t="str">
        <f>IFERROR(IF($C$1&lt;&gt;"",INDEX(OUT!$I$4:$I$1300,MATCH($B78,OUT!$U$4:$U$1300,0),1),"")," ")</f>
        <v xml:space="preserve"> </v>
      </c>
    </row>
    <row r="79" spans="2:8" ht="15.75">
      <c r="B79" s="31" t="str">
        <f t="shared" ref="B79" si="138">IF(AND($P$5&gt;0,B75&lt;$M$5),B75+1,"")</f>
        <v/>
      </c>
      <c r="C79" s="36" t="str">
        <f>IFERROR(IF($C$1&lt;&gt;"",INDEX('RE-Supplier'!$C$4:$C$1300,MATCH($B79,'RE-Supplier'!$U$4:$U$1300,0),1),"")," ")</f>
        <v xml:space="preserve"> </v>
      </c>
      <c r="D79" s="35" t="str">
        <f>IFERROR(IF($C$1&lt;&gt;"",INDEX('RE-Supplier'!$D$4:$D$1300,MATCH($B79,'RE-Supplier'!$U$4:$U$1300,0),1),"")," ")</f>
        <v xml:space="preserve"> </v>
      </c>
      <c r="E79" s="35" t="str">
        <f t="shared" ref="E79" si="139">IF(AND($C$1&lt;&gt;"",ISNUMBER(B79)),"مرتجع مورد","")</f>
        <v/>
      </c>
      <c r="F79" s="18" t="str">
        <f>IFERROR(IF($C$1&lt;&gt;"",INDEX('RE-Supplier'!$G$4:$G$1300,MATCH($B79,'RE-Supplier'!$U$4:$U$1300,0),1),"")," ")</f>
        <v xml:space="preserve"> </v>
      </c>
      <c r="G79" s="32" t="str">
        <f>IFERROR(IF($C$1&lt;&gt;"",INDEX('RE-Supplier'!$H$4:$H$1300,MATCH($B79,'RE-Supplier'!$U$4:$U$1300,0),1),"")," ")</f>
        <v xml:space="preserve"> </v>
      </c>
      <c r="H79" s="34" t="str">
        <f>IFERROR(IF($C$1&lt;&gt;"",INDEX('RE-Supplier'!$I$4:$I$1300,MATCH($B79,'RE-Supplier'!$U$4:$U$1300,0),1),"")," ")</f>
        <v xml:space="preserve"> </v>
      </c>
    </row>
    <row r="80" spans="2:8" ht="15.75">
      <c r="B80" s="29" t="str">
        <f t="shared" ref="B80" si="140">IF(AND($M$5&gt;0,B76&lt;$M$5),B76+1,"")</f>
        <v/>
      </c>
      <c r="C80" s="36" t="str">
        <f>IFERROR(IF($C$1&lt;&gt;"",INDEX(ADD!$C$4:$C$1300,MATCH($B80,ADD!$U$4:$U$1300,0),1),"")," ")</f>
        <v xml:space="preserve"> </v>
      </c>
      <c r="D80" s="35" t="str">
        <f>IFERROR(IF($C$1&lt;&gt;"",INDEX(ADD!$D$4:$D$1300,MATCH($B80,ADD!$U$4:$U$1300,0),1),"")," ")</f>
        <v xml:space="preserve"> </v>
      </c>
      <c r="E80" s="35" t="str">
        <f t="shared" ref="E80" si="141">IF(AND($C$1&lt;&gt;"",ISNUMBER(B80)),"وارد","")</f>
        <v/>
      </c>
      <c r="F80" s="18" t="str">
        <f>IFERROR(IF($C$1&lt;&gt;"",INDEX(ADD!$G$4:$G$1300,MATCH($B80,ADD!$U$4:$U$1300,0),1),"")," ")</f>
        <v xml:space="preserve"> </v>
      </c>
      <c r="G80" s="32" t="str">
        <f>IFERROR(IF($C$1&lt;&gt;"",INDEX(ADD!$H$4:$H$1300,MATCH($B80,ADD!$U$4:$U$1300,0),1),"")," ")</f>
        <v xml:space="preserve"> </v>
      </c>
      <c r="H80" s="34" t="str">
        <f>IFERROR(IF($C$1&lt;&gt;"",INDEX(ADD!$I$4:$I$1300,MATCH($B80,ADD!$U$4:$U$1300,0),1),"")," ")</f>
        <v xml:space="preserve"> </v>
      </c>
    </row>
    <row r="81" spans="2:8" ht="15.75">
      <c r="B81" s="30" t="str">
        <f t="shared" ref="B81" si="142">IF(AND($N$5&gt;0,B77&lt;$N$5),B77+1,"")</f>
        <v/>
      </c>
      <c r="C81" s="36" t="str">
        <f>IFERROR(IF($C$1&lt;&gt;"",INDEX('RE-coustmer'!$C$4:$C$1300,MATCH($B81,'RE-coustmer'!$U$4:$U$1300,0),1),"")," ")</f>
        <v xml:space="preserve"> </v>
      </c>
      <c r="D81" s="35" t="str">
        <f>IFERROR(IF($C$1&lt;&gt;"",INDEX('RE-coustmer'!$D$4:$D$1300,MATCH($B81,'RE-coustmer'!$U$4:$U$1300,0),1),"")," ")</f>
        <v xml:space="preserve"> </v>
      </c>
      <c r="E81" s="35" t="str">
        <f t="shared" ref="E81" si="143">IF(AND($C$1&lt;&gt;"",ISNUMBER(B81)),"مرتجع عميل","")</f>
        <v/>
      </c>
      <c r="F81" s="18" t="str">
        <f>IFERROR(IF($C$1&lt;&gt;"",INDEX('RE-coustmer'!$G$4:$G$1300,MATCH($B81,OUT!$U$4:$U$1300,0),1),"")," ")</f>
        <v xml:space="preserve"> </v>
      </c>
      <c r="G81" s="32" t="str">
        <f>IFERROR(IF($C$1&lt;&gt;"",INDEX('RE-coustmer'!$H$4:$H$1300,MATCH($B81,'RE-coustmer'!$U$4:$U$1300,0),1),"")," ")</f>
        <v xml:space="preserve"> </v>
      </c>
      <c r="H81" s="34" t="str">
        <f>IFERROR(IF($C$1&lt;&gt;"",INDEX('RE-coustmer'!$I$4:$I$1300,MATCH($B81,'RE-coustmer'!$U$4:$U$1300,0),1),"")," ")</f>
        <v xml:space="preserve"> </v>
      </c>
    </row>
    <row r="82" spans="2:8" ht="15.75">
      <c r="B82" s="8" t="str">
        <f t="shared" ref="B82" si="144">IF(AND($O$5&gt;0,B78&lt;$O$5),B78+1,"")</f>
        <v/>
      </c>
      <c r="C82" s="36" t="str">
        <f>IFERROR(IF($C$1&lt;&gt;"",INDEX(OUT!$C$4:$C$1300,MATCH($B82,OUT!$U$4:$U$1300,0),1),"")," ")</f>
        <v xml:space="preserve"> </v>
      </c>
      <c r="D82" s="35" t="str">
        <f>IFERROR(IF($C$1&lt;&gt;"",INDEX(OUT!$D$4:$D$1300,MATCH($B82,OUT!$U$4:$U$1300,0),1),"")," ")</f>
        <v xml:space="preserve"> </v>
      </c>
      <c r="E82" s="35" t="str">
        <f t="shared" ref="E82" si="145">IF(AND($C$1&lt;&gt;"",ISNUMBER(B82)),"منصرف","")</f>
        <v/>
      </c>
      <c r="F82" s="18" t="str">
        <f>IFERROR(IF($C$1&lt;&gt;"",INDEX(OUT!$G$4:$G$1300,MATCH($B82,OUT!$U$4:$U$1300,0),1),"")," ")</f>
        <v xml:space="preserve"> </v>
      </c>
      <c r="G82" s="32" t="str">
        <f>IFERROR(IF($C$1&lt;&gt;"",INDEX(OUT!$H$4:$H$1300,MATCH($B82,OUT!$U$4:$U$1300,0),1),"")," ")</f>
        <v xml:space="preserve"> </v>
      </c>
      <c r="H82" s="34" t="str">
        <f>IFERROR(IF($C$1&lt;&gt;"",INDEX(OUT!$I$4:$I$1300,MATCH($B82,OUT!$U$4:$U$1300,0),1),"")," ")</f>
        <v xml:space="preserve"> </v>
      </c>
    </row>
    <row r="83" spans="2:8" ht="15.75">
      <c r="B83" s="31" t="str">
        <f t="shared" ref="B83" si="146">IF(AND($P$5&gt;0,B79&lt;$M$5),B79+1,"")</f>
        <v/>
      </c>
      <c r="C83" s="36" t="str">
        <f>IFERROR(IF($C$1&lt;&gt;"",INDEX('RE-Supplier'!$C$4:$C$1300,MATCH($B83,'RE-Supplier'!$U$4:$U$1300,0),1),"")," ")</f>
        <v xml:space="preserve"> </v>
      </c>
      <c r="D83" s="35" t="str">
        <f>IFERROR(IF($C$1&lt;&gt;"",INDEX('RE-Supplier'!$D$4:$D$1300,MATCH($B83,'RE-Supplier'!$U$4:$U$1300,0),1),"")," ")</f>
        <v xml:space="preserve"> </v>
      </c>
      <c r="E83" s="35" t="str">
        <f t="shared" ref="E83" si="147">IF(AND($C$1&lt;&gt;"",ISNUMBER(B83)),"مرتجع مورد","")</f>
        <v/>
      </c>
      <c r="F83" s="18" t="str">
        <f>IFERROR(IF($C$1&lt;&gt;"",INDEX('RE-Supplier'!$G$4:$G$1300,MATCH($B83,'RE-Supplier'!$U$4:$U$1300,0),1),"")," ")</f>
        <v xml:space="preserve"> </v>
      </c>
      <c r="G83" s="32" t="str">
        <f>IFERROR(IF($C$1&lt;&gt;"",INDEX('RE-Supplier'!$H$4:$H$1300,MATCH($B83,'RE-Supplier'!$U$4:$U$1300,0),1),"")," ")</f>
        <v xml:space="preserve"> </v>
      </c>
      <c r="H83" s="34" t="str">
        <f>IFERROR(IF($C$1&lt;&gt;"",INDEX('RE-Supplier'!$I$4:$I$1300,MATCH($B83,'RE-Supplier'!$U$4:$U$1300,0),1),"")," ")</f>
        <v xml:space="preserve"> </v>
      </c>
    </row>
    <row r="84" spans="2:8" ht="15.75">
      <c r="B84" s="29" t="str">
        <f t="shared" ref="B84" si="148">IF(AND($M$5&gt;0,B80&lt;$M$5),B80+1,"")</f>
        <v/>
      </c>
      <c r="C84" s="36" t="str">
        <f>IFERROR(IF($C$1&lt;&gt;"",INDEX(ADD!$C$4:$C$1300,MATCH($B84,ADD!$U$4:$U$1300,0),1),"")," ")</f>
        <v xml:space="preserve"> </v>
      </c>
      <c r="D84" s="35" t="str">
        <f>IFERROR(IF($C$1&lt;&gt;"",INDEX(ADD!$D$4:$D$1300,MATCH($B84,ADD!$U$4:$U$1300,0),1),"")," ")</f>
        <v xml:space="preserve"> </v>
      </c>
      <c r="E84" s="35" t="str">
        <f t="shared" ref="E84" si="149">IF(AND($C$1&lt;&gt;"",ISNUMBER(B84)),"وارد","")</f>
        <v/>
      </c>
      <c r="F84" s="18" t="str">
        <f>IFERROR(IF($C$1&lt;&gt;"",INDEX(ADD!$G$4:$G$1300,MATCH($B84,ADD!$U$4:$U$1300,0),1),"")," ")</f>
        <v xml:space="preserve"> </v>
      </c>
      <c r="G84" s="32" t="str">
        <f>IFERROR(IF($C$1&lt;&gt;"",INDEX(ADD!$H$4:$H$1300,MATCH($B84,ADD!$U$4:$U$1300,0),1),"")," ")</f>
        <v xml:space="preserve"> </v>
      </c>
      <c r="H84" s="34" t="str">
        <f>IFERROR(IF($C$1&lt;&gt;"",INDEX(ADD!$I$4:$I$1300,MATCH($B84,ADD!$U$4:$U$1300,0),1),"")," ")</f>
        <v xml:space="preserve"> </v>
      </c>
    </row>
    <row r="85" spans="2:8" ht="15.75">
      <c r="B85" s="30" t="str">
        <f t="shared" ref="B85" si="150">IF(AND($N$5&gt;0,B81&lt;$N$5),B81+1,"")</f>
        <v/>
      </c>
      <c r="C85" s="36" t="str">
        <f>IFERROR(IF($C$1&lt;&gt;"",INDEX('RE-coustmer'!$C$4:$C$1300,MATCH($B85,'RE-coustmer'!$U$4:$U$1300,0),1),"")," ")</f>
        <v xml:space="preserve"> </v>
      </c>
      <c r="D85" s="35" t="str">
        <f>IFERROR(IF($C$1&lt;&gt;"",INDEX('RE-coustmer'!$D$4:$D$1300,MATCH($B85,'RE-coustmer'!$U$4:$U$1300,0),1),"")," ")</f>
        <v xml:space="preserve"> </v>
      </c>
      <c r="E85" s="35" t="str">
        <f t="shared" ref="E85" si="151">IF(AND($C$1&lt;&gt;"",ISNUMBER(B85)),"مرتجع عميل","")</f>
        <v/>
      </c>
      <c r="F85" s="18" t="str">
        <f>IFERROR(IF($C$1&lt;&gt;"",INDEX('RE-coustmer'!$G$4:$G$1300,MATCH($B85,OUT!$U$4:$U$1300,0),1),"")," ")</f>
        <v xml:space="preserve"> </v>
      </c>
      <c r="G85" s="32" t="str">
        <f>IFERROR(IF($C$1&lt;&gt;"",INDEX('RE-coustmer'!$H$4:$H$1300,MATCH($B85,'RE-coustmer'!$U$4:$U$1300,0),1),"")," ")</f>
        <v xml:space="preserve"> </v>
      </c>
      <c r="H85" s="34" t="str">
        <f>IFERROR(IF($C$1&lt;&gt;"",INDEX('RE-coustmer'!$I$4:$I$1300,MATCH($B85,'RE-coustmer'!$U$4:$U$1300,0),1),"")," ")</f>
        <v xml:space="preserve"> </v>
      </c>
    </row>
    <row r="86" spans="2:8" ht="15.75">
      <c r="B86" s="8" t="str">
        <f t="shared" ref="B86" si="152">IF(AND($O$5&gt;0,B82&lt;$O$5),B82+1,"")</f>
        <v/>
      </c>
      <c r="C86" s="36" t="str">
        <f>IFERROR(IF($C$1&lt;&gt;"",INDEX(OUT!$C$4:$C$1300,MATCH($B86,OUT!$U$4:$U$1300,0),1),"")," ")</f>
        <v xml:space="preserve"> </v>
      </c>
      <c r="D86" s="35" t="str">
        <f>IFERROR(IF($C$1&lt;&gt;"",INDEX(OUT!$D$4:$D$1300,MATCH($B86,OUT!$U$4:$U$1300,0),1),"")," ")</f>
        <v xml:space="preserve"> </v>
      </c>
      <c r="E86" s="35" t="str">
        <f t="shared" ref="E86" si="153">IF(AND($C$1&lt;&gt;"",ISNUMBER(B86)),"منصرف","")</f>
        <v/>
      </c>
      <c r="F86" s="18" t="str">
        <f>IFERROR(IF($C$1&lt;&gt;"",INDEX(OUT!$G$4:$G$1300,MATCH($B86,OUT!$U$4:$U$1300,0),1),"")," ")</f>
        <v xml:space="preserve"> </v>
      </c>
      <c r="G86" s="32" t="str">
        <f>IFERROR(IF($C$1&lt;&gt;"",INDEX(OUT!$H$4:$H$1300,MATCH($B86,OUT!$U$4:$U$1300,0),1),"")," ")</f>
        <v xml:space="preserve"> </v>
      </c>
      <c r="H86" s="34" t="str">
        <f>IFERROR(IF($C$1&lt;&gt;"",INDEX(OUT!$I$4:$I$1300,MATCH($B86,OUT!$U$4:$U$1300,0),1),"")," ")</f>
        <v xml:space="preserve"> </v>
      </c>
    </row>
    <row r="87" spans="2:8" ht="15.75">
      <c r="B87" s="31" t="str">
        <f t="shared" ref="B87" si="154">IF(AND($P$5&gt;0,B83&lt;$M$5),B83+1,"")</f>
        <v/>
      </c>
      <c r="C87" s="36" t="str">
        <f>IFERROR(IF($C$1&lt;&gt;"",INDEX('RE-Supplier'!$C$4:$C$1300,MATCH($B87,'RE-Supplier'!$U$4:$U$1300,0),1),"")," ")</f>
        <v xml:space="preserve"> </v>
      </c>
      <c r="D87" s="35" t="str">
        <f>IFERROR(IF($C$1&lt;&gt;"",INDEX('RE-Supplier'!$D$4:$D$1300,MATCH($B87,'RE-Supplier'!$U$4:$U$1300,0),1),"")," ")</f>
        <v xml:space="preserve"> </v>
      </c>
      <c r="E87" s="35" t="str">
        <f t="shared" ref="E87" si="155">IF(AND($C$1&lt;&gt;"",ISNUMBER(B87)),"مرتجع مورد","")</f>
        <v/>
      </c>
      <c r="F87" s="18" t="str">
        <f>IFERROR(IF($C$1&lt;&gt;"",INDEX('RE-Supplier'!$G$4:$G$1300,MATCH($B87,'RE-Supplier'!$U$4:$U$1300,0),1),"")," ")</f>
        <v xml:space="preserve"> </v>
      </c>
      <c r="G87" s="32" t="str">
        <f>IFERROR(IF($C$1&lt;&gt;"",INDEX('RE-Supplier'!$H$4:$H$1300,MATCH($B87,'RE-Supplier'!$U$4:$U$1300,0),1),"")," ")</f>
        <v xml:space="preserve"> </v>
      </c>
      <c r="H87" s="34" t="str">
        <f>IFERROR(IF($C$1&lt;&gt;"",INDEX('RE-Supplier'!$I$4:$I$1300,MATCH($B87,'RE-Supplier'!$U$4:$U$1300,0),1),"")," ")</f>
        <v xml:space="preserve"> </v>
      </c>
    </row>
    <row r="88" spans="2:8" ht="15.75">
      <c r="B88" s="29" t="str">
        <f t="shared" ref="B88" si="156">IF(AND($M$5&gt;0,B84&lt;$M$5),B84+1,"")</f>
        <v/>
      </c>
      <c r="C88" s="36" t="str">
        <f>IFERROR(IF($C$1&lt;&gt;"",INDEX(ADD!$C$4:$C$1300,MATCH($B88,ADD!$U$4:$U$1300,0),1),"")," ")</f>
        <v xml:space="preserve"> </v>
      </c>
      <c r="D88" s="35" t="str">
        <f>IFERROR(IF($C$1&lt;&gt;"",INDEX(ADD!$D$4:$D$1300,MATCH($B88,ADD!$U$4:$U$1300,0),1),"")," ")</f>
        <v xml:space="preserve"> </v>
      </c>
      <c r="E88" s="35" t="str">
        <f t="shared" ref="E88" si="157">IF(AND($C$1&lt;&gt;"",ISNUMBER(B88)),"وارد","")</f>
        <v/>
      </c>
      <c r="F88" s="18" t="str">
        <f>IFERROR(IF($C$1&lt;&gt;"",INDEX(ADD!$G$4:$G$1300,MATCH($B88,ADD!$U$4:$U$1300,0),1),"")," ")</f>
        <v xml:space="preserve"> </v>
      </c>
      <c r="G88" s="32" t="str">
        <f>IFERROR(IF($C$1&lt;&gt;"",INDEX(ADD!$H$4:$H$1300,MATCH($B88,ADD!$U$4:$U$1300,0),1),"")," ")</f>
        <v xml:space="preserve"> </v>
      </c>
      <c r="H88" s="34" t="str">
        <f>IFERROR(IF($C$1&lt;&gt;"",INDEX(ADD!$I$4:$I$1300,MATCH($B88,ADD!$U$4:$U$1300,0),1),"")," ")</f>
        <v xml:space="preserve"> </v>
      </c>
    </row>
    <row r="89" spans="2:8" ht="15.75">
      <c r="B89" s="30" t="str">
        <f t="shared" ref="B89" si="158">IF(AND($N$5&gt;0,B85&lt;$N$5),B85+1,"")</f>
        <v/>
      </c>
      <c r="C89" s="36" t="str">
        <f>IFERROR(IF($C$1&lt;&gt;"",INDEX('RE-coustmer'!$C$4:$C$1300,MATCH($B89,'RE-coustmer'!$U$4:$U$1300,0),1),"")," ")</f>
        <v xml:space="preserve"> </v>
      </c>
      <c r="D89" s="35" t="str">
        <f>IFERROR(IF($C$1&lt;&gt;"",INDEX('RE-coustmer'!$D$4:$D$1300,MATCH($B89,'RE-coustmer'!$U$4:$U$1300,0),1),"")," ")</f>
        <v xml:space="preserve"> </v>
      </c>
      <c r="E89" s="35" t="str">
        <f t="shared" ref="E89" si="159">IF(AND($C$1&lt;&gt;"",ISNUMBER(B89)),"مرتجع عميل","")</f>
        <v/>
      </c>
      <c r="F89" s="18" t="str">
        <f>IFERROR(IF($C$1&lt;&gt;"",INDEX('RE-coustmer'!$G$4:$G$1300,MATCH($B89,OUT!$U$4:$U$1300,0),1),"")," ")</f>
        <v xml:space="preserve"> </v>
      </c>
      <c r="G89" s="32" t="str">
        <f>IFERROR(IF($C$1&lt;&gt;"",INDEX('RE-coustmer'!$H$4:$H$1300,MATCH($B89,'RE-coustmer'!$U$4:$U$1300,0),1),"")," ")</f>
        <v xml:space="preserve"> </v>
      </c>
      <c r="H89" s="34" t="str">
        <f>IFERROR(IF($C$1&lt;&gt;"",INDEX('RE-coustmer'!$I$4:$I$1300,MATCH($B89,'RE-coustmer'!$U$4:$U$1300,0),1),"")," ")</f>
        <v xml:space="preserve"> </v>
      </c>
    </row>
    <row r="90" spans="2:8" ht="15.75">
      <c r="B90" s="8" t="str">
        <f t="shared" ref="B90" si="160">IF(AND($O$5&gt;0,B86&lt;$O$5),B86+1,"")</f>
        <v/>
      </c>
      <c r="C90" s="36" t="str">
        <f>IFERROR(IF($C$1&lt;&gt;"",INDEX(OUT!$C$4:$C$1300,MATCH($B90,OUT!$U$4:$U$1300,0),1),"")," ")</f>
        <v xml:space="preserve"> </v>
      </c>
      <c r="D90" s="35" t="str">
        <f>IFERROR(IF($C$1&lt;&gt;"",INDEX(OUT!$D$4:$D$1300,MATCH($B90,OUT!$U$4:$U$1300,0),1),"")," ")</f>
        <v xml:space="preserve"> </v>
      </c>
      <c r="E90" s="35" t="str">
        <f t="shared" ref="E90" si="161">IF(AND($C$1&lt;&gt;"",ISNUMBER(B90)),"منصرف","")</f>
        <v/>
      </c>
      <c r="F90" s="18" t="str">
        <f>IFERROR(IF($C$1&lt;&gt;"",INDEX(OUT!$G$4:$G$1300,MATCH($B90,OUT!$U$4:$U$1300,0),1),"")," ")</f>
        <v xml:space="preserve"> </v>
      </c>
      <c r="G90" s="32" t="str">
        <f>IFERROR(IF($C$1&lt;&gt;"",INDEX(OUT!$H$4:$H$1300,MATCH($B90,OUT!$U$4:$U$1300,0),1),"")," ")</f>
        <v xml:space="preserve"> </v>
      </c>
      <c r="H90" s="34" t="str">
        <f>IFERROR(IF($C$1&lt;&gt;"",INDEX(OUT!$I$4:$I$1300,MATCH($B90,OUT!$U$4:$U$1300,0),1),"")," ")</f>
        <v xml:space="preserve"> </v>
      </c>
    </row>
    <row r="91" spans="2:8" ht="15.75">
      <c r="B91" s="31" t="str">
        <f t="shared" ref="B91" si="162">IF(AND($P$5&gt;0,B87&lt;$M$5),B87+1,"")</f>
        <v/>
      </c>
      <c r="C91" s="36" t="str">
        <f>IFERROR(IF($C$1&lt;&gt;"",INDEX('RE-Supplier'!$C$4:$C$1300,MATCH($B91,'RE-Supplier'!$U$4:$U$1300,0),1),"")," ")</f>
        <v xml:space="preserve"> </v>
      </c>
      <c r="D91" s="35" t="str">
        <f>IFERROR(IF($C$1&lt;&gt;"",INDEX('RE-Supplier'!$D$4:$D$1300,MATCH($B91,'RE-Supplier'!$U$4:$U$1300,0),1),"")," ")</f>
        <v xml:space="preserve"> </v>
      </c>
      <c r="E91" s="35" t="str">
        <f t="shared" ref="E91" si="163">IF(AND($C$1&lt;&gt;"",ISNUMBER(B91)),"مرتجع مورد","")</f>
        <v/>
      </c>
      <c r="F91" s="18" t="str">
        <f>IFERROR(IF($C$1&lt;&gt;"",INDEX('RE-Supplier'!$G$4:$G$1300,MATCH($B91,'RE-Supplier'!$U$4:$U$1300,0),1),"")," ")</f>
        <v xml:space="preserve"> </v>
      </c>
      <c r="G91" s="32" t="str">
        <f>IFERROR(IF($C$1&lt;&gt;"",INDEX('RE-Supplier'!$H$4:$H$1300,MATCH($B91,'RE-Supplier'!$U$4:$U$1300,0),1),"")," ")</f>
        <v xml:space="preserve"> </v>
      </c>
      <c r="H91" s="34" t="str">
        <f>IFERROR(IF($C$1&lt;&gt;"",INDEX('RE-Supplier'!$I$4:$I$1300,MATCH($B91,'RE-Supplier'!$U$4:$U$1300,0),1),"")," ")</f>
        <v xml:space="preserve"> </v>
      </c>
    </row>
    <row r="92" spans="2:8" ht="15.75">
      <c r="B92" s="29" t="str">
        <f t="shared" ref="B92" si="164">IF(AND($M$5&gt;0,B88&lt;$M$5),B88+1,"")</f>
        <v/>
      </c>
      <c r="C92" s="36" t="str">
        <f>IFERROR(IF($C$1&lt;&gt;"",INDEX(ADD!$C$4:$C$1300,MATCH($B92,ADD!$U$4:$U$1300,0),1),"")," ")</f>
        <v xml:space="preserve"> </v>
      </c>
      <c r="D92" s="35" t="str">
        <f>IFERROR(IF($C$1&lt;&gt;"",INDEX(ADD!$D$4:$D$1300,MATCH($B92,ADD!$U$4:$U$1300,0),1),"")," ")</f>
        <v xml:space="preserve"> </v>
      </c>
      <c r="E92" s="35" t="str">
        <f t="shared" ref="E92" si="165">IF(AND($C$1&lt;&gt;"",ISNUMBER(B92)),"وارد","")</f>
        <v/>
      </c>
      <c r="F92" s="18" t="str">
        <f>IFERROR(IF($C$1&lt;&gt;"",INDEX(ADD!$G$4:$G$1300,MATCH($B92,ADD!$U$4:$U$1300,0),1),"")," ")</f>
        <v xml:space="preserve"> </v>
      </c>
      <c r="G92" s="32" t="str">
        <f>IFERROR(IF($C$1&lt;&gt;"",INDEX(ADD!$H$4:$H$1300,MATCH($B92,ADD!$U$4:$U$1300,0),1),"")," ")</f>
        <v xml:space="preserve"> </v>
      </c>
      <c r="H92" s="34" t="str">
        <f>IFERROR(IF($C$1&lt;&gt;"",INDEX(ADD!$I$4:$I$1300,MATCH($B92,ADD!$U$4:$U$1300,0),1),"")," ")</f>
        <v xml:space="preserve"> </v>
      </c>
    </row>
    <row r="93" spans="2:8" ht="15.75">
      <c r="B93" s="30" t="str">
        <f t="shared" ref="B93" si="166">IF(AND($N$5&gt;0,B89&lt;$N$5),B89+1,"")</f>
        <v/>
      </c>
      <c r="C93" s="36" t="str">
        <f>IFERROR(IF($C$1&lt;&gt;"",INDEX('RE-coustmer'!$C$4:$C$1300,MATCH($B93,'RE-coustmer'!$U$4:$U$1300,0),1),"")," ")</f>
        <v xml:space="preserve"> </v>
      </c>
      <c r="D93" s="35" t="str">
        <f>IFERROR(IF($C$1&lt;&gt;"",INDEX('RE-coustmer'!$D$4:$D$1300,MATCH($B93,'RE-coustmer'!$U$4:$U$1300,0),1),"")," ")</f>
        <v xml:space="preserve"> </v>
      </c>
      <c r="E93" s="35" t="str">
        <f t="shared" ref="E93" si="167">IF(AND($C$1&lt;&gt;"",ISNUMBER(B93)),"مرتجع عميل","")</f>
        <v/>
      </c>
      <c r="F93" s="18" t="str">
        <f>IFERROR(IF($C$1&lt;&gt;"",INDEX('RE-coustmer'!$G$4:$G$1300,MATCH($B93,OUT!$U$4:$U$1300,0),1),"")," ")</f>
        <v xml:space="preserve"> </v>
      </c>
      <c r="G93" s="32" t="str">
        <f>IFERROR(IF($C$1&lt;&gt;"",INDEX('RE-coustmer'!$H$4:$H$1300,MATCH($B93,'RE-coustmer'!$U$4:$U$1300,0),1),"")," ")</f>
        <v xml:space="preserve"> </v>
      </c>
      <c r="H93" s="34" t="str">
        <f>IFERROR(IF($C$1&lt;&gt;"",INDEX('RE-coustmer'!$I$4:$I$1300,MATCH($B93,'RE-coustmer'!$U$4:$U$1300,0),1),"")," ")</f>
        <v xml:space="preserve"> </v>
      </c>
    </row>
    <row r="94" spans="2:8" ht="15.75">
      <c r="B94" s="8" t="str">
        <f t="shared" ref="B94" si="168">IF(AND($O$5&gt;0,B90&lt;$O$5),B90+1,"")</f>
        <v/>
      </c>
      <c r="C94" s="36" t="str">
        <f>IFERROR(IF($C$1&lt;&gt;"",INDEX(OUT!$C$4:$C$1300,MATCH($B94,OUT!$U$4:$U$1300,0),1),"")," ")</f>
        <v xml:space="preserve"> </v>
      </c>
      <c r="D94" s="35" t="str">
        <f>IFERROR(IF($C$1&lt;&gt;"",INDEX(OUT!$D$4:$D$1300,MATCH($B94,OUT!$U$4:$U$1300,0),1),"")," ")</f>
        <v xml:space="preserve"> </v>
      </c>
      <c r="E94" s="35" t="str">
        <f t="shared" ref="E94" si="169">IF(AND($C$1&lt;&gt;"",ISNUMBER(B94)),"منصرف","")</f>
        <v/>
      </c>
      <c r="F94" s="18" t="str">
        <f>IFERROR(IF($C$1&lt;&gt;"",INDEX(OUT!$G$4:$G$1300,MATCH($B94,OUT!$U$4:$U$1300,0),1),"")," ")</f>
        <v xml:space="preserve"> </v>
      </c>
      <c r="G94" s="32" t="str">
        <f>IFERROR(IF($C$1&lt;&gt;"",INDEX(OUT!$H$4:$H$1300,MATCH($B94,OUT!$U$4:$U$1300,0),1),"")," ")</f>
        <v xml:space="preserve"> </v>
      </c>
      <c r="H94" s="34" t="str">
        <f>IFERROR(IF($C$1&lt;&gt;"",INDEX(OUT!$I$4:$I$1300,MATCH($B94,OUT!$U$4:$U$1300,0),1),"")," ")</f>
        <v xml:space="preserve"> </v>
      </c>
    </row>
    <row r="95" spans="2:8" ht="15.75">
      <c r="B95" s="31" t="str">
        <f t="shared" ref="B95" si="170">IF(AND($P$5&gt;0,B91&lt;$M$5),B91+1,"")</f>
        <v/>
      </c>
      <c r="C95" s="36" t="str">
        <f>IFERROR(IF($C$1&lt;&gt;"",INDEX('RE-Supplier'!$C$4:$C$1300,MATCH($B95,'RE-Supplier'!$U$4:$U$1300,0),1),"")," ")</f>
        <v xml:space="preserve"> </v>
      </c>
      <c r="D95" s="35" t="str">
        <f>IFERROR(IF($C$1&lt;&gt;"",INDEX('RE-Supplier'!$D$4:$D$1300,MATCH($B95,'RE-Supplier'!$U$4:$U$1300,0),1),"")," ")</f>
        <v xml:space="preserve"> </v>
      </c>
      <c r="E95" s="35" t="str">
        <f t="shared" ref="E95" si="171">IF(AND($C$1&lt;&gt;"",ISNUMBER(B95)),"مرتجع مورد","")</f>
        <v/>
      </c>
      <c r="F95" s="18" t="str">
        <f>IFERROR(IF($C$1&lt;&gt;"",INDEX('RE-Supplier'!$G$4:$G$1300,MATCH($B95,'RE-Supplier'!$U$4:$U$1300,0),1),"")," ")</f>
        <v xml:space="preserve"> </v>
      </c>
      <c r="G95" s="32" t="str">
        <f>IFERROR(IF($C$1&lt;&gt;"",INDEX('RE-Supplier'!$H$4:$H$1300,MATCH($B95,'RE-Supplier'!$U$4:$U$1300,0),1),"")," ")</f>
        <v xml:space="preserve"> </v>
      </c>
      <c r="H95" s="34" t="str">
        <f>IFERROR(IF($C$1&lt;&gt;"",INDEX('RE-Supplier'!$I$4:$I$1300,MATCH($B95,'RE-Supplier'!$U$4:$U$1300,0),1),"")," ")</f>
        <v xml:space="preserve"> </v>
      </c>
    </row>
    <row r="96" spans="2:8" ht="15.75">
      <c r="B96" s="29" t="str">
        <f t="shared" ref="B96" si="172">IF(AND($M$5&gt;0,B92&lt;$M$5),B92+1,"")</f>
        <v/>
      </c>
      <c r="C96" s="36" t="str">
        <f>IFERROR(IF($C$1&lt;&gt;"",INDEX(ADD!$C$4:$C$1300,MATCH($B96,ADD!$U$4:$U$1300,0),1),"")," ")</f>
        <v xml:space="preserve"> </v>
      </c>
      <c r="D96" s="35" t="str">
        <f>IFERROR(IF($C$1&lt;&gt;"",INDEX(ADD!$D$4:$D$1300,MATCH($B96,ADD!$U$4:$U$1300,0),1),"")," ")</f>
        <v xml:space="preserve"> </v>
      </c>
      <c r="E96" s="35" t="str">
        <f t="shared" ref="E96" si="173">IF(AND($C$1&lt;&gt;"",ISNUMBER(B96)),"وارد","")</f>
        <v/>
      </c>
      <c r="F96" s="18" t="str">
        <f>IFERROR(IF($C$1&lt;&gt;"",INDEX(ADD!$G$4:$G$1300,MATCH($B96,ADD!$U$4:$U$1300,0),1),"")," ")</f>
        <v xml:space="preserve"> </v>
      </c>
      <c r="G96" s="32" t="str">
        <f>IFERROR(IF($C$1&lt;&gt;"",INDEX(ADD!$H$4:$H$1300,MATCH($B96,ADD!$U$4:$U$1300,0),1),"")," ")</f>
        <v xml:space="preserve"> </v>
      </c>
      <c r="H96" s="34" t="str">
        <f>IFERROR(IF($C$1&lt;&gt;"",INDEX(ADD!$I$4:$I$1300,MATCH($B96,ADD!$U$4:$U$1300,0),1),"")," ")</f>
        <v xml:space="preserve"> </v>
      </c>
    </row>
    <row r="97" spans="2:8" ht="15.75">
      <c r="B97" s="30" t="str">
        <f t="shared" ref="B97" si="174">IF(AND($N$5&gt;0,B93&lt;$N$5),B93+1,"")</f>
        <v/>
      </c>
      <c r="C97" s="36" t="str">
        <f>IFERROR(IF($C$1&lt;&gt;"",INDEX('RE-coustmer'!$C$4:$C$1300,MATCH($B97,'RE-coustmer'!$U$4:$U$1300,0),1),"")," ")</f>
        <v xml:space="preserve"> </v>
      </c>
      <c r="D97" s="35" t="str">
        <f>IFERROR(IF($C$1&lt;&gt;"",INDEX('RE-coustmer'!$D$4:$D$1300,MATCH($B97,'RE-coustmer'!$U$4:$U$1300,0),1),"")," ")</f>
        <v xml:space="preserve"> </v>
      </c>
      <c r="E97" s="35" t="str">
        <f t="shared" ref="E97" si="175">IF(AND($C$1&lt;&gt;"",ISNUMBER(B97)),"مرتجع عميل","")</f>
        <v/>
      </c>
      <c r="F97" s="18" t="str">
        <f>IFERROR(IF($C$1&lt;&gt;"",INDEX('RE-coustmer'!$G$4:$G$1300,MATCH($B97,OUT!$U$4:$U$1300,0),1),"")," ")</f>
        <v xml:space="preserve"> </v>
      </c>
      <c r="G97" s="32" t="str">
        <f>IFERROR(IF($C$1&lt;&gt;"",INDEX('RE-coustmer'!$H$4:$H$1300,MATCH($B97,'RE-coustmer'!$U$4:$U$1300,0),1),"")," ")</f>
        <v xml:space="preserve"> </v>
      </c>
      <c r="H97" s="34" t="str">
        <f>IFERROR(IF($C$1&lt;&gt;"",INDEX('RE-coustmer'!$I$4:$I$1300,MATCH($B97,'RE-coustmer'!$U$4:$U$1300,0),1),"")," ")</f>
        <v xml:space="preserve"> </v>
      </c>
    </row>
    <row r="98" spans="2:8" ht="15.75">
      <c r="B98" s="8" t="str">
        <f t="shared" ref="B98" si="176">IF(AND($O$5&gt;0,B94&lt;$O$5),B94+1,"")</f>
        <v/>
      </c>
      <c r="C98" s="36" t="str">
        <f>IFERROR(IF($C$1&lt;&gt;"",INDEX(OUT!$C$4:$C$1300,MATCH($B98,OUT!$U$4:$U$1300,0),1),"")," ")</f>
        <v xml:space="preserve"> </v>
      </c>
      <c r="D98" s="35" t="str">
        <f>IFERROR(IF($C$1&lt;&gt;"",INDEX(OUT!$D$4:$D$1300,MATCH($B98,OUT!$U$4:$U$1300,0),1),"")," ")</f>
        <v xml:space="preserve"> </v>
      </c>
      <c r="E98" s="35" t="str">
        <f t="shared" ref="E98" si="177">IF(AND($C$1&lt;&gt;"",ISNUMBER(B98)),"منصرف","")</f>
        <v/>
      </c>
      <c r="F98" s="18" t="str">
        <f>IFERROR(IF($C$1&lt;&gt;"",INDEX(OUT!$G$4:$G$1300,MATCH($B98,OUT!$U$4:$U$1300,0),1),"")," ")</f>
        <v xml:space="preserve"> </v>
      </c>
      <c r="G98" s="32" t="str">
        <f>IFERROR(IF($C$1&lt;&gt;"",INDEX(OUT!$H$4:$H$1300,MATCH($B98,OUT!$U$4:$U$1300,0),1),"")," ")</f>
        <v xml:space="preserve"> </v>
      </c>
      <c r="H98" s="34" t="str">
        <f>IFERROR(IF($C$1&lt;&gt;"",INDEX(OUT!$I$4:$I$1300,MATCH($B98,OUT!$U$4:$U$1300,0),1),"")," ")</f>
        <v xml:space="preserve"> </v>
      </c>
    </row>
    <row r="99" spans="2:8" ht="15.75">
      <c r="B99" s="31" t="str">
        <f t="shared" ref="B99" si="178">IF(AND($P$5&gt;0,B95&lt;$M$5),B95+1,"")</f>
        <v/>
      </c>
      <c r="C99" s="36" t="str">
        <f>IFERROR(IF($C$1&lt;&gt;"",INDEX('RE-Supplier'!$C$4:$C$1300,MATCH($B99,'RE-Supplier'!$U$4:$U$1300,0),1),"")," ")</f>
        <v xml:space="preserve"> </v>
      </c>
      <c r="D99" s="35" t="str">
        <f>IFERROR(IF($C$1&lt;&gt;"",INDEX('RE-Supplier'!$D$4:$D$1300,MATCH($B99,'RE-Supplier'!$U$4:$U$1300,0),1),"")," ")</f>
        <v xml:space="preserve"> </v>
      </c>
      <c r="E99" s="35" t="str">
        <f t="shared" ref="E99" si="179">IF(AND($C$1&lt;&gt;"",ISNUMBER(B99)),"مرتجع مورد","")</f>
        <v/>
      </c>
      <c r="F99" s="18" t="str">
        <f>IFERROR(IF($C$1&lt;&gt;"",INDEX('RE-Supplier'!$G$4:$G$1300,MATCH($B99,'RE-Supplier'!$U$4:$U$1300,0),1),"")," ")</f>
        <v xml:space="preserve"> </v>
      </c>
      <c r="G99" s="32" t="str">
        <f>IFERROR(IF($C$1&lt;&gt;"",INDEX('RE-Supplier'!$H$4:$H$1300,MATCH($B99,'RE-Supplier'!$U$4:$U$1300,0),1),"")," ")</f>
        <v xml:space="preserve"> </v>
      </c>
      <c r="H99" s="34" t="str">
        <f>IFERROR(IF($C$1&lt;&gt;"",INDEX('RE-Supplier'!$I$4:$I$1300,MATCH($B99,'RE-Supplier'!$U$4:$U$1300,0),1),"")," ")</f>
        <v xml:space="preserve"> </v>
      </c>
    </row>
    <row r="100" spans="2:8" ht="15.75">
      <c r="B100" s="29" t="str">
        <f t="shared" ref="B100" si="180">IF(AND($M$5&gt;0,B96&lt;$M$5),B96+1,"")</f>
        <v/>
      </c>
      <c r="C100" s="36" t="str">
        <f>IFERROR(IF($C$1&lt;&gt;"",INDEX(ADD!$C$4:$C$1300,MATCH($B100,ADD!$U$4:$U$1300,0),1),"")," ")</f>
        <v xml:space="preserve"> </v>
      </c>
      <c r="D100" s="35" t="str">
        <f>IFERROR(IF($C$1&lt;&gt;"",INDEX(ADD!$D$4:$D$1300,MATCH($B100,ADD!$U$4:$U$1300,0),1),"")," ")</f>
        <v xml:space="preserve"> </v>
      </c>
      <c r="E100" s="35" t="str">
        <f t="shared" ref="E100" si="181">IF(AND($C$1&lt;&gt;"",ISNUMBER(B100)),"وارد","")</f>
        <v/>
      </c>
      <c r="F100" s="18" t="str">
        <f>IFERROR(IF($C$1&lt;&gt;"",INDEX(ADD!$G$4:$G$1300,MATCH($B100,ADD!$U$4:$U$1300,0),1),"")," ")</f>
        <v xml:space="preserve"> </v>
      </c>
      <c r="G100" s="32" t="str">
        <f>IFERROR(IF($C$1&lt;&gt;"",INDEX(ADD!$H$4:$H$1300,MATCH($B100,ADD!$U$4:$U$1300,0),1),"")," ")</f>
        <v xml:space="preserve"> </v>
      </c>
      <c r="H100" s="34" t="str">
        <f>IFERROR(IF($C$1&lt;&gt;"",INDEX(ADD!$I$4:$I$1300,MATCH($B100,ADD!$U$4:$U$1300,0),1),"")," ")</f>
        <v xml:space="preserve"> </v>
      </c>
    </row>
    <row r="101" spans="2:8" ht="15.75">
      <c r="B101" s="30" t="str">
        <f t="shared" ref="B101" si="182">IF(AND($N$5&gt;0,B97&lt;$N$5),B97+1,"")</f>
        <v/>
      </c>
      <c r="C101" s="36" t="str">
        <f>IFERROR(IF($C$1&lt;&gt;"",INDEX('RE-coustmer'!$C$4:$C$1300,MATCH($B101,'RE-coustmer'!$U$4:$U$1300,0),1),"")," ")</f>
        <v xml:space="preserve"> </v>
      </c>
      <c r="D101" s="35" t="str">
        <f>IFERROR(IF($C$1&lt;&gt;"",INDEX('RE-coustmer'!$D$4:$D$1300,MATCH($B101,'RE-coustmer'!$U$4:$U$1300,0),1),"")," ")</f>
        <v xml:space="preserve"> </v>
      </c>
      <c r="E101" s="35" t="str">
        <f t="shared" ref="E101" si="183">IF(AND($C$1&lt;&gt;"",ISNUMBER(B101)),"مرتجع عميل","")</f>
        <v/>
      </c>
      <c r="F101" s="18" t="str">
        <f>IFERROR(IF($C$1&lt;&gt;"",INDEX('RE-coustmer'!$G$4:$G$1300,MATCH($B101,OUT!$U$4:$U$1300,0),1),"")," ")</f>
        <v xml:space="preserve"> </v>
      </c>
      <c r="G101" s="32" t="str">
        <f>IFERROR(IF($C$1&lt;&gt;"",INDEX('RE-coustmer'!$H$4:$H$1300,MATCH($B101,'RE-coustmer'!$U$4:$U$1300,0),1),"")," ")</f>
        <v xml:space="preserve"> </v>
      </c>
      <c r="H101" s="34" t="str">
        <f>IFERROR(IF($C$1&lt;&gt;"",INDEX('RE-coustmer'!$I$4:$I$1300,MATCH($B101,'RE-coustmer'!$U$4:$U$1300,0),1),"")," ")</f>
        <v xml:space="preserve"> </v>
      </c>
    </row>
    <row r="102" spans="2:8" ht="15.75">
      <c r="B102" s="8" t="str">
        <f t="shared" ref="B102" si="184">IF(AND($O$5&gt;0,B98&lt;$O$5),B98+1,"")</f>
        <v/>
      </c>
      <c r="C102" s="36" t="str">
        <f>IFERROR(IF($C$1&lt;&gt;"",INDEX(OUT!$C$4:$C$1300,MATCH($B102,OUT!$U$4:$U$1300,0),1),"")," ")</f>
        <v xml:space="preserve"> </v>
      </c>
      <c r="D102" s="35" t="str">
        <f>IFERROR(IF($C$1&lt;&gt;"",INDEX(OUT!$D$4:$D$1300,MATCH($B102,OUT!$U$4:$U$1300,0),1),"")," ")</f>
        <v xml:space="preserve"> </v>
      </c>
      <c r="E102" s="35" t="str">
        <f t="shared" ref="E102" si="185">IF(AND($C$1&lt;&gt;"",ISNUMBER(B102)),"منصرف","")</f>
        <v/>
      </c>
      <c r="F102" s="18" t="str">
        <f>IFERROR(IF($C$1&lt;&gt;"",INDEX(OUT!$G$4:$G$1300,MATCH($B102,OUT!$U$4:$U$1300,0),1),"")," ")</f>
        <v xml:space="preserve"> </v>
      </c>
      <c r="G102" s="32" t="str">
        <f>IFERROR(IF($C$1&lt;&gt;"",INDEX(OUT!$H$4:$H$1300,MATCH($B102,OUT!$U$4:$U$1300,0),1),"")," ")</f>
        <v xml:space="preserve"> </v>
      </c>
      <c r="H102" s="34" t="str">
        <f>IFERROR(IF($C$1&lt;&gt;"",INDEX(OUT!$I$4:$I$1300,MATCH($B102,OUT!$U$4:$U$1300,0),1),"")," ")</f>
        <v xml:space="preserve"> </v>
      </c>
    </row>
    <row r="103" spans="2:8" ht="15.75">
      <c r="B103" s="31" t="str">
        <f t="shared" ref="B103" si="186">IF(AND($P$5&gt;0,B99&lt;$M$5),B99+1,"")</f>
        <v/>
      </c>
      <c r="C103" s="36" t="str">
        <f>IFERROR(IF($C$1&lt;&gt;"",INDEX('RE-Supplier'!$C$4:$C$1300,MATCH($B103,'RE-Supplier'!$U$4:$U$1300,0),1),"")," ")</f>
        <v xml:space="preserve"> </v>
      </c>
      <c r="D103" s="35" t="str">
        <f>IFERROR(IF($C$1&lt;&gt;"",INDEX('RE-Supplier'!$D$4:$D$1300,MATCH($B103,'RE-Supplier'!$U$4:$U$1300,0),1),"")," ")</f>
        <v xml:space="preserve"> </v>
      </c>
      <c r="E103" s="35" t="str">
        <f t="shared" ref="E103" si="187">IF(AND($C$1&lt;&gt;"",ISNUMBER(B103)),"مرتجع مورد","")</f>
        <v/>
      </c>
      <c r="F103" s="18" t="str">
        <f>IFERROR(IF($C$1&lt;&gt;"",INDEX('RE-Supplier'!$G$4:$G$1300,MATCH($B103,'RE-Supplier'!$U$4:$U$1300,0),1),"")," ")</f>
        <v xml:space="preserve"> </v>
      </c>
      <c r="G103" s="32" t="str">
        <f>IFERROR(IF($C$1&lt;&gt;"",INDEX('RE-Supplier'!$H$4:$H$1300,MATCH($B103,'RE-Supplier'!$U$4:$U$1300,0),1),"")," ")</f>
        <v xml:space="preserve"> </v>
      </c>
      <c r="H103" s="34" t="str">
        <f>IFERROR(IF($C$1&lt;&gt;"",INDEX('RE-Supplier'!$I$4:$I$1300,MATCH($B103,'RE-Supplier'!$U$4:$U$1300,0),1),"")," ")</f>
        <v xml:space="preserve"> </v>
      </c>
    </row>
    <row r="104" spans="2:8" ht="15.75">
      <c r="B104" s="29" t="str">
        <f t="shared" ref="B104" si="188">IF(AND($M$5&gt;0,B100&lt;$M$5),B100+1,"")</f>
        <v/>
      </c>
      <c r="C104" s="36" t="str">
        <f>IFERROR(IF($C$1&lt;&gt;"",INDEX(ADD!$C$4:$C$1300,MATCH($B104,ADD!$U$4:$U$1300,0),1),"")," ")</f>
        <v xml:space="preserve"> </v>
      </c>
      <c r="D104" s="35" t="str">
        <f>IFERROR(IF($C$1&lt;&gt;"",INDEX(ADD!$D$4:$D$1300,MATCH($B104,ADD!$U$4:$U$1300,0),1),"")," ")</f>
        <v xml:space="preserve"> </v>
      </c>
      <c r="E104" s="35" t="str">
        <f t="shared" ref="E104" si="189">IF(AND($C$1&lt;&gt;"",ISNUMBER(B104)),"وارد","")</f>
        <v/>
      </c>
      <c r="F104" s="18" t="str">
        <f>IFERROR(IF($C$1&lt;&gt;"",INDEX(ADD!$G$4:$G$1300,MATCH($B104,ADD!$U$4:$U$1300,0),1),"")," ")</f>
        <v xml:space="preserve"> </v>
      </c>
      <c r="G104" s="32" t="str">
        <f>IFERROR(IF($C$1&lt;&gt;"",INDEX(ADD!$H$4:$H$1300,MATCH($B104,ADD!$U$4:$U$1300,0),1),"")," ")</f>
        <v xml:space="preserve"> </v>
      </c>
      <c r="H104" s="34" t="str">
        <f>IFERROR(IF($C$1&lt;&gt;"",INDEX(ADD!$I$4:$I$1300,MATCH($B104,ADD!$U$4:$U$1300,0),1),"")," ")</f>
        <v xml:space="preserve"> </v>
      </c>
    </row>
    <row r="105" spans="2:8" ht="15.75">
      <c r="B105" s="30" t="str">
        <f t="shared" ref="B105" si="190">IF(AND($N$5&gt;0,B101&lt;$N$5),B101+1,"")</f>
        <v/>
      </c>
      <c r="C105" s="36" t="str">
        <f>IFERROR(IF($C$1&lt;&gt;"",INDEX('RE-coustmer'!$C$4:$C$1300,MATCH($B105,'RE-coustmer'!$U$4:$U$1300,0),1),"")," ")</f>
        <v xml:space="preserve"> </v>
      </c>
      <c r="D105" s="35" t="str">
        <f>IFERROR(IF($C$1&lt;&gt;"",INDEX('RE-coustmer'!$D$4:$D$1300,MATCH($B105,'RE-coustmer'!$U$4:$U$1300,0),1),"")," ")</f>
        <v xml:space="preserve"> </v>
      </c>
      <c r="E105" s="35" t="str">
        <f t="shared" ref="E105" si="191">IF(AND($C$1&lt;&gt;"",ISNUMBER(B105)),"مرتجع عميل","")</f>
        <v/>
      </c>
      <c r="F105" s="18" t="str">
        <f>IFERROR(IF($C$1&lt;&gt;"",INDEX('RE-coustmer'!$G$4:$G$1300,MATCH($B105,OUT!$U$4:$U$1300,0),1),"")," ")</f>
        <v xml:space="preserve"> </v>
      </c>
      <c r="G105" s="32" t="str">
        <f>IFERROR(IF($C$1&lt;&gt;"",INDEX('RE-coustmer'!$H$4:$H$1300,MATCH($B105,'RE-coustmer'!$U$4:$U$1300,0),1),"")," ")</f>
        <v xml:space="preserve"> </v>
      </c>
      <c r="H105" s="34" t="str">
        <f>IFERROR(IF($C$1&lt;&gt;"",INDEX('RE-coustmer'!$I$4:$I$1300,MATCH($B105,'RE-coustmer'!$U$4:$U$1300,0),1),"")," ")</f>
        <v xml:space="preserve"> </v>
      </c>
    </row>
    <row r="106" spans="2:8" ht="15.75">
      <c r="B106" s="8" t="str">
        <f t="shared" ref="B106" si="192">IF(AND($O$5&gt;0,B102&lt;$O$5),B102+1,"")</f>
        <v/>
      </c>
      <c r="C106" s="36" t="str">
        <f>IFERROR(IF($C$1&lt;&gt;"",INDEX(OUT!$C$4:$C$1300,MATCH($B106,OUT!$U$4:$U$1300,0),1),"")," ")</f>
        <v xml:space="preserve"> </v>
      </c>
      <c r="D106" s="35" t="str">
        <f>IFERROR(IF($C$1&lt;&gt;"",INDEX(OUT!$D$4:$D$1300,MATCH($B106,OUT!$U$4:$U$1300,0),1),"")," ")</f>
        <v xml:space="preserve"> </v>
      </c>
      <c r="E106" s="35" t="str">
        <f t="shared" ref="E106" si="193">IF(AND($C$1&lt;&gt;"",ISNUMBER(B106)),"منصرف","")</f>
        <v/>
      </c>
      <c r="F106" s="18" t="str">
        <f>IFERROR(IF($C$1&lt;&gt;"",INDEX(OUT!$G$4:$G$1300,MATCH($B106,OUT!$U$4:$U$1300,0),1),"")," ")</f>
        <v xml:space="preserve"> </v>
      </c>
      <c r="G106" s="32" t="str">
        <f>IFERROR(IF($C$1&lt;&gt;"",INDEX(OUT!$H$4:$H$1300,MATCH($B106,OUT!$U$4:$U$1300,0),1),"")," ")</f>
        <v xml:space="preserve"> </v>
      </c>
      <c r="H106" s="34" t="str">
        <f>IFERROR(IF($C$1&lt;&gt;"",INDEX(OUT!$I$4:$I$1300,MATCH($B106,OUT!$U$4:$U$1300,0),1),"")," ")</f>
        <v xml:space="preserve"> </v>
      </c>
    </row>
    <row r="107" spans="2:8" ht="15.75">
      <c r="B107" s="31" t="str">
        <f t="shared" ref="B107" si="194">IF(AND($P$5&gt;0,B103&lt;$M$5),B103+1,"")</f>
        <v/>
      </c>
      <c r="C107" s="36" t="str">
        <f>IFERROR(IF($C$1&lt;&gt;"",INDEX('RE-Supplier'!$C$4:$C$1300,MATCH($B107,'RE-Supplier'!$U$4:$U$1300,0),1),"")," ")</f>
        <v xml:space="preserve"> </v>
      </c>
      <c r="D107" s="35" t="str">
        <f>IFERROR(IF($C$1&lt;&gt;"",INDEX('RE-Supplier'!$D$4:$D$1300,MATCH($B107,'RE-Supplier'!$U$4:$U$1300,0),1),"")," ")</f>
        <v xml:space="preserve"> </v>
      </c>
      <c r="E107" s="35" t="str">
        <f t="shared" ref="E107" si="195">IF(AND($C$1&lt;&gt;"",ISNUMBER(B107)),"مرتجع مورد","")</f>
        <v/>
      </c>
      <c r="F107" s="18" t="str">
        <f>IFERROR(IF($C$1&lt;&gt;"",INDEX('RE-Supplier'!$G$4:$G$1300,MATCH($B107,'RE-Supplier'!$U$4:$U$1300,0),1),"")," ")</f>
        <v xml:space="preserve"> </v>
      </c>
      <c r="G107" s="32" t="str">
        <f>IFERROR(IF($C$1&lt;&gt;"",INDEX('RE-Supplier'!$H$4:$H$1300,MATCH($B107,'RE-Supplier'!$U$4:$U$1300,0),1),"")," ")</f>
        <v xml:space="preserve"> </v>
      </c>
      <c r="H107" s="34" t="str">
        <f>IFERROR(IF($C$1&lt;&gt;"",INDEX('RE-Supplier'!$I$4:$I$1300,MATCH($B107,'RE-Supplier'!$U$4:$U$1300,0),1),"")," ")</f>
        <v xml:space="preserve"> </v>
      </c>
    </row>
    <row r="108" spans="2:8" ht="15.75">
      <c r="B108" s="29" t="str">
        <f t="shared" ref="B108" si="196">IF(AND($M$5&gt;0,B104&lt;$M$5),B104+1,"")</f>
        <v/>
      </c>
      <c r="C108" s="36" t="str">
        <f>IFERROR(IF($C$1&lt;&gt;"",INDEX(ADD!$C$4:$C$1300,MATCH($B108,ADD!$U$4:$U$1300,0),1),"")," ")</f>
        <v xml:space="preserve"> </v>
      </c>
      <c r="D108" s="35" t="str">
        <f>IFERROR(IF($C$1&lt;&gt;"",INDEX(ADD!$D$4:$D$1300,MATCH($B108,ADD!$U$4:$U$1300,0),1),"")," ")</f>
        <v xml:space="preserve"> </v>
      </c>
      <c r="E108" s="35" t="str">
        <f t="shared" ref="E108" si="197">IF(AND($C$1&lt;&gt;"",ISNUMBER(B108)),"وارد","")</f>
        <v/>
      </c>
      <c r="F108" s="18" t="str">
        <f>IFERROR(IF($C$1&lt;&gt;"",INDEX(ADD!$G$4:$G$1300,MATCH($B108,ADD!$U$4:$U$1300,0),1),"")," ")</f>
        <v xml:space="preserve"> </v>
      </c>
      <c r="G108" s="32" t="str">
        <f>IFERROR(IF($C$1&lt;&gt;"",INDEX(ADD!$H$4:$H$1300,MATCH($B108,ADD!$U$4:$U$1300,0),1),"")," ")</f>
        <v xml:space="preserve"> </v>
      </c>
      <c r="H108" s="34" t="str">
        <f>IFERROR(IF($C$1&lt;&gt;"",INDEX(ADD!$I$4:$I$1300,MATCH($B108,ADD!$U$4:$U$1300,0),1),"")," ")</f>
        <v xml:space="preserve"> </v>
      </c>
    </row>
    <row r="109" spans="2:8" ht="15.75">
      <c r="B109" s="30" t="str">
        <f t="shared" ref="B109" si="198">IF(AND($N$5&gt;0,B105&lt;$N$5),B105+1,"")</f>
        <v/>
      </c>
      <c r="C109" s="36" t="str">
        <f>IFERROR(IF($C$1&lt;&gt;"",INDEX('RE-coustmer'!$C$4:$C$1300,MATCH($B109,'RE-coustmer'!$U$4:$U$1300,0),1),"")," ")</f>
        <v xml:space="preserve"> </v>
      </c>
      <c r="D109" s="35" t="str">
        <f>IFERROR(IF($C$1&lt;&gt;"",INDEX('RE-coustmer'!$D$4:$D$1300,MATCH($B109,'RE-coustmer'!$U$4:$U$1300,0),1),"")," ")</f>
        <v xml:space="preserve"> </v>
      </c>
      <c r="E109" s="35" t="str">
        <f t="shared" ref="E109" si="199">IF(AND($C$1&lt;&gt;"",ISNUMBER(B109)),"مرتجع عميل","")</f>
        <v/>
      </c>
      <c r="F109" s="18" t="str">
        <f>IFERROR(IF($C$1&lt;&gt;"",INDEX('RE-coustmer'!$G$4:$G$1300,MATCH($B109,OUT!$U$4:$U$1300,0),1),"")," ")</f>
        <v xml:space="preserve"> </v>
      </c>
      <c r="G109" s="32" t="str">
        <f>IFERROR(IF($C$1&lt;&gt;"",INDEX('RE-coustmer'!$H$4:$H$1300,MATCH($B109,'RE-coustmer'!$U$4:$U$1300,0),1),"")," ")</f>
        <v xml:space="preserve"> </v>
      </c>
      <c r="H109" s="34" t="str">
        <f>IFERROR(IF($C$1&lt;&gt;"",INDEX('RE-coustmer'!$I$4:$I$1300,MATCH($B109,'RE-coustmer'!$U$4:$U$1300,0),1),"")," ")</f>
        <v xml:space="preserve"> </v>
      </c>
    </row>
    <row r="110" spans="2:8" ht="15.75">
      <c r="B110" s="8" t="str">
        <f t="shared" ref="B110" si="200">IF(AND($O$5&gt;0,B106&lt;$O$5),B106+1,"")</f>
        <v/>
      </c>
      <c r="C110" s="36" t="str">
        <f>IFERROR(IF($C$1&lt;&gt;"",INDEX(OUT!$C$4:$C$1300,MATCH($B110,OUT!$U$4:$U$1300,0),1),"")," ")</f>
        <v xml:space="preserve"> </v>
      </c>
      <c r="D110" s="35" t="str">
        <f>IFERROR(IF($C$1&lt;&gt;"",INDEX(OUT!$D$4:$D$1300,MATCH($B110,OUT!$U$4:$U$1300,0),1),"")," ")</f>
        <v xml:space="preserve"> </v>
      </c>
      <c r="E110" s="35" t="str">
        <f t="shared" ref="E110" si="201">IF(AND($C$1&lt;&gt;"",ISNUMBER(B110)),"منصرف","")</f>
        <v/>
      </c>
      <c r="F110" s="18" t="str">
        <f>IFERROR(IF($C$1&lt;&gt;"",INDEX(OUT!$G$4:$G$1300,MATCH($B110,OUT!$U$4:$U$1300,0),1),"")," ")</f>
        <v xml:space="preserve"> </v>
      </c>
      <c r="G110" s="32" t="str">
        <f>IFERROR(IF($C$1&lt;&gt;"",INDEX(OUT!$H$4:$H$1300,MATCH($B110,OUT!$U$4:$U$1300,0),1),"")," ")</f>
        <v xml:space="preserve"> </v>
      </c>
      <c r="H110" s="34" t="str">
        <f>IFERROR(IF($C$1&lt;&gt;"",INDEX(OUT!$I$4:$I$1300,MATCH($B110,OUT!$U$4:$U$1300,0),1),"")," ")</f>
        <v xml:space="preserve"> </v>
      </c>
    </row>
    <row r="111" spans="2:8" ht="15.75">
      <c r="B111" s="31" t="str">
        <f t="shared" ref="B111" si="202">IF(AND($P$5&gt;0,B107&lt;$M$5),B107+1,"")</f>
        <v/>
      </c>
      <c r="C111" s="36" t="str">
        <f>IFERROR(IF($C$1&lt;&gt;"",INDEX('RE-Supplier'!$C$4:$C$1300,MATCH($B111,'RE-Supplier'!$U$4:$U$1300,0),1),"")," ")</f>
        <v xml:space="preserve"> </v>
      </c>
      <c r="D111" s="35" t="str">
        <f>IFERROR(IF($C$1&lt;&gt;"",INDEX('RE-Supplier'!$D$4:$D$1300,MATCH($B111,'RE-Supplier'!$U$4:$U$1300,0),1),"")," ")</f>
        <v xml:space="preserve"> </v>
      </c>
      <c r="E111" s="35" t="str">
        <f t="shared" ref="E111" si="203">IF(AND($C$1&lt;&gt;"",ISNUMBER(B111)),"مرتجع مورد","")</f>
        <v/>
      </c>
      <c r="F111" s="18" t="str">
        <f>IFERROR(IF($C$1&lt;&gt;"",INDEX('RE-Supplier'!$G$4:$G$1300,MATCH($B111,'RE-Supplier'!$U$4:$U$1300,0),1),"")," ")</f>
        <v xml:space="preserve"> </v>
      </c>
      <c r="G111" s="32" t="str">
        <f>IFERROR(IF($C$1&lt;&gt;"",INDEX('RE-Supplier'!$H$4:$H$1300,MATCH($B111,'RE-Supplier'!$U$4:$U$1300,0),1),"")," ")</f>
        <v xml:space="preserve"> </v>
      </c>
      <c r="H111" s="34" t="str">
        <f>IFERROR(IF($C$1&lt;&gt;"",INDEX('RE-Supplier'!$I$4:$I$1300,MATCH($B111,'RE-Supplier'!$U$4:$U$1300,0),1),"")," ")</f>
        <v xml:space="preserve"> </v>
      </c>
    </row>
    <row r="112" spans="2:8" ht="15.75">
      <c r="B112" s="29" t="str">
        <f t="shared" ref="B112" si="204">IF(AND($M$5&gt;0,B108&lt;$M$5),B108+1,"")</f>
        <v/>
      </c>
      <c r="C112" s="36" t="str">
        <f>IFERROR(IF($C$1&lt;&gt;"",INDEX(ADD!$C$4:$C$1300,MATCH($B112,ADD!$U$4:$U$1300,0),1),"")," ")</f>
        <v xml:space="preserve"> </v>
      </c>
      <c r="D112" s="35" t="str">
        <f>IFERROR(IF($C$1&lt;&gt;"",INDEX(ADD!$D$4:$D$1300,MATCH($B112,ADD!$U$4:$U$1300,0),1),"")," ")</f>
        <v xml:space="preserve"> </v>
      </c>
      <c r="E112" s="35" t="str">
        <f t="shared" ref="E112" si="205">IF(AND($C$1&lt;&gt;"",ISNUMBER(B112)),"وارد","")</f>
        <v/>
      </c>
      <c r="F112" s="18" t="str">
        <f>IFERROR(IF($C$1&lt;&gt;"",INDEX(ADD!$G$4:$G$1300,MATCH($B112,ADD!$U$4:$U$1300,0),1),"")," ")</f>
        <v xml:space="preserve"> </v>
      </c>
      <c r="G112" s="32" t="str">
        <f>IFERROR(IF($C$1&lt;&gt;"",INDEX(ADD!$H$4:$H$1300,MATCH($B112,ADD!$U$4:$U$1300,0),1),"")," ")</f>
        <v xml:space="preserve"> </v>
      </c>
      <c r="H112" s="34" t="str">
        <f>IFERROR(IF($C$1&lt;&gt;"",INDEX(ADD!$I$4:$I$1300,MATCH($B112,ADD!$U$4:$U$1300,0),1),"")," ")</f>
        <v xml:space="preserve"> </v>
      </c>
    </row>
    <row r="113" spans="2:8" ht="15.75">
      <c r="B113" s="30" t="str">
        <f t="shared" ref="B113" si="206">IF(AND($N$5&gt;0,B109&lt;$N$5),B109+1,"")</f>
        <v/>
      </c>
      <c r="C113" s="36" t="str">
        <f>IFERROR(IF($C$1&lt;&gt;"",INDEX('RE-coustmer'!$C$4:$C$1300,MATCH($B113,'RE-coustmer'!$U$4:$U$1300,0),1),"")," ")</f>
        <v xml:space="preserve"> </v>
      </c>
      <c r="D113" s="35" t="str">
        <f>IFERROR(IF($C$1&lt;&gt;"",INDEX('RE-coustmer'!$D$4:$D$1300,MATCH($B113,'RE-coustmer'!$U$4:$U$1300,0),1),"")," ")</f>
        <v xml:space="preserve"> </v>
      </c>
      <c r="E113" s="35" t="str">
        <f t="shared" ref="E113" si="207">IF(AND($C$1&lt;&gt;"",ISNUMBER(B113)),"مرتجع عميل","")</f>
        <v/>
      </c>
      <c r="F113" s="18" t="str">
        <f>IFERROR(IF($C$1&lt;&gt;"",INDEX('RE-coustmer'!$G$4:$G$1300,MATCH($B113,OUT!$U$4:$U$1300,0),1),"")," ")</f>
        <v xml:space="preserve"> </v>
      </c>
      <c r="G113" s="32" t="str">
        <f>IFERROR(IF($C$1&lt;&gt;"",INDEX('RE-coustmer'!$H$4:$H$1300,MATCH($B113,'RE-coustmer'!$U$4:$U$1300,0),1),"")," ")</f>
        <v xml:space="preserve"> </v>
      </c>
      <c r="H113" s="34" t="str">
        <f>IFERROR(IF($C$1&lt;&gt;"",INDEX('RE-coustmer'!$I$4:$I$1300,MATCH($B113,'RE-coustmer'!$U$4:$U$1300,0),1),"")," ")</f>
        <v xml:space="preserve"> </v>
      </c>
    </row>
    <row r="114" spans="2:8" ht="15.75">
      <c r="B114" s="8" t="str">
        <f t="shared" ref="B114" si="208">IF(AND($O$5&gt;0,B110&lt;$O$5),B110+1,"")</f>
        <v/>
      </c>
      <c r="C114" s="36" t="str">
        <f>IFERROR(IF($C$1&lt;&gt;"",INDEX(OUT!$C$4:$C$1300,MATCH($B114,OUT!$U$4:$U$1300,0),1),"")," ")</f>
        <v xml:space="preserve"> </v>
      </c>
      <c r="D114" s="35" t="str">
        <f>IFERROR(IF($C$1&lt;&gt;"",INDEX(OUT!$D$4:$D$1300,MATCH($B114,OUT!$U$4:$U$1300,0),1),"")," ")</f>
        <v xml:space="preserve"> </v>
      </c>
      <c r="E114" s="35" t="str">
        <f t="shared" ref="E114" si="209">IF(AND($C$1&lt;&gt;"",ISNUMBER(B114)),"منصرف","")</f>
        <v/>
      </c>
      <c r="F114" s="18" t="str">
        <f>IFERROR(IF($C$1&lt;&gt;"",INDEX(OUT!$G$4:$G$1300,MATCH($B114,OUT!$U$4:$U$1300,0),1),"")," ")</f>
        <v xml:space="preserve"> </v>
      </c>
      <c r="G114" s="32" t="str">
        <f>IFERROR(IF($C$1&lt;&gt;"",INDEX(OUT!$H$4:$H$1300,MATCH($B114,OUT!$U$4:$U$1300,0),1),"")," ")</f>
        <v xml:space="preserve"> </v>
      </c>
      <c r="H114" s="34" t="str">
        <f>IFERROR(IF($C$1&lt;&gt;"",INDEX(OUT!$I$4:$I$1300,MATCH($B114,OUT!$U$4:$U$1300,0),1),"")," ")</f>
        <v xml:space="preserve"> </v>
      </c>
    </row>
    <row r="115" spans="2:8" ht="15.75">
      <c r="B115" s="31" t="str">
        <f t="shared" ref="B115" si="210">IF(AND($P$5&gt;0,B111&lt;$M$5),B111+1,"")</f>
        <v/>
      </c>
      <c r="C115" s="36" t="str">
        <f>IFERROR(IF($C$1&lt;&gt;"",INDEX('RE-Supplier'!$C$4:$C$1300,MATCH($B115,'RE-Supplier'!$U$4:$U$1300,0),1),"")," ")</f>
        <v xml:space="preserve"> </v>
      </c>
      <c r="D115" s="35" t="str">
        <f>IFERROR(IF($C$1&lt;&gt;"",INDEX('RE-Supplier'!$D$4:$D$1300,MATCH($B115,'RE-Supplier'!$U$4:$U$1300,0),1),"")," ")</f>
        <v xml:space="preserve"> </v>
      </c>
      <c r="E115" s="35" t="str">
        <f t="shared" ref="E115" si="211">IF(AND($C$1&lt;&gt;"",ISNUMBER(B115)),"مرتجع مورد","")</f>
        <v/>
      </c>
      <c r="F115" s="18" t="str">
        <f>IFERROR(IF($C$1&lt;&gt;"",INDEX('RE-Supplier'!$G$4:$G$1300,MATCH($B115,'RE-Supplier'!$U$4:$U$1300,0),1),"")," ")</f>
        <v xml:space="preserve"> </v>
      </c>
      <c r="G115" s="32" t="str">
        <f>IFERROR(IF($C$1&lt;&gt;"",INDEX('RE-Supplier'!$H$4:$H$1300,MATCH($B115,'RE-Supplier'!$U$4:$U$1300,0),1),"")," ")</f>
        <v xml:space="preserve"> </v>
      </c>
      <c r="H115" s="34" t="str">
        <f>IFERROR(IF($C$1&lt;&gt;"",INDEX('RE-Supplier'!$I$4:$I$1300,MATCH($B115,'RE-Supplier'!$U$4:$U$1300,0),1),"")," ")</f>
        <v xml:space="preserve"> </v>
      </c>
    </row>
    <row r="116" spans="2:8" ht="15.75">
      <c r="B116" s="29" t="str">
        <f t="shared" ref="B116" si="212">IF(AND($M$5&gt;0,B112&lt;$M$5),B112+1,"")</f>
        <v/>
      </c>
      <c r="C116" s="36" t="str">
        <f>IFERROR(IF($C$1&lt;&gt;"",INDEX(ADD!$C$4:$C$1300,MATCH($B116,ADD!$U$4:$U$1300,0),1),"")," ")</f>
        <v xml:space="preserve"> </v>
      </c>
      <c r="D116" s="35" t="str">
        <f>IFERROR(IF($C$1&lt;&gt;"",INDEX(ADD!$D$4:$D$1300,MATCH($B116,ADD!$U$4:$U$1300,0),1),"")," ")</f>
        <v xml:space="preserve"> </v>
      </c>
      <c r="E116" s="35" t="str">
        <f t="shared" ref="E116" si="213">IF(AND($C$1&lt;&gt;"",ISNUMBER(B116)),"وارد","")</f>
        <v/>
      </c>
      <c r="F116" s="18" t="str">
        <f>IFERROR(IF($C$1&lt;&gt;"",INDEX(ADD!$G$4:$G$1300,MATCH($B116,ADD!$U$4:$U$1300,0),1),"")," ")</f>
        <v xml:space="preserve"> </v>
      </c>
      <c r="G116" s="32" t="str">
        <f>IFERROR(IF($C$1&lt;&gt;"",INDEX(ADD!$H$4:$H$1300,MATCH($B116,ADD!$U$4:$U$1300,0),1),"")," ")</f>
        <v xml:space="preserve"> </v>
      </c>
      <c r="H116" s="34" t="str">
        <f>IFERROR(IF($C$1&lt;&gt;"",INDEX(ADD!$I$4:$I$1300,MATCH($B116,ADD!$U$4:$U$1300,0),1),"")," ")</f>
        <v xml:space="preserve"> </v>
      </c>
    </row>
    <row r="117" spans="2:8" ht="15.75">
      <c r="B117" s="30" t="str">
        <f t="shared" ref="B117" si="214">IF(AND($N$5&gt;0,B113&lt;$N$5),B113+1,"")</f>
        <v/>
      </c>
      <c r="C117" s="36" t="str">
        <f>IFERROR(IF($C$1&lt;&gt;"",INDEX('RE-coustmer'!$C$4:$C$1300,MATCH($B117,'RE-coustmer'!$U$4:$U$1300,0),1),"")," ")</f>
        <v xml:space="preserve"> </v>
      </c>
      <c r="D117" s="35" t="str">
        <f>IFERROR(IF($C$1&lt;&gt;"",INDEX('RE-coustmer'!$D$4:$D$1300,MATCH($B117,'RE-coustmer'!$U$4:$U$1300,0),1),"")," ")</f>
        <v xml:space="preserve"> </v>
      </c>
      <c r="E117" s="35" t="str">
        <f t="shared" ref="E117" si="215">IF(AND($C$1&lt;&gt;"",ISNUMBER(B117)),"مرتجع عميل","")</f>
        <v/>
      </c>
      <c r="F117" s="18" t="str">
        <f>IFERROR(IF($C$1&lt;&gt;"",INDEX('RE-coustmer'!$G$4:$G$1300,MATCH($B117,OUT!$U$4:$U$1300,0),1),"")," ")</f>
        <v xml:space="preserve"> </v>
      </c>
      <c r="G117" s="32" t="str">
        <f>IFERROR(IF($C$1&lt;&gt;"",INDEX('RE-coustmer'!$H$4:$H$1300,MATCH($B117,'RE-coustmer'!$U$4:$U$1300,0),1),"")," ")</f>
        <v xml:space="preserve"> </v>
      </c>
      <c r="H117" s="34" t="str">
        <f>IFERROR(IF($C$1&lt;&gt;"",INDEX('RE-coustmer'!$I$4:$I$1300,MATCH($B117,'RE-coustmer'!$U$4:$U$1300,0),1),"")," ")</f>
        <v xml:space="preserve"> </v>
      </c>
    </row>
    <row r="118" spans="2:8" ht="15.75">
      <c r="B118" s="8" t="str">
        <f t="shared" ref="B118" si="216">IF(AND($O$5&gt;0,B114&lt;$O$5),B114+1,"")</f>
        <v/>
      </c>
      <c r="C118" s="36" t="str">
        <f>IFERROR(IF($C$1&lt;&gt;"",INDEX(OUT!$C$4:$C$1300,MATCH($B118,OUT!$U$4:$U$1300,0),1),"")," ")</f>
        <v xml:space="preserve"> </v>
      </c>
      <c r="D118" s="35" t="str">
        <f>IFERROR(IF($C$1&lt;&gt;"",INDEX(OUT!$D$4:$D$1300,MATCH($B118,OUT!$U$4:$U$1300,0),1),"")," ")</f>
        <v xml:space="preserve"> </v>
      </c>
      <c r="E118" s="35" t="str">
        <f t="shared" ref="E118" si="217">IF(AND($C$1&lt;&gt;"",ISNUMBER(B118)),"منصرف","")</f>
        <v/>
      </c>
      <c r="F118" s="18" t="str">
        <f>IFERROR(IF($C$1&lt;&gt;"",INDEX(OUT!$G$4:$G$1300,MATCH($B118,OUT!$U$4:$U$1300,0),1),"")," ")</f>
        <v xml:space="preserve"> </v>
      </c>
      <c r="G118" s="32" t="str">
        <f>IFERROR(IF($C$1&lt;&gt;"",INDEX(OUT!$H$4:$H$1300,MATCH($B118,OUT!$U$4:$U$1300,0),1),"")," ")</f>
        <v xml:space="preserve"> </v>
      </c>
      <c r="H118" s="34" t="str">
        <f>IFERROR(IF($C$1&lt;&gt;"",INDEX(OUT!$I$4:$I$1300,MATCH($B118,OUT!$U$4:$U$1300,0),1),"")," ")</f>
        <v xml:space="preserve"> </v>
      </c>
    </row>
    <row r="119" spans="2:8" ht="15.75">
      <c r="B119" s="31" t="str">
        <f t="shared" ref="B119" si="218">IF(AND($P$5&gt;0,B115&lt;$M$5),B115+1,"")</f>
        <v/>
      </c>
      <c r="C119" s="36" t="str">
        <f>IFERROR(IF($C$1&lt;&gt;"",INDEX('RE-Supplier'!$C$4:$C$1300,MATCH($B119,'RE-Supplier'!$U$4:$U$1300,0),1),"")," ")</f>
        <v xml:space="preserve"> </v>
      </c>
      <c r="D119" s="35" t="str">
        <f>IFERROR(IF($C$1&lt;&gt;"",INDEX('RE-Supplier'!$D$4:$D$1300,MATCH($B119,'RE-Supplier'!$U$4:$U$1300,0),1),"")," ")</f>
        <v xml:space="preserve"> </v>
      </c>
      <c r="E119" s="35" t="str">
        <f t="shared" ref="E119" si="219">IF(AND($C$1&lt;&gt;"",ISNUMBER(B119)),"مرتجع مورد","")</f>
        <v/>
      </c>
      <c r="F119" s="18" t="str">
        <f>IFERROR(IF($C$1&lt;&gt;"",INDEX('RE-Supplier'!$G$4:$G$1300,MATCH($B119,'RE-Supplier'!$U$4:$U$1300,0),1),"")," ")</f>
        <v xml:space="preserve"> </v>
      </c>
      <c r="G119" s="32" t="str">
        <f>IFERROR(IF($C$1&lt;&gt;"",INDEX('RE-Supplier'!$H$4:$H$1300,MATCH($B119,'RE-Supplier'!$U$4:$U$1300,0),1),"")," ")</f>
        <v xml:space="preserve"> </v>
      </c>
      <c r="H119" s="34" t="str">
        <f>IFERROR(IF($C$1&lt;&gt;"",INDEX('RE-Supplier'!$I$4:$I$1300,MATCH($B119,'RE-Supplier'!$U$4:$U$1300,0),1),"")," ")</f>
        <v xml:space="preserve"> </v>
      </c>
    </row>
    <row r="120" spans="2:8" ht="15.75">
      <c r="B120" s="29" t="str">
        <f t="shared" ref="B120" si="220">IF(AND($M$5&gt;0,B116&lt;$M$5),B116+1,"")</f>
        <v/>
      </c>
      <c r="C120" s="36" t="str">
        <f>IFERROR(IF($C$1&lt;&gt;"",INDEX(ADD!$C$4:$C$1300,MATCH($B120,ADD!$U$4:$U$1300,0),1),"")," ")</f>
        <v xml:space="preserve"> </v>
      </c>
      <c r="D120" s="35" t="str">
        <f>IFERROR(IF($C$1&lt;&gt;"",INDEX(ADD!$D$4:$D$1300,MATCH($B120,ADD!$U$4:$U$1300,0),1),"")," ")</f>
        <v xml:space="preserve"> </v>
      </c>
      <c r="E120" s="35" t="str">
        <f t="shared" ref="E120" si="221">IF(AND($C$1&lt;&gt;"",ISNUMBER(B120)),"وارد","")</f>
        <v/>
      </c>
      <c r="F120" s="18" t="str">
        <f>IFERROR(IF($C$1&lt;&gt;"",INDEX(ADD!$G$4:$G$1300,MATCH($B120,ADD!$U$4:$U$1300,0),1),"")," ")</f>
        <v xml:space="preserve"> </v>
      </c>
      <c r="G120" s="32" t="str">
        <f>IFERROR(IF($C$1&lt;&gt;"",INDEX(ADD!$H$4:$H$1300,MATCH($B120,ADD!$U$4:$U$1300,0),1),"")," ")</f>
        <v xml:space="preserve"> </v>
      </c>
      <c r="H120" s="34" t="str">
        <f>IFERROR(IF($C$1&lt;&gt;"",INDEX(ADD!$I$4:$I$1300,MATCH($B120,ADD!$U$4:$U$1300,0),1),"")," ")</f>
        <v xml:space="preserve"> </v>
      </c>
    </row>
    <row r="121" spans="2:8" ht="15.75">
      <c r="B121" s="30" t="str">
        <f t="shared" ref="B121" si="222">IF(AND($N$5&gt;0,B117&lt;$N$5),B117+1,"")</f>
        <v/>
      </c>
      <c r="C121" s="36" t="str">
        <f>IFERROR(IF($C$1&lt;&gt;"",INDEX('RE-coustmer'!$C$4:$C$1300,MATCH($B121,'RE-coustmer'!$U$4:$U$1300,0),1),"")," ")</f>
        <v xml:space="preserve"> </v>
      </c>
      <c r="D121" s="35" t="str">
        <f>IFERROR(IF($C$1&lt;&gt;"",INDEX('RE-coustmer'!$D$4:$D$1300,MATCH($B121,'RE-coustmer'!$U$4:$U$1300,0),1),"")," ")</f>
        <v xml:space="preserve"> </v>
      </c>
      <c r="E121" s="35" t="str">
        <f t="shared" ref="E121" si="223">IF(AND($C$1&lt;&gt;"",ISNUMBER(B121)),"مرتجع عميل","")</f>
        <v/>
      </c>
      <c r="F121" s="18" t="str">
        <f>IFERROR(IF($C$1&lt;&gt;"",INDEX('RE-coustmer'!$G$4:$G$1300,MATCH($B121,OUT!$U$4:$U$1300,0),1),"")," ")</f>
        <v xml:space="preserve"> </v>
      </c>
      <c r="G121" s="32" t="str">
        <f>IFERROR(IF($C$1&lt;&gt;"",INDEX('RE-coustmer'!$H$4:$H$1300,MATCH($B121,'RE-coustmer'!$U$4:$U$1300,0),1),"")," ")</f>
        <v xml:space="preserve"> </v>
      </c>
      <c r="H121" s="34" t="str">
        <f>IFERROR(IF($C$1&lt;&gt;"",INDEX('RE-coustmer'!$I$4:$I$1300,MATCH($B121,'RE-coustmer'!$U$4:$U$1300,0),1),"")," ")</f>
        <v xml:space="preserve"> </v>
      </c>
    </row>
    <row r="122" spans="2:8" ht="15.75">
      <c r="B122" s="8" t="str">
        <f t="shared" ref="B122" si="224">IF(AND($O$5&gt;0,B118&lt;$O$5),B118+1,"")</f>
        <v/>
      </c>
      <c r="C122" s="36" t="str">
        <f>IFERROR(IF($C$1&lt;&gt;"",INDEX(OUT!$C$4:$C$1300,MATCH($B122,OUT!$U$4:$U$1300,0),1),"")," ")</f>
        <v xml:space="preserve"> </v>
      </c>
      <c r="D122" s="35" t="str">
        <f>IFERROR(IF($C$1&lt;&gt;"",INDEX(OUT!$D$4:$D$1300,MATCH($B122,OUT!$U$4:$U$1300,0),1),"")," ")</f>
        <v xml:space="preserve"> </v>
      </c>
      <c r="E122" s="35" t="str">
        <f t="shared" ref="E122" si="225">IF(AND($C$1&lt;&gt;"",ISNUMBER(B122)),"منصرف","")</f>
        <v/>
      </c>
      <c r="F122" s="18" t="str">
        <f>IFERROR(IF($C$1&lt;&gt;"",INDEX(OUT!$G$4:$G$1300,MATCH($B122,OUT!$U$4:$U$1300,0),1),"")," ")</f>
        <v xml:space="preserve"> </v>
      </c>
      <c r="G122" s="32" t="str">
        <f>IFERROR(IF($C$1&lt;&gt;"",INDEX(OUT!$H$4:$H$1300,MATCH($B122,OUT!$U$4:$U$1300,0),1),"")," ")</f>
        <v xml:space="preserve"> </v>
      </c>
      <c r="H122" s="34" t="str">
        <f>IFERROR(IF($C$1&lt;&gt;"",INDEX(OUT!$I$4:$I$1300,MATCH($B122,OUT!$U$4:$U$1300,0),1),"")," ")</f>
        <v xml:space="preserve"> </v>
      </c>
    </row>
    <row r="123" spans="2:8" ht="15.75">
      <c r="B123" s="31" t="str">
        <f t="shared" ref="B123" si="226">IF(AND($P$5&gt;0,B119&lt;$M$5),B119+1,"")</f>
        <v/>
      </c>
      <c r="C123" s="36" t="str">
        <f>IFERROR(IF($C$1&lt;&gt;"",INDEX('RE-Supplier'!$C$4:$C$1300,MATCH($B123,'RE-Supplier'!$U$4:$U$1300,0),1),"")," ")</f>
        <v xml:space="preserve"> </v>
      </c>
      <c r="D123" s="35" t="str">
        <f>IFERROR(IF($C$1&lt;&gt;"",INDEX('RE-Supplier'!$D$4:$D$1300,MATCH($B123,'RE-Supplier'!$U$4:$U$1300,0),1),"")," ")</f>
        <v xml:space="preserve"> </v>
      </c>
      <c r="E123" s="35" t="str">
        <f t="shared" ref="E123" si="227">IF(AND($C$1&lt;&gt;"",ISNUMBER(B123)),"مرتجع مورد","")</f>
        <v/>
      </c>
      <c r="F123" s="18" t="str">
        <f>IFERROR(IF($C$1&lt;&gt;"",INDEX('RE-Supplier'!$G$4:$G$1300,MATCH($B123,'RE-Supplier'!$U$4:$U$1300,0),1),"")," ")</f>
        <v xml:space="preserve"> </v>
      </c>
      <c r="G123" s="32" t="str">
        <f>IFERROR(IF($C$1&lt;&gt;"",INDEX('RE-Supplier'!$H$4:$H$1300,MATCH($B123,'RE-Supplier'!$U$4:$U$1300,0),1),"")," ")</f>
        <v xml:space="preserve"> </v>
      </c>
      <c r="H123" s="34" t="str">
        <f>IFERROR(IF($C$1&lt;&gt;"",INDEX('RE-Supplier'!$I$4:$I$1300,MATCH($B123,'RE-Supplier'!$U$4:$U$1300,0),1),"")," ")</f>
        <v xml:space="preserve"> </v>
      </c>
    </row>
    <row r="124" spans="2:8" ht="15.75">
      <c r="B124" s="29" t="str">
        <f t="shared" ref="B124" si="228">IF(AND($M$5&gt;0,B120&lt;$M$5),B120+1,"")</f>
        <v/>
      </c>
      <c r="C124" s="36" t="str">
        <f>IFERROR(IF($C$1&lt;&gt;"",INDEX(ADD!$C$4:$C$1300,MATCH($B124,ADD!$U$4:$U$1300,0),1),"")," ")</f>
        <v xml:space="preserve"> </v>
      </c>
      <c r="D124" s="35" t="str">
        <f>IFERROR(IF($C$1&lt;&gt;"",INDEX(ADD!$D$4:$D$1300,MATCH($B124,ADD!$U$4:$U$1300,0),1),"")," ")</f>
        <v xml:space="preserve"> </v>
      </c>
      <c r="E124" s="35" t="str">
        <f t="shared" ref="E124" si="229">IF(AND($C$1&lt;&gt;"",ISNUMBER(B124)),"وارد","")</f>
        <v/>
      </c>
      <c r="F124" s="18" t="str">
        <f>IFERROR(IF($C$1&lt;&gt;"",INDEX(ADD!$G$4:$G$1300,MATCH($B124,ADD!$U$4:$U$1300,0),1),"")," ")</f>
        <v xml:space="preserve"> </v>
      </c>
      <c r="G124" s="32" t="str">
        <f>IFERROR(IF($C$1&lt;&gt;"",INDEX(ADD!$H$4:$H$1300,MATCH($B124,ADD!$U$4:$U$1300,0),1),"")," ")</f>
        <v xml:space="preserve"> </v>
      </c>
      <c r="H124" s="34" t="str">
        <f>IFERROR(IF($C$1&lt;&gt;"",INDEX(ADD!$I$4:$I$1300,MATCH($B124,ADD!$U$4:$U$1300,0),1),"")," ")</f>
        <v xml:space="preserve"> </v>
      </c>
    </row>
    <row r="125" spans="2:8" ht="15.75">
      <c r="B125" s="30" t="str">
        <f t="shared" ref="B125" si="230">IF(AND($N$5&gt;0,B121&lt;$N$5),B121+1,"")</f>
        <v/>
      </c>
      <c r="C125" s="36" t="str">
        <f>IFERROR(IF($C$1&lt;&gt;"",INDEX('RE-coustmer'!$C$4:$C$1300,MATCH($B125,'RE-coustmer'!$U$4:$U$1300,0),1),"")," ")</f>
        <v xml:space="preserve"> </v>
      </c>
      <c r="D125" s="35" t="str">
        <f>IFERROR(IF($C$1&lt;&gt;"",INDEX('RE-coustmer'!$D$4:$D$1300,MATCH($B125,'RE-coustmer'!$U$4:$U$1300,0),1),"")," ")</f>
        <v xml:space="preserve"> </v>
      </c>
      <c r="E125" s="35" t="str">
        <f t="shared" ref="E125" si="231">IF(AND($C$1&lt;&gt;"",ISNUMBER(B125)),"مرتجع عميل","")</f>
        <v/>
      </c>
      <c r="F125" s="18" t="str">
        <f>IFERROR(IF($C$1&lt;&gt;"",INDEX('RE-coustmer'!$G$4:$G$1300,MATCH($B125,OUT!$U$4:$U$1300,0),1),"")," ")</f>
        <v xml:space="preserve"> </v>
      </c>
      <c r="G125" s="32" t="str">
        <f>IFERROR(IF($C$1&lt;&gt;"",INDEX('RE-coustmer'!$H$4:$H$1300,MATCH($B125,'RE-coustmer'!$U$4:$U$1300,0),1),"")," ")</f>
        <v xml:space="preserve"> </v>
      </c>
      <c r="H125" s="34" t="str">
        <f>IFERROR(IF($C$1&lt;&gt;"",INDEX('RE-coustmer'!$I$4:$I$1300,MATCH($B125,'RE-coustmer'!$U$4:$U$1300,0),1),"")," ")</f>
        <v xml:space="preserve"> </v>
      </c>
    </row>
    <row r="126" spans="2:8" ht="15.75">
      <c r="B126" s="8" t="str">
        <f t="shared" ref="B126" si="232">IF(AND($O$5&gt;0,B122&lt;$O$5),B122+1,"")</f>
        <v/>
      </c>
      <c r="C126" s="36" t="str">
        <f>IFERROR(IF($C$1&lt;&gt;"",INDEX(OUT!$C$4:$C$1300,MATCH($B126,OUT!$U$4:$U$1300,0),1),"")," ")</f>
        <v xml:space="preserve"> </v>
      </c>
      <c r="D126" s="35" t="str">
        <f>IFERROR(IF($C$1&lt;&gt;"",INDEX(OUT!$D$4:$D$1300,MATCH($B126,OUT!$U$4:$U$1300,0),1),"")," ")</f>
        <v xml:space="preserve"> </v>
      </c>
      <c r="E126" s="35" t="str">
        <f t="shared" ref="E126" si="233">IF(AND($C$1&lt;&gt;"",ISNUMBER(B126)),"منصرف","")</f>
        <v/>
      </c>
      <c r="F126" s="18" t="str">
        <f>IFERROR(IF($C$1&lt;&gt;"",INDEX(OUT!$G$4:$G$1300,MATCH($B126,OUT!$U$4:$U$1300,0),1),"")," ")</f>
        <v xml:space="preserve"> </v>
      </c>
      <c r="G126" s="32" t="str">
        <f>IFERROR(IF($C$1&lt;&gt;"",INDEX(OUT!$H$4:$H$1300,MATCH($B126,OUT!$U$4:$U$1300,0),1),"")," ")</f>
        <v xml:space="preserve"> </v>
      </c>
      <c r="H126" s="34" t="str">
        <f>IFERROR(IF($C$1&lt;&gt;"",INDEX(OUT!$I$4:$I$1300,MATCH($B126,OUT!$U$4:$U$1300,0),1),"")," ")</f>
        <v xml:space="preserve"> </v>
      </c>
    </row>
    <row r="127" spans="2:8" ht="15.75">
      <c r="B127" s="31" t="str">
        <f t="shared" ref="B127" si="234">IF(AND($P$5&gt;0,B123&lt;$M$5),B123+1,"")</f>
        <v/>
      </c>
      <c r="C127" s="36" t="str">
        <f>IFERROR(IF($C$1&lt;&gt;"",INDEX('RE-Supplier'!$C$4:$C$1300,MATCH($B127,'RE-Supplier'!$U$4:$U$1300,0),1),"")," ")</f>
        <v xml:space="preserve"> </v>
      </c>
      <c r="D127" s="35" t="str">
        <f>IFERROR(IF($C$1&lt;&gt;"",INDEX('RE-Supplier'!$D$4:$D$1300,MATCH($B127,'RE-Supplier'!$U$4:$U$1300,0),1),"")," ")</f>
        <v xml:space="preserve"> </v>
      </c>
      <c r="E127" s="35" t="str">
        <f t="shared" ref="E127" si="235">IF(AND($C$1&lt;&gt;"",ISNUMBER(B127)),"مرتجع مورد","")</f>
        <v/>
      </c>
      <c r="F127" s="18" t="str">
        <f>IFERROR(IF($C$1&lt;&gt;"",INDEX('RE-Supplier'!$G$4:$G$1300,MATCH($B127,'RE-Supplier'!$U$4:$U$1300,0),1),"")," ")</f>
        <v xml:space="preserve"> </v>
      </c>
      <c r="G127" s="32" t="str">
        <f>IFERROR(IF($C$1&lt;&gt;"",INDEX('RE-Supplier'!$H$4:$H$1300,MATCH($B127,'RE-Supplier'!$U$4:$U$1300,0),1),"")," ")</f>
        <v xml:space="preserve"> </v>
      </c>
      <c r="H127" s="34" t="str">
        <f>IFERROR(IF($C$1&lt;&gt;"",INDEX('RE-Supplier'!$I$4:$I$1300,MATCH($B127,'RE-Supplier'!$U$4:$U$1300,0),1),"")," ")</f>
        <v xml:space="preserve"> </v>
      </c>
    </row>
    <row r="128" spans="2:8" ht="15.75">
      <c r="B128" s="29" t="str">
        <f t="shared" ref="B128" si="236">IF(AND($M$5&gt;0,B124&lt;$M$5),B124+1,"")</f>
        <v/>
      </c>
      <c r="C128" s="36" t="str">
        <f>IFERROR(IF($C$1&lt;&gt;"",INDEX(ADD!$C$4:$C$1300,MATCH($B128,ADD!$U$4:$U$1300,0),1),"")," ")</f>
        <v xml:space="preserve"> </v>
      </c>
      <c r="D128" s="35" t="str">
        <f>IFERROR(IF($C$1&lt;&gt;"",INDEX(ADD!$D$4:$D$1300,MATCH($B128,ADD!$U$4:$U$1300,0),1),"")," ")</f>
        <v xml:space="preserve"> </v>
      </c>
      <c r="E128" s="35" t="str">
        <f t="shared" ref="E128" si="237">IF(AND($C$1&lt;&gt;"",ISNUMBER(B128)),"وارد","")</f>
        <v/>
      </c>
      <c r="F128" s="18" t="str">
        <f>IFERROR(IF($C$1&lt;&gt;"",INDEX(ADD!$G$4:$G$1300,MATCH($B128,ADD!$U$4:$U$1300,0),1),"")," ")</f>
        <v xml:space="preserve"> </v>
      </c>
      <c r="G128" s="32" t="str">
        <f>IFERROR(IF($C$1&lt;&gt;"",INDEX(ADD!$H$4:$H$1300,MATCH($B128,ADD!$U$4:$U$1300,0),1),"")," ")</f>
        <v xml:space="preserve"> </v>
      </c>
      <c r="H128" s="34" t="str">
        <f>IFERROR(IF($C$1&lt;&gt;"",INDEX(ADD!$I$4:$I$1300,MATCH($B128,ADD!$U$4:$U$1300,0),1),"")," ")</f>
        <v xml:space="preserve"> </v>
      </c>
    </row>
    <row r="129" spans="2:8" ht="15.75">
      <c r="B129" s="30" t="str">
        <f t="shared" ref="B129" si="238">IF(AND($N$5&gt;0,B125&lt;$N$5),B125+1,"")</f>
        <v/>
      </c>
      <c r="C129" s="36" t="str">
        <f>IFERROR(IF($C$1&lt;&gt;"",INDEX('RE-coustmer'!$C$4:$C$1300,MATCH($B129,'RE-coustmer'!$U$4:$U$1300,0),1),"")," ")</f>
        <v xml:space="preserve"> </v>
      </c>
      <c r="D129" s="35" t="str">
        <f>IFERROR(IF($C$1&lt;&gt;"",INDEX('RE-coustmer'!$D$4:$D$1300,MATCH($B129,'RE-coustmer'!$U$4:$U$1300,0),1),"")," ")</f>
        <v xml:space="preserve"> </v>
      </c>
      <c r="E129" s="35" t="str">
        <f t="shared" ref="E129" si="239">IF(AND($C$1&lt;&gt;"",ISNUMBER(B129)),"مرتجع عميل","")</f>
        <v/>
      </c>
      <c r="F129" s="18" t="str">
        <f>IFERROR(IF($C$1&lt;&gt;"",INDEX('RE-coustmer'!$G$4:$G$1300,MATCH($B129,OUT!$U$4:$U$1300,0),1),"")," ")</f>
        <v xml:space="preserve"> </v>
      </c>
      <c r="G129" s="32" t="str">
        <f>IFERROR(IF($C$1&lt;&gt;"",INDEX('RE-coustmer'!$H$4:$H$1300,MATCH($B129,'RE-coustmer'!$U$4:$U$1300,0),1),"")," ")</f>
        <v xml:space="preserve"> </v>
      </c>
      <c r="H129" s="34" t="str">
        <f>IFERROR(IF($C$1&lt;&gt;"",INDEX('RE-coustmer'!$I$4:$I$1300,MATCH($B129,'RE-coustmer'!$U$4:$U$1300,0),1),"")," ")</f>
        <v xml:space="preserve"> </v>
      </c>
    </row>
    <row r="130" spans="2:8" ht="15.75">
      <c r="B130" s="8" t="str">
        <f t="shared" ref="B130" si="240">IF(AND($O$5&gt;0,B126&lt;$O$5),B126+1,"")</f>
        <v/>
      </c>
      <c r="C130" s="36" t="str">
        <f>IFERROR(IF($C$1&lt;&gt;"",INDEX(OUT!$C$4:$C$1300,MATCH($B130,OUT!$U$4:$U$1300,0),1),"")," ")</f>
        <v xml:space="preserve"> </v>
      </c>
      <c r="D130" s="35" t="str">
        <f>IFERROR(IF($C$1&lt;&gt;"",INDEX(OUT!$D$4:$D$1300,MATCH($B130,OUT!$U$4:$U$1300,0),1),"")," ")</f>
        <v xml:space="preserve"> </v>
      </c>
      <c r="E130" s="35" t="str">
        <f t="shared" ref="E130" si="241">IF(AND($C$1&lt;&gt;"",ISNUMBER(B130)),"منصرف","")</f>
        <v/>
      </c>
      <c r="F130" s="18" t="str">
        <f>IFERROR(IF($C$1&lt;&gt;"",INDEX(OUT!$G$4:$G$1300,MATCH($B130,OUT!$U$4:$U$1300,0),1),"")," ")</f>
        <v xml:space="preserve"> </v>
      </c>
      <c r="G130" s="32" t="str">
        <f>IFERROR(IF($C$1&lt;&gt;"",INDEX(OUT!$H$4:$H$1300,MATCH($B130,OUT!$U$4:$U$1300,0),1),"")," ")</f>
        <v xml:space="preserve"> </v>
      </c>
      <c r="H130" s="34" t="str">
        <f>IFERROR(IF($C$1&lt;&gt;"",INDEX(OUT!$I$4:$I$1300,MATCH($B130,OUT!$U$4:$U$1300,0),1),"")," ")</f>
        <v xml:space="preserve"> </v>
      </c>
    </row>
    <row r="131" spans="2:8" ht="15.75">
      <c r="B131" s="31" t="str">
        <f t="shared" ref="B131" si="242">IF(AND($P$5&gt;0,B127&lt;$M$5),B127+1,"")</f>
        <v/>
      </c>
      <c r="C131" s="36" t="str">
        <f>IFERROR(IF($C$1&lt;&gt;"",INDEX('RE-Supplier'!$C$4:$C$1300,MATCH($B131,'RE-Supplier'!$U$4:$U$1300,0),1),"")," ")</f>
        <v xml:space="preserve"> </v>
      </c>
      <c r="D131" s="35" t="str">
        <f>IFERROR(IF($C$1&lt;&gt;"",INDEX('RE-Supplier'!$D$4:$D$1300,MATCH($B131,'RE-Supplier'!$U$4:$U$1300,0),1),"")," ")</f>
        <v xml:space="preserve"> </v>
      </c>
      <c r="E131" s="35" t="str">
        <f t="shared" ref="E131" si="243">IF(AND($C$1&lt;&gt;"",ISNUMBER(B131)),"مرتجع مورد","")</f>
        <v/>
      </c>
      <c r="F131" s="18" t="str">
        <f>IFERROR(IF($C$1&lt;&gt;"",INDEX('RE-Supplier'!$G$4:$G$1300,MATCH($B131,'RE-Supplier'!$U$4:$U$1300,0),1),"")," ")</f>
        <v xml:space="preserve"> </v>
      </c>
      <c r="G131" s="32" t="str">
        <f>IFERROR(IF($C$1&lt;&gt;"",INDEX('RE-Supplier'!$H$4:$H$1300,MATCH($B131,'RE-Supplier'!$U$4:$U$1300,0),1),"")," ")</f>
        <v xml:space="preserve"> </v>
      </c>
      <c r="H131" s="34" t="str">
        <f>IFERROR(IF($C$1&lt;&gt;"",INDEX('RE-Supplier'!$I$4:$I$1300,MATCH($B131,'RE-Supplier'!$U$4:$U$1300,0),1),"")," ")</f>
        <v xml:space="preserve"> </v>
      </c>
    </row>
    <row r="132" spans="2:8" ht="15.75">
      <c r="B132" s="29" t="str">
        <f t="shared" ref="B132" si="244">IF(AND($M$5&gt;0,B128&lt;$M$5),B128+1,"")</f>
        <v/>
      </c>
      <c r="C132" s="36" t="str">
        <f>IFERROR(IF($C$1&lt;&gt;"",INDEX(ADD!$C$4:$C$1300,MATCH($B132,ADD!$U$4:$U$1300,0),1),"")," ")</f>
        <v xml:space="preserve"> </v>
      </c>
      <c r="D132" s="35" t="str">
        <f>IFERROR(IF($C$1&lt;&gt;"",INDEX(ADD!$D$4:$D$1300,MATCH($B132,ADD!$U$4:$U$1300,0),1),"")," ")</f>
        <v xml:space="preserve"> </v>
      </c>
      <c r="E132" s="35" t="str">
        <f t="shared" ref="E132" si="245">IF(AND($C$1&lt;&gt;"",ISNUMBER(B132)),"وارد","")</f>
        <v/>
      </c>
      <c r="F132" s="18" t="str">
        <f>IFERROR(IF($C$1&lt;&gt;"",INDEX(ADD!$G$4:$G$1300,MATCH($B132,ADD!$U$4:$U$1300,0),1),"")," ")</f>
        <v xml:space="preserve"> </v>
      </c>
      <c r="G132" s="32" t="str">
        <f>IFERROR(IF($C$1&lt;&gt;"",INDEX(ADD!$H$4:$H$1300,MATCH($B132,ADD!$U$4:$U$1300,0),1),"")," ")</f>
        <v xml:space="preserve"> </v>
      </c>
      <c r="H132" s="34" t="str">
        <f>IFERROR(IF($C$1&lt;&gt;"",INDEX(ADD!$I$4:$I$1300,MATCH($B132,ADD!$U$4:$U$1300,0),1),"")," ")</f>
        <v xml:space="preserve"> </v>
      </c>
    </row>
    <row r="133" spans="2:8" ht="15.75">
      <c r="B133" s="30" t="str">
        <f t="shared" ref="B133" si="246">IF(AND($N$5&gt;0,B129&lt;$N$5),B129+1,"")</f>
        <v/>
      </c>
      <c r="C133" s="36" t="str">
        <f>IFERROR(IF($C$1&lt;&gt;"",INDEX('RE-coustmer'!$C$4:$C$1300,MATCH($B133,'RE-coustmer'!$U$4:$U$1300,0),1),"")," ")</f>
        <v xml:space="preserve"> </v>
      </c>
      <c r="D133" s="35" t="str">
        <f>IFERROR(IF($C$1&lt;&gt;"",INDEX('RE-coustmer'!$D$4:$D$1300,MATCH($B133,'RE-coustmer'!$U$4:$U$1300,0),1),"")," ")</f>
        <v xml:space="preserve"> </v>
      </c>
      <c r="E133" s="35" t="str">
        <f t="shared" ref="E133" si="247">IF(AND($C$1&lt;&gt;"",ISNUMBER(B133)),"مرتجع عميل","")</f>
        <v/>
      </c>
      <c r="F133" s="18" t="str">
        <f>IFERROR(IF($C$1&lt;&gt;"",INDEX('RE-coustmer'!$G$4:$G$1300,MATCH($B133,OUT!$U$4:$U$1300,0),1),"")," ")</f>
        <v xml:space="preserve"> </v>
      </c>
      <c r="G133" s="32" t="str">
        <f>IFERROR(IF($C$1&lt;&gt;"",INDEX('RE-coustmer'!$H$4:$H$1300,MATCH($B133,'RE-coustmer'!$U$4:$U$1300,0),1),"")," ")</f>
        <v xml:space="preserve"> </v>
      </c>
      <c r="H133" s="34" t="str">
        <f>IFERROR(IF($C$1&lt;&gt;"",INDEX('RE-coustmer'!$I$4:$I$1300,MATCH($B133,'RE-coustmer'!$U$4:$U$1300,0),1),"")," ")</f>
        <v xml:space="preserve"> </v>
      </c>
    </row>
    <row r="134" spans="2:8" ht="15.75">
      <c r="B134" s="8" t="str">
        <f t="shared" ref="B134" si="248">IF(AND($O$5&gt;0,B130&lt;$O$5),B130+1,"")</f>
        <v/>
      </c>
      <c r="C134" s="36" t="str">
        <f>IFERROR(IF($C$1&lt;&gt;"",INDEX(OUT!$C$4:$C$1300,MATCH($B134,OUT!$U$4:$U$1300,0),1),"")," ")</f>
        <v xml:space="preserve"> </v>
      </c>
      <c r="D134" s="35" t="str">
        <f>IFERROR(IF($C$1&lt;&gt;"",INDEX(OUT!$D$4:$D$1300,MATCH($B134,OUT!$U$4:$U$1300,0),1),"")," ")</f>
        <v xml:space="preserve"> </v>
      </c>
      <c r="E134" s="35" t="str">
        <f t="shared" ref="E134" si="249">IF(AND($C$1&lt;&gt;"",ISNUMBER(B134)),"منصرف","")</f>
        <v/>
      </c>
      <c r="F134" s="18" t="str">
        <f>IFERROR(IF($C$1&lt;&gt;"",INDEX(OUT!$G$4:$G$1300,MATCH($B134,OUT!$U$4:$U$1300,0),1),"")," ")</f>
        <v xml:space="preserve"> </v>
      </c>
      <c r="G134" s="32" t="str">
        <f>IFERROR(IF($C$1&lt;&gt;"",INDEX(OUT!$H$4:$H$1300,MATCH($B134,OUT!$U$4:$U$1300,0),1),"")," ")</f>
        <v xml:space="preserve"> </v>
      </c>
      <c r="H134" s="34" t="str">
        <f>IFERROR(IF($C$1&lt;&gt;"",INDEX(OUT!$I$4:$I$1300,MATCH($B134,OUT!$U$4:$U$1300,0),1),"")," ")</f>
        <v xml:space="preserve"> </v>
      </c>
    </row>
    <row r="135" spans="2:8" ht="15.75">
      <c r="B135" s="31" t="str">
        <f t="shared" ref="B135" si="250">IF(AND($P$5&gt;0,B131&lt;$M$5),B131+1,"")</f>
        <v/>
      </c>
      <c r="C135" s="36" t="str">
        <f>IFERROR(IF($C$1&lt;&gt;"",INDEX('RE-Supplier'!$C$4:$C$1300,MATCH($B135,'RE-Supplier'!$U$4:$U$1300,0),1),"")," ")</f>
        <v xml:space="preserve"> </v>
      </c>
      <c r="D135" s="35" t="str">
        <f>IFERROR(IF($C$1&lt;&gt;"",INDEX('RE-Supplier'!$D$4:$D$1300,MATCH($B135,'RE-Supplier'!$U$4:$U$1300,0),1),"")," ")</f>
        <v xml:space="preserve"> </v>
      </c>
      <c r="E135" s="35" t="str">
        <f t="shared" ref="E135" si="251">IF(AND($C$1&lt;&gt;"",ISNUMBER(B135)),"مرتجع مورد","")</f>
        <v/>
      </c>
      <c r="F135" s="18" t="str">
        <f>IFERROR(IF($C$1&lt;&gt;"",INDEX('RE-Supplier'!$G$4:$G$1300,MATCH($B135,'RE-Supplier'!$U$4:$U$1300,0),1),"")," ")</f>
        <v xml:space="preserve"> </v>
      </c>
      <c r="G135" s="32" t="str">
        <f>IFERROR(IF($C$1&lt;&gt;"",INDEX('RE-Supplier'!$H$4:$H$1300,MATCH($B135,'RE-Supplier'!$U$4:$U$1300,0),1),"")," ")</f>
        <v xml:space="preserve"> </v>
      </c>
      <c r="H135" s="34" t="str">
        <f>IFERROR(IF($C$1&lt;&gt;"",INDEX('RE-Supplier'!$I$4:$I$1300,MATCH($B135,'RE-Supplier'!$U$4:$U$1300,0),1),"")," ")</f>
        <v xml:space="preserve"> </v>
      </c>
    </row>
    <row r="136" spans="2:8" ht="15.75">
      <c r="B136" s="29" t="str">
        <f t="shared" ref="B136" si="252">IF(AND($M$5&gt;0,B132&lt;$M$5),B132+1,"")</f>
        <v/>
      </c>
      <c r="C136" s="36" t="str">
        <f>IFERROR(IF($C$1&lt;&gt;"",INDEX(ADD!$C$4:$C$1300,MATCH($B136,ADD!$U$4:$U$1300,0),1),"")," ")</f>
        <v xml:space="preserve"> </v>
      </c>
      <c r="D136" s="35" t="str">
        <f>IFERROR(IF($C$1&lt;&gt;"",INDEX(ADD!$D$4:$D$1300,MATCH($B136,ADD!$U$4:$U$1300,0),1),"")," ")</f>
        <v xml:space="preserve"> </v>
      </c>
      <c r="E136" s="35" t="str">
        <f t="shared" ref="E136" si="253">IF(AND($C$1&lt;&gt;"",ISNUMBER(B136)),"وارد","")</f>
        <v/>
      </c>
      <c r="F136" s="18" t="str">
        <f>IFERROR(IF($C$1&lt;&gt;"",INDEX(ADD!$G$4:$G$1300,MATCH($B136,ADD!$U$4:$U$1300,0),1),"")," ")</f>
        <v xml:space="preserve"> </v>
      </c>
      <c r="G136" s="32" t="str">
        <f>IFERROR(IF($C$1&lt;&gt;"",INDEX(ADD!$H$4:$H$1300,MATCH($B136,ADD!$U$4:$U$1300,0),1),"")," ")</f>
        <v xml:space="preserve"> </v>
      </c>
      <c r="H136" s="34" t="str">
        <f>IFERROR(IF($C$1&lt;&gt;"",INDEX(ADD!$I$4:$I$1300,MATCH($B136,ADD!$U$4:$U$1300,0),1),"")," ")</f>
        <v xml:space="preserve"> </v>
      </c>
    </row>
    <row r="137" spans="2:8" ht="15.75">
      <c r="B137" s="30" t="str">
        <f t="shared" ref="B137" si="254">IF(AND($N$5&gt;0,B133&lt;$N$5),B133+1,"")</f>
        <v/>
      </c>
      <c r="C137" s="36" t="str">
        <f>IFERROR(IF($C$1&lt;&gt;"",INDEX('RE-coustmer'!$C$4:$C$1300,MATCH($B137,'RE-coustmer'!$U$4:$U$1300,0),1),"")," ")</f>
        <v xml:space="preserve"> </v>
      </c>
      <c r="D137" s="35" t="str">
        <f>IFERROR(IF($C$1&lt;&gt;"",INDEX('RE-coustmer'!$D$4:$D$1300,MATCH($B137,'RE-coustmer'!$U$4:$U$1300,0),1),"")," ")</f>
        <v xml:space="preserve"> </v>
      </c>
      <c r="E137" s="35" t="str">
        <f t="shared" ref="E137" si="255">IF(AND($C$1&lt;&gt;"",ISNUMBER(B137)),"مرتجع عميل","")</f>
        <v/>
      </c>
      <c r="F137" s="18" t="str">
        <f>IFERROR(IF($C$1&lt;&gt;"",INDEX('RE-coustmer'!$G$4:$G$1300,MATCH($B137,OUT!$U$4:$U$1300,0),1),"")," ")</f>
        <v xml:space="preserve"> </v>
      </c>
      <c r="G137" s="32" t="str">
        <f>IFERROR(IF($C$1&lt;&gt;"",INDEX('RE-coustmer'!$H$4:$H$1300,MATCH($B137,'RE-coustmer'!$U$4:$U$1300,0),1),"")," ")</f>
        <v xml:space="preserve"> </v>
      </c>
      <c r="H137" s="34" t="str">
        <f>IFERROR(IF($C$1&lt;&gt;"",INDEX('RE-coustmer'!$I$4:$I$1300,MATCH($B137,'RE-coustmer'!$U$4:$U$1300,0),1),"")," ")</f>
        <v xml:space="preserve"> </v>
      </c>
    </row>
    <row r="138" spans="2:8" ht="15.75">
      <c r="B138" s="8" t="str">
        <f t="shared" ref="B138" si="256">IF(AND($O$5&gt;0,B134&lt;$O$5),B134+1,"")</f>
        <v/>
      </c>
      <c r="C138" s="36" t="str">
        <f>IFERROR(IF($C$1&lt;&gt;"",INDEX(OUT!$C$4:$C$1300,MATCH($B138,OUT!$U$4:$U$1300,0),1),"")," ")</f>
        <v xml:space="preserve"> </v>
      </c>
      <c r="D138" s="35" t="str">
        <f>IFERROR(IF($C$1&lt;&gt;"",INDEX(OUT!$D$4:$D$1300,MATCH($B138,OUT!$U$4:$U$1300,0),1),"")," ")</f>
        <v xml:space="preserve"> </v>
      </c>
      <c r="E138" s="35" t="str">
        <f t="shared" ref="E138" si="257">IF(AND($C$1&lt;&gt;"",ISNUMBER(B138)),"منصرف","")</f>
        <v/>
      </c>
      <c r="F138" s="18" t="str">
        <f>IFERROR(IF($C$1&lt;&gt;"",INDEX(OUT!$G$4:$G$1300,MATCH($B138,OUT!$U$4:$U$1300,0),1),"")," ")</f>
        <v xml:space="preserve"> </v>
      </c>
      <c r="G138" s="32" t="str">
        <f>IFERROR(IF($C$1&lt;&gt;"",INDEX(OUT!$H$4:$H$1300,MATCH($B138,OUT!$U$4:$U$1300,0),1),"")," ")</f>
        <v xml:space="preserve"> </v>
      </c>
      <c r="H138" s="34" t="str">
        <f>IFERROR(IF($C$1&lt;&gt;"",INDEX(OUT!$I$4:$I$1300,MATCH($B138,OUT!$U$4:$U$1300,0),1),"")," ")</f>
        <v xml:space="preserve"> </v>
      </c>
    </row>
    <row r="139" spans="2:8" ht="15.75">
      <c r="B139" s="31" t="str">
        <f t="shared" ref="B139" si="258">IF(AND($P$5&gt;0,B135&lt;$M$5),B135+1,"")</f>
        <v/>
      </c>
      <c r="C139" s="36" t="str">
        <f>IFERROR(IF($C$1&lt;&gt;"",INDEX('RE-Supplier'!$C$4:$C$1300,MATCH($B139,'RE-Supplier'!$U$4:$U$1300,0),1),"")," ")</f>
        <v xml:space="preserve"> </v>
      </c>
      <c r="D139" s="35" t="str">
        <f>IFERROR(IF($C$1&lt;&gt;"",INDEX('RE-Supplier'!$D$4:$D$1300,MATCH($B139,'RE-Supplier'!$U$4:$U$1300,0),1),"")," ")</f>
        <v xml:space="preserve"> </v>
      </c>
      <c r="E139" s="35" t="str">
        <f t="shared" ref="E139" si="259">IF(AND($C$1&lt;&gt;"",ISNUMBER(B139)),"مرتجع مورد","")</f>
        <v/>
      </c>
      <c r="F139" s="18" t="str">
        <f>IFERROR(IF($C$1&lt;&gt;"",INDEX('RE-Supplier'!$G$4:$G$1300,MATCH($B139,'RE-Supplier'!$U$4:$U$1300,0),1),"")," ")</f>
        <v xml:space="preserve"> </v>
      </c>
      <c r="G139" s="32" t="str">
        <f>IFERROR(IF($C$1&lt;&gt;"",INDEX('RE-Supplier'!$H$4:$H$1300,MATCH($B139,'RE-Supplier'!$U$4:$U$1300,0),1),"")," ")</f>
        <v xml:space="preserve"> </v>
      </c>
      <c r="H139" s="34" t="str">
        <f>IFERROR(IF($C$1&lt;&gt;"",INDEX('RE-Supplier'!$I$4:$I$1300,MATCH($B139,'RE-Supplier'!$U$4:$U$1300,0),1),"")," ")</f>
        <v xml:space="preserve"> </v>
      </c>
    </row>
    <row r="140" spans="2:8" ht="15.75">
      <c r="B140" s="29" t="str">
        <f t="shared" ref="B140" si="260">IF(AND($M$5&gt;0,B136&lt;$M$5),B136+1,"")</f>
        <v/>
      </c>
      <c r="C140" s="36" t="str">
        <f>IFERROR(IF($C$1&lt;&gt;"",INDEX(ADD!$C$4:$C$1300,MATCH($B140,ADD!$U$4:$U$1300,0),1),"")," ")</f>
        <v xml:space="preserve"> </v>
      </c>
      <c r="D140" s="35" t="str">
        <f>IFERROR(IF($C$1&lt;&gt;"",INDEX(ADD!$D$4:$D$1300,MATCH($B140,ADD!$U$4:$U$1300,0),1),"")," ")</f>
        <v xml:space="preserve"> </v>
      </c>
      <c r="E140" s="35" t="str">
        <f t="shared" ref="E140" si="261">IF(AND($C$1&lt;&gt;"",ISNUMBER(B140)),"وارد","")</f>
        <v/>
      </c>
      <c r="F140" s="18" t="str">
        <f>IFERROR(IF($C$1&lt;&gt;"",INDEX(ADD!$G$4:$G$1300,MATCH($B140,ADD!$U$4:$U$1300,0),1),"")," ")</f>
        <v xml:space="preserve"> </v>
      </c>
      <c r="G140" s="32" t="str">
        <f>IFERROR(IF($C$1&lt;&gt;"",INDEX(ADD!$H$4:$H$1300,MATCH($B140,ADD!$U$4:$U$1300,0),1),"")," ")</f>
        <v xml:space="preserve"> </v>
      </c>
      <c r="H140" s="34" t="str">
        <f>IFERROR(IF($C$1&lt;&gt;"",INDEX(ADD!$I$4:$I$1300,MATCH($B140,ADD!$U$4:$U$1300,0),1),"")," ")</f>
        <v xml:space="preserve"> </v>
      </c>
    </row>
    <row r="141" spans="2:8" ht="15.75">
      <c r="B141" s="30" t="str">
        <f t="shared" ref="B141" si="262">IF(AND($N$5&gt;0,B137&lt;$N$5),B137+1,"")</f>
        <v/>
      </c>
      <c r="C141" s="36" t="str">
        <f>IFERROR(IF($C$1&lt;&gt;"",INDEX('RE-coustmer'!$C$4:$C$1300,MATCH($B141,'RE-coustmer'!$U$4:$U$1300,0),1),"")," ")</f>
        <v xml:space="preserve"> </v>
      </c>
      <c r="D141" s="35" t="str">
        <f>IFERROR(IF($C$1&lt;&gt;"",INDEX('RE-coustmer'!$D$4:$D$1300,MATCH($B141,'RE-coustmer'!$U$4:$U$1300,0),1),"")," ")</f>
        <v xml:space="preserve"> </v>
      </c>
      <c r="E141" s="35" t="str">
        <f t="shared" ref="E141" si="263">IF(AND($C$1&lt;&gt;"",ISNUMBER(B141)),"مرتجع عميل","")</f>
        <v/>
      </c>
      <c r="F141" s="18" t="str">
        <f>IFERROR(IF($C$1&lt;&gt;"",INDEX('RE-coustmer'!$G$4:$G$1300,MATCH($B141,OUT!$U$4:$U$1300,0),1),"")," ")</f>
        <v xml:space="preserve"> </v>
      </c>
      <c r="G141" s="32" t="str">
        <f>IFERROR(IF($C$1&lt;&gt;"",INDEX('RE-coustmer'!$H$4:$H$1300,MATCH($B141,'RE-coustmer'!$U$4:$U$1300,0),1),"")," ")</f>
        <v xml:space="preserve"> </v>
      </c>
      <c r="H141" s="34" t="str">
        <f>IFERROR(IF($C$1&lt;&gt;"",INDEX('RE-coustmer'!$I$4:$I$1300,MATCH($B141,'RE-coustmer'!$U$4:$U$1300,0),1),"")," ")</f>
        <v xml:space="preserve"> </v>
      </c>
    </row>
    <row r="142" spans="2:8" ht="15.75">
      <c r="B142" s="8" t="str">
        <f t="shared" ref="B142" si="264">IF(AND($O$5&gt;0,B138&lt;$O$5),B138+1,"")</f>
        <v/>
      </c>
      <c r="C142" s="36" t="str">
        <f>IFERROR(IF($C$1&lt;&gt;"",INDEX(OUT!$C$4:$C$1300,MATCH($B142,OUT!$U$4:$U$1300,0),1),"")," ")</f>
        <v xml:space="preserve"> </v>
      </c>
      <c r="D142" s="35" t="str">
        <f>IFERROR(IF($C$1&lt;&gt;"",INDEX(OUT!$D$4:$D$1300,MATCH($B142,OUT!$U$4:$U$1300,0),1),"")," ")</f>
        <v xml:space="preserve"> </v>
      </c>
      <c r="E142" s="35" t="str">
        <f t="shared" ref="E142" si="265">IF(AND($C$1&lt;&gt;"",ISNUMBER(B142)),"منصرف","")</f>
        <v/>
      </c>
      <c r="F142" s="18" t="str">
        <f>IFERROR(IF($C$1&lt;&gt;"",INDEX(OUT!$G$4:$G$1300,MATCH($B142,OUT!$U$4:$U$1300,0),1),"")," ")</f>
        <v xml:space="preserve"> </v>
      </c>
      <c r="G142" s="32" t="str">
        <f>IFERROR(IF($C$1&lt;&gt;"",INDEX(OUT!$H$4:$H$1300,MATCH($B142,OUT!$U$4:$U$1300,0),1),"")," ")</f>
        <v xml:space="preserve"> </v>
      </c>
      <c r="H142" s="34" t="str">
        <f>IFERROR(IF($C$1&lt;&gt;"",INDEX(OUT!$I$4:$I$1300,MATCH($B142,OUT!$U$4:$U$1300,0),1),"")," ")</f>
        <v xml:space="preserve"> </v>
      </c>
    </row>
    <row r="143" spans="2:8" ht="15.75">
      <c r="B143" s="31" t="str">
        <f t="shared" ref="B143" si="266">IF(AND($P$5&gt;0,B139&lt;$M$5),B139+1,"")</f>
        <v/>
      </c>
      <c r="C143" s="36" t="str">
        <f>IFERROR(IF($C$1&lt;&gt;"",INDEX('RE-Supplier'!$C$4:$C$1300,MATCH($B143,'RE-Supplier'!$U$4:$U$1300,0),1),"")," ")</f>
        <v xml:space="preserve"> </v>
      </c>
      <c r="D143" s="35" t="str">
        <f>IFERROR(IF($C$1&lt;&gt;"",INDEX('RE-Supplier'!$D$4:$D$1300,MATCH($B143,'RE-Supplier'!$U$4:$U$1300,0),1),"")," ")</f>
        <v xml:space="preserve"> </v>
      </c>
      <c r="E143" s="35" t="str">
        <f t="shared" ref="E143" si="267">IF(AND($C$1&lt;&gt;"",ISNUMBER(B143)),"مرتجع مورد","")</f>
        <v/>
      </c>
      <c r="F143" s="18" t="str">
        <f>IFERROR(IF($C$1&lt;&gt;"",INDEX('RE-Supplier'!$G$4:$G$1300,MATCH($B143,'RE-Supplier'!$U$4:$U$1300,0),1),"")," ")</f>
        <v xml:space="preserve"> </v>
      </c>
      <c r="G143" s="32" t="str">
        <f>IFERROR(IF($C$1&lt;&gt;"",INDEX('RE-Supplier'!$H$4:$H$1300,MATCH($B143,'RE-Supplier'!$U$4:$U$1300,0),1),"")," ")</f>
        <v xml:space="preserve"> </v>
      </c>
      <c r="H143" s="34" t="str">
        <f>IFERROR(IF($C$1&lt;&gt;"",INDEX('RE-Supplier'!$I$4:$I$1300,MATCH($B143,'RE-Supplier'!$U$4:$U$1300,0),1),"")," ")</f>
        <v xml:space="preserve"> </v>
      </c>
    </row>
    <row r="144" spans="2:8" ht="15.75">
      <c r="B144" s="29" t="str">
        <f t="shared" ref="B144" si="268">IF(AND($M$5&gt;0,B140&lt;$M$5),B140+1,"")</f>
        <v/>
      </c>
      <c r="C144" s="36" t="str">
        <f>IFERROR(IF($C$1&lt;&gt;"",INDEX(ADD!$C$4:$C$1300,MATCH($B144,ADD!$U$4:$U$1300,0),1),"")," ")</f>
        <v xml:space="preserve"> </v>
      </c>
      <c r="D144" s="35" t="str">
        <f>IFERROR(IF($C$1&lt;&gt;"",INDEX(ADD!$D$4:$D$1300,MATCH($B144,ADD!$U$4:$U$1300,0),1),"")," ")</f>
        <v xml:space="preserve"> </v>
      </c>
      <c r="E144" s="35" t="str">
        <f t="shared" ref="E144" si="269">IF(AND($C$1&lt;&gt;"",ISNUMBER(B144)),"وارد","")</f>
        <v/>
      </c>
      <c r="F144" s="18" t="str">
        <f>IFERROR(IF($C$1&lt;&gt;"",INDEX(ADD!$G$4:$G$1300,MATCH($B144,ADD!$U$4:$U$1300,0),1),"")," ")</f>
        <v xml:space="preserve"> </v>
      </c>
      <c r="G144" s="32" t="str">
        <f>IFERROR(IF($C$1&lt;&gt;"",INDEX(ADD!$H$4:$H$1300,MATCH($B144,ADD!$U$4:$U$1300,0),1),"")," ")</f>
        <v xml:space="preserve"> </v>
      </c>
      <c r="H144" s="34" t="str">
        <f>IFERROR(IF($C$1&lt;&gt;"",INDEX(ADD!$I$4:$I$1300,MATCH($B144,ADD!$U$4:$U$1300,0),1),"")," ")</f>
        <v xml:space="preserve"> </v>
      </c>
    </row>
    <row r="145" spans="2:8" ht="15.75">
      <c r="B145" s="30" t="str">
        <f t="shared" ref="B145" si="270">IF(AND($N$5&gt;0,B141&lt;$N$5),B141+1,"")</f>
        <v/>
      </c>
      <c r="C145" s="36" t="str">
        <f>IFERROR(IF($C$1&lt;&gt;"",INDEX('RE-coustmer'!$C$4:$C$1300,MATCH($B145,'RE-coustmer'!$U$4:$U$1300,0),1),"")," ")</f>
        <v xml:space="preserve"> </v>
      </c>
      <c r="D145" s="35" t="str">
        <f>IFERROR(IF($C$1&lt;&gt;"",INDEX('RE-coustmer'!$D$4:$D$1300,MATCH($B145,'RE-coustmer'!$U$4:$U$1300,0),1),"")," ")</f>
        <v xml:space="preserve"> </v>
      </c>
      <c r="E145" s="35" t="str">
        <f t="shared" ref="E145" si="271">IF(AND($C$1&lt;&gt;"",ISNUMBER(B145)),"مرتجع عميل","")</f>
        <v/>
      </c>
      <c r="F145" s="18" t="str">
        <f>IFERROR(IF($C$1&lt;&gt;"",INDEX('RE-coustmer'!$G$4:$G$1300,MATCH($B145,OUT!$U$4:$U$1300,0),1),"")," ")</f>
        <v xml:space="preserve"> </v>
      </c>
      <c r="G145" s="32" t="str">
        <f>IFERROR(IF($C$1&lt;&gt;"",INDEX('RE-coustmer'!$H$4:$H$1300,MATCH($B145,'RE-coustmer'!$U$4:$U$1300,0),1),"")," ")</f>
        <v xml:space="preserve"> </v>
      </c>
      <c r="H145" s="34" t="str">
        <f>IFERROR(IF($C$1&lt;&gt;"",INDEX('RE-coustmer'!$I$4:$I$1300,MATCH($B145,'RE-coustmer'!$U$4:$U$1300,0),1),"")," ")</f>
        <v xml:space="preserve"> </v>
      </c>
    </row>
    <row r="146" spans="2:8" ht="15.75">
      <c r="B146" s="8" t="str">
        <f t="shared" ref="B146" si="272">IF(AND($O$5&gt;0,B142&lt;$O$5),B142+1,"")</f>
        <v/>
      </c>
      <c r="C146" s="36" t="str">
        <f>IFERROR(IF($C$1&lt;&gt;"",INDEX(OUT!$C$4:$C$1300,MATCH($B146,OUT!$U$4:$U$1300,0),1),"")," ")</f>
        <v xml:space="preserve"> </v>
      </c>
      <c r="D146" s="35" t="str">
        <f>IFERROR(IF($C$1&lt;&gt;"",INDEX(OUT!$D$4:$D$1300,MATCH($B146,OUT!$U$4:$U$1300,0),1),"")," ")</f>
        <v xml:space="preserve"> </v>
      </c>
      <c r="E146" s="35" t="str">
        <f t="shared" ref="E146" si="273">IF(AND($C$1&lt;&gt;"",ISNUMBER(B146)),"منصرف","")</f>
        <v/>
      </c>
      <c r="F146" s="18" t="str">
        <f>IFERROR(IF($C$1&lt;&gt;"",INDEX(OUT!$G$4:$G$1300,MATCH($B146,OUT!$U$4:$U$1300,0),1),"")," ")</f>
        <v xml:space="preserve"> </v>
      </c>
      <c r="G146" s="32" t="str">
        <f>IFERROR(IF($C$1&lt;&gt;"",INDEX(OUT!$H$4:$H$1300,MATCH($B146,OUT!$U$4:$U$1300,0),1),"")," ")</f>
        <v xml:space="preserve"> </v>
      </c>
      <c r="H146" s="34" t="str">
        <f>IFERROR(IF($C$1&lt;&gt;"",INDEX(OUT!$I$4:$I$1300,MATCH($B146,OUT!$U$4:$U$1300,0),1),"")," ")</f>
        <v xml:space="preserve"> </v>
      </c>
    </row>
    <row r="147" spans="2:8" ht="15.75">
      <c r="B147" s="31" t="str">
        <f t="shared" ref="B147" si="274">IF(AND($P$5&gt;0,B143&lt;$M$5),B143+1,"")</f>
        <v/>
      </c>
      <c r="C147" s="36" t="str">
        <f>IFERROR(IF($C$1&lt;&gt;"",INDEX('RE-Supplier'!$C$4:$C$1300,MATCH($B147,'RE-Supplier'!$U$4:$U$1300,0),1),"")," ")</f>
        <v xml:space="preserve"> </v>
      </c>
      <c r="D147" s="35" t="str">
        <f>IFERROR(IF($C$1&lt;&gt;"",INDEX('RE-Supplier'!$D$4:$D$1300,MATCH($B147,'RE-Supplier'!$U$4:$U$1300,0),1),"")," ")</f>
        <v xml:space="preserve"> </v>
      </c>
      <c r="E147" s="35" t="str">
        <f t="shared" ref="E147" si="275">IF(AND($C$1&lt;&gt;"",ISNUMBER(B147)),"مرتجع مورد","")</f>
        <v/>
      </c>
      <c r="F147" s="18" t="str">
        <f>IFERROR(IF($C$1&lt;&gt;"",INDEX('RE-Supplier'!$G$4:$G$1300,MATCH($B147,'RE-Supplier'!$U$4:$U$1300,0),1),"")," ")</f>
        <v xml:space="preserve"> </v>
      </c>
      <c r="G147" s="32" t="str">
        <f>IFERROR(IF($C$1&lt;&gt;"",INDEX('RE-Supplier'!$H$4:$H$1300,MATCH($B147,'RE-Supplier'!$U$4:$U$1300,0),1),"")," ")</f>
        <v xml:space="preserve"> </v>
      </c>
      <c r="H147" s="34" t="str">
        <f>IFERROR(IF($C$1&lt;&gt;"",INDEX('RE-Supplier'!$I$4:$I$1300,MATCH($B147,'RE-Supplier'!$U$4:$U$1300,0),1),"")," ")</f>
        <v xml:space="preserve"> </v>
      </c>
    </row>
    <row r="148" spans="2:8" ht="15.75">
      <c r="B148" s="29" t="str">
        <f t="shared" ref="B148" si="276">IF(AND($M$5&gt;0,B144&lt;$M$5),B144+1,"")</f>
        <v/>
      </c>
      <c r="C148" s="36" t="str">
        <f>IFERROR(IF($C$1&lt;&gt;"",INDEX(ADD!$C$4:$C$1300,MATCH($B148,ADD!$U$4:$U$1300,0),1),"")," ")</f>
        <v xml:space="preserve"> </v>
      </c>
      <c r="D148" s="35" t="str">
        <f>IFERROR(IF($C$1&lt;&gt;"",INDEX(ADD!$D$4:$D$1300,MATCH($B148,ADD!$U$4:$U$1300,0),1),"")," ")</f>
        <v xml:space="preserve"> </v>
      </c>
      <c r="E148" s="35" t="str">
        <f t="shared" ref="E148" si="277">IF(AND($C$1&lt;&gt;"",ISNUMBER(B148)),"وارد","")</f>
        <v/>
      </c>
      <c r="F148" s="18" t="str">
        <f>IFERROR(IF($C$1&lt;&gt;"",INDEX(ADD!$G$4:$G$1300,MATCH($B148,ADD!$U$4:$U$1300,0),1),"")," ")</f>
        <v xml:space="preserve"> </v>
      </c>
      <c r="G148" s="32" t="str">
        <f>IFERROR(IF($C$1&lt;&gt;"",INDEX(ADD!$H$4:$H$1300,MATCH($B148,ADD!$U$4:$U$1300,0),1),"")," ")</f>
        <v xml:space="preserve"> </v>
      </c>
      <c r="H148" s="34" t="str">
        <f>IFERROR(IF($C$1&lt;&gt;"",INDEX(ADD!$I$4:$I$1300,MATCH($B148,ADD!$U$4:$U$1300,0),1),"")," ")</f>
        <v xml:space="preserve"> </v>
      </c>
    </row>
    <row r="149" spans="2:8" ht="15.75">
      <c r="B149" s="30" t="str">
        <f t="shared" ref="B149" si="278">IF(AND($N$5&gt;0,B145&lt;$N$5),B145+1,"")</f>
        <v/>
      </c>
      <c r="C149" s="36" t="str">
        <f>IFERROR(IF($C$1&lt;&gt;"",INDEX('RE-coustmer'!$C$4:$C$1300,MATCH($B149,'RE-coustmer'!$U$4:$U$1300,0),1),"")," ")</f>
        <v xml:space="preserve"> </v>
      </c>
      <c r="D149" s="35" t="str">
        <f>IFERROR(IF($C$1&lt;&gt;"",INDEX('RE-coustmer'!$D$4:$D$1300,MATCH($B149,'RE-coustmer'!$U$4:$U$1300,0),1),"")," ")</f>
        <v xml:space="preserve"> </v>
      </c>
      <c r="E149" s="35" t="str">
        <f t="shared" ref="E149" si="279">IF(AND($C$1&lt;&gt;"",ISNUMBER(B149)),"مرتجع عميل","")</f>
        <v/>
      </c>
      <c r="F149" s="18" t="str">
        <f>IFERROR(IF($C$1&lt;&gt;"",INDEX('RE-coustmer'!$G$4:$G$1300,MATCH($B149,OUT!$U$4:$U$1300,0),1),"")," ")</f>
        <v xml:space="preserve"> </v>
      </c>
      <c r="G149" s="32" t="str">
        <f>IFERROR(IF($C$1&lt;&gt;"",INDEX('RE-coustmer'!$H$4:$H$1300,MATCH($B149,'RE-coustmer'!$U$4:$U$1300,0),1),"")," ")</f>
        <v xml:space="preserve"> </v>
      </c>
      <c r="H149" s="34" t="str">
        <f>IFERROR(IF($C$1&lt;&gt;"",INDEX('RE-coustmer'!$I$4:$I$1300,MATCH($B149,'RE-coustmer'!$U$4:$U$1300,0),1),"")," ")</f>
        <v xml:space="preserve"> </v>
      </c>
    </row>
    <row r="150" spans="2:8" ht="15.75">
      <c r="B150" s="8" t="str">
        <f t="shared" ref="B150" si="280">IF(AND($O$5&gt;0,B146&lt;$O$5),B146+1,"")</f>
        <v/>
      </c>
      <c r="C150" s="36" t="str">
        <f>IFERROR(IF($C$1&lt;&gt;"",INDEX(OUT!$C$4:$C$1300,MATCH($B150,OUT!$U$4:$U$1300,0),1),"")," ")</f>
        <v xml:space="preserve"> </v>
      </c>
      <c r="D150" s="35" t="str">
        <f>IFERROR(IF($C$1&lt;&gt;"",INDEX(OUT!$D$4:$D$1300,MATCH($B150,OUT!$U$4:$U$1300,0),1),"")," ")</f>
        <v xml:space="preserve"> </v>
      </c>
      <c r="E150" s="35" t="str">
        <f t="shared" ref="E150" si="281">IF(AND($C$1&lt;&gt;"",ISNUMBER(B150)),"منصرف","")</f>
        <v/>
      </c>
      <c r="F150" s="18" t="str">
        <f>IFERROR(IF($C$1&lt;&gt;"",INDEX(OUT!$G$4:$G$1300,MATCH($B150,OUT!$U$4:$U$1300,0),1),"")," ")</f>
        <v xml:space="preserve"> </v>
      </c>
      <c r="G150" s="32" t="str">
        <f>IFERROR(IF($C$1&lt;&gt;"",INDEX(OUT!$H$4:$H$1300,MATCH($B150,OUT!$U$4:$U$1300,0),1),"")," ")</f>
        <v xml:space="preserve"> </v>
      </c>
      <c r="H150" s="34" t="str">
        <f>IFERROR(IF($C$1&lt;&gt;"",INDEX(OUT!$I$4:$I$1300,MATCH($B150,OUT!$U$4:$U$1300,0),1),"")," ")</f>
        <v xml:space="preserve"> </v>
      </c>
    </row>
    <row r="151" spans="2:8" ht="15.75">
      <c r="B151" s="31" t="str">
        <f t="shared" ref="B151" si="282">IF(AND($P$5&gt;0,B147&lt;$M$5),B147+1,"")</f>
        <v/>
      </c>
      <c r="C151" s="36" t="str">
        <f>IFERROR(IF($C$1&lt;&gt;"",INDEX('RE-Supplier'!$C$4:$C$1300,MATCH($B151,'RE-Supplier'!$U$4:$U$1300,0),1),"")," ")</f>
        <v xml:space="preserve"> </v>
      </c>
      <c r="D151" s="35" t="str">
        <f>IFERROR(IF($C$1&lt;&gt;"",INDEX('RE-Supplier'!$D$4:$D$1300,MATCH($B151,'RE-Supplier'!$U$4:$U$1300,0),1),"")," ")</f>
        <v xml:space="preserve"> </v>
      </c>
      <c r="E151" s="35" t="str">
        <f t="shared" ref="E151" si="283">IF(AND($C$1&lt;&gt;"",ISNUMBER(B151)),"مرتجع مورد","")</f>
        <v/>
      </c>
      <c r="F151" s="18" t="str">
        <f>IFERROR(IF($C$1&lt;&gt;"",INDEX('RE-Supplier'!$G$4:$G$1300,MATCH($B151,'RE-Supplier'!$U$4:$U$1300,0),1),"")," ")</f>
        <v xml:space="preserve"> </v>
      </c>
      <c r="G151" s="32" t="str">
        <f>IFERROR(IF($C$1&lt;&gt;"",INDEX('RE-Supplier'!$H$4:$H$1300,MATCH($B151,'RE-Supplier'!$U$4:$U$1300,0),1),"")," ")</f>
        <v xml:space="preserve"> </v>
      </c>
      <c r="H151" s="34" t="str">
        <f>IFERROR(IF($C$1&lt;&gt;"",INDEX('RE-Supplier'!$I$4:$I$1300,MATCH($B151,'RE-Supplier'!$U$4:$U$1300,0),1),"")," ")</f>
        <v xml:space="preserve"> </v>
      </c>
    </row>
    <row r="152" spans="2:8" ht="15.75">
      <c r="B152" s="29" t="str">
        <f t="shared" ref="B152" si="284">IF(AND($M$5&gt;0,B148&lt;$M$5),B148+1,"")</f>
        <v/>
      </c>
      <c r="C152" s="36" t="str">
        <f>IFERROR(IF($C$1&lt;&gt;"",INDEX(ADD!$C$4:$C$1300,MATCH($B152,ADD!$U$4:$U$1300,0),1),"")," ")</f>
        <v xml:space="preserve"> </v>
      </c>
      <c r="D152" s="35" t="str">
        <f>IFERROR(IF($C$1&lt;&gt;"",INDEX(ADD!$D$4:$D$1300,MATCH($B152,ADD!$U$4:$U$1300,0),1),"")," ")</f>
        <v xml:space="preserve"> </v>
      </c>
      <c r="E152" s="35" t="str">
        <f t="shared" ref="E152" si="285">IF(AND($C$1&lt;&gt;"",ISNUMBER(B152)),"وارد","")</f>
        <v/>
      </c>
      <c r="F152" s="18" t="str">
        <f>IFERROR(IF($C$1&lt;&gt;"",INDEX(ADD!$G$4:$G$1300,MATCH($B152,ADD!$U$4:$U$1300,0),1),"")," ")</f>
        <v xml:space="preserve"> </v>
      </c>
      <c r="G152" s="32" t="str">
        <f>IFERROR(IF($C$1&lt;&gt;"",INDEX(ADD!$H$4:$H$1300,MATCH($B152,ADD!$U$4:$U$1300,0),1),"")," ")</f>
        <v xml:space="preserve"> </v>
      </c>
      <c r="H152" s="34" t="str">
        <f>IFERROR(IF($C$1&lt;&gt;"",INDEX(ADD!$I$4:$I$1300,MATCH($B152,ADD!$U$4:$U$1300,0),1),"")," ")</f>
        <v xml:space="preserve"> </v>
      </c>
    </row>
    <row r="153" spans="2:8" ht="15.75">
      <c r="B153" s="30" t="str">
        <f t="shared" ref="B153" si="286">IF(AND($N$5&gt;0,B149&lt;$N$5),B149+1,"")</f>
        <v/>
      </c>
      <c r="C153" s="36" t="str">
        <f>IFERROR(IF($C$1&lt;&gt;"",INDEX('RE-coustmer'!$C$4:$C$1300,MATCH($B153,'RE-coustmer'!$U$4:$U$1300,0),1),"")," ")</f>
        <v xml:space="preserve"> </v>
      </c>
      <c r="D153" s="35" t="str">
        <f>IFERROR(IF($C$1&lt;&gt;"",INDEX('RE-coustmer'!$D$4:$D$1300,MATCH($B153,'RE-coustmer'!$U$4:$U$1300,0),1),"")," ")</f>
        <v xml:space="preserve"> </v>
      </c>
      <c r="E153" s="35" t="str">
        <f t="shared" ref="E153" si="287">IF(AND($C$1&lt;&gt;"",ISNUMBER(B153)),"مرتجع عميل","")</f>
        <v/>
      </c>
      <c r="F153" s="18" t="str">
        <f>IFERROR(IF($C$1&lt;&gt;"",INDEX('RE-coustmer'!$G$4:$G$1300,MATCH($B153,OUT!$U$4:$U$1300,0),1),"")," ")</f>
        <v xml:space="preserve"> </v>
      </c>
      <c r="G153" s="32" t="str">
        <f>IFERROR(IF($C$1&lt;&gt;"",INDEX('RE-coustmer'!$H$4:$H$1300,MATCH($B153,'RE-coustmer'!$U$4:$U$1300,0),1),"")," ")</f>
        <v xml:space="preserve"> </v>
      </c>
      <c r="H153" s="34" t="str">
        <f>IFERROR(IF($C$1&lt;&gt;"",INDEX('RE-coustmer'!$I$4:$I$1300,MATCH($B153,'RE-coustmer'!$U$4:$U$1300,0),1),"")," ")</f>
        <v xml:space="preserve"> </v>
      </c>
    </row>
    <row r="154" spans="2:8" ht="15.75">
      <c r="B154" s="8" t="str">
        <f t="shared" ref="B154" si="288">IF(AND($O$5&gt;0,B150&lt;$O$5),B150+1,"")</f>
        <v/>
      </c>
      <c r="C154" s="36" t="str">
        <f>IFERROR(IF($C$1&lt;&gt;"",INDEX(OUT!$C$4:$C$1300,MATCH($B154,OUT!$U$4:$U$1300,0),1),"")," ")</f>
        <v xml:space="preserve"> </v>
      </c>
      <c r="D154" s="35" t="str">
        <f>IFERROR(IF($C$1&lt;&gt;"",INDEX(OUT!$D$4:$D$1300,MATCH($B154,OUT!$U$4:$U$1300,0),1),"")," ")</f>
        <v xml:space="preserve"> </v>
      </c>
      <c r="E154" s="35" t="str">
        <f t="shared" ref="E154" si="289">IF(AND($C$1&lt;&gt;"",ISNUMBER(B154)),"منصرف","")</f>
        <v/>
      </c>
      <c r="F154" s="18" t="str">
        <f>IFERROR(IF($C$1&lt;&gt;"",INDEX(OUT!$G$4:$G$1300,MATCH($B154,OUT!$U$4:$U$1300,0),1),"")," ")</f>
        <v xml:space="preserve"> </v>
      </c>
      <c r="G154" s="32" t="str">
        <f>IFERROR(IF($C$1&lt;&gt;"",INDEX(OUT!$H$4:$H$1300,MATCH($B154,OUT!$U$4:$U$1300,0),1),"")," ")</f>
        <v xml:space="preserve"> </v>
      </c>
      <c r="H154" s="34" t="str">
        <f>IFERROR(IF($C$1&lt;&gt;"",INDEX(OUT!$I$4:$I$1300,MATCH($B154,OUT!$U$4:$U$1300,0),1),"")," ")</f>
        <v xml:space="preserve"> </v>
      </c>
    </row>
    <row r="155" spans="2:8" ht="15.75">
      <c r="B155" s="31" t="str">
        <f t="shared" ref="B155" si="290">IF(AND($P$5&gt;0,B151&lt;$M$5),B151+1,"")</f>
        <v/>
      </c>
      <c r="C155" s="36" t="str">
        <f>IFERROR(IF($C$1&lt;&gt;"",INDEX('RE-Supplier'!$C$4:$C$1300,MATCH($B155,'RE-Supplier'!$U$4:$U$1300,0),1),"")," ")</f>
        <v xml:space="preserve"> </v>
      </c>
      <c r="D155" s="35" t="str">
        <f>IFERROR(IF($C$1&lt;&gt;"",INDEX('RE-Supplier'!$D$4:$D$1300,MATCH($B155,'RE-Supplier'!$U$4:$U$1300,0),1),"")," ")</f>
        <v xml:space="preserve"> </v>
      </c>
      <c r="E155" s="35" t="str">
        <f t="shared" ref="E155" si="291">IF(AND($C$1&lt;&gt;"",ISNUMBER(B155)),"مرتجع مورد","")</f>
        <v/>
      </c>
      <c r="F155" s="18" t="str">
        <f>IFERROR(IF($C$1&lt;&gt;"",INDEX('RE-Supplier'!$G$4:$G$1300,MATCH($B155,'RE-Supplier'!$U$4:$U$1300,0),1),"")," ")</f>
        <v xml:space="preserve"> </v>
      </c>
      <c r="G155" s="32" t="str">
        <f>IFERROR(IF($C$1&lt;&gt;"",INDEX('RE-Supplier'!$H$4:$H$1300,MATCH($B155,'RE-Supplier'!$U$4:$U$1300,0),1),"")," ")</f>
        <v xml:space="preserve"> </v>
      </c>
      <c r="H155" s="34" t="str">
        <f>IFERROR(IF($C$1&lt;&gt;"",INDEX('RE-Supplier'!$I$4:$I$1300,MATCH($B155,'RE-Supplier'!$U$4:$U$1300,0),1),"")," ")</f>
        <v xml:space="preserve"> </v>
      </c>
    </row>
    <row r="156" spans="2:8" ht="15.75">
      <c r="B156" s="29" t="str">
        <f t="shared" ref="B156" si="292">IF(AND($M$5&gt;0,B152&lt;$M$5),B152+1,"")</f>
        <v/>
      </c>
      <c r="C156" s="36" t="str">
        <f>IFERROR(IF($C$1&lt;&gt;"",INDEX(ADD!$C$4:$C$1300,MATCH($B156,ADD!$U$4:$U$1300,0),1),"")," ")</f>
        <v xml:space="preserve"> </v>
      </c>
      <c r="D156" s="35" t="str">
        <f>IFERROR(IF($C$1&lt;&gt;"",INDEX(ADD!$D$4:$D$1300,MATCH($B156,ADD!$U$4:$U$1300,0),1),"")," ")</f>
        <v xml:space="preserve"> </v>
      </c>
      <c r="E156" s="35" t="str">
        <f t="shared" ref="E156" si="293">IF(AND($C$1&lt;&gt;"",ISNUMBER(B156)),"وارد","")</f>
        <v/>
      </c>
      <c r="F156" s="18" t="str">
        <f>IFERROR(IF($C$1&lt;&gt;"",INDEX(ADD!$G$4:$G$1300,MATCH($B156,ADD!$U$4:$U$1300,0),1),"")," ")</f>
        <v xml:space="preserve"> </v>
      </c>
      <c r="G156" s="32" t="str">
        <f>IFERROR(IF($C$1&lt;&gt;"",INDEX(ADD!$H$4:$H$1300,MATCH($B156,ADD!$U$4:$U$1300,0),1),"")," ")</f>
        <v xml:space="preserve"> </v>
      </c>
      <c r="H156" s="34" t="str">
        <f>IFERROR(IF($C$1&lt;&gt;"",INDEX(ADD!$I$4:$I$1300,MATCH($B156,ADD!$U$4:$U$1300,0),1),"")," ")</f>
        <v xml:space="preserve"> </v>
      </c>
    </row>
    <row r="157" spans="2:8" ht="15.75">
      <c r="B157" s="30" t="str">
        <f t="shared" ref="B157" si="294">IF(AND($N$5&gt;0,B153&lt;$N$5),B153+1,"")</f>
        <v/>
      </c>
      <c r="C157" s="36" t="str">
        <f>IFERROR(IF($C$1&lt;&gt;"",INDEX('RE-coustmer'!$C$4:$C$1300,MATCH($B157,'RE-coustmer'!$U$4:$U$1300,0),1),"")," ")</f>
        <v xml:space="preserve"> </v>
      </c>
      <c r="D157" s="35" t="str">
        <f>IFERROR(IF($C$1&lt;&gt;"",INDEX('RE-coustmer'!$D$4:$D$1300,MATCH($B157,'RE-coustmer'!$U$4:$U$1300,0),1),"")," ")</f>
        <v xml:space="preserve"> </v>
      </c>
      <c r="E157" s="35" t="str">
        <f t="shared" ref="E157" si="295">IF(AND($C$1&lt;&gt;"",ISNUMBER(B157)),"مرتجع عميل","")</f>
        <v/>
      </c>
      <c r="F157" s="18" t="str">
        <f>IFERROR(IF($C$1&lt;&gt;"",INDEX('RE-coustmer'!$G$4:$G$1300,MATCH($B157,OUT!$U$4:$U$1300,0),1),"")," ")</f>
        <v xml:space="preserve"> </v>
      </c>
      <c r="G157" s="32" t="str">
        <f>IFERROR(IF($C$1&lt;&gt;"",INDEX('RE-coustmer'!$H$4:$H$1300,MATCH($B157,'RE-coustmer'!$U$4:$U$1300,0),1),"")," ")</f>
        <v xml:space="preserve"> </v>
      </c>
      <c r="H157" s="34" t="str">
        <f>IFERROR(IF($C$1&lt;&gt;"",INDEX('RE-coustmer'!$I$4:$I$1300,MATCH($B157,'RE-coustmer'!$U$4:$U$1300,0),1),"")," ")</f>
        <v xml:space="preserve"> </v>
      </c>
    </row>
    <row r="158" spans="2:8" ht="15.75">
      <c r="B158" s="8" t="str">
        <f t="shared" ref="B158" si="296">IF(AND($O$5&gt;0,B154&lt;$O$5),B154+1,"")</f>
        <v/>
      </c>
      <c r="C158" s="36" t="str">
        <f>IFERROR(IF($C$1&lt;&gt;"",INDEX(OUT!$C$4:$C$1300,MATCH($B158,OUT!$U$4:$U$1300,0),1),"")," ")</f>
        <v xml:space="preserve"> </v>
      </c>
      <c r="D158" s="35" t="str">
        <f>IFERROR(IF($C$1&lt;&gt;"",INDEX(OUT!$D$4:$D$1300,MATCH($B158,OUT!$U$4:$U$1300,0),1),"")," ")</f>
        <v xml:space="preserve"> </v>
      </c>
      <c r="E158" s="35" t="str">
        <f t="shared" ref="E158" si="297">IF(AND($C$1&lt;&gt;"",ISNUMBER(B158)),"منصرف","")</f>
        <v/>
      </c>
      <c r="F158" s="18" t="str">
        <f>IFERROR(IF($C$1&lt;&gt;"",INDEX(OUT!$G$4:$G$1300,MATCH($B158,OUT!$U$4:$U$1300,0),1),"")," ")</f>
        <v xml:space="preserve"> </v>
      </c>
      <c r="G158" s="32" t="str">
        <f>IFERROR(IF($C$1&lt;&gt;"",INDEX(OUT!$H$4:$H$1300,MATCH($B158,OUT!$U$4:$U$1300,0),1),"")," ")</f>
        <v xml:space="preserve"> </v>
      </c>
      <c r="H158" s="34" t="str">
        <f>IFERROR(IF($C$1&lt;&gt;"",INDEX(OUT!$I$4:$I$1300,MATCH($B158,OUT!$U$4:$U$1300,0),1),"")," ")</f>
        <v xml:space="preserve"> </v>
      </c>
    </row>
    <row r="159" spans="2:8" ht="15.75">
      <c r="B159" s="31" t="str">
        <f t="shared" ref="B159" si="298">IF(AND($P$5&gt;0,B155&lt;$M$5),B155+1,"")</f>
        <v/>
      </c>
      <c r="C159" s="36" t="str">
        <f>IFERROR(IF($C$1&lt;&gt;"",INDEX('RE-Supplier'!$C$4:$C$1300,MATCH($B159,'RE-Supplier'!$U$4:$U$1300,0),1),"")," ")</f>
        <v xml:space="preserve"> </v>
      </c>
      <c r="D159" s="35" t="str">
        <f>IFERROR(IF($C$1&lt;&gt;"",INDEX('RE-Supplier'!$D$4:$D$1300,MATCH($B159,'RE-Supplier'!$U$4:$U$1300,0),1),"")," ")</f>
        <v xml:space="preserve"> </v>
      </c>
      <c r="E159" s="35" t="str">
        <f t="shared" ref="E159" si="299">IF(AND($C$1&lt;&gt;"",ISNUMBER(B159)),"مرتجع مورد","")</f>
        <v/>
      </c>
      <c r="F159" s="18" t="str">
        <f>IFERROR(IF($C$1&lt;&gt;"",INDEX('RE-Supplier'!$G$4:$G$1300,MATCH($B159,'RE-Supplier'!$U$4:$U$1300,0),1),"")," ")</f>
        <v xml:space="preserve"> </v>
      </c>
      <c r="G159" s="32" t="str">
        <f>IFERROR(IF($C$1&lt;&gt;"",INDEX('RE-Supplier'!$H$4:$H$1300,MATCH($B159,'RE-Supplier'!$U$4:$U$1300,0),1),"")," ")</f>
        <v xml:space="preserve"> </v>
      </c>
      <c r="H159" s="34" t="str">
        <f>IFERROR(IF($C$1&lt;&gt;"",INDEX('RE-Supplier'!$I$4:$I$1300,MATCH($B159,'RE-Supplier'!$U$4:$U$1300,0),1),"")," ")</f>
        <v xml:space="preserve"> </v>
      </c>
    </row>
    <row r="160" spans="2:8" ht="15.75">
      <c r="B160" s="29" t="str">
        <f t="shared" ref="B160" si="300">IF(AND($M$5&gt;0,B156&lt;$M$5),B156+1,"")</f>
        <v/>
      </c>
      <c r="C160" s="36" t="str">
        <f>IFERROR(IF($C$1&lt;&gt;"",INDEX(ADD!$C$4:$C$1300,MATCH($B160,ADD!$U$4:$U$1300,0),1),"")," ")</f>
        <v xml:space="preserve"> </v>
      </c>
      <c r="D160" s="35" t="str">
        <f>IFERROR(IF($C$1&lt;&gt;"",INDEX(ADD!$D$4:$D$1300,MATCH($B160,ADD!$U$4:$U$1300,0),1),"")," ")</f>
        <v xml:space="preserve"> </v>
      </c>
      <c r="E160" s="35" t="str">
        <f t="shared" ref="E160" si="301">IF(AND($C$1&lt;&gt;"",ISNUMBER(B160)),"وارد","")</f>
        <v/>
      </c>
      <c r="F160" s="18" t="str">
        <f>IFERROR(IF($C$1&lt;&gt;"",INDEX(ADD!$G$4:$G$1300,MATCH($B160,ADD!$U$4:$U$1300,0),1),"")," ")</f>
        <v xml:space="preserve"> </v>
      </c>
      <c r="G160" s="32" t="str">
        <f>IFERROR(IF($C$1&lt;&gt;"",INDEX(ADD!$H$4:$H$1300,MATCH($B160,ADD!$U$4:$U$1300,0),1),"")," ")</f>
        <v xml:space="preserve"> </v>
      </c>
      <c r="H160" s="34" t="str">
        <f>IFERROR(IF($C$1&lt;&gt;"",INDEX(ADD!$I$4:$I$1300,MATCH($B160,ADD!$U$4:$U$1300,0),1),"")," ")</f>
        <v xml:space="preserve"> </v>
      </c>
    </row>
    <row r="161" spans="2:8" ht="15.75">
      <c r="B161" s="30" t="str">
        <f t="shared" ref="B161" si="302">IF(AND($N$5&gt;0,B157&lt;$N$5),B157+1,"")</f>
        <v/>
      </c>
      <c r="C161" s="36" t="str">
        <f>IFERROR(IF($C$1&lt;&gt;"",INDEX('RE-coustmer'!$C$4:$C$1300,MATCH($B161,'RE-coustmer'!$U$4:$U$1300,0),1),"")," ")</f>
        <v xml:space="preserve"> </v>
      </c>
      <c r="D161" s="35" t="str">
        <f>IFERROR(IF($C$1&lt;&gt;"",INDEX('RE-coustmer'!$D$4:$D$1300,MATCH($B161,'RE-coustmer'!$U$4:$U$1300,0),1),"")," ")</f>
        <v xml:space="preserve"> </v>
      </c>
      <c r="E161" s="35" t="str">
        <f t="shared" ref="E161" si="303">IF(AND($C$1&lt;&gt;"",ISNUMBER(B161)),"مرتجع عميل","")</f>
        <v/>
      </c>
      <c r="F161" s="18" t="str">
        <f>IFERROR(IF($C$1&lt;&gt;"",INDEX('RE-coustmer'!$G$4:$G$1300,MATCH($B161,OUT!$U$4:$U$1300,0),1),"")," ")</f>
        <v xml:space="preserve"> </v>
      </c>
      <c r="G161" s="32" t="str">
        <f>IFERROR(IF($C$1&lt;&gt;"",INDEX('RE-coustmer'!$H$4:$H$1300,MATCH($B161,'RE-coustmer'!$U$4:$U$1300,0),1),"")," ")</f>
        <v xml:space="preserve"> </v>
      </c>
      <c r="H161" s="34" t="str">
        <f>IFERROR(IF($C$1&lt;&gt;"",INDEX('RE-coustmer'!$I$4:$I$1300,MATCH($B161,'RE-coustmer'!$U$4:$U$1300,0),1),"")," ")</f>
        <v xml:space="preserve"> </v>
      </c>
    </row>
    <row r="162" spans="2:8" ht="15.75">
      <c r="B162" s="8" t="str">
        <f t="shared" ref="B162" si="304">IF(AND($O$5&gt;0,B158&lt;$O$5),B158+1,"")</f>
        <v/>
      </c>
      <c r="C162" s="36" t="str">
        <f>IFERROR(IF($C$1&lt;&gt;"",INDEX(OUT!$C$4:$C$1300,MATCH($B162,OUT!$U$4:$U$1300,0),1),"")," ")</f>
        <v xml:space="preserve"> </v>
      </c>
      <c r="D162" s="35" t="str">
        <f>IFERROR(IF($C$1&lt;&gt;"",INDEX(OUT!$D$4:$D$1300,MATCH($B162,OUT!$U$4:$U$1300,0),1),"")," ")</f>
        <v xml:space="preserve"> </v>
      </c>
      <c r="E162" s="35" t="str">
        <f t="shared" ref="E162" si="305">IF(AND($C$1&lt;&gt;"",ISNUMBER(B162)),"منصرف","")</f>
        <v/>
      </c>
      <c r="F162" s="18" t="str">
        <f>IFERROR(IF($C$1&lt;&gt;"",INDEX(OUT!$G$4:$G$1300,MATCH($B162,OUT!$U$4:$U$1300,0),1),"")," ")</f>
        <v xml:space="preserve"> </v>
      </c>
      <c r="G162" s="32" t="str">
        <f>IFERROR(IF($C$1&lt;&gt;"",INDEX(OUT!$H$4:$H$1300,MATCH($B162,OUT!$U$4:$U$1300,0),1),"")," ")</f>
        <v xml:space="preserve"> </v>
      </c>
      <c r="H162" s="34" t="str">
        <f>IFERROR(IF($C$1&lt;&gt;"",INDEX(OUT!$I$4:$I$1300,MATCH($B162,OUT!$U$4:$U$1300,0),1),"")," ")</f>
        <v xml:space="preserve"> </v>
      </c>
    </row>
    <row r="163" spans="2:8" ht="15.75">
      <c r="B163" s="31" t="str">
        <f t="shared" ref="B163" si="306">IF(AND($P$5&gt;0,B159&lt;$M$5),B159+1,"")</f>
        <v/>
      </c>
      <c r="C163" s="36" t="str">
        <f>IFERROR(IF($C$1&lt;&gt;"",INDEX('RE-Supplier'!$C$4:$C$1300,MATCH($B163,'RE-Supplier'!$U$4:$U$1300,0),1),"")," ")</f>
        <v xml:space="preserve"> </v>
      </c>
      <c r="D163" s="35" t="str">
        <f>IFERROR(IF($C$1&lt;&gt;"",INDEX('RE-Supplier'!$D$4:$D$1300,MATCH($B163,'RE-Supplier'!$U$4:$U$1300,0),1),"")," ")</f>
        <v xml:space="preserve"> </v>
      </c>
      <c r="E163" s="35" t="str">
        <f t="shared" ref="E163" si="307">IF(AND($C$1&lt;&gt;"",ISNUMBER(B163)),"مرتجع مورد","")</f>
        <v/>
      </c>
      <c r="F163" s="18" t="str">
        <f>IFERROR(IF($C$1&lt;&gt;"",INDEX('RE-Supplier'!$G$4:$G$1300,MATCH($B163,'RE-Supplier'!$U$4:$U$1300,0),1),"")," ")</f>
        <v xml:space="preserve"> </v>
      </c>
      <c r="G163" s="32" t="str">
        <f>IFERROR(IF($C$1&lt;&gt;"",INDEX('RE-Supplier'!$H$4:$H$1300,MATCH($B163,'RE-Supplier'!$U$4:$U$1300,0),1),"")," ")</f>
        <v xml:space="preserve"> </v>
      </c>
      <c r="H163" s="34" t="str">
        <f>IFERROR(IF($C$1&lt;&gt;"",INDEX('RE-Supplier'!$I$4:$I$1300,MATCH($B163,'RE-Supplier'!$U$4:$U$1300,0),1),"")," ")</f>
        <v xml:space="preserve"> </v>
      </c>
    </row>
    <row r="164" spans="2:8" ht="15.75">
      <c r="B164" s="29" t="str">
        <f t="shared" ref="B164" si="308">IF(AND($M$5&gt;0,B160&lt;$M$5),B160+1,"")</f>
        <v/>
      </c>
      <c r="C164" s="36" t="str">
        <f>IFERROR(IF($C$1&lt;&gt;"",INDEX(ADD!$C$4:$C$1300,MATCH($B164,ADD!$U$4:$U$1300,0),1),"")," ")</f>
        <v xml:space="preserve"> </v>
      </c>
      <c r="D164" s="35" t="str">
        <f>IFERROR(IF($C$1&lt;&gt;"",INDEX(ADD!$D$4:$D$1300,MATCH($B164,ADD!$U$4:$U$1300,0),1),"")," ")</f>
        <v xml:space="preserve"> </v>
      </c>
      <c r="E164" s="35" t="str">
        <f t="shared" ref="E164" si="309">IF(AND($C$1&lt;&gt;"",ISNUMBER(B164)),"وارد","")</f>
        <v/>
      </c>
      <c r="F164" s="18" t="str">
        <f>IFERROR(IF($C$1&lt;&gt;"",INDEX(ADD!$G$4:$G$1300,MATCH($B164,ADD!$U$4:$U$1300,0),1),"")," ")</f>
        <v xml:space="preserve"> </v>
      </c>
      <c r="G164" s="32" t="str">
        <f>IFERROR(IF($C$1&lt;&gt;"",INDEX(ADD!$H$4:$H$1300,MATCH($B164,ADD!$U$4:$U$1300,0),1),"")," ")</f>
        <v xml:space="preserve"> </v>
      </c>
      <c r="H164" s="34" t="str">
        <f>IFERROR(IF($C$1&lt;&gt;"",INDEX(ADD!$I$4:$I$1300,MATCH($B164,ADD!$U$4:$U$1300,0),1),"")," ")</f>
        <v xml:space="preserve"> </v>
      </c>
    </row>
    <row r="165" spans="2:8" ht="15.75">
      <c r="B165" s="30" t="str">
        <f t="shared" ref="B165" si="310">IF(AND($N$5&gt;0,B161&lt;$N$5),B161+1,"")</f>
        <v/>
      </c>
      <c r="C165" s="36" t="str">
        <f>IFERROR(IF($C$1&lt;&gt;"",INDEX('RE-coustmer'!$C$4:$C$1300,MATCH($B165,'RE-coustmer'!$U$4:$U$1300,0),1),"")," ")</f>
        <v xml:space="preserve"> </v>
      </c>
      <c r="D165" s="35" t="str">
        <f>IFERROR(IF($C$1&lt;&gt;"",INDEX('RE-coustmer'!$D$4:$D$1300,MATCH($B165,'RE-coustmer'!$U$4:$U$1300,0),1),"")," ")</f>
        <v xml:space="preserve"> </v>
      </c>
      <c r="E165" s="35" t="str">
        <f t="shared" ref="E165" si="311">IF(AND($C$1&lt;&gt;"",ISNUMBER(B165)),"مرتجع عميل","")</f>
        <v/>
      </c>
      <c r="F165" s="18" t="str">
        <f>IFERROR(IF($C$1&lt;&gt;"",INDEX('RE-coustmer'!$G$4:$G$1300,MATCH($B165,OUT!$U$4:$U$1300,0),1),"")," ")</f>
        <v xml:space="preserve"> </v>
      </c>
      <c r="G165" s="32" t="str">
        <f>IFERROR(IF($C$1&lt;&gt;"",INDEX('RE-coustmer'!$H$4:$H$1300,MATCH($B165,'RE-coustmer'!$U$4:$U$1300,0),1),"")," ")</f>
        <v xml:space="preserve"> </v>
      </c>
      <c r="H165" s="34" t="str">
        <f>IFERROR(IF($C$1&lt;&gt;"",INDEX('RE-coustmer'!$I$4:$I$1300,MATCH($B165,'RE-coustmer'!$U$4:$U$1300,0),1),"")," ")</f>
        <v xml:space="preserve"> </v>
      </c>
    </row>
    <row r="166" spans="2:8" ht="15.75">
      <c r="B166" s="8" t="str">
        <f t="shared" ref="B166" si="312">IF(AND($O$5&gt;0,B162&lt;$O$5),B162+1,"")</f>
        <v/>
      </c>
      <c r="C166" s="36" t="str">
        <f>IFERROR(IF($C$1&lt;&gt;"",INDEX(OUT!$C$4:$C$1300,MATCH($B166,OUT!$U$4:$U$1300,0),1),"")," ")</f>
        <v xml:space="preserve"> </v>
      </c>
      <c r="D166" s="35" t="str">
        <f>IFERROR(IF($C$1&lt;&gt;"",INDEX(OUT!$D$4:$D$1300,MATCH($B166,OUT!$U$4:$U$1300,0),1),"")," ")</f>
        <v xml:space="preserve"> </v>
      </c>
      <c r="E166" s="35" t="str">
        <f t="shared" ref="E166" si="313">IF(AND($C$1&lt;&gt;"",ISNUMBER(B166)),"منصرف","")</f>
        <v/>
      </c>
      <c r="F166" s="18" t="str">
        <f>IFERROR(IF($C$1&lt;&gt;"",INDEX(OUT!$G$4:$G$1300,MATCH($B166,OUT!$U$4:$U$1300,0),1),"")," ")</f>
        <v xml:space="preserve"> </v>
      </c>
      <c r="G166" s="32" t="str">
        <f>IFERROR(IF($C$1&lt;&gt;"",INDEX(OUT!$H$4:$H$1300,MATCH($B166,OUT!$U$4:$U$1300,0),1),"")," ")</f>
        <v xml:space="preserve"> </v>
      </c>
      <c r="H166" s="34" t="str">
        <f>IFERROR(IF($C$1&lt;&gt;"",INDEX(OUT!$I$4:$I$1300,MATCH($B166,OUT!$U$4:$U$1300,0),1),"")," ")</f>
        <v xml:space="preserve"> </v>
      </c>
    </row>
    <row r="167" spans="2:8" ht="15.75">
      <c r="B167" s="31" t="str">
        <f t="shared" ref="B167" si="314">IF(AND($P$5&gt;0,B163&lt;$M$5),B163+1,"")</f>
        <v/>
      </c>
      <c r="C167" s="36" t="str">
        <f>IFERROR(IF($C$1&lt;&gt;"",INDEX('RE-Supplier'!$C$4:$C$1300,MATCH($B167,'RE-Supplier'!$U$4:$U$1300,0),1),"")," ")</f>
        <v xml:space="preserve"> </v>
      </c>
      <c r="D167" s="35" t="str">
        <f>IFERROR(IF($C$1&lt;&gt;"",INDEX('RE-Supplier'!$D$4:$D$1300,MATCH($B167,'RE-Supplier'!$U$4:$U$1300,0),1),"")," ")</f>
        <v xml:space="preserve"> </v>
      </c>
      <c r="E167" s="35" t="str">
        <f t="shared" ref="E167" si="315">IF(AND($C$1&lt;&gt;"",ISNUMBER(B167)),"مرتجع مورد","")</f>
        <v/>
      </c>
      <c r="F167" s="18" t="str">
        <f>IFERROR(IF($C$1&lt;&gt;"",INDEX('RE-Supplier'!$G$4:$G$1300,MATCH($B167,'RE-Supplier'!$U$4:$U$1300,0),1),"")," ")</f>
        <v xml:space="preserve"> </v>
      </c>
      <c r="G167" s="32" t="str">
        <f>IFERROR(IF($C$1&lt;&gt;"",INDEX('RE-Supplier'!$H$4:$H$1300,MATCH($B167,'RE-Supplier'!$U$4:$U$1300,0),1),"")," ")</f>
        <v xml:space="preserve"> </v>
      </c>
      <c r="H167" s="34" t="str">
        <f>IFERROR(IF($C$1&lt;&gt;"",INDEX('RE-Supplier'!$I$4:$I$1300,MATCH($B167,'RE-Supplier'!$U$4:$U$1300,0),1),"")," ")</f>
        <v xml:space="preserve"> </v>
      </c>
    </row>
    <row r="168" spans="2:8" ht="15.75">
      <c r="B168" s="29" t="str">
        <f t="shared" ref="B168" si="316">IF(AND($M$5&gt;0,B164&lt;$M$5),B164+1,"")</f>
        <v/>
      </c>
      <c r="C168" s="36" t="str">
        <f>IFERROR(IF($C$1&lt;&gt;"",INDEX(ADD!$C$4:$C$1300,MATCH($B168,ADD!$U$4:$U$1300,0),1),"")," ")</f>
        <v xml:space="preserve"> </v>
      </c>
      <c r="D168" s="35" t="str">
        <f>IFERROR(IF($C$1&lt;&gt;"",INDEX(ADD!$D$4:$D$1300,MATCH($B168,ADD!$U$4:$U$1300,0),1),"")," ")</f>
        <v xml:space="preserve"> </v>
      </c>
      <c r="E168" s="35" t="str">
        <f t="shared" ref="E168" si="317">IF(AND($C$1&lt;&gt;"",ISNUMBER(B168)),"وارد","")</f>
        <v/>
      </c>
      <c r="F168" s="18" t="str">
        <f>IFERROR(IF($C$1&lt;&gt;"",INDEX(ADD!$G$4:$G$1300,MATCH($B168,ADD!$U$4:$U$1300,0),1),"")," ")</f>
        <v xml:space="preserve"> </v>
      </c>
      <c r="G168" s="32" t="str">
        <f>IFERROR(IF($C$1&lt;&gt;"",INDEX(ADD!$H$4:$H$1300,MATCH($B168,ADD!$U$4:$U$1300,0),1),"")," ")</f>
        <v xml:space="preserve"> </v>
      </c>
      <c r="H168" s="34" t="str">
        <f>IFERROR(IF($C$1&lt;&gt;"",INDEX(ADD!$I$4:$I$1300,MATCH($B168,ADD!$U$4:$U$1300,0),1),"")," ")</f>
        <v xml:space="preserve"> </v>
      </c>
    </row>
    <row r="169" spans="2:8" ht="15.75">
      <c r="B169" s="30" t="str">
        <f t="shared" ref="B169" si="318">IF(AND($N$5&gt;0,B165&lt;$N$5),B165+1,"")</f>
        <v/>
      </c>
      <c r="C169" s="36" t="str">
        <f>IFERROR(IF($C$1&lt;&gt;"",INDEX('RE-coustmer'!$C$4:$C$1300,MATCH($B169,'RE-coustmer'!$U$4:$U$1300,0),1),"")," ")</f>
        <v xml:space="preserve"> </v>
      </c>
      <c r="D169" s="35" t="str">
        <f>IFERROR(IF($C$1&lt;&gt;"",INDEX('RE-coustmer'!$D$4:$D$1300,MATCH($B169,'RE-coustmer'!$U$4:$U$1300,0),1),"")," ")</f>
        <v xml:space="preserve"> </v>
      </c>
      <c r="E169" s="35" t="str">
        <f t="shared" ref="E169" si="319">IF(AND($C$1&lt;&gt;"",ISNUMBER(B169)),"مرتجع عميل","")</f>
        <v/>
      </c>
      <c r="F169" s="18" t="str">
        <f>IFERROR(IF($C$1&lt;&gt;"",INDEX('RE-coustmer'!$G$4:$G$1300,MATCH($B169,OUT!$U$4:$U$1300,0),1),"")," ")</f>
        <v xml:space="preserve"> </v>
      </c>
      <c r="G169" s="32" t="str">
        <f>IFERROR(IF($C$1&lt;&gt;"",INDEX('RE-coustmer'!$H$4:$H$1300,MATCH($B169,'RE-coustmer'!$U$4:$U$1300,0),1),"")," ")</f>
        <v xml:space="preserve"> </v>
      </c>
      <c r="H169" s="34" t="str">
        <f>IFERROR(IF($C$1&lt;&gt;"",INDEX('RE-coustmer'!$I$4:$I$1300,MATCH($B169,'RE-coustmer'!$U$4:$U$1300,0),1),"")," ")</f>
        <v xml:space="preserve"> </v>
      </c>
    </row>
    <row r="170" spans="2:8" ht="15.75">
      <c r="B170" s="8" t="str">
        <f t="shared" ref="B170" si="320">IF(AND($O$5&gt;0,B166&lt;$O$5),B166+1,"")</f>
        <v/>
      </c>
      <c r="C170" s="36" t="str">
        <f>IFERROR(IF($C$1&lt;&gt;"",INDEX(OUT!$C$4:$C$1300,MATCH($B170,OUT!$U$4:$U$1300,0),1),"")," ")</f>
        <v xml:space="preserve"> </v>
      </c>
      <c r="D170" s="35" t="str">
        <f>IFERROR(IF($C$1&lt;&gt;"",INDEX(OUT!$D$4:$D$1300,MATCH($B170,OUT!$U$4:$U$1300,0),1),"")," ")</f>
        <v xml:space="preserve"> </v>
      </c>
      <c r="E170" s="35" t="str">
        <f t="shared" ref="E170" si="321">IF(AND($C$1&lt;&gt;"",ISNUMBER(B170)),"منصرف","")</f>
        <v/>
      </c>
      <c r="F170" s="18" t="str">
        <f>IFERROR(IF($C$1&lt;&gt;"",INDEX(OUT!$G$4:$G$1300,MATCH($B170,OUT!$U$4:$U$1300,0),1),"")," ")</f>
        <v xml:space="preserve"> </v>
      </c>
      <c r="G170" s="32" t="str">
        <f>IFERROR(IF($C$1&lt;&gt;"",INDEX(OUT!$H$4:$H$1300,MATCH($B170,OUT!$U$4:$U$1300,0),1),"")," ")</f>
        <v xml:space="preserve"> </v>
      </c>
      <c r="H170" s="34" t="str">
        <f>IFERROR(IF($C$1&lt;&gt;"",INDEX(OUT!$I$4:$I$1300,MATCH($B170,OUT!$U$4:$U$1300,0),1),"")," ")</f>
        <v xml:space="preserve"> </v>
      </c>
    </row>
    <row r="171" spans="2:8" ht="15.75">
      <c r="B171" s="31" t="str">
        <f t="shared" ref="B171" si="322">IF(AND($P$5&gt;0,B167&lt;$M$5),B167+1,"")</f>
        <v/>
      </c>
      <c r="C171" s="36" t="str">
        <f>IFERROR(IF($C$1&lt;&gt;"",INDEX('RE-Supplier'!$C$4:$C$1300,MATCH($B171,'RE-Supplier'!$U$4:$U$1300,0),1),"")," ")</f>
        <v xml:space="preserve"> </v>
      </c>
      <c r="D171" s="35" t="str">
        <f>IFERROR(IF($C$1&lt;&gt;"",INDEX('RE-Supplier'!$D$4:$D$1300,MATCH($B171,'RE-Supplier'!$U$4:$U$1300,0),1),"")," ")</f>
        <v xml:space="preserve"> </v>
      </c>
      <c r="E171" s="35" t="str">
        <f t="shared" ref="E171" si="323">IF(AND($C$1&lt;&gt;"",ISNUMBER(B171)),"مرتجع مورد","")</f>
        <v/>
      </c>
      <c r="F171" s="18" t="str">
        <f>IFERROR(IF($C$1&lt;&gt;"",INDEX('RE-Supplier'!$G$4:$G$1300,MATCH($B171,'RE-Supplier'!$U$4:$U$1300,0),1),"")," ")</f>
        <v xml:space="preserve"> </v>
      </c>
      <c r="G171" s="32" t="str">
        <f>IFERROR(IF($C$1&lt;&gt;"",INDEX('RE-Supplier'!$H$4:$H$1300,MATCH($B171,'RE-Supplier'!$U$4:$U$1300,0),1),"")," ")</f>
        <v xml:space="preserve"> </v>
      </c>
      <c r="H171" s="34" t="str">
        <f>IFERROR(IF($C$1&lt;&gt;"",INDEX('RE-Supplier'!$I$4:$I$1300,MATCH($B171,'RE-Supplier'!$U$4:$U$1300,0),1),"")," ")</f>
        <v xml:space="preserve"> </v>
      </c>
    </row>
    <row r="172" spans="2:8" ht="15.75">
      <c r="B172" s="29" t="str">
        <f t="shared" ref="B172" si="324">IF(AND($M$5&gt;0,B168&lt;$M$5),B168+1,"")</f>
        <v/>
      </c>
      <c r="C172" s="36" t="str">
        <f>IFERROR(IF($C$1&lt;&gt;"",INDEX(ADD!$C$4:$C$1300,MATCH($B172,ADD!$U$4:$U$1300,0),1),"")," ")</f>
        <v xml:space="preserve"> </v>
      </c>
      <c r="D172" s="35" t="str">
        <f>IFERROR(IF($C$1&lt;&gt;"",INDEX(ADD!$D$4:$D$1300,MATCH($B172,ADD!$U$4:$U$1300,0),1),"")," ")</f>
        <v xml:space="preserve"> </v>
      </c>
      <c r="E172" s="35" t="str">
        <f t="shared" ref="E172" si="325">IF(AND($C$1&lt;&gt;"",ISNUMBER(B172)),"وارد","")</f>
        <v/>
      </c>
      <c r="F172" s="18" t="str">
        <f>IFERROR(IF($C$1&lt;&gt;"",INDEX(ADD!$G$4:$G$1300,MATCH($B172,ADD!$U$4:$U$1300,0),1),"")," ")</f>
        <v xml:space="preserve"> </v>
      </c>
      <c r="G172" s="32" t="str">
        <f>IFERROR(IF($C$1&lt;&gt;"",INDEX(ADD!$H$4:$H$1300,MATCH($B172,ADD!$U$4:$U$1300,0),1),"")," ")</f>
        <v xml:space="preserve"> </v>
      </c>
      <c r="H172" s="34" t="str">
        <f>IFERROR(IF($C$1&lt;&gt;"",INDEX(ADD!$I$4:$I$1300,MATCH($B172,ADD!$U$4:$U$1300,0),1),"")," ")</f>
        <v xml:space="preserve"> </v>
      </c>
    </row>
    <row r="173" spans="2:8" ht="15.75">
      <c r="B173" s="30" t="str">
        <f t="shared" ref="B173" si="326">IF(AND($N$5&gt;0,B169&lt;$N$5),B169+1,"")</f>
        <v/>
      </c>
      <c r="C173" s="36" t="str">
        <f>IFERROR(IF($C$1&lt;&gt;"",INDEX('RE-coustmer'!$C$4:$C$1300,MATCH($B173,'RE-coustmer'!$U$4:$U$1300,0),1),"")," ")</f>
        <v xml:space="preserve"> </v>
      </c>
      <c r="D173" s="35" t="str">
        <f>IFERROR(IF($C$1&lt;&gt;"",INDEX('RE-coustmer'!$D$4:$D$1300,MATCH($B173,'RE-coustmer'!$U$4:$U$1300,0),1),"")," ")</f>
        <v xml:space="preserve"> </v>
      </c>
      <c r="E173" s="35" t="str">
        <f t="shared" ref="E173" si="327">IF(AND($C$1&lt;&gt;"",ISNUMBER(B173)),"مرتجع عميل","")</f>
        <v/>
      </c>
      <c r="F173" s="18" t="str">
        <f>IFERROR(IF($C$1&lt;&gt;"",INDEX('RE-coustmer'!$G$4:$G$1300,MATCH($B173,OUT!$U$4:$U$1300,0),1),"")," ")</f>
        <v xml:space="preserve"> </v>
      </c>
      <c r="G173" s="32" t="str">
        <f>IFERROR(IF($C$1&lt;&gt;"",INDEX('RE-coustmer'!$H$4:$H$1300,MATCH($B173,'RE-coustmer'!$U$4:$U$1300,0),1),"")," ")</f>
        <v xml:space="preserve"> </v>
      </c>
      <c r="H173" s="34" t="str">
        <f>IFERROR(IF($C$1&lt;&gt;"",INDEX('RE-coustmer'!$I$4:$I$1300,MATCH($B173,'RE-coustmer'!$U$4:$U$1300,0),1),"")," ")</f>
        <v xml:space="preserve"> </v>
      </c>
    </row>
    <row r="174" spans="2:8" ht="15.75">
      <c r="B174" s="8" t="str">
        <f t="shared" ref="B174" si="328">IF(AND($O$5&gt;0,B170&lt;$O$5),B170+1,"")</f>
        <v/>
      </c>
      <c r="C174" s="36" t="str">
        <f>IFERROR(IF($C$1&lt;&gt;"",INDEX(OUT!$C$4:$C$1300,MATCH($B174,OUT!$U$4:$U$1300,0),1),"")," ")</f>
        <v xml:space="preserve"> </v>
      </c>
      <c r="D174" s="35" t="str">
        <f>IFERROR(IF($C$1&lt;&gt;"",INDEX(OUT!$D$4:$D$1300,MATCH($B174,OUT!$U$4:$U$1300,0),1),"")," ")</f>
        <v xml:space="preserve"> </v>
      </c>
      <c r="E174" s="35" t="str">
        <f t="shared" ref="E174" si="329">IF(AND($C$1&lt;&gt;"",ISNUMBER(B174)),"منصرف","")</f>
        <v/>
      </c>
      <c r="F174" s="18" t="str">
        <f>IFERROR(IF($C$1&lt;&gt;"",INDEX(OUT!$G$4:$G$1300,MATCH($B174,OUT!$U$4:$U$1300,0),1),"")," ")</f>
        <v xml:space="preserve"> </v>
      </c>
      <c r="G174" s="32" t="str">
        <f>IFERROR(IF($C$1&lt;&gt;"",INDEX(OUT!$H$4:$H$1300,MATCH($B174,OUT!$U$4:$U$1300,0),1),"")," ")</f>
        <v xml:space="preserve"> </v>
      </c>
      <c r="H174" s="34" t="str">
        <f>IFERROR(IF($C$1&lt;&gt;"",INDEX(OUT!$I$4:$I$1300,MATCH($B174,OUT!$U$4:$U$1300,0),1),"")," ")</f>
        <v xml:space="preserve"> </v>
      </c>
    </row>
    <row r="175" spans="2:8" ht="15.75">
      <c r="B175" s="31" t="str">
        <f t="shared" ref="B175" si="330">IF(AND($P$5&gt;0,B171&lt;$M$5),B171+1,"")</f>
        <v/>
      </c>
      <c r="C175" s="36" t="str">
        <f>IFERROR(IF($C$1&lt;&gt;"",INDEX('RE-Supplier'!$C$4:$C$1300,MATCH($B175,'RE-Supplier'!$U$4:$U$1300,0),1),"")," ")</f>
        <v xml:space="preserve"> </v>
      </c>
      <c r="D175" s="35" t="str">
        <f>IFERROR(IF($C$1&lt;&gt;"",INDEX('RE-Supplier'!$D$4:$D$1300,MATCH($B175,'RE-Supplier'!$U$4:$U$1300,0),1),"")," ")</f>
        <v xml:space="preserve"> </v>
      </c>
      <c r="E175" s="35" t="str">
        <f t="shared" ref="E175" si="331">IF(AND($C$1&lt;&gt;"",ISNUMBER(B175)),"مرتجع مورد","")</f>
        <v/>
      </c>
      <c r="F175" s="18" t="str">
        <f>IFERROR(IF($C$1&lt;&gt;"",INDEX('RE-Supplier'!$G$4:$G$1300,MATCH($B175,'RE-Supplier'!$U$4:$U$1300,0),1),"")," ")</f>
        <v xml:space="preserve"> </v>
      </c>
      <c r="G175" s="32" t="str">
        <f>IFERROR(IF($C$1&lt;&gt;"",INDEX('RE-Supplier'!$H$4:$H$1300,MATCH($B175,'RE-Supplier'!$U$4:$U$1300,0),1),"")," ")</f>
        <v xml:space="preserve"> </v>
      </c>
      <c r="H175" s="34" t="str">
        <f>IFERROR(IF($C$1&lt;&gt;"",INDEX('RE-Supplier'!$I$4:$I$1300,MATCH($B175,'RE-Supplier'!$U$4:$U$1300,0),1),"")," ")</f>
        <v xml:space="preserve"> </v>
      </c>
    </row>
    <row r="176" spans="2:8" ht="15.75">
      <c r="B176" s="29" t="str">
        <f t="shared" ref="B176" si="332">IF(AND($M$5&gt;0,B172&lt;$M$5),B172+1,"")</f>
        <v/>
      </c>
      <c r="C176" s="36" t="str">
        <f>IFERROR(IF($C$1&lt;&gt;"",INDEX(ADD!$C$4:$C$1300,MATCH($B176,ADD!$U$4:$U$1300,0),1),"")," ")</f>
        <v xml:space="preserve"> </v>
      </c>
      <c r="D176" s="35" t="str">
        <f>IFERROR(IF($C$1&lt;&gt;"",INDEX(ADD!$D$4:$D$1300,MATCH($B176,ADD!$U$4:$U$1300,0),1),"")," ")</f>
        <v xml:space="preserve"> </v>
      </c>
      <c r="E176" s="35" t="str">
        <f t="shared" ref="E176" si="333">IF(AND($C$1&lt;&gt;"",ISNUMBER(B176)),"وارد","")</f>
        <v/>
      </c>
      <c r="F176" s="18" t="str">
        <f>IFERROR(IF($C$1&lt;&gt;"",INDEX(ADD!$G$4:$G$1300,MATCH($B176,ADD!$U$4:$U$1300,0),1),"")," ")</f>
        <v xml:space="preserve"> </v>
      </c>
      <c r="G176" s="32" t="str">
        <f>IFERROR(IF($C$1&lt;&gt;"",INDEX(ADD!$H$4:$H$1300,MATCH($B176,ADD!$U$4:$U$1300,0),1),"")," ")</f>
        <v xml:space="preserve"> </v>
      </c>
      <c r="H176" s="34" t="str">
        <f>IFERROR(IF($C$1&lt;&gt;"",INDEX(ADD!$I$4:$I$1300,MATCH($B176,ADD!$U$4:$U$1300,0),1),"")," ")</f>
        <v xml:space="preserve"> </v>
      </c>
    </row>
    <row r="177" spans="2:8" ht="15.75">
      <c r="B177" s="30" t="str">
        <f t="shared" ref="B177" si="334">IF(AND($N$5&gt;0,B173&lt;$N$5),B173+1,"")</f>
        <v/>
      </c>
      <c r="C177" s="36" t="str">
        <f>IFERROR(IF($C$1&lt;&gt;"",INDEX('RE-coustmer'!$C$4:$C$1300,MATCH($B177,'RE-coustmer'!$U$4:$U$1300,0),1),"")," ")</f>
        <v xml:space="preserve"> </v>
      </c>
      <c r="D177" s="35" t="str">
        <f>IFERROR(IF($C$1&lt;&gt;"",INDEX('RE-coustmer'!$D$4:$D$1300,MATCH($B177,'RE-coustmer'!$U$4:$U$1300,0),1),"")," ")</f>
        <v xml:space="preserve"> </v>
      </c>
      <c r="E177" s="35" t="str">
        <f t="shared" ref="E177" si="335">IF(AND($C$1&lt;&gt;"",ISNUMBER(B177)),"مرتجع عميل","")</f>
        <v/>
      </c>
      <c r="F177" s="18" t="str">
        <f>IFERROR(IF($C$1&lt;&gt;"",INDEX('RE-coustmer'!$G$4:$G$1300,MATCH($B177,OUT!$U$4:$U$1300,0),1),"")," ")</f>
        <v xml:space="preserve"> </v>
      </c>
      <c r="G177" s="32" t="str">
        <f>IFERROR(IF($C$1&lt;&gt;"",INDEX('RE-coustmer'!$H$4:$H$1300,MATCH($B177,'RE-coustmer'!$U$4:$U$1300,0),1),"")," ")</f>
        <v xml:space="preserve"> </v>
      </c>
      <c r="H177" s="34" t="str">
        <f>IFERROR(IF($C$1&lt;&gt;"",INDEX('RE-coustmer'!$I$4:$I$1300,MATCH($B177,'RE-coustmer'!$U$4:$U$1300,0),1),"")," ")</f>
        <v xml:space="preserve"> </v>
      </c>
    </row>
    <row r="178" spans="2:8" ht="15.75">
      <c r="B178" s="8" t="str">
        <f t="shared" ref="B178" si="336">IF(AND($O$5&gt;0,B174&lt;$O$5),B174+1,"")</f>
        <v/>
      </c>
      <c r="C178" s="36" t="str">
        <f>IFERROR(IF($C$1&lt;&gt;"",INDEX(OUT!$C$4:$C$1300,MATCH($B178,OUT!$U$4:$U$1300,0),1),"")," ")</f>
        <v xml:space="preserve"> </v>
      </c>
      <c r="D178" s="35" t="str">
        <f>IFERROR(IF($C$1&lt;&gt;"",INDEX(OUT!$D$4:$D$1300,MATCH($B178,OUT!$U$4:$U$1300,0),1),"")," ")</f>
        <v xml:space="preserve"> </v>
      </c>
      <c r="E178" s="35" t="str">
        <f t="shared" ref="E178" si="337">IF(AND($C$1&lt;&gt;"",ISNUMBER(B178)),"منصرف","")</f>
        <v/>
      </c>
      <c r="F178" s="18" t="str">
        <f>IFERROR(IF($C$1&lt;&gt;"",INDEX(OUT!$G$4:$G$1300,MATCH($B178,OUT!$U$4:$U$1300,0),1),"")," ")</f>
        <v xml:space="preserve"> </v>
      </c>
      <c r="G178" s="32" t="str">
        <f>IFERROR(IF($C$1&lt;&gt;"",INDEX(OUT!$H$4:$H$1300,MATCH($B178,OUT!$U$4:$U$1300,0),1),"")," ")</f>
        <v xml:space="preserve"> </v>
      </c>
      <c r="H178" s="34" t="str">
        <f>IFERROR(IF($C$1&lt;&gt;"",INDEX(OUT!$I$4:$I$1300,MATCH($B178,OUT!$U$4:$U$1300,0),1),"")," ")</f>
        <v xml:space="preserve"> </v>
      </c>
    </row>
    <row r="179" spans="2:8" ht="15.75">
      <c r="B179" s="31" t="str">
        <f t="shared" ref="B179" si="338">IF(AND($P$5&gt;0,B175&lt;$M$5),B175+1,"")</f>
        <v/>
      </c>
      <c r="C179" s="36" t="str">
        <f>IFERROR(IF($C$1&lt;&gt;"",INDEX('RE-Supplier'!$C$4:$C$1300,MATCH($B179,'RE-Supplier'!$U$4:$U$1300,0),1),"")," ")</f>
        <v xml:space="preserve"> </v>
      </c>
      <c r="D179" s="35" t="str">
        <f>IFERROR(IF($C$1&lt;&gt;"",INDEX('RE-Supplier'!$D$4:$D$1300,MATCH($B179,'RE-Supplier'!$U$4:$U$1300,0),1),"")," ")</f>
        <v xml:space="preserve"> </v>
      </c>
      <c r="E179" s="35" t="str">
        <f t="shared" ref="E179" si="339">IF(AND($C$1&lt;&gt;"",ISNUMBER(B179)),"مرتجع مورد","")</f>
        <v/>
      </c>
      <c r="F179" s="18" t="str">
        <f>IFERROR(IF($C$1&lt;&gt;"",INDEX('RE-Supplier'!$G$4:$G$1300,MATCH($B179,'RE-Supplier'!$U$4:$U$1300,0),1),"")," ")</f>
        <v xml:space="preserve"> </v>
      </c>
      <c r="G179" s="32" t="str">
        <f>IFERROR(IF($C$1&lt;&gt;"",INDEX('RE-Supplier'!$H$4:$H$1300,MATCH($B179,'RE-Supplier'!$U$4:$U$1300,0),1),"")," ")</f>
        <v xml:space="preserve"> </v>
      </c>
      <c r="H179" s="34" t="str">
        <f>IFERROR(IF($C$1&lt;&gt;"",INDEX('RE-Supplier'!$I$4:$I$1300,MATCH($B179,'RE-Supplier'!$U$4:$U$1300,0),1),"")," ")</f>
        <v xml:space="preserve"> </v>
      </c>
    </row>
    <row r="180" spans="2:8" ht="15.75">
      <c r="B180" s="29" t="str">
        <f t="shared" ref="B180" si="340">IF(AND($M$5&gt;0,B176&lt;$M$5),B176+1,"")</f>
        <v/>
      </c>
      <c r="C180" s="36" t="str">
        <f>IFERROR(IF($C$1&lt;&gt;"",INDEX(ADD!$C$4:$C$1300,MATCH($B180,ADD!$U$4:$U$1300,0),1),"")," ")</f>
        <v xml:space="preserve"> </v>
      </c>
      <c r="D180" s="35" t="str">
        <f>IFERROR(IF($C$1&lt;&gt;"",INDEX(ADD!$D$4:$D$1300,MATCH($B180,ADD!$U$4:$U$1300,0),1),"")," ")</f>
        <v xml:space="preserve"> </v>
      </c>
      <c r="E180" s="35" t="str">
        <f t="shared" ref="E180" si="341">IF(AND($C$1&lt;&gt;"",ISNUMBER(B180)),"وارد","")</f>
        <v/>
      </c>
      <c r="F180" s="18" t="str">
        <f>IFERROR(IF($C$1&lt;&gt;"",INDEX(ADD!$G$4:$G$1300,MATCH($B180,ADD!$U$4:$U$1300,0),1),"")," ")</f>
        <v xml:space="preserve"> </v>
      </c>
      <c r="G180" s="32" t="str">
        <f>IFERROR(IF($C$1&lt;&gt;"",INDEX(ADD!$H$4:$H$1300,MATCH($B180,ADD!$U$4:$U$1300,0),1),"")," ")</f>
        <v xml:space="preserve"> </v>
      </c>
      <c r="H180" s="34" t="str">
        <f>IFERROR(IF($C$1&lt;&gt;"",INDEX(ADD!$I$4:$I$1300,MATCH($B180,ADD!$U$4:$U$1300,0),1),"")," ")</f>
        <v xml:space="preserve"> </v>
      </c>
    </row>
    <row r="181" spans="2:8" ht="15.75">
      <c r="B181" s="30" t="str">
        <f t="shared" ref="B181" si="342">IF(AND($N$5&gt;0,B177&lt;$N$5),B177+1,"")</f>
        <v/>
      </c>
      <c r="C181" s="36" t="str">
        <f>IFERROR(IF($C$1&lt;&gt;"",INDEX('RE-coustmer'!$C$4:$C$1300,MATCH($B181,'RE-coustmer'!$U$4:$U$1300,0),1),"")," ")</f>
        <v xml:space="preserve"> </v>
      </c>
      <c r="D181" s="35" t="str">
        <f>IFERROR(IF($C$1&lt;&gt;"",INDEX('RE-coustmer'!$D$4:$D$1300,MATCH($B181,'RE-coustmer'!$U$4:$U$1300,0),1),"")," ")</f>
        <v xml:space="preserve"> </v>
      </c>
      <c r="E181" s="35" t="str">
        <f t="shared" ref="E181" si="343">IF(AND($C$1&lt;&gt;"",ISNUMBER(B181)),"مرتجع عميل","")</f>
        <v/>
      </c>
      <c r="F181" s="18" t="str">
        <f>IFERROR(IF($C$1&lt;&gt;"",INDEX('RE-coustmer'!$G$4:$G$1300,MATCH($B181,OUT!$U$4:$U$1300,0),1),"")," ")</f>
        <v xml:space="preserve"> </v>
      </c>
      <c r="G181" s="32" t="str">
        <f>IFERROR(IF($C$1&lt;&gt;"",INDEX('RE-coustmer'!$H$4:$H$1300,MATCH($B181,'RE-coustmer'!$U$4:$U$1300,0),1),"")," ")</f>
        <v xml:space="preserve"> </v>
      </c>
      <c r="H181" s="34" t="str">
        <f>IFERROR(IF($C$1&lt;&gt;"",INDEX('RE-coustmer'!$I$4:$I$1300,MATCH($B181,'RE-coustmer'!$U$4:$U$1300,0),1),"")," ")</f>
        <v xml:space="preserve"> </v>
      </c>
    </row>
    <row r="182" spans="2:8" ht="15.75">
      <c r="B182" s="8" t="str">
        <f t="shared" ref="B182" si="344">IF(AND($O$5&gt;0,B178&lt;$O$5),B178+1,"")</f>
        <v/>
      </c>
      <c r="C182" s="36" t="str">
        <f>IFERROR(IF($C$1&lt;&gt;"",INDEX(OUT!$C$4:$C$1300,MATCH($B182,OUT!$U$4:$U$1300,0),1),"")," ")</f>
        <v xml:space="preserve"> </v>
      </c>
      <c r="D182" s="35" t="str">
        <f>IFERROR(IF($C$1&lt;&gt;"",INDEX(OUT!$D$4:$D$1300,MATCH($B182,OUT!$U$4:$U$1300,0),1),"")," ")</f>
        <v xml:space="preserve"> </v>
      </c>
      <c r="E182" s="35" t="str">
        <f t="shared" ref="E182" si="345">IF(AND($C$1&lt;&gt;"",ISNUMBER(B182)),"منصرف","")</f>
        <v/>
      </c>
      <c r="F182" s="18" t="str">
        <f>IFERROR(IF($C$1&lt;&gt;"",INDEX(OUT!$G$4:$G$1300,MATCH($B182,OUT!$U$4:$U$1300,0),1),"")," ")</f>
        <v xml:space="preserve"> </v>
      </c>
      <c r="G182" s="32" t="str">
        <f>IFERROR(IF($C$1&lt;&gt;"",INDEX(OUT!$H$4:$H$1300,MATCH($B182,OUT!$U$4:$U$1300,0),1),"")," ")</f>
        <v xml:space="preserve"> </v>
      </c>
      <c r="H182" s="34" t="str">
        <f>IFERROR(IF($C$1&lt;&gt;"",INDEX(OUT!$I$4:$I$1300,MATCH($B182,OUT!$U$4:$U$1300,0),1),"")," ")</f>
        <v xml:space="preserve"> </v>
      </c>
    </row>
    <row r="183" spans="2:8" ht="15.75">
      <c r="B183" s="31" t="str">
        <f t="shared" ref="B183" si="346">IF(AND($P$5&gt;0,B179&lt;$M$5),B179+1,"")</f>
        <v/>
      </c>
      <c r="C183" s="36" t="str">
        <f>IFERROR(IF($C$1&lt;&gt;"",INDEX('RE-Supplier'!$C$4:$C$1300,MATCH($B183,'RE-Supplier'!$U$4:$U$1300,0),1),"")," ")</f>
        <v xml:space="preserve"> </v>
      </c>
      <c r="D183" s="35" t="str">
        <f>IFERROR(IF($C$1&lt;&gt;"",INDEX('RE-Supplier'!$D$4:$D$1300,MATCH($B183,'RE-Supplier'!$U$4:$U$1300,0),1),"")," ")</f>
        <v xml:space="preserve"> </v>
      </c>
      <c r="E183" s="35" t="str">
        <f t="shared" ref="E183" si="347">IF(AND($C$1&lt;&gt;"",ISNUMBER(B183)),"مرتجع مورد","")</f>
        <v/>
      </c>
      <c r="F183" s="18" t="str">
        <f>IFERROR(IF($C$1&lt;&gt;"",INDEX('RE-Supplier'!$G$4:$G$1300,MATCH($B183,'RE-Supplier'!$U$4:$U$1300,0),1),"")," ")</f>
        <v xml:space="preserve"> </v>
      </c>
      <c r="G183" s="32" t="str">
        <f>IFERROR(IF($C$1&lt;&gt;"",INDEX('RE-Supplier'!$H$4:$H$1300,MATCH($B183,'RE-Supplier'!$U$4:$U$1300,0),1),"")," ")</f>
        <v xml:space="preserve"> </v>
      </c>
      <c r="H183" s="34" t="str">
        <f>IFERROR(IF($C$1&lt;&gt;"",INDEX('RE-Supplier'!$I$4:$I$1300,MATCH($B183,'RE-Supplier'!$U$4:$U$1300,0),1),"")," ")</f>
        <v xml:space="preserve"> </v>
      </c>
    </row>
    <row r="184" spans="2:8" ht="15.75">
      <c r="B184" s="29" t="str">
        <f t="shared" ref="B184" si="348">IF(AND($M$5&gt;0,B180&lt;$M$5),B180+1,"")</f>
        <v/>
      </c>
      <c r="C184" s="36" t="str">
        <f>IFERROR(IF($C$1&lt;&gt;"",INDEX(ADD!$C$4:$C$1300,MATCH($B184,ADD!$U$4:$U$1300,0),1),"")," ")</f>
        <v xml:space="preserve"> </v>
      </c>
      <c r="D184" s="35" t="str">
        <f>IFERROR(IF($C$1&lt;&gt;"",INDEX(ADD!$D$4:$D$1300,MATCH($B184,ADD!$U$4:$U$1300,0),1),"")," ")</f>
        <v xml:space="preserve"> </v>
      </c>
      <c r="E184" s="35" t="str">
        <f t="shared" ref="E184" si="349">IF(AND($C$1&lt;&gt;"",ISNUMBER(B184)),"وارد","")</f>
        <v/>
      </c>
      <c r="F184" s="18" t="str">
        <f>IFERROR(IF($C$1&lt;&gt;"",INDEX(ADD!$G$4:$G$1300,MATCH($B184,ADD!$U$4:$U$1300,0),1),"")," ")</f>
        <v xml:space="preserve"> </v>
      </c>
      <c r="G184" s="32" t="str">
        <f>IFERROR(IF($C$1&lt;&gt;"",INDEX(ADD!$H$4:$H$1300,MATCH($B184,ADD!$U$4:$U$1300,0),1),"")," ")</f>
        <v xml:space="preserve"> </v>
      </c>
      <c r="H184" s="34" t="str">
        <f>IFERROR(IF($C$1&lt;&gt;"",INDEX(ADD!$I$4:$I$1300,MATCH($B184,ADD!$U$4:$U$1300,0),1),"")," ")</f>
        <v xml:space="preserve"> </v>
      </c>
    </row>
    <row r="185" spans="2:8" ht="15.75">
      <c r="B185" s="30" t="str">
        <f t="shared" ref="B185" si="350">IF(AND($N$5&gt;0,B181&lt;$N$5),B181+1,"")</f>
        <v/>
      </c>
      <c r="C185" s="36" t="str">
        <f>IFERROR(IF($C$1&lt;&gt;"",INDEX('RE-coustmer'!$C$4:$C$1300,MATCH($B185,'RE-coustmer'!$U$4:$U$1300,0),1),"")," ")</f>
        <v xml:space="preserve"> </v>
      </c>
      <c r="D185" s="35" t="str">
        <f>IFERROR(IF($C$1&lt;&gt;"",INDEX('RE-coustmer'!$D$4:$D$1300,MATCH($B185,'RE-coustmer'!$U$4:$U$1300,0),1),"")," ")</f>
        <v xml:space="preserve"> </v>
      </c>
      <c r="E185" s="35" t="str">
        <f t="shared" ref="E185" si="351">IF(AND($C$1&lt;&gt;"",ISNUMBER(B185)),"مرتجع عميل","")</f>
        <v/>
      </c>
      <c r="F185" s="18" t="str">
        <f>IFERROR(IF($C$1&lt;&gt;"",INDEX('RE-coustmer'!$G$4:$G$1300,MATCH($B185,OUT!$U$4:$U$1300,0),1),"")," ")</f>
        <v xml:space="preserve"> </v>
      </c>
      <c r="G185" s="32" t="str">
        <f>IFERROR(IF($C$1&lt;&gt;"",INDEX('RE-coustmer'!$H$4:$H$1300,MATCH($B185,'RE-coustmer'!$U$4:$U$1300,0),1),"")," ")</f>
        <v xml:space="preserve"> </v>
      </c>
      <c r="H185" s="34" t="str">
        <f>IFERROR(IF($C$1&lt;&gt;"",INDEX('RE-coustmer'!$I$4:$I$1300,MATCH($B185,'RE-coustmer'!$U$4:$U$1300,0),1),"")," ")</f>
        <v xml:space="preserve"> </v>
      </c>
    </row>
    <row r="186" spans="2:8" ht="15.75">
      <c r="B186" s="8" t="str">
        <f t="shared" ref="B186" si="352">IF(AND($O$5&gt;0,B182&lt;$O$5),B182+1,"")</f>
        <v/>
      </c>
      <c r="C186" s="36" t="str">
        <f>IFERROR(IF($C$1&lt;&gt;"",INDEX(OUT!$C$4:$C$1300,MATCH($B186,OUT!$U$4:$U$1300,0),1),"")," ")</f>
        <v xml:space="preserve"> </v>
      </c>
      <c r="D186" s="35" t="str">
        <f>IFERROR(IF($C$1&lt;&gt;"",INDEX(OUT!$D$4:$D$1300,MATCH($B186,OUT!$U$4:$U$1300,0),1),"")," ")</f>
        <v xml:space="preserve"> </v>
      </c>
      <c r="E186" s="35" t="str">
        <f t="shared" ref="E186" si="353">IF(AND($C$1&lt;&gt;"",ISNUMBER(B186)),"منصرف","")</f>
        <v/>
      </c>
      <c r="F186" s="18" t="str">
        <f>IFERROR(IF($C$1&lt;&gt;"",INDEX(OUT!$G$4:$G$1300,MATCH($B186,OUT!$U$4:$U$1300,0),1),"")," ")</f>
        <v xml:space="preserve"> </v>
      </c>
      <c r="G186" s="32" t="str">
        <f>IFERROR(IF($C$1&lt;&gt;"",INDEX(OUT!$H$4:$H$1300,MATCH($B186,OUT!$U$4:$U$1300,0),1),"")," ")</f>
        <v xml:space="preserve"> </v>
      </c>
      <c r="H186" s="34" t="str">
        <f>IFERROR(IF($C$1&lt;&gt;"",INDEX(OUT!$I$4:$I$1300,MATCH($B186,OUT!$U$4:$U$1300,0),1),"")," ")</f>
        <v xml:space="preserve"> </v>
      </c>
    </row>
    <row r="187" spans="2:8" ht="15.75">
      <c r="B187" s="31" t="str">
        <f t="shared" ref="B187" si="354">IF(AND($P$5&gt;0,B183&lt;$M$5),B183+1,"")</f>
        <v/>
      </c>
      <c r="C187" s="36" t="str">
        <f>IFERROR(IF($C$1&lt;&gt;"",INDEX('RE-Supplier'!$C$4:$C$1300,MATCH($B187,'RE-Supplier'!$U$4:$U$1300,0),1),"")," ")</f>
        <v xml:space="preserve"> </v>
      </c>
      <c r="D187" s="35" t="str">
        <f>IFERROR(IF($C$1&lt;&gt;"",INDEX('RE-Supplier'!$D$4:$D$1300,MATCH($B187,'RE-Supplier'!$U$4:$U$1300,0),1),"")," ")</f>
        <v xml:space="preserve"> </v>
      </c>
      <c r="E187" s="35" t="str">
        <f t="shared" ref="E187" si="355">IF(AND($C$1&lt;&gt;"",ISNUMBER(B187)),"مرتجع مورد","")</f>
        <v/>
      </c>
      <c r="F187" s="18" t="str">
        <f>IFERROR(IF($C$1&lt;&gt;"",INDEX('RE-Supplier'!$G$4:$G$1300,MATCH($B187,'RE-Supplier'!$U$4:$U$1300,0),1),"")," ")</f>
        <v xml:space="preserve"> </v>
      </c>
      <c r="G187" s="32" t="str">
        <f>IFERROR(IF($C$1&lt;&gt;"",INDEX('RE-Supplier'!$H$4:$H$1300,MATCH($B187,'RE-Supplier'!$U$4:$U$1300,0),1),"")," ")</f>
        <v xml:space="preserve"> </v>
      </c>
      <c r="H187" s="34" t="str">
        <f>IFERROR(IF($C$1&lt;&gt;"",INDEX('RE-Supplier'!$I$4:$I$1300,MATCH($B187,'RE-Supplier'!$U$4:$U$1300,0),1),"")," ")</f>
        <v xml:space="preserve"> </v>
      </c>
    </row>
    <row r="188" spans="2:8" ht="15.75">
      <c r="B188" s="29" t="str">
        <f t="shared" ref="B188" si="356">IF(AND($M$5&gt;0,B184&lt;$M$5),B184+1,"")</f>
        <v/>
      </c>
      <c r="C188" s="36" t="str">
        <f>IFERROR(IF($C$1&lt;&gt;"",INDEX(ADD!$C$4:$C$1300,MATCH($B188,ADD!$U$4:$U$1300,0),1),"")," ")</f>
        <v xml:space="preserve"> </v>
      </c>
      <c r="D188" s="35" t="str">
        <f>IFERROR(IF($C$1&lt;&gt;"",INDEX(ADD!$D$4:$D$1300,MATCH($B188,ADD!$U$4:$U$1300,0),1),"")," ")</f>
        <v xml:space="preserve"> </v>
      </c>
      <c r="E188" s="35" t="str">
        <f t="shared" ref="E188" si="357">IF(AND($C$1&lt;&gt;"",ISNUMBER(B188)),"وارد","")</f>
        <v/>
      </c>
      <c r="F188" s="18" t="str">
        <f>IFERROR(IF($C$1&lt;&gt;"",INDEX(ADD!$G$4:$G$1300,MATCH($B188,ADD!$U$4:$U$1300,0),1),"")," ")</f>
        <v xml:space="preserve"> </v>
      </c>
      <c r="G188" s="32" t="str">
        <f>IFERROR(IF($C$1&lt;&gt;"",INDEX(ADD!$H$4:$H$1300,MATCH($B188,ADD!$U$4:$U$1300,0),1),"")," ")</f>
        <v xml:space="preserve"> </v>
      </c>
      <c r="H188" s="34" t="str">
        <f>IFERROR(IF($C$1&lt;&gt;"",INDEX(ADD!$I$4:$I$1300,MATCH($B188,ADD!$U$4:$U$1300,0),1),"")," ")</f>
        <v xml:space="preserve"> </v>
      </c>
    </row>
    <row r="189" spans="2:8" ht="15.75">
      <c r="B189" s="30" t="str">
        <f t="shared" ref="B189" si="358">IF(AND($N$5&gt;0,B185&lt;$N$5),B185+1,"")</f>
        <v/>
      </c>
      <c r="C189" s="36" t="str">
        <f>IFERROR(IF($C$1&lt;&gt;"",INDEX('RE-coustmer'!$C$4:$C$1300,MATCH($B189,'RE-coustmer'!$U$4:$U$1300,0),1),"")," ")</f>
        <v xml:space="preserve"> </v>
      </c>
      <c r="D189" s="35" t="str">
        <f>IFERROR(IF($C$1&lt;&gt;"",INDEX('RE-coustmer'!$D$4:$D$1300,MATCH($B189,'RE-coustmer'!$U$4:$U$1300,0),1),"")," ")</f>
        <v xml:space="preserve"> </v>
      </c>
      <c r="E189" s="35" t="str">
        <f t="shared" ref="E189" si="359">IF(AND($C$1&lt;&gt;"",ISNUMBER(B189)),"مرتجع عميل","")</f>
        <v/>
      </c>
      <c r="F189" s="18" t="str">
        <f>IFERROR(IF($C$1&lt;&gt;"",INDEX('RE-coustmer'!$G$4:$G$1300,MATCH($B189,OUT!$U$4:$U$1300,0),1),"")," ")</f>
        <v xml:space="preserve"> </v>
      </c>
      <c r="G189" s="32" t="str">
        <f>IFERROR(IF($C$1&lt;&gt;"",INDEX('RE-coustmer'!$H$4:$H$1300,MATCH($B189,'RE-coustmer'!$U$4:$U$1300,0),1),"")," ")</f>
        <v xml:space="preserve"> </v>
      </c>
      <c r="H189" s="34" t="str">
        <f>IFERROR(IF($C$1&lt;&gt;"",INDEX('RE-coustmer'!$I$4:$I$1300,MATCH($B189,'RE-coustmer'!$U$4:$U$1300,0),1),"")," ")</f>
        <v xml:space="preserve"> </v>
      </c>
    </row>
    <row r="190" spans="2:8" ht="15.75">
      <c r="B190" s="8" t="str">
        <f t="shared" ref="B190" si="360">IF(AND($O$5&gt;0,B186&lt;$O$5),B186+1,"")</f>
        <v/>
      </c>
      <c r="C190" s="36" t="str">
        <f>IFERROR(IF($C$1&lt;&gt;"",INDEX(OUT!$C$4:$C$1300,MATCH($B190,OUT!$U$4:$U$1300,0),1),"")," ")</f>
        <v xml:space="preserve"> </v>
      </c>
      <c r="D190" s="35" t="str">
        <f>IFERROR(IF($C$1&lt;&gt;"",INDEX(OUT!$D$4:$D$1300,MATCH($B190,OUT!$U$4:$U$1300,0),1),"")," ")</f>
        <v xml:space="preserve"> </v>
      </c>
      <c r="E190" s="35" t="str">
        <f t="shared" ref="E190" si="361">IF(AND($C$1&lt;&gt;"",ISNUMBER(B190)),"منصرف","")</f>
        <v/>
      </c>
      <c r="F190" s="18" t="str">
        <f>IFERROR(IF($C$1&lt;&gt;"",INDEX(OUT!$G$4:$G$1300,MATCH($B190,OUT!$U$4:$U$1300,0),1),"")," ")</f>
        <v xml:space="preserve"> </v>
      </c>
      <c r="G190" s="32" t="str">
        <f>IFERROR(IF($C$1&lt;&gt;"",INDEX(OUT!$H$4:$H$1300,MATCH($B190,OUT!$U$4:$U$1300,0),1),"")," ")</f>
        <v xml:space="preserve"> </v>
      </c>
      <c r="H190" s="34" t="str">
        <f>IFERROR(IF($C$1&lt;&gt;"",INDEX(OUT!$I$4:$I$1300,MATCH($B190,OUT!$U$4:$U$1300,0),1),"")," ")</f>
        <v xml:space="preserve"> </v>
      </c>
    </row>
    <row r="191" spans="2:8" ht="15.75">
      <c r="B191" s="31" t="str">
        <f t="shared" ref="B191" si="362">IF(AND($P$5&gt;0,B187&lt;$M$5),B187+1,"")</f>
        <v/>
      </c>
      <c r="C191" s="36" t="str">
        <f>IFERROR(IF($C$1&lt;&gt;"",INDEX('RE-Supplier'!$C$4:$C$1300,MATCH($B191,'RE-Supplier'!$U$4:$U$1300,0),1),"")," ")</f>
        <v xml:space="preserve"> </v>
      </c>
      <c r="D191" s="35" t="str">
        <f>IFERROR(IF($C$1&lt;&gt;"",INDEX('RE-Supplier'!$D$4:$D$1300,MATCH($B191,'RE-Supplier'!$U$4:$U$1300,0),1),"")," ")</f>
        <v xml:space="preserve"> </v>
      </c>
      <c r="E191" s="35" t="str">
        <f t="shared" ref="E191" si="363">IF(AND($C$1&lt;&gt;"",ISNUMBER(B191)),"مرتجع مورد","")</f>
        <v/>
      </c>
      <c r="F191" s="18" t="str">
        <f>IFERROR(IF($C$1&lt;&gt;"",INDEX('RE-Supplier'!$G$4:$G$1300,MATCH($B191,'RE-Supplier'!$U$4:$U$1300,0),1),"")," ")</f>
        <v xml:space="preserve"> </v>
      </c>
      <c r="G191" s="32" t="str">
        <f>IFERROR(IF($C$1&lt;&gt;"",INDEX('RE-Supplier'!$H$4:$H$1300,MATCH($B191,'RE-Supplier'!$U$4:$U$1300,0),1),"")," ")</f>
        <v xml:space="preserve"> </v>
      </c>
      <c r="H191" s="34" t="str">
        <f>IFERROR(IF($C$1&lt;&gt;"",INDEX('RE-Supplier'!$I$4:$I$1300,MATCH($B191,'RE-Supplier'!$U$4:$U$1300,0),1),"")," ")</f>
        <v xml:space="preserve"> </v>
      </c>
    </row>
    <row r="192" spans="2:8" ht="15.75">
      <c r="B192" s="29" t="str">
        <f t="shared" ref="B192" si="364">IF(AND($M$5&gt;0,B188&lt;$M$5),B188+1,"")</f>
        <v/>
      </c>
      <c r="C192" s="36" t="str">
        <f>IFERROR(IF($C$1&lt;&gt;"",INDEX(ADD!$C$4:$C$1300,MATCH($B192,ADD!$U$4:$U$1300,0),1),"")," ")</f>
        <v xml:space="preserve"> </v>
      </c>
      <c r="D192" s="35" t="str">
        <f>IFERROR(IF($C$1&lt;&gt;"",INDEX(ADD!$D$4:$D$1300,MATCH($B192,ADD!$U$4:$U$1300,0),1),"")," ")</f>
        <v xml:space="preserve"> </v>
      </c>
      <c r="E192" s="35" t="str">
        <f t="shared" ref="E192" si="365">IF(AND($C$1&lt;&gt;"",ISNUMBER(B192)),"وارد","")</f>
        <v/>
      </c>
      <c r="F192" s="18" t="str">
        <f>IFERROR(IF($C$1&lt;&gt;"",INDEX(ADD!$G$4:$G$1300,MATCH($B192,ADD!$U$4:$U$1300,0),1),"")," ")</f>
        <v xml:space="preserve"> </v>
      </c>
      <c r="G192" s="32" t="str">
        <f>IFERROR(IF($C$1&lt;&gt;"",INDEX(ADD!$H$4:$H$1300,MATCH($B192,ADD!$U$4:$U$1300,0),1),"")," ")</f>
        <v xml:space="preserve"> </v>
      </c>
      <c r="H192" s="34" t="str">
        <f>IFERROR(IF($C$1&lt;&gt;"",INDEX(ADD!$I$4:$I$1300,MATCH($B192,ADD!$U$4:$U$1300,0),1),"")," ")</f>
        <v xml:space="preserve"> </v>
      </c>
    </row>
    <row r="193" spans="2:8" ht="15.75">
      <c r="B193" s="30" t="str">
        <f t="shared" ref="B193" si="366">IF(AND($N$5&gt;0,B189&lt;$N$5),B189+1,"")</f>
        <v/>
      </c>
      <c r="C193" s="36" t="str">
        <f>IFERROR(IF($C$1&lt;&gt;"",INDEX('RE-coustmer'!$C$4:$C$1300,MATCH($B193,'RE-coustmer'!$U$4:$U$1300,0),1),"")," ")</f>
        <v xml:space="preserve"> </v>
      </c>
      <c r="D193" s="35" t="str">
        <f>IFERROR(IF($C$1&lt;&gt;"",INDEX('RE-coustmer'!$D$4:$D$1300,MATCH($B193,'RE-coustmer'!$U$4:$U$1300,0),1),"")," ")</f>
        <v xml:space="preserve"> </v>
      </c>
      <c r="E193" s="35" t="str">
        <f t="shared" ref="E193" si="367">IF(AND($C$1&lt;&gt;"",ISNUMBER(B193)),"مرتجع عميل","")</f>
        <v/>
      </c>
      <c r="F193" s="18" t="str">
        <f>IFERROR(IF($C$1&lt;&gt;"",INDEX('RE-coustmer'!$G$4:$G$1300,MATCH($B193,OUT!$U$4:$U$1300,0),1),"")," ")</f>
        <v xml:space="preserve"> </v>
      </c>
      <c r="G193" s="32" t="str">
        <f>IFERROR(IF($C$1&lt;&gt;"",INDEX('RE-coustmer'!$H$4:$H$1300,MATCH($B193,'RE-coustmer'!$U$4:$U$1300,0),1),"")," ")</f>
        <v xml:space="preserve"> </v>
      </c>
      <c r="H193" s="34" t="str">
        <f>IFERROR(IF($C$1&lt;&gt;"",INDEX('RE-coustmer'!$I$4:$I$1300,MATCH($B193,'RE-coustmer'!$U$4:$U$1300,0),1),"")," ")</f>
        <v xml:space="preserve"> </v>
      </c>
    </row>
    <row r="194" spans="2:8" ht="15.75">
      <c r="B194" s="8" t="str">
        <f t="shared" ref="B194" si="368">IF(AND($O$5&gt;0,B190&lt;$O$5),B190+1,"")</f>
        <v/>
      </c>
      <c r="C194" s="36" t="str">
        <f>IFERROR(IF($C$1&lt;&gt;"",INDEX(OUT!$C$4:$C$1300,MATCH($B194,OUT!$U$4:$U$1300,0),1),"")," ")</f>
        <v xml:space="preserve"> </v>
      </c>
      <c r="D194" s="35" t="str">
        <f>IFERROR(IF($C$1&lt;&gt;"",INDEX(OUT!$D$4:$D$1300,MATCH($B194,OUT!$U$4:$U$1300,0),1),"")," ")</f>
        <v xml:space="preserve"> </v>
      </c>
      <c r="E194" s="35" t="str">
        <f t="shared" ref="E194" si="369">IF(AND($C$1&lt;&gt;"",ISNUMBER(B194)),"منصرف","")</f>
        <v/>
      </c>
      <c r="F194" s="18" t="str">
        <f>IFERROR(IF($C$1&lt;&gt;"",INDEX(OUT!$G$4:$G$1300,MATCH($B194,OUT!$U$4:$U$1300,0),1),"")," ")</f>
        <v xml:space="preserve"> </v>
      </c>
      <c r="G194" s="32" t="str">
        <f>IFERROR(IF($C$1&lt;&gt;"",INDEX(OUT!$H$4:$H$1300,MATCH($B194,OUT!$U$4:$U$1300,0),1),"")," ")</f>
        <v xml:space="preserve"> </v>
      </c>
      <c r="H194" s="34" t="str">
        <f>IFERROR(IF($C$1&lt;&gt;"",INDEX(OUT!$I$4:$I$1300,MATCH($B194,OUT!$U$4:$U$1300,0),1),"")," ")</f>
        <v xml:space="preserve"> </v>
      </c>
    </row>
    <row r="195" spans="2:8" ht="15.75">
      <c r="B195" s="31" t="str">
        <f t="shared" ref="B195" si="370">IF(AND($P$5&gt;0,B191&lt;$M$5),B191+1,"")</f>
        <v/>
      </c>
      <c r="C195" s="36" t="str">
        <f>IFERROR(IF($C$1&lt;&gt;"",INDEX('RE-Supplier'!$C$4:$C$1300,MATCH($B195,'RE-Supplier'!$U$4:$U$1300,0),1),"")," ")</f>
        <v xml:space="preserve"> </v>
      </c>
      <c r="D195" s="35" t="str">
        <f>IFERROR(IF($C$1&lt;&gt;"",INDEX('RE-Supplier'!$D$4:$D$1300,MATCH($B195,'RE-Supplier'!$U$4:$U$1300,0),1),"")," ")</f>
        <v xml:space="preserve"> </v>
      </c>
      <c r="E195" s="35" t="str">
        <f t="shared" ref="E195" si="371">IF(AND($C$1&lt;&gt;"",ISNUMBER(B195)),"مرتجع مورد","")</f>
        <v/>
      </c>
      <c r="F195" s="18" t="str">
        <f>IFERROR(IF($C$1&lt;&gt;"",INDEX('RE-Supplier'!$G$4:$G$1300,MATCH($B195,'RE-Supplier'!$U$4:$U$1300,0),1),"")," ")</f>
        <v xml:space="preserve"> </v>
      </c>
      <c r="G195" s="32" t="str">
        <f>IFERROR(IF($C$1&lt;&gt;"",INDEX('RE-Supplier'!$H$4:$H$1300,MATCH($B195,'RE-Supplier'!$U$4:$U$1300,0),1),"")," ")</f>
        <v xml:space="preserve"> </v>
      </c>
      <c r="H195" s="34" t="str">
        <f>IFERROR(IF($C$1&lt;&gt;"",INDEX('RE-Supplier'!$I$4:$I$1300,MATCH($B195,'RE-Supplier'!$U$4:$U$1300,0),1),"")," ")</f>
        <v xml:space="preserve"> </v>
      </c>
    </row>
    <row r="196" spans="2:8" ht="15.75">
      <c r="B196" s="29" t="str">
        <f t="shared" ref="B196" si="372">IF(AND($M$5&gt;0,B192&lt;$M$5),B192+1,"")</f>
        <v/>
      </c>
      <c r="C196" s="36" t="str">
        <f>IFERROR(IF($C$1&lt;&gt;"",INDEX(ADD!$C$4:$C$1300,MATCH($B196,ADD!$U$4:$U$1300,0),1),"")," ")</f>
        <v xml:space="preserve"> </v>
      </c>
      <c r="D196" s="35" t="str">
        <f>IFERROR(IF($C$1&lt;&gt;"",INDEX(ADD!$D$4:$D$1300,MATCH($B196,ADD!$U$4:$U$1300,0),1),"")," ")</f>
        <v xml:space="preserve"> </v>
      </c>
      <c r="E196" s="35" t="str">
        <f t="shared" ref="E196" si="373">IF(AND($C$1&lt;&gt;"",ISNUMBER(B196)),"وارد","")</f>
        <v/>
      </c>
      <c r="F196" s="18" t="str">
        <f>IFERROR(IF($C$1&lt;&gt;"",INDEX(ADD!$G$4:$G$1300,MATCH($B196,ADD!$U$4:$U$1300,0),1),"")," ")</f>
        <v xml:space="preserve"> </v>
      </c>
      <c r="G196" s="32" t="str">
        <f>IFERROR(IF($C$1&lt;&gt;"",INDEX(ADD!$H$4:$H$1300,MATCH($B196,ADD!$U$4:$U$1300,0),1),"")," ")</f>
        <v xml:space="preserve"> </v>
      </c>
      <c r="H196" s="34" t="str">
        <f>IFERROR(IF($C$1&lt;&gt;"",INDEX(ADD!$I$4:$I$1300,MATCH($B196,ADD!$U$4:$U$1300,0),1),"")," ")</f>
        <v xml:space="preserve"> </v>
      </c>
    </row>
    <row r="197" spans="2:8" ht="15.75">
      <c r="B197" s="30" t="str">
        <f t="shared" ref="B197" si="374">IF(AND($N$5&gt;0,B193&lt;$N$5),B193+1,"")</f>
        <v/>
      </c>
      <c r="C197" s="36" t="str">
        <f>IFERROR(IF($C$1&lt;&gt;"",INDEX('RE-coustmer'!$C$4:$C$1300,MATCH($B197,'RE-coustmer'!$U$4:$U$1300,0),1),"")," ")</f>
        <v xml:space="preserve"> </v>
      </c>
      <c r="D197" s="35" t="str">
        <f>IFERROR(IF($C$1&lt;&gt;"",INDEX('RE-coustmer'!$D$4:$D$1300,MATCH($B197,'RE-coustmer'!$U$4:$U$1300,0),1),"")," ")</f>
        <v xml:space="preserve"> </v>
      </c>
      <c r="E197" s="35" t="str">
        <f t="shared" ref="E197" si="375">IF(AND($C$1&lt;&gt;"",ISNUMBER(B197)),"مرتجع عميل","")</f>
        <v/>
      </c>
      <c r="F197" s="18" t="str">
        <f>IFERROR(IF($C$1&lt;&gt;"",INDEX('RE-coustmer'!$G$4:$G$1300,MATCH($B197,OUT!$U$4:$U$1300,0),1),"")," ")</f>
        <v xml:space="preserve"> </v>
      </c>
      <c r="G197" s="32" t="str">
        <f>IFERROR(IF($C$1&lt;&gt;"",INDEX('RE-coustmer'!$H$4:$H$1300,MATCH($B197,'RE-coustmer'!$U$4:$U$1300,0),1),"")," ")</f>
        <v xml:space="preserve"> </v>
      </c>
      <c r="H197" s="34" t="str">
        <f>IFERROR(IF($C$1&lt;&gt;"",INDEX('RE-coustmer'!$I$4:$I$1300,MATCH($B197,'RE-coustmer'!$U$4:$U$1300,0),1),"")," ")</f>
        <v xml:space="preserve"> </v>
      </c>
    </row>
    <row r="198" spans="2:8" ht="15.75">
      <c r="B198" s="8" t="str">
        <f t="shared" ref="B198" si="376">IF(AND($O$5&gt;0,B194&lt;$O$5),B194+1,"")</f>
        <v/>
      </c>
      <c r="C198" s="36" t="str">
        <f>IFERROR(IF($C$1&lt;&gt;"",INDEX(OUT!$C$4:$C$1300,MATCH($B198,OUT!$U$4:$U$1300,0),1),"")," ")</f>
        <v xml:space="preserve"> </v>
      </c>
      <c r="D198" s="35" t="str">
        <f>IFERROR(IF($C$1&lt;&gt;"",INDEX(OUT!$D$4:$D$1300,MATCH($B198,OUT!$U$4:$U$1300,0),1),"")," ")</f>
        <v xml:space="preserve"> </v>
      </c>
      <c r="E198" s="35" t="str">
        <f t="shared" ref="E198" si="377">IF(AND($C$1&lt;&gt;"",ISNUMBER(B198)),"منصرف","")</f>
        <v/>
      </c>
      <c r="F198" s="18" t="str">
        <f>IFERROR(IF($C$1&lt;&gt;"",INDEX(OUT!$G$4:$G$1300,MATCH($B198,OUT!$U$4:$U$1300,0),1),"")," ")</f>
        <v xml:space="preserve"> </v>
      </c>
      <c r="G198" s="32" t="str">
        <f>IFERROR(IF($C$1&lt;&gt;"",INDEX(OUT!$H$4:$H$1300,MATCH($B198,OUT!$U$4:$U$1300,0),1),"")," ")</f>
        <v xml:space="preserve"> </v>
      </c>
      <c r="H198" s="34" t="str">
        <f>IFERROR(IF($C$1&lt;&gt;"",INDEX(OUT!$I$4:$I$1300,MATCH($B198,OUT!$U$4:$U$1300,0),1),"")," ")</f>
        <v xml:space="preserve"> </v>
      </c>
    </row>
    <row r="199" spans="2:8" ht="15.75">
      <c r="B199" s="31" t="str">
        <f t="shared" ref="B199" si="378">IF(AND($P$5&gt;0,B195&lt;$M$5),B195+1,"")</f>
        <v/>
      </c>
      <c r="C199" s="36" t="str">
        <f>IFERROR(IF($C$1&lt;&gt;"",INDEX('RE-Supplier'!$C$4:$C$1300,MATCH($B199,'RE-Supplier'!$U$4:$U$1300,0),1),"")," ")</f>
        <v xml:space="preserve"> </v>
      </c>
      <c r="D199" s="35" t="str">
        <f>IFERROR(IF($C$1&lt;&gt;"",INDEX('RE-Supplier'!$D$4:$D$1300,MATCH($B199,'RE-Supplier'!$U$4:$U$1300,0),1),"")," ")</f>
        <v xml:space="preserve"> </v>
      </c>
      <c r="E199" s="35" t="str">
        <f t="shared" ref="E199" si="379">IF(AND($C$1&lt;&gt;"",ISNUMBER(B199)),"مرتجع مورد","")</f>
        <v/>
      </c>
      <c r="F199" s="18" t="str">
        <f>IFERROR(IF($C$1&lt;&gt;"",INDEX('RE-Supplier'!$G$4:$G$1300,MATCH($B199,'RE-Supplier'!$U$4:$U$1300,0),1),"")," ")</f>
        <v xml:space="preserve"> </v>
      </c>
      <c r="G199" s="32" t="str">
        <f>IFERROR(IF($C$1&lt;&gt;"",INDEX('RE-Supplier'!$H$4:$H$1300,MATCH($B199,'RE-Supplier'!$U$4:$U$1300,0),1),"")," ")</f>
        <v xml:space="preserve"> </v>
      </c>
      <c r="H199" s="34" t="str">
        <f>IFERROR(IF($C$1&lt;&gt;"",INDEX('RE-Supplier'!$I$4:$I$1300,MATCH($B199,'RE-Supplier'!$U$4:$U$1300,0),1),"")," ")</f>
        <v xml:space="preserve"> </v>
      </c>
    </row>
    <row r="200" spans="2:8" ht="15.75">
      <c r="B200" s="29" t="str">
        <f t="shared" ref="B200" si="380">IF(AND($M$5&gt;0,B196&lt;$M$5),B196+1,"")</f>
        <v/>
      </c>
      <c r="C200" s="36" t="str">
        <f>IFERROR(IF($C$1&lt;&gt;"",INDEX(ADD!$C$4:$C$1300,MATCH($B200,ADD!$U$4:$U$1300,0),1),"")," ")</f>
        <v xml:space="preserve"> </v>
      </c>
      <c r="D200" s="35" t="str">
        <f>IFERROR(IF($C$1&lt;&gt;"",INDEX(ADD!$D$4:$D$1300,MATCH($B200,ADD!$U$4:$U$1300,0),1),"")," ")</f>
        <v xml:space="preserve"> </v>
      </c>
      <c r="E200" s="35" t="str">
        <f t="shared" ref="E200" si="381">IF(AND($C$1&lt;&gt;"",ISNUMBER(B200)),"وارد","")</f>
        <v/>
      </c>
      <c r="F200" s="18" t="str">
        <f>IFERROR(IF($C$1&lt;&gt;"",INDEX(ADD!$G$4:$G$1300,MATCH($B200,ADD!$U$4:$U$1300,0),1),"")," ")</f>
        <v xml:space="preserve"> </v>
      </c>
      <c r="G200" s="32" t="str">
        <f>IFERROR(IF($C$1&lt;&gt;"",INDEX(ADD!$H$4:$H$1300,MATCH($B200,ADD!$U$4:$U$1300,0),1),"")," ")</f>
        <v xml:space="preserve"> </v>
      </c>
      <c r="H200" s="34" t="str">
        <f>IFERROR(IF($C$1&lt;&gt;"",INDEX(ADD!$I$4:$I$1300,MATCH($B200,ADD!$U$4:$U$1300,0),1),"")," ")</f>
        <v xml:space="preserve"> </v>
      </c>
    </row>
    <row r="201" spans="2:8" ht="15.75">
      <c r="B201" s="30" t="str">
        <f t="shared" ref="B201" si="382">IF(AND($N$5&gt;0,B197&lt;$N$5),B197+1,"")</f>
        <v/>
      </c>
      <c r="C201" s="36" t="str">
        <f>IFERROR(IF($C$1&lt;&gt;"",INDEX('RE-coustmer'!$C$4:$C$1300,MATCH($B201,'RE-coustmer'!$U$4:$U$1300,0),1),"")," ")</f>
        <v xml:space="preserve"> </v>
      </c>
      <c r="D201" s="35" t="str">
        <f>IFERROR(IF($C$1&lt;&gt;"",INDEX('RE-coustmer'!$D$4:$D$1300,MATCH($B201,'RE-coustmer'!$U$4:$U$1300,0),1),"")," ")</f>
        <v xml:space="preserve"> </v>
      </c>
      <c r="E201" s="35" t="str">
        <f t="shared" ref="E201" si="383">IF(AND($C$1&lt;&gt;"",ISNUMBER(B201)),"مرتجع عميل","")</f>
        <v/>
      </c>
      <c r="F201" s="18" t="str">
        <f>IFERROR(IF($C$1&lt;&gt;"",INDEX('RE-coustmer'!$G$4:$G$1300,MATCH($B201,OUT!$U$4:$U$1300,0),1),"")," ")</f>
        <v xml:space="preserve"> </v>
      </c>
      <c r="G201" s="32" t="str">
        <f>IFERROR(IF($C$1&lt;&gt;"",INDEX('RE-coustmer'!$H$4:$H$1300,MATCH($B201,'RE-coustmer'!$U$4:$U$1300,0),1),"")," ")</f>
        <v xml:space="preserve"> </v>
      </c>
      <c r="H201" s="34" t="str">
        <f>IFERROR(IF($C$1&lt;&gt;"",INDEX('RE-coustmer'!$I$4:$I$1300,MATCH($B201,'RE-coustmer'!$U$4:$U$1300,0),1),"")," ")</f>
        <v xml:space="preserve"> </v>
      </c>
    </row>
    <row r="202" spans="2:8" ht="15.75">
      <c r="B202" s="8" t="str">
        <f t="shared" ref="B202" si="384">IF(AND($O$5&gt;0,B198&lt;$O$5),B198+1,"")</f>
        <v/>
      </c>
      <c r="C202" s="36" t="str">
        <f>IFERROR(IF($C$1&lt;&gt;"",INDEX(OUT!$C$4:$C$1300,MATCH($B202,OUT!$U$4:$U$1300,0),1),"")," ")</f>
        <v xml:space="preserve"> </v>
      </c>
      <c r="D202" s="35" t="str">
        <f>IFERROR(IF($C$1&lt;&gt;"",INDEX(OUT!$D$4:$D$1300,MATCH($B202,OUT!$U$4:$U$1300,0),1),"")," ")</f>
        <v xml:space="preserve"> </v>
      </c>
      <c r="E202" s="35" t="str">
        <f t="shared" ref="E202" si="385">IF(AND($C$1&lt;&gt;"",ISNUMBER(B202)),"منصرف","")</f>
        <v/>
      </c>
      <c r="F202" s="18" t="str">
        <f>IFERROR(IF($C$1&lt;&gt;"",INDEX(OUT!$G$4:$G$1300,MATCH($B202,OUT!$U$4:$U$1300,0),1),"")," ")</f>
        <v xml:space="preserve"> </v>
      </c>
      <c r="G202" s="32" t="str">
        <f>IFERROR(IF($C$1&lt;&gt;"",INDEX(OUT!$H$4:$H$1300,MATCH($B202,OUT!$U$4:$U$1300,0),1),"")," ")</f>
        <v xml:space="preserve"> </v>
      </c>
      <c r="H202" s="34" t="str">
        <f>IFERROR(IF($C$1&lt;&gt;"",INDEX(OUT!$I$4:$I$1300,MATCH($B202,OUT!$U$4:$U$1300,0),1),"")," ")</f>
        <v xml:space="preserve"> </v>
      </c>
    </row>
    <row r="203" spans="2:8" ht="15.75">
      <c r="B203" s="31" t="str">
        <f t="shared" ref="B203" si="386">IF(AND($P$5&gt;0,B199&lt;$M$5),B199+1,"")</f>
        <v/>
      </c>
      <c r="C203" s="36" t="str">
        <f>IFERROR(IF($C$1&lt;&gt;"",INDEX('RE-Supplier'!$C$4:$C$1300,MATCH($B203,'RE-Supplier'!$U$4:$U$1300,0),1),"")," ")</f>
        <v xml:space="preserve"> </v>
      </c>
      <c r="D203" s="35" t="str">
        <f>IFERROR(IF($C$1&lt;&gt;"",INDEX('RE-Supplier'!$D$4:$D$1300,MATCH($B203,'RE-Supplier'!$U$4:$U$1300,0),1),"")," ")</f>
        <v xml:space="preserve"> </v>
      </c>
      <c r="E203" s="35" t="str">
        <f t="shared" ref="E203" si="387">IF(AND($C$1&lt;&gt;"",ISNUMBER(B203)),"مرتجع مورد","")</f>
        <v/>
      </c>
      <c r="F203" s="18" t="str">
        <f>IFERROR(IF($C$1&lt;&gt;"",INDEX('RE-Supplier'!$G$4:$G$1300,MATCH($B203,'RE-Supplier'!$U$4:$U$1300,0),1),"")," ")</f>
        <v xml:space="preserve"> </v>
      </c>
      <c r="G203" s="32" t="str">
        <f>IFERROR(IF($C$1&lt;&gt;"",INDEX('RE-Supplier'!$H$4:$H$1300,MATCH($B203,'RE-Supplier'!$U$4:$U$1300,0),1),"")," ")</f>
        <v xml:space="preserve"> </v>
      </c>
      <c r="H203" s="34" t="str">
        <f>IFERROR(IF($C$1&lt;&gt;"",INDEX('RE-Supplier'!$I$4:$I$1300,MATCH($B203,'RE-Supplier'!$U$4:$U$1300,0),1),"")," ")</f>
        <v xml:space="preserve"> </v>
      </c>
    </row>
    <row r="204" spans="2:8" ht="15.75">
      <c r="B204" s="29" t="str">
        <f t="shared" ref="B204" si="388">IF(AND($M$5&gt;0,B200&lt;$M$5),B200+1,"")</f>
        <v/>
      </c>
      <c r="C204" s="36" t="str">
        <f>IFERROR(IF($C$1&lt;&gt;"",INDEX(ADD!$C$4:$C$1300,MATCH($B204,ADD!$U$4:$U$1300,0),1),"")," ")</f>
        <v xml:space="preserve"> </v>
      </c>
      <c r="D204" s="35" t="str">
        <f>IFERROR(IF($C$1&lt;&gt;"",INDEX(ADD!$D$4:$D$1300,MATCH($B204,ADD!$U$4:$U$1300,0),1),"")," ")</f>
        <v xml:space="preserve"> </v>
      </c>
      <c r="E204" s="35" t="str">
        <f t="shared" ref="E204" si="389">IF(AND($C$1&lt;&gt;"",ISNUMBER(B204)),"وارد","")</f>
        <v/>
      </c>
      <c r="F204" s="18" t="str">
        <f>IFERROR(IF($C$1&lt;&gt;"",INDEX(ADD!$G$4:$G$1300,MATCH($B204,ADD!$U$4:$U$1300,0),1),"")," ")</f>
        <v xml:space="preserve"> </v>
      </c>
      <c r="G204" s="32" t="str">
        <f>IFERROR(IF($C$1&lt;&gt;"",INDEX(ADD!$H$4:$H$1300,MATCH($B204,ADD!$U$4:$U$1300,0),1),"")," ")</f>
        <v xml:space="preserve"> </v>
      </c>
      <c r="H204" s="34" t="str">
        <f>IFERROR(IF($C$1&lt;&gt;"",INDEX(ADD!$I$4:$I$1300,MATCH($B204,ADD!$U$4:$U$1300,0),1),"")," ")</f>
        <v xml:space="preserve"> </v>
      </c>
    </row>
    <row r="205" spans="2:8" ht="15.75">
      <c r="B205" s="30" t="str">
        <f t="shared" ref="B205" si="390">IF(AND($N$5&gt;0,B201&lt;$N$5),B201+1,"")</f>
        <v/>
      </c>
      <c r="C205" s="36" t="str">
        <f>IFERROR(IF($C$1&lt;&gt;"",INDEX('RE-coustmer'!$C$4:$C$1300,MATCH($B205,'RE-coustmer'!$U$4:$U$1300,0),1),"")," ")</f>
        <v xml:space="preserve"> </v>
      </c>
      <c r="D205" s="35" t="str">
        <f>IFERROR(IF($C$1&lt;&gt;"",INDEX('RE-coustmer'!$D$4:$D$1300,MATCH($B205,'RE-coustmer'!$U$4:$U$1300,0),1),"")," ")</f>
        <v xml:space="preserve"> </v>
      </c>
      <c r="E205" s="35" t="str">
        <f t="shared" ref="E205" si="391">IF(AND($C$1&lt;&gt;"",ISNUMBER(B205)),"مرتجع عميل","")</f>
        <v/>
      </c>
      <c r="F205" s="18" t="str">
        <f>IFERROR(IF($C$1&lt;&gt;"",INDEX('RE-coustmer'!$G$4:$G$1300,MATCH($B205,OUT!$U$4:$U$1300,0),1),"")," ")</f>
        <v xml:space="preserve"> </v>
      </c>
      <c r="G205" s="32" t="str">
        <f>IFERROR(IF($C$1&lt;&gt;"",INDEX('RE-coustmer'!$H$4:$H$1300,MATCH($B205,'RE-coustmer'!$U$4:$U$1300,0),1),"")," ")</f>
        <v xml:space="preserve"> </v>
      </c>
      <c r="H205" s="34" t="str">
        <f>IFERROR(IF($C$1&lt;&gt;"",INDEX('RE-coustmer'!$I$4:$I$1300,MATCH($B205,'RE-coustmer'!$U$4:$U$1300,0),1),"")," ")</f>
        <v xml:space="preserve"> </v>
      </c>
    </row>
    <row r="206" spans="2:8" ht="15.75">
      <c r="B206" s="8" t="str">
        <f t="shared" ref="B206" si="392">IF(AND($O$5&gt;0,B202&lt;$O$5),B202+1,"")</f>
        <v/>
      </c>
      <c r="C206" s="36" t="str">
        <f>IFERROR(IF($C$1&lt;&gt;"",INDEX(OUT!$C$4:$C$1300,MATCH($B206,OUT!$U$4:$U$1300,0),1),"")," ")</f>
        <v xml:space="preserve"> </v>
      </c>
      <c r="D206" s="35" t="str">
        <f>IFERROR(IF($C$1&lt;&gt;"",INDEX(OUT!$D$4:$D$1300,MATCH($B206,OUT!$U$4:$U$1300,0),1),"")," ")</f>
        <v xml:space="preserve"> </v>
      </c>
      <c r="E206" s="35" t="str">
        <f t="shared" ref="E206" si="393">IF(AND($C$1&lt;&gt;"",ISNUMBER(B206)),"منصرف","")</f>
        <v/>
      </c>
      <c r="F206" s="18" t="str">
        <f>IFERROR(IF($C$1&lt;&gt;"",INDEX(OUT!$G$4:$G$1300,MATCH($B206,OUT!$U$4:$U$1300,0),1),"")," ")</f>
        <v xml:space="preserve"> </v>
      </c>
      <c r="G206" s="32" t="str">
        <f>IFERROR(IF($C$1&lt;&gt;"",INDEX(OUT!$H$4:$H$1300,MATCH($B206,OUT!$U$4:$U$1300,0),1),"")," ")</f>
        <v xml:space="preserve"> </v>
      </c>
      <c r="H206" s="34" t="str">
        <f>IFERROR(IF($C$1&lt;&gt;"",INDEX(OUT!$I$4:$I$1300,MATCH($B206,OUT!$U$4:$U$1300,0),1),"")," ")</f>
        <v xml:space="preserve"> </v>
      </c>
    </row>
    <row r="207" spans="2:8" ht="15.75">
      <c r="B207" s="31" t="str">
        <f t="shared" ref="B207" si="394">IF(AND($P$5&gt;0,B203&lt;$M$5),B203+1,"")</f>
        <v/>
      </c>
      <c r="C207" s="36" t="str">
        <f>IFERROR(IF($C$1&lt;&gt;"",INDEX('RE-Supplier'!$C$4:$C$1300,MATCH($B207,'RE-Supplier'!$U$4:$U$1300,0),1),"")," ")</f>
        <v xml:space="preserve"> </v>
      </c>
      <c r="D207" s="35" t="str">
        <f>IFERROR(IF($C$1&lt;&gt;"",INDEX('RE-Supplier'!$D$4:$D$1300,MATCH($B207,'RE-Supplier'!$U$4:$U$1300,0),1),"")," ")</f>
        <v xml:space="preserve"> </v>
      </c>
      <c r="E207" s="35" t="str">
        <f t="shared" ref="E207" si="395">IF(AND($C$1&lt;&gt;"",ISNUMBER(B207)),"مرتجع مورد","")</f>
        <v/>
      </c>
      <c r="F207" s="18" t="str">
        <f>IFERROR(IF($C$1&lt;&gt;"",INDEX('RE-Supplier'!$G$4:$G$1300,MATCH($B207,'RE-Supplier'!$U$4:$U$1300,0),1),"")," ")</f>
        <v xml:space="preserve"> </v>
      </c>
      <c r="G207" s="32" t="str">
        <f>IFERROR(IF($C$1&lt;&gt;"",INDEX('RE-Supplier'!$H$4:$H$1300,MATCH($B207,'RE-Supplier'!$U$4:$U$1300,0),1),"")," ")</f>
        <v xml:space="preserve"> </v>
      </c>
      <c r="H207" s="34" t="str">
        <f>IFERROR(IF($C$1&lt;&gt;"",INDEX('RE-Supplier'!$I$4:$I$1300,MATCH($B207,'RE-Supplier'!$U$4:$U$1300,0),1),"")," ")</f>
        <v xml:space="preserve"> </v>
      </c>
    </row>
    <row r="208" spans="2:8" ht="15.75">
      <c r="B208" s="29" t="str">
        <f t="shared" ref="B208" si="396">IF(AND($M$5&gt;0,B204&lt;$M$5),B204+1,"")</f>
        <v/>
      </c>
      <c r="C208" s="36" t="str">
        <f>IFERROR(IF($C$1&lt;&gt;"",INDEX(ADD!$C$4:$C$1300,MATCH($B208,ADD!$U$4:$U$1300,0),1),"")," ")</f>
        <v xml:space="preserve"> </v>
      </c>
      <c r="D208" s="35" t="str">
        <f>IFERROR(IF($C$1&lt;&gt;"",INDEX(ADD!$D$4:$D$1300,MATCH($B208,ADD!$U$4:$U$1300,0),1),"")," ")</f>
        <v xml:space="preserve"> </v>
      </c>
      <c r="E208" s="35" t="str">
        <f t="shared" ref="E208" si="397">IF(AND($C$1&lt;&gt;"",ISNUMBER(B208)),"وارد","")</f>
        <v/>
      </c>
      <c r="F208" s="18" t="str">
        <f>IFERROR(IF($C$1&lt;&gt;"",INDEX(ADD!$G$4:$G$1300,MATCH($B208,ADD!$U$4:$U$1300,0),1),"")," ")</f>
        <v xml:space="preserve"> </v>
      </c>
      <c r="G208" s="32" t="str">
        <f>IFERROR(IF($C$1&lt;&gt;"",INDEX(ADD!$H$4:$H$1300,MATCH($B208,ADD!$U$4:$U$1300,0),1),"")," ")</f>
        <v xml:space="preserve"> </v>
      </c>
      <c r="H208" s="34" t="str">
        <f>IFERROR(IF($C$1&lt;&gt;"",INDEX(ADD!$I$4:$I$1300,MATCH($B208,ADD!$U$4:$U$1300,0),1),"")," ")</f>
        <v xml:space="preserve"> </v>
      </c>
    </row>
    <row r="209" spans="2:8" ht="15.75">
      <c r="B209" s="30" t="str">
        <f t="shared" ref="B209" si="398">IF(AND($N$5&gt;0,B205&lt;$N$5),B205+1,"")</f>
        <v/>
      </c>
      <c r="C209" s="36" t="str">
        <f>IFERROR(IF($C$1&lt;&gt;"",INDEX('RE-coustmer'!$C$4:$C$1300,MATCH($B209,'RE-coustmer'!$U$4:$U$1300,0),1),"")," ")</f>
        <v xml:space="preserve"> </v>
      </c>
      <c r="D209" s="35" t="str">
        <f>IFERROR(IF($C$1&lt;&gt;"",INDEX('RE-coustmer'!$D$4:$D$1300,MATCH($B209,'RE-coustmer'!$U$4:$U$1300,0),1),"")," ")</f>
        <v xml:space="preserve"> </v>
      </c>
      <c r="E209" s="35" t="str">
        <f t="shared" ref="E209" si="399">IF(AND($C$1&lt;&gt;"",ISNUMBER(B209)),"مرتجع عميل","")</f>
        <v/>
      </c>
      <c r="F209" s="18" t="str">
        <f>IFERROR(IF($C$1&lt;&gt;"",INDEX('RE-coustmer'!$G$4:$G$1300,MATCH($B209,OUT!$U$4:$U$1300,0),1),"")," ")</f>
        <v xml:space="preserve"> </v>
      </c>
      <c r="G209" s="32" t="str">
        <f>IFERROR(IF($C$1&lt;&gt;"",INDEX('RE-coustmer'!$H$4:$H$1300,MATCH($B209,'RE-coustmer'!$U$4:$U$1300,0),1),"")," ")</f>
        <v xml:space="preserve"> </v>
      </c>
      <c r="H209" s="34" t="str">
        <f>IFERROR(IF($C$1&lt;&gt;"",INDEX('RE-coustmer'!$I$4:$I$1300,MATCH($B209,'RE-coustmer'!$U$4:$U$1300,0),1),"")," ")</f>
        <v xml:space="preserve"> </v>
      </c>
    </row>
    <row r="210" spans="2:8" ht="15.75">
      <c r="B210" s="8" t="str">
        <f t="shared" ref="B210" si="400">IF(AND($O$5&gt;0,B206&lt;$O$5),B206+1,"")</f>
        <v/>
      </c>
      <c r="C210" s="36" t="str">
        <f>IFERROR(IF($C$1&lt;&gt;"",INDEX(OUT!$C$4:$C$1300,MATCH($B210,OUT!$U$4:$U$1300,0),1),"")," ")</f>
        <v xml:space="preserve"> </v>
      </c>
      <c r="D210" s="35" t="str">
        <f>IFERROR(IF($C$1&lt;&gt;"",INDEX(OUT!$D$4:$D$1300,MATCH($B210,OUT!$U$4:$U$1300,0),1),"")," ")</f>
        <v xml:space="preserve"> </v>
      </c>
      <c r="E210" s="35" t="str">
        <f t="shared" ref="E210" si="401">IF(AND($C$1&lt;&gt;"",ISNUMBER(B210)),"منصرف","")</f>
        <v/>
      </c>
      <c r="F210" s="18" t="str">
        <f>IFERROR(IF($C$1&lt;&gt;"",INDEX(OUT!$G$4:$G$1300,MATCH($B210,OUT!$U$4:$U$1300,0),1),"")," ")</f>
        <v xml:space="preserve"> </v>
      </c>
      <c r="G210" s="32" t="str">
        <f>IFERROR(IF($C$1&lt;&gt;"",INDEX(OUT!$H$4:$H$1300,MATCH($B210,OUT!$U$4:$U$1300,0),1),"")," ")</f>
        <v xml:space="preserve"> </v>
      </c>
      <c r="H210" s="34" t="str">
        <f>IFERROR(IF($C$1&lt;&gt;"",INDEX(OUT!$I$4:$I$1300,MATCH($B210,OUT!$U$4:$U$1300,0),1),"")," ")</f>
        <v xml:space="preserve"> </v>
      </c>
    </row>
    <row r="211" spans="2:8" ht="15.75">
      <c r="B211" s="31" t="str">
        <f t="shared" ref="B211" si="402">IF(AND($P$5&gt;0,B207&lt;$M$5),B207+1,"")</f>
        <v/>
      </c>
      <c r="C211" s="36" t="str">
        <f>IFERROR(IF($C$1&lt;&gt;"",INDEX('RE-Supplier'!$C$4:$C$1300,MATCH($B211,'RE-Supplier'!$U$4:$U$1300,0),1),"")," ")</f>
        <v xml:space="preserve"> </v>
      </c>
      <c r="D211" s="35" t="str">
        <f>IFERROR(IF($C$1&lt;&gt;"",INDEX('RE-Supplier'!$D$4:$D$1300,MATCH($B211,'RE-Supplier'!$U$4:$U$1300,0),1),"")," ")</f>
        <v xml:space="preserve"> </v>
      </c>
      <c r="E211" s="35" t="str">
        <f t="shared" ref="E211" si="403">IF(AND($C$1&lt;&gt;"",ISNUMBER(B211)),"مرتجع مورد","")</f>
        <v/>
      </c>
      <c r="F211" s="18" t="str">
        <f>IFERROR(IF($C$1&lt;&gt;"",INDEX('RE-Supplier'!$G$4:$G$1300,MATCH($B211,'RE-Supplier'!$U$4:$U$1300,0),1),"")," ")</f>
        <v xml:space="preserve"> </v>
      </c>
      <c r="G211" s="32" t="str">
        <f>IFERROR(IF($C$1&lt;&gt;"",INDEX('RE-Supplier'!$H$4:$H$1300,MATCH($B211,'RE-Supplier'!$U$4:$U$1300,0),1),"")," ")</f>
        <v xml:space="preserve"> </v>
      </c>
      <c r="H211" s="34" t="str">
        <f>IFERROR(IF($C$1&lt;&gt;"",INDEX('RE-Supplier'!$I$4:$I$1300,MATCH($B211,'RE-Supplier'!$U$4:$U$1300,0),1),"")," ")</f>
        <v xml:space="preserve"> </v>
      </c>
    </row>
    <row r="212" spans="2:8" ht="15.75">
      <c r="B212" s="29" t="str">
        <f t="shared" ref="B212" si="404">IF(AND($M$5&gt;0,B208&lt;$M$5),B208+1,"")</f>
        <v/>
      </c>
      <c r="C212" s="36" t="str">
        <f>IFERROR(IF($C$1&lt;&gt;"",INDEX(ADD!$C$4:$C$1300,MATCH($B212,ADD!$U$4:$U$1300,0),1),"")," ")</f>
        <v xml:space="preserve"> </v>
      </c>
      <c r="D212" s="35" t="str">
        <f>IFERROR(IF($C$1&lt;&gt;"",INDEX(ADD!$D$4:$D$1300,MATCH($B212,ADD!$U$4:$U$1300,0),1),"")," ")</f>
        <v xml:space="preserve"> </v>
      </c>
      <c r="E212" s="35" t="str">
        <f t="shared" ref="E212" si="405">IF(AND($C$1&lt;&gt;"",ISNUMBER(B212)),"وارد","")</f>
        <v/>
      </c>
      <c r="F212" s="18" t="str">
        <f>IFERROR(IF($C$1&lt;&gt;"",INDEX(ADD!$G$4:$G$1300,MATCH($B212,ADD!$U$4:$U$1300,0),1),"")," ")</f>
        <v xml:space="preserve"> </v>
      </c>
      <c r="G212" s="32" t="str">
        <f>IFERROR(IF($C$1&lt;&gt;"",INDEX(ADD!$H$4:$H$1300,MATCH($B212,ADD!$U$4:$U$1300,0),1),"")," ")</f>
        <v xml:space="preserve"> </v>
      </c>
      <c r="H212" s="34" t="str">
        <f>IFERROR(IF($C$1&lt;&gt;"",INDEX(ADD!$I$4:$I$1300,MATCH($B212,ADD!$U$4:$U$1300,0),1),"")," ")</f>
        <v xml:space="preserve"> </v>
      </c>
    </row>
    <row r="213" spans="2:8" ht="15.75">
      <c r="B213" s="30" t="str">
        <f t="shared" ref="B213" si="406">IF(AND($N$5&gt;0,B209&lt;$N$5),B209+1,"")</f>
        <v/>
      </c>
      <c r="C213" s="36" t="str">
        <f>IFERROR(IF($C$1&lt;&gt;"",INDEX('RE-coustmer'!$C$4:$C$1300,MATCH($B213,'RE-coustmer'!$U$4:$U$1300,0),1),"")," ")</f>
        <v xml:space="preserve"> </v>
      </c>
      <c r="D213" s="35" t="str">
        <f>IFERROR(IF($C$1&lt;&gt;"",INDEX('RE-coustmer'!$D$4:$D$1300,MATCH($B213,'RE-coustmer'!$U$4:$U$1300,0),1),"")," ")</f>
        <v xml:space="preserve"> </v>
      </c>
      <c r="E213" s="35" t="str">
        <f t="shared" ref="E213" si="407">IF(AND($C$1&lt;&gt;"",ISNUMBER(B213)),"مرتجع عميل","")</f>
        <v/>
      </c>
      <c r="F213" s="18" t="str">
        <f>IFERROR(IF($C$1&lt;&gt;"",INDEX('RE-coustmer'!$G$4:$G$1300,MATCH($B213,OUT!$U$4:$U$1300,0),1),"")," ")</f>
        <v xml:space="preserve"> </v>
      </c>
      <c r="G213" s="32" t="str">
        <f>IFERROR(IF($C$1&lt;&gt;"",INDEX('RE-coustmer'!$H$4:$H$1300,MATCH($B213,'RE-coustmer'!$U$4:$U$1300,0),1),"")," ")</f>
        <v xml:space="preserve"> </v>
      </c>
      <c r="H213" s="34" t="str">
        <f>IFERROR(IF($C$1&lt;&gt;"",INDEX('RE-coustmer'!$I$4:$I$1300,MATCH($B213,'RE-coustmer'!$U$4:$U$1300,0),1),"")," ")</f>
        <v xml:space="preserve"> </v>
      </c>
    </row>
    <row r="214" spans="2:8" ht="15.75">
      <c r="B214" s="8" t="str">
        <f t="shared" ref="B214" si="408">IF(AND($O$5&gt;0,B210&lt;$O$5),B210+1,"")</f>
        <v/>
      </c>
      <c r="C214" s="36" t="str">
        <f>IFERROR(IF($C$1&lt;&gt;"",INDEX(OUT!$C$4:$C$1300,MATCH($B214,OUT!$U$4:$U$1300,0),1),"")," ")</f>
        <v xml:space="preserve"> </v>
      </c>
      <c r="D214" s="35" t="str">
        <f>IFERROR(IF($C$1&lt;&gt;"",INDEX(OUT!$D$4:$D$1300,MATCH($B214,OUT!$U$4:$U$1300,0),1),"")," ")</f>
        <v xml:space="preserve"> </v>
      </c>
      <c r="E214" s="35" t="str">
        <f t="shared" ref="E214" si="409">IF(AND($C$1&lt;&gt;"",ISNUMBER(B214)),"منصرف","")</f>
        <v/>
      </c>
      <c r="F214" s="18" t="str">
        <f>IFERROR(IF($C$1&lt;&gt;"",INDEX(OUT!$G$4:$G$1300,MATCH($B214,OUT!$U$4:$U$1300,0),1),"")," ")</f>
        <v xml:space="preserve"> </v>
      </c>
      <c r="G214" s="32" t="str">
        <f>IFERROR(IF($C$1&lt;&gt;"",INDEX(OUT!$H$4:$H$1300,MATCH($B214,OUT!$U$4:$U$1300,0),1),"")," ")</f>
        <v xml:space="preserve"> </v>
      </c>
      <c r="H214" s="34" t="str">
        <f>IFERROR(IF($C$1&lt;&gt;"",INDEX(OUT!$I$4:$I$1300,MATCH($B214,OUT!$U$4:$U$1300,0),1),"")," ")</f>
        <v xml:space="preserve"> </v>
      </c>
    </row>
    <row r="215" spans="2:8" ht="15.75">
      <c r="B215" s="31" t="str">
        <f t="shared" ref="B215" si="410">IF(AND($P$5&gt;0,B211&lt;$M$5),B211+1,"")</f>
        <v/>
      </c>
      <c r="C215" s="36" t="str">
        <f>IFERROR(IF($C$1&lt;&gt;"",INDEX('RE-Supplier'!$C$4:$C$1300,MATCH($B215,'RE-Supplier'!$U$4:$U$1300,0),1),"")," ")</f>
        <v xml:space="preserve"> </v>
      </c>
      <c r="D215" s="35" t="str">
        <f>IFERROR(IF($C$1&lt;&gt;"",INDEX('RE-Supplier'!$D$4:$D$1300,MATCH($B215,'RE-Supplier'!$U$4:$U$1300,0),1),"")," ")</f>
        <v xml:space="preserve"> </v>
      </c>
      <c r="E215" s="35" t="str">
        <f t="shared" ref="E215" si="411">IF(AND($C$1&lt;&gt;"",ISNUMBER(B215)),"مرتجع مورد","")</f>
        <v/>
      </c>
      <c r="F215" s="18" t="str">
        <f>IFERROR(IF($C$1&lt;&gt;"",INDEX('RE-Supplier'!$G$4:$G$1300,MATCH($B215,'RE-Supplier'!$U$4:$U$1300,0),1),"")," ")</f>
        <v xml:space="preserve"> </v>
      </c>
      <c r="G215" s="32" t="str">
        <f>IFERROR(IF($C$1&lt;&gt;"",INDEX('RE-Supplier'!$H$4:$H$1300,MATCH($B215,'RE-Supplier'!$U$4:$U$1300,0),1),"")," ")</f>
        <v xml:space="preserve"> </v>
      </c>
      <c r="H215" s="34" t="str">
        <f>IFERROR(IF($C$1&lt;&gt;"",INDEX('RE-Supplier'!$I$4:$I$1300,MATCH($B215,'RE-Supplier'!$U$4:$U$1300,0),1),"")," ")</f>
        <v xml:space="preserve"> </v>
      </c>
    </row>
    <row r="216" spans="2:8" ht="15.75">
      <c r="B216" s="29" t="str">
        <f t="shared" ref="B216" si="412">IF(AND($M$5&gt;0,B212&lt;$M$5),B212+1,"")</f>
        <v/>
      </c>
      <c r="C216" s="36" t="str">
        <f>IFERROR(IF($C$1&lt;&gt;"",INDEX(ADD!$C$4:$C$1300,MATCH($B216,ADD!$U$4:$U$1300,0),1),"")," ")</f>
        <v xml:space="preserve"> </v>
      </c>
      <c r="D216" s="35" t="str">
        <f>IFERROR(IF($C$1&lt;&gt;"",INDEX(ADD!$D$4:$D$1300,MATCH($B216,ADD!$U$4:$U$1300,0),1),"")," ")</f>
        <v xml:space="preserve"> </v>
      </c>
      <c r="E216" s="35" t="str">
        <f t="shared" ref="E216" si="413">IF(AND($C$1&lt;&gt;"",ISNUMBER(B216)),"وارد","")</f>
        <v/>
      </c>
      <c r="F216" s="18" t="str">
        <f>IFERROR(IF($C$1&lt;&gt;"",INDEX(ADD!$G$4:$G$1300,MATCH($B216,ADD!$U$4:$U$1300,0),1),"")," ")</f>
        <v xml:space="preserve"> </v>
      </c>
      <c r="G216" s="32" t="str">
        <f>IFERROR(IF($C$1&lt;&gt;"",INDEX(ADD!$H$4:$H$1300,MATCH($B216,ADD!$U$4:$U$1300,0),1),"")," ")</f>
        <v xml:space="preserve"> </v>
      </c>
      <c r="H216" s="34" t="str">
        <f>IFERROR(IF($C$1&lt;&gt;"",INDEX(ADD!$I$4:$I$1300,MATCH($B216,ADD!$U$4:$U$1300,0),1),"")," ")</f>
        <v xml:space="preserve"> </v>
      </c>
    </row>
    <row r="217" spans="2:8" ht="15.75">
      <c r="B217" s="30" t="str">
        <f t="shared" ref="B217" si="414">IF(AND($N$5&gt;0,B213&lt;$N$5),B213+1,"")</f>
        <v/>
      </c>
      <c r="C217" s="36" t="str">
        <f>IFERROR(IF($C$1&lt;&gt;"",INDEX('RE-coustmer'!$C$4:$C$1300,MATCH($B217,'RE-coustmer'!$U$4:$U$1300,0),1),"")," ")</f>
        <v xml:space="preserve"> </v>
      </c>
      <c r="D217" s="35" t="str">
        <f>IFERROR(IF($C$1&lt;&gt;"",INDEX('RE-coustmer'!$D$4:$D$1300,MATCH($B217,'RE-coustmer'!$U$4:$U$1300,0),1),"")," ")</f>
        <v xml:space="preserve"> </v>
      </c>
      <c r="E217" s="35" t="str">
        <f t="shared" ref="E217" si="415">IF(AND($C$1&lt;&gt;"",ISNUMBER(B217)),"مرتجع عميل","")</f>
        <v/>
      </c>
      <c r="F217" s="18" t="str">
        <f>IFERROR(IF($C$1&lt;&gt;"",INDEX('RE-coustmer'!$G$4:$G$1300,MATCH($B217,OUT!$U$4:$U$1300,0),1),"")," ")</f>
        <v xml:space="preserve"> </v>
      </c>
      <c r="G217" s="32" t="str">
        <f>IFERROR(IF($C$1&lt;&gt;"",INDEX('RE-coustmer'!$H$4:$H$1300,MATCH($B217,'RE-coustmer'!$U$4:$U$1300,0),1),"")," ")</f>
        <v xml:space="preserve"> </v>
      </c>
      <c r="H217" s="34" t="str">
        <f>IFERROR(IF($C$1&lt;&gt;"",INDEX('RE-coustmer'!$I$4:$I$1300,MATCH($B217,'RE-coustmer'!$U$4:$U$1300,0),1),"")," ")</f>
        <v xml:space="preserve"> </v>
      </c>
    </row>
    <row r="218" spans="2:8" ht="15.75">
      <c r="B218" s="8" t="str">
        <f t="shared" ref="B218" si="416">IF(AND($O$5&gt;0,B214&lt;$O$5),B214+1,"")</f>
        <v/>
      </c>
      <c r="C218" s="36" t="str">
        <f>IFERROR(IF($C$1&lt;&gt;"",INDEX(OUT!$C$4:$C$1300,MATCH($B218,OUT!$U$4:$U$1300,0),1),"")," ")</f>
        <v xml:space="preserve"> </v>
      </c>
      <c r="D218" s="35" t="str">
        <f>IFERROR(IF($C$1&lt;&gt;"",INDEX(OUT!$D$4:$D$1300,MATCH($B218,OUT!$U$4:$U$1300,0),1),"")," ")</f>
        <v xml:space="preserve"> </v>
      </c>
      <c r="E218" s="35" t="str">
        <f t="shared" ref="E218" si="417">IF(AND($C$1&lt;&gt;"",ISNUMBER(B218)),"منصرف","")</f>
        <v/>
      </c>
      <c r="F218" s="18" t="str">
        <f>IFERROR(IF($C$1&lt;&gt;"",INDEX(OUT!$G$4:$G$1300,MATCH($B218,OUT!$U$4:$U$1300,0),1),"")," ")</f>
        <v xml:space="preserve"> </v>
      </c>
      <c r="G218" s="32" t="str">
        <f>IFERROR(IF($C$1&lt;&gt;"",INDEX(OUT!$H$4:$H$1300,MATCH($B218,OUT!$U$4:$U$1300,0),1),"")," ")</f>
        <v xml:space="preserve"> </v>
      </c>
      <c r="H218" s="34" t="str">
        <f>IFERROR(IF($C$1&lt;&gt;"",INDEX(OUT!$I$4:$I$1300,MATCH($B218,OUT!$U$4:$U$1300,0),1),"")," ")</f>
        <v xml:space="preserve"> </v>
      </c>
    </row>
    <row r="219" spans="2:8" ht="15.75">
      <c r="B219" s="31" t="str">
        <f t="shared" ref="B219" si="418">IF(AND($P$5&gt;0,B215&lt;$M$5),B215+1,"")</f>
        <v/>
      </c>
      <c r="C219" s="36" t="str">
        <f>IFERROR(IF($C$1&lt;&gt;"",INDEX('RE-Supplier'!$C$4:$C$1300,MATCH($B219,'RE-Supplier'!$U$4:$U$1300,0),1),"")," ")</f>
        <v xml:space="preserve"> </v>
      </c>
      <c r="D219" s="35" t="str">
        <f>IFERROR(IF($C$1&lt;&gt;"",INDEX('RE-Supplier'!$D$4:$D$1300,MATCH($B219,'RE-Supplier'!$U$4:$U$1300,0),1),"")," ")</f>
        <v xml:space="preserve"> </v>
      </c>
      <c r="E219" s="35" t="str">
        <f t="shared" ref="E219" si="419">IF(AND($C$1&lt;&gt;"",ISNUMBER(B219)),"مرتجع مورد","")</f>
        <v/>
      </c>
      <c r="F219" s="18" t="str">
        <f>IFERROR(IF($C$1&lt;&gt;"",INDEX('RE-Supplier'!$G$4:$G$1300,MATCH($B219,'RE-Supplier'!$U$4:$U$1300,0),1),"")," ")</f>
        <v xml:space="preserve"> </v>
      </c>
      <c r="G219" s="32" t="str">
        <f>IFERROR(IF($C$1&lt;&gt;"",INDEX('RE-Supplier'!$H$4:$H$1300,MATCH($B219,'RE-Supplier'!$U$4:$U$1300,0),1),"")," ")</f>
        <v xml:space="preserve"> </v>
      </c>
      <c r="H219" s="34" t="str">
        <f>IFERROR(IF($C$1&lt;&gt;"",INDEX('RE-Supplier'!$I$4:$I$1300,MATCH($B219,'RE-Supplier'!$U$4:$U$1300,0),1),"")," ")</f>
        <v xml:space="preserve"> </v>
      </c>
    </row>
    <row r="220" spans="2:8" ht="15.75">
      <c r="B220" s="29" t="str">
        <f t="shared" ref="B220" si="420">IF(AND($M$5&gt;0,B216&lt;$M$5),B216+1,"")</f>
        <v/>
      </c>
      <c r="C220" s="36" t="str">
        <f>IFERROR(IF($C$1&lt;&gt;"",INDEX(ADD!$C$4:$C$1300,MATCH($B220,ADD!$U$4:$U$1300,0),1),"")," ")</f>
        <v xml:space="preserve"> </v>
      </c>
      <c r="D220" s="35" t="str">
        <f>IFERROR(IF($C$1&lt;&gt;"",INDEX(ADD!$D$4:$D$1300,MATCH($B220,ADD!$U$4:$U$1300,0),1),"")," ")</f>
        <v xml:space="preserve"> </v>
      </c>
      <c r="E220" s="35" t="str">
        <f t="shared" ref="E220" si="421">IF(AND($C$1&lt;&gt;"",ISNUMBER(B220)),"وارد","")</f>
        <v/>
      </c>
      <c r="F220" s="18" t="str">
        <f>IFERROR(IF($C$1&lt;&gt;"",INDEX(ADD!$G$4:$G$1300,MATCH($B220,ADD!$U$4:$U$1300,0),1),"")," ")</f>
        <v xml:space="preserve"> </v>
      </c>
      <c r="G220" s="32" t="str">
        <f>IFERROR(IF($C$1&lt;&gt;"",INDEX(ADD!$H$4:$H$1300,MATCH($B220,ADD!$U$4:$U$1300,0),1),"")," ")</f>
        <v xml:space="preserve"> </v>
      </c>
      <c r="H220" s="34" t="str">
        <f>IFERROR(IF($C$1&lt;&gt;"",INDEX(ADD!$I$4:$I$1300,MATCH($B220,ADD!$U$4:$U$1300,0),1),"")," ")</f>
        <v xml:space="preserve"> </v>
      </c>
    </row>
    <row r="221" spans="2:8" ht="15.75">
      <c r="B221" s="30" t="str">
        <f t="shared" ref="B221" si="422">IF(AND($N$5&gt;0,B217&lt;$N$5),B217+1,"")</f>
        <v/>
      </c>
      <c r="C221" s="36" t="str">
        <f>IFERROR(IF($C$1&lt;&gt;"",INDEX('RE-coustmer'!$C$4:$C$1300,MATCH($B221,'RE-coustmer'!$U$4:$U$1300,0),1),"")," ")</f>
        <v xml:space="preserve"> </v>
      </c>
      <c r="D221" s="35" t="str">
        <f>IFERROR(IF($C$1&lt;&gt;"",INDEX('RE-coustmer'!$D$4:$D$1300,MATCH($B221,'RE-coustmer'!$U$4:$U$1300,0),1),"")," ")</f>
        <v xml:space="preserve"> </v>
      </c>
      <c r="E221" s="35" t="str">
        <f t="shared" ref="E221" si="423">IF(AND($C$1&lt;&gt;"",ISNUMBER(B221)),"مرتجع عميل","")</f>
        <v/>
      </c>
      <c r="F221" s="18" t="str">
        <f>IFERROR(IF($C$1&lt;&gt;"",INDEX('RE-coustmer'!$G$4:$G$1300,MATCH($B221,OUT!$U$4:$U$1300,0),1),"")," ")</f>
        <v xml:space="preserve"> </v>
      </c>
      <c r="G221" s="32" t="str">
        <f>IFERROR(IF($C$1&lt;&gt;"",INDEX('RE-coustmer'!$H$4:$H$1300,MATCH($B221,'RE-coustmer'!$U$4:$U$1300,0),1),"")," ")</f>
        <v xml:space="preserve"> </v>
      </c>
      <c r="H221" s="34" t="str">
        <f>IFERROR(IF($C$1&lt;&gt;"",INDEX('RE-coustmer'!$I$4:$I$1300,MATCH($B221,'RE-coustmer'!$U$4:$U$1300,0),1),"")," ")</f>
        <v xml:space="preserve"> </v>
      </c>
    </row>
    <row r="222" spans="2:8" ht="15.75">
      <c r="B222" s="8" t="str">
        <f t="shared" ref="B222" si="424">IF(AND($O$5&gt;0,B218&lt;$O$5),B218+1,"")</f>
        <v/>
      </c>
      <c r="C222" s="36" t="str">
        <f>IFERROR(IF($C$1&lt;&gt;"",INDEX(OUT!$C$4:$C$1300,MATCH($B222,OUT!$U$4:$U$1300,0),1),"")," ")</f>
        <v xml:space="preserve"> </v>
      </c>
      <c r="D222" s="35" t="str">
        <f>IFERROR(IF($C$1&lt;&gt;"",INDEX(OUT!$D$4:$D$1300,MATCH($B222,OUT!$U$4:$U$1300,0),1),"")," ")</f>
        <v xml:space="preserve"> </v>
      </c>
      <c r="E222" s="35" t="str">
        <f t="shared" ref="E222" si="425">IF(AND($C$1&lt;&gt;"",ISNUMBER(B222)),"منصرف","")</f>
        <v/>
      </c>
      <c r="F222" s="18" t="str">
        <f>IFERROR(IF($C$1&lt;&gt;"",INDEX(OUT!$G$4:$G$1300,MATCH($B222,OUT!$U$4:$U$1300,0),1),"")," ")</f>
        <v xml:space="preserve"> </v>
      </c>
      <c r="G222" s="32" t="str">
        <f>IFERROR(IF($C$1&lt;&gt;"",INDEX(OUT!$H$4:$H$1300,MATCH($B222,OUT!$U$4:$U$1300,0),1),"")," ")</f>
        <v xml:space="preserve"> </v>
      </c>
      <c r="H222" s="34" t="str">
        <f>IFERROR(IF($C$1&lt;&gt;"",INDEX(OUT!$I$4:$I$1300,MATCH($B222,OUT!$U$4:$U$1300,0),1),"")," ")</f>
        <v xml:space="preserve"> </v>
      </c>
    </row>
    <row r="223" spans="2:8" ht="15.75">
      <c r="B223" s="31" t="str">
        <f t="shared" ref="B223" si="426">IF(AND($P$5&gt;0,B219&lt;$M$5),B219+1,"")</f>
        <v/>
      </c>
      <c r="C223" s="36" t="str">
        <f>IFERROR(IF($C$1&lt;&gt;"",INDEX('RE-Supplier'!$C$4:$C$1300,MATCH($B223,'RE-Supplier'!$U$4:$U$1300,0),1),"")," ")</f>
        <v xml:space="preserve"> </v>
      </c>
      <c r="D223" s="35" t="str">
        <f>IFERROR(IF($C$1&lt;&gt;"",INDEX('RE-Supplier'!$D$4:$D$1300,MATCH($B223,'RE-Supplier'!$U$4:$U$1300,0),1),"")," ")</f>
        <v xml:space="preserve"> </v>
      </c>
      <c r="E223" s="35" t="str">
        <f t="shared" ref="E223" si="427">IF(AND($C$1&lt;&gt;"",ISNUMBER(B223)),"مرتجع مورد","")</f>
        <v/>
      </c>
      <c r="F223" s="18" t="str">
        <f>IFERROR(IF($C$1&lt;&gt;"",INDEX('RE-Supplier'!$G$4:$G$1300,MATCH($B223,'RE-Supplier'!$U$4:$U$1300,0),1),"")," ")</f>
        <v xml:space="preserve"> </v>
      </c>
      <c r="G223" s="32" t="str">
        <f>IFERROR(IF($C$1&lt;&gt;"",INDEX('RE-Supplier'!$H$4:$H$1300,MATCH($B223,'RE-Supplier'!$U$4:$U$1300,0),1),"")," ")</f>
        <v xml:space="preserve"> </v>
      </c>
      <c r="H223" s="34" t="str">
        <f>IFERROR(IF($C$1&lt;&gt;"",INDEX('RE-Supplier'!$I$4:$I$1300,MATCH($B223,'RE-Supplier'!$U$4:$U$1300,0),1),"")," ")</f>
        <v xml:space="preserve"> </v>
      </c>
    </row>
    <row r="224" spans="2:8" ht="15.75">
      <c r="B224" s="29" t="str">
        <f t="shared" ref="B224" si="428">IF(AND($M$5&gt;0,B220&lt;$M$5),B220+1,"")</f>
        <v/>
      </c>
      <c r="C224" s="36" t="str">
        <f>IFERROR(IF($C$1&lt;&gt;"",INDEX(ADD!$C$4:$C$1300,MATCH($B224,ADD!$U$4:$U$1300,0),1),"")," ")</f>
        <v xml:space="preserve"> </v>
      </c>
      <c r="D224" s="35" t="str">
        <f>IFERROR(IF($C$1&lt;&gt;"",INDEX(ADD!$D$4:$D$1300,MATCH($B224,ADD!$U$4:$U$1300,0),1),"")," ")</f>
        <v xml:space="preserve"> </v>
      </c>
      <c r="E224" s="35" t="str">
        <f t="shared" ref="E224" si="429">IF(AND($C$1&lt;&gt;"",ISNUMBER(B224)),"وارد","")</f>
        <v/>
      </c>
      <c r="F224" s="18" t="str">
        <f>IFERROR(IF($C$1&lt;&gt;"",INDEX(ADD!$G$4:$G$1300,MATCH($B224,ADD!$U$4:$U$1300,0),1),"")," ")</f>
        <v xml:space="preserve"> </v>
      </c>
      <c r="G224" s="32" t="str">
        <f>IFERROR(IF($C$1&lt;&gt;"",INDEX(ADD!$H$4:$H$1300,MATCH($B224,ADD!$U$4:$U$1300,0),1),"")," ")</f>
        <v xml:space="preserve"> </v>
      </c>
      <c r="H224" s="34" t="str">
        <f>IFERROR(IF($C$1&lt;&gt;"",INDEX(ADD!$I$4:$I$1300,MATCH($B224,ADD!$U$4:$U$1300,0),1),"")," ")</f>
        <v xml:space="preserve"> </v>
      </c>
    </row>
    <row r="225" spans="2:8" ht="15.75">
      <c r="B225" s="30" t="str">
        <f t="shared" ref="B225" si="430">IF(AND($N$5&gt;0,B221&lt;$N$5),B221+1,"")</f>
        <v/>
      </c>
      <c r="C225" s="36" t="str">
        <f>IFERROR(IF($C$1&lt;&gt;"",INDEX('RE-coustmer'!$C$4:$C$1300,MATCH($B225,'RE-coustmer'!$U$4:$U$1300,0),1),"")," ")</f>
        <v xml:space="preserve"> </v>
      </c>
      <c r="D225" s="35" t="str">
        <f>IFERROR(IF($C$1&lt;&gt;"",INDEX('RE-coustmer'!$D$4:$D$1300,MATCH($B225,'RE-coustmer'!$U$4:$U$1300,0),1),"")," ")</f>
        <v xml:space="preserve"> </v>
      </c>
      <c r="E225" s="35" t="str">
        <f t="shared" ref="E225" si="431">IF(AND($C$1&lt;&gt;"",ISNUMBER(B225)),"مرتجع عميل","")</f>
        <v/>
      </c>
      <c r="F225" s="18" t="str">
        <f>IFERROR(IF($C$1&lt;&gt;"",INDEX('RE-coustmer'!$G$4:$G$1300,MATCH($B225,OUT!$U$4:$U$1300,0),1),"")," ")</f>
        <v xml:space="preserve"> </v>
      </c>
      <c r="G225" s="32" t="str">
        <f>IFERROR(IF($C$1&lt;&gt;"",INDEX('RE-coustmer'!$H$4:$H$1300,MATCH($B225,'RE-coustmer'!$U$4:$U$1300,0),1),"")," ")</f>
        <v xml:space="preserve"> </v>
      </c>
      <c r="H225" s="34" t="str">
        <f>IFERROR(IF($C$1&lt;&gt;"",INDEX('RE-coustmer'!$I$4:$I$1300,MATCH($B225,'RE-coustmer'!$U$4:$U$1300,0),1),"")," ")</f>
        <v xml:space="preserve"> </v>
      </c>
    </row>
    <row r="226" spans="2:8" ht="15.75">
      <c r="B226" s="8" t="str">
        <f t="shared" ref="B226" si="432">IF(AND($O$5&gt;0,B222&lt;$O$5),B222+1,"")</f>
        <v/>
      </c>
      <c r="C226" s="36" t="str">
        <f>IFERROR(IF($C$1&lt;&gt;"",INDEX(OUT!$C$4:$C$1300,MATCH($B226,OUT!$U$4:$U$1300,0),1),"")," ")</f>
        <v xml:space="preserve"> </v>
      </c>
      <c r="D226" s="35" t="str">
        <f>IFERROR(IF($C$1&lt;&gt;"",INDEX(OUT!$D$4:$D$1300,MATCH($B226,OUT!$U$4:$U$1300,0),1),"")," ")</f>
        <v xml:space="preserve"> </v>
      </c>
      <c r="E226" s="35" t="str">
        <f t="shared" ref="E226" si="433">IF(AND($C$1&lt;&gt;"",ISNUMBER(B226)),"منصرف","")</f>
        <v/>
      </c>
      <c r="F226" s="18" t="str">
        <f>IFERROR(IF($C$1&lt;&gt;"",INDEX(OUT!$G$4:$G$1300,MATCH($B226,OUT!$U$4:$U$1300,0),1),"")," ")</f>
        <v xml:space="preserve"> </v>
      </c>
      <c r="G226" s="32" t="str">
        <f>IFERROR(IF($C$1&lt;&gt;"",INDEX(OUT!$H$4:$H$1300,MATCH($B226,OUT!$U$4:$U$1300,0),1),"")," ")</f>
        <v xml:space="preserve"> </v>
      </c>
      <c r="H226" s="34" t="str">
        <f>IFERROR(IF($C$1&lt;&gt;"",INDEX(OUT!$I$4:$I$1300,MATCH($B226,OUT!$U$4:$U$1300,0),1),"")," ")</f>
        <v xml:space="preserve"> </v>
      </c>
    </row>
    <row r="227" spans="2:8" ht="15.75">
      <c r="B227" s="31" t="str">
        <f t="shared" ref="B227" si="434">IF(AND($P$5&gt;0,B223&lt;$M$5),B223+1,"")</f>
        <v/>
      </c>
      <c r="C227" s="36" t="str">
        <f>IFERROR(IF($C$1&lt;&gt;"",INDEX('RE-Supplier'!$C$4:$C$1300,MATCH($B227,'RE-Supplier'!$U$4:$U$1300,0),1),"")," ")</f>
        <v xml:space="preserve"> </v>
      </c>
      <c r="D227" s="35" t="str">
        <f>IFERROR(IF($C$1&lt;&gt;"",INDEX('RE-Supplier'!$D$4:$D$1300,MATCH($B227,'RE-Supplier'!$U$4:$U$1300,0),1),"")," ")</f>
        <v xml:space="preserve"> </v>
      </c>
      <c r="E227" s="35" t="str">
        <f t="shared" ref="E227" si="435">IF(AND($C$1&lt;&gt;"",ISNUMBER(B227)),"مرتجع مورد","")</f>
        <v/>
      </c>
      <c r="F227" s="18" t="str">
        <f>IFERROR(IF($C$1&lt;&gt;"",INDEX('RE-Supplier'!$G$4:$G$1300,MATCH($B227,'RE-Supplier'!$U$4:$U$1300,0),1),"")," ")</f>
        <v xml:space="preserve"> </v>
      </c>
      <c r="G227" s="32" t="str">
        <f>IFERROR(IF($C$1&lt;&gt;"",INDEX('RE-Supplier'!$H$4:$H$1300,MATCH($B227,'RE-Supplier'!$U$4:$U$1300,0),1),"")," ")</f>
        <v xml:space="preserve"> </v>
      </c>
      <c r="H227" s="34" t="str">
        <f>IFERROR(IF($C$1&lt;&gt;"",INDEX('RE-Supplier'!$I$4:$I$1300,MATCH($B227,'RE-Supplier'!$U$4:$U$1300,0),1),"")," ")</f>
        <v xml:space="preserve"> </v>
      </c>
    </row>
    <row r="228" spans="2:8" ht="15.75">
      <c r="B228" s="29" t="str">
        <f t="shared" ref="B228" si="436">IF(AND($M$5&gt;0,B224&lt;$M$5),B224+1,"")</f>
        <v/>
      </c>
      <c r="C228" s="36" t="str">
        <f>IFERROR(IF($C$1&lt;&gt;"",INDEX(ADD!$C$4:$C$1300,MATCH($B228,ADD!$U$4:$U$1300,0),1),"")," ")</f>
        <v xml:space="preserve"> </v>
      </c>
      <c r="D228" s="35" t="str">
        <f>IFERROR(IF($C$1&lt;&gt;"",INDEX(ADD!$D$4:$D$1300,MATCH($B228,ADD!$U$4:$U$1300,0),1),"")," ")</f>
        <v xml:space="preserve"> </v>
      </c>
      <c r="E228" s="35" t="str">
        <f t="shared" ref="E228" si="437">IF(AND($C$1&lt;&gt;"",ISNUMBER(B228)),"وارد","")</f>
        <v/>
      </c>
      <c r="F228" s="18" t="str">
        <f>IFERROR(IF($C$1&lt;&gt;"",INDEX(ADD!$G$4:$G$1300,MATCH($B228,ADD!$U$4:$U$1300,0),1),"")," ")</f>
        <v xml:space="preserve"> </v>
      </c>
      <c r="G228" s="32" t="str">
        <f>IFERROR(IF($C$1&lt;&gt;"",INDEX(ADD!$H$4:$H$1300,MATCH($B228,ADD!$U$4:$U$1300,0),1),"")," ")</f>
        <v xml:space="preserve"> </v>
      </c>
      <c r="H228" s="34" t="str">
        <f>IFERROR(IF($C$1&lt;&gt;"",INDEX(ADD!$I$4:$I$1300,MATCH($B228,ADD!$U$4:$U$1300,0),1),"")," ")</f>
        <v xml:space="preserve"> </v>
      </c>
    </row>
    <row r="229" spans="2:8" ht="15.75">
      <c r="B229" s="30" t="str">
        <f t="shared" ref="B229" si="438">IF(AND($N$5&gt;0,B225&lt;$N$5),B225+1,"")</f>
        <v/>
      </c>
      <c r="C229" s="36" t="str">
        <f>IFERROR(IF($C$1&lt;&gt;"",INDEX('RE-coustmer'!$C$4:$C$1300,MATCH($B229,'RE-coustmer'!$U$4:$U$1300,0),1),"")," ")</f>
        <v xml:space="preserve"> </v>
      </c>
      <c r="D229" s="35" t="str">
        <f>IFERROR(IF($C$1&lt;&gt;"",INDEX('RE-coustmer'!$D$4:$D$1300,MATCH($B229,'RE-coustmer'!$U$4:$U$1300,0),1),"")," ")</f>
        <v xml:space="preserve"> </v>
      </c>
      <c r="E229" s="35" t="str">
        <f t="shared" ref="E229" si="439">IF(AND($C$1&lt;&gt;"",ISNUMBER(B229)),"مرتجع عميل","")</f>
        <v/>
      </c>
      <c r="F229" s="18" t="str">
        <f>IFERROR(IF($C$1&lt;&gt;"",INDEX('RE-coustmer'!$G$4:$G$1300,MATCH($B229,OUT!$U$4:$U$1300,0),1),"")," ")</f>
        <v xml:space="preserve"> </v>
      </c>
      <c r="G229" s="32" t="str">
        <f>IFERROR(IF($C$1&lt;&gt;"",INDEX('RE-coustmer'!$H$4:$H$1300,MATCH($B229,'RE-coustmer'!$U$4:$U$1300,0),1),"")," ")</f>
        <v xml:space="preserve"> </v>
      </c>
      <c r="H229" s="34" t="str">
        <f>IFERROR(IF($C$1&lt;&gt;"",INDEX('RE-coustmer'!$I$4:$I$1300,MATCH($B229,'RE-coustmer'!$U$4:$U$1300,0),1),"")," ")</f>
        <v xml:space="preserve"> </v>
      </c>
    </row>
    <row r="230" spans="2:8" ht="15.75">
      <c r="B230" s="8" t="str">
        <f t="shared" ref="B230" si="440">IF(AND($O$5&gt;0,B226&lt;$O$5),B226+1,"")</f>
        <v/>
      </c>
      <c r="C230" s="36" t="str">
        <f>IFERROR(IF($C$1&lt;&gt;"",INDEX(OUT!$C$4:$C$1300,MATCH($B230,OUT!$U$4:$U$1300,0),1),"")," ")</f>
        <v xml:space="preserve"> </v>
      </c>
      <c r="D230" s="35" t="str">
        <f>IFERROR(IF($C$1&lt;&gt;"",INDEX(OUT!$D$4:$D$1300,MATCH($B230,OUT!$U$4:$U$1300,0),1),"")," ")</f>
        <v xml:space="preserve"> </v>
      </c>
      <c r="E230" s="35" t="str">
        <f t="shared" ref="E230" si="441">IF(AND($C$1&lt;&gt;"",ISNUMBER(B230)),"منصرف","")</f>
        <v/>
      </c>
      <c r="F230" s="18" t="str">
        <f>IFERROR(IF($C$1&lt;&gt;"",INDEX(OUT!$G$4:$G$1300,MATCH($B230,OUT!$U$4:$U$1300,0),1),"")," ")</f>
        <v xml:space="preserve"> </v>
      </c>
      <c r="G230" s="32" t="str">
        <f>IFERROR(IF($C$1&lt;&gt;"",INDEX(OUT!$H$4:$H$1300,MATCH($B230,OUT!$U$4:$U$1300,0),1),"")," ")</f>
        <v xml:space="preserve"> </v>
      </c>
      <c r="H230" s="34" t="str">
        <f>IFERROR(IF($C$1&lt;&gt;"",INDEX(OUT!$I$4:$I$1300,MATCH($B230,OUT!$U$4:$U$1300,0),1),"")," ")</f>
        <v xml:space="preserve"> </v>
      </c>
    </row>
    <row r="231" spans="2:8" ht="15.75">
      <c r="B231" s="31" t="str">
        <f t="shared" ref="B231" si="442">IF(AND($P$5&gt;0,B227&lt;$M$5),B227+1,"")</f>
        <v/>
      </c>
      <c r="C231" s="36" t="str">
        <f>IFERROR(IF($C$1&lt;&gt;"",INDEX('RE-Supplier'!$C$4:$C$1300,MATCH($B231,'RE-Supplier'!$U$4:$U$1300,0),1),"")," ")</f>
        <v xml:space="preserve"> </v>
      </c>
      <c r="D231" s="35" t="str">
        <f>IFERROR(IF($C$1&lt;&gt;"",INDEX('RE-Supplier'!$D$4:$D$1300,MATCH($B231,'RE-Supplier'!$U$4:$U$1300,0),1),"")," ")</f>
        <v xml:space="preserve"> </v>
      </c>
      <c r="E231" s="35" t="str">
        <f t="shared" ref="E231" si="443">IF(AND($C$1&lt;&gt;"",ISNUMBER(B231)),"مرتجع مورد","")</f>
        <v/>
      </c>
      <c r="F231" s="18" t="str">
        <f>IFERROR(IF($C$1&lt;&gt;"",INDEX('RE-Supplier'!$G$4:$G$1300,MATCH($B231,'RE-Supplier'!$U$4:$U$1300,0),1),"")," ")</f>
        <v xml:space="preserve"> </v>
      </c>
      <c r="G231" s="32" t="str">
        <f>IFERROR(IF($C$1&lt;&gt;"",INDEX('RE-Supplier'!$H$4:$H$1300,MATCH($B231,'RE-Supplier'!$U$4:$U$1300,0),1),"")," ")</f>
        <v xml:space="preserve"> </v>
      </c>
      <c r="H231" s="34" t="str">
        <f>IFERROR(IF($C$1&lt;&gt;"",INDEX('RE-Supplier'!$I$4:$I$1300,MATCH($B231,'RE-Supplier'!$U$4:$U$1300,0),1),"")," ")</f>
        <v xml:space="preserve"> </v>
      </c>
    </row>
    <row r="232" spans="2:8" ht="15.75">
      <c r="B232" s="29" t="str">
        <f t="shared" ref="B232" si="444">IF(AND($M$5&gt;0,B228&lt;$M$5),B228+1,"")</f>
        <v/>
      </c>
      <c r="C232" s="36" t="str">
        <f>IFERROR(IF($C$1&lt;&gt;"",INDEX(ADD!$C$4:$C$1300,MATCH($B232,ADD!$U$4:$U$1300,0),1),"")," ")</f>
        <v xml:space="preserve"> </v>
      </c>
      <c r="D232" s="35" t="str">
        <f>IFERROR(IF($C$1&lt;&gt;"",INDEX(ADD!$D$4:$D$1300,MATCH($B232,ADD!$U$4:$U$1300,0),1),"")," ")</f>
        <v xml:space="preserve"> </v>
      </c>
      <c r="E232" s="35" t="str">
        <f t="shared" ref="E232" si="445">IF(AND($C$1&lt;&gt;"",ISNUMBER(B232)),"وارد","")</f>
        <v/>
      </c>
      <c r="F232" s="18" t="str">
        <f>IFERROR(IF($C$1&lt;&gt;"",INDEX(ADD!$G$4:$G$1300,MATCH($B232,ADD!$U$4:$U$1300,0),1),"")," ")</f>
        <v xml:space="preserve"> </v>
      </c>
      <c r="G232" s="32" t="str">
        <f>IFERROR(IF($C$1&lt;&gt;"",INDEX(ADD!$H$4:$H$1300,MATCH($B232,ADD!$U$4:$U$1300,0),1),"")," ")</f>
        <v xml:space="preserve"> </v>
      </c>
      <c r="H232" s="34" t="str">
        <f>IFERROR(IF($C$1&lt;&gt;"",INDEX(ADD!$I$4:$I$1300,MATCH($B232,ADD!$U$4:$U$1300,0),1),"")," ")</f>
        <v xml:space="preserve"> </v>
      </c>
    </row>
    <row r="233" spans="2:8" ht="15.75">
      <c r="B233" s="30" t="str">
        <f t="shared" ref="B233" si="446">IF(AND($N$5&gt;0,B229&lt;$N$5),B229+1,"")</f>
        <v/>
      </c>
      <c r="C233" s="36" t="str">
        <f>IFERROR(IF($C$1&lt;&gt;"",INDEX('RE-coustmer'!$C$4:$C$1300,MATCH($B233,'RE-coustmer'!$U$4:$U$1300,0),1),"")," ")</f>
        <v xml:space="preserve"> </v>
      </c>
      <c r="D233" s="35" t="str">
        <f>IFERROR(IF($C$1&lt;&gt;"",INDEX('RE-coustmer'!$D$4:$D$1300,MATCH($B233,'RE-coustmer'!$U$4:$U$1300,0),1),"")," ")</f>
        <v xml:space="preserve"> </v>
      </c>
      <c r="E233" s="35" t="str">
        <f t="shared" ref="E233" si="447">IF(AND($C$1&lt;&gt;"",ISNUMBER(B233)),"مرتجع عميل","")</f>
        <v/>
      </c>
      <c r="F233" s="18" t="str">
        <f>IFERROR(IF($C$1&lt;&gt;"",INDEX('RE-coustmer'!$G$4:$G$1300,MATCH($B233,OUT!$U$4:$U$1300,0),1),"")," ")</f>
        <v xml:space="preserve"> </v>
      </c>
      <c r="G233" s="32" t="str">
        <f>IFERROR(IF($C$1&lt;&gt;"",INDEX('RE-coustmer'!$H$4:$H$1300,MATCH($B233,'RE-coustmer'!$U$4:$U$1300,0),1),"")," ")</f>
        <v xml:space="preserve"> </v>
      </c>
      <c r="H233" s="34" t="str">
        <f>IFERROR(IF($C$1&lt;&gt;"",INDEX('RE-coustmer'!$I$4:$I$1300,MATCH($B233,'RE-coustmer'!$U$4:$U$1300,0),1),"")," ")</f>
        <v xml:space="preserve"> </v>
      </c>
    </row>
    <row r="234" spans="2:8" ht="15.75">
      <c r="B234" s="8" t="str">
        <f t="shared" ref="B234" si="448">IF(AND($O$5&gt;0,B230&lt;$O$5),B230+1,"")</f>
        <v/>
      </c>
      <c r="C234" s="36" t="str">
        <f>IFERROR(IF($C$1&lt;&gt;"",INDEX(OUT!$C$4:$C$1300,MATCH($B234,OUT!$U$4:$U$1300,0),1),"")," ")</f>
        <v xml:space="preserve"> </v>
      </c>
      <c r="D234" s="35" t="str">
        <f>IFERROR(IF($C$1&lt;&gt;"",INDEX(OUT!$D$4:$D$1300,MATCH($B234,OUT!$U$4:$U$1300,0),1),"")," ")</f>
        <v xml:space="preserve"> </v>
      </c>
      <c r="E234" s="35" t="str">
        <f t="shared" ref="E234" si="449">IF(AND($C$1&lt;&gt;"",ISNUMBER(B234)),"منصرف","")</f>
        <v/>
      </c>
      <c r="F234" s="18" t="str">
        <f>IFERROR(IF($C$1&lt;&gt;"",INDEX(OUT!$G$4:$G$1300,MATCH($B234,OUT!$U$4:$U$1300,0),1),"")," ")</f>
        <v xml:space="preserve"> </v>
      </c>
      <c r="G234" s="32" t="str">
        <f>IFERROR(IF($C$1&lt;&gt;"",INDEX(OUT!$H$4:$H$1300,MATCH($B234,OUT!$U$4:$U$1300,0),1),"")," ")</f>
        <v xml:space="preserve"> </v>
      </c>
      <c r="H234" s="34" t="str">
        <f>IFERROR(IF($C$1&lt;&gt;"",INDEX(OUT!$I$4:$I$1300,MATCH($B234,OUT!$U$4:$U$1300,0),1),"")," ")</f>
        <v xml:space="preserve"> </v>
      </c>
    </row>
    <row r="235" spans="2:8" ht="15.75">
      <c r="B235" s="31" t="str">
        <f t="shared" ref="B235" si="450">IF(AND($P$5&gt;0,B231&lt;$M$5),B231+1,"")</f>
        <v/>
      </c>
      <c r="C235" s="36" t="str">
        <f>IFERROR(IF($C$1&lt;&gt;"",INDEX('RE-Supplier'!$C$4:$C$1300,MATCH($B235,'RE-Supplier'!$U$4:$U$1300,0),1),"")," ")</f>
        <v xml:space="preserve"> </v>
      </c>
      <c r="D235" s="35" t="str">
        <f>IFERROR(IF($C$1&lt;&gt;"",INDEX('RE-Supplier'!$D$4:$D$1300,MATCH($B235,'RE-Supplier'!$U$4:$U$1300,0),1),"")," ")</f>
        <v xml:space="preserve"> </v>
      </c>
      <c r="E235" s="35" t="str">
        <f t="shared" ref="E235" si="451">IF(AND($C$1&lt;&gt;"",ISNUMBER(B235)),"مرتجع مورد","")</f>
        <v/>
      </c>
      <c r="F235" s="18" t="str">
        <f>IFERROR(IF($C$1&lt;&gt;"",INDEX('RE-Supplier'!$G$4:$G$1300,MATCH($B235,'RE-Supplier'!$U$4:$U$1300,0),1),"")," ")</f>
        <v xml:space="preserve"> </v>
      </c>
      <c r="G235" s="32" t="str">
        <f>IFERROR(IF($C$1&lt;&gt;"",INDEX('RE-Supplier'!$H$4:$H$1300,MATCH($B235,'RE-Supplier'!$U$4:$U$1300,0),1),"")," ")</f>
        <v xml:space="preserve"> </v>
      </c>
      <c r="H235" s="34" t="str">
        <f>IFERROR(IF($C$1&lt;&gt;"",INDEX('RE-Supplier'!$I$4:$I$1300,MATCH($B235,'RE-Supplier'!$U$4:$U$1300,0),1),"")," ")</f>
        <v xml:space="preserve"> </v>
      </c>
    </row>
    <row r="236" spans="2:8" ht="15.75">
      <c r="B236" s="29" t="str">
        <f t="shared" ref="B236" si="452">IF(AND($M$5&gt;0,B232&lt;$M$5),B232+1,"")</f>
        <v/>
      </c>
      <c r="C236" s="36" t="str">
        <f>IFERROR(IF($C$1&lt;&gt;"",INDEX(ADD!$C$4:$C$1300,MATCH($B236,ADD!$U$4:$U$1300,0),1),"")," ")</f>
        <v xml:space="preserve"> </v>
      </c>
      <c r="D236" s="35" t="str">
        <f>IFERROR(IF($C$1&lt;&gt;"",INDEX(ADD!$D$4:$D$1300,MATCH($B236,ADD!$U$4:$U$1300,0),1),"")," ")</f>
        <v xml:space="preserve"> </v>
      </c>
      <c r="E236" s="35" t="str">
        <f t="shared" ref="E236" si="453">IF(AND($C$1&lt;&gt;"",ISNUMBER(B236)),"وارد","")</f>
        <v/>
      </c>
      <c r="F236" s="18" t="str">
        <f>IFERROR(IF($C$1&lt;&gt;"",INDEX(ADD!$G$4:$G$1300,MATCH($B236,ADD!$U$4:$U$1300,0),1),"")," ")</f>
        <v xml:space="preserve"> </v>
      </c>
      <c r="G236" s="32" t="str">
        <f>IFERROR(IF($C$1&lt;&gt;"",INDEX(ADD!$H$4:$H$1300,MATCH($B236,ADD!$U$4:$U$1300,0),1),"")," ")</f>
        <v xml:space="preserve"> </v>
      </c>
      <c r="H236" s="34" t="str">
        <f>IFERROR(IF($C$1&lt;&gt;"",INDEX(ADD!$I$4:$I$1300,MATCH($B236,ADD!$U$4:$U$1300,0),1),"")," ")</f>
        <v xml:space="preserve"> </v>
      </c>
    </row>
    <row r="237" spans="2:8" ht="15.75">
      <c r="B237" s="30" t="str">
        <f t="shared" ref="B237" si="454">IF(AND($N$5&gt;0,B233&lt;$N$5),B233+1,"")</f>
        <v/>
      </c>
      <c r="C237" s="36" t="str">
        <f>IFERROR(IF($C$1&lt;&gt;"",INDEX('RE-coustmer'!$C$4:$C$1300,MATCH($B237,'RE-coustmer'!$U$4:$U$1300,0),1),"")," ")</f>
        <v xml:space="preserve"> </v>
      </c>
      <c r="D237" s="35" t="str">
        <f>IFERROR(IF($C$1&lt;&gt;"",INDEX('RE-coustmer'!$D$4:$D$1300,MATCH($B237,'RE-coustmer'!$U$4:$U$1300,0),1),"")," ")</f>
        <v xml:space="preserve"> </v>
      </c>
      <c r="E237" s="35" t="str">
        <f t="shared" ref="E237" si="455">IF(AND($C$1&lt;&gt;"",ISNUMBER(B237)),"مرتجع عميل","")</f>
        <v/>
      </c>
      <c r="F237" s="18" t="str">
        <f>IFERROR(IF($C$1&lt;&gt;"",INDEX('RE-coustmer'!$G$4:$G$1300,MATCH($B237,OUT!$U$4:$U$1300,0),1),"")," ")</f>
        <v xml:space="preserve"> </v>
      </c>
      <c r="G237" s="32" t="str">
        <f>IFERROR(IF($C$1&lt;&gt;"",INDEX('RE-coustmer'!$H$4:$H$1300,MATCH($B237,'RE-coustmer'!$U$4:$U$1300,0),1),"")," ")</f>
        <v xml:space="preserve"> </v>
      </c>
      <c r="H237" s="34" t="str">
        <f>IFERROR(IF($C$1&lt;&gt;"",INDEX('RE-coustmer'!$I$4:$I$1300,MATCH($B237,'RE-coustmer'!$U$4:$U$1300,0),1),"")," ")</f>
        <v xml:space="preserve"> </v>
      </c>
    </row>
    <row r="238" spans="2:8" ht="15.75">
      <c r="B238" s="8" t="str">
        <f t="shared" ref="B238" si="456">IF(AND($O$5&gt;0,B234&lt;$O$5),B234+1,"")</f>
        <v/>
      </c>
      <c r="C238" s="36" t="str">
        <f>IFERROR(IF($C$1&lt;&gt;"",INDEX(OUT!$C$4:$C$1300,MATCH($B238,OUT!$U$4:$U$1300,0),1),"")," ")</f>
        <v xml:space="preserve"> </v>
      </c>
      <c r="D238" s="35" t="str">
        <f>IFERROR(IF($C$1&lt;&gt;"",INDEX(OUT!$D$4:$D$1300,MATCH($B238,OUT!$U$4:$U$1300,0),1),"")," ")</f>
        <v xml:space="preserve"> </v>
      </c>
      <c r="E238" s="35" t="str">
        <f t="shared" ref="E238" si="457">IF(AND($C$1&lt;&gt;"",ISNUMBER(B238)),"منصرف","")</f>
        <v/>
      </c>
      <c r="F238" s="18" t="str">
        <f>IFERROR(IF($C$1&lt;&gt;"",INDEX(OUT!$G$4:$G$1300,MATCH($B238,OUT!$U$4:$U$1300,0),1),"")," ")</f>
        <v xml:space="preserve"> </v>
      </c>
      <c r="G238" s="32" t="str">
        <f>IFERROR(IF($C$1&lt;&gt;"",INDEX(OUT!$H$4:$H$1300,MATCH($B238,OUT!$U$4:$U$1300,0),1),"")," ")</f>
        <v xml:space="preserve"> </v>
      </c>
      <c r="H238" s="34" t="str">
        <f>IFERROR(IF($C$1&lt;&gt;"",INDEX(OUT!$I$4:$I$1300,MATCH($B238,OUT!$U$4:$U$1300,0),1),"")," ")</f>
        <v xml:space="preserve"> </v>
      </c>
    </row>
    <row r="239" spans="2:8" ht="15.75">
      <c r="B239" s="31" t="str">
        <f t="shared" ref="B239" si="458">IF(AND($P$5&gt;0,B235&lt;$M$5),B235+1,"")</f>
        <v/>
      </c>
      <c r="C239" s="36" t="str">
        <f>IFERROR(IF($C$1&lt;&gt;"",INDEX('RE-Supplier'!$C$4:$C$1300,MATCH($B239,'RE-Supplier'!$U$4:$U$1300,0),1),"")," ")</f>
        <v xml:space="preserve"> </v>
      </c>
      <c r="D239" s="35" t="str">
        <f>IFERROR(IF($C$1&lt;&gt;"",INDEX('RE-Supplier'!$D$4:$D$1300,MATCH($B239,'RE-Supplier'!$U$4:$U$1300,0),1),"")," ")</f>
        <v xml:space="preserve"> </v>
      </c>
      <c r="E239" s="35" t="str">
        <f t="shared" ref="E239" si="459">IF(AND($C$1&lt;&gt;"",ISNUMBER(B239)),"مرتجع مورد","")</f>
        <v/>
      </c>
      <c r="F239" s="18" t="str">
        <f>IFERROR(IF($C$1&lt;&gt;"",INDEX('RE-Supplier'!$G$4:$G$1300,MATCH($B239,'RE-Supplier'!$U$4:$U$1300,0),1),"")," ")</f>
        <v xml:space="preserve"> </v>
      </c>
      <c r="G239" s="32" t="str">
        <f>IFERROR(IF($C$1&lt;&gt;"",INDEX('RE-Supplier'!$H$4:$H$1300,MATCH($B239,'RE-Supplier'!$U$4:$U$1300,0),1),"")," ")</f>
        <v xml:space="preserve"> </v>
      </c>
      <c r="H239" s="34" t="str">
        <f>IFERROR(IF($C$1&lt;&gt;"",INDEX('RE-Supplier'!$I$4:$I$1300,MATCH($B239,'RE-Supplier'!$U$4:$U$1300,0),1),"")," ")</f>
        <v xml:space="preserve"> </v>
      </c>
    </row>
    <row r="240" spans="2:8" ht="15.75">
      <c r="B240" s="29" t="str">
        <f t="shared" ref="B240" si="460">IF(AND($M$5&gt;0,B236&lt;$M$5),B236+1,"")</f>
        <v/>
      </c>
      <c r="C240" s="36" t="str">
        <f>IFERROR(IF($C$1&lt;&gt;"",INDEX(ADD!$C$4:$C$1300,MATCH($B240,ADD!$U$4:$U$1300,0),1),"")," ")</f>
        <v xml:space="preserve"> </v>
      </c>
      <c r="D240" s="35" t="str">
        <f>IFERROR(IF($C$1&lt;&gt;"",INDEX(ADD!$D$4:$D$1300,MATCH($B240,ADD!$U$4:$U$1300,0),1),"")," ")</f>
        <v xml:space="preserve"> </v>
      </c>
      <c r="E240" s="35" t="str">
        <f t="shared" ref="E240" si="461">IF(AND($C$1&lt;&gt;"",ISNUMBER(B240)),"وارد","")</f>
        <v/>
      </c>
      <c r="F240" s="18" t="str">
        <f>IFERROR(IF($C$1&lt;&gt;"",INDEX(ADD!$G$4:$G$1300,MATCH($B240,ADD!$U$4:$U$1300,0),1),"")," ")</f>
        <v xml:space="preserve"> </v>
      </c>
      <c r="G240" s="32" t="str">
        <f>IFERROR(IF($C$1&lt;&gt;"",INDEX(ADD!$H$4:$H$1300,MATCH($B240,ADD!$U$4:$U$1300,0),1),"")," ")</f>
        <v xml:space="preserve"> </v>
      </c>
      <c r="H240" s="34" t="str">
        <f>IFERROR(IF($C$1&lt;&gt;"",INDEX(ADD!$I$4:$I$1300,MATCH($B240,ADD!$U$4:$U$1300,0),1),"")," ")</f>
        <v xml:space="preserve"> </v>
      </c>
    </row>
    <row r="241" spans="2:8" ht="15.75">
      <c r="B241" s="30" t="str">
        <f t="shared" ref="B241" si="462">IF(AND($N$5&gt;0,B237&lt;$N$5),B237+1,"")</f>
        <v/>
      </c>
      <c r="C241" s="36" t="str">
        <f>IFERROR(IF($C$1&lt;&gt;"",INDEX('RE-coustmer'!$C$4:$C$1300,MATCH($B241,'RE-coustmer'!$U$4:$U$1300,0),1),"")," ")</f>
        <v xml:space="preserve"> </v>
      </c>
      <c r="D241" s="35" t="str">
        <f>IFERROR(IF($C$1&lt;&gt;"",INDEX('RE-coustmer'!$D$4:$D$1300,MATCH($B241,'RE-coustmer'!$U$4:$U$1300,0),1),"")," ")</f>
        <v xml:space="preserve"> </v>
      </c>
      <c r="E241" s="35" t="str">
        <f t="shared" ref="E241" si="463">IF(AND($C$1&lt;&gt;"",ISNUMBER(B241)),"مرتجع عميل","")</f>
        <v/>
      </c>
      <c r="F241" s="18" t="str">
        <f>IFERROR(IF($C$1&lt;&gt;"",INDEX('RE-coustmer'!$G$4:$G$1300,MATCH($B241,OUT!$U$4:$U$1300,0),1),"")," ")</f>
        <v xml:space="preserve"> </v>
      </c>
      <c r="G241" s="32" t="str">
        <f>IFERROR(IF($C$1&lt;&gt;"",INDEX('RE-coustmer'!$H$4:$H$1300,MATCH($B241,'RE-coustmer'!$U$4:$U$1300,0),1),"")," ")</f>
        <v xml:space="preserve"> </v>
      </c>
      <c r="H241" s="34" t="str">
        <f>IFERROR(IF($C$1&lt;&gt;"",INDEX('RE-coustmer'!$I$4:$I$1300,MATCH($B241,'RE-coustmer'!$U$4:$U$1300,0),1),"")," ")</f>
        <v xml:space="preserve"> </v>
      </c>
    </row>
    <row r="242" spans="2:8" ht="15.75">
      <c r="B242" s="8" t="str">
        <f t="shared" ref="B242" si="464">IF(AND($O$5&gt;0,B238&lt;$O$5),B238+1,"")</f>
        <v/>
      </c>
      <c r="C242" s="36" t="str">
        <f>IFERROR(IF($C$1&lt;&gt;"",INDEX(OUT!$C$4:$C$1300,MATCH($B242,OUT!$U$4:$U$1300,0),1),"")," ")</f>
        <v xml:space="preserve"> </v>
      </c>
      <c r="D242" s="35" t="str">
        <f>IFERROR(IF($C$1&lt;&gt;"",INDEX(OUT!$D$4:$D$1300,MATCH($B242,OUT!$U$4:$U$1300,0),1),"")," ")</f>
        <v xml:space="preserve"> </v>
      </c>
      <c r="E242" s="35" t="str">
        <f t="shared" ref="E242" si="465">IF(AND($C$1&lt;&gt;"",ISNUMBER(B242)),"منصرف","")</f>
        <v/>
      </c>
      <c r="F242" s="18" t="str">
        <f>IFERROR(IF($C$1&lt;&gt;"",INDEX(OUT!$G$4:$G$1300,MATCH($B242,OUT!$U$4:$U$1300,0),1),"")," ")</f>
        <v xml:space="preserve"> </v>
      </c>
      <c r="G242" s="32" t="str">
        <f>IFERROR(IF($C$1&lt;&gt;"",INDEX(OUT!$H$4:$H$1300,MATCH($B242,OUT!$U$4:$U$1300,0),1),"")," ")</f>
        <v xml:space="preserve"> </v>
      </c>
      <c r="H242" s="34" t="str">
        <f>IFERROR(IF($C$1&lt;&gt;"",INDEX(OUT!$I$4:$I$1300,MATCH($B242,OUT!$U$4:$U$1300,0),1),"")," ")</f>
        <v xml:space="preserve"> </v>
      </c>
    </row>
    <row r="243" spans="2:8" ht="15.75">
      <c r="B243" s="31" t="str">
        <f t="shared" ref="B243" si="466">IF(AND($P$5&gt;0,B239&lt;$M$5),B239+1,"")</f>
        <v/>
      </c>
      <c r="C243" s="36" t="str">
        <f>IFERROR(IF($C$1&lt;&gt;"",INDEX('RE-Supplier'!$C$4:$C$1300,MATCH($B243,'RE-Supplier'!$U$4:$U$1300,0),1),"")," ")</f>
        <v xml:space="preserve"> </v>
      </c>
      <c r="D243" s="35" t="str">
        <f>IFERROR(IF($C$1&lt;&gt;"",INDEX('RE-Supplier'!$D$4:$D$1300,MATCH($B243,'RE-Supplier'!$U$4:$U$1300,0),1),"")," ")</f>
        <v xml:space="preserve"> </v>
      </c>
      <c r="E243" s="35" t="str">
        <f t="shared" ref="E243" si="467">IF(AND($C$1&lt;&gt;"",ISNUMBER(B243)),"مرتجع مورد","")</f>
        <v/>
      </c>
      <c r="F243" s="18" t="str">
        <f>IFERROR(IF($C$1&lt;&gt;"",INDEX('RE-Supplier'!$G$4:$G$1300,MATCH($B243,'RE-Supplier'!$U$4:$U$1300,0),1),"")," ")</f>
        <v xml:space="preserve"> </v>
      </c>
      <c r="G243" s="32" t="str">
        <f>IFERROR(IF($C$1&lt;&gt;"",INDEX('RE-Supplier'!$H$4:$H$1300,MATCH($B243,'RE-Supplier'!$U$4:$U$1300,0),1),"")," ")</f>
        <v xml:space="preserve"> </v>
      </c>
      <c r="H243" s="34" t="str">
        <f>IFERROR(IF($C$1&lt;&gt;"",INDEX('RE-Supplier'!$I$4:$I$1300,MATCH($B243,'RE-Supplier'!$U$4:$U$1300,0),1),"")," ")</f>
        <v xml:space="preserve"> </v>
      </c>
    </row>
    <row r="244" spans="2:8" ht="15.75">
      <c r="B244" s="29" t="str">
        <f t="shared" ref="B244" si="468">IF(AND($M$5&gt;0,B240&lt;$M$5),B240+1,"")</f>
        <v/>
      </c>
      <c r="C244" s="36" t="str">
        <f>IFERROR(IF($C$1&lt;&gt;"",INDEX(ADD!$C$4:$C$1300,MATCH($B244,ADD!$U$4:$U$1300,0),1),"")," ")</f>
        <v xml:space="preserve"> </v>
      </c>
      <c r="D244" s="35" t="str">
        <f>IFERROR(IF($C$1&lt;&gt;"",INDEX(ADD!$D$4:$D$1300,MATCH($B244,ADD!$U$4:$U$1300,0),1),"")," ")</f>
        <v xml:space="preserve"> </v>
      </c>
      <c r="E244" s="35" t="str">
        <f t="shared" ref="E244" si="469">IF(AND($C$1&lt;&gt;"",ISNUMBER(B244)),"وارد","")</f>
        <v/>
      </c>
      <c r="F244" s="18" t="str">
        <f>IFERROR(IF($C$1&lt;&gt;"",INDEX(ADD!$G$4:$G$1300,MATCH($B244,ADD!$U$4:$U$1300,0),1),"")," ")</f>
        <v xml:space="preserve"> </v>
      </c>
      <c r="G244" s="32" t="str">
        <f>IFERROR(IF($C$1&lt;&gt;"",INDEX(ADD!$H$4:$H$1300,MATCH($B244,ADD!$U$4:$U$1300,0),1),"")," ")</f>
        <v xml:space="preserve"> </v>
      </c>
      <c r="H244" s="34" t="str">
        <f>IFERROR(IF($C$1&lt;&gt;"",INDEX(ADD!$I$4:$I$1300,MATCH($B244,ADD!$U$4:$U$1300,0),1),"")," ")</f>
        <v xml:space="preserve"> </v>
      </c>
    </row>
    <row r="245" spans="2:8" ht="15.75">
      <c r="B245" s="30" t="str">
        <f t="shared" ref="B245" si="470">IF(AND($N$5&gt;0,B241&lt;$N$5),B241+1,"")</f>
        <v/>
      </c>
      <c r="C245" s="36" t="str">
        <f>IFERROR(IF($C$1&lt;&gt;"",INDEX('RE-coustmer'!$C$4:$C$1300,MATCH($B245,'RE-coustmer'!$U$4:$U$1300,0),1),"")," ")</f>
        <v xml:space="preserve"> </v>
      </c>
      <c r="D245" s="35" t="str">
        <f>IFERROR(IF($C$1&lt;&gt;"",INDEX('RE-coustmer'!$D$4:$D$1300,MATCH($B245,'RE-coustmer'!$U$4:$U$1300,0),1),"")," ")</f>
        <v xml:space="preserve"> </v>
      </c>
      <c r="E245" s="35" t="str">
        <f t="shared" ref="E245" si="471">IF(AND($C$1&lt;&gt;"",ISNUMBER(B245)),"مرتجع عميل","")</f>
        <v/>
      </c>
      <c r="F245" s="18" t="str">
        <f>IFERROR(IF($C$1&lt;&gt;"",INDEX('RE-coustmer'!$G$4:$G$1300,MATCH($B245,OUT!$U$4:$U$1300,0),1),"")," ")</f>
        <v xml:space="preserve"> </v>
      </c>
      <c r="G245" s="32" t="str">
        <f>IFERROR(IF($C$1&lt;&gt;"",INDEX('RE-coustmer'!$H$4:$H$1300,MATCH($B245,'RE-coustmer'!$U$4:$U$1300,0),1),"")," ")</f>
        <v xml:space="preserve"> </v>
      </c>
      <c r="H245" s="34" t="str">
        <f>IFERROR(IF($C$1&lt;&gt;"",INDEX('RE-coustmer'!$I$4:$I$1300,MATCH($B245,'RE-coustmer'!$U$4:$U$1300,0),1),"")," ")</f>
        <v xml:space="preserve"> </v>
      </c>
    </row>
    <row r="246" spans="2:8" ht="15.75">
      <c r="B246" s="8" t="str">
        <f t="shared" ref="B246" si="472">IF(AND($O$5&gt;0,B242&lt;$O$5),B242+1,"")</f>
        <v/>
      </c>
      <c r="C246" s="36" t="str">
        <f>IFERROR(IF($C$1&lt;&gt;"",INDEX(OUT!$C$4:$C$1300,MATCH($B246,OUT!$U$4:$U$1300,0),1),"")," ")</f>
        <v xml:space="preserve"> </v>
      </c>
      <c r="D246" s="35" t="str">
        <f>IFERROR(IF($C$1&lt;&gt;"",INDEX(OUT!$D$4:$D$1300,MATCH($B246,OUT!$U$4:$U$1300,0),1),"")," ")</f>
        <v xml:space="preserve"> </v>
      </c>
      <c r="E246" s="35" t="str">
        <f t="shared" ref="E246" si="473">IF(AND($C$1&lt;&gt;"",ISNUMBER(B246)),"منصرف","")</f>
        <v/>
      </c>
      <c r="F246" s="18" t="str">
        <f>IFERROR(IF($C$1&lt;&gt;"",INDEX(OUT!$G$4:$G$1300,MATCH($B246,OUT!$U$4:$U$1300,0),1),"")," ")</f>
        <v xml:space="preserve"> </v>
      </c>
      <c r="G246" s="32" t="str">
        <f>IFERROR(IF($C$1&lt;&gt;"",INDEX(OUT!$H$4:$H$1300,MATCH($B246,OUT!$U$4:$U$1300,0),1),"")," ")</f>
        <v xml:space="preserve"> </v>
      </c>
      <c r="H246" s="34" t="str">
        <f>IFERROR(IF($C$1&lt;&gt;"",INDEX(OUT!$I$4:$I$1300,MATCH($B246,OUT!$U$4:$U$1300,0),1),"")," ")</f>
        <v xml:space="preserve"> </v>
      </c>
    </row>
    <row r="247" spans="2:8" ht="15.75">
      <c r="B247" s="31" t="str">
        <f t="shared" ref="B247" si="474">IF(AND($P$5&gt;0,B243&lt;$M$5),B243+1,"")</f>
        <v/>
      </c>
      <c r="C247" s="36" t="str">
        <f>IFERROR(IF($C$1&lt;&gt;"",INDEX('RE-Supplier'!$C$4:$C$1300,MATCH($B247,'RE-Supplier'!$U$4:$U$1300,0),1),"")," ")</f>
        <v xml:space="preserve"> </v>
      </c>
      <c r="D247" s="35" t="str">
        <f>IFERROR(IF($C$1&lt;&gt;"",INDEX('RE-Supplier'!$D$4:$D$1300,MATCH($B247,'RE-Supplier'!$U$4:$U$1300,0),1),"")," ")</f>
        <v xml:space="preserve"> </v>
      </c>
      <c r="E247" s="35" t="str">
        <f t="shared" ref="E247" si="475">IF(AND($C$1&lt;&gt;"",ISNUMBER(B247)),"مرتجع مورد","")</f>
        <v/>
      </c>
      <c r="F247" s="18" t="str">
        <f>IFERROR(IF($C$1&lt;&gt;"",INDEX('RE-Supplier'!$G$4:$G$1300,MATCH($B247,'RE-Supplier'!$U$4:$U$1300,0),1),"")," ")</f>
        <v xml:space="preserve"> </v>
      </c>
      <c r="G247" s="32" t="str">
        <f>IFERROR(IF($C$1&lt;&gt;"",INDEX('RE-Supplier'!$H$4:$H$1300,MATCH($B247,'RE-Supplier'!$U$4:$U$1300,0),1),"")," ")</f>
        <v xml:space="preserve"> </v>
      </c>
      <c r="H247" s="34" t="str">
        <f>IFERROR(IF($C$1&lt;&gt;"",INDEX('RE-Supplier'!$I$4:$I$1300,MATCH($B247,'RE-Supplier'!$U$4:$U$1300,0),1),"")," ")</f>
        <v xml:space="preserve"> </v>
      </c>
    </row>
    <row r="248" spans="2:8" ht="15.75">
      <c r="B248" s="29" t="str">
        <f t="shared" ref="B248" si="476">IF(AND($M$5&gt;0,B244&lt;$M$5),B244+1,"")</f>
        <v/>
      </c>
      <c r="C248" s="36" t="str">
        <f>IFERROR(IF($C$1&lt;&gt;"",INDEX(ADD!$C$4:$C$1300,MATCH($B248,ADD!$U$4:$U$1300,0),1),"")," ")</f>
        <v xml:space="preserve"> </v>
      </c>
      <c r="D248" s="35" t="str">
        <f>IFERROR(IF($C$1&lt;&gt;"",INDEX(ADD!$D$4:$D$1300,MATCH($B248,ADD!$U$4:$U$1300,0),1),"")," ")</f>
        <v xml:space="preserve"> </v>
      </c>
      <c r="E248" s="35" t="str">
        <f t="shared" ref="E248" si="477">IF(AND($C$1&lt;&gt;"",ISNUMBER(B248)),"وارد","")</f>
        <v/>
      </c>
      <c r="F248" s="18" t="str">
        <f>IFERROR(IF($C$1&lt;&gt;"",INDEX(ADD!$G$4:$G$1300,MATCH($B248,ADD!$U$4:$U$1300,0),1),"")," ")</f>
        <v xml:space="preserve"> </v>
      </c>
      <c r="G248" s="32" t="str">
        <f>IFERROR(IF($C$1&lt;&gt;"",INDEX(ADD!$H$4:$H$1300,MATCH($B248,ADD!$U$4:$U$1300,0),1),"")," ")</f>
        <v xml:space="preserve"> </v>
      </c>
      <c r="H248" s="34" t="str">
        <f>IFERROR(IF($C$1&lt;&gt;"",INDEX(ADD!$I$4:$I$1300,MATCH($B248,ADD!$U$4:$U$1300,0),1),"")," ")</f>
        <v xml:space="preserve"> </v>
      </c>
    </row>
    <row r="249" spans="2:8" ht="15.75">
      <c r="B249" s="30" t="str">
        <f t="shared" ref="B249" si="478">IF(AND($N$5&gt;0,B245&lt;$N$5),B245+1,"")</f>
        <v/>
      </c>
      <c r="C249" s="36" t="str">
        <f>IFERROR(IF($C$1&lt;&gt;"",INDEX('RE-coustmer'!$C$4:$C$1300,MATCH($B249,'RE-coustmer'!$U$4:$U$1300,0),1),"")," ")</f>
        <v xml:space="preserve"> </v>
      </c>
      <c r="D249" s="35" t="str">
        <f>IFERROR(IF($C$1&lt;&gt;"",INDEX('RE-coustmer'!$D$4:$D$1300,MATCH($B249,'RE-coustmer'!$U$4:$U$1300,0),1),"")," ")</f>
        <v xml:space="preserve"> </v>
      </c>
      <c r="E249" s="35" t="str">
        <f t="shared" ref="E249" si="479">IF(AND($C$1&lt;&gt;"",ISNUMBER(B249)),"مرتجع عميل","")</f>
        <v/>
      </c>
      <c r="F249" s="18" t="str">
        <f>IFERROR(IF($C$1&lt;&gt;"",INDEX('RE-coustmer'!$G$4:$G$1300,MATCH($B249,OUT!$U$4:$U$1300,0),1),"")," ")</f>
        <v xml:space="preserve"> </v>
      </c>
      <c r="G249" s="32" t="str">
        <f>IFERROR(IF($C$1&lt;&gt;"",INDEX('RE-coustmer'!$H$4:$H$1300,MATCH($B249,'RE-coustmer'!$U$4:$U$1300,0),1),"")," ")</f>
        <v xml:space="preserve"> </v>
      </c>
      <c r="H249" s="34" t="str">
        <f>IFERROR(IF($C$1&lt;&gt;"",INDEX('RE-coustmer'!$I$4:$I$1300,MATCH($B249,'RE-coustmer'!$U$4:$U$1300,0),1),"")," ")</f>
        <v xml:space="preserve"> </v>
      </c>
    </row>
    <row r="250" spans="2:8" ht="15.75">
      <c r="B250" s="8" t="str">
        <f t="shared" ref="B250" si="480">IF(AND($O$5&gt;0,B246&lt;$O$5),B246+1,"")</f>
        <v/>
      </c>
      <c r="C250" s="36" t="str">
        <f>IFERROR(IF($C$1&lt;&gt;"",INDEX(OUT!$C$4:$C$1300,MATCH($B250,OUT!$U$4:$U$1300,0),1),"")," ")</f>
        <v xml:space="preserve"> </v>
      </c>
      <c r="D250" s="35" t="str">
        <f>IFERROR(IF($C$1&lt;&gt;"",INDEX(OUT!$D$4:$D$1300,MATCH($B250,OUT!$U$4:$U$1300,0),1),"")," ")</f>
        <v xml:space="preserve"> </v>
      </c>
      <c r="E250" s="35" t="str">
        <f t="shared" ref="E250" si="481">IF(AND($C$1&lt;&gt;"",ISNUMBER(B250)),"منصرف","")</f>
        <v/>
      </c>
      <c r="F250" s="18" t="str">
        <f>IFERROR(IF($C$1&lt;&gt;"",INDEX(OUT!$G$4:$G$1300,MATCH($B250,OUT!$U$4:$U$1300,0),1),"")," ")</f>
        <v xml:space="preserve"> </v>
      </c>
      <c r="G250" s="32" t="str">
        <f>IFERROR(IF($C$1&lt;&gt;"",INDEX(OUT!$H$4:$H$1300,MATCH($B250,OUT!$U$4:$U$1300,0),1),"")," ")</f>
        <v xml:space="preserve"> </v>
      </c>
      <c r="H250" s="34" t="str">
        <f>IFERROR(IF($C$1&lt;&gt;"",INDEX(OUT!$I$4:$I$1300,MATCH($B250,OUT!$U$4:$U$1300,0),1),"")," ")</f>
        <v xml:space="preserve"> </v>
      </c>
    </row>
    <row r="251" spans="2:8" ht="15.75">
      <c r="B251" s="31" t="str">
        <f t="shared" ref="B251" si="482">IF(AND($P$5&gt;0,B247&lt;$M$5),B247+1,"")</f>
        <v/>
      </c>
      <c r="C251" s="36" t="str">
        <f>IFERROR(IF($C$1&lt;&gt;"",INDEX('RE-Supplier'!$C$4:$C$1300,MATCH($B251,'RE-Supplier'!$U$4:$U$1300,0),1),"")," ")</f>
        <v xml:space="preserve"> </v>
      </c>
      <c r="D251" s="35" t="str">
        <f>IFERROR(IF($C$1&lt;&gt;"",INDEX('RE-Supplier'!$D$4:$D$1300,MATCH($B251,'RE-Supplier'!$U$4:$U$1300,0),1),"")," ")</f>
        <v xml:space="preserve"> </v>
      </c>
      <c r="E251" s="35" t="str">
        <f t="shared" ref="E251" si="483">IF(AND($C$1&lt;&gt;"",ISNUMBER(B251)),"مرتجع مورد","")</f>
        <v/>
      </c>
      <c r="F251" s="18" t="str">
        <f>IFERROR(IF($C$1&lt;&gt;"",INDEX('RE-Supplier'!$G$4:$G$1300,MATCH($B251,'RE-Supplier'!$U$4:$U$1300,0),1),"")," ")</f>
        <v xml:space="preserve"> </v>
      </c>
      <c r="G251" s="32" t="str">
        <f>IFERROR(IF($C$1&lt;&gt;"",INDEX('RE-Supplier'!$H$4:$H$1300,MATCH($B251,'RE-Supplier'!$U$4:$U$1300,0),1),"")," ")</f>
        <v xml:space="preserve"> </v>
      </c>
      <c r="H251" s="34" t="str">
        <f>IFERROR(IF($C$1&lt;&gt;"",INDEX('RE-Supplier'!$I$4:$I$1300,MATCH($B251,'RE-Supplier'!$U$4:$U$1300,0),1),"")," ")</f>
        <v xml:space="preserve"> </v>
      </c>
    </row>
    <row r="252" spans="2:8" ht="15.75">
      <c r="B252" s="29" t="str">
        <f t="shared" ref="B252" si="484">IF(AND($M$5&gt;0,B248&lt;$M$5),B248+1,"")</f>
        <v/>
      </c>
      <c r="C252" s="36" t="str">
        <f>IFERROR(IF($C$1&lt;&gt;"",INDEX(ADD!$C$4:$C$1300,MATCH($B252,ADD!$U$4:$U$1300,0),1),"")," ")</f>
        <v xml:space="preserve"> </v>
      </c>
      <c r="D252" s="35" t="str">
        <f>IFERROR(IF($C$1&lt;&gt;"",INDEX(ADD!$D$4:$D$1300,MATCH($B252,ADD!$U$4:$U$1300,0),1),"")," ")</f>
        <v xml:space="preserve"> </v>
      </c>
      <c r="E252" s="35" t="str">
        <f t="shared" ref="E252" si="485">IF(AND($C$1&lt;&gt;"",ISNUMBER(B252)),"وارد","")</f>
        <v/>
      </c>
      <c r="F252" s="18" t="str">
        <f>IFERROR(IF($C$1&lt;&gt;"",INDEX(ADD!$G$4:$G$1300,MATCH($B252,ADD!$U$4:$U$1300,0),1),"")," ")</f>
        <v xml:space="preserve"> </v>
      </c>
      <c r="G252" s="32" t="str">
        <f>IFERROR(IF($C$1&lt;&gt;"",INDEX(ADD!$H$4:$H$1300,MATCH($B252,ADD!$U$4:$U$1300,0),1),"")," ")</f>
        <v xml:space="preserve"> </v>
      </c>
      <c r="H252" s="34" t="str">
        <f>IFERROR(IF($C$1&lt;&gt;"",INDEX(ADD!$I$4:$I$1300,MATCH($B252,ADD!$U$4:$U$1300,0),1),"")," ")</f>
        <v xml:space="preserve"> </v>
      </c>
    </row>
    <row r="253" spans="2:8" ht="15.75">
      <c r="B253" s="30" t="str">
        <f t="shared" ref="B253" si="486">IF(AND($N$5&gt;0,B249&lt;$N$5),B249+1,"")</f>
        <v/>
      </c>
      <c r="C253" s="36" t="str">
        <f>IFERROR(IF($C$1&lt;&gt;"",INDEX('RE-coustmer'!$C$4:$C$1300,MATCH($B253,'RE-coustmer'!$U$4:$U$1300,0),1),"")," ")</f>
        <v xml:space="preserve"> </v>
      </c>
      <c r="D253" s="35" t="str">
        <f>IFERROR(IF($C$1&lt;&gt;"",INDEX('RE-coustmer'!$D$4:$D$1300,MATCH($B253,'RE-coustmer'!$U$4:$U$1300,0),1),"")," ")</f>
        <v xml:space="preserve"> </v>
      </c>
      <c r="E253" s="35" t="str">
        <f t="shared" ref="E253" si="487">IF(AND($C$1&lt;&gt;"",ISNUMBER(B253)),"مرتجع عميل","")</f>
        <v/>
      </c>
      <c r="F253" s="18" t="str">
        <f>IFERROR(IF($C$1&lt;&gt;"",INDEX('RE-coustmer'!$G$4:$G$1300,MATCH($B253,OUT!$U$4:$U$1300,0),1),"")," ")</f>
        <v xml:space="preserve"> </v>
      </c>
      <c r="G253" s="32" t="str">
        <f>IFERROR(IF($C$1&lt;&gt;"",INDEX('RE-coustmer'!$H$4:$H$1300,MATCH($B253,'RE-coustmer'!$U$4:$U$1300,0),1),"")," ")</f>
        <v xml:space="preserve"> </v>
      </c>
      <c r="H253" s="34" t="str">
        <f>IFERROR(IF($C$1&lt;&gt;"",INDEX('RE-coustmer'!$I$4:$I$1300,MATCH($B253,'RE-coustmer'!$U$4:$U$1300,0),1),"")," ")</f>
        <v xml:space="preserve"> </v>
      </c>
    </row>
    <row r="254" spans="2:8" ht="15.75">
      <c r="B254" s="8" t="str">
        <f t="shared" ref="B254" si="488">IF(AND($O$5&gt;0,B250&lt;$O$5),B250+1,"")</f>
        <v/>
      </c>
      <c r="C254" s="36" t="str">
        <f>IFERROR(IF($C$1&lt;&gt;"",INDEX(OUT!$C$4:$C$1300,MATCH($B254,OUT!$U$4:$U$1300,0),1),"")," ")</f>
        <v xml:space="preserve"> </v>
      </c>
      <c r="D254" s="35" t="str">
        <f>IFERROR(IF($C$1&lt;&gt;"",INDEX(OUT!$D$4:$D$1300,MATCH($B254,OUT!$U$4:$U$1300,0),1),"")," ")</f>
        <v xml:space="preserve"> </v>
      </c>
      <c r="E254" s="35" t="str">
        <f t="shared" ref="E254" si="489">IF(AND($C$1&lt;&gt;"",ISNUMBER(B254)),"منصرف","")</f>
        <v/>
      </c>
      <c r="F254" s="18" t="str">
        <f>IFERROR(IF($C$1&lt;&gt;"",INDEX(OUT!$G$4:$G$1300,MATCH($B254,OUT!$U$4:$U$1300,0),1),"")," ")</f>
        <v xml:space="preserve"> </v>
      </c>
      <c r="G254" s="32" t="str">
        <f>IFERROR(IF($C$1&lt;&gt;"",INDEX(OUT!$H$4:$H$1300,MATCH($B254,OUT!$U$4:$U$1300,0),1),"")," ")</f>
        <v xml:space="preserve"> </v>
      </c>
      <c r="H254" s="34" t="str">
        <f>IFERROR(IF($C$1&lt;&gt;"",INDEX(OUT!$I$4:$I$1300,MATCH($B254,OUT!$U$4:$U$1300,0),1),"")," ")</f>
        <v xml:space="preserve"> </v>
      </c>
    </row>
    <row r="255" spans="2:8" ht="15.75">
      <c r="B255" s="31" t="str">
        <f t="shared" ref="B255" si="490">IF(AND($P$5&gt;0,B251&lt;$M$5),B251+1,"")</f>
        <v/>
      </c>
      <c r="C255" s="36" t="str">
        <f>IFERROR(IF($C$1&lt;&gt;"",INDEX('RE-Supplier'!$C$4:$C$1300,MATCH($B255,'RE-Supplier'!$U$4:$U$1300,0),1),"")," ")</f>
        <v xml:space="preserve"> </v>
      </c>
      <c r="D255" s="35" t="str">
        <f>IFERROR(IF($C$1&lt;&gt;"",INDEX('RE-Supplier'!$D$4:$D$1300,MATCH($B255,'RE-Supplier'!$U$4:$U$1300,0),1),"")," ")</f>
        <v xml:space="preserve"> </v>
      </c>
      <c r="E255" s="35" t="str">
        <f t="shared" ref="E255" si="491">IF(AND($C$1&lt;&gt;"",ISNUMBER(B255)),"مرتجع مورد","")</f>
        <v/>
      </c>
      <c r="F255" s="18" t="str">
        <f>IFERROR(IF($C$1&lt;&gt;"",INDEX('RE-Supplier'!$G$4:$G$1300,MATCH($B255,'RE-Supplier'!$U$4:$U$1300,0),1),"")," ")</f>
        <v xml:space="preserve"> </v>
      </c>
      <c r="G255" s="32" t="str">
        <f>IFERROR(IF($C$1&lt;&gt;"",INDEX('RE-Supplier'!$H$4:$H$1300,MATCH($B255,'RE-Supplier'!$U$4:$U$1300,0),1),"")," ")</f>
        <v xml:space="preserve"> </v>
      </c>
      <c r="H255" s="34" t="str">
        <f>IFERROR(IF($C$1&lt;&gt;"",INDEX('RE-Supplier'!$I$4:$I$1300,MATCH($B255,'RE-Supplier'!$U$4:$U$1300,0),1),"")," ")</f>
        <v xml:space="preserve"> </v>
      </c>
    </row>
    <row r="256" spans="2:8" ht="15.75">
      <c r="B256" s="29" t="str">
        <f t="shared" ref="B256" si="492">IF(AND($M$5&gt;0,B252&lt;$M$5),B252+1,"")</f>
        <v/>
      </c>
      <c r="C256" s="36" t="str">
        <f>IFERROR(IF($C$1&lt;&gt;"",INDEX(ADD!$C$4:$C$1300,MATCH($B256,ADD!$U$4:$U$1300,0),1),"")," ")</f>
        <v xml:space="preserve"> </v>
      </c>
      <c r="D256" s="35" t="str">
        <f>IFERROR(IF($C$1&lt;&gt;"",INDEX(ADD!$D$4:$D$1300,MATCH($B256,ADD!$U$4:$U$1300,0),1),"")," ")</f>
        <v xml:space="preserve"> </v>
      </c>
      <c r="E256" s="35" t="str">
        <f t="shared" ref="E256" si="493">IF(AND($C$1&lt;&gt;"",ISNUMBER(B256)),"وارد","")</f>
        <v/>
      </c>
      <c r="F256" s="18" t="str">
        <f>IFERROR(IF($C$1&lt;&gt;"",INDEX(ADD!$G$4:$G$1300,MATCH($B256,ADD!$U$4:$U$1300,0),1),"")," ")</f>
        <v xml:space="preserve"> </v>
      </c>
      <c r="G256" s="32" t="str">
        <f>IFERROR(IF($C$1&lt;&gt;"",INDEX(ADD!$H$4:$H$1300,MATCH($B256,ADD!$U$4:$U$1300,0),1),"")," ")</f>
        <v xml:space="preserve"> </v>
      </c>
      <c r="H256" s="34" t="str">
        <f>IFERROR(IF($C$1&lt;&gt;"",INDEX(ADD!$I$4:$I$1300,MATCH($B256,ADD!$U$4:$U$1300,0),1),"")," ")</f>
        <v xml:space="preserve"> </v>
      </c>
    </row>
    <row r="257" spans="2:8" ht="15.75">
      <c r="B257" s="30" t="str">
        <f t="shared" ref="B257" si="494">IF(AND($N$5&gt;0,B253&lt;$N$5),B253+1,"")</f>
        <v/>
      </c>
      <c r="C257" s="36" t="str">
        <f>IFERROR(IF($C$1&lt;&gt;"",INDEX('RE-coustmer'!$C$4:$C$1300,MATCH($B257,'RE-coustmer'!$U$4:$U$1300,0),1),"")," ")</f>
        <v xml:space="preserve"> </v>
      </c>
      <c r="D257" s="35" t="str">
        <f>IFERROR(IF($C$1&lt;&gt;"",INDEX('RE-coustmer'!$D$4:$D$1300,MATCH($B257,'RE-coustmer'!$U$4:$U$1300,0),1),"")," ")</f>
        <v xml:space="preserve"> </v>
      </c>
      <c r="E257" s="35" t="str">
        <f t="shared" ref="E257" si="495">IF(AND($C$1&lt;&gt;"",ISNUMBER(B257)),"مرتجع عميل","")</f>
        <v/>
      </c>
      <c r="F257" s="18" t="str">
        <f>IFERROR(IF($C$1&lt;&gt;"",INDEX('RE-coustmer'!$G$4:$G$1300,MATCH($B257,OUT!$U$4:$U$1300,0),1),"")," ")</f>
        <v xml:space="preserve"> </v>
      </c>
      <c r="G257" s="32" t="str">
        <f>IFERROR(IF($C$1&lt;&gt;"",INDEX('RE-coustmer'!$H$4:$H$1300,MATCH($B257,'RE-coustmer'!$U$4:$U$1300,0),1),"")," ")</f>
        <v xml:space="preserve"> </v>
      </c>
      <c r="H257" s="34" t="str">
        <f>IFERROR(IF($C$1&lt;&gt;"",INDEX('RE-coustmer'!$I$4:$I$1300,MATCH($B257,'RE-coustmer'!$U$4:$U$1300,0),1),"")," ")</f>
        <v xml:space="preserve"> </v>
      </c>
    </row>
    <row r="258" spans="2:8" ht="15.75">
      <c r="B258" s="8" t="str">
        <f t="shared" ref="B258" si="496">IF(AND($O$5&gt;0,B254&lt;$O$5),B254+1,"")</f>
        <v/>
      </c>
      <c r="C258" s="36" t="str">
        <f>IFERROR(IF($C$1&lt;&gt;"",INDEX(OUT!$C$4:$C$1300,MATCH($B258,OUT!$U$4:$U$1300,0),1),"")," ")</f>
        <v xml:space="preserve"> </v>
      </c>
      <c r="D258" s="35" t="str">
        <f>IFERROR(IF($C$1&lt;&gt;"",INDEX(OUT!$D$4:$D$1300,MATCH($B258,OUT!$U$4:$U$1300,0),1),"")," ")</f>
        <v xml:space="preserve"> </v>
      </c>
      <c r="E258" s="35" t="str">
        <f t="shared" ref="E258" si="497">IF(AND($C$1&lt;&gt;"",ISNUMBER(B258)),"منصرف","")</f>
        <v/>
      </c>
      <c r="F258" s="18" t="str">
        <f>IFERROR(IF($C$1&lt;&gt;"",INDEX(OUT!$G$4:$G$1300,MATCH($B258,OUT!$U$4:$U$1300,0),1),"")," ")</f>
        <v xml:space="preserve"> </v>
      </c>
      <c r="G258" s="32" t="str">
        <f>IFERROR(IF($C$1&lt;&gt;"",INDEX(OUT!$H$4:$H$1300,MATCH($B258,OUT!$U$4:$U$1300,0),1),"")," ")</f>
        <v xml:space="preserve"> </v>
      </c>
      <c r="H258" s="34" t="str">
        <f>IFERROR(IF($C$1&lt;&gt;"",INDEX(OUT!$I$4:$I$1300,MATCH($B258,OUT!$U$4:$U$1300,0),1),"")," ")</f>
        <v xml:space="preserve"> </v>
      </c>
    </row>
    <row r="259" spans="2:8" ht="15.75">
      <c r="B259" s="31" t="str">
        <f t="shared" ref="B259" si="498">IF(AND($P$5&gt;0,B255&lt;$M$5),B255+1,"")</f>
        <v/>
      </c>
      <c r="C259" s="36" t="str">
        <f>IFERROR(IF($C$1&lt;&gt;"",INDEX('RE-Supplier'!$C$4:$C$1300,MATCH($B259,'RE-Supplier'!$U$4:$U$1300,0),1),"")," ")</f>
        <v xml:space="preserve"> </v>
      </c>
      <c r="D259" s="35" t="str">
        <f>IFERROR(IF($C$1&lt;&gt;"",INDEX('RE-Supplier'!$D$4:$D$1300,MATCH($B259,'RE-Supplier'!$U$4:$U$1300,0),1),"")," ")</f>
        <v xml:space="preserve"> </v>
      </c>
      <c r="E259" s="35" t="str">
        <f t="shared" ref="E259" si="499">IF(AND($C$1&lt;&gt;"",ISNUMBER(B259)),"مرتجع مورد","")</f>
        <v/>
      </c>
      <c r="F259" s="18" t="str">
        <f>IFERROR(IF($C$1&lt;&gt;"",INDEX('RE-Supplier'!$G$4:$G$1300,MATCH($B259,'RE-Supplier'!$U$4:$U$1300,0),1),"")," ")</f>
        <v xml:space="preserve"> </v>
      </c>
      <c r="G259" s="32" t="str">
        <f>IFERROR(IF($C$1&lt;&gt;"",INDEX('RE-Supplier'!$H$4:$H$1300,MATCH($B259,'RE-Supplier'!$U$4:$U$1300,0),1),"")," ")</f>
        <v xml:space="preserve"> </v>
      </c>
      <c r="H259" s="34" t="str">
        <f>IFERROR(IF($C$1&lt;&gt;"",INDEX('RE-Supplier'!$I$4:$I$1300,MATCH($B259,'RE-Supplier'!$U$4:$U$1300,0),1),"")," ")</f>
        <v xml:space="preserve"> </v>
      </c>
    </row>
    <row r="260" spans="2:8" ht="15.75">
      <c r="B260" s="29" t="str">
        <f t="shared" ref="B260" si="500">IF(AND($M$5&gt;0,B256&lt;$M$5),B256+1,"")</f>
        <v/>
      </c>
      <c r="C260" s="36" t="str">
        <f>IFERROR(IF($C$1&lt;&gt;"",INDEX(ADD!$C$4:$C$1300,MATCH($B260,ADD!$U$4:$U$1300,0),1),"")," ")</f>
        <v xml:space="preserve"> </v>
      </c>
      <c r="D260" s="35" t="str">
        <f>IFERROR(IF($C$1&lt;&gt;"",INDEX(ADD!$D$4:$D$1300,MATCH($B260,ADD!$U$4:$U$1300,0),1),"")," ")</f>
        <v xml:space="preserve"> </v>
      </c>
      <c r="E260" s="35" t="str">
        <f t="shared" ref="E260" si="501">IF(AND($C$1&lt;&gt;"",ISNUMBER(B260)),"وارد","")</f>
        <v/>
      </c>
      <c r="F260" s="18" t="str">
        <f>IFERROR(IF($C$1&lt;&gt;"",INDEX(ADD!$G$4:$G$1300,MATCH($B260,ADD!$U$4:$U$1300,0),1),"")," ")</f>
        <v xml:space="preserve"> </v>
      </c>
      <c r="G260" s="32" t="str">
        <f>IFERROR(IF($C$1&lt;&gt;"",INDEX(ADD!$H$4:$H$1300,MATCH($B260,ADD!$U$4:$U$1300,0),1),"")," ")</f>
        <v xml:space="preserve"> </v>
      </c>
      <c r="H260" s="34" t="str">
        <f>IFERROR(IF($C$1&lt;&gt;"",INDEX(ADD!$I$4:$I$1300,MATCH($B260,ADD!$U$4:$U$1300,0),1),"")," ")</f>
        <v xml:space="preserve"> </v>
      </c>
    </row>
    <row r="261" spans="2:8" ht="15.75">
      <c r="B261" s="30" t="str">
        <f t="shared" ref="B261" si="502">IF(AND($N$5&gt;0,B257&lt;$N$5),B257+1,"")</f>
        <v/>
      </c>
      <c r="C261" s="36" t="str">
        <f>IFERROR(IF($C$1&lt;&gt;"",INDEX('RE-coustmer'!$C$4:$C$1300,MATCH($B261,'RE-coustmer'!$U$4:$U$1300,0),1),"")," ")</f>
        <v xml:space="preserve"> </v>
      </c>
      <c r="D261" s="35" t="str">
        <f>IFERROR(IF($C$1&lt;&gt;"",INDEX('RE-coustmer'!$D$4:$D$1300,MATCH($B261,'RE-coustmer'!$U$4:$U$1300,0),1),"")," ")</f>
        <v xml:space="preserve"> </v>
      </c>
      <c r="E261" s="35" t="str">
        <f t="shared" ref="E261" si="503">IF(AND($C$1&lt;&gt;"",ISNUMBER(B261)),"مرتجع عميل","")</f>
        <v/>
      </c>
      <c r="F261" s="18" t="str">
        <f>IFERROR(IF($C$1&lt;&gt;"",INDEX('RE-coustmer'!$G$4:$G$1300,MATCH($B261,OUT!$U$4:$U$1300,0),1),"")," ")</f>
        <v xml:space="preserve"> </v>
      </c>
      <c r="G261" s="32" t="str">
        <f>IFERROR(IF($C$1&lt;&gt;"",INDEX('RE-coustmer'!$H$4:$H$1300,MATCH($B261,'RE-coustmer'!$U$4:$U$1300,0),1),"")," ")</f>
        <v xml:space="preserve"> </v>
      </c>
      <c r="H261" s="34" t="str">
        <f>IFERROR(IF($C$1&lt;&gt;"",INDEX('RE-coustmer'!$I$4:$I$1300,MATCH($B261,'RE-coustmer'!$U$4:$U$1300,0),1),"")," ")</f>
        <v xml:space="preserve"> </v>
      </c>
    </row>
    <row r="262" spans="2:8" ht="15.75">
      <c r="B262" s="8" t="str">
        <f t="shared" ref="B262" si="504">IF(AND($O$5&gt;0,B258&lt;$O$5),B258+1,"")</f>
        <v/>
      </c>
      <c r="C262" s="36" t="str">
        <f>IFERROR(IF($C$1&lt;&gt;"",INDEX(OUT!$C$4:$C$1300,MATCH($B262,OUT!$U$4:$U$1300,0),1),"")," ")</f>
        <v xml:space="preserve"> </v>
      </c>
      <c r="D262" s="35" t="str">
        <f>IFERROR(IF($C$1&lt;&gt;"",INDEX(OUT!$D$4:$D$1300,MATCH($B262,OUT!$U$4:$U$1300,0),1),"")," ")</f>
        <v xml:space="preserve"> </v>
      </c>
      <c r="E262" s="35" t="str">
        <f t="shared" ref="E262" si="505">IF(AND($C$1&lt;&gt;"",ISNUMBER(B262)),"منصرف","")</f>
        <v/>
      </c>
      <c r="F262" s="18" t="str">
        <f>IFERROR(IF($C$1&lt;&gt;"",INDEX(OUT!$G$4:$G$1300,MATCH($B262,OUT!$U$4:$U$1300,0),1),"")," ")</f>
        <v xml:space="preserve"> </v>
      </c>
      <c r="G262" s="32" t="str">
        <f>IFERROR(IF($C$1&lt;&gt;"",INDEX(OUT!$H$4:$H$1300,MATCH($B262,OUT!$U$4:$U$1300,0),1),"")," ")</f>
        <v xml:space="preserve"> </v>
      </c>
      <c r="H262" s="34" t="str">
        <f>IFERROR(IF($C$1&lt;&gt;"",INDEX(OUT!$I$4:$I$1300,MATCH($B262,OUT!$U$4:$U$1300,0),1),"")," ")</f>
        <v xml:space="preserve"> </v>
      </c>
    </row>
    <row r="263" spans="2:8" ht="15.75">
      <c r="B263" s="31" t="str">
        <f t="shared" ref="B263" si="506">IF(AND($P$5&gt;0,B259&lt;$M$5),B259+1,"")</f>
        <v/>
      </c>
      <c r="C263" s="36" t="str">
        <f>IFERROR(IF($C$1&lt;&gt;"",INDEX('RE-Supplier'!$C$4:$C$1300,MATCH($B263,'RE-Supplier'!$U$4:$U$1300,0),1),"")," ")</f>
        <v xml:space="preserve"> </v>
      </c>
      <c r="D263" s="35" t="str">
        <f>IFERROR(IF($C$1&lt;&gt;"",INDEX('RE-Supplier'!$D$4:$D$1300,MATCH($B263,'RE-Supplier'!$U$4:$U$1300,0),1),"")," ")</f>
        <v xml:space="preserve"> </v>
      </c>
      <c r="E263" s="35" t="str">
        <f t="shared" ref="E263" si="507">IF(AND($C$1&lt;&gt;"",ISNUMBER(B263)),"مرتجع مورد","")</f>
        <v/>
      </c>
      <c r="F263" s="18" t="str">
        <f>IFERROR(IF($C$1&lt;&gt;"",INDEX('RE-Supplier'!$G$4:$G$1300,MATCH($B263,'RE-Supplier'!$U$4:$U$1300,0),1),"")," ")</f>
        <v xml:space="preserve"> </v>
      </c>
      <c r="G263" s="32" t="str">
        <f>IFERROR(IF($C$1&lt;&gt;"",INDEX('RE-Supplier'!$H$4:$H$1300,MATCH($B263,'RE-Supplier'!$U$4:$U$1300,0),1),"")," ")</f>
        <v xml:space="preserve"> </v>
      </c>
      <c r="H263" s="34" t="str">
        <f>IFERROR(IF($C$1&lt;&gt;"",INDEX('RE-Supplier'!$I$4:$I$1300,MATCH($B263,'RE-Supplier'!$U$4:$U$1300,0),1),"")," ")</f>
        <v xml:space="preserve"> </v>
      </c>
    </row>
    <row r="264" spans="2:8" ht="15.75">
      <c r="B264" s="29" t="str">
        <f t="shared" ref="B264" si="508">IF(AND($M$5&gt;0,B260&lt;$M$5),B260+1,"")</f>
        <v/>
      </c>
      <c r="C264" s="36" t="str">
        <f>IFERROR(IF($C$1&lt;&gt;"",INDEX(ADD!$C$4:$C$1300,MATCH($B264,ADD!$U$4:$U$1300,0),1),"")," ")</f>
        <v xml:space="preserve"> </v>
      </c>
      <c r="D264" s="35" t="str">
        <f>IFERROR(IF($C$1&lt;&gt;"",INDEX(ADD!$D$4:$D$1300,MATCH($B264,ADD!$U$4:$U$1300,0),1),"")," ")</f>
        <v xml:space="preserve"> </v>
      </c>
      <c r="E264" s="35" t="str">
        <f t="shared" ref="E264" si="509">IF(AND($C$1&lt;&gt;"",ISNUMBER(B264)),"وارد","")</f>
        <v/>
      </c>
      <c r="F264" s="18" t="str">
        <f>IFERROR(IF($C$1&lt;&gt;"",INDEX(ADD!$G$4:$G$1300,MATCH($B264,ADD!$U$4:$U$1300,0),1),"")," ")</f>
        <v xml:space="preserve"> </v>
      </c>
      <c r="G264" s="32" t="str">
        <f>IFERROR(IF($C$1&lt;&gt;"",INDEX(ADD!$H$4:$H$1300,MATCH($B264,ADD!$U$4:$U$1300,0),1),"")," ")</f>
        <v xml:space="preserve"> </v>
      </c>
      <c r="H264" s="34" t="str">
        <f>IFERROR(IF($C$1&lt;&gt;"",INDEX(ADD!$I$4:$I$1300,MATCH($B264,ADD!$U$4:$U$1300,0),1),"")," ")</f>
        <v xml:space="preserve"> </v>
      </c>
    </row>
    <row r="265" spans="2:8" ht="15.75">
      <c r="B265" s="30" t="str">
        <f t="shared" ref="B265" si="510">IF(AND($N$5&gt;0,B261&lt;$N$5),B261+1,"")</f>
        <v/>
      </c>
      <c r="C265" s="36" t="str">
        <f>IFERROR(IF($C$1&lt;&gt;"",INDEX('RE-coustmer'!$C$4:$C$1300,MATCH($B265,'RE-coustmer'!$U$4:$U$1300,0),1),"")," ")</f>
        <v xml:space="preserve"> </v>
      </c>
      <c r="D265" s="35" t="str">
        <f>IFERROR(IF($C$1&lt;&gt;"",INDEX('RE-coustmer'!$D$4:$D$1300,MATCH($B265,'RE-coustmer'!$U$4:$U$1300,0),1),"")," ")</f>
        <v xml:space="preserve"> </v>
      </c>
      <c r="E265" s="35" t="str">
        <f t="shared" ref="E265" si="511">IF(AND($C$1&lt;&gt;"",ISNUMBER(B265)),"مرتجع عميل","")</f>
        <v/>
      </c>
      <c r="F265" s="18" t="str">
        <f>IFERROR(IF($C$1&lt;&gt;"",INDEX('RE-coustmer'!$G$4:$G$1300,MATCH($B265,OUT!$U$4:$U$1300,0),1),"")," ")</f>
        <v xml:space="preserve"> </v>
      </c>
      <c r="G265" s="32" t="str">
        <f>IFERROR(IF($C$1&lt;&gt;"",INDEX('RE-coustmer'!$H$4:$H$1300,MATCH($B265,'RE-coustmer'!$U$4:$U$1300,0),1),"")," ")</f>
        <v xml:space="preserve"> </v>
      </c>
      <c r="H265" s="34" t="str">
        <f>IFERROR(IF($C$1&lt;&gt;"",INDEX('RE-coustmer'!$I$4:$I$1300,MATCH($B265,'RE-coustmer'!$U$4:$U$1300,0),1),"")," ")</f>
        <v xml:space="preserve"> </v>
      </c>
    </row>
    <row r="266" spans="2:8" ht="15.75">
      <c r="B266" s="8" t="str">
        <f t="shared" ref="B266" si="512">IF(AND($O$5&gt;0,B262&lt;$O$5),B262+1,"")</f>
        <v/>
      </c>
      <c r="C266" s="36" t="str">
        <f>IFERROR(IF($C$1&lt;&gt;"",INDEX(OUT!$C$4:$C$1300,MATCH($B266,OUT!$U$4:$U$1300,0),1),"")," ")</f>
        <v xml:space="preserve"> </v>
      </c>
      <c r="D266" s="35" t="str">
        <f>IFERROR(IF($C$1&lt;&gt;"",INDEX(OUT!$D$4:$D$1300,MATCH($B266,OUT!$U$4:$U$1300,0),1),"")," ")</f>
        <v xml:space="preserve"> </v>
      </c>
      <c r="E266" s="35" t="str">
        <f t="shared" ref="E266" si="513">IF(AND($C$1&lt;&gt;"",ISNUMBER(B266)),"منصرف","")</f>
        <v/>
      </c>
      <c r="F266" s="18" t="str">
        <f>IFERROR(IF($C$1&lt;&gt;"",INDEX(OUT!$G$4:$G$1300,MATCH($B266,OUT!$U$4:$U$1300,0),1),"")," ")</f>
        <v xml:space="preserve"> </v>
      </c>
      <c r="G266" s="32" t="str">
        <f>IFERROR(IF($C$1&lt;&gt;"",INDEX(OUT!$H$4:$H$1300,MATCH($B266,OUT!$U$4:$U$1300,0),1),"")," ")</f>
        <v xml:space="preserve"> </v>
      </c>
      <c r="H266" s="34" t="str">
        <f>IFERROR(IF($C$1&lt;&gt;"",INDEX(OUT!$I$4:$I$1300,MATCH($B266,OUT!$U$4:$U$1300,0),1),"")," ")</f>
        <v xml:space="preserve"> </v>
      </c>
    </row>
    <row r="267" spans="2:8" ht="15.75">
      <c r="B267" s="31" t="str">
        <f t="shared" ref="B267" si="514">IF(AND($P$5&gt;0,B263&lt;$M$5),B263+1,"")</f>
        <v/>
      </c>
      <c r="C267" s="36" t="str">
        <f>IFERROR(IF($C$1&lt;&gt;"",INDEX('RE-Supplier'!$C$4:$C$1300,MATCH($B267,'RE-Supplier'!$U$4:$U$1300,0),1),"")," ")</f>
        <v xml:space="preserve"> </v>
      </c>
      <c r="D267" s="35" t="str">
        <f>IFERROR(IF($C$1&lt;&gt;"",INDEX('RE-Supplier'!$D$4:$D$1300,MATCH($B267,'RE-Supplier'!$U$4:$U$1300,0),1),"")," ")</f>
        <v xml:space="preserve"> </v>
      </c>
      <c r="E267" s="35" t="str">
        <f t="shared" ref="E267" si="515">IF(AND($C$1&lt;&gt;"",ISNUMBER(B267)),"مرتجع مورد","")</f>
        <v/>
      </c>
      <c r="F267" s="18" t="str">
        <f>IFERROR(IF($C$1&lt;&gt;"",INDEX('RE-Supplier'!$G$4:$G$1300,MATCH($B267,'RE-Supplier'!$U$4:$U$1300,0),1),"")," ")</f>
        <v xml:space="preserve"> </v>
      </c>
      <c r="G267" s="32" t="str">
        <f>IFERROR(IF($C$1&lt;&gt;"",INDEX('RE-Supplier'!$H$4:$H$1300,MATCH($B267,'RE-Supplier'!$U$4:$U$1300,0),1),"")," ")</f>
        <v xml:space="preserve"> </v>
      </c>
      <c r="H267" s="34" t="str">
        <f>IFERROR(IF($C$1&lt;&gt;"",INDEX('RE-Supplier'!$I$4:$I$1300,MATCH($B267,'RE-Supplier'!$U$4:$U$1300,0),1),"")," ")</f>
        <v xml:space="preserve"> </v>
      </c>
    </row>
    <row r="268" spans="2:8" ht="15.75">
      <c r="B268" s="29" t="str">
        <f t="shared" ref="B268" si="516">IF(AND($M$5&gt;0,B264&lt;$M$5),B264+1,"")</f>
        <v/>
      </c>
      <c r="C268" s="36" t="str">
        <f>IFERROR(IF($C$1&lt;&gt;"",INDEX(ADD!$C$4:$C$1300,MATCH($B268,ADD!$U$4:$U$1300,0),1),"")," ")</f>
        <v xml:space="preserve"> </v>
      </c>
      <c r="D268" s="35" t="str">
        <f>IFERROR(IF($C$1&lt;&gt;"",INDEX(ADD!$D$4:$D$1300,MATCH($B268,ADD!$U$4:$U$1300,0),1),"")," ")</f>
        <v xml:space="preserve"> </v>
      </c>
      <c r="E268" s="35" t="str">
        <f t="shared" ref="E268" si="517">IF(AND($C$1&lt;&gt;"",ISNUMBER(B268)),"وارد","")</f>
        <v/>
      </c>
      <c r="F268" s="18" t="str">
        <f>IFERROR(IF($C$1&lt;&gt;"",INDEX(ADD!$G$4:$G$1300,MATCH($B268,ADD!$U$4:$U$1300,0),1),"")," ")</f>
        <v xml:space="preserve"> </v>
      </c>
      <c r="G268" s="32" t="str">
        <f>IFERROR(IF($C$1&lt;&gt;"",INDEX(ADD!$H$4:$H$1300,MATCH($B268,ADD!$U$4:$U$1300,0),1),"")," ")</f>
        <v xml:space="preserve"> </v>
      </c>
      <c r="H268" s="34" t="str">
        <f>IFERROR(IF($C$1&lt;&gt;"",INDEX(ADD!$I$4:$I$1300,MATCH($B268,ADD!$U$4:$U$1300,0),1),"")," ")</f>
        <v xml:space="preserve"> </v>
      </c>
    </row>
    <row r="269" spans="2:8" ht="15.75">
      <c r="B269" s="30" t="str">
        <f t="shared" ref="B269" si="518">IF(AND($N$5&gt;0,B265&lt;$N$5),B265+1,"")</f>
        <v/>
      </c>
      <c r="C269" s="36" t="str">
        <f>IFERROR(IF($C$1&lt;&gt;"",INDEX('RE-coustmer'!$C$4:$C$1300,MATCH($B269,'RE-coustmer'!$U$4:$U$1300,0),1),"")," ")</f>
        <v xml:space="preserve"> </v>
      </c>
      <c r="D269" s="35" t="str">
        <f>IFERROR(IF($C$1&lt;&gt;"",INDEX('RE-coustmer'!$D$4:$D$1300,MATCH($B269,'RE-coustmer'!$U$4:$U$1300,0),1),"")," ")</f>
        <v xml:space="preserve"> </v>
      </c>
      <c r="E269" s="35" t="str">
        <f t="shared" ref="E269" si="519">IF(AND($C$1&lt;&gt;"",ISNUMBER(B269)),"مرتجع عميل","")</f>
        <v/>
      </c>
      <c r="F269" s="18" t="str">
        <f>IFERROR(IF($C$1&lt;&gt;"",INDEX('RE-coustmer'!$G$4:$G$1300,MATCH($B269,OUT!$U$4:$U$1300,0),1),"")," ")</f>
        <v xml:space="preserve"> </v>
      </c>
      <c r="G269" s="32" t="str">
        <f>IFERROR(IF($C$1&lt;&gt;"",INDEX('RE-coustmer'!$H$4:$H$1300,MATCH($B269,'RE-coustmer'!$U$4:$U$1300,0),1),"")," ")</f>
        <v xml:space="preserve"> </v>
      </c>
      <c r="H269" s="34" t="str">
        <f>IFERROR(IF($C$1&lt;&gt;"",INDEX('RE-coustmer'!$I$4:$I$1300,MATCH($B269,'RE-coustmer'!$U$4:$U$1300,0),1),"")," ")</f>
        <v xml:space="preserve"> </v>
      </c>
    </row>
    <row r="270" spans="2:8" ht="15.75">
      <c r="B270" s="8" t="str">
        <f t="shared" ref="B270" si="520">IF(AND($O$5&gt;0,B266&lt;$O$5),B266+1,"")</f>
        <v/>
      </c>
      <c r="C270" s="36" t="str">
        <f>IFERROR(IF($C$1&lt;&gt;"",INDEX(OUT!$C$4:$C$1300,MATCH($B270,OUT!$U$4:$U$1300,0),1),"")," ")</f>
        <v xml:space="preserve"> </v>
      </c>
      <c r="D270" s="35" t="str">
        <f>IFERROR(IF($C$1&lt;&gt;"",INDEX(OUT!$D$4:$D$1300,MATCH($B270,OUT!$U$4:$U$1300,0),1),"")," ")</f>
        <v xml:space="preserve"> </v>
      </c>
      <c r="E270" s="35" t="str">
        <f t="shared" ref="E270" si="521">IF(AND($C$1&lt;&gt;"",ISNUMBER(B270)),"منصرف","")</f>
        <v/>
      </c>
      <c r="F270" s="18" t="str">
        <f>IFERROR(IF($C$1&lt;&gt;"",INDEX(OUT!$G$4:$G$1300,MATCH($B270,OUT!$U$4:$U$1300,0),1),"")," ")</f>
        <v xml:space="preserve"> </v>
      </c>
      <c r="G270" s="32" t="str">
        <f>IFERROR(IF($C$1&lt;&gt;"",INDEX(OUT!$H$4:$H$1300,MATCH($B270,OUT!$U$4:$U$1300,0),1),"")," ")</f>
        <v xml:space="preserve"> </v>
      </c>
      <c r="H270" s="34" t="str">
        <f>IFERROR(IF($C$1&lt;&gt;"",INDEX(OUT!$I$4:$I$1300,MATCH($B270,OUT!$U$4:$U$1300,0),1),"")," ")</f>
        <v xml:space="preserve"> </v>
      </c>
    </row>
    <row r="271" spans="2:8" ht="15.75">
      <c r="B271" s="31" t="str">
        <f t="shared" ref="B271" si="522">IF(AND($P$5&gt;0,B267&lt;$M$5),B267+1,"")</f>
        <v/>
      </c>
      <c r="C271" s="36" t="str">
        <f>IFERROR(IF($C$1&lt;&gt;"",INDEX('RE-Supplier'!$C$4:$C$1300,MATCH($B271,'RE-Supplier'!$U$4:$U$1300,0),1),"")," ")</f>
        <v xml:space="preserve"> </v>
      </c>
      <c r="D271" s="35" t="str">
        <f>IFERROR(IF($C$1&lt;&gt;"",INDEX('RE-Supplier'!$D$4:$D$1300,MATCH($B271,'RE-Supplier'!$U$4:$U$1300,0),1),"")," ")</f>
        <v xml:space="preserve"> </v>
      </c>
      <c r="E271" s="35" t="str">
        <f t="shared" ref="E271" si="523">IF(AND($C$1&lt;&gt;"",ISNUMBER(B271)),"مرتجع مورد","")</f>
        <v/>
      </c>
      <c r="F271" s="18" t="str">
        <f>IFERROR(IF($C$1&lt;&gt;"",INDEX('RE-Supplier'!$G$4:$G$1300,MATCH($B271,'RE-Supplier'!$U$4:$U$1300,0),1),"")," ")</f>
        <v xml:space="preserve"> </v>
      </c>
      <c r="G271" s="32" t="str">
        <f>IFERROR(IF($C$1&lt;&gt;"",INDEX('RE-Supplier'!$H$4:$H$1300,MATCH($B271,'RE-Supplier'!$U$4:$U$1300,0),1),"")," ")</f>
        <v xml:space="preserve"> </v>
      </c>
      <c r="H271" s="34" t="str">
        <f>IFERROR(IF($C$1&lt;&gt;"",INDEX('RE-Supplier'!$I$4:$I$1300,MATCH($B271,'RE-Supplier'!$U$4:$U$1300,0),1),"")," ")</f>
        <v xml:space="preserve"> </v>
      </c>
    </row>
    <row r="272" spans="2:8" ht="15.75">
      <c r="B272" s="29" t="str">
        <f t="shared" ref="B272" si="524">IF(AND($M$5&gt;0,B268&lt;$M$5),B268+1,"")</f>
        <v/>
      </c>
      <c r="C272" s="36" t="str">
        <f>IFERROR(IF($C$1&lt;&gt;"",INDEX(ADD!$C$4:$C$1300,MATCH($B272,ADD!$U$4:$U$1300,0),1),"")," ")</f>
        <v xml:space="preserve"> </v>
      </c>
      <c r="D272" s="35" t="str">
        <f>IFERROR(IF($C$1&lt;&gt;"",INDEX(ADD!$D$4:$D$1300,MATCH($B272,ADD!$U$4:$U$1300,0),1),"")," ")</f>
        <v xml:space="preserve"> </v>
      </c>
      <c r="E272" s="35" t="str">
        <f t="shared" ref="E272" si="525">IF(AND($C$1&lt;&gt;"",ISNUMBER(B272)),"وارد","")</f>
        <v/>
      </c>
      <c r="F272" s="18" t="str">
        <f>IFERROR(IF($C$1&lt;&gt;"",INDEX(ADD!$G$4:$G$1300,MATCH($B272,ADD!$U$4:$U$1300,0),1),"")," ")</f>
        <v xml:space="preserve"> </v>
      </c>
      <c r="G272" s="32" t="str">
        <f>IFERROR(IF($C$1&lt;&gt;"",INDEX(ADD!$H$4:$H$1300,MATCH($B272,ADD!$U$4:$U$1300,0),1),"")," ")</f>
        <v xml:space="preserve"> </v>
      </c>
      <c r="H272" s="34" t="str">
        <f>IFERROR(IF($C$1&lt;&gt;"",INDEX(ADD!$I$4:$I$1300,MATCH($B272,ADD!$U$4:$U$1300,0),1),"")," ")</f>
        <v xml:space="preserve"> </v>
      </c>
    </row>
    <row r="273" spans="2:8" ht="15.75">
      <c r="B273" s="30" t="str">
        <f t="shared" ref="B273" si="526">IF(AND($N$5&gt;0,B269&lt;$N$5),B269+1,"")</f>
        <v/>
      </c>
      <c r="C273" s="36" t="str">
        <f>IFERROR(IF($C$1&lt;&gt;"",INDEX('RE-coustmer'!$C$4:$C$1300,MATCH($B273,'RE-coustmer'!$U$4:$U$1300,0),1),"")," ")</f>
        <v xml:space="preserve"> </v>
      </c>
      <c r="D273" s="35" t="str">
        <f>IFERROR(IF($C$1&lt;&gt;"",INDEX('RE-coustmer'!$D$4:$D$1300,MATCH($B273,'RE-coustmer'!$U$4:$U$1300,0),1),"")," ")</f>
        <v xml:space="preserve"> </v>
      </c>
      <c r="E273" s="35" t="str">
        <f t="shared" ref="E273" si="527">IF(AND($C$1&lt;&gt;"",ISNUMBER(B273)),"مرتجع عميل","")</f>
        <v/>
      </c>
      <c r="F273" s="18" t="str">
        <f>IFERROR(IF($C$1&lt;&gt;"",INDEX('RE-coustmer'!$G$4:$G$1300,MATCH($B273,OUT!$U$4:$U$1300,0),1),"")," ")</f>
        <v xml:space="preserve"> </v>
      </c>
      <c r="G273" s="32" t="str">
        <f>IFERROR(IF($C$1&lt;&gt;"",INDEX('RE-coustmer'!$H$4:$H$1300,MATCH($B273,'RE-coustmer'!$U$4:$U$1300,0),1),"")," ")</f>
        <v xml:space="preserve"> </v>
      </c>
      <c r="H273" s="34" t="str">
        <f>IFERROR(IF($C$1&lt;&gt;"",INDEX('RE-coustmer'!$I$4:$I$1300,MATCH($B273,'RE-coustmer'!$U$4:$U$1300,0),1),"")," ")</f>
        <v xml:space="preserve"> </v>
      </c>
    </row>
    <row r="274" spans="2:8" ht="15.75">
      <c r="B274" s="8" t="str">
        <f t="shared" ref="B274" si="528">IF(AND($O$5&gt;0,B270&lt;$O$5),B270+1,"")</f>
        <v/>
      </c>
      <c r="C274" s="36" t="str">
        <f>IFERROR(IF($C$1&lt;&gt;"",INDEX(OUT!$C$4:$C$1300,MATCH($B274,OUT!$U$4:$U$1300,0),1),"")," ")</f>
        <v xml:space="preserve"> </v>
      </c>
      <c r="D274" s="35" t="str">
        <f>IFERROR(IF($C$1&lt;&gt;"",INDEX(OUT!$D$4:$D$1300,MATCH($B274,OUT!$U$4:$U$1300,0),1),"")," ")</f>
        <v xml:space="preserve"> </v>
      </c>
      <c r="E274" s="35" t="str">
        <f t="shared" ref="E274" si="529">IF(AND($C$1&lt;&gt;"",ISNUMBER(B274)),"منصرف","")</f>
        <v/>
      </c>
      <c r="F274" s="18" t="str">
        <f>IFERROR(IF($C$1&lt;&gt;"",INDEX(OUT!$G$4:$G$1300,MATCH($B274,OUT!$U$4:$U$1300,0),1),"")," ")</f>
        <v xml:space="preserve"> </v>
      </c>
      <c r="G274" s="32" t="str">
        <f>IFERROR(IF($C$1&lt;&gt;"",INDEX(OUT!$H$4:$H$1300,MATCH($B274,OUT!$U$4:$U$1300,0),1),"")," ")</f>
        <v xml:space="preserve"> </v>
      </c>
      <c r="H274" s="34" t="str">
        <f>IFERROR(IF($C$1&lt;&gt;"",INDEX(OUT!$I$4:$I$1300,MATCH($B274,OUT!$U$4:$U$1300,0),1),"")," ")</f>
        <v xml:space="preserve"> </v>
      </c>
    </row>
    <row r="275" spans="2:8" ht="15.75">
      <c r="B275" s="31" t="str">
        <f t="shared" ref="B275" si="530">IF(AND($P$5&gt;0,B271&lt;$M$5),B271+1,"")</f>
        <v/>
      </c>
      <c r="C275" s="36" t="str">
        <f>IFERROR(IF($C$1&lt;&gt;"",INDEX('RE-Supplier'!$C$4:$C$1300,MATCH($B275,'RE-Supplier'!$U$4:$U$1300,0),1),"")," ")</f>
        <v xml:space="preserve"> </v>
      </c>
      <c r="D275" s="35" t="str">
        <f>IFERROR(IF($C$1&lt;&gt;"",INDEX('RE-Supplier'!$D$4:$D$1300,MATCH($B275,'RE-Supplier'!$U$4:$U$1300,0),1),"")," ")</f>
        <v xml:space="preserve"> </v>
      </c>
      <c r="E275" s="35" t="str">
        <f t="shared" ref="E275" si="531">IF(AND($C$1&lt;&gt;"",ISNUMBER(B275)),"مرتجع مورد","")</f>
        <v/>
      </c>
      <c r="F275" s="18" t="str">
        <f>IFERROR(IF($C$1&lt;&gt;"",INDEX('RE-Supplier'!$G$4:$G$1300,MATCH($B275,'RE-Supplier'!$U$4:$U$1300,0),1),"")," ")</f>
        <v xml:space="preserve"> </v>
      </c>
      <c r="G275" s="32" t="str">
        <f>IFERROR(IF($C$1&lt;&gt;"",INDEX('RE-Supplier'!$H$4:$H$1300,MATCH($B275,'RE-Supplier'!$U$4:$U$1300,0),1),"")," ")</f>
        <v xml:space="preserve"> </v>
      </c>
      <c r="H275" s="34" t="str">
        <f>IFERROR(IF($C$1&lt;&gt;"",INDEX('RE-Supplier'!$I$4:$I$1300,MATCH($B275,'RE-Supplier'!$U$4:$U$1300,0),1),"")," ")</f>
        <v xml:space="preserve"> </v>
      </c>
    </row>
    <row r="276" spans="2:8" ht="15.75">
      <c r="B276" s="29" t="str">
        <f t="shared" ref="B276" si="532">IF(AND($M$5&gt;0,B272&lt;$M$5),B272+1,"")</f>
        <v/>
      </c>
      <c r="C276" s="36" t="str">
        <f>IFERROR(IF($C$1&lt;&gt;"",INDEX(ADD!$C$4:$C$1300,MATCH($B276,ADD!$U$4:$U$1300,0),1),"")," ")</f>
        <v xml:space="preserve"> </v>
      </c>
      <c r="D276" s="35" t="str">
        <f>IFERROR(IF($C$1&lt;&gt;"",INDEX(ADD!$D$4:$D$1300,MATCH($B276,ADD!$U$4:$U$1300,0),1),"")," ")</f>
        <v xml:space="preserve"> </v>
      </c>
      <c r="E276" s="35" t="str">
        <f t="shared" ref="E276" si="533">IF(AND($C$1&lt;&gt;"",ISNUMBER(B276)),"وارد","")</f>
        <v/>
      </c>
      <c r="F276" s="18" t="str">
        <f>IFERROR(IF($C$1&lt;&gt;"",INDEX(ADD!$G$4:$G$1300,MATCH($B276,ADD!$U$4:$U$1300,0),1),"")," ")</f>
        <v xml:space="preserve"> </v>
      </c>
      <c r="G276" s="32" t="str">
        <f>IFERROR(IF($C$1&lt;&gt;"",INDEX(ADD!$H$4:$H$1300,MATCH($B276,ADD!$U$4:$U$1300,0),1),"")," ")</f>
        <v xml:space="preserve"> </v>
      </c>
      <c r="H276" s="34" t="str">
        <f>IFERROR(IF($C$1&lt;&gt;"",INDEX(ADD!$I$4:$I$1300,MATCH($B276,ADD!$U$4:$U$1300,0),1),"")," ")</f>
        <v xml:space="preserve"> </v>
      </c>
    </row>
    <row r="277" spans="2:8" ht="15.75">
      <c r="B277" s="30" t="str">
        <f t="shared" ref="B277" si="534">IF(AND($N$5&gt;0,B273&lt;$N$5),B273+1,"")</f>
        <v/>
      </c>
      <c r="C277" s="36" t="str">
        <f>IFERROR(IF($C$1&lt;&gt;"",INDEX('RE-coustmer'!$C$4:$C$1300,MATCH($B277,'RE-coustmer'!$U$4:$U$1300,0),1),"")," ")</f>
        <v xml:space="preserve"> </v>
      </c>
      <c r="D277" s="35" t="str">
        <f>IFERROR(IF($C$1&lt;&gt;"",INDEX('RE-coustmer'!$D$4:$D$1300,MATCH($B277,'RE-coustmer'!$U$4:$U$1300,0),1),"")," ")</f>
        <v xml:space="preserve"> </v>
      </c>
      <c r="E277" s="35" t="str">
        <f t="shared" ref="E277" si="535">IF(AND($C$1&lt;&gt;"",ISNUMBER(B277)),"مرتجع عميل","")</f>
        <v/>
      </c>
      <c r="F277" s="18" t="str">
        <f>IFERROR(IF($C$1&lt;&gt;"",INDEX('RE-coustmer'!$G$4:$G$1300,MATCH($B277,OUT!$U$4:$U$1300,0),1),"")," ")</f>
        <v xml:space="preserve"> </v>
      </c>
      <c r="G277" s="32" t="str">
        <f>IFERROR(IF($C$1&lt;&gt;"",INDEX('RE-coustmer'!$H$4:$H$1300,MATCH($B277,'RE-coustmer'!$U$4:$U$1300,0),1),"")," ")</f>
        <v xml:space="preserve"> </v>
      </c>
      <c r="H277" s="34" t="str">
        <f>IFERROR(IF($C$1&lt;&gt;"",INDEX('RE-coustmer'!$I$4:$I$1300,MATCH($B277,'RE-coustmer'!$U$4:$U$1300,0),1),"")," ")</f>
        <v xml:space="preserve"> </v>
      </c>
    </row>
    <row r="278" spans="2:8" ht="15.75">
      <c r="B278" s="8" t="str">
        <f t="shared" ref="B278" si="536">IF(AND($O$5&gt;0,B274&lt;$O$5),B274+1,"")</f>
        <v/>
      </c>
      <c r="C278" s="36" t="str">
        <f>IFERROR(IF($C$1&lt;&gt;"",INDEX(OUT!$C$4:$C$1300,MATCH($B278,OUT!$U$4:$U$1300,0),1),"")," ")</f>
        <v xml:space="preserve"> </v>
      </c>
      <c r="D278" s="35" t="str">
        <f>IFERROR(IF($C$1&lt;&gt;"",INDEX(OUT!$D$4:$D$1300,MATCH($B278,OUT!$U$4:$U$1300,0),1),"")," ")</f>
        <v xml:space="preserve"> </v>
      </c>
      <c r="E278" s="35" t="str">
        <f t="shared" ref="E278" si="537">IF(AND($C$1&lt;&gt;"",ISNUMBER(B278)),"منصرف","")</f>
        <v/>
      </c>
      <c r="F278" s="18" t="str">
        <f>IFERROR(IF($C$1&lt;&gt;"",INDEX(OUT!$G$4:$G$1300,MATCH($B278,OUT!$U$4:$U$1300,0),1),"")," ")</f>
        <v xml:space="preserve"> </v>
      </c>
      <c r="G278" s="32" t="str">
        <f>IFERROR(IF($C$1&lt;&gt;"",INDEX(OUT!$H$4:$H$1300,MATCH($B278,OUT!$U$4:$U$1300,0),1),"")," ")</f>
        <v xml:space="preserve"> </v>
      </c>
      <c r="H278" s="34" t="str">
        <f>IFERROR(IF($C$1&lt;&gt;"",INDEX(OUT!$I$4:$I$1300,MATCH($B278,OUT!$U$4:$U$1300,0),1),"")," ")</f>
        <v xml:space="preserve"> </v>
      </c>
    </row>
    <row r="279" spans="2:8" ht="15.75">
      <c r="B279" s="31" t="str">
        <f t="shared" ref="B279" si="538">IF(AND($P$5&gt;0,B275&lt;$M$5),B275+1,"")</f>
        <v/>
      </c>
      <c r="C279" s="36" t="str">
        <f>IFERROR(IF($C$1&lt;&gt;"",INDEX('RE-Supplier'!$C$4:$C$1300,MATCH($B279,'RE-Supplier'!$U$4:$U$1300,0),1),"")," ")</f>
        <v xml:space="preserve"> </v>
      </c>
      <c r="D279" s="35" t="str">
        <f>IFERROR(IF($C$1&lt;&gt;"",INDEX('RE-Supplier'!$D$4:$D$1300,MATCH($B279,'RE-Supplier'!$U$4:$U$1300,0),1),"")," ")</f>
        <v xml:space="preserve"> </v>
      </c>
      <c r="E279" s="35" t="str">
        <f t="shared" ref="E279" si="539">IF(AND($C$1&lt;&gt;"",ISNUMBER(B279)),"مرتجع مورد","")</f>
        <v/>
      </c>
      <c r="F279" s="18" t="str">
        <f>IFERROR(IF($C$1&lt;&gt;"",INDEX('RE-Supplier'!$G$4:$G$1300,MATCH($B279,'RE-Supplier'!$U$4:$U$1300,0),1),"")," ")</f>
        <v xml:space="preserve"> </v>
      </c>
      <c r="G279" s="32" t="str">
        <f>IFERROR(IF($C$1&lt;&gt;"",INDEX('RE-Supplier'!$H$4:$H$1300,MATCH($B279,'RE-Supplier'!$U$4:$U$1300,0),1),"")," ")</f>
        <v xml:space="preserve"> </v>
      </c>
      <c r="H279" s="34" t="str">
        <f>IFERROR(IF($C$1&lt;&gt;"",INDEX('RE-Supplier'!$I$4:$I$1300,MATCH($B279,'RE-Supplier'!$U$4:$U$1300,0),1),"")," ")</f>
        <v xml:space="preserve"> </v>
      </c>
    </row>
    <row r="280" spans="2:8" ht="15.75">
      <c r="B280" s="29" t="str">
        <f t="shared" ref="B280" si="540">IF(AND($M$5&gt;0,B276&lt;$M$5),B276+1,"")</f>
        <v/>
      </c>
      <c r="C280" s="36" t="str">
        <f>IFERROR(IF($C$1&lt;&gt;"",INDEX(ADD!$C$4:$C$1300,MATCH($B280,ADD!$U$4:$U$1300,0),1),"")," ")</f>
        <v xml:space="preserve"> </v>
      </c>
      <c r="D280" s="35" t="str">
        <f>IFERROR(IF($C$1&lt;&gt;"",INDEX(ADD!$D$4:$D$1300,MATCH($B280,ADD!$U$4:$U$1300,0),1),"")," ")</f>
        <v xml:space="preserve"> </v>
      </c>
      <c r="E280" s="35" t="str">
        <f t="shared" ref="E280" si="541">IF(AND($C$1&lt;&gt;"",ISNUMBER(B280)),"وارد","")</f>
        <v/>
      </c>
      <c r="F280" s="18" t="str">
        <f>IFERROR(IF($C$1&lt;&gt;"",INDEX(ADD!$G$4:$G$1300,MATCH($B280,ADD!$U$4:$U$1300,0),1),"")," ")</f>
        <v xml:space="preserve"> </v>
      </c>
      <c r="G280" s="32" t="str">
        <f>IFERROR(IF($C$1&lt;&gt;"",INDEX(ADD!$H$4:$H$1300,MATCH($B280,ADD!$U$4:$U$1300,0),1),"")," ")</f>
        <v xml:space="preserve"> </v>
      </c>
      <c r="H280" s="34" t="str">
        <f>IFERROR(IF($C$1&lt;&gt;"",INDEX(ADD!$I$4:$I$1300,MATCH($B280,ADD!$U$4:$U$1300,0),1),"")," ")</f>
        <v xml:space="preserve"> </v>
      </c>
    </row>
    <row r="281" spans="2:8" ht="15.75">
      <c r="B281" s="30" t="str">
        <f t="shared" ref="B281" si="542">IF(AND($N$5&gt;0,B277&lt;$N$5),B277+1,"")</f>
        <v/>
      </c>
      <c r="C281" s="36" t="str">
        <f>IFERROR(IF($C$1&lt;&gt;"",INDEX('RE-coustmer'!$C$4:$C$1300,MATCH($B281,'RE-coustmer'!$U$4:$U$1300,0),1),"")," ")</f>
        <v xml:space="preserve"> </v>
      </c>
      <c r="D281" s="35" t="str">
        <f>IFERROR(IF($C$1&lt;&gt;"",INDEX('RE-coustmer'!$D$4:$D$1300,MATCH($B281,'RE-coustmer'!$U$4:$U$1300,0),1),"")," ")</f>
        <v xml:space="preserve"> </v>
      </c>
      <c r="E281" s="35" t="str">
        <f t="shared" ref="E281" si="543">IF(AND($C$1&lt;&gt;"",ISNUMBER(B281)),"مرتجع عميل","")</f>
        <v/>
      </c>
      <c r="F281" s="18" t="str">
        <f>IFERROR(IF($C$1&lt;&gt;"",INDEX('RE-coustmer'!$G$4:$G$1300,MATCH($B281,OUT!$U$4:$U$1300,0),1),"")," ")</f>
        <v xml:space="preserve"> </v>
      </c>
      <c r="G281" s="32" t="str">
        <f>IFERROR(IF($C$1&lt;&gt;"",INDEX('RE-coustmer'!$H$4:$H$1300,MATCH($B281,'RE-coustmer'!$U$4:$U$1300,0),1),"")," ")</f>
        <v xml:space="preserve"> </v>
      </c>
      <c r="H281" s="34" t="str">
        <f>IFERROR(IF($C$1&lt;&gt;"",INDEX('RE-coustmer'!$I$4:$I$1300,MATCH($B281,'RE-coustmer'!$U$4:$U$1300,0),1),"")," ")</f>
        <v xml:space="preserve"> </v>
      </c>
    </row>
    <row r="282" spans="2:8" ht="15.75">
      <c r="B282" s="8" t="str">
        <f t="shared" ref="B282" si="544">IF(AND($O$5&gt;0,B278&lt;$O$5),B278+1,"")</f>
        <v/>
      </c>
      <c r="C282" s="36" t="str">
        <f>IFERROR(IF($C$1&lt;&gt;"",INDEX(OUT!$C$4:$C$1300,MATCH($B282,OUT!$U$4:$U$1300,0),1),"")," ")</f>
        <v xml:space="preserve"> </v>
      </c>
      <c r="D282" s="35" t="str">
        <f>IFERROR(IF($C$1&lt;&gt;"",INDEX(OUT!$D$4:$D$1300,MATCH($B282,OUT!$U$4:$U$1300,0),1),"")," ")</f>
        <v xml:space="preserve"> </v>
      </c>
      <c r="E282" s="35" t="str">
        <f t="shared" ref="E282" si="545">IF(AND($C$1&lt;&gt;"",ISNUMBER(B282)),"منصرف","")</f>
        <v/>
      </c>
      <c r="F282" s="18" t="str">
        <f>IFERROR(IF($C$1&lt;&gt;"",INDEX(OUT!$G$4:$G$1300,MATCH($B282,OUT!$U$4:$U$1300,0),1),"")," ")</f>
        <v xml:space="preserve"> </v>
      </c>
      <c r="G282" s="32" t="str">
        <f>IFERROR(IF($C$1&lt;&gt;"",INDEX(OUT!$H$4:$H$1300,MATCH($B282,OUT!$U$4:$U$1300,0),1),"")," ")</f>
        <v xml:space="preserve"> </v>
      </c>
      <c r="H282" s="34" t="str">
        <f>IFERROR(IF($C$1&lt;&gt;"",INDEX(OUT!$I$4:$I$1300,MATCH($B282,OUT!$U$4:$U$1300,0),1),"")," ")</f>
        <v xml:space="preserve"> </v>
      </c>
    </row>
    <row r="283" spans="2:8" ht="15.75">
      <c r="B283" s="31" t="str">
        <f t="shared" ref="B283" si="546">IF(AND($P$5&gt;0,B279&lt;$M$5),B279+1,"")</f>
        <v/>
      </c>
      <c r="C283" s="36" t="str">
        <f>IFERROR(IF($C$1&lt;&gt;"",INDEX('RE-Supplier'!$C$4:$C$1300,MATCH($B283,'RE-Supplier'!$U$4:$U$1300,0),1),"")," ")</f>
        <v xml:space="preserve"> </v>
      </c>
      <c r="D283" s="35" t="str">
        <f>IFERROR(IF($C$1&lt;&gt;"",INDEX('RE-Supplier'!$D$4:$D$1300,MATCH($B283,'RE-Supplier'!$U$4:$U$1300,0),1),"")," ")</f>
        <v xml:space="preserve"> </v>
      </c>
      <c r="E283" s="35" t="str">
        <f t="shared" ref="E283" si="547">IF(AND($C$1&lt;&gt;"",ISNUMBER(B283)),"مرتجع مورد","")</f>
        <v/>
      </c>
      <c r="F283" s="18" t="str">
        <f>IFERROR(IF($C$1&lt;&gt;"",INDEX('RE-Supplier'!$G$4:$G$1300,MATCH($B283,'RE-Supplier'!$U$4:$U$1300,0),1),"")," ")</f>
        <v xml:space="preserve"> </v>
      </c>
      <c r="G283" s="32" t="str">
        <f>IFERROR(IF($C$1&lt;&gt;"",INDEX('RE-Supplier'!$H$4:$H$1300,MATCH($B283,'RE-Supplier'!$U$4:$U$1300,0),1),"")," ")</f>
        <v xml:space="preserve"> </v>
      </c>
      <c r="H283" s="34" t="str">
        <f>IFERROR(IF($C$1&lt;&gt;"",INDEX('RE-Supplier'!$I$4:$I$1300,MATCH($B283,'RE-Supplier'!$U$4:$U$1300,0),1),"")," ")</f>
        <v xml:space="preserve"> </v>
      </c>
    </row>
    <row r="284" spans="2:8" ht="15.75">
      <c r="B284" s="29" t="str">
        <f t="shared" ref="B284" si="548">IF(AND($M$5&gt;0,B280&lt;$M$5),B280+1,"")</f>
        <v/>
      </c>
      <c r="C284" s="36" t="str">
        <f>IFERROR(IF($C$1&lt;&gt;"",INDEX(ADD!$C$4:$C$1300,MATCH($B284,ADD!$U$4:$U$1300,0),1),"")," ")</f>
        <v xml:space="preserve"> </v>
      </c>
      <c r="D284" s="35" t="str">
        <f>IFERROR(IF($C$1&lt;&gt;"",INDEX(ADD!$D$4:$D$1300,MATCH($B284,ADD!$U$4:$U$1300,0),1),"")," ")</f>
        <v xml:space="preserve"> </v>
      </c>
      <c r="E284" s="35" t="str">
        <f t="shared" ref="E284" si="549">IF(AND($C$1&lt;&gt;"",ISNUMBER(B284)),"وارد","")</f>
        <v/>
      </c>
      <c r="F284" s="18" t="str">
        <f>IFERROR(IF($C$1&lt;&gt;"",INDEX(ADD!$G$4:$G$1300,MATCH($B284,ADD!$U$4:$U$1300,0),1),"")," ")</f>
        <v xml:space="preserve"> </v>
      </c>
      <c r="G284" s="32" t="str">
        <f>IFERROR(IF($C$1&lt;&gt;"",INDEX(ADD!$H$4:$H$1300,MATCH($B284,ADD!$U$4:$U$1300,0),1),"")," ")</f>
        <v xml:space="preserve"> </v>
      </c>
      <c r="H284" s="34" t="str">
        <f>IFERROR(IF($C$1&lt;&gt;"",INDEX(ADD!$I$4:$I$1300,MATCH($B284,ADD!$U$4:$U$1300,0),1),"")," ")</f>
        <v xml:space="preserve"> </v>
      </c>
    </row>
    <row r="285" spans="2:8" ht="15.75">
      <c r="B285" s="30" t="str">
        <f t="shared" ref="B285" si="550">IF(AND($N$5&gt;0,B281&lt;$N$5),B281+1,"")</f>
        <v/>
      </c>
      <c r="C285" s="36" t="str">
        <f>IFERROR(IF($C$1&lt;&gt;"",INDEX('RE-coustmer'!$C$4:$C$1300,MATCH($B285,'RE-coustmer'!$U$4:$U$1300,0),1),"")," ")</f>
        <v xml:space="preserve"> </v>
      </c>
      <c r="D285" s="35" t="str">
        <f>IFERROR(IF($C$1&lt;&gt;"",INDEX('RE-coustmer'!$D$4:$D$1300,MATCH($B285,'RE-coustmer'!$U$4:$U$1300,0),1),"")," ")</f>
        <v xml:space="preserve"> </v>
      </c>
      <c r="E285" s="35" t="str">
        <f t="shared" ref="E285" si="551">IF(AND($C$1&lt;&gt;"",ISNUMBER(B285)),"مرتجع عميل","")</f>
        <v/>
      </c>
      <c r="F285" s="18" t="str">
        <f>IFERROR(IF($C$1&lt;&gt;"",INDEX('RE-coustmer'!$G$4:$G$1300,MATCH($B285,OUT!$U$4:$U$1300,0),1),"")," ")</f>
        <v xml:space="preserve"> </v>
      </c>
      <c r="G285" s="32" t="str">
        <f>IFERROR(IF($C$1&lt;&gt;"",INDEX('RE-coustmer'!$H$4:$H$1300,MATCH($B285,'RE-coustmer'!$U$4:$U$1300,0),1),"")," ")</f>
        <v xml:space="preserve"> </v>
      </c>
      <c r="H285" s="34" t="str">
        <f>IFERROR(IF($C$1&lt;&gt;"",INDEX('RE-coustmer'!$I$4:$I$1300,MATCH($B285,'RE-coustmer'!$U$4:$U$1300,0),1),"")," ")</f>
        <v xml:space="preserve"> </v>
      </c>
    </row>
    <row r="286" spans="2:8" ht="15.75">
      <c r="B286" s="8" t="str">
        <f t="shared" ref="B286" si="552">IF(AND($O$5&gt;0,B282&lt;$O$5),B282+1,"")</f>
        <v/>
      </c>
      <c r="C286" s="36" t="str">
        <f>IFERROR(IF($C$1&lt;&gt;"",INDEX(OUT!$C$4:$C$1300,MATCH($B286,OUT!$U$4:$U$1300,0),1),"")," ")</f>
        <v xml:space="preserve"> </v>
      </c>
      <c r="D286" s="35" t="str">
        <f>IFERROR(IF($C$1&lt;&gt;"",INDEX(OUT!$D$4:$D$1300,MATCH($B286,OUT!$U$4:$U$1300,0),1),"")," ")</f>
        <v xml:space="preserve"> </v>
      </c>
      <c r="E286" s="35" t="str">
        <f t="shared" ref="E286" si="553">IF(AND($C$1&lt;&gt;"",ISNUMBER(B286)),"منصرف","")</f>
        <v/>
      </c>
      <c r="F286" s="18" t="str">
        <f>IFERROR(IF($C$1&lt;&gt;"",INDEX(OUT!$G$4:$G$1300,MATCH($B286,OUT!$U$4:$U$1300,0),1),"")," ")</f>
        <v xml:space="preserve"> </v>
      </c>
      <c r="G286" s="32" t="str">
        <f>IFERROR(IF($C$1&lt;&gt;"",INDEX(OUT!$H$4:$H$1300,MATCH($B286,OUT!$U$4:$U$1300,0),1),"")," ")</f>
        <v xml:space="preserve"> </v>
      </c>
      <c r="H286" s="34" t="str">
        <f>IFERROR(IF($C$1&lt;&gt;"",INDEX(OUT!$I$4:$I$1300,MATCH($B286,OUT!$U$4:$U$1300,0),1),"")," ")</f>
        <v xml:space="preserve"> </v>
      </c>
    </row>
    <row r="287" spans="2:8" ht="15.75">
      <c r="B287" s="31" t="str">
        <f t="shared" ref="B287" si="554">IF(AND($P$5&gt;0,B283&lt;$M$5),B283+1,"")</f>
        <v/>
      </c>
      <c r="C287" s="36" t="str">
        <f>IFERROR(IF($C$1&lt;&gt;"",INDEX('RE-Supplier'!$C$4:$C$1300,MATCH($B287,'RE-Supplier'!$U$4:$U$1300,0),1),"")," ")</f>
        <v xml:space="preserve"> </v>
      </c>
      <c r="D287" s="35" t="str">
        <f>IFERROR(IF($C$1&lt;&gt;"",INDEX('RE-Supplier'!$D$4:$D$1300,MATCH($B287,'RE-Supplier'!$U$4:$U$1300,0),1),"")," ")</f>
        <v xml:space="preserve"> </v>
      </c>
      <c r="E287" s="35" t="str">
        <f t="shared" ref="E287" si="555">IF(AND($C$1&lt;&gt;"",ISNUMBER(B287)),"مرتجع مورد","")</f>
        <v/>
      </c>
      <c r="F287" s="18" t="str">
        <f>IFERROR(IF($C$1&lt;&gt;"",INDEX('RE-Supplier'!$G$4:$G$1300,MATCH($B287,'RE-Supplier'!$U$4:$U$1300,0),1),"")," ")</f>
        <v xml:space="preserve"> </v>
      </c>
      <c r="G287" s="32" t="str">
        <f>IFERROR(IF($C$1&lt;&gt;"",INDEX('RE-Supplier'!$H$4:$H$1300,MATCH($B287,'RE-Supplier'!$U$4:$U$1300,0),1),"")," ")</f>
        <v xml:space="preserve"> </v>
      </c>
      <c r="H287" s="34" t="str">
        <f>IFERROR(IF($C$1&lt;&gt;"",INDEX('RE-Supplier'!$I$4:$I$1300,MATCH($B287,'RE-Supplier'!$U$4:$U$1300,0),1),"")," ")</f>
        <v xml:space="preserve"> </v>
      </c>
    </row>
    <row r="288" spans="2:8" ht="15.75">
      <c r="B288" s="29" t="str">
        <f t="shared" ref="B288" si="556">IF(AND($M$5&gt;0,B284&lt;$M$5),B284+1,"")</f>
        <v/>
      </c>
      <c r="C288" s="36" t="str">
        <f>IFERROR(IF($C$1&lt;&gt;"",INDEX(ADD!$C$4:$C$1300,MATCH($B288,ADD!$U$4:$U$1300,0),1),"")," ")</f>
        <v xml:space="preserve"> </v>
      </c>
      <c r="D288" s="35" t="str">
        <f>IFERROR(IF($C$1&lt;&gt;"",INDEX(ADD!$D$4:$D$1300,MATCH($B288,ADD!$U$4:$U$1300,0),1),"")," ")</f>
        <v xml:space="preserve"> </v>
      </c>
      <c r="E288" s="35" t="str">
        <f t="shared" ref="E288" si="557">IF(AND($C$1&lt;&gt;"",ISNUMBER(B288)),"وارد","")</f>
        <v/>
      </c>
      <c r="F288" s="18" t="str">
        <f>IFERROR(IF($C$1&lt;&gt;"",INDEX(ADD!$G$4:$G$1300,MATCH($B288,ADD!$U$4:$U$1300,0),1),"")," ")</f>
        <v xml:space="preserve"> </v>
      </c>
      <c r="G288" s="32" t="str">
        <f>IFERROR(IF($C$1&lt;&gt;"",INDEX(ADD!$H$4:$H$1300,MATCH($B288,ADD!$U$4:$U$1300,0),1),"")," ")</f>
        <v xml:space="preserve"> </v>
      </c>
      <c r="H288" s="34" t="str">
        <f>IFERROR(IF($C$1&lt;&gt;"",INDEX(ADD!$I$4:$I$1300,MATCH($B288,ADD!$U$4:$U$1300,0),1),"")," ")</f>
        <v xml:space="preserve"> </v>
      </c>
    </row>
    <row r="289" spans="2:8" ht="15.75">
      <c r="B289" s="30" t="str">
        <f t="shared" ref="B289" si="558">IF(AND($N$5&gt;0,B285&lt;$N$5),B285+1,"")</f>
        <v/>
      </c>
      <c r="C289" s="36" t="str">
        <f>IFERROR(IF($C$1&lt;&gt;"",INDEX('RE-coustmer'!$C$4:$C$1300,MATCH($B289,'RE-coustmer'!$U$4:$U$1300,0),1),"")," ")</f>
        <v xml:space="preserve"> </v>
      </c>
      <c r="D289" s="35" t="str">
        <f>IFERROR(IF($C$1&lt;&gt;"",INDEX('RE-coustmer'!$D$4:$D$1300,MATCH($B289,'RE-coustmer'!$U$4:$U$1300,0),1),"")," ")</f>
        <v xml:space="preserve"> </v>
      </c>
      <c r="E289" s="35" t="str">
        <f t="shared" ref="E289" si="559">IF(AND($C$1&lt;&gt;"",ISNUMBER(B289)),"مرتجع عميل","")</f>
        <v/>
      </c>
      <c r="F289" s="18" t="str">
        <f>IFERROR(IF($C$1&lt;&gt;"",INDEX('RE-coustmer'!$G$4:$G$1300,MATCH($B289,OUT!$U$4:$U$1300,0),1),"")," ")</f>
        <v xml:space="preserve"> </v>
      </c>
      <c r="G289" s="32" t="str">
        <f>IFERROR(IF($C$1&lt;&gt;"",INDEX('RE-coustmer'!$H$4:$H$1300,MATCH($B289,'RE-coustmer'!$U$4:$U$1300,0),1),"")," ")</f>
        <v xml:space="preserve"> </v>
      </c>
      <c r="H289" s="34" t="str">
        <f>IFERROR(IF($C$1&lt;&gt;"",INDEX('RE-coustmer'!$I$4:$I$1300,MATCH($B289,'RE-coustmer'!$U$4:$U$1300,0),1),"")," ")</f>
        <v xml:space="preserve"> </v>
      </c>
    </row>
    <row r="290" spans="2:8" ht="15.75">
      <c r="B290" s="8" t="str">
        <f t="shared" ref="B290" si="560">IF(AND($O$5&gt;0,B286&lt;$O$5),B286+1,"")</f>
        <v/>
      </c>
      <c r="C290" s="36" t="str">
        <f>IFERROR(IF($C$1&lt;&gt;"",INDEX(OUT!$C$4:$C$1300,MATCH($B290,OUT!$U$4:$U$1300,0),1),"")," ")</f>
        <v xml:space="preserve"> </v>
      </c>
      <c r="D290" s="35" t="str">
        <f>IFERROR(IF($C$1&lt;&gt;"",INDEX(OUT!$D$4:$D$1300,MATCH($B290,OUT!$U$4:$U$1300,0),1),"")," ")</f>
        <v xml:space="preserve"> </v>
      </c>
      <c r="E290" s="35" t="str">
        <f t="shared" ref="E290" si="561">IF(AND($C$1&lt;&gt;"",ISNUMBER(B290)),"منصرف","")</f>
        <v/>
      </c>
      <c r="F290" s="18" t="str">
        <f>IFERROR(IF($C$1&lt;&gt;"",INDEX(OUT!$G$4:$G$1300,MATCH($B290,OUT!$U$4:$U$1300,0),1),"")," ")</f>
        <v xml:space="preserve"> </v>
      </c>
      <c r="G290" s="32" t="str">
        <f>IFERROR(IF($C$1&lt;&gt;"",INDEX(OUT!$H$4:$H$1300,MATCH($B290,OUT!$U$4:$U$1300,0),1),"")," ")</f>
        <v xml:space="preserve"> </v>
      </c>
      <c r="H290" s="34" t="str">
        <f>IFERROR(IF($C$1&lt;&gt;"",INDEX(OUT!$I$4:$I$1300,MATCH($B290,OUT!$U$4:$U$1300,0),1),"")," ")</f>
        <v xml:space="preserve"> </v>
      </c>
    </row>
    <row r="291" spans="2:8" ht="15.75">
      <c r="B291" s="31" t="str">
        <f t="shared" ref="B291" si="562">IF(AND($P$5&gt;0,B287&lt;$M$5),B287+1,"")</f>
        <v/>
      </c>
      <c r="C291" s="36" t="str">
        <f>IFERROR(IF($C$1&lt;&gt;"",INDEX('RE-Supplier'!$C$4:$C$1300,MATCH($B291,'RE-Supplier'!$U$4:$U$1300,0),1),"")," ")</f>
        <v xml:space="preserve"> </v>
      </c>
      <c r="D291" s="35" t="str">
        <f>IFERROR(IF($C$1&lt;&gt;"",INDEX('RE-Supplier'!$D$4:$D$1300,MATCH($B291,'RE-Supplier'!$U$4:$U$1300,0),1),"")," ")</f>
        <v xml:space="preserve"> </v>
      </c>
      <c r="E291" s="35" t="str">
        <f t="shared" ref="E291" si="563">IF(AND($C$1&lt;&gt;"",ISNUMBER(B291)),"مرتجع مورد","")</f>
        <v/>
      </c>
      <c r="F291" s="18" t="str">
        <f>IFERROR(IF($C$1&lt;&gt;"",INDEX('RE-Supplier'!$G$4:$G$1300,MATCH($B291,'RE-Supplier'!$U$4:$U$1300,0),1),"")," ")</f>
        <v xml:space="preserve"> </v>
      </c>
      <c r="G291" s="32" t="str">
        <f>IFERROR(IF($C$1&lt;&gt;"",INDEX('RE-Supplier'!$H$4:$H$1300,MATCH($B291,'RE-Supplier'!$U$4:$U$1300,0),1),"")," ")</f>
        <v xml:space="preserve"> </v>
      </c>
      <c r="H291" s="34" t="str">
        <f>IFERROR(IF($C$1&lt;&gt;"",INDEX('RE-Supplier'!$I$4:$I$1300,MATCH($B291,'RE-Supplier'!$U$4:$U$1300,0),1),"")," ")</f>
        <v xml:space="preserve"> </v>
      </c>
    </row>
    <row r="292" spans="2:8" ht="15.75">
      <c r="B292" s="29" t="str">
        <f t="shared" ref="B292" si="564">IF(AND($M$5&gt;0,B288&lt;$M$5),B288+1,"")</f>
        <v/>
      </c>
      <c r="C292" s="36" t="str">
        <f>IFERROR(IF($C$1&lt;&gt;"",INDEX(ADD!$C$4:$C$1300,MATCH($B292,ADD!$U$4:$U$1300,0),1),"")," ")</f>
        <v xml:space="preserve"> </v>
      </c>
      <c r="D292" s="35" t="str">
        <f>IFERROR(IF($C$1&lt;&gt;"",INDEX(ADD!$D$4:$D$1300,MATCH($B292,ADD!$U$4:$U$1300,0),1),"")," ")</f>
        <v xml:space="preserve"> </v>
      </c>
      <c r="E292" s="35" t="str">
        <f t="shared" ref="E292" si="565">IF(AND($C$1&lt;&gt;"",ISNUMBER(B292)),"وارد","")</f>
        <v/>
      </c>
      <c r="F292" s="18" t="str">
        <f>IFERROR(IF($C$1&lt;&gt;"",INDEX(ADD!$G$4:$G$1300,MATCH($B292,ADD!$U$4:$U$1300,0),1),"")," ")</f>
        <v xml:space="preserve"> </v>
      </c>
      <c r="G292" s="32" t="str">
        <f>IFERROR(IF($C$1&lt;&gt;"",INDEX(ADD!$H$4:$H$1300,MATCH($B292,ADD!$U$4:$U$1300,0),1),"")," ")</f>
        <v xml:space="preserve"> </v>
      </c>
      <c r="H292" s="34" t="str">
        <f>IFERROR(IF($C$1&lt;&gt;"",INDEX(ADD!$I$4:$I$1300,MATCH($B292,ADD!$U$4:$U$1300,0),1),"")," ")</f>
        <v xml:space="preserve"> </v>
      </c>
    </row>
    <row r="293" spans="2:8" ht="15.75">
      <c r="B293" s="30" t="str">
        <f t="shared" ref="B293" si="566">IF(AND($N$5&gt;0,B289&lt;$N$5),B289+1,"")</f>
        <v/>
      </c>
      <c r="C293" s="36" t="str">
        <f>IFERROR(IF($C$1&lt;&gt;"",INDEX('RE-coustmer'!$C$4:$C$1300,MATCH($B293,'RE-coustmer'!$U$4:$U$1300,0),1),"")," ")</f>
        <v xml:space="preserve"> </v>
      </c>
      <c r="D293" s="35" t="str">
        <f>IFERROR(IF($C$1&lt;&gt;"",INDEX('RE-coustmer'!$D$4:$D$1300,MATCH($B293,'RE-coustmer'!$U$4:$U$1300,0),1),"")," ")</f>
        <v xml:space="preserve"> </v>
      </c>
      <c r="E293" s="35" t="str">
        <f t="shared" ref="E293" si="567">IF(AND($C$1&lt;&gt;"",ISNUMBER(B293)),"مرتجع عميل","")</f>
        <v/>
      </c>
      <c r="F293" s="18" t="str">
        <f>IFERROR(IF($C$1&lt;&gt;"",INDEX('RE-coustmer'!$G$4:$G$1300,MATCH($B293,OUT!$U$4:$U$1300,0),1),"")," ")</f>
        <v xml:space="preserve"> </v>
      </c>
      <c r="G293" s="32" t="str">
        <f>IFERROR(IF($C$1&lt;&gt;"",INDEX('RE-coustmer'!$H$4:$H$1300,MATCH($B293,'RE-coustmer'!$U$4:$U$1300,0),1),"")," ")</f>
        <v xml:space="preserve"> </v>
      </c>
      <c r="H293" s="34" t="str">
        <f>IFERROR(IF($C$1&lt;&gt;"",INDEX('RE-coustmer'!$I$4:$I$1300,MATCH($B293,'RE-coustmer'!$U$4:$U$1300,0),1),"")," ")</f>
        <v xml:space="preserve"> </v>
      </c>
    </row>
    <row r="294" spans="2:8" ht="15.75">
      <c r="B294" s="8" t="str">
        <f t="shared" ref="B294" si="568">IF(AND($O$5&gt;0,B290&lt;$O$5),B290+1,"")</f>
        <v/>
      </c>
      <c r="C294" s="36" t="str">
        <f>IFERROR(IF($C$1&lt;&gt;"",INDEX(OUT!$C$4:$C$1300,MATCH($B294,OUT!$U$4:$U$1300,0),1),"")," ")</f>
        <v xml:space="preserve"> </v>
      </c>
      <c r="D294" s="35" t="str">
        <f>IFERROR(IF($C$1&lt;&gt;"",INDEX(OUT!$D$4:$D$1300,MATCH($B294,OUT!$U$4:$U$1300,0),1),"")," ")</f>
        <v xml:space="preserve"> </v>
      </c>
      <c r="E294" s="35" t="str">
        <f t="shared" ref="E294" si="569">IF(AND($C$1&lt;&gt;"",ISNUMBER(B294)),"منصرف","")</f>
        <v/>
      </c>
      <c r="F294" s="18" t="str">
        <f>IFERROR(IF($C$1&lt;&gt;"",INDEX(OUT!$G$4:$G$1300,MATCH($B294,OUT!$U$4:$U$1300,0),1),"")," ")</f>
        <v xml:space="preserve"> </v>
      </c>
      <c r="G294" s="32" t="str">
        <f>IFERROR(IF($C$1&lt;&gt;"",INDEX(OUT!$H$4:$H$1300,MATCH($B294,OUT!$U$4:$U$1300,0),1),"")," ")</f>
        <v xml:space="preserve"> </v>
      </c>
      <c r="H294" s="34" t="str">
        <f>IFERROR(IF($C$1&lt;&gt;"",INDEX(OUT!$I$4:$I$1300,MATCH($B294,OUT!$U$4:$U$1300,0),1),"")," ")</f>
        <v xml:space="preserve"> </v>
      </c>
    </row>
    <row r="295" spans="2:8" ht="15.75">
      <c r="B295" s="31" t="str">
        <f t="shared" ref="B295" si="570">IF(AND($P$5&gt;0,B291&lt;$M$5),B291+1,"")</f>
        <v/>
      </c>
      <c r="C295" s="36" t="str">
        <f>IFERROR(IF($C$1&lt;&gt;"",INDEX('RE-Supplier'!$C$4:$C$1300,MATCH($B295,'RE-Supplier'!$U$4:$U$1300,0),1),"")," ")</f>
        <v xml:space="preserve"> </v>
      </c>
      <c r="D295" s="35" t="str">
        <f>IFERROR(IF($C$1&lt;&gt;"",INDEX('RE-Supplier'!$D$4:$D$1300,MATCH($B295,'RE-Supplier'!$U$4:$U$1300,0),1),"")," ")</f>
        <v xml:space="preserve"> </v>
      </c>
      <c r="E295" s="35" t="str">
        <f t="shared" ref="E295" si="571">IF(AND($C$1&lt;&gt;"",ISNUMBER(B295)),"مرتجع مورد","")</f>
        <v/>
      </c>
      <c r="F295" s="18" t="str">
        <f>IFERROR(IF($C$1&lt;&gt;"",INDEX('RE-Supplier'!$G$4:$G$1300,MATCH($B295,'RE-Supplier'!$U$4:$U$1300,0),1),"")," ")</f>
        <v xml:space="preserve"> </v>
      </c>
      <c r="G295" s="32" t="str">
        <f>IFERROR(IF($C$1&lt;&gt;"",INDEX('RE-Supplier'!$H$4:$H$1300,MATCH($B295,'RE-Supplier'!$U$4:$U$1300,0),1),"")," ")</f>
        <v xml:space="preserve"> </v>
      </c>
      <c r="H295" s="34" t="str">
        <f>IFERROR(IF($C$1&lt;&gt;"",INDEX('RE-Supplier'!$I$4:$I$1300,MATCH($B295,'RE-Supplier'!$U$4:$U$1300,0),1),"")," ")</f>
        <v xml:space="preserve"> </v>
      </c>
    </row>
    <row r="296" spans="2:8" ht="15.75">
      <c r="B296" s="29" t="str">
        <f t="shared" ref="B296" si="572">IF(AND($M$5&gt;0,B292&lt;$M$5),B292+1,"")</f>
        <v/>
      </c>
      <c r="C296" s="36" t="str">
        <f>IFERROR(IF($C$1&lt;&gt;"",INDEX(ADD!$C$4:$C$1300,MATCH($B296,ADD!$U$4:$U$1300,0),1),"")," ")</f>
        <v xml:space="preserve"> </v>
      </c>
      <c r="D296" s="35" t="str">
        <f>IFERROR(IF($C$1&lt;&gt;"",INDEX(ADD!$D$4:$D$1300,MATCH($B296,ADD!$U$4:$U$1300,0),1),"")," ")</f>
        <v xml:space="preserve"> </v>
      </c>
      <c r="E296" s="35" t="str">
        <f t="shared" ref="E296" si="573">IF(AND($C$1&lt;&gt;"",ISNUMBER(B296)),"وارد","")</f>
        <v/>
      </c>
      <c r="F296" s="18" t="str">
        <f>IFERROR(IF($C$1&lt;&gt;"",INDEX(ADD!$G$4:$G$1300,MATCH($B296,ADD!$U$4:$U$1300,0),1),"")," ")</f>
        <v xml:space="preserve"> </v>
      </c>
      <c r="G296" s="32" t="str">
        <f>IFERROR(IF($C$1&lt;&gt;"",INDEX(ADD!$H$4:$H$1300,MATCH($B296,ADD!$U$4:$U$1300,0),1),"")," ")</f>
        <v xml:space="preserve"> </v>
      </c>
      <c r="H296" s="34" t="str">
        <f>IFERROR(IF($C$1&lt;&gt;"",INDEX(ADD!$I$4:$I$1300,MATCH($B296,ADD!$U$4:$U$1300,0),1),"")," ")</f>
        <v xml:space="preserve"> </v>
      </c>
    </row>
    <row r="297" spans="2:8" ht="15.75">
      <c r="B297" s="30" t="str">
        <f t="shared" ref="B297" si="574">IF(AND($N$5&gt;0,B293&lt;$N$5),B293+1,"")</f>
        <v/>
      </c>
      <c r="C297" s="36" t="str">
        <f>IFERROR(IF($C$1&lt;&gt;"",INDEX('RE-coustmer'!$C$4:$C$1300,MATCH($B297,'RE-coustmer'!$U$4:$U$1300,0),1),"")," ")</f>
        <v xml:space="preserve"> </v>
      </c>
      <c r="D297" s="35" t="str">
        <f>IFERROR(IF($C$1&lt;&gt;"",INDEX('RE-coustmer'!$D$4:$D$1300,MATCH($B297,'RE-coustmer'!$U$4:$U$1300,0),1),"")," ")</f>
        <v xml:space="preserve"> </v>
      </c>
      <c r="E297" s="35" t="str">
        <f t="shared" ref="E297" si="575">IF(AND($C$1&lt;&gt;"",ISNUMBER(B297)),"مرتجع عميل","")</f>
        <v/>
      </c>
      <c r="F297" s="18" t="str">
        <f>IFERROR(IF($C$1&lt;&gt;"",INDEX('RE-coustmer'!$G$4:$G$1300,MATCH($B297,OUT!$U$4:$U$1300,0),1),"")," ")</f>
        <v xml:space="preserve"> </v>
      </c>
      <c r="G297" s="32" t="str">
        <f>IFERROR(IF($C$1&lt;&gt;"",INDEX('RE-coustmer'!$H$4:$H$1300,MATCH($B297,'RE-coustmer'!$U$4:$U$1300,0),1),"")," ")</f>
        <v xml:space="preserve"> </v>
      </c>
      <c r="H297" s="34" t="str">
        <f>IFERROR(IF($C$1&lt;&gt;"",INDEX('RE-coustmer'!$I$4:$I$1300,MATCH($B297,'RE-coustmer'!$U$4:$U$1300,0),1),"")," ")</f>
        <v xml:space="preserve"> </v>
      </c>
    </row>
    <row r="298" spans="2:8" ht="15.75">
      <c r="B298" s="8" t="str">
        <f t="shared" ref="B298" si="576">IF(AND($O$5&gt;0,B294&lt;$O$5),B294+1,"")</f>
        <v/>
      </c>
      <c r="C298" s="36" t="str">
        <f>IFERROR(IF($C$1&lt;&gt;"",INDEX(OUT!$C$4:$C$1300,MATCH($B298,OUT!$U$4:$U$1300,0),1),"")," ")</f>
        <v xml:space="preserve"> </v>
      </c>
      <c r="D298" s="35" t="str">
        <f>IFERROR(IF($C$1&lt;&gt;"",INDEX(OUT!$D$4:$D$1300,MATCH($B298,OUT!$U$4:$U$1300,0),1),"")," ")</f>
        <v xml:space="preserve"> </v>
      </c>
      <c r="E298" s="35" t="str">
        <f t="shared" ref="E298" si="577">IF(AND($C$1&lt;&gt;"",ISNUMBER(B298)),"منصرف","")</f>
        <v/>
      </c>
      <c r="F298" s="18" t="str">
        <f>IFERROR(IF($C$1&lt;&gt;"",INDEX(OUT!$G$4:$G$1300,MATCH($B298,OUT!$U$4:$U$1300,0),1),"")," ")</f>
        <v xml:space="preserve"> </v>
      </c>
      <c r="G298" s="32" t="str">
        <f>IFERROR(IF($C$1&lt;&gt;"",INDEX(OUT!$H$4:$H$1300,MATCH($B298,OUT!$U$4:$U$1300,0),1),"")," ")</f>
        <v xml:space="preserve"> </v>
      </c>
      <c r="H298" s="34" t="str">
        <f>IFERROR(IF($C$1&lt;&gt;"",INDEX(OUT!$I$4:$I$1300,MATCH($B298,OUT!$U$4:$U$1300,0),1),"")," ")</f>
        <v xml:space="preserve"> </v>
      </c>
    </row>
    <row r="299" spans="2:8" ht="15.75">
      <c r="B299" s="31" t="str">
        <f t="shared" ref="B299" si="578">IF(AND($P$5&gt;0,B295&lt;$M$5),B295+1,"")</f>
        <v/>
      </c>
      <c r="C299" s="36" t="str">
        <f>IFERROR(IF($C$1&lt;&gt;"",INDEX('RE-Supplier'!$C$4:$C$1300,MATCH($B299,'RE-Supplier'!$U$4:$U$1300,0),1),"")," ")</f>
        <v xml:space="preserve"> </v>
      </c>
      <c r="D299" s="35" t="str">
        <f>IFERROR(IF($C$1&lt;&gt;"",INDEX('RE-Supplier'!$D$4:$D$1300,MATCH($B299,'RE-Supplier'!$U$4:$U$1300,0),1),"")," ")</f>
        <v xml:space="preserve"> </v>
      </c>
      <c r="E299" s="35" t="str">
        <f t="shared" ref="E299" si="579">IF(AND($C$1&lt;&gt;"",ISNUMBER(B299)),"مرتجع مورد","")</f>
        <v/>
      </c>
      <c r="F299" s="18" t="str">
        <f>IFERROR(IF($C$1&lt;&gt;"",INDEX('RE-Supplier'!$G$4:$G$1300,MATCH($B299,'RE-Supplier'!$U$4:$U$1300,0),1),"")," ")</f>
        <v xml:space="preserve"> </v>
      </c>
      <c r="G299" s="32" t="str">
        <f>IFERROR(IF($C$1&lt;&gt;"",INDEX('RE-Supplier'!$H$4:$H$1300,MATCH($B299,'RE-Supplier'!$U$4:$U$1300,0),1),"")," ")</f>
        <v xml:space="preserve"> </v>
      </c>
      <c r="H299" s="34" t="str">
        <f>IFERROR(IF($C$1&lt;&gt;"",INDEX('RE-Supplier'!$I$4:$I$1300,MATCH($B299,'RE-Supplier'!$U$4:$U$1300,0),1),"")," ")</f>
        <v xml:space="preserve"> </v>
      </c>
    </row>
    <row r="300" spans="2:8" ht="15.75">
      <c r="B300" s="29" t="str">
        <f t="shared" ref="B300" si="580">IF(AND($M$5&gt;0,B296&lt;$M$5),B296+1,"")</f>
        <v/>
      </c>
      <c r="C300" s="36" t="str">
        <f>IFERROR(IF($C$1&lt;&gt;"",INDEX(ADD!$C$4:$C$1300,MATCH($B300,ADD!$U$4:$U$1300,0),1),"")," ")</f>
        <v xml:space="preserve"> </v>
      </c>
      <c r="D300" s="35" t="str">
        <f>IFERROR(IF($C$1&lt;&gt;"",INDEX(ADD!$D$4:$D$1300,MATCH($B300,ADD!$U$4:$U$1300,0),1),"")," ")</f>
        <v xml:space="preserve"> </v>
      </c>
      <c r="E300" s="35" t="str">
        <f t="shared" ref="E300" si="581">IF(AND($C$1&lt;&gt;"",ISNUMBER(B300)),"وارد","")</f>
        <v/>
      </c>
      <c r="F300" s="18" t="str">
        <f>IFERROR(IF($C$1&lt;&gt;"",INDEX(ADD!$G$4:$G$1300,MATCH($B300,ADD!$U$4:$U$1300,0),1),"")," ")</f>
        <v xml:space="preserve"> </v>
      </c>
      <c r="G300" s="32" t="str">
        <f>IFERROR(IF($C$1&lt;&gt;"",INDEX(ADD!$H$4:$H$1300,MATCH($B300,ADD!$U$4:$U$1300,0),1),"")," ")</f>
        <v xml:space="preserve"> </v>
      </c>
      <c r="H300" s="34" t="str">
        <f>IFERROR(IF($C$1&lt;&gt;"",INDEX(ADD!$I$4:$I$1300,MATCH($B300,ADD!$U$4:$U$1300,0),1),"")," ")</f>
        <v xml:space="preserve"> </v>
      </c>
    </row>
    <row r="301" spans="2:8" ht="15.75">
      <c r="B301" s="30" t="str">
        <f t="shared" ref="B301" si="582">IF(AND($N$5&gt;0,B297&lt;$N$5),B297+1,"")</f>
        <v/>
      </c>
      <c r="C301" s="36" t="str">
        <f>IFERROR(IF($C$1&lt;&gt;"",INDEX('RE-coustmer'!$C$4:$C$1300,MATCH($B301,'RE-coustmer'!$U$4:$U$1300,0),1),"")," ")</f>
        <v xml:space="preserve"> </v>
      </c>
      <c r="D301" s="35" t="str">
        <f>IFERROR(IF($C$1&lt;&gt;"",INDEX('RE-coustmer'!$D$4:$D$1300,MATCH($B301,'RE-coustmer'!$U$4:$U$1300,0),1),"")," ")</f>
        <v xml:space="preserve"> </v>
      </c>
      <c r="E301" s="35" t="str">
        <f t="shared" ref="E301" si="583">IF(AND($C$1&lt;&gt;"",ISNUMBER(B301)),"مرتجع عميل","")</f>
        <v/>
      </c>
      <c r="F301" s="18" t="str">
        <f>IFERROR(IF($C$1&lt;&gt;"",INDEX('RE-coustmer'!$G$4:$G$1300,MATCH($B301,OUT!$U$4:$U$1300,0),1),"")," ")</f>
        <v xml:space="preserve"> </v>
      </c>
      <c r="G301" s="32" t="str">
        <f>IFERROR(IF($C$1&lt;&gt;"",INDEX('RE-coustmer'!$H$4:$H$1300,MATCH($B301,'RE-coustmer'!$U$4:$U$1300,0),1),"")," ")</f>
        <v xml:space="preserve"> </v>
      </c>
      <c r="H301" s="34" t="str">
        <f>IFERROR(IF($C$1&lt;&gt;"",INDEX('RE-coustmer'!$I$4:$I$1300,MATCH($B301,'RE-coustmer'!$U$4:$U$1300,0),1),"")," ")</f>
        <v xml:space="preserve"> </v>
      </c>
    </row>
    <row r="302" spans="2:8" ht="15.75">
      <c r="B302" s="8" t="str">
        <f t="shared" ref="B302" si="584">IF(AND($O$5&gt;0,B298&lt;$O$5),B298+1,"")</f>
        <v/>
      </c>
      <c r="C302" s="36" t="str">
        <f>IFERROR(IF($C$1&lt;&gt;"",INDEX(OUT!$C$4:$C$1300,MATCH($B302,OUT!$U$4:$U$1300,0),1),"")," ")</f>
        <v xml:space="preserve"> </v>
      </c>
      <c r="D302" s="35" t="str">
        <f>IFERROR(IF($C$1&lt;&gt;"",INDEX(OUT!$D$4:$D$1300,MATCH($B302,OUT!$U$4:$U$1300,0),1),"")," ")</f>
        <v xml:space="preserve"> </v>
      </c>
      <c r="E302" s="35" t="str">
        <f t="shared" ref="E302" si="585">IF(AND($C$1&lt;&gt;"",ISNUMBER(B302)),"منصرف","")</f>
        <v/>
      </c>
      <c r="F302" s="18" t="str">
        <f>IFERROR(IF($C$1&lt;&gt;"",INDEX(OUT!$G$4:$G$1300,MATCH($B302,OUT!$U$4:$U$1300,0),1),"")," ")</f>
        <v xml:space="preserve"> </v>
      </c>
      <c r="G302" s="32" t="str">
        <f>IFERROR(IF($C$1&lt;&gt;"",INDEX(OUT!$H$4:$H$1300,MATCH($B302,OUT!$U$4:$U$1300,0),1),"")," ")</f>
        <v xml:space="preserve"> </v>
      </c>
      <c r="H302" s="34" t="str">
        <f>IFERROR(IF($C$1&lt;&gt;"",INDEX(OUT!$I$4:$I$1300,MATCH($B302,OUT!$U$4:$U$1300,0),1),"")," ")</f>
        <v xml:space="preserve"> </v>
      </c>
    </row>
    <row r="303" spans="2:8" ht="15.75">
      <c r="B303" s="31" t="str">
        <f t="shared" ref="B303" si="586">IF(AND($P$5&gt;0,B299&lt;$M$5),B299+1,"")</f>
        <v/>
      </c>
      <c r="C303" s="36" t="str">
        <f>IFERROR(IF($C$1&lt;&gt;"",INDEX('RE-Supplier'!$C$4:$C$1300,MATCH($B303,'RE-Supplier'!$U$4:$U$1300,0),1),"")," ")</f>
        <v xml:space="preserve"> </v>
      </c>
      <c r="D303" s="35" t="str">
        <f>IFERROR(IF($C$1&lt;&gt;"",INDEX('RE-Supplier'!$D$4:$D$1300,MATCH($B303,'RE-Supplier'!$U$4:$U$1300,0),1),"")," ")</f>
        <v xml:space="preserve"> </v>
      </c>
      <c r="E303" s="35" t="str">
        <f t="shared" ref="E303" si="587">IF(AND($C$1&lt;&gt;"",ISNUMBER(B303)),"مرتجع مورد","")</f>
        <v/>
      </c>
      <c r="F303" s="18" t="str">
        <f>IFERROR(IF($C$1&lt;&gt;"",INDEX('RE-Supplier'!$G$4:$G$1300,MATCH($B303,'RE-Supplier'!$U$4:$U$1300,0),1),"")," ")</f>
        <v xml:space="preserve"> </v>
      </c>
      <c r="G303" s="32" t="str">
        <f>IFERROR(IF($C$1&lt;&gt;"",INDEX('RE-Supplier'!$H$4:$H$1300,MATCH($B303,'RE-Supplier'!$U$4:$U$1300,0),1),"")," ")</f>
        <v xml:space="preserve"> </v>
      </c>
      <c r="H303" s="34" t="str">
        <f>IFERROR(IF($C$1&lt;&gt;"",INDEX('RE-Supplier'!$I$4:$I$1300,MATCH($B303,'RE-Supplier'!$U$4:$U$1300,0),1),"")," ")</f>
        <v xml:space="preserve"> </v>
      </c>
    </row>
    <row r="304" spans="2:8" ht="15.75">
      <c r="B304" s="29" t="str">
        <f t="shared" ref="B304" si="588">IF(AND($M$5&gt;0,B300&lt;$M$5),B300+1,"")</f>
        <v/>
      </c>
      <c r="C304" s="36" t="str">
        <f>IFERROR(IF($C$1&lt;&gt;"",INDEX(ADD!$C$4:$C$1300,MATCH($B304,ADD!$U$4:$U$1300,0),1),"")," ")</f>
        <v xml:space="preserve"> </v>
      </c>
      <c r="D304" s="35" t="str">
        <f>IFERROR(IF($C$1&lt;&gt;"",INDEX(ADD!$D$4:$D$1300,MATCH($B304,ADD!$U$4:$U$1300,0),1),"")," ")</f>
        <v xml:space="preserve"> </v>
      </c>
      <c r="E304" s="35" t="str">
        <f t="shared" ref="E304" si="589">IF(AND($C$1&lt;&gt;"",ISNUMBER(B304)),"وارد","")</f>
        <v/>
      </c>
      <c r="F304" s="18" t="str">
        <f>IFERROR(IF($C$1&lt;&gt;"",INDEX(ADD!$G$4:$G$1300,MATCH($B304,ADD!$U$4:$U$1300,0),1),"")," ")</f>
        <v xml:space="preserve"> </v>
      </c>
      <c r="G304" s="32" t="str">
        <f>IFERROR(IF($C$1&lt;&gt;"",INDEX(ADD!$H$4:$H$1300,MATCH($B304,ADD!$U$4:$U$1300,0),1),"")," ")</f>
        <v xml:space="preserve"> </v>
      </c>
      <c r="H304" s="34" t="str">
        <f>IFERROR(IF($C$1&lt;&gt;"",INDEX(ADD!$I$4:$I$1300,MATCH($B304,ADD!$U$4:$U$1300,0),1),"")," ")</f>
        <v xml:space="preserve"> </v>
      </c>
    </row>
    <row r="305" spans="2:8" ht="15.75">
      <c r="B305" s="30" t="str">
        <f t="shared" ref="B305" si="590">IF(AND($N$5&gt;0,B301&lt;$N$5),B301+1,"")</f>
        <v/>
      </c>
      <c r="C305" s="36" t="str">
        <f>IFERROR(IF($C$1&lt;&gt;"",INDEX('RE-coustmer'!$C$4:$C$1300,MATCH($B305,'RE-coustmer'!$U$4:$U$1300,0),1),"")," ")</f>
        <v xml:space="preserve"> </v>
      </c>
      <c r="D305" s="35" t="str">
        <f>IFERROR(IF($C$1&lt;&gt;"",INDEX('RE-coustmer'!$D$4:$D$1300,MATCH($B305,'RE-coustmer'!$U$4:$U$1300,0),1),"")," ")</f>
        <v xml:space="preserve"> </v>
      </c>
      <c r="E305" s="35" t="str">
        <f t="shared" ref="E305" si="591">IF(AND($C$1&lt;&gt;"",ISNUMBER(B305)),"مرتجع عميل","")</f>
        <v/>
      </c>
      <c r="F305" s="18" t="str">
        <f>IFERROR(IF($C$1&lt;&gt;"",INDEX('RE-coustmer'!$G$4:$G$1300,MATCH($B305,OUT!$U$4:$U$1300,0),1),"")," ")</f>
        <v xml:space="preserve"> </v>
      </c>
      <c r="G305" s="32" t="str">
        <f>IFERROR(IF($C$1&lt;&gt;"",INDEX('RE-coustmer'!$H$4:$H$1300,MATCH($B305,'RE-coustmer'!$U$4:$U$1300,0),1),"")," ")</f>
        <v xml:space="preserve"> </v>
      </c>
      <c r="H305" s="34" t="str">
        <f>IFERROR(IF($C$1&lt;&gt;"",INDEX('RE-coustmer'!$I$4:$I$1300,MATCH($B305,'RE-coustmer'!$U$4:$U$1300,0),1),"")," ")</f>
        <v xml:space="preserve"> </v>
      </c>
    </row>
    <row r="306" spans="2:8" ht="15.75">
      <c r="B306" s="8" t="str">
        <f t="shared" ref="B306" si="592">IF(AND($O$5&gt;0,B302&lt;$O$5),B302+1,"")</f>
        <v/>
      </c>
      <c r="C306" s="36" t="str">
        <f>IFERROR(IF($C$1&lt;&gt;"",INDEX(OUT!$C$4:$C$1300,MATCH($B306,OUT!$U$4:$U$1300,0),1),"")," ")</f>
        <v xml:space="preserve"> </v>
      </c>
      <c r="D306" s="35" t="str">
        <f>IFERROR(IF($C$1&lt;&gt;"",INDEX(OUT!$D$4:$D$1300,MATCH($B306,OUT!$U$4:$U$1300,0),1),"")," ")</f>
        <v xml:space="preserve"> </v>
      </c>
      <c r="E306" s="35" t="str">
        <f t="shared" ref="E306" si="593">IF(AND($C$1&lt;&gt;"",ISNUMBER(B306)),"منصرف","")</f>
        <v/>
      </c>
      <c r="F306" s="18" t="str">
        <f>IFERROR(IF($C$1&lt;&gt;"",INDEX(OUT!$G$4:$G$1300,MATCH($B306,OUT!$U$4:$U$1300,0),1),"")," ")</f>
        <v xml:space="preserve"> </v>
      </c>
      <c r="G306" s="32" t="str">
        <f>IFERROR(IF($C$1&lt;&gt;"",INDEX(OUT!$H$4:$H$1300,MATCH($B306,OUT!$U$4:$U$1300,0),1),"")," ")</f>
        <v xml:space="preserve"> </v>
      </c>
      <c r="H306" s="34" t="str">
        <f>IFERROR(IF($C$1&lt;&gt;"",INDEX(OUT!$I$4:$I$1300,MATCH($B306,OUT!$U$4:$U$1300,0),1),"")," ")</f>
        <v xml:space="preserve"> </v>
      </c>
    </row>
    <row r="307" spans="2:8" ht="15.75">
      <c r="B307" s="31" t="str">
        <f t="shared" ref="B307" si="594">IF(AND($P$5&gt;0,B303&lt;$M$5),B303+1,"")</f>
        <v/>
      </c>
      <c r="C307" s="36" t="str">
        <f>IFERROR(IF($C$1&lt;&gt;"",INDEX('RE-Supplier'!$C$4:$C$1300,MATCH($B307,'RE-Supplier'!$U$4:$U$1300,0),1),"")," ")</f>
        <v xml:space="preserve"> </v>
      </c>
      <c r="D307" s="35" t="str">
        <f>IFERROR(IF($C$1&lt;&gt;"",INDEX('RE-Supplier'!$D$4:$D$1300,MATCH($B307,'RE-Supplier'!$U$4:$U$1300,0),1),"")," ")</f>
        <v xml:space="preserve"> </v>
      </c>
      <c r="E307" s="35" t="str">
        <f t="shared" ref="E307" si="595">IF(AND($C$1&lt;&gt;"",ISNUMBER(B307)),"مرتجع مورد","")</f>
        <v/>
      </c>
      <c r="F307" s="18" t="str">
        <f>IFERROR(IF($C$1&lt;&gt;"",INDEX('RE-Supplier'!$G$4:$G$1300,MATCH($B307,'RE-Supplier'!$U$4:$U$1300,0),1),"")," ")</f>
        <v xml:space="preserve"> </v>
      </c>
      <c r="G307" s="32" t="str">
        <f>IFERROR(IF($C$1&lt;&gt;"",INDEX('RE-Supplier'!$H$4:$H$1300,MATCH($B307,'RE-Supplier'!$U$4:$U$1300,0),1),"")," ")</f>
        <v xml:space="preserve"> </v>
      </c>
      <c r="H307" s="34" t="str">
        <f>IFERROR(IF($C$1&lt;&gt;"",INDEX('RE-Supplier'!$I$4:$I$1300,MATCH($B307,'RE-Supplier'!$U$4:$U$1300,0),1),"")," ")</f>
        <v xml:space="preserve"> </v>
      </c>
    </row>
    <row r="308" spans="2:8" ht="15.75">
      <c r="B308" s="29" t="str">
        <f t="shared" ref="B308" si="596">IF(AND($M$5&gt;0,B304&lt;$M$5),B304+1,"")</f>
        <v/>
      </c>
      <c r="C308" s="36" t="str">
        <f>IFERROR(IF($C$1&lt;&gt;"",INDEX(ADD!$C$4:$C$1300,MATCH($B308,ADD!$U$4:$U$1300,0),1),"")," ")</f>
        <v xml:space="preserve"> </v>
      </c>
      <c r="D308" s="35" t="str">
        <f>IFERROR(IF($C$1&lt;&gt;"",INDEX(ADD!$D$4:$D$1300,MATCH($B308,ADD!$U$4:$U$1300,0),1),"")," ")</f>
        <v xml:space="preserve"> </v>
      </c>
      <c r="E308" s="35" t="str">
        <f t="shared" ref="E308" si="597">IF(AND($C$1&lt;&gt;"",ISNUMBER(B308)),"وارد","")</f>
        <v/>
      </c>
      <c r="F308" s="18" t="str">
        <f>IFERROR(IF($C$1&lt;&gt;"",INDEX(ADD!$G$4:$G$1300,MATCH($B308,ADD!$U$4:$U$1300,0),1),"")," ")</f>
        <v xml:space="preserve"> </v>
      </c>
      <c r="G308" s="32" t="str">
        <f>IFERROR(IF($C$1&lt;&gt;"",INDEX(ADD!$H$4:$H$1300,MATCH($B308,ADD!$U$4:$U$1300,0),1),"")," ")</f>
        <v xml:space="preserve"> </v>
      </c>
      <c r="H308" s="34" t="str">
        <f>IFERROR(IF($C$1&lt;&gt;"",INDEX(ADD!$I$4:$I$1300,MATCH($B308,ADD!$U$4:$U$1300,0),1),"")," ")</f>
        <v xml:space="preserve"> </v>
      </c>
    </row>
    <row r="309" spans="2:8" ht="15.75">
      <c r="B309" s="30" t="str">
        <f t="shared" ref="B309" si="598">IF(AND($N$5&gt;0,B305&lt;$N$5),B305+1,"")</f>
        <v/>
      </c>
      <c r="C309" s="36" t="str">
        <f>IFERROR(IF($C$1&lt;&gt;"",INDEX('RE-coustmer'!$C$4:$C$1300,MATCH($B309,'RE-coustmer'!$U$4:$U$1300,0),1),"")," ")</f>
        <v xml:space="preserve"> </v>
      </c>
      <c r="D309" s="35" t="str">
        <f>IFERROR(IF($C$1&lt;&gt;"",INDEX('RE-coustmer'!$D$4:$D$1300,MATCH($B309,'RE-coustmer'!$U$4:$U$1300,0),1),"")," ")</f>
        <v xml:space="preserve"> </v>
      </c>
      <c r="E309" s="35" t="str">
        <f t="shared" ref="E309" si="599">IF(AND($C$1&lt;&gt;"",ISNUMBER(B309)),"مرتجع عميل","")</f>
        <v/>
      </c>
      <c r="F309" s="18" t="str">
        <f>IFERROR(IF($C$1&lt;&gt;"",INDEX('RE-coustmer'!$G$4:$G$1300,MATCH($B309,OUT!$U$4:$U$1300,0),1),"")," ")</f>
        <v xml:space="preserve"> </v>
      </c>
      <c r="G309" s="32" t="str">
        <f>IFERROR(IF($C$1&lt;&gt;"",INDEX('RE-coustmer'!$H$4:$H$1300,MATCH($B309,'RE-coustmer'!$U$4:$U$1300,0),1),"")," ")</f>
        <v xml:space="preserve"> </v>
      </c>
      <c r="H309" s="34" t="str">
        <f>IFERROR(IF($C$1&lt;&gt;"",INDEX('RE-coustmer'!$I$4:$I$1300,MATCH($B309,'RE-coustmer'!$U$4:$U$1300,0),1),"")," ")</f>
        <v xml:space="preserve"> </v>
      </c>
    </row>
    <row r="310" spans="2:8" ht="15.75">
      <c r="B310" s="8" t="str">
        <f t="shared" ref="B310" si="600">IF(AND($O$5&gt;0,B306&lt;$O$5),B306+1,"")</f>
        <v/>
      </c>
      <c r="C310" s="36" t="str">
        <f>IFERROR(IF($C$1&lt;&gt;"",INDEX(OUT!$C$4:$C$1300,MATCH($B310,OUT!$U$4:$U$1300,0),1),"")," ")</f>
        <v xml:space="preserve"> </v>
      </c>
      <c r="D310" s="35" t="str">
        <f>IFERROR(IF($C$1&lt;&gt;"",INDEX(OUT!$D$4:$D$1300,MATCH($B310,OUT!$U$4:$U$1300,0),1),"")," ")</f>
        <v xml:space="preserve"> </v>
      </c>
      <c r="E310" s="35" t="str">
        <f t="shared" ref="E310" si="601">IF(AND($C$1&lt;&gt;"",ISNUMBER(B310)),"منصرف","")</f>
        <v/>
      </c>
      <c r="F310" s="18" t="str">
        <f>IFERROR(IF($C$1&lt;&gt;"",INDEX(OUT!$G$4:$G$1300,MATCH($B310,OUT!$U$4:$U$1300,0),1),"")," ")</f>
        <v xml:space="preserve"> </v>
      </c>
      <c r="G310" s="32" t="str">
        <f>IFERROR(IF($C$1&lt;&gt;"",INDEX(OUT!$H$4:$H$1300,MATCH($B310,OUT!$U$4:$U$1300,0),1),"")," ")</f>
        <v xml:space="preserve"> </v>
      </c>
      <c r="H310" s="34" t="str">
        <f>IFERROR(IF($C$1&lt;&gt;"",INDEX(OUT!$I$4:$I$1300,MATCH($B310,OUT!$U$4:$U$1300,0),1),"")," ")</f>
        <v xml:space="preserve"> </v>
      </c>
    </row>
    <row r="311" spans="2:8" ht="15.75">
      <c r="B311" s="31" t="str">
        <f t="shared" ref="B311" si="602">IF(AND($P$5&gt;0,B307&lt;$M$5),B307+1,"")</f>
        <v/>
      </c>
      <c r="C311" s="36" t="str">
        <f>IFERROR(IF($C$1&lt;&gt;"",INDEX('RE-Supplier'!$C$4:$C$1300,MATCH($B311,'RE-Supplier'!$U$4:$U$1300,0),1),"")," ")</f>
        <v xml:space="preserve"> </v>
      </c>
      <c r="D311" s="35" t="str">
        <f>IFERROR(IF($C$1&lt;&gt;"",INDEX('RE-Supplier'!$D$4:$D$1300,MATCH($B311,'RE-Supplier'!$U$4:$U$1300,0),1),"")," ")</f>
        <v xml:space="preserve"> </v>
      </c>
      <c r="E311" s="35" t="str">
        <f t="shared" ref="E311" si="603">IF(AND($C$1&lt;&gt;"",ISNUMBER(B311)),"مرتجع مورد","")</f>
        <v/>
      </c>
      <c r="F311" s="18" t="str">
        <f>IFERROR(IF($C$1&lt;&gt;"",INDEX('RE-Supplier'!$G$4:$G$1300,MATCH($B311,'RE-Supplier'!$U$4:$U$1300,0),1),"")," ")</f>
        <v xml:space="preserve"> </v>
      </c>
      <c r="G311" s="32" t="str">
        <f>IFERROR(IF($C$1&lt;&gt;"",INDEX('RE-Supplier'!$H$4:$H$1300,MATCH($B311,'RE-Supplier'!$U$4:$U$1300,0),1),"")," ")</f>
        <v xml:space="preserve"> </v>
      </c>
      <c r="H311" s="34" t="str">
        <f>IFERROR(IF($C$1&lt;&gt;"",INDEX('RE-Supplier'!$I$4:$I$1300,MATCH($B311,'RE-Supplier'!$U$4:$U$1300,0),1),"")," ")</f>
        <v xml:space="preserve"> </v>
      </c>
    </row>
    <row r="312" spans="2:8" ht="15.75">
      <c r="B312" s="29" t="str">
        <f t="shared" ref="B312" si="604">IF(AND($M$5&gt;0,B308&lt;$M$5),B308+1,"")</f>
        <v/>
      </c>
      <c r="C312" s="36" t="str">
        <f>IFERROR(IF($C$1&lt;&gt;"",INDEX(ADD!$C$4:$C$1300,MATCH($B312,ADD!$U$4:$U$1300,0),1),"")," ")</f>
        <v xml:space="preserve"> </v>
      </c>
      <c r="D312" s="35" t="str">
        <f>IFERROR(IF($C$1&lt;&gt;"",INDEX(ADD!$D$4:$D$1300,MATCH($B312,ADD!$U$4:$U$1300,0),1),"")," ")</f>
        <v xml:space="preserve"> </v>
      </c>
      <c r="E312" s="35" t="str">
        <f t="shared" ref="E312" si="605">IF(AND($C$1&lt;&gt;"",ISNUMBER(B312)),"وارد","")</f>
        <v/>
      </c>
      <c r="F312" s="18" t="str">
        <f>IFERROR(IF($C$1&lt;&gt;"",INDEX(ADD!$G$4:$G$1300,MATCH($B312,ADD!$U$4:$U$1300,0),1),"")," ")</f>
        <v xml:space="preserve"> </v>
      </c>
      <c r="G312" s="32" t="str">
        <f>IFERROR(IF($C$1&lt;&gt;"",INDEX(ADD!$H$4:$H$1300,MATCH($B312,ADD!$U$4:$U$1300,0),1),"")," ")</f>
        <v xml:space="preserve"> </v>
      </c>
      <c r="H312" s="34" t="str">
        <f>IFERROR(IF($C$1&lt;&gt;"",INDEX(ADD!$I$4:$I$1300,MATCH($B312,ADD!$U$4:$U$1300,0),1),"")," ")</f>
        <v xml:space="preserve"> </v>
      </c>
    </row>
    <row r="313" spans="2:8" ht="15.75">
      <c r="B313" s="30" t="str">
        <f t="shared" ref="B313" si="606">IF(AND($N$5&gt;0,B309&lt;$N$5),B309+1,"")</f>
        <v/>
      </c>
      <c r="C313" s="36" t="str">
        <f>IFERROR(IF($C$1&lt;&gt;"",INDEX('RE-coustmer'!$C$4:$C$1300,MATCH($B313,'RE-coustmer'!$U$4:$U$1300,0),1),"")," ")</f>
        <v xml:space="preserve"> </v>
      </c>
      <c r="D313" s="35" t="str">
        <f>IFERROR(IF($C$1&lt;&gt;"",INDEX('RE-coustmer'!$D$4:$D$1300,MATCH($B313,'RE-coustmer'!$U$4:$U$1300,0),1),"")," ")</f>
        <v xml:space="preserve"> </v>
      </c>
      <c r="E313" s="35" t="str">
        <f t="shared" ref="E313" si="607">IF(AND($C$1&lt;&gt;"",ISNUMBER(B313)),"مرتجع عميل","")</f>
        <v/>
      </c>
      <c r="F313" s="18" t="str">
        <f>IFERROR(IF($C$1&lt;&gt;"",INDEX('RE-coustmer'!$G$4:$G$1300,MATCH($B313,OUT!$U$4:$U$1300,0),1),"")," ")</f>
        <v xml:space="preserve"> </v>
      </c>
      <c r="G313" s="32" t="str">
        <f>IFERROR(IF($C$1&lt;&gt;"",INDEX('RE-coustmer'!$H$4:$H$1300,MATCH($B313,'RE-coustmer'!$U$4:$U$1300,0),1),"")," ")</f>
        <v xml:space="preserve"> </v>
      </c>
      <c r="H313" s="34" t="str">
        <f>IFERROR(IF($C$1&lt;&gt;"",INDEX('RE-coustmer'!$I$4:$I$1300,MATCH($B313,'RE-coustmer'!$U$4:$U$1300,0),1),"")," ")</f>
        <v xml:space="preserve"> </v>
      </c>
    </row>
    <row r="314" spans="2:8" ht="15.75">
      <c r="B314" s="8" t="str">
        <f t="shared" ref="B314" si="608">IF(AND($O$5&gt;0,B310&lt;$O$5),B310+1,"")</f>
        <v/>
      </c>
      <c r="C314" s="36" t="str">
        <f>IFERROR(IF($C$1&lt;&gt;"",INDEX(OUT!$C$4:$C$1300,MATCH($B314,OUT!$U$4:$U$1300,0),1),"")," ")</f>
        <v xml:space="preserve"> </v>
      </c>
      <c r="D314" s="35" t="str">
        <f>IFERROR(IF($C$1&lt;&gt;"",INDEX(OUT!$D$4:$D$1300,MATCH($B314,OUT!$U$4:$U$1300,0),1),"")," ")</f>
        <v xml:space="preserve"> </v>
      </c>
      <c r="E314" s="35" t="str">
        <f t="shared" ref="E314" si="609">IF(AND($C$1&lt;&gt;"",ISNUMBER(B314)),"منصرف","")</f>
        <v/>
      </c>
      <c r="F314" s="18" t="str">
        <f>IFERROR(IF($C$1&lt;&gt;"",INDEX(OUT!$G$4:$G$1300,MATCH($B314,OUT!$U$4:$U$1300,0),1),"")," ")</f>
        <v xml:space="preserve"> </v>
      </c>
      <c r="G314" s="32" t="str">
        <f>IFERROR(IF($C$1&lt;&gt;"",INDEX(OUT!$H$4:$H$1300,MATCH($B314,OUT!$U$4:$U$1300,0),1),"")," ")</f>
        <v xml:space="preserve"> </v>
      </c>
      <c r="H314" s="34" t="str">
        <f>IFERROR(IF($C$1&lt;&gt;"",INDEX(OUT!$I$4:$I$1300,MATCH($B314,OUT!$U$4:$U$1300,0),1),"")," ")</f>
        <v xml:space="preserve"> </v>
      </c>
    </row>
    <row r="315" spans="2:8" ht="15.75">
      <c r="B315" s="31" t="str">
        <f t="shared" ref="B315" si="610">IF(AND($P$5&gt;0,B311&lt;$M$5),B311+1,"")</f>
        <v/>
      </c>
      <c r="C315" s="36" t="str">
        <f>IFERROR(IF($C$1&lt;&gt;"",INDEX('RE-Supplier'!$C$4:$C$1300,MATCH($B315,'RE-Supplier'!$U$4:$U$1300,0),1),"")," ")</f>
        <v xml:space="preserve"> </v>
      </c>
      <c r="D315" s="35" t="str">
        <f>IFERROR(IF($C$1&lt;&gt;"",INDEX('RE-Supplier'!$D$4:$D$1300,MATCH($B315,'RE-Supplier'!$U$4:$U$1300,0),1),"")," ")</f>
        <v xml:space="preserve"> </v>
      </c>
      <c r="E315" s="35" t="str">
        <f t="shared" ref="E315" si="611">IF(AND($C$1&lt;&gt;"",ISNUMBER(B315)),"مرتجع مورد","")</f>
        <v/>
      </c>
      <c r="F315" s="18" t="str">
        <f>IFERROR(IF($C$1&lt;&gt;"",INDEX('RE-Supplier'!$G$4:$G$1300,MATCH($B315,'RE-Supplier'!$U$4:$U$1300,0),1),"")," ")</f>
        <v xml:space="preserve"> </v>
      </c>
      <c r="G315" s="32" t="str">
        <f>IFERROR(IF($C$1&lt;&gt;"",INDEX('RE-Supplier'!$H$4:$H$1300,MATCH($B315,'RE-Supplier'!$U$4:$U$1300,0),1),"")," ")</f>
        <v xml:space="preserve"> </v>
      </c>
      <c r="H315" s="34" t="str">
        <f>IFERROR(IF($C$1&lt;&gt;"",INDEX('RE-Supplier'!$I$4:$I$1300,MATCH($B315,'RE-Supplier'!$U$4:$U$1300,0),1),"")," ")</f>
        <v xml:space="preserve"> </v>
      </c>
    </row>
    <row r="316" spans="2:8" ht="15.75">
      <c r="B316" s="29" t="str">
        <f t="shared" ref="B316" si="612">IF(AND($M$5&gt;0,B312&lt;$M$5),B312+1,"")</f>
        <v/>
      </c>
      <c r="C316" s="36" t="str">
        <f>IFERROR(IF($C$1&lt;&gt;"",INDEX(ADD!$C$4:$C$1300,MATCH($B316,ADD!$U$4:$U$1300,0),1),"")," ")</f>
        <v xml:space="preserve"> </v>
      </c>
      <c r="D316" s="35" t="str">
        <f>IFERROR(IF($C$1&lt;&gt;"",INDEX(ADD!$D$4:$D$1300,MATCH($B316,ADD!$U$4:$U$1300,0),1),"")," ")</f>
        <v xml:space="preserve"> </v>
      </c>
      <c r="E316" s="35" t="str">
        <f t="shared" ref="E316" si="613">IF(AND($C$1&lt;&gt;"",ISNUMBER(B316)),"وارد","")</f>
        <v/>
      </c>
      <c r="F316" s="18" t="str">
        <f>IFERROR(IF($C$1&lt;&gt;"",INDEX(ADD!$G$4:$G$1300,MATCH($B316,ADD!$U$4:$U$1300,0),1),"")," ")</f>
        <v xml:space="preserve"> </v>
      </c>
      <c r="G316" s="32" t="str">
        <f>IFERROR(IF($C$1&lt;&gt;"",INDEX(ADD!$H$4:$H$1300,MATCH($B316,ADD!$U$4:$U$1300,0),1),"")," ")</f>
        <v xml:space="preserve"> </v>
      </c>
      <c r="H316" s="34" t="str">
        <f>IFERROR(IF($C$1&lt;&gt;"",INDEX(ADD!$I$4:$I$1300,MATCH($B316,ADD!$U$4:$U$1300,0),1),"")," ")</f>
        <v xml:space="preserve"> </v>
      </c>
    </row>
    <row r="317" spans="2:8" ht="15.75">
      <c r="B317" s="30" t="str">
        <f t="shared" ref="B317" si="614">IF(AND($N$5&gt;0,B313&lt;$N$5),B313+1,"")</f>
        <v/>
      </c>
      <c r="C317" s="36" t="str">
        <f>IFERROR(IF($C$1&lt;&gt;"",INDEX('RE-coustmer'!$C$4:$C$1300,MATCH($B317,'RE-coustmer'!$U$4:$U$1300,0),1),"")," ")</f>
        <v xml:space="preserve"> </v>
      </c>
      <c r="D317" s="35" t="str">
        <f>IFERROR(IF($C$1&lt;&gt;"",INDEX('RE-coustmer'!$D$4:$D$1300,MATCH($B317,'RE-coustmer'!$U$4:$U$1300,0),1),"")," ")</f>
        <v xml:space="preserve"> </v>
      </c>
      <c r="E317" s="35" t="str">
        <f t="shared" ref="E317" si="615">IF(AND($C$1&lt;&gt;"",ISNUMBER(B317)),"مرتجع عميل","")</f>
        <v/>
      </c>
      <c r="F317" s="18" t="str">
        <f>IFERROR(IF($C$1&lt;&gt;"",INDEX('RE-coustmer'!$G$4:$G$1300,MATCH($B317,OUT!$U$4:$U$1300,0),1),"")," ")</f>
        <v xml:space="preserve"> </v>
      </c>
      <c r="G317" s="32" t="str">
        <f>IFERROR(IF($C$1&lt;&gt;"",INDEX('RE-coustmer'!$H$4:$H$1300,MATCH($B317,'RE-coustmer'!$U$4:$U$1300,0),1),"")," ")</f>
        <v xml:space="preserve"> </v>
      </c>
      <c r="H317" s="34" t="str">
        <f>IFERROR(IF($C$1&lt;&gt;"",INDEX('RE-coustmer'!$I$4:$I$1300,MATCH($B317,'RE-coustmer'!$U$4:$U$1300,0),1),"")," ")</f>
        <v xml:space="preserve"> </v>
      </c>
    </row>
    <row r="318" spans="2:8" ht="15.75">
      <c r="B318" s="8" t="str">
        <f t="shared" ref="B318" si="616">IF(AND($O$5&gt;0,B314&lt;$O$5),B314+1,"")</f>
        <v/>
      </c>
      <c r="C318" s="36" t="str">
        <f>IFERROR(IF($C$1&lt;&gt;"",INDEX(OUT!$C$4:$C$1300,MATCH($B318,OUT!$U$4:$U$1300,0),1),"")," ")</f>
        <v xml:space="preserve"> </v>
      </c>
      <c r="D318" s="35" t="str">
        <f>IFERROR(IF($C$1&lt;&gt;"",INDEX(OUT!$D$4:$D$1300,MATCH($B318,OUT!$U$4:$U$1300,0),1),"")," ")</f>
        <v xml:space="preserve"> </v>
      </c>
      <c r="E318" s="35" t="str">
        <f t="shared" ref="E318" si="617">IF(AND($C$1&lt;&gt;"",ISNUMBER(B318)),"منصرف","")</f>
        <v/>
      </c>
      <c r="F318" s="18" t="str">
        <f>IFERROR(IF($C$1&lt;&gt;"",INDEX(OUT!$G$4:$G$1300,MATCH($B318,OUT!$U$4:$U$1300,0),1),"")," ")</f>
        <v xml:space="preserve"> </v>
      </c>
      <c r="G318" s="32" t="str">
        <f>IFERROR(IF($C$1&lt;&gt;"",INDEX(OUT!$H$4:$H$1300,MATCH($B318,OUT!$U$4:$U$1300,0),1),"")," ")</f>
        <v xml:space="preserve"> </v>
      </c>
      <c r="H318" s="34" t="str">
        <f>IFERROR(IF($C$1&lt;&gt;"",INDEX(OUT!$I$4:$I$1300,MATCH($B318,OUT!$U$4:$U$1300,0),1),"")," ")</f>
        <v xml:space="preserve"> </v>
      </c>
    </row>
    <row r="319" spans="2:8" ht="15.75">
      <c r="B319" s="31" t="str">
        <f t="shared" ref="B319" si="618">IF(AND($P$5&gt;0,B315&lt;$M$5),B315+1,"")</f>
        <v/>
      </c>
      <c r="C319" s="36" t="str">
        <f>IFERROR(IF($C$1&lt;&gt;"",INDEX('RE-Supplier'!$C$4:$C$1300,MATCH($B319,'RE-Supplier'!$U$4:$U$1300,0),1),"")," ")</f>
        <v xml:space="preserve"> </v>
      </c>
      <c r="D319" s="35" t="str">
        <f>IFERROR(IF($C$1&lt;&gt;"",INDEX('RE-Supplier'!$D$4:$D$1300,MATCH($B319,'RE-Supplier'!$U$4:$U$1300,0),1),"")," ")</f>
        <v xml:space="preserve"> </v>
      </c>
      <c r="E319" s="35" t="str">
        <f t="shared" ref="E319" si="619">IF(AND($C$1&lt;&gt;"",ISNUMBER(B319)),"مرتجع مورد","")</f>
        <v/>
      </c>
      <c r="F319" s="18" t="str">
        <f>IFERROR(IF($C$1&lt;&gt;"",INDEX('RE-Supplier'!$G$4:$G$1300,MATCH($B319,'RE-Supplier'!$U$4:$U$1300,0),1),"")," ")</f>
        <v xml:space="preserve"> </v>
      </c>
      <c r="G319" s="32" t="str">
        <f>IFERROR(IF($C$1&lt;&gt;"",INDEX('RE-Supplier'!$H$4:$H$1300,MATCH($B319,'RE-Supplier'!$U$4:$U$1300,0),1),"")," ")</f>
        <v xml:space="preserve"> </v>
      </c>
      <c r="H319" s="34" t="str">
        <f>IFERROR(IF($C$1&lt;&gt;"",INDEX('RE-Supplier'!$I$4:$I$1300,MATCH($B319,'RE-Supplier'!$U$4:$U$1300,0),1),"")," ")</f>
        <v xml:space="preserve"> </v>
      </c>
    </row>
    <row r="320" spans="2:8" ht="15.75">
      <c r="B320" s="29" t="str">
        <f t="shared" ref="B320" si="620">IF(AND($M$5&gt;0,B316&lt;$M$5),B316+1,"")</f>
        <v/>
      </c>
      <c r="C320" s="36" t="str">
        <f>IFERROR(IF($C$1&lt;&gt;"",INDEX(ADD!$C$4:$C$1300,MATCH($B320,ADD!$U$4:$U$1300,0),1),"")," ")</f>
        <v xml:space="preserve"> </v>
      </c>
      <c r="D320" s="35" t="str">
        <f>IFERROR(IF($C$1&lt;&gt;"",INDEX(ADD!$D$4:$D$1300,MATCH($B320,ADD!$U$4:$U$1300,0),1),"")," ")</f>
        <v xml:space="preserve"> </v>
      </c>
      <c r="E320" s="35" t="str">
        <f t="shared" ref="E320" si="621">IF(AND($C$1&lt;&gt;"",ISNUMBER(B320)),"وارد","")</f>
        <v/>
      </c>
      <c r="F320" s="18" t="str">
        <f>IFERROR(IF($C$1&lt;&gt;"",INDEX(ADD!$G$4:$G$1300,MATCH($B320,ADD!$U$4:$U$1300,0),1),"")," ")</f>
        <v xml:space="preserve"> </v>
      </c>
      <c r="G320" s="32" t="str">
        <f>IFERROR(IF($C$1&lt;&gt;"",INDEX(ADD!$H$4:$H$1300,MATCH($B320,ADD!$U$4:$U$1300,0),1),"")," ")</f>
        <v xml:space="preserve"> </v>
      </c>
      <c r="H320" s="34" t="str">
        <f>IFERROR(IF($C$1&lt;&gt;"",INDEX(ADD!$I$4:$I$1300,MATCH($B320,ADD!$U$4:$U$1300,0),1),"")," ")</f>
        <v xml:space="preserve"> </v>
      </c>
    </row>
    <row r="321" spans="2:8" ht="15.75">
      <c r="B321" s="30" t="str">
        <f t="shared" ref="B321" si="622">IF(AND($N$5&gt;0,B317&lt;$N$5),B317+1,"")</f>
        <v/>
      </c>
      <c r="C321" s="36" t="str">
        <f>IFERROR(IF($C$1&lt;&gt;"",INDEX('RE-coustmer'!$C$4:$C$1300,MATCH($B321,'RE-coustmer'!$U$4:$U$1300,0),1),"")," ")</f>
        <v xml:space="preserve"> </v>
      </c>
      <c r="D321" s="35" t="str">
        <f>IFERROR(IF($C$1&lt;&gt;"",INDEX('RE-coustmer'!$D$4:$D$1300,MATCH($B321,'RE-coustmer'!$U$4:$U$1300,0),1),"")," ")</f>
        <v xml:space="preserve"> </v>
      </c>
      <c r="E321" s="35" t="str">
        <f t="shared" ref="E321" si="623">IF(AND($C$1&lt;&gt;"",ISNUMBER(B321)),"مرتجع عميل","")</f>
        <v/>
      </c>
      <c r="F321" s="18" t="str">
        <f>IFERROR(IF($C$1&lt;&gt;"",INDEX('RE-coustmer'!$G$4:$G$1300,MATCH($B321,OUT!$U$4:$U$1300,0),1),"")," ")</f>
        <v xml:space="preserve"> </v>
      </c>
      <c r="G321" s="32" t="str">
        <f>IFERROR(IF($C$1&lt;&gt;"",INDEX('RE-coustmer'!$H$4:$H$1300,MATCH($B321,'RE-coustmer'!$U$4:$U$1300,0),1),"")," ")</f>
        <v xml:space="preserve"> </v>
      </c>
      <c r="H321" s="34" t="str">
        <f>IFERROR(IF($C$1&lt;&gt;"",INDEX('RE-coustmer'!$I$4:$I$1300,MATCH($B321,'RE-coustmer'!$U$4:$U$1300,0),1),"")," ")</f>
        <v xml:space="preserve"> </v>
      </c>
    </row>
    <row r="322" spans="2:8" ht="15.75">
      <c r="B322" s="8" t="str">
        <f t="shared" ref="B322" si="624">IF(AND($O$5&gt;0,B318&lt;$O$5),B318+1,"")</f>
        <v/>
      </c>
      <c r="C322" s="36" t="str">
        <f>IFERROR(IF($C$1&lt;&gt;"",INDEX(OUT!$C$4:$C$1300,MATCH($B322,OUT!$U$4:$U$1300,0),1),"")," ")</f>
        <v xml:space="preserve"> </v>
      </c>
      <c r="D322" s="35" t="str">
        <f>IFERROR(IF($C$1&lt;&gt;"",INDEX(OUT!$D$4:$D$1300,MATCH($B322,OUT!$U$4:$U$1300,0),1),"")," ")</f>
        <v xml:space="preserve"> </v>
      </c>
      <c r="E322" s="35" t="str">
        <f t="shared" ref="E322" si="625">IF(AND($C$1&lt;&gt;"",ISNUMBER(B322)),"منصرف","")</f>
        <v/>
      </c>
      <c r="F322" s="18" t="str">
        <f>IFERROR(IF($C$1&lt;&gt;"",INDEX(OUT!$G$4:$G$1300,MATCH($B322,OUT!$U$4:$U$1300,0),1),"")," ")</f>
        <v xml:space="preserve"> </v>
      </c>
      <c r="G322" s="32" t="str">
        <f>IFERROR(IF($C$1&lt;&gt;"",INDEX(OUT!$H$4:$H$1300,MATCH($B322,OUT!$U$4:$U$1300,0),1),"")," ")</f>
        <v xml:space="preserve"> </v>
      </c>
      <c r="H322" s="34" t="str">
        <f>IFERROR(IF($C$1&lt;&gt;"",INDEX(OUT!$I$4:$I$1300,MATCH($B322,OUT!$U$4:$U$1300,0),1),"")," ")</f>
        <v xml:space="preserve"> </v>
      </c>
    </row>
    <row r="323" spans="2:8" ht="15.75">
      <c r="B323" s="31" t="str">
        <f t="shared" ref="B323" si="626">IF(AND($P$5&gt;0,B319&lt;$M$5),B319+1,"")</f>
        <v/>
      </c>
      <c r="C323" s="36" t="str">
        <f>IFERROR(IF($C$1&lt;&gt;"",INDEX('RE-Supplier'!$C$4:$C$1300,MATCH($B323,'RE-Supplier'!$U$4:$U$1300,0),1),"")," ")</f>
        <v xml:space="preserve"> </v>
      </c>
      <c r="D323" s="35" t="str">
        <f>IFERROR(IF($C$1&lt;&gt;"",INDEX('RE-Supplier'!$D$4:$D$1300,MATCH($B323,'RE-Supplier'!$U$4:$U$1300,0),1),"")," ")</f>
        <v xml:space="preserve"> </v>
      </c>
      <c r="E323" s="35" t="str">
        <f t="shared" ref="E323" si="627">IF(AND($C$1&lt;&gt;"",ISNUMBER(B323)),"مرتجع مورد","")</f>
        <v/>
      </c>
      <c r="F323" s="18" t="str">
        <f>IFERROR(IF($C$1&lt;&gt;"",INDEX('RE-Supplier'!$G$4:$G$1300,MATCH($B323,'RE-Supplier'!$U$4:$U$1300,0),1),"")," ")</f>
        <v xml:space="preserve"> </v>
      </c>
      <c r="G323" s="32" t="str">
        <f>IFERROR(IF($C$1&lt;&gt;"",INDEX('RE-Supplier'!$H$4:$H$1300,MATCH($B323,'RE-Supplier'!$U$4:$U$1300,0),1),"")," ")</f>
        <v xml:space="preserve"> </v>
      </c>
      <c r="H323" s="34" t="str">
        <f>IFERROR(IF($C$1&lt;&gt;"",INDEX('RE-Supplier'!$I$4:$I$1300,MATCH($B323,'RE-Supplier'!$U$4:$U$1300,0),1),"")," ")</f>
        <v xml:space="preserve"> </v>
      </c>
    </row>
    <row r="324" spans="2:8" ht="15.75">
      <c r="B324" s="29" t="str">
        <f t="shared" ref="B324" si="628">IF(AND($M$5&gt;0,B320&lt;$M$5),B320+1,"")</f>
        <v/>
      </c>
      <c r="C324" s="36" t="str">
        <f>IFERROR(IF($C$1&lt;&gt;"",INDEX(ADD!$C$4:$C$1300,MATCH($B324,ADD!$U$4:$U$1300,0),1),"")," ")</f>
        <v xml:space="preserve"> </v>
      </c>
      <c r="D324" s="35" t="str">
        <f>IFERROR(IF($C$1&lt;&gt;"",INDEX(ADD!$D$4:$D$1300,MATCH($B324,ADD!$U$4:$U$1300,0),1),"")," ")</f>
        <v xml:space="preserve"> </v>
      </c>
      <c r="E324" s="35" t="str">
        <f t="shared" ref="E324" si="629">IF(AND($C$1&lt;&gt;"",ISNUMBER(B324)),"وارد","")</f>
        <v/>
      </c>
      <c r="F324" s="18" t="str">
        <f>IFERROR(IF($C$1&lt;&gt;"",INDEX(ADD!$G$4:$G$1300,MATCH($B324,ADD!$U$4:$U$1300,0),1),"")," ")</f>
        <v xml:space="preserve"> </v>
      </c>
      <c r="G324" s="32" t="str">
        <f>IFERROR(IF($C$1&lt;&gt;"",INDEX(ADD!$H$4:$H$1300,MATCH($B324,ADD!$U$4:$U$1300,0),1),"")," ")</f>
        <v xml:space="preserve"> </v>
      </c>
      <c r="H324" s="34" t="str">
        <f>IFERROR(IF($C$1&lt;&gt;"",INDEX(ADD!$I$4:$I$1300,MATCH($B324,ADD!$U$4:$U$1300,0),1),"")," ")</f>
        <v xml:space="preserve"> </v>
      </c>
    </row>
    <row r="325" spans="2:8" ht="15.75">
      <c r="B325" s="30" t="str">
        <f t="shared" ref="B325" si="630">IF(AND($N$5&gt;0,B321&lt;$N$5),B321+1,"")</f>
        <v/>
      </c>
      <c r="C325" s="36" t="str">
        <f>IFERROR(IF($C$1&lt;&gt;"",INDEX('RE-coustmer'!$C$4:$C$1300,MATCH($B325,'RE-coustmer'!$U$4:$U$1300,0),1),"")," ")</f>
        <v xml:space="preserve"> </v>
      </c>
      <c r="D325" s="35" t="str">
        <f>IFERROR(IF($C$1&lt;&gt;"",INDEX('RE-coustmer'!$D$4:$D$1300,MATCH($B325,'RE-coustmer'!$U$4:$U$1300,0),1),"")," ")</f>
        <v xml:space="preserve"> </v>
      </c>
      <c r="E325" s="35" t="str">
        <f t="shared" ref="E325" si="631">IF(AND($C$1&lt;&gt;"",ISNUMBER(B325)),"مرتجع عميل","")</f>
        <v/>
      </c>
      <c r="F325" s="18" t="str">
        <f>IFERROR(IF($C$1&lt;&gt;"",INDEX('RE-coustmer'!$G$4:$G$1300,MATCH($B325,OUT!$U$4:$U$1300,0),1),"")," ")</f>
        <v xml:space="preserve"> </v>
      </c>
      <c r="G325" s="32" t="str">
        <f>IFERROR(IF($C$1&lt;&gt;"",INDEX('RE-coustmer'!$H$4:$H$1300,MATCH($B325,'RE-coustmer'!$U$4:$U$1300,0),1),"")," ")</f>
        <v xml:space="preserve"> </v>
      </c>
      <c r="H325" s="34" t="str">
        <f>IFERROR(IF($C$1&lt;&gt;"",INDEX('RE-coustmer'!$I$4:$I$1300,MATCH($B325,'RE-coustmer'!$U$4:$U$1300,0),1),"")," ")</f>
        <v xml:space="preserve"> </v>
      </c>
    </row>
    <row r="326" spans="2:8" ht="15.75">
      <c r="B326" s="8" t="str">
        <f t="shared" ref="B326" si="632">IF(AND($O$5&gt;0,B322&lt;$O$5),B322+1,"")</f>
        <v/>
      </c>
      <c r="C326" s="36" t="str">
        <f>IFERROR(IF($C$1&lt;&gt;"",INDEX(OUT!$C$4:$C$1300,MATCH($B326,OUT!$U$4:$U$1300,0),1),"")," ")</f>
        <v xml:space="preserve"> </v>
      </c>
      <c r="D326" s="35" t="str">
        <f>IFERROR(IF($C$1&lt;&gt;"",INDEX(OUT!$D$4:$D$1300,MATCH($B326,OUT!$U$4:$U$1300,0),1),"")," ")</f>
        <v xml:space="preserve"> </v>
      </c>
      <c r="E326" s="35" t="str">
        <f t="shared" ref="E326" si="633">IF(AND($C$1&lt;&gt;"",ISNUMBER(B326)),"منصرف","")</f>
        <v/>
      </c>
      <c r="F326" s="18" t="str">
        <f>IFERROR(IF($C$1&lt;&gt;"",INDEX(OUT!$G$4:$G$1300,MATCH($B326,OUT!$U$4:$U$1300,0),1),"")," ")</f>
        <v xml:space="preserve"> </v>
      </c>
      <c r="G326" s="32" t="str">
        <f>IFERROR(IF($C$1&lt;&gt;"",INDEX(OUT!$H$4:$H$1300,MATCH($B326,OUT!$U$4:$U$1300,0),1),"")," ")</f>
        <v xml:space="preserve"> </v>
      </c>
      <c r="H326" s="34" t="str">
        <f>IFERROR(IF($C$1&lt;&gt;"",INDEX(OUT!$I$4:$I$1300,MATCH($B326,OUT!$U$4:$U$1300,0),1),"")," ")</f>
        <v xml:space="preserve"> </v>
      </c>
    </row>
    <row r="327" spans="2:8" ht="15.75">
      <c r="B327" s="31" t="str">
        <f t="shared" ref="B327" si="634">IF(AND($P$5&gt;0,B323&lt;$M$5),B323+1,"")</f>
        <v/>
      </c>
      <c r="C327" s="36" t="str">
        <f>IFERROR(IF($C$1&lt;&gt;"",INDEX('RE-Supplier'!$C$4:$C$1300,MATCH($B327,'RE-Supplier'!$U$4:$U$1300,0),1),"")," ")</f>
        <v xml:space="preserve"> </v>
      </c>
      <c r="D327" s="35" t="str">
        <f>IFERROR(IF($C$1&lt;&gt;"",INDEX('RE-Supplier'!$D$4:$D$1300,MATCH($B327,'RE-Supplier'!$U$4:$U$1300,0),1),"")," ")</f>
        <v xml:space="preserve"> </v>
      </c>
      <c r="E327" s="35" t="str">
        <f t="shared" ref="E327" si="635">IF(AND($C$1&lt;&gt;"",ISNUMBER(B327)),"مرتجع مورد","")</f>
        <v/>
      </c>
      <c r="F327" s="18" t="str">
        <f>IFERROR(IF($C$1&lt;&gt;"",INDEX('RE-Supplier'!$G$4:$G$1300,MATCH($B327,'RE-Supplier'!$U$4:$U$1300,0),1),"")," ")</f>
        <v xml:space="preserve"> </v>
      </c>
      <c r="G327" s="32" t="str">
        <f>IFERROR(IF($C$1&lt;&gt;"",INDEX('RE-Supplier'!$H$4:$H$1300,MATCH($B327,'RE-Supplier'!$U$4:$U$1300,0),1),"")," ")</f>
        <v xml:space="preserve"> </v>
      </c>
      <c r="H327" s="34" t="str">
        <f>IFERROR(IF($C$1&lt;&gt;"",INDEX('RE-Supplier'!$I$4:$I$1300,MATCH($B327,'RE-Supplier'!$U$4:$U$1300,0),1),"")," ")</f>
        <v xml:space="preserve"> </v>
      </c>
    </row>
    <row r="328" spans="2:8" ht="15.75">
      <c r="B328" s="29" t="str">
        <f t="shared" ref="B328" si="636">IF(AND($M$5&gt;0,B324&lt;$M$5),B324+1,"")</f>
        <v/>
      </c>
      <c r="C328" s="36" t="str">
        <f>IFERROR(IF($C$1&lt;&gt;"",INDEX(ADD!$C$4:$C$1300,MATCH($B328,ADD!$U$4:$U$1300,0),1),"")," ")</f>
        <v xml:space="preserve"> </v>
      </c>
      <c r="D328" s="35" t="str">
        <f>IFERROR(IF($C$1&lt;&gt;"",INDEX(ADD!$D$4:$D$1300,MATCH($B328,ADD!$U$4:$U$1300,0),1),"")," ")</f>
        <v xml:space="preserve"> </v>
      </c>
      <c r="E328" s="35" t="str">
        <f t="shared" ref="E328" si="637">IF(AND($C$1&lt;&gt;"",ISNUMBER(B328)),"وارد","")</f>
        <v/>
      </c>
      <c r="F328" s="18" t="str">
        <f>IFERROR(IF($C$1&lt;&gt;"",INDEX(ADD!$G$4:$G$1300,MATCH($B328,ADD!$U$4:$U$1300,0),1),"")," ")</f>
        <v xml:space="preserve"> </v>
      </c>
      <c r="G328" s="32" t="str">
        <f>IFERROR(IF($C$1&lt;&gt;"",INDEX(ADD!$H$4:$H$1300,MATCH($B328,ADD!$U$4:$U$1300,0),1),"")," ")</f>
        <v xml:space="preserve"> </v>
      </c>
      <c r="H328" s="34" t="str">
        <f>IFERROR(IF($C$1&lt;&gt;"",INDEX(ADD!$I$4:$I$1300,MATCH($B328,ADD!$U$4:$U$1300,0),1),"")," ")</f>
        <v xml:space="preserve"> </v>
      </c>
    </row>
    <row r="329" spans="2:8" ht="15.75">
      <c r="B329" s="30" t="str">
        <f t="shared" ref="B329" si="638">IF(AND($N$5&gt;0,B325&lt;$N$5),B325+1,"")</f>
        <v/>
      </c>
      <c r="C329" s="36" t="str">
        <f>IFERROR(IF($C$1&lt;&gt;"",INDEX('RE-coustmer'!$C$4:$C$1300,MATCH($B329,'RE-coustmer'!$U$4:$U$1300,0),1),"")," ")</f>
        <v xml:space="preserve"> </v>
      </c>
      <c r="D329" s="35" t="str">
        <f>IFERROR(IF($C$1&lt;&gt;"",INDEX('RE-coustmer'!$D$4:$D$1300,MATCH($B329,'RE-coustmer'!$U$4:$U$1300,0),1),"")," ")</f>
        <v xml:space="preserve"> </v>
      </c>
      <c r="E329" s="35" t="str">
        <f t="shared" ref="E329" si="639">IF(AND($C$1&lt;&gt;"",ISNUMBER(B329)),"مرتجع عميل","")</f>
        <v/>
      </c>
      <c r="F329" s="18" t="str">
        <f>IFERROR(IF($C$1&lt;&gt;"",INDEX('RE-coustmer'!$G$4:$G$1300,MATCH($B329,OUT!$U$4:$U$1300,0),1),"")," ")</f>
        <v xml:space="preserve"> </v>
      </c>
      <c r="G329" s="32" t="str">
        <f>IFERROR(IF($C$1&lt;&gt;"",INDEX('RE-coustmer'!$H$4:$H$1300,MATCH($B329,'RE-coustmer'!$U$4:$U$1300,0),1),"")," ")</f>
        <v xml:space="preserve"> </v>
      </c>
      <c r="H329" s="34" t="str">
        <f>IFERROR(IF($C$1&lt;&gt;"",INDEX('RE-coustmer'!$I$4:$I$1300,MATCH($B329,'RE-coustmer'!$U$4:$U$1300,0),1),"")," ")</f>
        <v xml:space="preserve"> </v>
      </c>
    </row>
    <row r="330" spans="2:8" ht="15.75">
      <c r="B330" s="8" t="str">
        <f t="shared" ref="B330" si="640">IF(AND($O$5&gt;0,B326&lt;$O$5),B326+1,"")</f>
        <v/>
      </c>
      <c r="C330" s="36" t="str">
        <f>IFERROR(IF($C$1&lt;&gt;"",INDEX(OUT!$C$4:$C$1300,MATCH($B330,OUT!$U$4:$U$1300,0),1),"")," ")</f>
        <v xml:space="preserve"> </v>
      </c>
      <c r="D330" s="35" t="str">
        <f>IFERROR(IF($C$1&lt;&gt;"",INDEX(OUT!$D$4:$D$1300,MATCH($B330,OUT!$U$4:$U$1300,0),1),"")," ")</f>
        <v xml:space="preserve"> </v>
      </c>
      <c r="E330" s="35" t="str">
        <f t="shared" ref="E330" si="641">IF(AND($C$1&lt;&gt;"",ISNUMBER(B330)),"منصرف","")</f>
        <v/>
      </c>
      <c r="F330" s="18" t="str">
        <f>IFERROR(IF($C$1&lt;&gt;"",INDEX(OUT!$G$4:$G$1300,MATCH($B330,OUT!$U$4:$U$1300,0),1),"")," ")</f>
        <v xml:space="preserve"> </v>
      </c>
      <c r="G330" s="32" t="str">
        <f>IFERROR(IF($C$1&lt;&gt;"",INDEX(OUT!$H$4:$H$1300,MATCH($B330,OUT!$U$4:$U$1300,0),1),"")," ")</f>
        <v xml:space="preserve"> </v>
      </c>
      <c r="H330" s="34" t="str">
        <f>IFERROR(IF($C$1&lt;&gt;"",INDEX(OUT!$I$4:$I$1300,MATCH($B330,OUT!$U$4:$U$1300,0),1),"")," ")</f>
        <v xml:space="preserve"> </v>
      </c>
    </row>
    <row r="331" spans="2:8" ht="15.75">
      <c r="B331" s="31" t="str">
        <f t="shared" ref="B331" si="642">IF(AND($P$5&gt;0,B327&lt;$M$5),B327+1,"")</f>
        <v/>
      </c>
      <c r="C331" s="36" t="str">
        <f>IFERROR(IF($C$1&lt;&gt;"",INDEX('RE-Supplier'!$C$4:$C$1300,MATCH($B331,'RE-Supplier'!$U$4:$U$1300,0),1),"")," ")</f>
        <v xml:space="preserve"> </v>
      </c>
      <c r="D331" s="35" t="str">
        <f>IFERROR(IF($C$1&lt;&gt;"",INDEX('RE-Supplier'!$D$4:$D$1300,MATCH($B331,'RE-Supplier'!$U$4:$U$1300,0),1),"")," ")</f>
        <v xml:space="preserve"> </v>
      </c>
      <c r="E331" s="35" t="str">
        <f t="shared" ref="E331" si="643">IF(AND($C$1&lt;&gt;"",ISNUMBER(B331)),"مرتجع مورد","")</f>
        <v/>
      </c>
      <c r="F331" s="18" t="str">
        <f>IFERROR(IF($C$1&lt;&gt;"",INDEX('RE-Supplier'!$G$4:$G$1300,MATCH($B331,'RE-Supplier'!$U$4:$U$1300,0),1),"")," ")</f>
        <v xml:space="preserve"> </v>
      </c>
      <c r="G331" s="32" t="str">
        <f>IFERROR(IF($C$1&lt;&gt;"",INDEX('RE-Supplier'!$H$4:$H$1300,MATCH($B331,'RE-Supplier'!$U$4:$U$1300,0),1),"")," ")</f>
        <v xml:space="preserve"> </v>
      </c>
      <c r="H331" s="34" t="str">
        <f>IFERROR(IF($C$1&lt;&gt;"",INDEX('RE-Supplier'!$I$4:$I$1300,MATCH($B331,'RE-Supplier'!$U$4:$U$1300,0),1),"")," ")</f>
        <v xml:space="preserve"> </v>
      </c>
    </row>
    <row r="332" spans="2:8" ht="15.75">
      <c r="B332" s="29" t="str">
        <f t="shared" ref="B332" si="644">IF(AND($M$5&gt;0,B328&lt;$M$5),B328+1,"")</f>
        <v/>
      </c>
      <c r="C332" s="36" t="str">
        <f>IFERROR(IF($C$1&lt;&gt;"",INDEX(ADD!$C$4:$C$1300,MATCH($B332,ADD!$U$4:$U$1300,0),1),"")," ")</f>
        <v xml:space="preserve"> </v>
      </c>
      <c r="D332" s="35" t="str">
        <f>IFERROR(IF($C$1&lt;&gt;"",INDEX(ADD!$D$4:$D$1300,MATCH($B332,ADD!$U$4:$U$1300,0),1),"")," ")</f>
        <v xml:space="preserve"> </v>
      </c>
      <c r="E332" s="35" t="str">
        <f t="shared" ref="E332" si="645">IF(AND($C$1&lt;&gt;"",ISNUMBER(B332)),"وارد","")</f>
        <v/>
      </c>
      <c r="F332" s="18" t="str">
        <f>IFERROR(IF($C$1&lt;&gt;"",INDEX(ADD!$G$4:$G$1300,MATCH($B332,ADD!$U$4:$U$1300,0),1),"")," ")</f>
        <v xml:space="preserve"> </v>
      </c>
      <c r="G332" s="32" t="str">
        <f>IFERROR(IF($C$1&lt;&gt;"",INDEX(ADD!$H$4:$H$1300,MATCH($B332,ADD!$U$4:$U$1300,0),1),"")," ")</f>
        <v xml:space="preserve"> </v>
      </c>
      <c r="H332" s="34" t="str">
        <f>IFERROR(IF($C$1&lt;&gt;"",INDEX(ADD!$I$4:$I$1300,MATCH($B332,ADD!$U$4:$U$1300,0),1),"")," ")</f>
        <v xml:space="preserve"> </v>
      </c>
    </row>
    <row r="333" spans="2:8" ht="15.75">
      <c r="B333" s="30" t="str">
        <f t="shared" ref="B333" si="646">IF(AND($N$5&gt;0,B329&lt;$N$5),B329+1,"")</f>
        <v/>
      </c>
      <c r="C333" s="36" t="str">
        <f>IFERROR(IF($C$1&lt;&gt;"",INDEX('RE-coustmer'!$C$4:$C$1300,MATCH($B333,'RE-coustmer'!$U$4:$U$1300,0),1),"")," ")</f>
        <v xml:space="preserve"> </v>
      </c>
      <c r="D333" s="35" t="str">
        <f>IFERROR(IF($C$1&lt;&gt;"",INDEX('RE-coustmer'!$D$4:$D$1300,MATCH($B333,'RE-coustmer'!$U$4:$U$1300,0),1),"")," ")</f>
        <v xml:space="preserve"> </v>
      </c>
      <c r="E333" s="35" t="str">
        <f t="shared" ref="E333" si="647">IF(AND($C$1&lt;&gt;"",ISNUMBER(B333)),"مرتجع عميل","")</f>
        <v/>
      </c>
      <c r="F333" s="18" t="str">
        <f>IFERROR(IF($C$1&lt;&gt;"",INDEX('RE-coustmer'!$G$4:$G$1300,MATCH($B333,OUT!$U$4:$U$1300,0),1),"")," ")</f>
        <v xml:space="preserve"> </v>
      </c>
      <c r="G333" s="32" t="str">
        <f>IFERROR(IF($C$1&lt;&gt;"",INDEX('RE-coustmer'!$H$4:$H$1300,MATCH($B333,'RE-coustmer'!$U$4:$U$1300,0),1),"")," ")</f>
        <v xml:space="preserve"> </v>
      </c>
      <c r="H333" s="34" t="str">
        <f>IFERROR(IF($C$1&lt;&gt;"",INDEX('RE-coustmer'!$I$4:$I$1300,MATCH($B333,'RE-coustmer'!$U$4:$U$1300,0),1),"")," ")</f>
        <v xml:space="preserve"> </v>
      </c>
    </row>
    <row r="334" spans="2:8" ht="15.75">
      <c r="B334" s="8" t="str">
        <f t="shared" ref="B334" si="648">IF(AND($O$5&gt;0,B330&lt;$O$5),B330+1,"")</f>
        <v/>
      </c>
      <c r="C334" s="36" t="str">
        <f>IFERROR(IF($C$1&lt;&gt;"",INDEX(OUT!$C$4:$C$1300,MATCH($B334,OUT!$U$4:$U$1300,0),1),"")," ")</f>
        <v xml:space="preserve"> </v>
      </c>
      <c r="D334" s="35" t="str">
        <f>IFERROR(IF($C$1&lt;&gt;"",INDEX(OUT!$D$4:$D$1300,MATCH($B334,OUT!$U$4:$U$1300,0),1),"")," ")</f>
        <v xml:space="preserve"> </v>
      </c>
      <c r="E334" s="35" t="str">
        <f t="shared" ref="E334" si="649">IF(AND($C$1&lt;&gt;"",ISNUMBER(B334)),"منصرف","")</f>
        <v/>
      </c>
      <c r="F334" s="18" t="str">
        <f>IFERROR(IF($C$1&lt;&gt;"",INDEX(OUT!$G$4:$G$1300,MATCH($B334,OUT!$U$4:$U$1300,0),1),"")," ")</f>
        <v xml:space="preserve"> </v>
      </c>
      <c r="G334" s="32" t="str">
        <f>IFERROR(IF($C$1&lt;&gt;"",INDEX(OUT!$H$4:$H$1300,MATCH($B334,OUT!$U$4:$U$1300,0),1),"")," ")</f>
        <v xml:space="preserve"> </v>
      </c>
      <c r="H334" s="34" t="str">
        <f>IFERROR(IF($C$1&lt;&gt;"",INDEX(OUT!$I$4:$I$1300,MATCH($B334,OUT!$U$4:$U$1300,0),1),"")," ")</f>
        <v xml:space="preserve"> </v>
      </c>
    </row>
    <row r="335" spans="2:8" ht="15.75">
      <c r="B335" s="31" t="str">
        <f t="shared" ref="B335" si="650">IF(AND($P$5&gt;0,B331&lt;$M$5),B331+1,"")</f>
        <v/>
      </c>
      <c r="C335" s="36" t="str">
        <f>IFERROR(IF($C$1&lt;&gt;"",INDEX('RE-Supplier'!$C$4:$C$1300,MATCH($B335,'RE-Supplier'!$U$4:$U$1300,0),1),"")," ")</f>
        <v xml:space="preserve"> </v>
      </c>
      <c r="D335" s="35" t="str">
        <f>IFERROR(IF($C$1&lt;&gt;"",INDEX('RE-Supplier'!$D$4:$D$1300,MATCH($B335,'RE-Supplier'!$U$4:$U$1300,0),1),"")," ")</f>
        <v xml:space="preserve"> </v>
      </c>
      <c r="E335" s="35" t="str">
        <f t="shared" ref="E335" si="651">IF(AND($C$1&lt;&gt;"",ISNUMBER(B335)),"مرتجع مورد","")</f>
        <v/>
      </c>
      <c r="F335" s="18" t="str">
        <f>IFERROR(IF($C$1&lt;&gt;"",INDEX('RE-Supplier'!$G$4:$G$1300,MATCH($B335,'RE-Supplier'!$U$4:$U$1300,0),1),"")," ")</f>
        <v xml:space="preserve"> </v>
      </c>
      <c r="G335" s="32" t="str">
        <f>IFERROR(IF($C$1&lt;&gt;"",INDEX('RE-Supplier'!$H$4:$H$1300,MATCH($B335,'RE-Supplier'!$U$4:$U$1300,0),1),"")," ")</f>
        <v xml:space="preserve"> </v>
      </c>
      <c r="H335" s="34" t="str">
        <f>IFERROR(IF($C$1&lt;&gt;"",INDEX('RE-Supplier'!$I$4:$I$1300,MATCH($B335,'RE-Supplier'!$U$4:$U$1300,0),1),"")," ")</f>
        <v xml:space="preserve"> </v>
      </c>
    </row>
    <row r="336" spans="2:8" ht="15.75">
      <c r="B336" s="29" t="str">
        <f t="shared" ref="B336" si="652">IF(AND($M$5&gt;0,B332&lt;$M$5),B332+1,"")</f>
        <v/>
      </c>
      <c r="C336" s="36" t="str">
        <f>IFERROR(IF($C$1&lt;&gt;"",INDEX(ADD!$C$4:$C$1300,MATCH($B336,ADD!$U$4:$U$1300,0),1),"")," ")</f>
        <v xml:space="preserve"> </v>
      </c>
      <c r="D336" s="35" t="str">
        <f>IFERROR(IF($C$1&lt;&gt;"",INDEX(ADD!$D$4:$D$1300,MATCH($B336,ADD!$U$4:$U$1300,0),1),"")," ")</f>
        <v xml:space="preserve"> </v>
      </c>
      <c r="E336" s="35" t="str">
        <f t="shared" ref="E336" si="653">IF(AND($C$1&lt;&gt;"",ISNUMBER(B336)),"وارد","")</f>
        <v/>
      </c>
      <c r="F336" s="18" t="str">
        <f>IFERROR(IF($C$1&lt;&gt;"",INDEX(ADD!$G$4:$G$1300,MATCH($B336,ADD!$U$4:$U$1300,0),1),"")," ")</f>
        <v xml:space="preserve"> </v>
      </c>
      <c r="G336" s="32" t="str">
        <f>IFERROR(IF($C$1&lt;&gt;"",INDEX(ADD!$H$4:$H$1300,MATCH($B336,ADD!$U$4:$U$1300,0),1),"")," ")</f>
        <v xml:space="preserve"> </v>
      </c>
      <c r="H336" s="34" t="str">
        <f>IFERROR(IF($C$1&lt;&gt;"",INDEX(ADD!$I$4:$I$1300,MATCH($B336,ADD!$U$4:$U$1300,0),1),"")," ")</f>
        <v xml:space="preserve"> </v>
      </c>
    </row>
    <row r="337" spans="2:8" ht="15.75">
      <c r="B337" s="30" t="str">
        <f t="shared" ref="B337" si="654">IF(AND($N$5&gt;0,B333&lt;$N$5),B333+1,"")</f>
        <v/>
      </c>
      <c r="C337" s="36" t="str">
        <f>IFERROR(IF($C$1&lt;&gt;"",INDEX('RE-coustmer'!$C$4:$C$1300,MATCH($B337,'RE-coustmer'!$U$4:$U$1300,0),1),"")," ")</f>
        <v xml:space="preserve"> </v>
      </c>
      <c r="D337" s="35" t="str">
        <f>IFERROR(IF($C$1&lt;&gt;"",INDEX('RE-coustmer'!$D$4:$D$1300,MATCH($B337,'RE-coustmer'!$U$4:$U$1300,0),1),"")," ")</f>
        <v xml:space="preserve"> </v>
      </c>
      <c r="E337" s="35" t="str">
        <f t="shared" ref="E337" si="655">IF(AND($C$1&lt;&gt;"",ISNUMBER(B337)),"مرتجع عميل","")</f>
        <v/>
      </c>
      <c r="F337" s="18" t="str">
        <f>IFERROR(IF($C$1&lt;&gt;"",INDEX('RE-coustmer'!$G$4:$G$1300,MATCH($B337,OUT!$U$4:$U$1300,0),1),"")," ")</f>
        <v xml:space="preserve"> </v>
      </c>
      <c r="G337" s="32" t="str">
        <f>IFERROR(IF($C$1&lt;&gt;"",INDEX('RE-coustmer'!$H$4:$H$1300,MATCH($B337,'RE-coustmer'!$U$4:$U$1300,0),1),"")," ")</f>
        <v xml:space="preserve"> </v>
      </c>
      <c r="H337" s="34" t="str">
        <f>IFERROR(IF($C$1&lt;&gt;"",INDEX('RE-coustmer'!$I$4:$I$1300,MATCH($B337,'RE-coustmer'!$U$4:$U$1300,0),1),"")," ")</f>
        <v xml:space="preserve"> </v>
      </c>
    </row>
    <row r="338" spans="2:8" ht="15.75">
      <c r="B338" s="8" t="str">
        <f t="shared" ref="B338" si="656">IF(AND($O$5&gt;0,B334&lt;$O$5),B334+1,"")</f>
        <v/>
      </c>
      <c r="C338" s="36" t="str">
        <f>IFERROR(IF($C$1&lt;&gt;"",INDEX(OUT!$C$4:$C$1300,MATCH($B338,OUT!$U$4:$U$1300,0),1),"")," ")</f>
        <v xml:space="preserve"> </v>
      </c>
      <c r="D338" s="35" t="str">
        <f>IFERROR(IF($C$1&lt;&gt;"",INDEX(OUT!$D$4:$D$1300,MATCH($B338,OUT!$U$4:$U$1300,0),1),"")," ")</f>
        <v xml:space="preserve"> </v>
      </c>
      <c r="E338" s="35" t="str">
        <f t="shared" ref="E338" si="657">IF(AND($C$1&lt;&gt;"",ISNUMBER(B338)),"منصرف","")</f>
        <v/>
      </c>
      <c r="F338" s="18" t="str">
        <f>IFERROR(IF($C$1&lt;&gt;"",INDEX(OUT!$G$4:$G$1300,MATCH($B338,OUT!$U$4:$U$1300,0),1),"")," ")</f>
        <v xml:space="preserve"> </v>
      </c>
      <c r="G338" s="32" t="str">
        <f>IFERROR(IF($C$1&lt;&gt;"",INDEX(OUT!$H$4:$H$1300,MATCH($B338,OUT!$U$4:$U$1300,0),1),"")," ")</f>
        <v xml:space="preserve"> </v>
      </c>
      <c r="H338" s="34" t="str">
        <f>IFERROR(IF($C$1&lt;&gt;"",INDEX(OUT!$I$4:$I$1300,MATCH($B338,OUT!$U$4:$U$1300,0),1),"")," ")</f>
        <v xml:space="preserve"> </v>
      </c>
    </row>
    <row r="339" spans="2:8" ht="15.75">
      <c r="B339" s="31" t="str">
        <f t="shared" ref="B339" si="658">IF(AND($P$5&gt;0,B335&lt;$M$5),B335+1,"")</f>
        <v/>
      </c>
      <c r="C339" s="36" t="str">
        <f>IFERROR(IF($C$1&lt;&gt;"",INDEX('RE-Supplier'!$C$4:$C$1300,MATCH($B339,'RE-Supplier'!$U$4:$U$1300,0),1),"")," ")</f>
        <v xml:space="preserve"> </v>
      </c>
      <c r="D339" s="35" t="str">
        <f>IFERROR(IF($C$1&lt;&gt;"",INDEX('RE-Supplier'!$D$4:$D$1300,MATCH($B339,'RE-Supplier'!$U$4:$U$1300,0),1),"")," ")</f>
        <v xml:space="preserve"> </v>
      </c>
      <c r="E339" s="35" t="str">
        <f t="shared" ref="E339" si="659">IF(AND($C$1&lt;&gt;"",ISNUMBER(B339)),"مرتجع مورد","")</f>
        <v/>
      </c>
      <c r="F339" s="18" t="str">
        <f>IFERROR(IF($C$1&lt;&gt;"",INDEX('RE-Supplier'!$G$4:$G$1300,MATCH($B339,'RE-Supplier'!$U$4:$U$1300,0),1),"")," ")</f>
        <v xml:space="preserve"> </v>
      </c>
      <c r="G339" s="32" t="str">
        <f>IFERROR(IF($C$1&lt;&gt;"",INDEX('RE-Supplier'!$H$4:$H$1300,MATCH($B339,'RE-Supplier'!$U$4:$U$1300,0),1),"")," ")</f>
        <v xml:space="preserve"> </v>
      </c>
      <c r="H339" s="34" t="str">
        <f>IFERROR(IF($C$1&lt;&gt;"",INDEX('RE-Supplier'!$I$4:$I$1300,MATCH($B339,'RE-Supplier'!$U$4:$U$1300,0),1),"")," ")</f>
        <v xml:space="preserve"> </v>
      </c>
    </row>
    <row r="340" spans="2:8" ht="15.75">
      <c r="B340" s="29" t="str">
        <f t="shared" ref="B340" si="660">IF(AND($M$5&gt;0,B336&lt;$M$5),B336+1,"")</f>
        <v/>
      </c>
      <c r="C340" s="36" t="str">
        <f>IFERROR(IF($C$1&lt;&gt;"",INDEX(ADD!$C$4:$C$1300,MATCH($B340,ADD!$U$4:$U$1300,0),1),"")," ")</f>
        <v xml:space="preserve"> </v>
      </c>
      <c r="D340" s="35" t="str">
        <f>IFERROR(IF($C$1&lt;&gt;"",INDEX(ADD!$D$4:$D$1300,MATCH($B340,ADD!$U$4:$U$1300,0),1),"")," ")</f>
        <v xml:space="preserve"> </v>
      </c>
      <c r="E340" s="35" t="str">
        <f t="shared" ref="E340" si="661">IF(AND($C$1&lt;&gt;"",ISNUMBER(B340)),"وارد","")</f>
        <v/>
      </c>
      <c r="F340" s="18" t="str">
        <f>IFERROR(IF($C$1&lt;&gt;"",INDEX(ADD!$G$4:$G$1300,MATCH($B340,ADD!$U$4:$U$1300,0),1),"")," ")</f>
        <v xml:space="preserve"> </v>
      </c>
      <c r="G340" s="32" t="str">
        <f>IFERROR(IF($C$1&lt;&gt;"",INDEX(ADD!$H$4:$H$1300,MATCH($B340,ADD!$U$4:$U$1300,0),1),"")," ")</f>
        <v xml:space="preserve"> </v>
      </c>
      <c r="H340" s="34" t="str">
        <f>IFERROR(IF($C$1&lt;&gt;"",INDEX(ADD!$I$4:$I$1300,MATCH($B340,ADD!$U$4:$U$1300,0),1),"")," ")</f>
        <v xml:space="preserve"> </v>
      </c>
    </row>
    <row r="341" spans="2:8" ht="15.75">
      <c r="B341" s="30" t="str">
        <f t="shared" ref="B341" si="662">IF(AND($N$5&gt;0,B337&lt;$N$5),B337+1,"")</f>
        <v/>
      </c>
      <c r="C341" s="36" t="str">
        <f>IFERROR(IF($C$1&lt;&gt;"",INDEX('RE-coustmer'!$C$4:$C$1300,MATCH($B341,'RE-coustmer'!$U$4:$U$1300,0),1),"")," ")</f>
        <v xml:space="preserve"> </v>
      </c>
      <c r="D341" s="35" t="str">
        <f>IFERROR(IF($C$1&lt;&gt;"",INDEX('RE-coustmer'!$D$4:$D$1300,MATCH($B341,'RE-coustmer'!$U$4:$U$1300,0),1),"")," ")</f>
        <v xml:space="preserve"> </v>
      </c>
      <c r="E341" s="35" t="str">
        <f t="shared" ref="E341" si="663">IF(AND($C$1&lt;&gt;"",ISNUMBER(B341)),"مرتجع عميل","")</f>
        <v/>
      </c>
      <c r="F341" s="18" t="str">
        <f>IFERROR(IF($C$1&lt;&gt;"",INDEX('RE-coustmer'!$G$4:$G$1300,MATCH($B341,OUT!$U$4:$U$1300,0),1),"")," ")</f>
        <v xml:space="preserve"> </v>
      </c>
      <c r="G341" s="32" t="str">
        <f>IFERROR(IF($C$1&lt;&gt;"",INDEX('RE-coustmer'!$H$4:$H$1300,MATCH($B341,'RE-coustmer'!$U$4:$U$1300,0),1),"")," ")</f>
        <v xml:space="preserve"> </v>
      </c>
      <c r="H341" s="34" t="str">
        <f>IFERROR(IF($C$1&lt;&gt;"",INDEX('RE-coustmer'!$I$4:$I$1300,MATCH($B341,'RE-coustmer'!$U$4:$U$1300,0),1),"")," ")</f>
        <v xml:space="preserve"> </v>
      </c>
    </row>
    <row r="342" spans="2:8" ht="15.75">
      <c r="B342" s="8" t="str">
        <f t="shared" ref="B342" si="664">IF(AND($O$5&gt;0,B338&lt;$O$5),B338+1,"")</f>
        <v/>
      </c>
      <c r="C342" s="36" t="str">
        <f>IFERROR(IF($C$1&lt;&gt;"",INDEX(OUT!$C$4:$C$1300,MATCH($B342,OUT!$U$4:$U$1300,0),1),"")," ")</f>
        <v xml:space="preserve"> </v>
      </c>
      <c r="D342" s="35" t="str">
        <f>IFERROR(IF($C$1&lt;&gt;"",INDEX(OUT!$D$4:$D$1300,MATCH($B342,OUT!$U$4:$U$1300,0),1),"")," ")</f>
        <v xml:space="preserve"> </v>
      </c>
      <c r="E342" s="35" t="str">
        <f t="shared" ref="E342" si="665">IF(AND($C$1&lt;&gt;"",ISNUMBER(B342)),"منصرف","")</f>
        <v/>
      </c>
      <c r="F342" s="18" t="str">
        <f>IFERROR(IF($C$1&lt;&gt;"",INDEX(OUT!$G$4:$G$1300,MATCH($B342,OUT!$U$4:$U$1300,0),1),"")," ")</f>
        <v xml:space="preserve"> </v>
      </c>
      <c r="G342" s="32" t="str">
        <f>IFERROR(IF($C$1&lt;&gt;"",INDEX(OUT!$H$4:$H$1300,MATCH($B342,OUT!$U$4:$U$1300,0),1),"")," ")</f>
        <v xml:space="preserve"> </v>
      </c>
      <c r="H342" s="34" t="str">
        <f>IFERROR(IF($C$1&lt;&gt;"",INDEX(OUT!$I$4:$I$1300,MATCH($B342,OUT!$U$4:$U$1300,0),1),"")," ")</f>
        <v xml:space="preserve"> </v>
      </c>
    </row>
    <row r="343" spans="2:8" ht="15.75">
      <c r="B343" s="31" t="str">
        <f t="shared" ref="B343" si="666">IF(AND($P$5&gt;0,B339&lt;$M$5),B339+1,"")</f>
        <v/>
      </c>
      <c r="C343" s="36" t="str">
        <f>IFERROR(IF($C$1&lt;&gt;"",INDEX('RE-Supplier'!$C$4:$C$1300,MATCH($B343,'RE-Supplier'!$U$4:$U$1300,0),1),"")," ")</f>
        <v xml:space="preserve"> </v>
      </c>
      <c r="D343" s="35" t="str">
        <f>IFERROR(IF($C$1&lt;&gt;"",INDEX('RE-Supplier'!$D$4:$D$1300,MATCH($B343,'RE-Supplier'!$U$4:$U$1300,0),1),"")," ")</f>
        <v xml:space="preserve"> </v>
      </c>
      <c r="E343" s="35" t="str">
        <f t="shared" ref="E343" si="667">IF(AND($C$1&lt;&gt;"",ISNUMBER(B343)),"مرتجع مورد","")</f>
        <v/>
      </c>
      <c r="F343" s="18" t="str">
        <f>IFERROR(IF($C$1&lt;&gt;"",INDEX('RE-Supplier'!$G$4:$G$1300,MATCH($B343,'RE-Supplier'!$U$4:$U$1300,0),1),"")," ")</f>
        <v xml:space="preserve"> </v>
      </c>
      <c r="G343" s="32" t="str">
        <f>IFERROR(IF($C$1&lt;&gt;"",INDEX('RE-Supplier'!$H$4:$H$1300,MATCH($B343,'RE-Supplier'!$U$4:$U$1300,0),1),"")," ")</f>
        <v xml:space="preserve"> </v>
      </c>
      <c r="H343" s="34" t="str">
        <f>IFERROR(IF($C$1&lt;&gt;"",INDEX('RE-Supplier'!$I$4:$I$1300,MATCH($B343,'RE-Supplier'!$U$4:$U$1300,0),1),"")," ")</f>
        <v xml:space="preserve"> </v>
      </c>
    </row>
    <row r="344" spans="2:8" ht="15.75">
      <c r="B344" s="29" t="str">
        <f t="shared" ref="B344" si="668">IF(AND($M$5&gt;0,B340&lt;$M$5),B340+1,"")</f>
        <v/>
      </c>
      <c r="C344" s="36" t="str">
        <f>IFERROR(IF($C$1&lt;&gt;"",INDEX(ADD!$C$4:$C$1300,MATCH($B344,ADD!$U$4:$U$1300,0),1),"")," ")</f>
        <v xml:space="preserve"> </v>
      </c>
      <c r="D344" s="35" t="str">
        <f>IFERROR(IF($C$1&lt;&gt;"",INDEX(ADD!$D$4:$D$1300,MATCH($B344,ADD!$U$4:$U$1300,0),1),"")," ")</f>
        <v xml:space="preserve"> </v>
      </c>
      <c r="E344" s="35" t="str">
        <f t="shared" ref="E344" si="669">IF(AND($C$1&lt;&gt;"",ISNUMBER(B344)),"وارد","")</f>
        <v/>
      </c>
      <c r="F344" s="18" t="str">
        <f>IFERROR(IF($C$1&lt;&gt;"",INDEX(ADD!$G$4:$G$1300,MATCH($B344,ADD!$U$4:$U$1300,0),1),"")," ")</f>
        <v xml:space="preserve"> </v>
      </c>
      <c r="G344" s="32" t="str">
        <f>IFERROR(IF($C$1&lt;&gt;"",INDEX(ADD!$H$4:$H$1300,MATCH($B344,ADD!$U$4:$U$1300,0),1),"")," ")</f>
        <v xml:space="preserve"> </v>
      </c>
      <c r="H344" s="34" t="str">
        <f>IFERROR(IF($C$1&lt;&gt;"",INDEX(ADD!$I$4:$I$1300,MATCH($B344,ADD!$U$4:$U$1300,0),1),"")," ")</f>
        <v xml:space="preserve"> </v>
      </c>
    </row>
    <row r="345" spans="2:8" ht="15.75">
      <c r="B345" s="30" t="str">
        <f t="shared" ref="B345" si="670">IF(AND($N$5&gt;0,B341&lt;$N$5),B341+1,"")</f>
        <v/>
      </c>
      <c r="C345" s="36" t="str">
        <f>IFERROR(IF($C$1&lt;&gt;"",INDEX('RE-coustmer'!$C$4:$C$1300,MATCH($B345,'RE-coustmer'!$U$4:$U$1300,0),1),"")," ")</f>
        <v xml:space="preserve"> </v>
      </c>
      <c r="D345" s="35" t="str">
        <f>IFERROR(IF($C$1&lt;&gt;"",INDEX('RE-coustmer'!$D$4:$D$1300,MATCH($B345,'RE-coustmer'!$U$4:$U$1300,0),1),"")," ")</f>
        <v xml:space="preserve"> </v>
      </c>
      <c r="E345" s="35" t="str">
        <f t="shared" ref="E345" si="671">IF(AND($C$1&lt;&gt;"",ISNUMBER(B345)),"مرتجع عميل","")</f>
        <v/>
      </c>
      <c r="F345" s="18" t="str">
        <f>IFERROR(IF($C$1&lt;&gt;"",INDEX('RE-coustmer'!$G$4:$G$1300,MATCH($B345,OUT!$U$4:$U$1300,0),1),"")," ")</f>
        <v xml:space="preserve"> </v>
      </c>
      <c r="G345" s="32" t="str">
        <f>IFERROR(IF($C$1&lt;&gt;"",INDEX('RE-coustmer'!$H$4:$H$1300,MATCH($B345,'RE-coustmer'!$U$4:$U$1300,0),1),"")," ")</f>
        <v xml:space="preserve"> </v>
      </c>
      <c r="H345" s="34" t="str">
        <f>IFERROR(IF($C$1&lt;&gt;"",INDEX('RE-coustmer'!$I$4:$I$1300,MATCH($B345,'RE-coustmer'!$U$4:$U$1300,0),1),"")," ")</f>
        <v xml:space="preserve"> </v>
      </c>
    </row>
    <row r="346" spans="2:8" ht="15.75">
      <c r="B346" s="8" t="str">
        <f t="shared" ref="B346" si="672">IF(AND($O$5&gt;0,B342&lt;$O$5),B342+1,"")</f>
        <v/>
      </c>
      <c r="C346" s="36" t="str">
        <f>IFERROR(IF($C$1&lt;&gt;"",INDEX(OUT!$C$4:$C$1300,MATCH($B346,OUT!$U$4:$U$1300,0),1),"")," ")</f>
        <v xml:space="preserve"> </v>
      </c>
      <c r="D346" s="35" t="str">
        <f>IFERROR(IF($C$1&lt;&gt;"",INDEX(OUT!$D$4:$D$1300,MATCH($B346,OUT!$U$4:$U$1300,0),1),"")," ")</f>
        <v xml:space="preserve"> </v>
      </c>
      <c r="E346" s="35" t="str">
        <f t="shared" ref="E346" si="673">IF(AND($C$1&lt;&gt;"",ISNUMBER(B346)),"منصرف","")</f>
        <v/>
      </c>
      <c r="F346" s="18" t="str">
        <f>IFERROR(IF($C$1&lt;&gt;"",INDEX(OUT!$G$4:$G$1300,MATCH($B346,OUT!$U$4:$U$1300,0),1),"")," ")</f>
        <v xml:space="preserve"> </v>
      </c>
      <c r="G346" s="32" t="str">
        <f>IFERROR(IF($C$1&lt;&gt;"",INDEX(OUT!$H$4:$H$1300,MATCH($B346,OUT!$U$4:$U$1300,0),1),"")," ")</f>
        <v xml:space="preserve"> </v>
      </c>
      <c r="H346" s="34" t="str">
        <f>IFERROR(IF($C$1&lt;&gt;"",INDEX(OUT!$I$4:$I$1300,MATCH($B346,OUT!$U$4:$U$1300,0),1),"")," ")</f>
        <v xml:space="preserve"> </v>
      </c>
    </row>
    <row r="347" spans="2:8" ht="15.75">
      <c r="B347" s="31" t="str">
        <f t="shared" ref="B347" si="674">IF(AND($P$5&gt;0,B343&lt;$M$5),B343+1,"")</f>
        <v/>
      </c>
      <c r="C347" s="36" t="str">
        <f>IFERROR(IF($C$1&lt;&gt;"",INDEX('RE-Supplier'!$C$4:$C$1300,MATCH($B347,'RE-Supplier'!$U$4:$U$1300,0),1),"")," ")</f>
        <v xml:space="preserve"> </v>
      </c>
      <c r="D347" s="35" t="str">
        <f>IFERROR(IF($C$1&lt;&gt;"",INDEX('RE-Supplier'!$D$4:$D$1300,MATCH($B347,'RE-Supplier'!$U$4:$U$1300,0),1),"")," ")</f>
        <v xml:space="preserve"> </v>
      </c>
      <c r="E347" s="35" t="str">
        <f t="shared" ref="E347" si="675">IF(AND($C$1&lt;&gt;"",ISNUMBER(B347)),"مرتجع مورد","")</f>
        <v/>
      </c>
      <c r="F347" s="18" t="str">
        <f>IFERROR(IF($C$1&lt;&gt;"",INDEX('RE-Supplier'!$G$4:$G$1300,MATCH($B347,'RE-Supplier'!$U$4:$U$1300,0),1),"")," ")</f>
        <v xml:space="preserve"> </v>
      </c>
      <c r="G347" s="32" t="str">
        <f>IFERROR(IF($C$1&lt;&gt;"",INDEX('RE-Supplier'!$H$4:$H$1300,MATCH($B347,'RE-Supplier'!$U$4:$U$1300,0),1),"")," ")</f>
        <v xml:space="preserve"> </v>
      </c>
      <c r="H347" s="34" t="str">
        <f>IFERROR(IF($C$1&lt;&gt;"",INDEX('RE-Supplier'!$I$4:$I$1300,MATCH($B347,'RE-Supplier'!$U$4:$U$1300,0),1),"")," ")</f>
        <v xml:space="preserve"> </v>
      </c>
    </row>
    <row r="348" spans="2:8" ht="15.75">
      <c r="B348" s="29" t="str">
        <f t="shared" ref="B348" si="676">IF(AND($M$5&gt;0,B344&lt;$M$5),B344+1,"")</f>
        <v/>
      </c>
      <c r="C348" s="36" t="str">
        <f>IFERROR(IF($C$1&lt;&gt;"",INDEX(ADD!$C$4:$C$1300,MATCH($B348,ADD!$U$4:$U$1300,0),1),"")," ")</f>
        <v xml:space="preserve"> </v>
      </c>
      <c r="D348" s="35" t="str">
        <f>IFERROR(IF($C$1&lt;&gt;"",INDEX(ADD!$D$4:$D$1300,MATCH($B348,ADD!$U$4:$U$1300,0),1),"")," ")</f>
        <v xml:space="preserve"> </v>
      </c>
      <c r="E348" s="35" t="str">
        <f t="shared" ref="E348" si="677">IF(AND($C$1&lt;&gt;"",ISNUMBER(B348)),"وارد","")</f>
        <v/>
      </c>
      <c r="F348" s="18" t="str">
        <f>IFERROR(IF($C$1&lt;&gt;"",INDEX(ADD!$G$4:$G$1300,MATCH($B348,ADD!$U$4:$U$1300,0),1),"")," ")</f>
        <v xml:space="preserve"> </v>
      </c>
      <c r="G348" s="32" t="str">
        <f>IFERROR(IF($C$1&lt;&gt;"",INDEX(ADD!$H$4:$H$1300,MATCH($B348,ADD!$U$4:$U$1300,0),1),"")," ")</f>
        <v xml:space="preserve"> </v>
      </c>
      <c r="H348" s="34" t="str">
        <f>IFERROR(IF($C$1&lt;&gt;"",INDEX(ADD!$I$4:$I$1300,MATCH($B348,ADD!$U$4:$U$1300,0),1),"")," ")</f>
        <v xml:space="preserve"> </v>
      </c>
    </row>
    <row r="349" spans="2:8" ht="15.75">
      <c r="B349" s="30" t="str">
        <f t="shared" ref="B349" si="678">IF(AND($N$5&gt;0,B345&lt;$N$5),B345+1,"")</f>
        <v/>
      </c>
      <c r="C349" s="36" t="str">
        <f>IFERROR(IF($C$1&lt;&gt;"",INDEX('RE-coustmer'!$C$4:$C$1300,MATCH($B349,'RE-coustmer'!$U$4:$U$1300,0),1),"")," ")</f>
        <v xml:space="preserve"> </v>
      </c>
      <c r="D349" s="35" t="str">
        <f>IFERROR(IF($C$1&lt;&gt;"",INDEX('RE-coustmer'!$D$4:$D$1300,MATCH($B349,'RE-coustmer'!$U$4:$U$1300,0),1),"")," ")</f>
        <v xml:space="preserve"> </v>
      </c>
      <c r="E349" s="35" t="str">
        <f t="shared" ref="E349" si="679">IF(AND($C$1&lt;&gt;"",ISNUMBER(B349)),"مرتجع عميل","")</f>
        <v/>
      </c>
      <c r="F349" s="18" t="str">
        <f>IFERROR(IF($C$1&lt;&gt;"",INDEX('RE-coustmer'!$G$4:$G$1300,MATCH($B349,OUT!$U$4:$U$1300,0),1),"")," ")</f>
        <v xml:space="preserve"> </v>
      </c>
      <c r="G349" s="32" t="str">
        <f>IFERROR(IF($C$1&lt;&gt;"",INDEX('RE-coustmer'!$H$4:$H$1300,MATCH($B349,'RE-coustmer'!$U$4:$U$1300,0),1),"")," ")</f>
        <v xml:space="preserve"> </v>
      </c>
      <c r="H349" s="34" t="str">
        <f>IFERROR(IF($C$1&lt;&gt;"",INDEX('RE-coustmer'!$I$4:$I$1300,MATCH($B349,'RE-coustmer'!$U$4:$U$1300,0),1),"")," ")</f>
        <v xml:space="preserve"> </v>
      </c>
    </row>
    <row r="350" spans="2:8" ht="15.75">
      <c r="B350" s="8" t="str">
        <f t="shared" ref="B350" si="680">IF(AND($O$5&gt;0,B346&lt;$O$5),B346+1,"")</f>
        <v/>
      </c>
      <c r="C350" s="36" t="str">
        <f>IFERROR(IF($C$1&lt;&gt;"",INDEX(OUT!$C$4:$C$1300,MATCH($B350,OUT!$U$4:$U$1300,0),1),"")," ")</f>
        <v xml:space="preserve"> </v>
      </c>
      <c r="D350" s="35" t="str">
        <f>IFERROR(IF($C$1&lt;&gt;"",INDEX(OUT!$D$4:$D$1300,MATCH($B350,OUT!$U$4:$U$1300,0),1),"")," ")</f>
        <v xml:space="preserve"> </v>
      </c>
      <c r="E350" s="35" t="str">
        <f t="shared" ref="E350" si="681">IF(AND($C$1&lt;&gt;"",ISNUMBER(B350)),"منصرف","")</f>
        <v/>
      </c>
      <c r="F350" s="18" t="str">
        <f>IFERROR(IF($C$1&lt;&gt;"",INDEX(OUT!$G$4:$G$1300,MATCH($B350,OUT!$U$4:$U$1300,0),1),"")," ")</f>
        <v xml:space="preserve"> </v>
      </c>
      <c r="G350" s="32" t="str">
        <f>IFERROR(IF($C$1&lt;&gt;"",INDEX(OUT!$H$4:$H$1300,MATCH($B350,OUT!$U$4:$U$1300,0),1),"")," ")</f>
        <v xml:space="preserve"> </v>
      </c>
      <c r="H350" s="34" t="str">
        <f>IFERROR(IF($C$1&lt;&gt;"",INDEX(OUT!$I$4:$I$1300,MATCH($B350,OUT!$U$4:$U$1300,0),1),"")," ")</f>
        <v xml:space="preserve"> </v>
      </c>
    </row>
    <row r="351" spans="2:8" ht="15.75">
      <c r="B351" s="31" t="str">
        <f t="shared" ref="B351" si="682">IF(AND($P$5&gt;0,B347&lt;$M$5),B347+1,"")</f>
        <v/>
      </c>
      <c r="C351" s="36" t="str">
        <f>IFERROR(IF($C$1&lt;&gt;"",INDEX('RE-Supplier'!$C$4:$C$1300,MATCH($B351,'RE-Supplier'!$U$4:$U$1300,0),1),"")," ")</f>
        <v xml:space="preserve"> </v>
      </c>
      <c r="D351" s="35" t="str">
        <f>IFERROR(IF($C$1&lt;&gt;"",INDEX('RE-Supplier'!$D$4:$D$1300,MATCH($B351,'RE-Supplier'!$U$4:$U$1300,0),1),"")," ")</f>
        <v xml:space="preserve"> </v>
      </c>
      <c r="E351" s="35" t="str">
        <f t="shared" ref="E351" si="683">IF(AND($C$1&lt;&gt;"",ISNUMBER(B351)),"مرتجع مورد","")</f>
        <v/>
      </c>
      <c r="F351" s="18" t="str">
        <f>IFERROR(IF($C$1&lt;&gt;"",INDEX('RE-Supplier'!$G$4:$G$1300,MATCH($B351,'RE-Supplier'!$U$4:$U$1300,0),1),"")," ")</f>
        <v xml:space="preserve"> </v>
      </c>
      <c r="G351" s="32" t="str">
        <f>IFERROR(IF($C$1&lt;&gt;"",INDEX('RE-Supplier'!$H$4:$H$1300,MATCH($B351,'RE-Supplier'!$U$4:$U$1300,0),1),"")," ")</f>
        <v xml:space="preserve"> </v>
      </c>
      <c r="H351" s="34" t="str">
        <f>IFERROR(IF($C$1&lt;&gt;"",INDEX('RE-Supplier'!$I$4:$I$1300,MATCH($B351,'RE-Supplier'!$U$4:$U$1300,0),1),"")," ")</f>
        <v xml:space="preserve"> </v>
      </c>
    </row>
    <row r="352" spans="2:8" ht="15.75">
      <c r="B352" s="29" t="str">
        <f t="shared" ref="B352" si="684">IF(AND($M$5&gt;0,B348&lt;$M$5),B348+1,"")</f>
        <v/>
      </c>
      <c r="C352" s="36" t="str">
        <f>IFERROR(IF($C$1&lt;&gt;"",INDEX(ADD!$C$4:$C$1300,MATCH($B352,ADD!$U$4:$U$1300,0),1),"")," ")</f>
        <v xml:space="preserve"> </v>
      </c>
      <c r="D352" s="35" t="str">
        <f>IFERROR(IF($C$1&lt;&gt;"",INDEX(ADD!$D$4:$D$1300,MATCH($B352,ADD!$U$4:$U$1300,0),1),"")," ")</f>
        <v xml:space="preserve"> </v>
      </c>
      <c r="E352" s="35" t="str">
        <f t="shared" ref="E352" si="685">IF(AND($C$1&lt;&gt;"",ISNUMBER(B352)),"وارد","")</f>
        <v/>
      </c>
      <c r="F352" s="18" t="str">
        <f>IFERROR(IF($C$1&lt;&gt;"",INDEX(ADD!$G$4:$G$1300,MATCH($B352,ADD!$U$4:$U$1300,0),1),"")," ")</f>
        <v xml:space="preserve"> </v>
      </c>
      <c r="G352" s="32" t="str">
        <f>IFERROR(IF($C$1&lt;&gt;"",INDEX(ADD!$H$4:$H$1300,MATCH($B352,ADD!$U$4:$U$1300,0),1),"")," ")</f>
        <v xml:space="preserve"> </v>
      </c>
      <c r="H352" s="34" t="str">
        <f>IFERROR(IF($C$1&lt;&gt;"",INDEX(ADD!$I$4:$I$1300,MATCH($B352,ADD!$U$4:$U$1300,0),1),"")," ")</f>
        <v xml:space="preserve"> </v>
      </c>
    </row>
    <row r="353" spans="2:8" ht="15.75">
      <c r="B353" s="30" t="str">
        <f t="shared" ref="B353" si="686">IF(AND($N$5&gt;0,B349&lt;$N$5),B349+1,"")</f>
        <v/>
      </c>
      <c r="C353" s="36" t="str">
        <f>IFERROR(IF($C$1&lt;&gt;"",INDEX('RE-coustmer'!$C$4:$C$1300,MATCH($B353,'RE-coustmer'!$U$4:$U$1300,0),1),"")," ")</f>
        <v xml:space="preserve"> </v>
      </c>
      <c r="D353" s="35" t="str">
        <f>IFERROR(IF($C$1&lt;&gt;"",INDEX('RE-coustmer'!$D$4:$D$1300,MATCH($B353,'RE-coustmer'!$U$4:$U$1300,0),1),"")," ")</f>
        <v xml:space="preserve"> </v>
      </c>
      <c r="E353" s="35" t="str">
        <f t="shared" ref="E353" si="687">IF(AND($C$1&lt;&gt;"",ISNUMBER(B353)),"مرتجع عميل","")</f>
        <v/>
      </c>
      <c r="F353" s="18" t="str">
        <f>IFERROR(IF($C$1&lt;&gt;"",INDEX('RE-coustmer'!$G$4:$G$1300,MATCH($B353,OUT!$U$4:$U$1300,0),1),"")," ")</f>
        <v xml:space="preserve"> </v>
      </c>
      <c r="G353" s="32" t="str">
        <f>IFERROR(IF($C$1&lt;&gt;"",INDEX('RE-coustmer'!$H$4:$H$1300,MATCH($B353,'RE-coustmer'!$U$4:$U$1300,0),1),"")," ")</f>
        <v xml:space="preserve"> </v>
      </c>
      <c r="H353" s="34" t="str">
        <f>IFERROR(IF($C$1&lt;&gt;"",INDEX('RE-coustmer'!$I$4:$I$1300,MATCH($B353,'RE-coustmer'!$U$4:$U$1300,0),1),"")," ")</f>
        <v xml:space="preserve"> </v>
      </c>
    </row>
    <row r="354" spans="2:8" ht="15.75">
      <c r="B354" s="8" t="str">
        <f t="shared" ref="B354" si="688">IF(AND($O$5&gt;0,B350&lt;$O$5),B350+1,"")</f>
        <v/>
      </c>
      <c r="C354" s="36" t="str">
        <f>IFERROR(IF($C$1&lt;&gt;"",INDEX(OUT!$C$4:$C$1300,MATCH($B354,OUT!$U$4:$U$1300,0),1),"")," ")</f>
        <v xml:space="preserve"> </v>
      </c>
      <c r="D354" s="35" t="str">
        <f>IFERROR(IF($C$1&lt;&gt;"",INDEX(OUT!$D$4:$D$1300,MATCH($B354,OUT!$U$4:$U$1300,0),1),"")," ")</f>
        <v xml:space="preserve"> </v>
      </c>
      <c r="E354" s="35" t="str">
        <f t="shared" ref="E354" si="689">IF(AND($C$1&lt;&gt;"",ISNUMBER(B354)),"منصرف","")</f>
        <v/>
      </c>
      <c r="F354" s="18" t="str">
        <f>IFERROR(IF($C$1&lt;&gt;"",INDEX(OUT!$G$4:$G$1300,MATCH($B354,OUT!$U$4:$U$1300,0),1),"")," ")</f>
        <v xml:space="preserve"> </v>
      </c>
      <c r="G354" s="32" t="str">
        <f>IFERROR(IF($C$1&lt;&gt;"",INDEX(OUT!$H$4:$H$1300,MATCH($B354,OUT!$U$4:$U$1300,0),1),"")," ")</f>
        <v xml:space="preserve"> </v>
      </c>
      <c r="H354" s="34" t="str">
        <f>IFERROR(IF($C$1&lt;&gt;"",INDEX(OUT!$I$4:$I$1300,MATCH($B354,OUT!$U$4:$U$1300,0),1),"")," ")</f>
        <v xml:space="preserve"> </v>
      </c>
    </row>
    <row r="355" spans="2:8" ht="15.75">
      <c r="B355" s="31" t="str">
        <f t="shared" ref="B355" si="690">IF(AND($P$5&gt;0,B351&lt;$M$5),B351+1,"")</f>
        <v/>
      </c>
      <c r="C355" s="36" t="str">
        <f>IFERROR(IF($C$1&lt;&gt;"",INDEX('RE-Supplier'!$C$4:$C$1300,MATCH($B355,'RE-Supplier'!$U$4:$U$1300,0),1),"")," ")</f>
        <v xml:space="preserve"> </v>
      </c>
      <c r="D355" s="35" t="str">
        <f>IFERROR(IF($C$1&lt;&gt;"",INDEX('RE-Supplier'!$D$4:$D$1300,MATCH($B355,'RE-Supplier'!$U$4:$U$1300,0),1),"")," ")</f>
        <v xml:space="preserve"> </v>
      </c>
      <c r="E355" s="35" t="str">
        <f t="shared" ref="E355" si="691">IF(AND($C$1&lt;&gt;"",ISNUMBER(B355)),"مرتجع مورد","")</f>
        <v/>
      </c>
      <c r="F355" s="18" t="str">
        <f>IFERROR(IF($C$1&lt;&gt;"",INDEX('RE-Supplier'!$G$4:$G$1300,MATCH($B355,'RE-Supplier'!$U$4:$U$1300,0),1),"")," ")</f>
        <v xml:space="preserve"> </v>
      </c>
      <c r="G355" s="32" t="str">
        <f>IFERROR(IF($C$1&lt;&gt;"",INDEX('RE-Supplier'!$H$4:$H$1300,MATCH($B355,'RE-Supplier'!$U$4:$U$1300,0),1),"")," ")</f>
        <v xml:space="preserve"> </v>
      </c>
      <c r="H355" s="34" t="str">
        <f>IFERROR(IF($C$1&lt;&gt;"",INDEX('RE-Supplier'!$I$4:$I$1300,MATCH($B355,'RE-Supplier'!$U$4:$U$1300,0),1),"")," ")</f>
        <v xml:space="preserve"> </v>
      </c>
    </row>
    <row r="356" spans="2:8" ht="15.75">
      <c r="B356" s="29" t="str">
        <f t="shared" ref="B356" si="692">IF(AND($M$5&gt;0,B352&lt;$M$5),B352+1,"")</f>
        <v/>
      </c>
      <c r="C356" s="36" t="str">
        <f>IFERROR(IF($C$1&lt;&gt;"",INDEX(ADD!$C$4:$C$1300,MATCH($B356,ADD!$U$4:$U$1300,0),1),"")," ")</f>
        <v xml:space="preserve"> </v>
      </c>
      <c r="D356" s="35" t="str">
        <f>IFERROR(IF($C$1&lt;&gt;"",INDEX(ADD!$D$4:$D$1300,MATCH($B356,ADD!$U$4:$U$1300,0),1),"")," ")</f>
        <v xml:space="preserve"> </v>
      </c>
      <c r="E356" s="35" t="str">
        <f t="shared" ref="E356" si="693">IF(AND($C$1&lt;&gt;"",ISNUMBER(B356)),"وارد","")</f>
        <v/>
      </c>
      <c r="F356" s="18" t="str">
        <f>IFERROR(IF($C$1&lt;&gt;"",INDEX(ADD!$G$4:$G$1300,MATCH($B356,ADD!$U$4:$U$1300,0),1),"")," ")</f>
        <v xml:space="preserve"> </v>
      </c>
      <c r="G356" s="32" t="str">
        <f>IFERROR(IF($C$1&lt;&gt;"",INDEX(ADD!$H$4:$H$1300,MATCH($B356,ADD!$U$4:$U$1300,0),1),"")," ")</f>
        <v xml:space="preserve"> </v>
      </c>
      <c r="H356" s="34" t="str">
        <f>IFERROR(IF($C$1&lt;&gt;"",INDEX(ADD!$I$4:$I$1300,MATCH($B356,ADD!$U$4:$U$1300,0),1),"")," ")</f>
        <v xml:space="preserve"> </v>
      </c>
    </row>
    <row r="357" spans="2:8" ht="15.75">
      <c r="B357" s="30" t="str">
        <f t="shared" ref="B357" si="694">IF(AND($N$5&gt;0,B353&lt;$N$5),B353+1,"")</f>
        <v/>
      </c>
      <c r="C357" s="36" t="str">
        <f>IFERROR(IF($C$1&lt;&gt;"",INDEX('RE-coustmer'!$C$4:$C$1300,MATCH($B357,'RE-coustmer'!$U$4:$U$1300,0),1),"")," ")</f>
        <v xml:space="preserve"> </v>
      </c>
      <c r="D357" s="35" t="str">
        <f>IFERROR(IF($C$1&lt;&gt;"",INDEX('RE-coustmer'!$D$4:$D$1300,MATCH($B357,'RE-coustmer'!$U$4:$U$1300,0),1),"")," ")</f>
        <v xml:space="preserve"> </v>
      </c>
      <c r="E357" s="35" t="str">
        <f t="shared" ref="E357" si="695">IF(AND($C$1&lt;&gt;"",ISNUMBER(B357)),"مرتجع عميل","")</f>
        <v/>
      </c>
      <c r="F357" s="18" t="str">
        <f>IFERROR(IF($C$1&lt;&gt;"",INDEX('RE-coustmer'!$G$4:$G$1300,MATCH($B357,OUT!$U$4:$U$1300,0),1),"")," ")</f>
        <v xml:space="preserve"> </v>
      </c>
      <c r="G357" s="32" t="str">
        <f>IFERROR(IF($C$1&lt;&gt;"",INDEX('RE-coustmer'!$H$4:$H$1300,MATCH($B357,'RE-coustmer'!$U$4:$U$1300,0),1),"")," ")</f>
        <v xml:space="preserve"> </v>
      </c>
      <c r="H357" s="34" t="str">
        <f>IFERROR(IF($C$1&lt;&gt;"",INDEX('RE-coustmer'!$I$4:$I$1300,MATCH($B357,'RE-coustmer'!$U$4:$U$1300,0),1),"")," ")</f>
        <v xml:space="preserve"> </v>
      </c>
    </row>
    <row r="358" spans="2:8" ht="15.75">
      <c r="B358" s="8" t="str">
        <f t="shared" ref="B358" si="696">IF(AND($O$5&gt;0,B354&lt;$O$5),B354+1,"")</f>
        <v/>
      </c>
      <c r="C358" s="36" t="str">
        <f>IFERROR(IF($C$1&lt;&gt;"",INDEX(OUT!$C$4:$C$1300,MATCH($B358,OUT!$U$4:$U$1300,0),1),"")," ")</f>
        <v xml:space="preserve"> </v>
      </c>
      <c r="D358" s="35" t="str">
        <f>IFERROR(IF($C$1&lt;&gt;"",INDEX(OUT!$D$4:$D$1300,MATCH($B358,OUT!$U$4:$U$1300,0),1),"")," ")</f>
        <v xml:space="preserve"> </v>
      </c>
      <c r="E358" s="35" t="str">
        <f t="shared" ref="E358" si="697">IF(AND($C$1&lt;&gt;"",ISNUMBER(B358)),"منصرف","")</f>
        <v/>
      </c>
      <c r="F358" s="18" t="str">
        <f>IFERROR(IF($C$1&lt;&gt;"",INDEX(OUT!$G$4:$G$1300,MATCH($B358,OUT!$U$4:$U$1300,0),1),"")," ")</f>
        <v xml:space="preserve"> </v>
      </c>
      <c r="G358" s="32" t="str">
        <f>IFERROR(IF($C$1&lt;&gt;"",INDEX(OUT!$H$4:$H$1300,MATCH($B358,OUT!$U$4:$U$1300,0),1),"")," ")</f>
        <v xml:space="preserve"> </v>
      </c>
      <c r="H358" s="34" t="str">
        <f>IFERROR(IF($C$1&lt;&gt;"",INDEX(OUT!$I$4:$I$1300,MATCH($B358,OUT!$U$4:$U$1300,0),1),"")," ")</f>
        <v xml:space="preserve"> </v>
      </c>
    </row>
    <row r="359" spans="2:8" ht="15.75">
      <c r="B359" s="31" t="str">
        <f t="shared" ref="B359" si="698">IF(AND($P$5&gt;0,B355&lt;$M$5),B355+1,"")</f>
        <v/>
      </c>
      <c r="C359" s="36" t="str">
        <f>IFERROR(IF($C$1&lt;&gt;"",INDEX('RE-Supplier'!$C$4:$C$1300,MATCH($B359,'RE-Supplier'!$U$4:$U$1300,0),1),"")," ")</f>
        <v xml:space="preserve"> </v>
      </c>
      <c r="D359" s="35" t="str">
        <f>IFERROR(IF($C$1&lt;&gt;"",INDEX('RE-Supplier'!$D$4:$D$1300,MATCH($B359,'RE-Supplier'!$U$4:$U$1300,0),1),"")," ")</f>
        <v xml:space="preserve"> </v>
      </c>
      <c r="E359" s="35" t="str">
        <f t="shared" ref="E359" si="699">IF(AND($C$1&lt;&gt;"",ISNUMBER(B359)),"مرتجع مورد","")</f>
        <v/>
      </c>
      <c r="F359" s="18" t="str">
        <f>IFERROR(IF($C$1&lt;&gt;"",INDEX('RE-Supplier'!$G$4:$G$1300,MATCH($B359,'RE-Supplier'!$U$4:$U$1300,0),1),"")," ")</f>
        <v xml:space="preserve"> </v>
      </c>
      <c r="G359" s="32" t="str">
        <f>IFERROR(IF($C$1&lt;&gt;"",INDEX('RE-Supplier'!$H$4:$H$1300,MATCH($B359,'RE-Supplier'!$U$4:$U$1300,0),1),"")," ")</f>
        <v xml:space="preserve"> </v>
      </c>
      <c r="H359" s="34" t="str">
        <f>IFERROR(IF($C$1&lt;&gt;"",INDEX('RE-Supplier'!$I$4:$I$1300,MATCH($B359,'RE-Supplier'!$U$4:$U$1300,0),1),"")," ")</f>
        <v xml:space="preserve"> </v>
      </c>
    </row>
    <row r="360" spans="2:8" ht="15.75">
      <c r="B360" s="29" t="str">
        <f t="shared" ref="B360" si="700">IF(AND($M$5&gt;0,B356&lt;$M$5),B356+1,"")</f>
        <v/>
      </c>
      <c r="C360" s="36" t="str">
        <f>IFERROR(IF($C$1&lt;&gt;"",INDEX(ADD!$C$4:$C$1300,MATCH($B360,ADD!$U$4:$U$1300,0),1),"")," ")</f>
        <v xml:space="preserve"> </v>
      </c>
      <c r="D360" s="35" t="str">
        <f>IFERROR(IF($C$1&lt;&gt;"",INDEX(ADD!$D$4:$D$1300,MATCH($B360,ADD!$U$4:$U$1300,0),1),"")," ")</f>
        <v xml:space="preserve"> </v>
      </c>
      <c r="E360" s="35" t="str">
        <f t="shared" ref="E360" si="701">IF(AND($C$1&lt;&gt;"",ISNUMBER(B360)),"وارد","")</f>
        <v/>
      </c>
      <c r="F360" s="18" t="str">
        <f>IFERROR(IF($C$1&lt;&gt;"",INDEX(ADD!$G$4:$G$1300,MATCH($B360,ADD!$U$4:$U$1300,0),1),"")," ")</f>
        <v xml:space="preserve"> </v>
      </c>
      <c r="G360" s="32" t="str">
        <f>IFERROR(IF($C$1&lt;&gt;"",INDEX(ADD!$H$4:$H$1300,MATCH($B360,ADD!$U$4:$U$1300,0),1),"")," ")</f>
        <v xml:space="preserve"> </v>
      </c>
      <c r="H360" s="34" t="str">
        <f>IFERROR(IF($C$1&lt;&gt;"",INDEX(ADD!$I$4:$I$1300,MATCH($B360,ADD!$U$4:$U$1300,0),1),"")," ")</f>
        <v xml:space="preserve"> </v>
      </c>
    </row>
    <row r="361" spans="2:8" ht="15.75">
      <c r="B361" s="30" t="str">
        <f t="shared" ref="B361" si="702">IF(AND($N$5&gt;0,B357&lt;$N$5),B357+1,"")</f>
        <v/>
      </c>
      <c r="C361" s="36" t="str">
        <f>IFERROR(IF($C$1&lt;&gt;"",INDEX('RE-coustmer'!$C$4:$C$1300,MATCH($B361,'RE-coustmer'!$U$4:$U$1300,0),1),"")," ")</f>
        <v xml:space="preserve"> </v>
      </c>
      <c r="D361" s="35" t="str">
        <f>IFERROR(IF($C$1&lt;&gt;"",INDEX('RE-coustmer'!$D$4:$D$1300,MATCH($B361,'RE-coustmer'!$U$4:$U$1300,0),1),"")," ")</f>
        <v xml:space="preserve"> </v>
      </c>
      <c r="E361" s="35" t="str">
        <f t="shared" ref="E361" si="703">IF(AND($C$1&lt;&gt;"",ISNUMBER(B361)),"مرتجع عميل","")</f>
        <v/>
      </c>
      <c r="F361" s="18" t="str">
        <f>IFERROR(IF($C$1&lt;&gt;"",INDEX('RE-coustmer'!$G$4:$G$1300,MATCH($B361,OUT!$U$4:$U$1300,0),1),"")," ")</f>
        <v xml:space="preserve"> </v>
      </c>
      <c r="G361" s="32" t="str">
        <f>IFERROR(IF($C$1&lt;&gt;"",INDEX('RE-coustmer'!$H$4:$H$1300,MATCH($B361,'RE-coustmer'!$U$4:$U$1300,0),1),"")," ")</f>
        <v xml:space="preserve"> </v>
      </c>
      <c r="H361" s="34" t="str">
        <f>IFERROR(IF($C$1&lt;&gt;"",INDEX('RE-coustmer'!$I$4:$I$1300,MATCH($B361,'RE-coustmer'!$U$4:$U$1300,0),1),"")," ")</f>
        <v xml:space="preserve"> </v>
      </c>
    </row>
    <row r="362" spans="2:8" ht="15.75">
      <c r="B362" s="8" t="str">
        <f t="shared" ref="B362" si="704">IF(AND($O$5&gt;0,B358&lt;$O$5),B358+1,"")</f>
        <v/>
      </c>
      <c r="C362" s="36" t="str">
        <f>IFERROR(IF($C$1&lt;&gt;"",INDEX(OUT!$C$4:$C$1300,MATCH($B362,OUT!$U$4:$U$1300,0),1),"")," ")</f>
        <v xml:space="preserve"> </v>
      </c>
      <c r="D362" s="35" t="str">
        <f>IFERROR(IF($C$1&lt;&gt;"",INDEX(OUT!$D$4:$D$1300,MATCH($B362,OUT!$U$4:$U$1300,0),1),"")," ")</f>
        <v xml:space="preserve"> </v>
      </c>
      <c r="E362" s="35" t="str">
        <f t="shared" ref="E362" si="705">IF(AND($C$1&lt;&gt;"",ISNUMBER(B362)),"منصرف","")</f>
        <v/>
      </c>
      <c r="F362" s="18" t="str">
        <f>IFERROR(IF($C$1&lt;&gt;"",INDEX(OUT!$G$4:$G$1300,MATCH($B362,OUT!$U$4:$U$1300,0),1),"")," ")</f>
        <v xml:space="preserve"> </v>
      </c>
      <c r="G362" s="32" t="str">
        <f>IFERROR(IF($C$1&lt;&gt;"",INDEX(OUT!$H$4:$H$1300,MATCH($B362,OUT!$U$4:$U$1300,0),1),"")," ")</f>
        <v xml:space="preserve"> </v>
      </c>
      <c r="H362" s="34" t="str">
        <f>IFERROR(IF($C$1&lt;&gt;"",INDEX(OUT!$I$4:$I$1300,MATCH($B362,OUT!$U$4:$U$1300,0),1),"")," ")</f>
        <v xml:space="preserve"> </v>
      </c>
    </row>
    <row r="363" spans="2:8" ht="15.75">
      <c r="B363" s="31" t="str">
        <f t="shared" ref="B363" si="706">IF(AND($P$5&gt;0,B359&lt;$M$5),B359+1,"")</f>
        <v/>
      </c>
      <c r="C363" s="36" t="str">
        <f>IFERROR(IF($C$1&lt;&gt;"",INDEX('RE-Supplier'!$C$4:$C$1300,MATCH($B363,'RE-Supplier'!$U$4:$U$1300,0),1),"")," ")</f>
        <v xml:space="preserve"> </v>
      </c>
      <c r="D363" s="35" t="str">
        <f>IFERROR(IF($C$1&lt;&gt;"",INDEX('RE-Supplier'!$D$4:$D$1300,MATCH($B363,'RE-Supplier'!$U$4:$U$1300,0),1),"")," ")</f>
        <v xml:space="preserve"> </v>
      </c>
      <c r="E363" s="35" t="str">
        <f t="shared" ref="E363" si="707">IF(AND($C$1&lt;&gt;"",ISNUMBER(B363)),"مرتجع مورد","")</f>
        <v/>
      </c>
      <c r="F363" s="18" t="str">
        <f>IFERROR(IF($C$1&lt;&gt;"",INDEX('RE-Supplier'!$G$4:$G$1300,MATCH($B363,'RE-Supplier'!$U$4:$U$1300,0),1),"")," ")</f>
        <v xml:space="preserve"> </v>
      </c>
      <c r="G363" s="32" t="str">
        <f>IFERROR(IF($C$1&lt;&gt;"",INDEX('RE-Supplier'!$H$4:$H$1300,MATCH($B363,'RE-Supplier'!$U$4:$U$1300,0),1),"")," ")</f>
        <v xml:space="preserve"> </v>
      </c>
      <c r="H363" s="34" t="str">
        <f>IFERROR(IF($C$1&lt;&gt;"",INDEX('RE-Supplier'!$I$4:$I$1300,MATCH($B363,'RE-Supplier'!$U$4:$U$1300,0),1),"")," ")</f>
        <v xml:space="preserve"> </v>
      </c>
    </row>
    <row r="364" spans="2:8" ht="15.75">
      <c r="B364" s="29" t="str">
        <f t="shared" ref="B364" si="708">IF(AND($M$5&gt;0,B360&lt;$M$5),B360+1,"")</f>
        <v/>
      </c>
      <c r="C364" s="36" t="str">
        <f>IFERROR(IF($C$1&lt;&gt;"",INDEX(ADD!$C$4:$C$1300,MATCH($B364,ADD!$U$4:$U$1300,0),1),"")," ")</f>
        <v xml:space="preserve"> </v>
      </c>
      <c r="D364" s="35" t="str">
        <f>IFERROR(IF($C$1&lt;&gt;"",INDEX(ADD!$D$4:$D$1300,MATCH($B364,ADD!$U$4:$U$1300,0),1),"")," ")</f>
        <v xml:space="preserve"> </v>
      </c>
      <c r="E364" s="35" t="str">
        <f t="shared" ref="E364" si="709">IF(AND($C$1&lt;&gt;"",ISNUMBER(B364)),"وارد","")</f>
        <v/>
      </c>
      <c r="F364" s="18" t="str">
        <f>IFERROR(IF($C$1&lt;&gt;"",INDEX(ADD!$G$4:$G$1300,MATCH($B364,ADD!$U$4:$U$1300,0),1),"")," ")</f>
        <v xml:space="preserve"> </v>
      </c>
      <c r="G364" s="32" t="str">
        <f>IFERROR(IF($C$1&lt;&gt;"",INDEX(ADD!$H$4:$H$1300,MATCH($B364,ADD!$U$4:$U$1300,0),1),"")," ")</f>
        <v xml:space="preserve"> </v>
      </c>
      <c r="H364" s="34" t="str">
        <f>IFERROR(IF($C$1&lt;&gt;"",INDEX(ADD!$I$4:$I$1300,MATCH($B364,ADD!$U$4:$U$1300,0),1),"")," ")</f>
        <v xml:space="preserve"> </v>
      </c>
    </row>
    <row r="365" spans="2:8" ht="15.75">
      <c r="B365" s="30" t="str">
        <f t="shared" ref="B365" si="710">IF(AND($N$5&gt;0,B361&lt;$N$5),B361+1,"")</f>
        <v/>
      </c>
      <c r="C365" s="36" t="str">
        <f>IFERROR(IF($C$1&lt;&gt;"",INDEX('RE-coustmer'!$C$4:$C$1300,MATCH($B365,'RE-coustmer'!$U$4:$U$1300,0),1),"")," ")</f>
        <v xml:space="preserve"> </v>
      </c>
      <c r="D365" s="35" t="str">
        <f>IFERROR(IF($C$1&lt;&gt;"",INDEX('RE-coustmer'!$D$4:$D$1300,MATCH($B365,'RE-coustmer'!$U$4:$U$1300,0),1),"")," ")</f>
        <v xml:space="preserve"> </v>
      </c>
      <c r="E365" s="35" t="str">
        <f t="shared" ref="E365" si="711">IF(AND($C$1&lt;&gt;"",ISNUMBER(B365)),"مرتجع عميل","")</f>
        <v/>
      </c>
      <c r="F365" s="18" t="str">
        <f>IFERROR(IF($C$1&lt;&gt;"",INDEX('RE-coustmer'!$G$4:$G$1300,MATCH($B365,OUT!$U$4:$U$1300,0),1),"")," ")</f>
        <v xml:space="preserve"> </v>
      </c>
      <c r="G365" s="32" t="str">
        <f>IFERROR(IF($C$1&lt;&gt;"",INDEX('RE-coustmer'!$H$4:$H$1300,MATCH($B365,'RE-coustmer'!$U$4:$U$1300,0),1),"")," ")</f>
        <v xml:space="preserve"> </v>
      </c>
      <c r="H365" s="34" t="str">
        <f>IFERROR(IF($C$1&lt;&gt;"",INDEX('RE-coustmer'!$I$4:$I$1300,MATCH($B365,'RE-coustmer'!$U$4:$U$1300,0),1),"")," ")</f>
        <v xml:space="preserve"> </v>
      </c>
    </row>
    <row r="366" spans="2:8" ht="15.75">
      <c r="B366" s="8" t="str">
        <f t="shared" ref="B366" si="712">IF(AND($O$5&gt;0,B362&lt;$O$5),B362+1,"")</f>
        <v/>
      </c>
      <c r="C366" s="36" t="str">
        <f>IFERROR(IF($C$1&lt;&gt;"",INDEX(OUT!$C$4:$C$1300,MATCH($B366,OUT!$U$4:$U$1300,0),1),"")," ")</f>
        <v xml:space="preserve"> </v>
      </c>
      <c r="D366" s="35" t="str">
        <f>IFERROR(IF($C$1&lt;&gt;"",INDEX(OUT!$D$4:$D$1300,MATCH($B366,OUT!$U$4:$U$1300,0),1),"")," ")</f>
        <v xml:space="preserve"> </v>
      </c>
      <c r="E366" s="35" t="str">
        <f t="shared" ref="E366" si="713">IF(AND($C$1&lt;&gt;"",ISNUMBER(B366)),"منصرف","")</f>
        <v/>
      </c>
      <c r="F366" s="18" t="str">
        <f>IFERROR(IF($C$1&lt;&gt;"",INDEX(OUT!$G$4:$G$1300,MATCH($B366,OUT!$U$4:$U$1300,0),1),"")," ")</f>
        <v xml:space="preserve"> </v>
      </c>
      <c r="G366" s="32" t="str">
        <f>IFERROR(IF($C$1&lt;&gt;"",INDEX(OUT!$H$4:$H$1300,MATCH($B366,OUT!$U$4:$U$1300,0),1),"")," ")</f>
        <v xml:space="preserve"> </v>
      </c>
      <c r="H366" s="34" t="str">
        <f>IFERROR(IF($C$1&lt;&gt;"",INDEX(OUT!$I$4:$I$1300,MATCH($B366,OUT!$U$4:$U$1300,0),1),"")," ")</f>
        <v xml:space="preserve"> </v>
      </c>
    </row>
    <row r="367" spans="2:8" ht="15.75">
      <c r="B367" s="31" t="str">
        <f t="shared" ref="B367" si="714">IF(AND($P$5&gt;0,B363&lt;$M$5),B363+1,"")</f>
        <v/>
      </c>
      <c r="C367" s="36" t="str">
        <f>IFERROR(IF($C$1&lt;&gt;"",INDEX('RE-Supplier'!$C$4:$C$1300,MATCH($B367,'RE-Supplier'!$U$4:$U$1300,0),1),"")," ")</f>
        <v xml:space="preserve"> </v>
      </c>
      <c r="D367" s="35" t="str">
        <f>IFERROR(IF($C$1&lt;&gt;"",INDEX('RE-Supplier'!$D$4:$D$1300,MATCH($B367,'RE-Supplier'!$U$4:$U$1300,0),1),"")," ")</f>
        <v xml:space="preserve"> </v>
      </c>
      <c r="E367" s="35" t="str">
        <f t="shared" ref="E367" si="715">IF(AND($C$1&lt;&gt;"",ISNUMBER(B367)),"مرتجع مورد","")</f>
        <v/>
      </c>
      <c r="F367" s="18" t="str">
        <f>IFERROR(IF($C$1&lt;&gt;"",INDEX('RE-Supplier'!$G$4:$G$1300,MATCH($B367,'RE-Supplier'!$U$4:$U$1300,0),1),"")," ")</f>
        <v xml:space="preserve"> </v>
      </c>
      <c r="G367" s="32" t="str">
        <f>IFERROR(IF($C$1&lt;&gt;"",INDEX('RE-Supplier'!$H$4:$H$1300,MATCH($B367,'RE-Supplier'!$U$4:$U$1300,0),1),"")," ")</f>
        <v xml:space="preserve"> </v>
      </c>
      <c r="H367" s="34" t="str">
        <f>IFERROR(IF($C$1&lt;&gt;"",INDEX('RE-Supplier'!$I$4:$I$1300,MATCH($B367,'RE-Supplier'!$U$4:$U$1300,0),1),"")," ")</f>
        <v xml:space="preserve"> </v>
      </c>
    </row>
    <row r="368" spans="2:8" ht="15.75">
      <c r="B368" s="29" t="str">
        <f t="shared" ref="B368" si="716">IF(AND($M$5&gt;0,B364&lt;$M$5),B364+1,"")</f>
        <v/>
      </c>
      <c r="C368" s="36" t="str">
        <f>IFERROR(IF($C$1&lt;&gt;"",INDEX(ADD!$C$4:$C$1300,MATCH($B368,ADD!$U$4:$U$1300,0),1),"")," ")</f>
        <v xml:space="preserve"> </v>
      </c>
      <c r="D368" s="35" t="str">
        <f>IFERROR(IF($C$1&lt;&gt;"",INDEX(ADD!$D$4:$D$1300,MATCH($B368,ADD!$U$4:$U$1300,0),1),"")," ")</f>
        <v xml:space="preserve"> </v>
      </c>
      <c r="E368" s="35" t="str">
        <f t="shared" ref="E368" si="717">IF(AND($C$1&lt;&gt;"",ISNUMBER(B368)),"وارد","")</f>
        <v/>
      </c>
      <c r="F368" s="18" t="str">
        <f>IFERROR(IF($C$1&lt;&gt;"",INDEX(ADD!$G$4:$G$1300,MATCH($B368,ADD!$U$4:$U$1300,0),1),"")," ")</f>
        <v xml:space="preserve"> </v>
      </c>
      <c r="G368" s="32" t="str">
        <f>IFERROR(IF($C$1&lt;&gt;"",INDEX(ADD!$H$4:$H$1300,MATCH($B368,ADD!$U$4:$U$1300,0),1),"")," ")</f>
        <v xml:space="preserve"> </v>
      </c>
      <c r="H368" s="34" t="str">
        <f>IFERROR(IF($C$1&lt;&gt;"",INDEX(ADD!$I$4:$I$1300,MATCH($B368,ADD!$U$4:$U$1300,0),1),"")," ")</f>
        <v xml:space="preserve"> </v>
      </c>
    </row>
    <row r="369" spans="2:8" ht="15.75">
      <c r="B369" s="30" t="str">
        <f t="shared" ref="B369" si="718">IF(AND($N$5&gt;0,B365&lt;$N$5),B365+1,"")</f>
        <v/>
      </c>
      <c r="C369" s="36" t="str">
        <f>IFERROR(IF($C$1&lt;&gt;"",INDEX('RE-coustmer'!$C$4:$C$1300,MATCH($B369,'RE-coustmer'!$U$4:$U$1300,0),1),"")," ")</f>
        <v xml:space="preserve"> </v>
      </c>
      <c r="D369" s="35" t="str">
        <f>IFERROR(IF($C$1&lt;&gt;"",INDEX('RE-coustmer'!$D$4:$D$1300,MATCH($B369,'RE-coustmer'!$U$4:$U$1300,0),1),"")," ")</f>
        <v xml:space="preserve"> </v>
      </c>
      <c r="E369" s="35" t="str">
        <f t="shared" ref="E369" si="719">IF(AND($C$1&lt;&gt;"",ISNUMBER(B369)),"مرتجع عميل","")</f>
        <v/>
      </c>
      <c r="F369" s="18" t="str">
        <f>IFERROR(IF($C$1&lt;&gt;"",INDEX('RE-coustmer'!$G$4:$G$1300,MATCH($B369,OUT!$U$4:$U$1300,0),1),"")," ")</f>
        <v xml:space="preserve"> </v>
      </c>
      <c r="G369" s="32" t="str">
        <f>IFERROR(IF($C$1&lt;&gt;"",INDEX('RE-coustmer'!$H$4:$H$1300,MATCH($B369,'RE-coustmer'!$U$4:$U$1300,0),1),"")," ")</f>
        <v xml:space="preserve"> </v>
      </c>
      <c r="H369" s="34" t="str">
        <f>IFERROR(IF($C$1&lt;&gt;"",INDEX('RE-coustmer'!$I$4:$I$1300,MATCH($B369,'RE-coustmer'!$U$4:$U$1300,0),1),"")," ")</f>
        <v xml:space="preserve"> </v>
      </c>
    </row>
    <row r="370" spans="2:8" ht="15.75">
      <c r="B370" s="8" t="str">
        <f t="shared" ref="B370" si="720">IF(AND($O$5&gt;0,B366&lt;$O$5),B366+1,"")</f>
        <v/>
      </c>
      <c r="C370" s="36" t="str">
        <f>IFERROR(IF($C$1&lt;&gt;"",INDEX(OUT!$C$4:$C$1300,MATCH($B370,OUT!$U$4:$U$1300,0),1),"")," ")</f>
        <v xml:space="preserve"> </v>
      </c>
      <c r="D370" s="35" t="str">
        <f>IFERROR(IF($C$1&lt;&gt;"",INDEX(OUT!$D$4:$D$1300,MATCH($B370,OUT!$U$4:$U$1300,0),1),"")," ")</f>
        <v xml:space="preserve"> </v>
      </c>
      <c r="E370" s="35" t="str">
        <f t="shared" ref="E370" si="721">IF(AND($C$1&lt;&gt;"",ISNUMBER(B370)),"منصرف","")</f>
        <v/>
      </c>
      <c r="F370" s="18" t="str">
        <f>IFERROR(IF($C$1&lt;&gt;"",INDEX(OUT!$G$4:$G$1300,MATCH($B370,OUT!$U$4:$U$1300,0),1),"")," ")</f>
        <v xml:space="preserve"> </v>
      </c>
      <c r="G370" s="32" t="str">
        <f>IFERROR(IF($C$1&lt;&gt;"",INDEX(OUT!$H$4:$H$1300,MATCH($B370,OUT!$U$4:$U$1300,0),1),"")," ")</f>
        <v xml:space="preserve"> </v>
      </c>
      <c r="H370" s="34" t="str">
        <f>IFERROR(IF($C$1&lt;&gt;"",INDEX(OUT!$I$4:$I$1300,MATCH($B370,OUT!$U$4:$U$1300,0),1),"")," ")</f>
        <v xml:space="preserve"> </v>
      </c>
    </row>
    <row r="371" spans="2:8" ht="15.75">
      <c r="B371" s="31" t="str">
        <f t="shared" ref="B371" si="722">IF(AND($P$5&gt;0,B367&lt;$M$5),B367+1,"")</f>
        <v/>
      </c>
      <c r="C371" s="36" t="str">
        <f>IFERROR(IF($C$1&lt;&gt;"",INDEX('RE-Supplier'!$C$4:$C$1300,MATCH($B371,'RE-Supplier'!$U$4:$U$1300,0),1),"")," ")</f>
        <v xml:space="preserve"> </v>
      </c>
      <c r="D371" s="35" t="str">
        <f>IFERROR(IF($C$1&lt;&gt;"",INDEX('RE-Supplier'!$D$4:$D$1300,MATCH($B371,'RE-Supplier'!$U$4:$U$1300,0),1),"")," ")</f>
        <v xml:space="preserve"> </v>
      </c>
      <c r="E371" s="35" t="str">
        <f t="shared" ref="E371" si="723">IF(AND($C$1&lt;&gt;"",ISNUMBER(B371)),"مرتجع مورد","")</f>
        <v/>
      </c>
      <c r="F371" s="18" t="str">
        <f>IFERROR(IF($C$1&lt;&gt;"",INDEX('RE-Supplier'!$G$4:$G$1300,MATCH($B371,'RE-Supplier'!$U$4:$U$1300,0),1),"")," ")</f>
        <v xml:space="preserve"> </v>
      </c>
      <c r="G371" s="32" t="str">
        <f>IFERROR(IF($C$1&lt;&gt;"",INDEX('RE-Supplier'!$H$4:$H$1300,MATCH($B371,'RE-Supplier'!$U$4:$U$1300,0),1),"")," ")</f>
        <v xml:space="preserve"> </v>
      </c>
      <c r="H371" s="34" t="str">
        <f>IFERROR(IF($C$1&lt;&gt;"",INDEX('RE-Supplier'!$I$4:$I$1300,MATCH($B371,'RE-Supplier'!$U$4:$U$1300,0),1),"")," ")</f>
        <v xml:space="preserve"> </v>
      </c>
    </row>
    <row r="372" spans="2:8" ht="15.75">
      <c r="B372" s="29" t="str">
        <f t="shared" ref="B372" si="724">IF(AND($M$5&gt;0,B368&lt;$M$5),B368+1,"")</f>
        <v/>
      </c>
      <c r="C372" s="36" t="str">
        <f>IFERROR(IF($C$1&lt;&gt;"",INDEX(ADD!$C$4:$C$1300,MATCH($B372,ADD!$U$4:$U$1300,0),1),"")," ")</f>
        <v xml:space="preserve"> </v>
      </c>
      <c r="D372" s="35" t="str">
        <f>IFERROR(IF($C$1&lt;&gt;"",INDEX(ADD!$D$4:$D$1300,MATCH($B372,ADD!$U$4:$U$1300,0),1),"")," ")</f>
        <v xml:space="preserve"> </v>
      </c>
      <c r="E372" s="35" t="str">
        <f t="shared" ref="E372" si="725">IF(AND($C$1&lt;&gt;"",ISNUMBER(B372)),"وارد","")</f>
        <v/>
      </c>
      <c r="F372" s="18" t="str">
        <f>IFERROR(IF($C$1&lt;&gt;"",INDEX(ADD!$G$4:$G$1300,MATCH($B372,ADD!$U$4:$U$1300,0),1),"")," ")</f>
        <v xml:space="preserve"> </v>
      </c>
      <c r="G372" s="32" t="str">
        <f>IFERROR(IF($C$1&lt;&gt;"",INDEX(ADD!$H$4:$H$1300,MATCH($B372,ADD!$U$4:$U$1300,0),1),"")," ")</f>
        <v xml:space="preserve"> </v>
      </c>
      <c r="H372" s="34" t="str">
        <f>IFERROR(IF($C$1&lt;&gt;"",INDEX(ADD!$I$4:$I$1300,MATCH($B372,ADD!$U$4:$U$1300,0),1),"")," ")</f>
        <v xml:space="preserve"> </v>
      </c>
    </row>
    <row r="373" spans="2:8" ht="15.75">
      <c r="B373" s="30" t="str">
        <f t="shared" ref="B373" si="726">IF(AND($N$5&gt;0,B369&lt;$N$5),B369+1,"")</f>
        <v/>
      </c>
      <c r="C373" s="36" t="str">
        <f>IFERROR(IF($C$1&lt;&gt;"",INDEX('RE-coustmer'!$C$4:$C$1300,MATCH($B373,'RE-coustmer'!$U$4:$U$1300,0),1),"")," ")</f>
        <v xml:space="preserve"> </v>
      </c>
      <c r="D373" s="35" t="str">
        <f>IFERROR(IF($C$1&lt;&gt;"",INDEX('RE-coustmer'!$D$4:$D$1300,MATCH($B373,'RE-coustmer'!$U$4:$U$1300,0),1),"")," ")</f>
        <v xml:space="preserve"> </v>
      </c>
      <c r="E373" s="35" t="str">
        <f t="shared" ref="E373" si="727">IF(AND($C$1&lt;&gt;"",ISNUMBER(B373)),"مرتجع عميل","")</f>
        <v/>
      </c>
      <c r="F373" s="18" t="str">
        <f>IFERROR(IF($C$1&lt;&gt;"",INDEX('RE-coustmer'!$G$4:$G$1300,MATCH($B373,OUT!$U$4:$U$1300,0),1),"")," ")</f>
        <v xml:space="preserve"> </v>
      </c>
      <c r="G373" s="32" t="str">
        <f>IFERROR(IF($C$1&lt;&gt;"",INDEX('RE-coustmer'!$H$4:$H$1300,MATCH($B373,'RE-coustmer'!$U$4:$U$1300,0),1),"")," ")</f>
        <v xml:space="preserve"> </v>
      </c>
      <c r="H373" s="34" t="str">
        <f>IFERROR(IF($C$1&lt;&gt;"",INDEX('RE-coustmer'!$I$4:$I$1300,MATCH($B373,'RE-coustmer'!$U$4:$U$1300,0),1),"")," ")</f>
        <v xml:space="preserve"> </v>
      </c>
    </row>
    <row r="374" spans="2:8" ht="15.75">
      <c r="B374" s="8" t="str">
        <f t="shared" ref="B374" si="728">IF(AND($O$5&gt;0,B370&lt;$O$5),B370+1,"")</f>
        <v/>
      </c>
      <c r="C374" s="36" t="str">
        <f>IFERROR(IF($C$1&lt;&gt;"",INDEX(OUT!$C$4:$C$1300,MATCH($B374,OUT!$U$4:$U$1300,0),1),"")," ")</f>
        <v xml:space="preserve"> </v>
      </c>
      <c r="D374" s="35" t="str">
        <f>IFERROR(IF($C$1&lt;&gt;"",INDEX(OUT!$D$4:$D$1300,MATCH($B374,OUT!$U$4:$U$1300,0),1),"")," ")</f>
        <v xml:space="preserve"> </v>
      </c>
      <c r="E374" s="35" t="str">
        <f t="shared" ref="E374" si="729">IF(AND($C$1&lt;&gt;"",ISNUMBER(B374)),"منصرف","")</f>
        <v/>
      </c>
      <c r="F374" s="18" t="str">
        <f>IFERROR(IF($C$1&lt;&gt;"",INDEX(OUT!$G$4:$G$1300,MATCH($B374,OUT!$U$4:$U$1300,0),1),"")," ")</f>
        <v xml:space="preserve"> </v>
      </c>
      <c r="G374" s="32" t="str">
        <f>IFERROR(IF($C$1&lt;&gt;"",INDEX(OUT!$H$4:$H$1300,MATCH($B374,OUT!$U$4:$U$1300,0),1),"")," ")</f>
        <v xml:space="preserve"> </v>
      </c>
      <c r="H374" s="34" t="str">
        <f>IFERROR(IF($C$1&lt;&gt;"",INDEX(OUT!$I$4:$I$1300,MATCH($B374,OUT!$U$4:$U$1300,0),1),"")," ")</f>
        <v xml:space="preserve"> </v>
      </c>
    </row>
    <row r="375" spans="2:8" ht="15.75">
      <c r="B375" s="31" t="str">
        <f t="shared" ref="B375" si="730">IF(AND($P$5&gt;0,B371&lt;$M$5),B371+1,"")</f>
        <v/>
      </c>
      <c r="C375" s="36" t="str">
        <f>IFERROR(IF($C$1&lt;&gt;"",INDEX('RE-Supplier'!$C$4:$C$1300,MATCH($B375,'RE-Supplier'!$U$4:$U$1300,0),1),"")," ")</f>
        <v xml:space="preserve"> </v>
      </c>
      <c r="D375" s="35" t="str">
        <f>IFERROR(IF($C$1&lt;&gt;"",INDEX('RE-Supplier'!$D$4:$D$1300,MATCH($B375,'RE-Supplier'!$U$4:$U$1300,0),1),"")," ")</f>
        <v xml:space="preserve"> </v>
      </c>
      <c r="E375" s="35" t="str">
        <f t="shared" ref="E375" si="731">IF(AND($C$1&lt;&gt;"",ISNUMBER(B375)),"مرتجع مورد","")</f>
        <v/>
      </c>
      <c r="F375" s="18" t="str">
        <f>IFERROR(IF($C$1&lt;&gt;"",INDEX('RE-Supplier'!$G$4:$G$1300,MATCH($B375,'RE-Supplier'!$U$4:$U$1300,0),1),"")," ")</f>
        <v xml:space="preserve"> </v>
      </c>
      <c r="G375" s="32" t="str">
        <f>IFERROR(IF($C$1&lt;&gt;"",INDEX('RE-Supplier'!$H$4:$H$1300,MATCH($B375,'RE-Supplier'!$U$4:$U$1300,0),1),"")," ")</f>
        <v xml:space="preserve"> </v>
      </c>
      <c r="H375" s="34" t="str">
        <f>IFERROR(IF($C$1&lt;&gt;"",INDEX('RE-Supplier'!$I$4:$I$1300,MATCH($B375,'RE-Supplier'!$U$4:$U$1300,0),1),"")," ")</f>
        <v xml:space="preserve"> </v>
      </c>
    </row>
    <row r="376" spans="2:8" ht="15.75">
      <c r="B376" s="29" t="str">
        <f t="shared" ref="B376" si="732">IF(AND($M$5&gt;0,B372&lt;$M$5),B372+1,"")</f>
        <v/>
      </c>
      <c r="C376" s="36" t="str">
        <f>IFERROR(IF($C$1&lt;&gt;"",INDEX(ADD!$C$4:$C$1300,MATCH($B376,ADD!$U$4:$U$1300,0),1),"")," ")</f>
        <v xml:space="preserve"> </v>
      </c>
      <c r="D376" s="35" t="str">
        <f>IFERROR(IF($C$1&lt;&gt;"",INDEX(ADD!$D$4:$D$1300,MATCH($B376,ADD!$U$4:$U$1300,0),1),"")," ")</f>
        <v xml:space="preserve"> </v>
      </c>
      <c r="E376" s="35" t="str">
        <f t="shared" ref="E376" si="733">IF(AND($C$1&lt;&gt;"",ISNUMBER(B376)),"وارد","")</f>
        <v/>
      </c>
      <c r="F376" s="18" t="str">
        <f>IFERROR(IF($C$1&lt;&gt;"",INDEX(ADD!$G$4:$G$1300,MATCH($B376,ADD!$U$4:$U$1300,0),1),"")," ")</f>
        <v xml:space="preserve"> </v>
      </c>
      <c r="G376" s="32" t="str">
        <f>IFERROR(IF($C$1&lt;&gt;"",INDEX(ADD!$H$4:$H$1300,MATCH($B376,ADD!$U$4:$U$1300,0),1),"")," ")</f>
        <v xml:space="preserve"> </v>
      </c>
      <c r="H376" s="34" t="str">
        <f>IFERROR(IF($C$1&lt;&gt;"",INDEX(ADD!$I$4:$I$1300,MATCH($B376,ADD!$U$4:$U$1300,0),1),"")," ")</f>
        <v xml:space="preserve"> </v>
      </c>
    </row>
    <row r="377" spans="2:8" ht="15.75">
      <c r="B377" s="30" t="str">
        <f t="shared" ref="B377" si="734">IF(AND($N$5&gt;0,B373&lt;$N$5),B373+1,"")</f>
        <v/>
      </c>
      <c r="C377" s="36" t="str">
        <f>IFERROR(IF($C$1&lt;&gt;"",INDEX('RE-coustmer'!$C$4:$C$1300,MATCH($B377,'RE-coustmer'!$U$4:$U$1300,0),1),"")," ")</f>
        <v xml:space="preserve"> </v>
      </c>
      <c r="D377" s="35" t="str">
        <f>IFERROR(IF($C$1&lt;&gt;"",INDEX('RE-coustmer'!$D$4:$D$1300,MATCH($B377,'RE-coustmer'!$U$4:$U$1300,0),1),"")," ")</f>
        <v xml:space="preserve"> </v>
      </c>
      <c r="E377" s="35" t="str">
        <f t="shared" ref="E377" si="735">IF(AND($C$1&lt;&gt;"",ISNUMBER(B377)),"مرتجع عميل","")</f>
        <v/>
      </c>
      <c r="F377" s="18" t="str">
        <f>IFERROR(IF($C$1&lt;&gt;"",INDEX('RE-coustmer'!$G$4:$G$1300,MATCH($B377,OUT!$U$4:$U$1300,0),1),"")," ")</f>
        <v xml:space="preserve"> </v>
      </c>
      <c r="G377" s="32" t="str">
        <f>IFERROR(IF($C$1&lt;&gt;"",INDEX('RE-coustmer'!$H$4:$H$1300,MATCH($B377,'RE-coustmer'!$U$4:$U$1300,0),1),"")," ")</f>
        <v xml:space="preserve"> </v>
      </c>
      <c r="H377" s="34" t="str">
        <f>IFERROR(IF($C$1&lt;&gt;"",INDEX('RE-coustmer'!$I$4:$I$1300,MATCH($B377,'RE-coustmer'!$U$4:$U$1300,0),1),"")," ")</f>
        <v xml:space="preserve"> </v>
      </c>
    </row>
    <row r="378" spans="2:8" ht="15.75">
      <c r="B378" s="8" t="str">
        <f t="shared" ref="B378" si="736">IF(AND($O$5&gt;0,B374&lt;$O$5),B374+1,"")</f>
        <v/>
      </c>
      <c r="C378" s="36" t="str">
        <f>IFERROR(IF($C$1&lt;&gt;"",INDEX(OUT!$C$4:$C$1300,MATCH($B378,OUT!$U$4:$U$1300,0),1),"")," ")</f>
        <v xml:space="preserve"> </v>
      </c>
      <c r="D378" s="35" t="str">
        <f>IFERROR(IF($C$1&lt;&gt;"",INDEX(OUT!$D$4:$D$1300,MATCH($B378,OUT!$U$4:$U$1300,0),1),"")," ")</f>
        <v xml:space="preserve"> </v>
      </c>
      <c r="E378" s="35" t="str">
        <f t="shared" ref="E378" si="737">IF(AND($C$1&lt;&gt;"",ISNUMBER(B378)),"منصرف","")</f>
        <v/>
      </c>
      <c r="F378" s="18" t="str">
        <f>IFERROR(IF($C$1&lt;&gt;"",INDEX(OUT!$G$4:$G$1300,MATCH($B378,OUT!$U$4:$U$1300,0),1),"")," ")</f>
        <v xml:space="preserve"> </v>
      </c>
      <c r="G378" s="32" t="str">
        <f>IFERROR(IF($C$1&lt;&gt;"",INDEX(OUT!$H$4:$H$1300,MATCH($B378,OUT!$U$4:$U$1300,0),1),"")," ")</f>
        <v xml:space="preserve"> </v>
      </c>
      <c r="H378" s="34" t="str">
        <f>IFERROR(IF($C$1&lt;&gt;"",INDEX(OUT!$I$4:$I$1300,MATCH($B378,OUT!$U$4:$U$1300,0),1),"")," ")</f>
        <v xml:space="preserve"> </v>
      </c>
    </row>
    <row r="379" spans="2:8" ht="15.75">
      <c r="B379" s="31" t="str">
        <f t="shared" ref="B379" si="738">IF(AND($P$5&gt;0,B375&lt;$M$5),B375+1,"")</f>
        <v/>
      </c>
      <c r="C379" s="36" t="str">
        <f>IFERROR(IF($C$1&lt;&gt;"",INDEX('RE-Supplier'!$C$4:$C$1300,MATCH($B379,'RE-Supplier'!$U$4:$U$1300,0),1),"")," ")</f>
        <v xml:space="preserve"> </v>
      </c>
      <c r="D379" s="35" t="str">
        <f>IFERROR(IF($C$1&lt;&gt;"",INDEX('RE-Supplier'!$D$4:$D$1300,MATCH($B379,'RE-Supplier'!$U$4:$U$1300,0),1),"")," ")</f>
        <v xml:space="preserve"> </v>
      </c>
      <c r="E379" s="35" t="str">
        <f t="shared" ref="E379" si="739">IF(AND($C$1&lt;&gt;"",ISNUMBER(B379)),"مرتجع مورد","")</f>
        <v/>
      </c>
      <c r="F379" s="18" t="str">
        <f>IFERROR(IF($C$1&lt;&gt;"",INDEX('RE-Supplier'!$G$4:$G$1300,MATCH($B379,'RE-Supplier'!$U$4:$U$1300,0),1),"")," ")</f>
        <v xml:space="preserve"> </v>
      </c>
      <c r="G379" s="32" t="str">
        <f>IFERROR(IF($C$1&lt;&gt;"",INDEX('RE-Supplier'!$H$4:$H$1300,MATCH($B379,'RE-Supplier'!$U$4:$U$1300,0),1),"")," ")</f>
        <v xml:space="preserve"> </v>
      </c>
      <c r="H379" s="34" t="str">
        <f>IFERROR(IF($C$1&lt;&gt;"",INDEX('RE-Supplier'!$I$4:$I$1300,MATCH($B379,'RE-Supplier'!$U$4:$U$1300,0),1),"")," ")</f>
        <v xml:space="preserve"> </v>
      </c>
    </row>
    <row r="380" spans="2:8" ht="15.75">
      <c r="B380" s="29" t="str">
        <f t="shared" ref="B380" si="740">IF(AND($M$5&gt;0,B376&lt;$M$5),B376+1,"")</f>
        <v/>
      </c>
      <c r="C380" s="36" t="str">
        <f>IFERROR(IF($C$1&lt;&gt;"",INDEX(ADD!$C$4:$C$1300,MATCH($B380,ADD!$U$4:$U$1300,0),1),"")," ")</f>
        <v xml:space="preserve"> </v>
      </c>
      <c r="D380" s="35" t="str">
        <f>IFERROR(IF($C$1&lt;&gt;"",INDEX(ADD!$D$4:$D$1300,MATCH($B380,ADD!$U$4:$U$1300,0),1),"")," ")</f>
        <v xml:space="preserve"> </v>
      </c>
      <c r="E380" s="35" t="str">
        <f t="shared" ref="E380" si="741">IF(AND($C$1&lt;&gt;"",ISNUMBER(B380)),"وارد","")</f>
        <v/>
      </c>
      <c r="F380" s="18" t="str">
        <f>IFERROR(IF($C$1&lt;&gt;"",INDEX(ADD!$G$4:$G$1300,MATCH($B380,ADD!$U$4:$U$1300,0),1),"")," ")</f>
        <v xml:space="preserve"> </v>
      </c>
      <c r="G380" s="32" t="str">
        <f>IFERROR(IF($C$1&lt;&gt;"",INDEX(ADD!$H$4:$H$1300,MATCH($B380,ADD!$U$4:$U$1300,0),1),"")," ")</f>
        <v xml:space="preserve"> </v>
      </c>
      <c r="H380" s="34" t="str">
        <f>IFERROR(IF($C$1&lt;&gt;"",INDEX(ADD!$I$4:$I$1300,MATCH($B380,ADD!$U$4:$U$1300,0),1),"")," ")</f>
        <v xml:space="preserve"> </v>
      </c>
    </row>
    <row r="381" spans="2:8" ht="15.75">
      <c r="B381" s="30" t="str">
        <f t="shared" ref="B381" si="742">IF(AND($N$5&gt;0,B377&lt;$N$5),B377+1,"")</f>
        <v/>
      </c>
      <c r="C381" s="36" t="str">
        <f>IFERROR(IF($C$1&lt;&gt;"",INDEX('RE-coustmer'!$C$4:$C$1300,MATCH($B381,'RE-coustmer'!$U$4:$U$1300,0),1),"")," ")</f>
        <v xml:space="preserve"> </v>
      </c>
      <c r="D381" s="35" t="str">
        <f>IFERROR(IF($C$1&lt;&gt;"",INDEX('RE-coustmer'!$D$4:$D$1300,MATCH($B381,'RE-coustmer'!$U$4:$U$1300,0),1),"")," ")</f>
        <v xml:space="preserve"> </v>
      </c>
      <c r="E381" s="35" t="str">
        <f t="shared" ref="E381" si="743">IF(AND($C$1&lt;&gt;"",ISNUMBER(B381)),"مرتجع عميل","")</f>
        <v/>
      </c>
      <c r="F381" s="18" t="str">
        <f>IFERROR(IF($C$1&lt;&gt;"",INDEX('RE-coustmer'!$G$4:$G$1300,MATCH($B381,OUT!$U$4:$U$1300,0),1),"")," ")</f>
        <v xml:space="preserve"> </v>
      </c>
      <c r="G381" s="32" t="str">
        <f>IFERROR(IF($C$1&lt;&gt;"",INDEX('RE-coustmer'!$H$4:$H$1300,MATCH($B381,'RE-coustmer'!$U$4:$U$1300,0),1),"")," ")</f>
        <v xml:space="preserve"> </v>
      </c>
      <c r="H381" s="34" t="str">
        <f>IFERROR(IF($C$1&lt;&gt;"",INDEX('RE-coustmer'!$I$4:$I$1300,MATCH($B381,'RE-coustmer'!$U$4:$U$1300,0),1),"")," ")</f>
        <v xml:space="preserve"> </v>
      </c>
    </row>
    <row r="382" spans="2:8" ht="15.75">
      <c r="B382" s="8" t="str">
        <f t="shared" ref="B382" si="744">IF(AND($O$5&gt;0,B378&lt;$O$5),B378+1,"")</f>
        <v/>
      </c>
      <c r="C382" s="36" t="str">
        <f>IFERROR(IF($C$1&lt;&gt;"",INDEX(OUT!$C$4:$C$1300,MATCH($B382,OUT!$U$4:$U$1300,0),1),"")," ")</f>
        <v xml:space="preserve"> </v>
      </c>
      <c r="D382" s="35" t="str">
        <f>IFERROR(IF($C$1&lt;&gt;"",INDEX(OUT!$D$4:$D$1300,MATCH($B382,OUT!$U$4:$U$1300,0),1),"")," ")</f>
        <v xml:space="preserve"> </v>
      </c>
      <c r="E382" s="35" t="str">
        <f t="shared" ref="E382" si="745">IF(AND($C$1&lt;&gt;"",ISNUMBER(B382)),"منصرف","")</f>
        <v/>
      </c>
      <c r="F382" s="18" t="str">
        <f>IFERROR(IF($C$1&lt;&gt;"",INDEX(OUT!$G$4:$G$1300,MATCH($B382,OUT!$U$4:$U$1300,0),1),"")," ")</f>
        <v xml:space="preserve"> </v>
      </c>
      <c r="G382" s="32" t="str">
        <f>IFERROR(IF($C$1&lt;&gt;"",INDEX(OUT!$H$4:$H$1300,MATCH($B382,OUT!$U$4:$U$1300,0),1),"")," ")</f>
        <v xml:space="preserve"> </v>
      </c>
      <c r="H382" s="34" t="str">
        <f>IFERROR(IF($C$1&lt;&gt;"",INDEX(OUT!$I$4:$I$1300,MATCH($B382,OUT!$U$4:$U$1300,0),1),"")," ")</f>
        <v xml:space="preserve"> </v>
      </c>
    </row>
    <row r="383" spans="2:8" ht="15.75">
      <c r="B383" s="31" t="str">
        <f t="shared" ref="B383" si="746">IF(AND($P$5&gt;0,B379&lt;$M$5),B379+1,"")</f>
        <v/>
      </c>
      <c r="C383" s="36" t="str">
        <f>IFERROR(IF($C$1&lt;&gt;"",INDEX('RE-Supplier'!$C$4:$C$1300,MATCH($B383,'RE-Supplier'!$U$4:$U$1300,0),1),"")," ")</f>
        <v xml:space="preserve"> </v>
      </c>
      <c r="D383" s="35" t="str">
        <f>IFERROR(IF($C$1&lt;&gt;"",INDEX('RE-Supplier'!$D$4:$D$1300,MATCH($B383,'RE-Supplier'!$U$4:$U$1300,0),1),"")," ")</f>
        <v xml:space="preserve"> </v>
      </c>
      <c r="E383" s="35" t="str">
        <f t="shared" ref="E383" si="747">IF(AND($C$1&lt;&gt;"",ISNUMBER(B383)),"مرتجع مورد","")</f>
        <v/>
      </c>
      <c r="F383" s="18" t="str">
        <f>IFERROR(IF($C$1&lt;&gt;"",INDEX('RE-Supplier'!$G$4:$G$1300,MATCH($B383,'RE-Supplier'!$U$4:$U$1300,0),1),"")," ")</f>
        <v xml:space="preserve"> </v>
      </c>
      <c r="G383" s="32" t="str">
        <f>IFERROR(IF($C$1&lt;&gt;"",INDEX('RE-Supplier'!$H$4:$H$1300,MATCH($B383,'RE-Supplier'!$U$4:$U$1300,0),1),"")," ")</f>
        <v xml:space="preserve"> </v>
      </c>
      <c r="H383" s="34" t="str">
        <f>IFERROR(IF($C$1&lt;&gt;"",INDEX('RE-Supplier'!$I$4:$I$1300,MATCH($B383,'RE-Supplier'!$U$4:$U$1300,0),1),"")," ")</f>
        <v xml:space="preserve"> </v>
      </c>
    </row>
    <row r="384" spans="2:8" ht="15.75">
      <c r="B384" s="29" t="str">
        <f t="shared" ref="B384" si="748">IF(AND($M$5&gt;0,B380&lt;$M$5),B380+1,"")</f>
        <v/>
      </c>
      <c r="C384" s="36" t="str">
        <f>IFERROR(IF($C$1&lt;&gt;"",INDEX(ADD!$C$4:$C$1300,MATCH($B384,ADD!$U$4:$U$1300,0),1),"")," ")</f>
        <v xml:space="preserve"> </v>
      </c>
      <c r="D384" s="35" t="str">
        <f>IFERROR(IF($C$1&lt;&gt;"",INDEX(ADD!$D$4:$D$1300,MATCH($B384,ADD!$U$4:$U$1300,0),1),"")," ")</f>
        <v xml:space="preserve"> </v>
      </c>
      <c r="E384" s="35" t="str">
        <f t="shared" ref="E384" si="749">IF(AND($C$1&lt;&gt;"",ISNUMBER(B384)),"وارد","")</f>
        <v/>
      </c>
      <c r="F384" s="18" t="str">
        <f>IFERROR(IF($C$1&lt;&gt;"",INDEX(ADD!$G$4:$G$1300,MATCH($B384,ADD!$U$4:$U$1300,0),1),"")," ")</f>
        <v xml:space="preserve"> </v>
      </c>
      <c r="G384" s="32" t="str">
        <f>IFERROR(IF($C$1&lt;&gt;"",INDEX(ADD!$H$4:$H$1300,MATCH($B384,ADD!$U$4:$U$1300,0),1),"")," ")</f>
        <v xml:space="preserve"> </v>
      </c>
      <c r="H384" s="34" t="str">
        <f>IFERROR(IF($C$1&lt;&gt;"",INDEX(ADD!$I$4:$I$1300,MATCH($B384,ADD!$U$4:$U$1300,0),1),"")," ")</f>
        <v xml:space="preserve"> </v>
      </c>
    </row>
    <row r="385" spans="2:8" ht="15.75">
      <c r="B385" s="30" t="str">
        <f t="shared" ref="B385" si="750">IF(AND($N$5&gt;0,B381&lt;$N$5),B381+1,"")</f>
        <v/>
      </c>
      <c r="C385" s="36" t="str">
        <f>IFERROR(IF($C$1&lt;&gt;"",INDEX('RE-coustmer'!$C$4:$C$1300,MATCH($B385,'RE-coustmer'!$U$4:$U$1300,0),1),"")," ")</f>
        <v xml:space="preserve"> </v>
      </c>
      <c r="D385" s="35" t="str">
        <f>IFERROR(IF($C$1&lt;&gt;"",INDEX('RE-coustmer'!$D$4:$D$1300,MATCH($B385,'RE-coustmer'!$U$4:$U$1300,0),1),"")," ")</f>
        <v xml:space="preserve"> </v>
      </c>
      <c r="E385" s="35" t="str">
        <f t="shared" ref="E385" si="751">IF(AND($C$1&lt;&gt;"",ISNUMBER(B385)),"مرتجع عميل","")</f>
        <v/>
      </c>
      <c r="F385" s="18" t="str">
        <f>IFERROR(IF($C$1&lt;&gt;"",INDEX('RE-coustmer'!$G$4:$G$1300,MATCH($B385,OUT!$U$4:$U$1300,0),1),"")," ")</f>
        <v xml:space="preserve"> </v>
      </c>
      <c r="G385" s="32" t="str">
        <f>IFERROR(IF($C$1&lt;&gt;"",INDEX('RE-coustmer'!$H$4:$H$1300,MATCH($B385,'RE-coustmer'!$U$4:$U$1300,0),1),"")," ")</f>
        <v xml:space="preserve"> </v>
      </c>
      <c r="H385" s="34" t="str">
        <f>IFERROR(IF($C$1&lt;&gt;"",INDEX('RE-coustmer'!$I$4:$I$1300,MATCH($B385,'RE-coustmer'!$U$4:$U$1300,0),1),"")," ")</f>
        <v xml:space="preserve"> </v>
      </c>
    </row>
    <row r="386" spans="2:8" ht="15.75">
      <c r="B386" s="8" t="str">
        <f t="shared" ref="B386" si="752">IF(AND($O$5&gt;0,B382&lt;$O$5),B382+1,"")</f>
        <v/>
      </c>
      <c r="C386" s="36" t="str">
        <f>IFERROR(IF($C$1&lt;&gt;"",INDEX(OUT!$C$4:$C$1300,MATCH($B386,OUT!$U$4:$U$1300,0),1),"")," ")</f>
        <v xml:space="preserve"> </v>
      </c>
      <c r="D386" s="35" t="str">
        <f>IFERROR(IF($C$1&lt;&gt;"",INDEX(OUT!$D$4:$D$1300,MATCH($B386,OUT!$U$4:$U$1300,0),1),"")," ")</f>
        <v xml:space="preserve"> </v>
      </c>
      <c r="E386" s="35" t="str">
        <f t="shared" ref="E386" si="753">IF(AND($C$1&lt;&gt;"",ISNUMBER(B386)),"منصرف","")</f>
        <v/>
      </c>
      <c r="F386" s="18" t="str">
        <f>IFERROR(IF($C$1&lt;&gt;"",INDEX(OUT!$G$4:$G$1300,MATCH($B386,OUT!$U$4:$U$1300,0),1),"")," ")</f>
        <v xml:space="preserve"> </v>
      </c>
      <c r="G386" s="32" t="str">
        <f>IFERROR(IF($C$1&lt;&gt;"",INDEX(OUT!$H$4:$H$1300,MATCH($B386,OUT!$U$4:$U$1300,0),1),"")," ")</f>
        <v xml:space="preserve"> </v>
      </c>
      <c r="H386" s="34" t="str">
        <f>IFERROR(IF($C$1&lt;&gt;"",INDEX(OUT!$I$4:$I$1300,MATCH($B386,OUT!$U$4:$U$1300,0),1),"")," ")</f>
        <v xml:space="preserve"> </v>
      </c>
    </row>
    <row r="387" spans="2:8" ht="15.75">
      <c r="B387" s="31" t="str">
        <f t="shared" ref="B387" si="754">IF(AND($P$5&gt;0,B383&lt;$M$5),B383+1,"")</f>
        <v/>
      </c>
      <c r="C387" s="36" t="str">
        <f>IFERROR(IF($C$1&lt;&gt;"",INDEX('RE-Supplier'!$C$4:$C$1300,MATCH($B387,'RE-Supplier'!$U$4:$U$1300,0),1),"")," ")</f>
        <v xml:space="preserve"> </v>
      </c>
      <c r="D387" s="35" t="str">
        <f>IFERROR(IF($C$1&lt;&gt;"",INDEX('RE-Supplier'!$D$4:$D$1300,MATCH($B387,'RE-Supplier'!$U$4:$U$1300,0),1),"")," ")</f>
        <v xml:space="preserve"> </v>
      </c>
      <c r="E387" s="35" t="str">
        <f t="shared" ref="E387" si="755">IF(AND($C$1&lt;&gt;"",ISNUMBER(B387)),"مرتجع مورد","")</f>
        <v/>
      </c>
      <c r="F387" s="18" t="str">
        <f>IFERROR(IF($C$1&lt;&gt;"",INDEX('RE-Supplier'!$G$4:$G$1300,MATCH($B387,'RE-Supplier'!$U$4:$U$1300,0),1),"")," ")</f>
        <v xml:space="preserve"> </v>
      </c>
      <c r="G387" s="32" t="str">
        <f>IFERROR(IF($C$1&lt;&gt;"",INDEX('RE-Supplier'!$H$4:$H$1300,MATCH($B387,'RE-Supplier'!$U$4:$U$1300,0),1),"")," ")</f>
        <v xml:space="preserve"> </v>
      </c>
      <c r="H387" s="34" t="str">
        <f>IFERROR(IF($C$1&lt;&gt;"",INDEX('RE-Supplier'!$I$4:$I$1300,MATCH($B387,'RE-Supplier'!$U$4:$U$1300,0),1),"")," ")</f>
        <v xml:space="preserve"> </v>
      </c>
    </row>
    <row r="388" spans="2:8" ht="15.75">
      <c r="B388" s="29" t="str">
        <f t="shared" ref="B388" si="756">IF(AND($M$5&gt;0,B384&lt;$M$5),B384+1,"")</f>
        <v/>
      </c>
      <c r="C388" s="36" t="str">
        <f>IFERROR(IF($C$1&lt;&gt;"",INDEX(ADD!$C$4:$C$1300,MATCH($B388,ADD!$U$4:$U$1300,0),1),"")," ")</f>
        <v xml:space="preserve"> </v>
      </c>
      <c r="D388" s="35" t="str">
        <f>IFERROR(IF($C$1&lt;&gt;"",INDEX(ADD!$D$4:$D$1300,MATCH($B388,ADD!$U$4:$U$1300,0),1),"")," ")</f>
        <v xml:space="preserve"> </v>
      </c>
      <c r="E388" s="35" t="str">
        <f t="shared" ref="E388" si="757">IF(AND($C$1&lt;&gt;"",ISNUMBER(B388)),"وارد","")</f>
        <v/>
      </c>
      <c r="F388" s="18" t="str">
        <f>IFERROR(IF($C$1&lt;&gt;"",INDEX(ADD!$G$4:$G$1300,MATCH($B388,ADD!$U$4:$U$1300,0),1),"")," ")</f>
        <v xml:space="preserve"> </v>
      </c>
      <c r="G388" s="32" t="str">
        <f>IFERROR(IF($C$1&lt;&gt;"",INDEX(ADD!$H$4:$H$1300,MATCH($B388,ADD!$U$4:$U$1300,0),1),"")," ")</f>
        <v xml:space="preserve"> </v>
      </c>
      <c r="H388" s="34" t="str">
        <f>IFERROR(IF($C$1&lt;&gt;"",INDEX(ADD!$I$4:$I$1300,MATCH($B388,ADD!$U$4:$U$1300,0),1),"")," ")</f>
        <v xml:space="preserve"> </v>
      </c>
    </row>
    <row r="389" spans="2:8" ht="15.75">
      <c r="B389" s="30" t="str">
        <f t="shared" ref="B389" si="758">IF(AND($N$5&gt;0,B385&lt;$N$5),B385+1,"")</f>
        <v/>
      </c>
      <c r="C389" s="36" t="str">
        <f>IFERROR(IF($C$1&lt;&gt;"",INDEX('RE-coustmer'!$C$4:$C$1300,MATCH($B389,'RE-coustmer'!$U$4:$U$1300,0),1),"")," ")</f>
        <v xml:space="preserve"> </v>
      </c>
      <c r="D389" s="35" t="str">
        <f>IFERROR(IF($C$1&lt;&gt;"",INDEX('RE-coustmer'!$D$4:$D$1300,MATCH($B389,'RE-coustmer'!$U$4:$U$1300,0),1),"")," ")</f>
        <v xml:space="preserve"> </v>
      </c>
      <c r="E389" s="35" t="str">
        <f t="shared" ref="E389" si="759">IF(AND($C$1&lt;&gt;"",ISNUMBER(B389)),"مرتجع عميل","")</f>
        <v/>
      </c>
      <c r="F389" s="18" t="str">
        <f>IFERROR(IF($C$1&lt;&gt;"",INDEX('RE-coustmer'!$G$4:$G$1300,MATCH($B389,OUT!$U$4:$U$1300,0),1),"")," ")</f>
        <v xml:space="preserve"> </v>
      </c>
      <c r="G389" s="32" t="str">
        <f>IFERROR(IF($C$1&lt;&gt;"",INDEX('RE-coustmer'!$H$4:$H$1300,MATCH($B389,'RE-coustmer'!$U$4:$U$1300,0),1),"")," ")</f>
        <v xml:space="preserve"> </v>
      </c>
      <c r="H389" s="34" t="str">
        <f>IFERROR(IF($C$1&lt;&gt;"",INDEX('RE-coustmer'!$I$4:$I$1300,MATCH($B389,'RE-coustmer'!$U$4:$U$1300,0),1),"")," ")</f>
        <v xml:space="preserve"> </v>
      </c>
    </row>
    <row r="390" spans="2:8" ht="15.75">
      <c r="B390" s="8" t="str">
        <f t="shared" ref="B390" si="760">IF(AND($O$5&gt;0,B386&lt;$O$5),B386+1,"")</f>
        <v/>
      </c>
      <c r="C390" s="36" t="str">
        <f>IFERROR(IF($C$1&lt;&gt;"",INDEX(OUT!$C$4:$C$1300,MATCH($B390,OUT!$U$4:$U$1300,0),1),"")," ")</f>
        <v xml:space="preserve"> </v>
      </c>
      <c r="D390" s="35" t="str">
        <f>IFERROR(IF($C$1&lt;&gt;"",INDEX(OUT!$D$4:$D$1300,MATCH($B390,OUT!$U$4:$U$1300,0),1),"")," ")</f>
        <v xml:space="preserve"> </v>
      </c>
      <c r="E390" s="35" t="str">
        <f t="shared" ref="E390" si="761">IF(AND($C$1&lt;&gt;"",ISNUMBER(B390)),"منصرف","")</f>
        <v/>
      </c>
      <c r="F390" s="18" t="str">
        <f>IFERROR(IF($C$1&lt;&gt;"",INDEX(OUT!$G$4:$G$1300,MATCH($B390,OUT!$U$4:$U$1300,0),1),"")," ")</f>
        <v xml:space="preserve"> </v>
      </c>
      <c r="G390" s="32" t="str">
        <f>IFERROR(IF($C$1&lt;&gt;"",INDEX(OUT!$H$4:$H$1300,MATCH($B390,OUT!$U$4:$U$1300,0),1),"")," ")</f>
        <v xml:space="preserve"> </v>
      </c>
      <c r="H390" s="34" t="str">
        <f>IFERROR(IF($C$1&lt;&gt;"",INDEX(OUT!$I$4:$I$1300,MATCH($B390,OUT!$U$4:$U$1300,0),1),"")," ")</f>
        <v xml:space="preserve"> </v>
      </c>
    </row>
    <row r="391" spans="2:8" ht="15.75">
      <c r="B391" s="31" t="str">
        <f t="shared" ref="B391" si="762">IF(AND($P$5&gt;0,B387&lt;$M$5),B387+1,"")</f>
        <v/>
      </c>
      <c r="C391" s="36" t="str">
        <f>IFERROR(IF($C$1&lt;&gt;"",INDEX('RE-Supplier'!$C$4:$C$1300,MATCH($B391,'RE-Supplier'!$U$4:$U$1300,0),1),"")," ")</f>
        <v xml:space="preserve"> </v>
      </c>
      <c r="D391" s="35" t="str">
        <f>IFERROR(IF($C$1&lt;&gt;"",INDEX('RE-Supplier'!$D$4:$D$1300,MATCH($B391,'RE-Supplier'!$U$4:$U$1300,0),1),"")," ")</f>
        <v xml:space="preserve"> </v>
      </c>
      <c r="E391" s="35" t="str">
        <f t="shared" ref="E391" si="763">IF(AND($C$1&lt;&gt;"",ISNUMBER(B391)),"مرتجع مورد","")</f>
        <v/>
      </c>
      <c r="F391" s="18" t="str">
        <f>IFERROR(IF($C$1&lt;&gt;"",INDEX('RE-Supplier'!$G$4:$G$1300,MATCH($B391,'RE-Supplier'!$U$4:$U$1300,0),1),"")," ")</f>
        <v xml:space="preserve"> </v>
      </c>
      <c r="G391" s="32" t="str">
        <f>IFERROR(IF($C$1&lt;&gt;"",INDEX('RE-Supplier'!$H$4:$H$1300,MATCH($B391,'RE-Supplier'!$U$4:$U$1300,0),1),"")," ")</f>
        <v xml:space="preserve"> </v>
      </c>
      <c r="H391" s="34" t="str">
        <f>IFERROR(IF($C$1&lt;&gt;"",INDEX('RE-Supplier'!$I$4:$I$1300,MATCH($B391,'RE-Supplier'!$U$4:$U$1300,0),1),"")," ")</f>
        <v xml:space="preserve"> </v>
      </c>
    </row>
    <row r="392" spans="2:8" ht="15.75">
      <c r="B392" s="29" t="str">
        <f t="shared" ref="B392" si="764">IF(AND($M$5&gt;0,B388&lt;$M$5),B388+1,"")</f>
        <v/>
      </c>
      <c r="C392" s="36" t="str">
        <f>IFERROR(IF($C$1&lt;&gt;"",INDEX(ADD!$C$4:$C$1300,MATCH($B392,ADD!$U$4:$U$1300,0),1),"")," ")</f>
        <v xml:space="preserve"> </v>
      </c>
      <c r="D392" s="35" t="str">
        <f>IFERROR(IF($C$1&lt;&gt;"",INDEX(ADD!$D$4:$D$1300,MATCH($B392,ADD!$U$4:$U$1300,0),1),"")," ")</f>
        <v xml:space="preserve"> </v>
      </c>
      <c r="E392" s="35" t="str">
        <f t="shared" ref="E392" si="765">IF(AND($C$1&lt;&gt;"",ISNUMBER(B392)),"وارد","")</f>
        <v/>
      </c>
      <c r="F392" s="18" t="str">
        <f>IFERROR(IF($C$1&lt;&gt;"",INDEX(ADD!$G$4:$G$1300,MATCH($B392,ADD!$U$4:$U$1300,0),1),"")," ")</f>
        <v xml:space="preserve"> </v>
      </c>
      <c r="G392" s="32" t="str">
        <f>IFERROR(IF($C$1&lt;&gt;"",INDEX(ADD!$H$4:$H$1300,MATCH($B392,ADD!$U$4:$U$1300,0),1),"")," ")</f>
        <v xml:space="preserve"> </v>
      </c>
      <c r="H392" s="34" t="str">
        <f>IFERROR(IF($C$1&lt;&gt;"",INDEX(ADD!$I$4:$I$1300,MATCH($B392,ADD!$U$4:$U$1300,0),1),"")," ")</f>
        <v xml:space="preserve"> </v>
      </c>
    </row>
    <row r="393" spans="2:8" ht="15.75">
      <c r="B393" s="30" t="str">
        <f t="shared" ref="B393" si="766">IF(AND($N$5&gt;0,B389&lt;$N$5),B389+1,"")</f>
        <v/>
      </c>
      <c r="C393" s="36" t="str">
        <f>IFERROR(IF($C$1&lt;&gt;"",INDEX('RE-coustmer'!$C$4:$C$1300,MATCH($B393,'RE-coustmer'!$U$4:$U$1300,0),1),"")," ")</f>
        <v xml:space="preserve"> </v>
      </c>
      <c r="D393" s="35" t="str">
        <f>IFERROR(IF($C$1&lt;&gt;"",INDEX('RE-coustmer'!$D$4:$D$1300,MATCH($B393,'RE-coustmer'!$U$4:$U$1300,0),1),"")," ")</f>
        <v xml:space="preserve"> </v>
      </c>
      <c r="E393" s="35" t="str">
        <f t="shared" ref="E393" si="767">IF(AND($C$1&lt;&gt;"",ISNUMBER(B393)),"مرتجع عميل","")</f>
        <v/>
      </c>
      <c r="F393" s="18" t="str">
        <f>IFERROR(IF($C$1&lt;&gt;"",INDEX('RE-coustmer'!$G$4:$G$1300,MATCH($B393,OUT!$U$4:$U$1300,0),1),"")," ")</f>
        <v xml:space="preserve"> </v>
      </c>
      <c r="G393" s="32" t="str">
        <f>IFERROR(IF($C$1&lt;&gt;"",INDEX('RE-coustmer'!$H$4:$H$1300,MATCH($B393,'RE-coustmer'!$U$4:$U$1300,0),1),"")," ")</f>
        <v xml:space="preserve"> </v>
      </c>
      <c r="H393" s="34" t="str">
        <f>IFERROR(IF($C$1&lt;&gt;"",INDEX('RE-coustmer'!$I$4:$I$1300,MATCH($B393,'RE-coustmer'!$U$4:$U$1300,0),1),"")," ")</f>
        <v xml:space="preserve"> </v>
      </c>
    </row>
    <row r="394" spans="2:8" ht="15.75">
      <c r="B394" s="8" t="str">
        <f t="shared" ref="B394" si="768">IF(AND($O$5&gt;0,B390&lt;$O$5),B390+1,"")</f>
        <v/>
      </c>
      <c r="C394" s="36" t="str">
        <f>IFERROR(IF($C$1&lt;&gt;"",INDEX(OUT!$C$4:$C$1300,MATCH($B394,OUT!$U$4:$U$1300,0),1),"")," ")</f>
        <v xml:space="preserve"> </v>
      </c>
      <c r="D394" s="35" t="str">
        <f>IFERROR(IF($C$1&lt;&gt;"",INDEX(OUT!$D$4:$D$1300,MATCH($B394,OUT!$U$4:$U$1300,0),1),"")," ")</f>
        <v xml:space="preserve"> </v>
      </c>
      <c r="E394" s="35" t="str">
        <f t="shared" ref="E394" si="769">IF(AND($C$1&lt;&gt;"",ISNUMBER(B394)),"منصرف","")</f>
        <v/>
      </c>
      <c r="F394" s="18" t="str">
        <f>IFERROR(IF($C$1&lt;&gt;"",INDEX(OUT!$G$4:$G$1300,MATCH($B394,OUT!$U$4:$U$1300,0),1),"")," ")</f>
        <v xml:space="preserve"> </v>
      </c>
      <c r="G394" s="32" t="str">
        <f>IFERROR(IF($C$1&lt;&gt;"",INDEX(OUT!$H$4:$H$1300,MATCH($B394,OUT!$U$4:$U$1300,0),1),"")," ")</f>
        <v xml:space="preserve"> </v>
      </c>
      <c r="H394" s="34" t="str">
        <f>IFERROR(IF($C$1&lt;&gt;"",INDEX(OUT!$I$4:$I$1300,MATCH($B394,OUT!$U$4:$U$1300,0),1),"")," ")</f>
        <v xml:space="preserve"> </v>
      </c>
    </row>
    <row r="395" spans="2:8" ht="15.75">
      <c r="B395" s="31" t="str">
        <f t="shared" ref="B395" si="770">IF(AND($P$5&gt;0,B391&lt;$M$5),B391+1,"")</f>
        <v/>
      </c>
      <c r="C395" s="36" t="str">
        <f>IFERROR(IF($C$1&lt;&gt;"",INDEX('RE-Supplier'!$C$4:$C$1300,MATCH($B395,'RE-Supplier'!$U$4:$U$1300,0),1),"")," ")</f>
        <v xml:space="preserve"> </v>
      </c>
      <c r="D395" s="35" t="str">
        <f>IFERROR(IF($C$1&lt;&gt;"",INDEX('RE-Supplier'!$D$4:$D$1300,MATCH($B395,'RE-Supplier'!$U$4:$U$1300,0),1),"")," ")</f>
        <v xml:space="preserve"> </v>
      </c>
      <c r="E395" s="35" t="str">
        <f t="shared" ref="E395" si="771">IF(AND($C$1&lt;&gt;"",ISNUMBER(B395)),"مرتجع مورد","")</f>
        <v/>
      </c>
      <c r="F395" s="18" t="str">
        <f>IFERROR(IF($C$1&lt;&gt;"",INDEX('RE-Supplier'!$G$4:$G$1300,MATCH($B395,'RE-Supplier'!$U$4:$U$1300,0),1),"")," ")</f>
        <v xml:space="preserve"> </v>
      </c>
      <c r="G395" s="32" t="str">
        <f>IFERROR(IF($C$1&lt;&gt;"",INDEX('RE-Supplier'!$H$4:$H$1300,MATCH($B395,'RE-Supplier'!$U$4:$U$1300,0),1),"")," ")</f>
        <v xml:space="preserve"> </v>
      </c>
      <c r="H395" s="34" t="str">
        <f>IFERROR(IF($C$1&lt;&gt;"",INDEX('RE-Supplier'!$I$4:$I$1300,MATCH($B395,'RE-Supplier'!$U$4:$U$1300,0),1),"")," ")</f>
        <v xml:space="preserve"> </v>
      </c>
    </row>
    <row r="396" spans="2:8" ht="15.75">
      <c r="B396" s="29" t="str">
        <f t="shared" ref="B396" si="772">IF(AND($M$5&gt;0,B392&lt;$M$5),B392+1,"")</f>
        <v/>
      </c>
      <c r="C396" s="36" t="str">
        <f>IFERROR(IF($C$1&lt;&gt;"",INDEX(ADD!$C$4:$C$1300,MATCH($B396,ADD!$U$4:$U$1300,0),1),"")," ")</f>
        <v xml:space="preserve"> </v>
      </c>
      <c r="D396" s="35" t="str">
        <f>IFERROR(IF($C$1&lt;&gt;"",INDEX(ADD!$D$4:$D$1300,MATCH($B396,ADD!$U$4:$U$1300,0),1),"")," ")</f>
        <v xml:space="preserve"> </v>
      </c>
      <c r="E396" s="35" t="str">
        <f t="shared" ref="E396" si="773">IF(AND($C$1&lt;&gt;"",ISNUMBER(B396)),"وارد","")</f>
        <v/>
      </c>
      <c r="F396" s="18" t="str">
        <f>IFERROR(IF($C$1&lt;&gt;"",INDEX(ADD!$G$4:$G$1300,MATCH($B396,ADD!$U$4:$U$1300,0),1),"")," ")</f>
        <v xml:space="preserve"> </v>
      </c>
      <c r="G396" s="32" t="str">
        <f>IFERROR(IF($C$1&lt;&gt;"",INDEX(ADD!$H$4:$H$1300,MATCH($B396,ADD!$U$4:$U$1300,0),1),"")," ")</f>
        <v xml:space="preserve"> </v>
      </c>
      <c r="H396" s="34" t="str">
        <f>IFERROR(IF($C$1&lt;&gt;"",INDEX(ADD!$I$4:$I$1300,MATCH($B396,ADD!$U$4:$U$1300,0),1),"")," ")</f>
        <v xml:space="preserve"> </v>
      </c>
    </row>
    <row r="397" spans="2:8" ht="15.75">
      <c r="B397" s="30" t="str">
        <f t="shared" ref="B397" si="774">IF(AND($N$5&gt;0,B393&lt;$N$5),B393+1,"")</f>
        <v/>
      </c>
      <c r="C397" s="36" t="str">
        <f>IFERROR(IF($C$1&lt;&gt;"",INDEX('RE-coustmer'!$C$4:$C$1300,MATCH($B397,'RE-coustmer'!$U$4:$U$1300,0),1),"")," ")</f>
        <v xml:space="preserve"> </v>
      </c>
      <c r="D397" s="35" t="str">
        <f>IFERROR(IF($C$1&lt;&gt;"",INDEX('RE-coustmer'!$D$4:$D$1300,MATCH($B397,'RE-coustmer'!$U$4:$U$1300,0),1),"")," ")</f>
        <v xml:space="preserve"> </v>
      </c>
      <c r="E397" s="35" t="str">
        <f t="shared" ref="E397" si="775">IF(AND($C$1&lt;&gt;"",ISNUMBER(B397)),"مرتجع عميل","")</f>
        <v/>
      </c>
      <c r="F397" s="18" t="str">
        <f>IFERROR(IF($C$1&lt;&gt;"",INDEX('RE-coustmer'!$G$4:$G$1300,MATCH($B397,OUT!$U$4:$U$1300,0),1),"")," ")</f>
        <v xml:space="preserve"> </v>
      </c>
      <c r="G397" s="32" t="str">
        <f>IFERROR(IF($C$1&lt;&gt;"",INDEX('RE-coustmer'!$H$4:$H$1300,MATCH($B397,'RE-coustmer'!$U$4:$U$1300,0),1),"")," ")</f>
        <v xml:space="preserve"> </v>
      </c>
      <c r="H397" s="34" t="str">
        <f>IFERROR(IF($C$1&lt;&gt;"",INDEX('RE-coustmer'!$I$4:$I$1300,MATCH($B397,'RE-coustmer'!$U$4:$U$1300,0),1),"")," ")</f>
        <v xml:space="preserve"> </v>
      </c>
    </row>
    <row r="398" spans="2:8" ht="15.75">
      <c r="B398" s="8" t="str">
        <f t="shared" ref="B398" si="776">IF(AND($O$5&gt;0,B394&lt;$O$5),B394+1,"")</f>
        <v/>
      </c>
      <c r="C398" s="36" t="str">
        <f>IFERROR(IF($C$1&lt;&gt;"",INDEX(OUT!$C$4:$C$1300,MATCH($B398,OUT!$U$4:$U$1300,0),1),"")," ")</f>
        <v xml:space="preserve"> </v>
      </c>
      <c r="D398" s="35" t="str">
        <f>IFERROR(IF($C$1&lt;&gt;"",INDEX(OUT!$D$4:$D$1300,MATCH($B398,OUT!$U$4:$U$1300,0),1),"")," ")</f>
        <v xml:space="preserve"> </v>
      </c>
      <c r="E398" s="35" t="str">
        <f t="shared" ref="E398" si="777">IF(AND($C$1&lt;&gt;"",ISNUMBER(B398)),"منصرف","")</f>
        <v/>
      </c>
      <c r="F398" s="18" t="str">
        <f>IFERROR(IF($C$1&lt;&gt;"",INDEX(OUT!$G$4:$G$1300,MATCH($B398,OUT!$U$4:$U$1300,0),1),"")," ")</f>
        <v xml:space="preserve"> </v>
      </c>
      <c r="G398" s="32" t="str">
        <f>IFERROR(IF($C$1&lt;&gt;"",INDEX(OUT!$H$4:$H$1300,MATCH($B398,OUT!$U$4:$U$1300,0),1),"")," ")</f>
        <v xml:space="preserve"> </v>
      </c>
      <c r="H398" s="34" t="str">
        <f>IFERROR(IF($C$1&lt;&gt;"",INDEX(OUT!$I$4:$I$1300,MATCH($B398,OUT!$U$4:$U$1300,0),1),"")," ")</f>
        <v xml:space="preserve"> </v>
      </c>
    </row>
    <row r="399" spans="2:8" ht="15.75">
      <c r="B399" s="31" t="str">
        <f t="shared" ref="B399" si="778">IF(AND($P$5&gt;0,B395&lt;$M$5),B395+1,"")</f>
        <v/>
      </c>
      <c r="C399" s="36" t="str">
        <f>IFERROR(IF($C$1&lt;&gt;"",INDEX('RE-Supplier'!$C$4:$C$1300,MATCH($B399,'RE-Supplier'!$U$4:$U$1300,0),1),"")," ")</f>
        <v xml:space="preserve"> </v>
      </c>
      <c r="D399" s="35" t="str">
        <f>IFERROR(IF($C$1&lt;&gt;"",INDEX('RE-Supplier'!$D$4:$D$1300,MATCH($B399,'RE-Supplier'!$U$4:$U$1300,0),1),"")," ")</f>
        <v xml:space="preserve"> </v>
      </c>
      <c r="E399" s="35" t="str">
        <f t="shared" ref="E399" si="779">IF(AND($C$1&lt;&gt;"",ISNUMBER(B399)),"مرتجع مورد","")</f>
        <v/>
      </c>
      <c r="F399" s="18" t="str">
        <f>IFERROR(IF($C$1&lt;&gt;"",INDEX('RE-Supplier'!$G$4:$G$1300,MATCH($B399,'RE-Supplier'!$U$4:$U$1300,0),1),"")," ")</f>
        <v xml:space="preserve"> </v>
      </c>
      <c r="G399" s="32" t="str">
        <f>IFERROR(IF($C$1&lt;&gt;"",INDEX('RE-Supplier'!$H$4:$H$1300,MATCH($B399,'RE-Supplier'!$U$4:$U$1300,0),1),"")," ")</f>
        <v xml:space="preserve"> </v>
      </c>
      <c r="H399" s="34" t="str">
        <f>IFERROR(IF($C$1&lt;&gt;"",INDEX('RE-Supplier'!$I$4:$I$1300,MATCH($B399,'RE-Supplier'!$U$4:$U$1300,0),1),"")," ")</f>
        <v xml:space="preserve"> </v>
      </c>
    </row>
    <row r="400" spans="2:8" ht="15.75">
      <c r="B400" s="29" t="str">
        <f t="shared" ref="B400" si="780">IF(AND($M$5&gt;0,B396&lt;$M$5),B396+1,"")</f>
        <v/>
      </c>
      <c r="C400" s="36" t="str">
        <f>IFERROR(IF($C$1&lt;&gt;"",INDEX(ADD!$C$4:$C$1300,MATCH($B400,ADD!$U$4:$U$1300,0),1),"")," ")</f>
        <v xml:space="preserve"> </v>
      </c>
      <c r="D400" s="35" t="str">
        <f>IFERROR(IF($C$1&lt;&gt;"",INDEX(ADD!$D$4:$D$1300,MATCH($B400,ADD!$U$4:$U$1300,0),1),"")," ")</f>
        <v xml:space="preserve"> </v>
      </c>
      <c r="E400" s="35" t="str">
        <f t="shared" ref="E400" si="781">IF(AND($C$1&lt;&gt;"",ISNUMBER(B400)),"وارد","")</f>
        <v/>
      </c>
      <c r="F400" s="18" t="str">
        <f>IFERROR(IF($C$1&lt;&gt;"",INDEX(ADD!$G$4:$G$1300,MATCH($B400,ADD!$U$4:$U$1300,0),1),"")," ")</f>
        <v xml:space="preserve"> </v>
      </c>
      <c r="G400" s="32" t="str">
        <f>IFERROR(IF($C$1&lt;&gt;"",INDEX(ADD!$H$4:$H$1300,MATCH($B400,ADD!$U$4:$U$1300,0),1),"")," ")</f>
        <v xml:space="preserve"> </v>
      </c>
      <c r="H400" s="34" t="str">
        <f>IFERROR(IF($C$1&lt;&gt;"",INDEX(ADD!$I$4:$I$1300,MATCH($B400,ADD!$U$4:$U$1300,0),1),"")," ")</f>
        <v xml:space="preserve"> </v>
      </c>
    </row>
    <row r="401" spans="2:8" ht="15.75">
      <c r="B401" s="30" t="str">
        <f t="shared" ref="B401" si="782">IF(AND($N$5&gt;0,B397&lt;$N$5),B397+1,"")</f>
        <v/>
      </c>
      <c r="C401" s="36" t="str">
        <f>IFERROR(IF($C$1&lt;&gt;"",INDEX('RE-coustmer'!$C$4:$C$1300,MATCH($B401,'RE-coustmer'!$U$4:$U$1300,0),1),"")," ")</f>
        <v xml:space="preserve"> </v>
      </c>
      <c r="D401" s="35" t="str">
        <f>IFERROR(IF($C$1&lt;&gt;"",INDEX('RE-coustmer'!$D$4:$D$1300,MATCH($B401,'RE-coustmer'!$U$4:$U$1300,0),1),"")," ")</f>
        <v xml:space="preserve"> </v>
      </c>
      <c r="E401" s="35" t="str">
        <f t="shared" ref="E401" si="783">IF(AND($C$1&lt;&gt;"",ISNUMBER(B401)),"مرتجع عميل","")</f>
        <v/>
      </c>
      <c r="F401" s="18" t="str">
        <f>IFERROR(IF($C$1&lt;&gt;"",INDEX('RE-coustmer'!$G$4:$G$1300,MATCH($B401,OUT!$U$4:$U$1300,0),1),"")," ")</f>
        <v xml:space="preserve"> </v>
      </c>
      <c r="G401" s="32" t="str">
        <f>IFERROR(IF($C$1&lt;&gt;"",INDEX('RE-coustmer'!$H$4:$H$1300,MATCH($B401,'RE-coustmer'!$U$4:$U$1300,0),1),"")," ")</f>
        <v xml:space="preserve"> </v>
      </c>
      <c r="H401" s="34" t="str">
        <f>IFERROR(IF($C$1&lt;&gt;"",INDEX('RE-coustmer'!$I$4:$I$1300,MATCH($B401,'RE-coustmer'!$U$4:$U$1300,0),1),"")," ")</f>
        <v xml:space="preserve"> </v>
      </c>
    </row>
    <row r="402" spans="2:8" ht="15.75">
      <c r="B402" s="8" t="str">
        <f t="shared" ref="B402" si="784">IF(AND($O$5&gt;0,B398&lt;$O$5),B398+1,"")</f>
        <v/>
      </c>
      <c r="C402" s="36" t="str">
        <f>IFERROR(IF($C$1&lt;&gt;"",INDEX(OUT!$C$4:$C$1300,MATCH($B402,OUT!$U$4:$U$1300,0),1),"")," ")</f>
        <v xml:space="preserve"> </v>
      </c>
      <c r="D402" s="35" t="str">
        <f>IFERROR(IF($C$1&lt;&gt;"",INDEX(OUT!$D$4:$D$1300,MATCH($B402,OUT!$U$4:$U$1300,0),1),"")," ")</f>
        <v xml:space="preserve"> </v>
      </c>
      <c r="E402" s="35" t="str">
        <f t="shared" ref="E402" si="785">IF(AND($C$1&lt;&gt;"",ISNUMBER(B402)),"منصرف","")</f>
        <v/>
      </c>
      <c r="F402" s="18" t="str">
        <f>IFERROR(IF($C$1&lt;&gt;"",INDEX(OUT!$G$4:$G$1300,MATCH($B402,OUT!$U$4:$U$1300,0),1),"")," ")</f>
        <v xml:space="preserve"> </v>
      </c>
      <c r="G402" s="32" t="str">
        <f>IFERROR(IF($C$1&lt;&gt;"",INDEX(OUT!$H$4:$H$1300,MATCH($B402,OUT!$U$4:$U$1300,0),1),"")," ")</f>
        <v xml:space="preserve"> </v>
      </c>
      <c r="H402" s="34" t="str">
        <f>IFERROR(IF($C$1&lt;&gt;"",INDEX(OUT!$I$4:$I$1300,MATCH($B402,OUT!$U$4:$U$1300,0),1),"")," ")</f>
        <v xml:space="preserve"> </v>
      </c>
    </row>
    <row r="403" spans="2:8" ht="15.75">
      <c r="B403" s="31" t="str">
        <f t="shared" ref="B403" si="786">IF(AND($P$5&gt;0,B399&lt;$M$5),B399+1,"")</f>
        <v/>
      </c>
      <c r="C403" s="36" t="str">
        <f>IFERROR(IF($C$1&lt;&gt;"",INDEX('RE-Supplier'!$C$4:$C$1300,MATCH($B403,'RE-Supplier'!$U$4:$U$1300,0),1),"")," ")</f>
        <v xml:space="preserve"> </v>
      </c>
      <c r="D403" s="35" t="str">
        <f>IFERROR(IF($C$1&lt;&gt;"",INDEX('RE-Supplier'!$D$4:$D$1300,MATCH($B403,'RE-Supplier'!$U$4:$U$1300,0),1),"")," ")</f>
        <v xml:space="preserve"> </v>
      </c>
      <c r="E403" s="35" t="str">
        <f t="shared" ref="E403" si="787">IF(AND($C$1&lt;&gt;"",ISNUMBER(B403)),"مرتجع مورد","")</f>
        <v/>
      </c>
      <c r="F403" s="18" t="str">
        <f>IFERROR(IF($C$1&lt;&gt;"",INDEX('RE-Supplier'!$G$4:$G$1300,MATCH($B403,'RE-Supplier'!$U$4:$U$1300,0),1),"")," ")</f>
        <v xml:space="preserve"> </v>
      </c>
      <c r="G403" s="32" t="str">
        <f>IFERROR(IF($C$1&lt;&gt;"",INDEX('RE-Supplier'!$H$4:$H$1300,MATCH($B403,'RE-Supplier'!$U$4:$U$1300,0),1),"")," ")</f>
        <v xml:space="preserve"> </v>
      </c>
      <c r="H403" s="34" t="str">
        <f>IFERROR(IF($C$1&lt;&gt;"",INDEX('RE-Supplier'!$I$4:$I$1300,MATCH($B403,'RE-Supplier'!$U$4:$U$1300,0),1),"")," ")</f>
        <v xml:space="preserve"> </v>
      </c>
    </row>
    <row r="404" spans="2:8" ht="15.75">
      <c r="B404" s="29" t="str">
        <f t="shared" ref="B404" si="788">IF(AND($M$5&gt;0,B400&lt;$M$5),B400+1,"")</f>
        <v/>
      </c>
      <c r="C404" s="36" t="str">
        <f>IFERROR(IF($C$1&lt;&gt;"",INDEX(ADD!$C$4:$C$1300,MATCH($B404,ADD!$U$4:$U$1300,0),1),"")," ")</f>
        <v xml:space="preserve"> </v>
      </c>
      <c r="D404" s="35" t="str">
        <f>IFERROR(IF($C$1&lt;&gt;"",INDEX(ADD!$D$4:$D$1300,MATCH($B404,ADD!$U$4:$U$1300,0),1),"")," ")</f>
        <v xml:space="preserve"> </v>
      </c>
      <c r="E404" s="35" t="str">
        <f t="shared" ref="E404" si="789">IF(AND($C$1&lt;&gt;"",ISNUMBER(B404)),"وارد","")</f>
        <v/>
      </c>
      <c r="F404" s="18" t="str">
        <f>IFERROR(IF($C$1&lt;&gt;"",INDEX(ADD!$G$4:$G$1300,MATCH($B404,ADD!$U$4:$U$1300,0),1),"")," ")</f>
        <v xml:space="preserve"> </v>
      </c>
      <c r="G404" s="32" t="str">
        <f>IFERROR(IF($C$1&lt;&gt;"",INDEX(ADD!$H$4:$H$1300,MATCH($B404,ADD!$U$4:$U$1300,0),1),"")," ")</f>
        <v xml:space="preserve"> </v>
      </c>
      <c r="H404" s="34" t="str">
        <f>IFERROR(IF($C$1&lt;&gt;"",INDEX(ADD!$I$4:$I$1300,MATCH($B404,ADD!$U$4:$U$1300,0),1),"")," ")</f>
        <v xml:space="preserve"> </v>
      </c>
    </row>
    <row r="405" spans="2:8" ht="15.75">
      <c r="B405" s="30" t="str">
        <f t="shared" ref="B405" si="790">IF(AND($N$5&gt;0,B401&lt;$N$5),B401+1,"")</f>
        <v/>
      </c>
      <c r="C405" s="36" t="str">
        <f>IFERROR(IF($C$1&lt;&gt;"",INDEX('RE-coustmer'!$C$4:$C$1300,MATCH($B405,'RE-coustmer'!$U$4:$U$1300,0),1),"")," ")</f>
        <v xml:space="preserve"> </v>
      </c>
      <c r="D405" s="35" t="str">
        <f>IFERROR(IF($C$1&lt;&gt;"",INDEX('RE-coustmer'!$D$4:$D$1300,MATCH($B405,'RE-coustmer'!$U$4:$U$1300,0),1),"")," ")</f>
        <v xml:space="preserve"> </v>
      </c>
      <c r="E405" s="35" t="str">
        <f t="shared" ref="E405" si="791">IF(AND($C$1&lt;&gt;"",ISNUMBER(B405)),"مرتجع عميل","")</f>
        <v/>
      </c>
      <c r="F405" s="18" t="str">
        <f>IFERROR(IF($C$1&lt;&gt;"",INDEX('RE-coustmer'!$G$4:$G$1300,MATCH($B405,OUT!$U$4:$U$1300,0),1),"")," ")</f>
        <v xml:space="preserve"> </v>
      </c>
      <c r="G405" s="32" t="str">
        <f>IFERROR(IF($C$1&lt;&gt;"",INDEX('RE-coustmer'!$H$4:$H$1300,MATCH($B405,'RE-coustmer'!$U$4:$U$1300,0),1),"")," ")</f>
        <v xml:space="preserve"> </v>
      </c>
      <c r="H405" s="34" t="str">
        <f>IFERROR(IF($C$1&lt;&gt;"",INDEX('RE-coustmer'!$I$4:$I$1300,MATCH($B405,'RE-coustmer'!$U$4:$U$1300,0),1),"")," ")</f>
        <v xml:space="preserve"> </v>
      </c>
    </row>
    <row r="406" spans="2:8" ht="15.75">
      <c r="B406" s="8" t="str">
        <f t="shared" ref="B406" si="792">IF(AND($O$5&gt;0,B402&lt;$O$5),B402+1,"")</f>
        <v/>
      </c>
      <c r="C406" s="36" t="str">
        <f>IFERROR(IF($C$1&lt;&gt;"",INDEX(OUT!$C$4:$C$1300,MATCH($B406,OUT!$U$4:$U$1300,0),1),"")," ")</f>
        <v xml:space="preserve"> </v>
      </c>
      <c r="D406" s="35" t="str">
        <f>IFERROR(IF($C$1&lt;&gt;"",INDEX(OUT!$D$4:$D$1300,MATCH($B406,OUT!$U$4:$U$1300,0),1),"")," ")</f>
        <v xml:space="preserve"> </v>
      </c>
      <c r="E406" s="35" t="str">
        <f t="shared" ref="E406" si="793">IF(AND($C$1&lt;&gt;"",ISNUMBER(B406)),"منصرف","")</f>
        <v/>
      </c>
      <c r="F406" s="18" t="str">
        <f>IFERROR(IF($C$1&lt;&gt;"",INDEX(OUT!$G$4:$G$1300,MATCH($B406,OUT!$U$4:$U$1300,0),1),"")," ")</f>
        <v xml:space="preserve"> </v>
      </c>
      <c r="G406" s="32" t="str">
        <f>IFERROR(IF($C$1&lt;&gt;"",INDEX(OUT!$H$4:$H$1300,MATCH($B406,OUT!$U$4:$U$1300,0),1),"")," ")</f>
        <v xml:space="preserve"> </v>
      </c>
      <c r="H406" s="34" t="str">
        <f>IFERROR(IF($C$1&lt;&gt;"",INDEX(OUT!$I$4:$I$1300,MATCH($B406,OUT!$U$4:$U$1300,0),1),"")," ")</f>
        <v xml:space="preserve"> </v>
      </c>
    </row>
    <row r="407" spans="2:8" ht="15.75">
      <c r="B407" s="31" t="str">
        <f t="shared" ref="B407" si="794">IF(AND($P$5&gt;0,B403&lt;$M$5),B403+1,"")</f>
        <v/>
      </c>
      <c r="C407" s="36" t="str">
        <f>IFERROR(IF($C$1&lt;&gt;"",INDEX('RE-Supplier'!$C$4:$C$1300,MATCH($B407,'RE-Supplier'!$U$4:$U$1300,0),1),"")," ")</f>
        <v xml:space="preserve"> </v>
      </c>
      <c r="D407" s="35" t="str">
        <f>IFERROR(IF($C$1&lt;&gt;"",INDEX('RE-Supplier'!$D$4:$D$1300,MATCH($B407,'RE-Supplier'!$U$4:$U$1300,0),1),"")," ")</f>
        <v xml:space="preserve"> </v>
      </c>
      <c r="E407" s="35" t="str">
        <f t="shared" ref="E407" si="795">IF(AND($C$1&lt;&gt;"",ISNUMBER(B407)),"مرتجع مورد","")</f>
        <v/>
      </c>
      <c r="F407" s="18" t="str">
        <f>IFERROR(IF($C$1&lt;&gt;"",INDEX('RE-Supplier'!$G$4:$G$1300,MATCH($B407,'RE-Supplier'!$U$4:$U$1300,0),1),"")," ")</f>
        <v xml:space="preserve"> </v>
      </c>
      <c r="G407" s="32" t="str">
        <f>IFERROR(IF($C$1&lt;&gt;"",INDEX('RE-Supplier'!$H$4:$H$1300,MATCH($B407,'RE-Supplier'!$U$4:$U$1300,0),1),"")," ")</f>
        <v xml:space="preserve"> </v>
      </c>
      <c r="H407" s="34" t="str">
        <f>IFERROR(IF($C$1&lt;&gt;"",INDEX('RE-Supplier'!$I$4:$I$1300,MATCH($B407,'RE-Supplier'!$U$4:$U$1300,0),1),"")," ")</f>
        <v xml:space="preserve"> </v>
      </c>
    </row>
    <row r="408" spans="2:8" ht="15.75">
      <c r="B408" s="29" t="str">
        <f t="shared" ref="B408" si="796">IF(AND($M$5&gt;0,B404&lt;$M$5),B404+1,"")</f>
        <v/>
      </c>
      <c r="C408" s="36" t="str">
        <f>IFERROR(IF($C$1&lt;&gt;"",INDEX(ADD!$C$4:$C$1300,MATCH($B408,ADD!$U$4:$U$1300,0),1),"")," ")</f>
        <v xml:space="preserve"> </v>
      </c>
      <c r="D408" s="35" t="str">
        <f>IFERROR(IF($C$1&lt;&gt;"",INDEX(ADD!$D$4:$D$1300,MATCH($B408,ADD!$U$4:$U$1300,0),1),"")," ")</f>
        <v xml:space="preserve"> </v>
      </c>
      <c r="E408" s="35" t="str">
        <f t="shared" ref="E408" si="797">IF(AND($C$1&lt;&gt;"",ISNUMBER(B408)),"وارد","")</f>
        <v/>
      </c>
      <c r="F408" s="18" t="str">
        <f>IFERROR(IF($C$1&lt;&gt;"",INDEX(ADD!$G$4:$G$1300,MATCH($B408,ADD!$U$4:$U$1300,0),1),"")," ")</f>
        <v xml:space="preserve"> </v>
      </c>
      <c r="G408" s="32" t="str">
        <f>IFERROR(IF($C$1&lt;&gt;"",INDEX(ADD!$H$4:$H$1300,MATCH($B408,ADD!$U$4:$U$1300,0),1),"")," ")</f>
        <v xml:space="preserve"> </v>
      </c>
      <c r="H408" s="34" t="str">
        <f>IFERROR(IF($C$1&lt;&gt;"",INDEX(ADD!$I$4:$I$1300,MATCH($B408,ADD!$U$4:$U$1300,0),1),"")," ")</f>
        <v xml:space="preserve"> </v>
      </c>
    </row>
    <row r="409" spans="2:8" ht="15.75">
      <c r="B409" s="30" t="str">
        <f t="shared" ref="B409" si="798">IF(AND($N$5&gt;0,B405&lt;$N$5),B405+1,"")</f>
        <v/>
      </c>
      <c r="C409" s="36" t="str">
        <f>IFERROR(IF($C$1&lt;&gt;"",INDEX('RE-coustmer'!$C$4:$C$1300,MATCH($B409,'RE-coustmer'!$U$4:$U$1300,0),1),"")," ")</f>
        <v xml:space="preserve"> </v>
      </c>
      <c r="D409" s="35" t="str">
        <f>IFERROR(IF($C$1&lt;&gt;"",INDEX('RE-coustmer'!$D$4:$D$1300,MATCH($B409,'RE-coustmer'!$U$4:$U$1300,0),1),"")," ")</f>
        <v xml:space="preserve"> </v>
      </c>
      <c r="E409" s="35" t="str">
        <f t="shared" ref="E409" si="799">IF(AND($C$1&lt;&gt;"",ISNUMBER(B409)),"مرتجع عميل","")</f>
        <v/>
      </c>
      <c r="F409" s="18" t="str">
        <f>IFERROR(IF($C$1&lt;&gt;"",INDEX('RE-coustmer'!$G$4:$G$1300,MATCH($B409,OUT!$U$4:$U$1300,0),1),"")," ")</f>
        <v xml:space="preserve"> </v>
      </c>
      <c r="G409" s="32" t="str">
        <f>IFERROR(IF($C$1&lt;&gt;"",INDEX('RE-coustmer'!$H$4:$H$1300,MATCH($B409,'RE-coustmer'!$U$4:$U$1300,0),1),"")," ")</f>
        <v xml:space="preserve"> </v>
      </c>
      <c r="H409" s="34" t="str">
        <f>IFERROR(IF($C$1&lt;&gt;"",INDEX('RE-coustmer'!$I$4:$I$1300,MATCH($B409,'RE-coustmer'!$U$4:$U$1300,0),1),"")," ")</f>
        <v xml:space="preserve"> </v>
      </c>
    </row>
    <row r="410" spans="2:8" ht="15.75">
      <c r="B410" s="8" t="str">
        <f t="shared" ref="B410" si="800">IF(AND($O$5&gt;0,B406&lt;$O$5),B406+1,"")</f>
        <v/>
      </c>
      <c r="C410" s="36" t="str">
        <f>IFERROR(IF($C$1&lt;&gt;"",INDEX(OUT!$C$4:$C$1300,MATCH($B410,OUT!$U$4:$U$1300,0),1),"")," ")</f>
        <v xml:space="preserve"> </v>
      </c>
      <c r="D410" s="35" t="str">
        <f>IFERROR(IF($C$1&lt;&gt;"",INDEX(OUT!$D$4:$D$1300,MATCH($B410,OUT!$U$4:$U$1300,0),1),"")," ")</f>
        <v xml:space="preserve"> </v>
      </c>
      <c r="E410" s="35" t="str">
        <f t="shared" ref="E410" si="801">IF(AND($C$1&lt;&gt;"",ISNUMBER(B410)),"منصرف","")</f>
        <v/>
      </c>
      <c r="F410" s="18" t="str">
        <f>IFERROR(IF($C$1&lt;&gt;"",INDEX(OUT!$G$4:$G$1300,MATCH($B410,OUT!$U$4:$U$1300,0),1),"")," ")</f>
        <v xml:space="preserve"> </v>
      </c>
      <c r="G410" s="32" t="str">
        <f>IFERROR(IF($C$1&lt;&gt;"",INDEX(OUT!$H$4:$H$1300,MATCH($B410,OUT!$U$4:$U$1300,0),1),"")," ")</f>
        <v xml:space="preserve"> </v>
      </c>
      <c r="H410" s="34" t="str">
        <f>IFERROR(IF($C$1&lt;&gt;"",INDEX(OUT!$I$4:$I$1300,MATCH($B410,OUT!$U$4:$U$1300,0),1),"")," ")</f>
        <v xml:space="preserve"> </v>
      </c>
    </row>
    <row r="411" spans="2:8" ht="15.75">
      <c r="B411" s="31" t="str">
        <f t="shared" ref="B411" si="802">IF(AND($P$5&gt;0,B407&lt;$M$5),B407+1,"")</f>
        <v/>
      </c>
      <c r="C411" s="36" t="str">
        <f>IFERROR(IF($C$1&lt;&gt;"",INDEX('RE-Supplier'!$C$4:$C$1300,MATCH($B411,'RE-Supplier'!$U$4:$U$1300,0),1),"")," ")</f>
        <v xml:space="preserve"> </v>
      </c>
      <c r="D411" s="35" t="str">
        <f>IFERROR(IF($C$1&lt;&gt;"",INDEX('RE-Supplier'!$D$4:$D$1300,MATCH($B411,'RE-Supplier'!$U$4:$U$1300,0),1),"")," ")</f>
        <v xml:space="preserve"> </v>
      </c>
      <c r="E411" s="35" t="str">
        <f t="shared" ref="E411" si="803">IF(AND($C$1&lt;&gt;"",ISNUMBER(B411)),"مرتجع مورد","")</f>
        <v/>
      </c>
      <c r="F411" s="18" t="str">
        <f>IFERROR(IF($C$1&lt;&gt;"",INDEX('RE-Supplier'!$G$4:$G$1300,MATCH($B411,'RE-Supplier'!$U$4:$U$1300,0),1),"")," ")</f>
        <v xml:space="preserve"> </v>
      </c>
      <c r="G411" s="32" t="str">
        <f>IFERROR(IF($C$1&lt;&gt;"",INDEX('RE-Supplier'!$H$4:$H$1300,MATCH($B411,'RE-Supplier'!$U$4:$U$1300,0),1),"")," ")</f>
        <v xml:space="preserve"> </v>
      </c>
      <c r="H411" s="34" t="str">
        <f>IFERROR(IF($C$1&lt;&gt;"",INDEX('RE-Supplier'!$I$4:$I$1300,MATCH($B411,'RE-Supplier'!$U$4:$U$1300,0),1),"")," ")</f>
        <v xml:space="preserve"> </v>
      </c>
    </row>
    <row r="412" spans="2:8" ht="15.75">
      <c r="B412" s="29" t="str">
        <f t="shared" ref="B412" si="804">IF(AND($M$5&gt;0,B408&lt;$M$5),B408+1,"")</f>
        <v/>
      </c>
      <c r="C412" s="36" t="str">
        <f>IFERROR(IF($C$1&lt;&gt;"",INDEX(ADD!$C$4:$C$1300,MATCH($B412,ADD!$U$4:$U$1300,0),1),"")," ")</f>
        <v xml:space="preserve"> </v>
      </c>
      <c r="D412" s="35" t="str">
        <f>IFERROR(IF($C$1&lt;&gt;"",INDEX(ADD!$D$4:$D$1300,MATCH($B412,ADD!$U$4:$U$1300,0),1),"")," ")</f>
        <v xml:space="preserve"> </v>
      </c>
      <c r="E412" s="35" t="str">
        <f t="shared" ref="E412" si="805">IF(AND($C$1&lt;&gt;"",ISNUMBER(B412)),"وارد","")</f>
        <v/>
      </c>
      <c r="F412" s="18" t="str">
        <f>IFERROR(IF($C$1&lt;&gt;"",INDEX(ADD!$G$4:$G$1300,MATCH($B412,ADD!$U$4:$U$1300,0),1),"")," ")</f>
        <v xml:space="preserve"> </v>
      </c>
      <c r="G412" s="32" t="str">
        <f>IFERROR(IF($C$1&lt;&gt;"",INDEX(ADD!$H$4:$H$1300,MATCH($B412,ADD!$U$4:$U$1300,0),1),"")," ")</f>
        <v xml:space="preserve"> </v>
      </c>
      <c r="H412" s="34" t="str">
        <f>IFERROR(IF($C$1&lt;&gt;"",INDEX(ADD!$I$4:$I$1300,MATCH($B412,ADD!$U$4:$U$1300,0),1),"")," ")</f>
        <v xml:space="preserve"> </v>
      </c>
    </row>
    <row r="413" spans="2:8" ht="15.75">
      <c r="B413" s="30" t="str">
        <f t="shared" ref="B413" si="806">IF(AND($N$5&gt;0,B409&lt;$N$5),B409+1,"")</f>
        <v/>
      </c>
      <c r="C413" s="36" t="str">
        <f>IFERROR(IF($C$1&lt;&gt;"",INDEX('RE-coustmer'!$C$4:$C$1300,MATCH($B413,'RE-coustmer'!$U$4:$U$1300,0),1),"")," ")</f>
        <v xml:space="preserve"> </v>
      </c>
      <c r="D413" s="35" t="str">
        <f>IFERROR(IF($C$1&lt;&gt;"",INDEX('RE-coustmer'!$D$4:$D$1300,MATCH($B413,'RE-coustmer'!$U$4:$U$1300,0),1),"")," ")</f>
        <v xml:space="preserve"> </v>
      </c>
      <c r="E413" s="35" t="str">
        <f t="shared" ref="E413" si="807">IF(AND($C$1&lt;&gt;"",ISNUMBER(B413)),"مرتجع عميل","")</f>
        <v/>
      </c>
      <c r="F413" s="18" t="str">
        <f>IFERROR(IF($C$1&lt;&gt;"",INDEX('RE-coustmer'!$G$4:$G$1300,MATCH($B413,OUT!$U$4:$U$1300,0),1),"")," ")</f>
        <v xml:space="preserve"> </v>
      </c>
      <c r="G413" s="32" t="str">
        <f>IFERROR(IF($C$1&lt;&gt;"",INDEX('RE-coustmer'!$H$4:$H$1300,MATCH($B413,'RE-coustmer'!$U$4:$U$1300,0),1),"")," ")</f>
        <v xml:space="preserve"> </v>
      </c>
      <c r="H413" s="34" t="str">
        <f>IFERROR(IF($C$1&lt;&gt;"",INDEX('RE-coustmer'!$I$4:$I$1300,MATCH($B413,'RE-coustmer'!$U$4:$U$1300,0),1),"")," ")</f>
        <v xml:space="preserve"> </v>
      </c>
    </row>
    <row r="414" spans="2:8" ht="15.75">
      <c r="B414" s="8" t="str">
        <f t="shared" ref="B414" si="808">IF(AND($O$5&gt;0,B410&lt;$O$5),B410+1,"")</f>
        <v/>
      </c>
      <c r="C414" s="36" t="str">
        <f>IFERROR(IF($C$1&lt;&gt;"",INDEX(OUT!$C$4:$C$1300,MATCH($B414,OUT!$U$4:$U$1300,0),1),"")," ")</f>
        <v xml:space="preserve"> </v>
      </c>
      <c r="D414" s="35" t="str">
        <f>IFERROR(IF($C$1&lt;&gt;"",INDEX(OUT!$D$4:$D$1300,MATCH($B414,OUT!$U$4:$U$1300,0),1),"")," ")</f>
        <v xml:space="preserve"> </v>
      </c>
      <c r="E414" s="35" t="str">
        <f t="shared" ref="E414" si="809">IF(AND($C$1&lt;&gt;"",ISNUMBER(B414)),"منصرف","")</f>
        <v/>
      </c>
      <c r="F414" s="18" t="str">
        <f>IFERROR(IF($C$1&lt;&gt;"",INDEX(OUT!$G$4:$G$1300,MATCH($B414,OUT!$U$4:$U$1300,0),1),"")," ")</f>
        <v xml:space="preserve"> </v>
      </c>
      <c r="G414" s="32" t="str">
        <f>IFERROR(IF($C$1&lt;&gt;"",INDEX(OUT!$H$4:$H$1300,MATCH($B414,OUT!$U$4:$U$1300,0),1),"")," ")</f>
        <v xml:space="preserve"> </v>
      </c>
      <c r="H414" s="34" t="str">
        <f>IFERROR(IF($C$1&lt;&gt;"",INDEX(OUT!$I$4:$I$1300,MATCH($B414,OUT!$U$4:$U$1300,0),1),"")," ")</f>
        <v xml:space="preserve"> </v>
      </c>
    </row>
    <row r="415" spans="2:8" ht="15.75">
      <c r="B415" s="31" t="str">
        <f t="shared" ref="B415" si="810">IF(AND($P$5&gt;0,B411&lt;$M$5),B411+1,"")</f>
        <v/>
      </c>
      <c r="C415" s="36" t="str">
        <f>IFERROR(IF($C$1&lt;&gt;"",INDEX('RE-Supplier'!$C$4:$C$1300,MATCH($B415,'RE-Supplier'!$U$4:$U$1300,0),1),"")," ")</f>
        <v xml:space="preserve"> </v>
      </c>
      <c r="D415" s="35" t="str">
        <f>IFERROR(IF($C$1&lt;&gt;"",INDEX('RE-Supplier'!$D$4:$D$1300,MATCH($B415,'RE-Supplier'!$U$4:$U$1300,0),1),"")," ")</f>
        <v xml:space="preserve"> </v>
      </c>
      <c r="E415" s="35" t="str">
        <f t="shared" ref="E415" si="811">IF(AND($C$1&lt;&gt;"",ISNUMBER(B415)),"مرتجع مورد","")</f>
        <v/>
      </c>
      <c r="F415" s="18" t="str">
        <f>IFERROR(IF($C$1&lt;&gt;"",INDEX('RE-Supplier'!$G$4:$G$1300,MATCH($B415,'RE-Supplier'!$U$4:$U$1300,0),1),"")," ")</f>
        <v xml:space="preserve"> </v>
      </c>
      <c r="G415" s="32" t="str">
        <f>IFERROR(IF($C$1&lt;&gt;"",INDEX('RE-Supplier'!$H$4:$H$1300,MATCH($B415,'RE-Supplier'!$U$4:$U$1300,0),1),"")," ")</f>
        <v xml:space="preserve"> </v>
      </c>
      <c r="H415" s="34" t="str">
        <f>IFERROR(IF($C$1&lt;&gt;"",INDEX('RE-Supplier'!$I$4:$I$1300,MATCH($B415,'RE-Supplier'!$U$4:$U$1300,0),1),"")," ")</f>
        <v xml:space="preserve"> </v>
      </c>
    </row>
    <row r="416" spans="2:8" ht="15.75">
      <c r="B416" s="29" t="str">
        <f t="shared" ref="B416" si="812">IF(AND($M$5&gt;0,B412&lt;$M$5),B412+1,"")</f>
        <v/>
      </c>
      <c r="C416" s="36" t="str">
        <f>IFERROR(IF($C$1&lt;&gt;"",INDEX(ADD!$C$4:$C$1300,MATCH($B416,ADD!$U$4:$U$1300,0),1),"")," ")</f>
        <v xml:space="preserve"> </v>
      </c>
      <c r="D416" s="35" t="str">
        <f>IFERROR(IF($C$1&lt;&gt;"",INDEX(ADD!$D$4:$D$1300,MATCH($B416,ADD!$U$4:$U$1300,0),1),"")," ")</f>
        <v xml:space="preserve"> </v>
      </c>
      <c r="E416" s="35" t="str">
        <f t="shared" ref="E416" si="813">IF(AND($C$1&lt;&gt;"",ISNUMBER(B416)),"وارد","")</f>
        <v/>
      </c>
      <c r="F416" s="18" t="str">
        <f>IFERROR(IF($C$1&lt;&gt;"",INDEX(ADD!$G$4:$G$1300,MATCH($B416,ADD!$U$4:$U$1300,0),1),"")," ")</f>
        <v xml:space="preserve"> </v>
      </c>
      <c r="G416" s="32" t="str">
        <f>IFERROR(IF($C$1&lt;&gt;"",INDEX(ADD!$H$4:$H$1300,MATCH($B416,ADD!$U$4:$U$1300,0),1),"")," ")</f>
        <v xml:space="preserve"> </v>
      </c>
      <c r="H416" s="34" t="str">
        <f>IFERROR(IF($C$1&lt;&gt;"",INDEX(ADD!$I$4:$I$1300,MATCH($B416,ADD!$U$4:$U$1300,0),1),"")," ")</f>
        <v xml:space="preserve"> </v>
      </c>
    </row>
    <row r="417" spans="2:8" ht="15.75">
      <c r="B417" s="30" t="str">
        <f t="shared" ref="B417" si="814">IF(AND($N$5&gt;0,B413&lt;$N$5),B413+1,"")</f>
        <v/>
      </c>
      <c r="C417" s="36" t="str">
        <f>IFERROR(IF($C$1&lt;&gt;"",INDEX('RE-coustmer'!$C$4:$C$1300,MATCH($B417,'RE-coustmer'!$U$4:$U$1300,0),1),"")," ")</f>
        <v xml:space="preserve"> </v>
      </c>
      <c r="D417" s="35" t="str">
        <f>IFERROR(IF($C$1&lt;&gt;"",INDEX('RE-coustmer'!$D$4:$D$1300,MATCH($B417,'RE-coustmer'!$U$4:$U$1300,0),1),"")," ")</f>
        <v xml:space="preserve"> </v>
      </c>
      <c r="E417" s="35" t="str">
        <f t="shared" ref="E417" si="815">IF(AND($C$1&lt;&gt;"",ISNUMBER(B417)),"مرتجع عميل","")</f>
        <v/>
      </c>
      <c r="F417" s="18" t="str">
        <f>IFERROR(IF($C$1&lt;&gt;"",INDEX('RE-coustmer'!$G$4:$G$1300,MATCH($B417,OUT!$U$4:$U$1300,0),1),"")," ")</f>
        <v xml:space="preserve"> </v>
      </c>
      <c r="G417" s="32" t="str">
        <f>IFERROR(IF($C$1&lt;&gt;"",INDEX('RE-coustmer'!$H$4:$H$1300,MATCH($B417,'RE-coustmer'!$U$4:$U$1300,0),1),"")," ")</f>
        <v xml:space="preserve"> </v>
      </c>
      <c r="H417" s="34" t="str">
        <f>IFERROR(IF($C$1&lt;&gt;"",INDEX('RE-coustmer'!$I$4:$I$1300,MATCH($B417,'RE-coustmer'!$U$4:$U$1300,0),1),"")," ")</f>
        <v xml:space="preserve"> </v>
      </c>
    </row>
    <row r="418" spans="2:8" ht="15.75">
      <c r="B418" s="8" t="str">
        <f t="shared" ref="B418" si="816">IF(AND($O$5&gt;0,B414&lt;$O$5),B414+1,"")</f>
        <v/>
      </c>
      <c r="C418" s="36" t="str">
        <f>IFERROR(IF($C$1&lt;&gt;"",INDEX(OUT!$C$4:$C$1300,MATCH($B418,OUT!$U$4:$U$1300,0),1),"")," ")</f>
        <v xml:space="preserve"> </v>
      </c>
      <c r="D418" s="35" t="str">
        <f>IFERROR(IF($C$1&lt;&gt;"",INDEX(OUT!$D$4:$D$1300,MATCH($B418,OUT!$U$4:$U$1300,0),1),"")," ")</f>
        <v xml:space="preserve"> </v>
      </c>
      <c r="E418" s="35" t="str">
        <f t="shared" ref="E418" si="817">IF(AND($C$1&lt;&gt;"",ISNUMBER(B418)),"منصرف","")</f>
        <v/>
      </c>
      <c r="F418" s="18" t="str">
        <f>IFERROR(IF($C$1&lt;&gt;"",INDEX(OUT!$G$4:$G$1300,MATCH($B418,OUT!$U$4:$U$1300,0),1),"")," ")</f>
        <v xml:space="preserve"> </v>
      </c>
      <c r="G418" s="32" t="str">
        <f>IFERROR(IF($C$1&lt;&gt;"",INDEX(OUT!$H$4:$H$1300,MATCH($B418,OUT!$U$4:$U$1300,0),1),"")," ")</f>
        <v xml:space="preserve"> </v>
      </c>
      <c r="H418" s="34" t="str">
        <f>IFERROR(IF($C$1&lt;&gt;"",INDEX(OUT!$I$4:$I$1300,MATCH($B418,OUT!$U$4:$U$1300,0),1),"")," ")</f>
        <v xml:space="preserve"> </v>
      </c>
    </row>
    <row r="419" spans="2:8" ht="15.75">
      <c r="B419" s="31" t="str">
        <f t="shared" ref="B419" si="818">IF(AND($P$5&gt;0,B415&lt;$M$5),B415+1,"")</f>
        <v/>
      </c>
      <c r="C419" s="36" t="str">
        <f>IFERROR(IF($C$1&lt;&gt;"",INDEX('RE-Supplier'!$C$4:$C$1300,MATCH($B419,'RE-Supplier'!$U$4:$U$1300,0),1),"")," ")</f>
        <v xml:space="preserve"> </v>
      </c>
      <c r="D419" s="35" t="str">
        <f>IFERROR(IF($C$1&lt;&gt;"",INDEX('RE-Supplier'!$D$4:$D$1300,MATCH($B419,'RE-Supplier'!$U$4:$U$1300,0),1),"")," ")</f>
        <v xml:space="preserve"> </v>
      </c>
      <c r="E419" s="35" t="str">
        <f t="shared" ref="E419" si="819">IF(AND($C$1&lt;&gt;"",ISNUMBER(B419)),"مرتجع مورد","")</f>
        <v/>
      </c>
      <c r="F419" s="18" t="str">
        <f>IFERROR(IF($C$1&lt;&gt;"",INDEX('RE-Supplier'!$G$4:$G$1300,MATCH($B419,'RE-Supplier'!$U$4:$U$1300,0),1),"")," ")</f>
        <v xml:space="preserve"> </v>
      </c>
      <c r="G419" s="32" t="str">
        <f>IFERROR(IF($C$1&lt;&gt;"",INDEX('RE-Supplier'!$H$4:$H$1300,MATCH($B419,'RE-Supplier'!$U$4:$U$1300,0),1),"")," ")</f>
        <v xml:space="preserve"> </v>
      </c>
      <c r="H419" s="34" t="str">
        <f>IFERROR(IF($C$1&lt;&gt;"",INDEX('RE-Supplier'!$I$4:$I$1300,MATCH($B419,'RE-Supplier'!$U$4:$U$1300,0),1),"")," ")</f>
        <v xml:space="preserve"> </v>
      </c>
    </row>
    <row r="420" spans="2:8" ht="15.75">
      <c r="B420" s="29" t="str">
        <f t="shared" ref="B420" si="820">IF(AND($M$5&gt;0,B416&lt;$M$5),B416+1,"")</f>
        <v/>
      </c>
      <c r="C420" s="36" t="str">
        <f>IFERROR(IF($C$1&lt;&gt;"",INDEX(ADD!$C$4:$C$1300,MATCH($B420,ADD!$U$4:$U$1300,0),1),"")," ")</f>
        <v xml:space="preserve"> </v>
      </c>
      <c r="D420" s="35" t="str">
        <f>IFERROR(IF($C$1&lt;&gt;"",INDEX(ADD!$D$4:$D$1300,MATCH($B420,ADD!$U$4:$U$1300,0),1),"")," ")</f>
        <v xml:space="preserve"> </v>
      </c>
      <c r="E420" s="35" t="str">
        <f t="shared" ref="E420" si="821">IF(AND($C$1&lt;&gt;"",ISNUMBER(B420)),"وارد","")</f>
        <v/>
      </c>
      <c r="F420" s="18" t="str">
        <f>IFERROR(IF($C$1&lt;&gt;"",INDEX(ADD!$G$4:$G$1300,MATCH($B420,ADD!$U$4:$U$1300,0),1),"")," ")</f>
        <v xml:space="preserve"> </v>
      </c>
      <c r="G420" s="32" t="str">
        <f>IFERROR(IF($C$1&lt;&gt;"",INDEX(ADD!$H$4:$H$1300,MATCH($B420,ADD!$U$4:$U$1300,0),1),"")," ")</f>
        <v xml:space="preserve"> </v>
      </c>
      <c r="H420" s="34" t="str">
        <f>IFERROR(IF($C$1&lt;&gt;"",INDEX(ADD!$I$4:$I$1300,MATCH($B420,ADD!$U$4:$U$1300,0),1),"")," ")</f>
        <v xml:space="preserve"> </v>
      </c>
    </row>
    <row r="421" spans="2:8" ht="15.75">
      <c r="B421" s="30" t="str">
        <f t="shared" ref="B421" si="822">IF(AND($N$5&gt;0,B417&lt;$N$5),B417+1,"")</f>
        <v/>
      </c>
      <c r="C421" s="36" t="str">
        <f>IFERROR(IF($C$1&lt;&gt;"",INDEX('RE-coustmer'!$C$4:$C$1300,MATCH($B421,'RE-coustmer'!$U$4:$U$1300,0),1),"")," ")</f>
        <v xml:space="preserve"> </v>
      </c>
      <c r="D421" s="35" t="str">
        <f>IFERROR(IF($C$1&lt;&gt;"",INDEX('RE-coustmer'!$D$4:$D$1300,MATCH($B421,'RE-coustmer'!$U$4:$U$1300,0),1),"")," ")</f>
        <v xml:space="preserve"> </v>
      </c>
      <c r="E421" s="35" t="str">
        <f t="shared" ref="E421" si="823">IF(AND($C$1&lt;&gt;"",ISNUMBER(B421)),"مرتجع عميل","")</f>
        <v/>
      </c>
      <c r="F421" s="18" t="str">
        <f>IFERROR(IF($C$1&lt;&gt;"",INDEX('RE-coustmer'!$G$4:$G$1300,MATCH($B421,OUT!$U$4:$U$1300,0),1),"")," ")</f>
        <v xml:space="preserve"> </v>
      </c>
      <c r="G421" s="32" t="str">
        <f>IFERROR(IF($C$1&lt;&gt;"",INDEX('RE-coustmer'!$H$4:$H$1300,MATCH($B421,'RE-coustmer'!$U$4:$U$1300,0),1),"")," ")</f>
        <v xml:space="preserve"> </v>
      </c>
      <c r="H421" s="34" t="str">
        <f>IFERROR(IF($C$1&lt;&gt;"",INDEX('RE-coustmer'!$I$4:$I$1300,MATCH($B421,'RE-coustmer'!$U$4:$U$1300,0),1),"")," ")</f>
        <v xml:space="preserve"> </v>
      </c>
    </row>
    <row r="422" spans="2:8" ht="15.75">
      <c r="B422" s="8" t="str">
        <f t="shared" ref="B422" si="824">IF(AND($O$5&gt;0,B418&lt;$O$5),B418+1,"")</f>
        <v/>
      </c>
      <c r="C422" s="36" t="str">
        <f>IFERROR(IF($C$1&lt;&gt;"",INDEX(OUT!$C$4:$C$1300,MATCH($B422,OUT!$U$4:$U$1300,0),1),"")," ")</f>
        <v xml:space="preserve"> </v>
      </c>
      <c r="D422" s="35" t="str">
        <f>IFERROR(IF($C$1&lt;&gt;"",INDEX(OUT!$D$4:$D$1300,MATCH($B422,OUT!$U$4:$U$1300,0),1),"")," ")</f>
        <v xml:space="preserve"> </v>
      </c>
      <c r="E422" s="35" t="str">
        <f t="shared" ref="E422" si="825">IF(AND($C$1&lt;&gt;"",ISNUMBER(B422)),"منصرف","")</f>
        <v/>
      </c>
      <c r="F422" s="18" t="str">
        <f>IFERROR(IF($C$1&lt;&gt;"",INDEX(OUT!$G$4:$G$1300,MATCH($B422,OUT!$U$4:$U$1300,0),1),"")," ")</f>
        <v xml:space="preserve"> </v>
      </c>
      <c r="G422" s="32" t="str">
        <f>IFERROR(IF($C$1&lt;&gt;"",INDEX(OUT!$H$4:$H$1300,MATCH($B422,OUT!$U$4:$U$1300,0),1),"")," ")</f>
        <v xml:space="preserve"> </v>
      </c>
      <c r="H422" s="34" t="str">
        <f>IFERROR(IF($C$1&lt;&gt;"",INDEX(OUT!$I$4:$I$1300,MATCH($B422,OUT!$U$4:$U$1300,0),1),"")," ")</f>
        <v xml:space="preserve"> </v>
      </c>
    </row>
    <row r="423" spans="2:8" ht="15.75">
      <c r="B423" s="31" t="str">
        <f t="shared" ref="B423" si="826">IF(AND($P$5&gt;0,B419&lt;$M$5),B419+1,"")</f>
        <v/>
      </c>
      <c r="C423" s="36" t="str">
        <f>IFERROR(IF($C$1&lt;&gt;"",INDEX('RE-Supplier'!$C$4:$C$1300,MATCH($B423,'RE-Supplier'!$U$4:$U$1300,0),1),"")," ")</f>
        <v xml:space="preserve"> </v>
      </c>
      <c r="D423" s="35" t="str">
        <f>IFERROR(IF($C$1&lt;&gt;"",INDEX('RE-Supplier'!$D$4:$D$1300,MATCH($B423,'RE-Supplier'!$U$4:$U$1300,0),1),"")," ")</f>
        <v xml:space="preserve"> </v>
      </c>
      <c r="E423" s="35" t="str">
        <f t="shared" ref="E423" si="827">IF(AND($C$1&lt;&gt;"",ISNUMBER(B423)),"مرتجع مورد","")</f>
        <v/>
      </c>
      <c r="F423" s="18" t="str">
        <f>IFERROR(IF($C$1&lt;&gt;"",INDEX('RE-Supplier'!$G$4:$G$1300,MATCH($B423,'RE-Supplier'!$U$4:$U$1300,0),1),"")," ")</f>
        <v xml:space="preserve"> </v>
      </c>
      <c r="G423" s="32" t="str">
        <f>IFERROR(IF($C$1&lt;&gt;"",INDEX('RE-Supplier'!$H$4:$H$1300,MATCH($B423,'RE-Supplier'!$U$4:$U$1300,0),1),"")," ")</f>
        <v xml:space="preserve"> </v>
      </c>
      <c r="H423" s="34" t="str">
        <f>IFERROR(IF($C$1&lt;&gt;"",INDEX('RE-Supplier'!$I$4:$I$1300,MATCH($B423,'RE-Supplier'!$U$4:$U$1300,0),1),"")," ")</f>
        <v xml:space="preserve"> </v>
      </c>
    </row>
    <row r="424" spans="2:8" ht="15.75">
      <c r="B424" s="29" t="str">
        <f t="shared" ref="B424" si="828">IF(AND($M$5&gt;0,B420&lt;$M$5),B420+1,"")</f>
        <v/>
      </c>
      <c r="C424" s="36" t="str">
        <f>IFERROR(IF($C$1&lt;&gt;"",INDEX(ADD!$C$4:$C$1300,MATCH($B424,ADD!$U$4:$U$1300,0),1),"")," ")</f>
        <v xml:space="preserve"> </v>
      </c>
      <c r="D424" s="35" t="str">
        <f>IFERROR(IF($C$1&lt;&gt;"",INDEX(ADD!$D$4:$D$1300,MATCH($B424,ADD!$U$4:$U$1300,0),1),"")," ")</f>
        <v xml:space="preserve"> </v>
      </c>
      <c r="E424" s="35" t="str">
        <f t="shared" ref="E424" si="829">IF(AND($C$1&lt;&gt;"",ISNUMBER(B424)),"وارد","")</f>
        <v/>
      </c>
      <c r="F424" s="18" t="str">
        <f>IFERROR(IF($C$1&lt;&gt;"",INDEX(ADD!$G$4:$G$1300,MATCH($B424,ADD!$U$4:$U$1300,0),1),"")," ")</f>
        <v xml:space="preserve"> </v>
      </c>
      <c r="G424" s="32" t="str">
        <f>IFERROR(IF($C$1&lt;&gt;"",INDEX(ADD!$H$4:$H$1300,MATCH($B424,ADD!$U$4:$U$1300,0),1),"")," ")</f>
        <v xml:space="preserve"> </v>
      </c>
      <c r="H424" s="34" t="str">
        <f>IFERROR(IF($C$1&lt;&gt;"",INDEX(ADD!$I$4:$I$1300,MATCH($B424,ADD!$U$4:$U$1300,0),1),"")," ")</f>
        <v xml:space="preserve"> </v>
      </c>
    </row>
    <row r="425" spans="2:8" ht="15.75">
      <c r="B425" s="30" t="str">
        <f t="shared" ref="B425" si="830">IF(AND($N$5&gt;0,B421&lt;$N$5),B421+1,"")</f>
        <v/>
      </c>
      <c r="C425" s="36" t="str">
        <f>IFERROR(IF($C$1&lt;&gt;"",INDEX('RE-coustmer'!$C$4:$C$1300,MATCH($B425,'RE-coustmer'!$U$4:$U$1300,0),1),"")," ")</f>
        <v xml:space="preserve"> </v>
      </c>
      <c r="D425" s="35" t="str">
        <f>IFERROR(IF($C$1&lt;&gt;"",INDEX('RE-coustmer'!$D$4:$D$1300,MATCH($B425,'RE-coustmer'!$U$4:$U$1300,0),1),"")," ")</f>
        <v xml:space="preserve"> </v>
      </c>
      <c r="E425" s="35" t="str">
        <f t="shared" ref="E425" si="831">IF(AND($C$1&lt;&gt;"",ISNUMBER(B425)),"مرتجع عميل","")</f>
        <v/>
      </c>
      <c r="F425" s="18" t="str">
        <f>IFERROR(IF($C$1&lt;&gt;"",INDEX('RE-coustmer'!$G$4:$G$1300,MATCH($B425,OUT!$U$4:$U$1300,0),1),"")," ")</f>
        <v xml:space="preserve"> </v>
      </c>
      <c r="G425" s="32" t="str">
        <f>IFERROR(IF($C$1&lt;&gt;"",INDEX('RE-coustmer'!$H$4:$H$1300,MATCH($B425,'RE-coustmer'!$U$4:$U$1300,0),1),"")," ")</f>
        <v xml:space="preserve"> </v>
      </c>
      <c r="H425" s="34" t="str">
        <f>IFERROR(IF($C$1&lt;&gt;"",INDEX('RE-coustmer'!$I$4:$I$1300,MATCH($B425,'RE-coustmer'!$U$4:$U$1300,0),1),"")," ")</f>
        <v xml:space="preserve"> </v>
      </c>
    </row>
    <row r="426" spans="2:8" ht="15.75">
      <c r="B426" s="8" t="str">
        <f t="shared" ref="B426" si="832">IF(AND($O$5&gt;0,B422&lt;$O$5),B422+1,"")</f>
        <v/>
      </c>
      <c r="C426" s="36" t="str">
        <f>IFERROR(IF($C$1&lt;&gt;"",INDEX(OUT!$C$4:$C$1300,MATCH($B426,OUT!$U$4:$U$1300,0),1),"")," ")</f>
        <v xml:space="preserve"> </v>
      </c>
      <c r="D426" s="35" t="str">
        <f>IFERROR(IF($C$1&lt;&gt;"",INDEX(OUT!$D$4:$D$1300,MATCH($B426,OUT!$U$4:$U$1300,0),1),"")," ")</f>
        <v xml:space="preserve"> </v>
      </c>
      <c r="E426" s="35" t="str">
        <f t="shared" ref="E426" si="833">IF(AND($C$1&lt;&gt;"",ISNUMBER(B426)),"منصرف","")</f>
        <v/>
      </c>
      <c r="F426" s="18" t="str">
        <f>IFERROR(IF($C$1&lt;&gt;"",INDEX(OUT!$G$4:$G$1300,MATCH($B426,OUT!$U$4:$U$1300,0),1),"")," ")</f>
        <v xml:space="preserve"> </v>
      </c>
      <c r="G426" s="32" t="str">
        <f>IFERROR(IF($C$1&lt;&gt;"",INDEX(OUT!$H$4:$H$1300,MATCH($B426,OUT!$U$4:$U$1300,0),1),"")," ")</f>
        <v xml:space="preserve"> </v>
      </c>
      <c r="H426" s="34" t="str">
        <f>IFERROR(IF($C$1&lt;&gt;"",INDEX(OUT!$I$4:$I$1300,MATCH($B426,OUT!$U$4:$U$1300,0),1),"")," ")</f>
        <v xml:space="preserve"> </v>
      </c>
    </row>
    <row r="427" spans="2:8" ht="15.75">
      <c r="B427" s="31" t="str">
        <f t="shared" ref="B427" si="834">IF(AND($P$5&gt;0,B423&lt;$M$5),B423+1,"")</f>
        <v/>
      </c>
      <c r="C427" s="36" t="str">
        <f>IFERROR(IF($C$1&lt;&gt;"",INDEX('RE-Supplier'!$C$4:$C$1300,MATCH($B427,'RE-Supplier'!$U$4:$U$1300,0),1),"")," ")</f>
        <v xml:space="preserve"> </v>
      </c>
      <c r="D427" s="35" t="str">
        <f>IFERROR(IF($C$1&lt;&gt;"",INDEX('RE-Supplier'!$D$4:$D$1300,MATCH($B427,'RE-Supplier'!$U$4:$U$1300,0),1),"")," ")</f>
        <v xml:space="preserve"> </v>
      </c>
      <c r="E427" s="35" t="str">
        <f t="shared" ref="E427" si="835">IF(AND($C$1&lt;&gt;"",ISNUMBER(B427)),"مرتجع مورد","")</f>
        <v/>
      </c>
      <c r="F427" s="18" t="str">
        <f>IFERROR(IF($C$1&lt;&gt;"",INDEX('RE-Supplier'!$G$4:$G$1300,MATCH($B427,'RE-Supplier'!$U$4:$U$1300,0),1),"")," ")</f>
        <v xml:space="preserve"> </v>
      </c>
      <c r="G427" s="32" t="str">
        <f>IFERROR(IF($C$1&lt;&gt;"",INDEX('RE-Supplier'!$H$4:$H$1300,MATCH($B427,'RE-Supplier'!$U$4:$U$1300,0),1),"")," ")</f>
        <v xml:space="preserve"> </v>
      </c>
      <c r="H427" s="34" t="str">
        <f>IFERROR(IF($C$1&lt;&gt;"",INDEX('RE-Supplier'!$I$4:$I$1300,MATCH($B427,'RE-Supplier'!$U$4:$U$1300,0),1),"")," ")</f>
        <v xml:space="preserve"> </v>
      </c>
    </row>
    <row r="428" spans="2:8" ht="15.75">
      <c r="B428" s="29" t="str">
        <f t="shared" ref="B428" si="836">IF(AND($M$5&gt;0,B424&lt;$M$5),B424+1,"")</f>
        <v/>
      </c>
      <c r="C428" s="36" t="str">
        <f>IFERROR(IF($C$1&lt;&gt;"",INDEX(ADD!$C$4:$C$1300,MATCH($B428,ADD!$U$4:$U$1300,0),1),"")," ")</f>
        <v xml:space="preserve"> </v>
      </c>
      <c r="D428" s="35" t="str">
        <f>IFERROR(IF($C$1&lt;&gt;"",INDEX(ADD!$D$4:$D$1300,MATCH($B428,ADD!$U$4:$U$1300,0),1),"")," ")</f>
        <v xml:space="preserve"> </v>
      </c>
      <c r="E428" s="35" t="str">
        <f t="shared" ref="E428" si="837">IF(AND($C$1&lt;&gt;"",ISNUMBER(B428)),"وارد","")</f>
        <v/>
      </c>
      <c r="F428" s="18" t="str">
        <f>IFERROR(IF($C$1&lt;&gt;"",INDEX(ADD!$G$4:$G$1300,MATCH($B428,ADD!$U$4:$U$1300,0),1),"")," ")</f>
        <v xml:space="preserve"> </v>
      </c>
      <c r="G428" s="32" t="str">
        <f>IFERROR(IF($C$1&lt;&gt;"",INDEX(ADD!$H$4:$H$1300,MATCH($B428,ADD!$U$4:$U$1300,0),1),"")," ")</f>
        <v xml:space="preserve"> </v>
      </c>
      <c r="H428" s="34" t="str">
        <f>IFERROR(IF($C$1&lt;&gt;"",INDEX(ADD!$I$4:$I$1300,MATCH($B428,ADD!$U$4:$U$1300,0),1),"")," ")</f>
        <v xml:space="preserve"> </v>
      </c>
    </row>
    <row r="429" spans="2:8" ht="15.75">
      <c r="B429" s="30" t="str">
        <f t="shared" ref="B429" si="838">IF(AND($N$5&gt;0,B425&lt;$N$5),B425+1,"")</f>
        <v/>
      </c>
      <c r="C429" s="36" t="str">
        <f>IFERROR(IF($C$1&lt;&gt;"",INDEX('RE-coustmer'!$C$4:$C$1300,MATCH($B429,'RE-coustmer'!$U$4:$U$1300,0),1),"")," ")</f>
        <v xml:space="preserve"> </v>
      </c>
      <c r="D429" s="35" t="str">
        <f>IFERROR(IF($C$1&lt;&gt;"",INDEX('RE-coustmer'!$D$4:$D$1300,MATCH($B429,'RE-coustmer'!$U$4:$U$1300,0),1),"")," ")</f>
        <v xml:space="preserve"> </v>
      </c>
      <c r="E429" s="35" t="str">
        <f t="shared" ref="E429" si="839">IF(AND($C$1&lt;&gt;"",ISNUMBER(B429)),"مرتجع عميل","")</f>
        <v/>
      </c>
      <c r="F429" s="18" t="str">
        <f>IFERROR(IF($C$1&lt;&gt;"",INDEX('RE-coustmer'!$G$4:$G$1300,MATCH($B429,OUT!$U$4:$U$1300,0),1),"")," ")</f>
        <v xml:space="preserve"> </v>
      </c>
      <c r="G429" s="32" t="str">
        <f>IFERROR(IF($C$1&lt;&gt;"",INDEX('RE-coustmer'!$H$4:$H$1300,MATCH($B429,'RE-coustmer'!$U$4:$U$1300,0),1),"")," ")</f>
        <v xml:space="preserve"> </v>
      </c>
      <c r="H429" s="34" t="str">
        <f>IFERROR(IF($C$1&lt;&gt;"",INDEX('RE-coustmer'!$I$4:$I$1300,MATCH($B429,'RE-coustmer'!$U$4:$U$1300,0),1),"")," ")</f>
        <v xml:space="preserve"> </v>
      </c>
    </row>
    <row r="430" spans="2:8" ht="15.75">
      <c r="B430" s="8" t="str">
        <f t="shared" ref="B430" si="840">IF(AND($O$5&gt;0,B426&lt;$O$5),B426+1,"")</f>
        <v/>
      </c>
      <c r="C430" s="36" t="str">
        <f>IFERROR(IF($C$1&lt;&gt;"",INDEX(OUT!$C$4:$C$1300,MATCH($B430,OUT!$U$4:$U$1300,0),1),"")," ")</f>
        <v xml:space="preserve"> </v>
      </c>
      <c r="D430" s="35" t="str">
        <f>IFERROR(IF($C$1&lt;&gt;"",INDEX(OUT!$D$4:$D$1300,MATCH($B430,OUT!$U$4:$U$1300,0),1),"")," ")</f>
        <v xml:space="preserve"> </v>
      </c>
      <c r="E430" s="35" t="str">
        <f t="shared" ref="E430" si="841">IF(AND($C$1&lt;&gt;"",ISNUMBER(B430)),"منصرف","")</f>
        <v/>
      </c>
      <c r="F430" s="18" t="str">
        <f>IFERROR(IF($C$1&lt;&gt;"",INDEX(OUT!$G$4:$G$1300,MATCH($B430,OUT!$U$4:$U$1300,0),1),"")," ")</f>
        <v xml:space="preserve"> </v>
      </c>
      <c r="G430" s="32" t="str">
        <f>IFERROR(IF($C$1&lt;&gt;"",INDEX(OUT!$H$4:$H$1300,MATCH($B430,OUT!$U$4:$U$1300,0),1),"")," ")</f>
        <v xml:space="preserve"> </v>
      </c>
      <c r="H430" s="34" t="str">
        <f>IFERROR(IF($C$1&lt;&gt;"",INDEX(OUT!$I$4:$I$1300,MATCH($B430,OUT!$U$4:$U$1300,0),1),"")," ")</f>
        <v xml:space="preserve"> </v>
      </c>
    </row>
    <row r="431" spans="2:8" ht="15.75">
      <c r="B431" s="31" t="str">
        <f t="shared" ref="B431" si="842">IF(AND($P$5&gt;0,B427&lt;$M$5),B427+1,"")</f>
        <v/>
      </c>
      <c r="C431" s="36" t="str">
        <f>IFERROR(IF($C$1&lt;&gt;"",INDEX('RE-Supplier'!$C$4:$C$1300,MATCH($B431,'RE-Supplier'!$U$4:$U$1300,0),1),"")," ")</f>
        <v xml:space="preserve"> </v>
      </c>
      <c r="D431" s="35" t="str">
        <f>IFERROR(IF($C$1&lt;&gt;"",INDEX('RE-Supplier'!$D$4:$D$1300,MATCH($B431,'RE-Supplier'!$U$4:$U$1300,0),1),"")," ")</f>
        <v xml:space="preserve"> </v>
      </c>
      <c r="E431" s="35" t="str">
        <f t="shared" ref="E431" si="843">IF(AND($C$1&lt;&gt;"",ISNUMBER(B431)),"مرتجع مورد","")</f>
        <v/>
      </c>
      <c r="F431" s="18" t="str">
        <f>IFERROR(IF($C$1&lt;&gt;"",INDEX('RE-Supplier'!$G$4:$G$1300,MATCH($B431,'RE-Supplier'!$U$4:$U$1300,0),1),"")," ")</f>
        <v xml:space="preserve"> </v>
      </c>
      <c r="G431" s="32" t="str">
        <f>IFERROR(IF($C$1&lt;&gt;"",INDEX('RE-Supplier'!$H$4:$H$1300,MATCH($B431,'RE-Supplier'!$U$4:$U$1300,0),1),"")," ")</f>
        <v xml:space="preserve"> </v>
      </c>
      <c r="H431" s="34" t="str">
        <f>IFERROR(IF($C$1&lt;&gt;"",INDEX('RE-Supplier'!$I$4:$I$1300,MATCH($B431,'RE-Supplier'!$U$4:$U$1300,0),1),"")," ")</f>
        <v xml:space="preserve"> </v>
      </c>
    </row>
    <row r="432" spans="2:8" ht="15.75">
      <c r="B432" s="29" t="str">
        <f t="shared" ref="B432" si="844">IF(AND($M$5&gt;0,B428&lt;$M$5),B428+1,"")</f>
        <v/>
      </c>
      <c r="C432" s="36" t="str">
        <f>IFERROR(IF($C$1&lt;&gt;"",INDEX(ADD!$C$4:$C$1300,MATCH($B432,ADD!$U$4:$U$1300,0),1),"")," ")</f>
        <v xml:space="preserve"> </v>
      </c>
      <c r="D432" s="35" t="str">
        <f>IFERROR(IF($C$1&lt;&gt;"",INDEX(ADD!$D$4:$D$1300,MATCH($B432,ADD!$U$4:$U$1300,0),1),"")," ")</f>
        <v xml:space="preserve"> </v>
      </c>
      <c r="E432" s="35" t="str">
        <f t="shared" ref="E432" si="845">IF(AND($C$1&lt;&gt;"",ISNUMBER(B432)),"وارد","")</f>
        <v/>
      </c>
      <c r="F432" s="18" t="str">
        <f>IFERROR(IF($C$1&lt;&gt;"",INDEX(ADD!$G$4:$G$1300,MATCH($B432,ADD!$U$4:$U$1300,0),1),"")," ")</f>
        <v xml:space="preserve"> </v>
      </c>
      <c r="G432" s="32" t="str">
        <f>IFERROR(IF($C$1&lt;&gt;"",INDEX(ADD!$H$4:$H$1300,MATCH($B432,ADD!$U$4:$U$1300,0),1),"")," ")</f>
        <v xml:space="preserve"> </v>
      </c>
      <c r="H432" s="34" t="str">
        <f>IFERROR(IF($C$1&lt;&gt;"",INDEX(ADD!$I$4:$I$1300,MATCH($B432,ADD!$U$4:$U$1300,0),1),"")," ")</f>
        <v xml:space="preserve"> </v>
      </c>
    </row>
    <row r="433" spans="2:8" ht="15.75">
      <c r="B433" s="30" t="str">
        <f t="shared" ref="B433" si="846">IF(AND($N$5&gt;0,B429&lt;$N$5),B429+1,"")</f>
        <v/>
      </c>
      <c r="C433" s="36" t="str">
        <f>IFERROR(IF($C$1&lt;&gt;"",INDEX('RE-coustmer'!$C$4:$C$1300,MATCH($B433,'RE-coustmer'!$U$4:$U$1300,0),1),"")," ")</f>
        <v xml:space="preserve"> </v>
      </c>
      <c r="D433" s="35" t="str">
        <f>IFERROR(IF($C$1&lt;&gt;"",INDEX('RE-coustmer'!$D$4:$D$1300,MATCH($B433,'RE-coustmer'!$U$4:$U$1300,0),1),"")," ")</f>
        <v xml:space="preserve"> </v>
      </c>
      <c r="E433" s="35" t="str">
        <f t="shared" ref="E433" si="847">IF(AND($C$1&lt;&gt;"",ISNUMBER(B433)),"مرتجع عميل","")</f>
        <v/>
      </c>
      <c r="F433" s="18" t="str">
        <f>IFERROR(IF($C$1&lt;&gt;"",INDEX('RE-coustmer'!$G$4:$G$1300,MATCH($B433,OUT!$U$4:$U$1300,0),1),"")," ")</f>
        <v xml:space="preserve"> </v>
      </c>
      <c r="G433" s="32" t="str">
        <f>IFERROR(IF($C$1&lt;&gt;"",INDEX('RE-coustmer'!$H$4:$H$1300,MATCH($B433,'RE-coustmer'!$U$4:$U$1300,0),1),"")," ")</f>
        <v xml:space="preserve"> </v>
      </c>
      <c r="H433" s="34" t="str">
        <f>IFERROR(IF($C$1&lt;&gt;"",INDEX('RE-coustmer'!$I$4:$I$1300,MATCH($B433,'RE-coustmer'!$U$4:$U$1300,0),1),"")," ")</f>
        <v xml:space="preserve"> </v>
      </c>
    </row>
    <row r="434" spans="2:8" ht="15.75">
      <c r="B434" s="8" t="str">
        <f t="shared" ref="B434" si="848">IF(AND($O$5&gt;0,B430&lt;$O$5),B430+1,"")</f>
        <v/>
      </c>
      <c r="C434" s="36" t="str">
        <f>IFERROR(IF($C$1&lt;&gt;"",INDEX(OUT!$C$4:$C$1300,MATCH($B434,OUT!$U$4:$U$1300,0),1),"")," ")</f>
        <v xml:space="preserve"> </v>
      </c>
      <c r="D434" s="35" t="str">
        <f>IFERROR(IF($C$1&lt;&gt;"",INDEX(OUT!$D$4:$D$1300,MATCH($B434,OUT!$U$4:$U$1300,0),1),"")," ")</f>
        <v xml:space="preserve"> </v>
      </c>
      <c r="E434" s="35" t="str">
        <f t="shared" ref="E434" si="849">IF(AND($C$1&lt;&gt;"",ISNUMBER(B434)),"منصرف","")</f>
        <v/>
      </c>
      <c r="F434" s="18" t="str">
        <f>IFERROR(IF($C$1&lt;&gt;"",INDEX(OUT!$G$4:$G$1300,MATCH($B434,OUT!$U$4:$U$1300,0),1),"")," ")</f>
        <v xml:space="preserve"> </v>
      </c>
      <c r="G434" s="32" t="str">
        <f>IFERROR(IF($C$1&lt;&gt;"",INDEX(OUT!$H$4:$H$1300,MATCH($B434,OUT!$U$4:$U$1300,0),1),"")," ")</f>
        <v xml:space="preserve"> </v>
      </c>
      <c r="H434" s="34" t="str">
        <f>IFERROR(IF($C$1&lt;&gt;"",INDEX(OUT!$I$4:$I$1300,MATCH($B434,OUT!$U$4:$U$1300,0),1),"")," ")</f>
        <v xml:space="preserve"> </v>
      </c>
    </row>
    <row r="435" spans="2:8" ht="15.75">
      <c r="B435" s="31" t="str">
        <f t="shared" ref="B435" si="850">IF(AND($P$5&gt;0,B431&lt;$M$5),B431+1,"")</f>
        <v/>
      </c>
      <c r="C435" s="36" t="str">
        <f>IFERROR(IF($C$1&lt;&gt;"",INDEX('RE-Supplier'!$C$4:$C$1300,MATCH($B435,'RE-Supplier'!$U$4:$U$1300,0),1),"")," ")</f>
        <v xml:space="preserve"> </v>
      </c>
      <c r="D435" s="35" t="str">
        <f>IFERROR(IF($C$1&lt;&gt;"",INDEX('RE-Supplier'!$D$4:$D$1300,MATCH($B435,'RE-Supplier'!$U$4:$U$1300,0),1),"")," ")</f>
        <v xml:space="preserve"> </v>
      </c>
      <c r="E435" s="35" t="str">
        <f t="shared" ref="E435" si="851">IF(AND($C$1&lt;&gt;"",ISNUMBER(B435)),"مرتجع مورد","")</f>
        <v/>
      </c>
      <c r="F435" s="18" t="str">
        <f>IFERROR(IF($C$1&lt;&gt;"",INDEX('RE-Supplier'!$G$4:$G$1300,MATCH($B435,'RE-Supplier'!$U$4:$U$1300,0),1),"")," ")</f>
        <v xml:space="preserve"> </v>
      </c>
      <c r="G435" s="32" t="str">
        <f>IFERROR(IF($C$1&lt;&gt;"",INDEX('RE-Supplier'!$H$4:$H$1300,MATCH($B435,'RE-Supplier'!$U$4:$U$1300,0),1),"")," ")</f>
        <v xml:space="preserve"> </v>
      </c>
      <c r="H435" s="34" t="str">
        <f>IFERROR(IF($C$1&lt;&gt;"",INDEX('RE-Supplier'!$I$4:$I$1300,MATCH($B435,'RE-Supplier'!$U$4:$U$1300,0),1),"")," ")</f>
        <v xml:space="preserve"> </v>
      </c>
    </row>
    <row r="436" spans="2:8" ht="15.75">
      <c r="B436" s="29" t="str">
        <f t="shared" ref="B436" si="852">IF(AND($M$5&gt;0,B432&lt;$M$5),B432+1,"")</f>
        <v/>
      </c>
      <c r="C436" s="36" t="str">
        <f>IFERROR(IF($C$1&lt;&gt;"",INDEX(ADD!$C$4:$C$1300,MATCH($B436,ADD!$U$4:$U$1300,0),1),"")," ")</f>
        <v xml:space="preserve"> </v>
      </c>
      <c r="D436" s="35" t="str">
        <f>IFERROR(IF($C$1&lt;&gt;"",INDEX(ADD!$D$4:$D$1300,MATCH($B436,ADD!$U$4:$U$1300,0),1),"")," ")</f>
        <v xml:space="preserve"> </v>
      </c>
      <c r="E436" s="35" t="str">
        <f t="shared" ref="E436" si="853">IF(AND($C$1&lt;&gt;"",ISNUMBER(B436)),"وارد","")</f>
        <v/>
      </c>
      <c r="F436" s="18" t="str">
        <f>IFERROR(IF($C$1&lt;&gt;"",INDEX(ADD!$G$4:$G$1300,MATCH($B436,ADD!$U$4:$U$1300,0),1),"")," ")</f>
        <v xml:space="preserve"> </v>
      </c>
      <c r="G436" s="32" t="str">
        <f>IFERROR(IF($C$1&lt;&gt;"",INDEX(ADD!$H$4:$H$1300,MATCH($B436,ADD!$U$4:$U$1300,0),1),"")," ")</f>
        <v xml:space="preserve"> </v>
      </c>
      <c r="H436" s="34" t="str">
        <f>IFERROR(IF($C$1&lt;&gt;"",INDEX(ADD!$I$4:$I$1300,MATCH($B436,ADD!$U$4:$U$1300,0),1),"")," ")</f>
        <v xml:space="preserve"> </v>
      </c>
    </row>
    <row r="437" spans="2:8" ht="15.75">
      <c r="B437" s="30" t="str">
        <f t="shared" ref="B437" si="854">IF(AND($N$5&gt;0,B433&lt;$N$5),B433+1,"")</f>
        <v/>
      </c>
      <c r="C437" s="36" t="str">
        <f>IFERROR(IF($C$1&lt;&gt;"",INDEX('RE-coustmer'!$C$4:$C$1300,MATCH($B437,'RE-coustmer'!$U$4:$U$1300,0),1),"")," ")</f>
        <v xml:space="preserve"> </v>
      </c>
      <c r="D437" s="35" t="str">
        <f>IFERROR(IF($C$1&lt;&gt;"",INDEX('RE-coustmer'!$D$4:$D$1300,MATCH($B437,'RE-coustmer'!$U$4:$U$1300,0),1),"")," ")</f>
        <v xml:space="preserve"> </v>
      </c>
      <c r="E437" s="35" t="str">
        <f t="shared" ref="E437" si="855">IF(AND($C$1&lt;&gt;"",ISNUMBER(B437)),"مرتجع عميل","")</f>
        <v/>
      </c>
      <c r="F437" s="18" t="str">
        <f>IFERROR(IF($C$1&lt;&gt;"",INDEX('RE-coustmer'!$G$4:$G$1300,MATCH($B437,OUT!$U$4:$U$1300,0),1),"")," ")</f>
        <v xml:space="preserve"> </v>
      </c>
      <c r="G437" s="32" t="str">
        <f>IFERROR(IF($C$1&lt;&gt;"",INDEX('RE-coustmer'!$H$4:$H$1300,MATCH($B437,'RE-coustmer'!$U$4:$U$1300,0),1),"")," ")</f>
        <v xml:space="preserve"> </v>
      </c>
      <c r="H437" s="34" t="str">
        <f>IFERROR(IF($C$1&lt;&gt;"",INDEX('RE-coustmer'!$I$4:$I$1300,MATCH($B437,'RE-coustmer'!$U$4:$U$1300,0),1),"")," ")</f>
        <v xml:space="preserve"> </v>
      </c>
    </row>
    <row r="438" spans="2:8" ht="15.75">
      <c r="B438" s="8" t="str">
        <f t="shared" ref="B438" si="856">IF(AND($O$5&gt;0,B434&lt;$O$5),B434+1,"")</f>
        <v/>
      </c>
      <c r="C438" s="36" t="str">
        <f>IFERROR(IF($C$1&lt;&gt;"",INDEX(OUT!$C$4:$C$1300,MATCH($B438,OUT!$U$4:$U$1300,0),1),"")," ")</f>
        <v xml:space="preserve"> </v>
      </c>
      <c r="D438" s="35" t="str">
        <f>IFERROR(IF($C$1&lt;&gt;"",INDEX(OUT!$D$4:$D$1300,MATCH($B438,OUT!$U$4:$U$1300,0),1),"")," ")</f>
        <v xml:space="preserve"> </v>
      </c>
      <c r="E438" s="35" t="str">
        <f t="shared" ref="E438" si="857">IF(AND($C$1&lt;&gt;"",ISNUMBER(B438)),"منصرف","")</f>
        <v/>
      </c>
      <c r="F438" s="18" t="str">
        <f>IFERROR(IF($C$1&lt;&gt;"",INDEX(OUT!$G$4:$G$1300,MATCH($B438,OUT!$U$4:$U$1300,0),1),"")," ")</f>
        <v xml:space="preserve"> </v>
      </c>
      <c r="G438" s="32" t="str">
        <f>IFERROR(IF($C$1&lt;&gt;"",INDEX(OUT!$H$4:$H$1300,MATCH($B438,OUT!$U$4:$U$1300,0),1),"")," ")</f>
        <v xml:space="preserve"> </v>
      </c>
      <c r="H438" s="34" t="str">
        <f>IFERROR(IF($C$1&lt;&gt;"",INDEX(OUT!$I$4:$I$1300,MATCH($B438,OUT!$U$4:$U$1300,0),1),"")," ")</f>
        <v xml:space="preserve"> </v>
      </c>
    </row>
    <row r="439" spans="2:8" ht="15.75">
      <c r="B439" s="31" t="str">
        <f t="shared" ref="B439" si="858">IF(AND($P$5&gt;0,B435&lt;$M$5),B435+1,"")</f>
        <v/>
      </c>
      <c r="C439" s="36" t="str">
        <f>IFERROR(IF($C$1&lt;&gt;"",INDEX('RE-Supplier'!$C$4:$C$1300,MATCH($B439,'RE-Supplier'!$U$4:$U$1300,0),1),"")," ")</f>
        <v xml:space="preserve"> </v>
      </c>
      <c r="D439" s="35" t="str">
        <f>IFERROR(IF($C$1&lt;&gt;"",INDEX('RE-Supplier'!$D$4:$D$1300,MATCH($B439,'RE-Supplier'!$U$4:$U$1300,0),1),"")," ")</f>
        <v xml:space="preserve"> </v>
      </c>
      <c r="E439" s="35" t="str">
        <f t="shared" ref="E439" si="859">IF(AND($C$1&lt;&gt;"",ISNUMBER(B439)),"مرتجع مورد","")</f>
        <v/>
      </c>
      <c r="F439" s="18" t="str">
        <f>IFERROR(IF($C$1&lt;&gt;"",INDEX('RE-Supplier'!$G$4:$G$1300,MATCH($B439,'RE-Supplier'!$U$4:$U$1300,0),1),"")," ")</f>
        <v xml:space="preserve"> </v>
      </c>
      <c r="G439" s="32" t="str">
        <f>IFERROR(IF($C$1&lt;&gt;"",INDEX('RE-Supplier'!$H$4:$H$1300,MATCH($B439,'RE-Supplier'!$U$4:$U$1300,0),1),"")," ")</f>
        <v xml:space="preserve"> </v>
      </c>
      <c r="H439" s="34" t="str">
        <f>IFERROR(IF($C$1&lt;&gt;"",INDEX('RE-Supplier'!$I$4:$I$1300,MATCH($B439,'RE-Supplier'!$U$4:$U$1300,0),1),"")," ")</f>
        <v xml:space="preserve"> </v>
      </c>
    </row>
    <row r="440" spans="2:8" ht="15.75">
      <c r="B440" s="29" t="str">
        <f t="shared" ref="B440" si="860">IF(AND($M$5&gt;0,B436&lt;$M$5),B436+1,"")</f>
        <v/>
      </c>
      <c r="C440" s="36" t="str">
        <f>IFERROR(IF($C$1&lt;&gt;"",INDEX(ADD!$C$4:$C$1300,MATCH($B440,ADD!$U$4:$U$1300,0),1),"")," ")</f>
        <v xml:space="preserve"> </v>
      </c>
      <c r="D440" s="35" t="str">
        <f>IFERROR(IF($C$1&lt;&gt;"",INDEX(ADD!$D$4:$D$1300,MATCH($B440,ADD!$U$4:$U$1300,0),1),"")," ")</f>
        <v xml:space="preserve"> </v>
      </c>
      <c r="E440" s="35" t="str">
        <f t="shared" ref="E440" si="861">IF(AND($C$1&lt;&gt;"",ISNUMBER(B440)),"وارد","")</f>
        <v/>
      </c>
      <c r="F440" s="18" t="str">
        <f>IFERROR(IF($C$1&lt;&gt;"",INDEX(ADD!$G$4:$G$1300,MATCH($B440,ADD!$U$4:$U$1300,0),1),"")," ")</f>
        <v xml:space="preserve"> </v>
      </c>
      <c r="G440" s="32" t="str">
        <f>IFERROR(IF($C$1&lt;&gt;"",INDEX(ADD!$H$4:$H$1300,MATCH($B440,ADD!$U$4:$U$1300,0),1),"")," ")</f>
        <v xml:space="preserve"> </v>
      </c>
      <c r="H440" s="34" t="str">
        <f>IFERROR(IF($C$1&lt;&gt;"",INDEX(ADD!$I$4:$I$1300,MATCH($B440,ADD!$U$4:$U$1300,0),1),"")," ")</f>
        <v xml:space="preserve"> </v>
      </c>
    </row>
    <row r="441" spans="2:8" ht="15.75">
      <c r="B441" s="30" t="str">
        <f t="shared" ref="B441" si="862">IF(AND($N$5&gt;0,B437&lt;$N$5),B437+1,"")</f>
        <v/>
      </c>
      <c r="C441" s="36" t="str">
        <f>IFERROR(IF($C$1&lt;&gt;"",INDEX('RE-coustmer'!$C$4:$C$1300,MATCH($B441,'RE-coustmer'!$U$4:$U$1300,0),1),"")," ")</f>
        <v xml:space="preserve"> </v>
      </c>
      <c r="D441" s="35" t="str">
        <f>IFERROR(IF($C$1&lt;&gt;"",INDEX('RE-coustmer'!$D$4:$D$1300,MATCH($B441,'RE-coustmer'!$U$4:$U$1300,0),1),"")," ")</f>
        <v xml:space="preserve"> </v>
      </c>
      <c r="E441" s="35" t="str">
        <f t="shared" ref="E441" si="863">IF(AND($C$1&lt;&gt;"",ISNUMBER(B441)),"مرتجع عميل","")</f>
        <v/>
      </c>
      <c r="F441" s="18" t="str">
        <f>IFERROR(IF($C$1&lt;&gt;"",INDEX('RE-coustmer'!$G$4:$G$1300,MATCH($B441,OUT!$U$4:$U$1300,0),1),"")," ")</f>
        <v xml:space="preserve"> </v>
      </c>
      <c r="G441" s="32" t="str">
        <f>IFERROR(IF($C$1&lt;&gt;"",INDEX('RE-coustmer'!$H$4:$H$1300,MATCH($B441,'RE-coustmer'!$U$4:$U$1300,0),1),"")," ")</f>
        <v xml:space="preserve"> </v>
      </c>
      <c r="H441" s="34" t="str">
        <f>IFERROR(IF($C$1&lt;&gt;"",INDEX('RE-coustmer'!$I$4:$I$1300,MATCH($B441,'RE-coustmer'!$U$4:$U$1300,0),1),"")," ")</f>
        <v xml:space="preserve"> </v>
      </c>
    </row>
    <row r="442" spans="2:8" ht="15.75">
      <c r="B442" s="8" t="str">
        <f t="shared" ref="B442" si="864">IF(AND($O$5&gt;0,B438&lt;$O$5),B438+1,"")</f>
        <v/>
      </c>
      <c r="C442" s="36" t="str">
        <f>IFERROR(IF($C$1&lt;&gt;"",INDEX(OUT!$C$4:$C$1300,MATCH($B442,OUT!$U$4:$U$1300,0),1),"")," ")</f>
        <v xml:space="preserve"> </v>
      </c>
      <c r="D442" s="35" t="str">
        <f>IFERROR(IF($C$1&lt;&gt;"",INDEX(OUT!$D$4:$D$1300,MATCH($B442,OUT!$U$4:$U$1300,0),1),"")," ")</f>
        <v xml:space="preserve"> </v>
      </c>
      <c r="E442" s="35" t="str">
        <f t="shared" ref="E442" si="865">IF(AND($C$1&lt;&gt;"",ISNUMBER(B442)),"منصرف","")</f>
        <v/>
      </c>
      <c r="F442" s="18" t="str">
        <f>IFERROR(IF($C$1&lt;&gt;"",INDEX(OUT!$G$4:$G$1300,MATCH($B442,OUT!$U$4:$U$1300,0),1),"")," ")</f>
        <v xml:space="preserve"> </v>
      </c>
      <c r="G442" s="32" t="str">
        <f>IFERROR(IF($C$1&lt;&gt;"",INDEX(OUT!$H$4:$H$1300,MATCH($B442,OUT!$U$4:$U$1300,0),1),"")," ")</f>
        <v xml:space="preserve"> </v>
      </c>
      <c r="H442" s="34" t="str">
        <f>IFERROR(IF($C$1&lt;&gt;"",INDEX(OUT!$I$4:$I$1300,MATCH($B442,OUT!$U$4:$U$1300,0),1),"")," ")</f>
        <v xml:space="preserve"> </v>
      </c>
    </row>
    <row r="443" spans="2:8" ht="15.75">
      <c r="B443" s="31" t="str">
        <f t="shared" ref="B443" si="866">IF(AND($P$5&gt;0,B439&lt;$M$5),B439+1,"")</f>
        <v/>
      </c>
      <c r="C443" s="36" t="str">
        <f>IFERROR(IF($C$1&lt;&gt;"",INDEX('RE-Supplier'!$C$4:$C$1300,MATCH($B443,'RE-Supplier'!$U$4:$U$1300,0),1),"")," ")</f>
        <v xml:space="preserve"> </v>
      </c>
      <c r="D443" s="35" t="str">
        <f>IFERROR(IF($C$1&lt;&gt;"",INDEX('RE-Supplier'!$D$4:$D$1300,MATCH($B443,'RE-Supplier'!$U$4:$U$1300,0),1),"")," ")</f>
        <v xml:space="preserve"> </v>
      </c>
      <c r="E443" s="35" t="str">
        <f t="shared" ref="E443" si="867">IF(AND($C$1&lt;&gt;"",ISNUMBER(B443)),"مرتجع مورد","")</f>
        <v/>
      </c>
      <c r="F443" s="18" t="str">
        <f>IFERROR(IF($C$1&lt;&gt;"",INDEX('RE-Supplier'!$G$4:$G$1300,MATCH($B443,'RE-Supplier'!$U$4:$U$1300,0),1),"")," ")</f>
        <v xml:space="preserve"> </v>
      </c>
      <c r="G443" s="32" t="str">
        <f>IFERROR(IF($C$1&lt;&gt;"",INDEX('RE-Supplier'!$H$4:$H$1300,MATCH($B443,'RE-Supplier'!$U$4:$U$1300,0),1),"")," ")</f>
        <v xml:space="preserve"> </v>
      </c>
      <c r="H443" s="34" t="str">
        <f>IFERROR(IF($C$1&lt;&gt;"",INDEX('RE-Supplier'!$I$4:$I$1300,MATCH($B443,'RE-Supplier'!$U$4:$U$1300,0),1),"")," ")</f>
        <v xml:space="preserve"> </v>
      </c>
    </row>
    <row r="444" spans="2:8" ht="15.75">
      <c r="B444" s="29" t="str">
        <f t="shared" ref="B444" si="868">IF(AND($M$5&gt;0,B440&lt;$M$5),B440+1,"")</f>
        <v/>
      </c>
      <c r="C444" s="36" t="str">
        <f>IFERROR(IF($C$1&lt;&gt;"",INDEX(ADD!$C$4:$C$1300,MATCH($B444,ADD!$U$4:$U$1300,0),1),"")," ")</f>
        <v xml:space="preserve"> </v>
      </c>
      <c r="D444" s="35" t="str">
        <f>IFERROR(IF($C$1&lt;&gt;"",INDEX(ADD!$D$4:$D$1300,MATCH($B444,ADD!$U$4:$U$1300,0),1),"")," ")</f>
        <v xml:space="preserve"> </v>
      </c>
      <c r="E444" s="35" t="str">
        <f t="shared" ref="E444" si="869">IF(AND($C$1&lt;&gt;"",ISNUMBER(B444)),"وارد","")</f>
        <v/>
      </c>
      <c r="F444" s="18" t="str">
        <f>IFERROR(IF($C$1&lt;&gt;"",INDEX(ADD!$G$4:$G$1300,MATCH($B444,ADD!$U$4:$U$1300,0),1),"")," ")</f>
        <v xml:space="preserve"> </v>
      </c>
      <c r="G444" s="32" t="str">
        <f>IFERROR(IF($C$1&lt;&gt;"",INDEX(ADD!$H$4:$H$1300,MATCH($B444,ADD!$U$4:$U$1300,0),1),"")," ")</f>
        <v xml:space="preserve"> </v>
      </c>
      <c r="H444" s="34" t="str">
        <f>IFERROR(IF($C$1&lt;&gt;"",INDEX(ADD!$I$4:$I$1300,MATCH($B444,ADD!$U$4:$U$1300,0),1),"")," ")</f>
        <v xml:space="preserve"> </v>
      </c>
    </row>
    <row r="445" spans="2:8" ht="15.75">
      <c r="B445" s="30" t="str">
        <f t="shared" ref="B445" si="870">IF(AND($N$5&gt;0,B441&lt;$N$5),B441+1,"")</f>
        <v/>
      </c>
      <c r="C445" s="36" t="str">
        <f>IFERROR(IF($C$1&lt;&gt;"",INDEX('RE-coustmer'!$C$4:$C$1300,MATCH($B445,'RE-coustmer'!$U$4:$U$1300,0),1),"")," ")</f>
        <v xml:space="preserve"> </v>
      </c>
      <c r="D445" s="35" t="str">
        <f>IFERROR(IF($C$1&lt;&gt;"",INDEX('RE-coustmer'!$D$4:$D$1300,MATCH($B445,'RE-coustmer'!$U$4:$U$1300,0),1),"")," ")</f>
        <v xml:space="preserve"> </v>
      </c>
      <c r="E445" s="35" t="str">
        <f t="shared" ref="E445" si="871">IF(AND($C$1&lt;&gt;"",ISNUMBER(B445)),"مرتجع عميل","")</f>
        <v/>
      </c>
      <c r="F445" s="18" t="str">
        <f>IFERROR(IF($C$1&lt;&gt;"",INDEX('RE-coustmer'!$G$4:$G$1300,MATCH($B445,OUT!$U$4:$U$1300,0),1),"")," ")</f>
        <v xml:space="preserve"> </v>
      </c>
      <c r="G445" s="32" t="str">
        <f>IFERROR(IF($C$1&lt;&gt;"",INDEX('RE-coustmer'!$H$4:$H$1300,MATCH($B445,'RE-coustmer'!$U$4:$U$1300,0),1),"")," ")</f>
        <v xml:space="preserve"> </v>
      </c>
      <c r="H445" s="34" t="str">
        <f>IFERROR(IF($C$1&lt;&gt;"",INDEX('RE-coustmer'!$I$4:$I$1300,MATCH($B445,'RE-coustmer'!$U$4:$U$1300,0),1),"")," ")</f>
        <v xml:space="preserve"> </v>
      </c>
    </row>
    <row r="446" spans="2:8" ht="15.75">
      <c r="B446" s="8" t="str">
        <f t="shared" ref="B446" si="872">IF(AND($O$5&gt;0,B442&lt;$O$5),B442+1,"")</f>
        <v/>
      </c>
      <c r="C446" s="36" t="str">
        <f>IFERROR(IF($C$1&lt;&gt;"",INDEX(OUT!$C$4:$C$1300,MATCH($B446,OUT!$U$4:$U$1300,0),1),"")," ")</f>
        <v xml:space="preserve"> </v>
      </c>
      <c r="D446" s="35" t="str">
        <f>IFERROR(IF($C$1&lt;&gt;"",INDEX(OUT!$D$4:$D$1300,MATCH($B446,OUT!$U$4:$U$1300,0),1),"")," ")</f>
        <v xml:space="preserve"> </v>
      </c>
      <c r="E446" s="35" t="str">
        <f t="shared" ref="E446" si="873">IF(AND($C$1&lt;&gt;"",ISNUMBER(B446)),"منصرف","")</f>
        <v/>
      </c>
      <c r="F446" s="18" t="str">
        <f>IFERROR(IF($C$1&lt;&gt;"",INDEX(OUT!$G$4:$G$1300,MATCH($B446,OUT!$U$4:$U$1300,0),1),"")," ")</f>
        <v xml:space="preserve"> </v>
      </c>
      <c r="G446" s="32" t="str">
        <f>IFERROR(IF($C$1&lt;&gt;"",INDEX(OUT!$H$4:$H$1300,MATCH($B446,OUT!$U$4:$U$1300,0),1),"")," ")</f>
        <v xml:space="preserve"> </v>
      </c>
      <c r="H446" s="34" t="str">
        <f>IFERROR(IF($C$1&lt;&gt;"",INDEX(OUT!$I$4:$I$1300,MATCH($B446,OUT!$U$4:$U$1300,0),1),"")," ")</f>
        <v xml:space="preserve"> </v>
      </c>
    </row>
    <row r="447" spans="2:8" ht="15.75">
      <c r="B447" s="31" t="str">
        <f t="shared" ref="B447" si="874">IF(AND($P$5&gt;0,B443&lt;$M$5),B443+1,"")</f>
        <v/>
      </c>
      <c r="C447" s="36" t="str">
        <f>IFERROR(IF($C$1&lt;&gt;"",INDEX('RE-Supplier'!$C$4:$C$1300,MATCH($B447,'RE-Supplier'!$U$4:$U$1300,0),1),"")," ")</f>
        <v xml:space="preserve"> </v>
      </c>
      <c r="D447" s="35" t="str">
        <f>IFERROR(IF($C$1&lt;&gt;"",INDEX('RE-Supplier'!$D$4:$D$1300,MATCH($B447,'RE-Supplier'!$U$4:$U$1300,0),1),"")," ")</f>
        <v xml:space="preserve"> </v>
      </c>
      <c r="E447" s="35" t="str">
        <f t="shared" ref="E447" si="875">IF(AND($C$1&lt;&gt;"",ISNUMBER(B447)),"مرتجع مورد","")</f>
        <v/>
      </c>
      <c r="F447" s="18" t="str">
        <f>IFERROR(IF($C$1&lt;&gt;"",INDEX('RE-Supplier'!$G$4:$G$1300,MATCH($B447,'RE-Supplier'!$U$4:$U$1300,0),1),"")," ")</f>
        <v xml:space="preserve"> </v>
      </c>
      <c r="G447" s="32" t="str">
        <f>IFERROR(IF($C$1&lt;&gt;"",INDEX('RE-Supplier'!$H$4:$H$1300,MATCH($B447,'RE-Supplier'!$U$4:$U$1300,0),1),"")," ")</f>
        <v xml:space="preserve"> </v>
      </c>
      <c r="H447" s="34" t="str">
        <f>IFERROR(IF($C$1&lt;&gt;"",INDEX('RE-Supplier'!$I$4:$I$1300,MATCH($B447,'RE-Supplier'!$U$4:$U$1300,0),1),"")," ")</f>
        <v xml:space="preserve"> </v>
      </c>
    </row>
    <row r="448" spans="2:8" ht="15.75">
      <c r="B448" s="29" t="str">
        <f t="shared" ref="B448" si="876">IF(AND($M$5&gt;0,B444&lt;$M$5),B444+1,"")</f>
        <v/>
      </c>
      <c r="C448" s="36" t="str">
        <f>IFERROR(IF($C$1&lt;&gt;"",INDEX(ADD!$C$4:$C$1300,MATCH($B448,ADD!$U$4:$U$1300,0),1),"")," ")</f>
        <v xml:space="preserve"> </v>
      </c>
      <c r="D448" s="35" t="str">
        <f>IFERROR(IF($C$1&lt;&gt;"",INDEX(ADD!$D$4:$D$1300,MATCH($B448,ADD!$U$4:$U$1300,0),1),"")," ")</f>
        <v xml:space="preserve"> </v>
      </c>
      <c r="E448" s="35" t="str">
        <f t="shared" ref="E448" si="877">IF(AND($C$1&lt;&gt;"",ISNUMBER(B448)),"وارد","")</f>
        <v/>
      </c>
      <c r="F448" s="18" t="str">
        <f>IFERROR(IF($C$1&lt;&gt;"",INDEX(ADD!$G$4:$G$1300,MATCH($B448,ADD!$U$4:$U$1300,0),1),"")," ")</f>
        <v xml:space="preserve"> </v>
      </c>
      <c r="G448" s="32" t="str">
        <f>IFERROR(IF($C$1&lt;&gt;"",INDEX(ADD!$H$4:$H$1300,MATCH($B448,ADD!$U$4:$U$1300,0),1),"")," ")</f>
        <v xml:space="preserve"> </v>
      </c>
      <c r="H448" s="34" t="str">
        <f>IFERROR(IF($C$1&lt;&gt;"",INDEX(ADD!$I$4:$I$1300,MATCH($B448,ADD!$U$4:$U$1300,0),1),"")," ")</f>
        <v xml:space="preserve"> </v>
      </c>
    </row>
    <row r="449" spans="2:8" ht="15.75">
      <c r="B449" s="30" t="str">
        <f t="shared" ref="B449" si="878">IF(AND($N$5&gt;0,B445&lt;$N$5),B445+1,"")</f>
        <v/>
      </c>
      <c r="C449" s="36" t="str">
        <f>IFERROR(IF($C$1&lt;&gt;"",INDEX('RE-coustmer'!$C$4:$C$1300,MATCH($B449,'RE-coustmer'!$U$4:$U$1300,0),1),"")," ")</f>
        <v xml:space="preserve"> </v>
      </c>
      <c r="D449" s="35" t="str">
        <f>IFERROR(IF($C$1&lt;&gt;"",INDEX('RE-coustmer'!$D$4:$D$1300,MATCH($B449,'RE-coustmer'!$U$4:$U$1300,0),1),"")," ")</f>
        <v xml:space="preserve"> </v>
      </c>
      <c r="E449" s="35" t="str">
        <f t="shared" ref="E449" si="879">IF(AND($C$1&lt;&gt;"",ISNUMBER(B449)),"مرتجع عميل","")</f>
        <v/>
      </c>
      <c r="F449" s="18" t="str">
        <f>IFERROR(IF($C$1&lt;&gt;"",INDEX('RE-coustmer'!$G$4:$G$1300,MATCH($B449,OUT!$U$4:$U$1300,0),1),"")," ")</f>
        <v xml:space="preserve"> </v>
      </c>
      <c r="G449" s="32" t="str">
        <f>IFERROR(IF($C$1&lt;&gt;"",INDEX('RE-coustmer'!$H$4:$H$1300,MATCH($B449,'RE-coustmer'!$U$4:$U$1300,0),1),"")," ")</f>
        <v xml:space="preserve"> </v>
      </c>
      <c r="H449" s="34" t="str">
        <f>IFERROR(IF($C$1&lt;&gt;"",INDEX('RE-coustmer'!$I$4:$I$1300,MATCH($B449,'RE-coustmer'!$U$4:$U$1300,0),1),"")," ")</f>
        <v xml:space="preserve"> </v>
      </c>
    </row>
    <row r="450" spans="2:8" ht="15.75">
      <c r="B450" s="8" t="str">
        <f t="shared" ref="B450" si="880">IF(AND($O$5&gt;0,B446&lt;$O$5),B446+1,"")</f>
        <v/>
      </c>
      <c r="C450" s="36" t="str">
        <f>IFERROR(IF($C$1&lt;&gt;"",INDEX(OUT!$C$4:$C$1300,MATCH($B450,OUT!$U$4:$U$1300,0),1),"")," ")</f>
        <v xml:space="preserve"> </v>
      </c>
      <c r="D450" s="35" t="str">
        <f>IFERROR(IF($C$1&lt;&gt;"",INDEX(OUT!$D$4:$D$1300,MATCH($B450,OUT!$U$4:$U$1300,0),1),"")," ")</f>
        <v xml:space="preserve"> </v>
      </c>
      <c r="E450" s="35" t="str">
        <f t="shared" ref="E450" si="881">IF(AND($C$1&lt;&gt;"",ISNUMBER(B450)),"منصرف","")</f>
        <v/>
      </c>
      <c r="F450" s="18" t="str">
        <f>IFERROR(IF($C$1&lt;&gt;"",INDEX(OUT!$G$4:$G$1300,MATCH($B450,OUT!$U$4:$U$1300,0),1),"")," ")</f>
        <v xml:space="preserve"> </v>
      </c>
      <c r="G450" s="32" t="str">
        <f>IFERROR(IF($C$1&lt;&gt;"",INDEX(OUT!$H$4:$H$1300,MATCH($B450,OUT!$U$4:$U$1300,0),1),"")," ")</f>
        <v xml:space="preserve"> </v>
      </c>
      <c r="H450" s="34" t="str">
        <f>IFERROR(IF($C$1&lt;&gt;"",INDEX(OUT!$I$4:$I$1300,MATCH($B450,OUT!$U$4:$U$1300,0),1),"")," ")</f>
        <v xml:space="preserve"> </v>
      </c>
    </row>
    <row r="451" spans="2:8" ht="15.75">
      <c r="B451" s="31" t="str">
        <f t="shared" ref="B451" si="882">IF(AND($P$5&gt;0,B447&lt;$M$5),B447+1,"")</f>
        <v/>
      </c>
      <c r="C451" s="36" t="str">
        <f>IFERROR(IF($C$1&lt;&gt;"",INDEX('RE-Supplier'!$C$4:$C$1300,MATCH($B451,'RE-Supplier'!$U$4:$U$1300,0),1),"")," ")</f>
        <v xml:space="preserve"> </v>
      </c>
      <c r="D451" s="35" t="str">
        <f>IFERROR(IF($C$1&lt;&gt;"",INDEX('RE-Supplier'!$D$4:$D$1300,MATCH($B451,'RE-Supplier'!$U$4:$U$1300,0),1),"")," ")</f>
        <v xml:space="preserve"> </v>
      </c>
      <c r="E451" s="35" t="str">
        <f t="shared" ref="E451" si="883">IF(AND($C$1&lt;&gt;"",ISNUMBER(B451)),"مرتجع مورد","")</f>
        <v/>
      </c>
      <c r="F451" s="18" t="str">
        <f>IFERROR(IF($C$1&lt;&gt;"",INDEX('RE-Supplier'!$G$4:$G$1300,MATCH($B451,'RE-Supplier'!$U$4:$U$1300,0),1),"")," ")</f>
        <v xml:space="preserve"> </v>
      </c>
      <c r="G451" s="32" t="str">
        <f>IFERROR(IF($C$1&lt;&gt;"",INDEX('RE-Supplier'!$H$4:$H$1300,MATCH($B451,'RE-Supplier'!$U$4:$U$1300,0),1),"")," ")</f>
        <v xml:space="preserve"> </v>
      </c>
      <c r="H451" s="34" t="str">
        <f>IFERROR(IF($C$1&lt;&gt;"",INDEX('RE-Supplier'!$I$4:$I$1300,MATCH($B451,'RE-Supplier'!$U$4:$U$1300,0),1),"")," ")</f>
        <v xml:space="preserve"> </v>
      </c>
    </row>
    <row r="452" spans="2:8" ht="15.75">
      <c r="B452" s="29" t="str">
        <f t="shared" ref="B452" si="884">IF(AND($M$5&gt;0,B448&lt;$M$5),B448+1,"")</f>
        <v/>
      </c>
      <c r="C452" s="36" t="str">
        <f>IFERROR(IF($C$1&lt;&gt;"",INDEX(ADD!$C$4:$C$1300,MATCH($B452,ADD!$U$4:$U$1300,0),1),"")," ")</f>
        <v xml:space="preserve"> </v>
      </c>
      <c r="D452" s="35" t="str">
        <f>IFERROR(IF($C$1&lt;&gt;"",INDEX(ADD!$D$4:$D$1300,MATCH($B452,ADD!$U$4:$U$1300,0),1),"")," ")</f>
        <v xml:space="preserve"> </v>
      </c>
      <c r="E452" s="35" t="str">
        <f t="shared" ref="E452" si="885">IF(AND($C$1&lt;&gt;"",ISNUMBER(B452)),"وارد","")</f>
        <v/>
      </c>
      <c r="F452" s="18" t="str">
        <f>IFERROR(IF($C$1&lt;&gt;"",INDEX(ADD!$G$4:$G$1300,MATCH($B452,ADD!$U$4:$U$1300,0),1),"")," ")</f>
        <v xml:space="preserve"> </v>
      </c>
      <c r="G452" s="32" t="str">
        <f>IFERROR(IF($C$1&lt;&gt;"",INDEX(ADD!$H$4:$H$1300,MATCH($B452,ADD!$U$4:$U$1300,0),1),"")," ")</f>
        <v xml:space="preserve"> </v>
      </c>
      <c r="H452" s="34" t="str">
        <f>IFERROR(IF($C$1&lt;&gt;"",INDEX(ADD!$I$4:$I$1300,MATCH($B452,ADD!$U$4:$U$1300,0),1),"")," ")</f>
        <v xml:space="preserve"> </v>
      </c>
    </row>
    <row r="453" spans="2:8" ht="15.75">
      <c r="B453" s="30" t="str">
        <f t="shared" ref="B453" si="886">IF(AND($N$5&gt;0,B449&lt;$N$5),B449+1,"")</f>
        <v/>
      </c>
      <c r="C453" s="36" t="str">
        <f>IFERROR(IF($C$1&lt;&gt;"",INDEX('RE-coustmer'!$C$4:$C$1300,MATCH($B453,'RE-coustmer'!$U$4:$U$1300,0),1),"")," ")</f>
        <v xml:space="preserve"> </v>
      </c>
      <c r="D453" s="35" t="str">
        <f>IFERROR(IF($C$1&lt;&gt;"",INDEX('RE-coustmer'!$D$4:$D$1300,MATCH($B453,'RE-coustmer'!$U$4:$U$1300,0),1),"")," ")</f>
        <v xml:space="preserve"> </v>
      </c>
      <c r="E453" s="35" t="str">
        <f t="shared" ref="E453" si="887">IF(AND($C$1&lt;&gt;"",ISNUMBER(B453)),"مرتجع عميل","")</f>
        <v/>
      </c>
      <c r="F453" s="18" t="str">
        <f>IFERROR(IF($C$1&lt;&gt;"",INDEX('RE-coustmer'!$G$4:$G$1300,MATCH($B453,OUT!$U$4:$U$1300,0),1),"")," ")</f>
        <v xml:space="preserve"> </v>
      </c>
      <c r="G453" s="32" t="str">
        <f>IFERROR(IF($C$1&lt;&gt;"",INDEX('RE-coustmer'!$H$4:$H$1300,MATCH($B453,'RE-coustmer'!$U$4:$U$1300,0),1),"")," ")</f>
        <v xml:space="preserve"> </v>
      </c>
      <c r="H453" s="34" t="str">
        <f>IFERROR(IF($C$1&lt;&gt;"",INDEX('RE-coustmer'!$I$4:$I$1300,MATCH($B453,'RE-coustmer'!$U$4:$U$1300,0),1),"")," ")</f>
        <v xml:space="preserve"> </v>
      </c>
    </row>
    <row r="454" spans="2:8" ht="15.75">
      <c r="B454" s="8" t="str">
        <f t="shared" ref="B454" si="888">IF(AND($O$5&gt;0,B450&lt;$O$5),B450+1,"")</f>
        <v/>
      </c>
      <c r="C454" s="36" t="str">
        <f>IFERROR(IF($C$1&lt;&gt;"",INDEX(OUT!$C$4:$C$1300,MATCH($B454,OUT!$U$4:$U$1300,0),1),"")," ")</f>
        <v xml:space="preserve"> </v>
      </c>
      <c r="D454" s="35" t="str">
        <f>IFERROR(IF($C$1&lt;&gt;"",INDEX(OUT!$D$4:$D$1300,MATCH($B454,OUT!$U$4:$U$1300,0),1),"")," ")</f>
        <v xml:space="preserve"> </v>
      </c>
      <c r="E454" s="35" t="str">
        <f t="shared" ref="E454" si="889">IF(AND($C$1&lt;&gt;"",ISNUMBER(B454)),"منصرف","")</f>
        <v/>
      </c>
      <c r="F454" s="18" t="str">
        <f>IFERROR(IF($C$1&lt;&gt;"",INDEX(OUT!$G$4:$G$1300,MATCH($B454,OUT!$U$4:$U$1300,0),1),"")," ")</f>
        <v xml:space="preserve"> </v>
      </c>
      <c r="G454" s="32" t="str">
        <f>IFERROR(IF($C$1&lt;&gt;"",INDEX(OUT!$H$4:$H$1300,MATCH($B454,OUT!$U$4:$U$1300,0),1),"")," ")</f>
        <v xml:space="preserve"> </v>
      </c>
      <c r="H454" s="34" t="str">
        <f>IFERROR(IF($C$1&lt;&gt;"",INDEX(OUT!$I$4:$I$1300,MATCH($B454,OUT!$U$4:$U$1300,0),1),"")," ")</f>
        <v xml:space="preserve"> </v>
      </c>
    </row>
    <row r="455" spans="2:8" ht="15.75">
      <c r="B455" s="31" t="str">
        <f t="shared" ref="B455" si="890">IF(AND($P$5&gt;0,B451&lt;$M$5),B451+1,"")</f>
        <v/>
      </c>
      <c r="C455" s="36" t="str">
        <f>IFERROR(IF($C$1&lt;&gt;"",INDEX('RE-Supplier'!$C$4:$C$1300,MATCH($B455,'RE-Supplier'!$U$4:$U$1300,0),1),"")," ")</f>
        <v xml:space="preserve"> </v>
      </c>
      <c r="D455" s="35" t="str">
        <f>IFERROR(IF($C$1&lt;&gt;"",INDEX('RE-Supplier'!$D$4:$D$1300,MATCH($B455,'RE-Supplier'!$U$4:$U$1300,0),1),"")," ")</f>
        <v xml:space="preserve"> </v>
      </c>
      <c r="E455" s="35" t="str">
        <f t="shared" ref="E455" si="891">IF(AND($C$1&lt;&gt;"",ISNUMBER(B455)),"مرتجع مورد","")</f>
        <v/>
      </c>
      <c r="F455" s="18" t="str">
        <f>IFERROR(IF($C$1&lt;&gt;"",INDEX('RE-Supplier'!$G$4:$G$1300,MATCH($B455,'RE-Supplier'!$U$4:$U$1300,0),1),"")," ")</f>
        <v xml:space="preserve"> </v>
      </c>
      <c r="G455" s="32" t="str">
        <f>IFERROR(IF($C$1&lt;&gt;"",INDEX('RE-Supplier'!$H$4:$H$1300,MATCH($B455,'RE-Supplier'!$U$4:$U$1300,0),1),"")," ")</f>
        <v xml:space="preserve"> </v>
      </c>
      <c r="H455" s="34" t="str">
        <f>IFERROR(IF($C$1&lt;&gt;"",INDEX('RE-Supplier'!$I$4:$I$1300,MATCH($B455,'RE-Supplier'!$U$4:$U$1300,0),1),"")," ")</f>
        <v xml:space="preserve"> </v>
      </c>
    </row>
    <row r="456" spans="2:8" ht="15.75">
      <c r="B456" s="29" t="str">
        <f t="shared" ref="B456" si="892">IF(AND($M$5&gt;0,B452&lt;$M$5),B452+1,"")</f>
        <v/>
      </c>
      <c r="C456" s="36" t="str">
        <f>IFERROR(IF($C$1&lt;&gt;"",INDEX(ADD!$C$4:$C$1300,MATCH($B456,ADD!$U$4:$U$1300,0),1),"")," ")</f>
        <v xml:space="preserve"> </v>
      </c>
      <c r="D456" s="35" t="str">
        <f>IFERROR(IF($C$1&lt;&gt;"",INDEX(ADD!$D$4:$D$1300,MATCH($B456,ADD!$U$4:$U$1300,0),1),"")," ")</f>
        <v xml:space="preserve"> </v>
      </c>
      <c r="E456" s="35" t="str">
        <f t="shared" ref="E456" si="893">IF(AND($C$1&lt;&gt;"",ISNUMBER(B456)),"وارد","")</f>
        <v/>
      </c>
      <c r="F456" s="18" t="str">
        <f>IFERROR(IF($C$1&lt;&gt;"",INDEX(ADD!$G$4:$G$1300,MATCH($B456,ADD!$U$4:$U$1300,0),1),"")," ")</f>
        <v xml:space="preserve"> </v>
      </c>
      <c r="G456" s="32" t="str">
        <f>IFERROR(IF($C$1&lt;&gt;"",INDEX(ADD!$H$4:$H$1300,MATCH($B456,ADD!$U$4:$U$1300,0),1),"")," ")</f>
        <v xml:space="preserve"> </v>
      </c>
      <c r="H456" s="34" t="str">
        <f>IFERROR(IF($C$1&lt;&gt;"",INDEX(ADD!$I$4:$I$1300,MATCH($B456,ADD!$U$4:$U$1300,0),1),"")," ")</f>
        <v xml:space="preserve"> </v>
      </c>
    </row>
    <row r="457" spans="2:8" ht="15.75">
      <c r="B457" s="30" t="str">
        <f t="shared" ref="B457" si="894">IF(AND($N$5&gt;0,B453&lt;$N$5),B453+1,"")</f>
        <v/>
      </c>
      <c r="C457" s="36" t="str">
        <f>IFERROR(IF($C$1&lt;&gt;"",INDEX('RE-coustmer'!$C$4:$C$1300,MATCH($B457,'RE-coustmer'!$U$4:$U$1300,0),1),"")," ")</f>
        <v xml:space="preserve"> </v>
      </c>
      <c r="D457" s="35" t="str">
        <f>IFERROR(IF($C$1&lt;&gt;"",INDEX('RE-coustmer'!$D$4:$D$1300,MATCH($B457,'RE-coustmer'!$U$4:$U$1300,0),1),"")," ")</f>
        <v xml:space="preserve"> </v>
      </c>
      <c r="E457" s="35" t="str">
        <f t="shared" ref="E457" si="895">IF(AND($C$1&lt;&gt;"",ISNUMBER(B457)),"مرتجع عميل","")</f>
        <v/>
      </c>
      <c r="F457" s="18" t="str">
        <f>IFERROR(IF($C$1&lt;&gt;"",INDEX('RE-coustmer'!$G$4:$G$1300,MATCH($B457,OUT!$U$4:$U$1300,0),1),"")," ")</f>
        <v xml:space="preserve"> </v>
      </c>
      <c r="G457" s="32" t="str">
        <f>IFERROR(IF($C$1&lt;&gt;"",INDEX('RE-coustmer'!$H$4:$H$1300,MATCH($B457,'RE-coustmer'!$U$4:$U$1300,0),1),"")," ")</f>
        <v xml:space="preserve"> </v>
      </c>
      <c r="H457" s="34" t="str">
        <f>IFERROR(IF($C$1&lt;&gt;"",INDEX('RE-coustmer'!$I$4:$I$1300,MATCH($B457,'RE-coustmer'!$U$4:$U$1300,0),1),"")," ")</f>
        <v xml:space="preserve"> </v>
      </c>
    </row>
    <row r="458" spans="2:8" ht="15.75">
      <c r="B458" s="8" t="str">
        <f t="shared" ref="B458" si="896">IF(AND($O$5&gt;0,B454&lt;$O$5),B454+1,"")</f>
        <v/>
      </c>
      <c r="C458" s="36" t="str">
        <f>IFERROR(IF($C$1&lt;&gt;"",INDEX(OUT!$C$4:$C$1300,MATCH($B458,OUT!$U$4:$U$1300,0),1),"")," ")</f>
        <v xml:space="preserve"> </v>
      </c>
      <c r="D458" s="35" t="str">
        <f>IFERROR(IF($C$1&lt;&gt;"",INDEX(OUT!$D$4:$D$1300,MATCH($B458,OUT!$U$4:$U$1300,0),1),"")," ")</f>
        <v xml:space="preserve"> </v>
      </c>
      <c r="E458" s="35" t="str">
        <f t="shared" ref="E458" si="897">IF(AND($C$1&lt;&gt;"",ISNUMBER(B458)),"منصرف","")</f>
        <v/>
      </c>
      <c r="F458" s="18" t="str">
        <f>IFERROR(IF($C$1&lt;&gt;"",INDEX(OUT!$G$4:$G$1300,MATCH($B458,OUT!$U$4:$U$1300,0),1),"")," ")</f>
        <v xml:space="preserve"> </v>
      </c>
      <c r="G458" s="32" t="str">
        <f>IFERROR(IF($C$1&lt;&gt;"",INDEX(OUT!$H$4:$H$1300,MATCH($B458,OUT!$U$4:$U$1300,0),1),"")," ")</f>
        <v xml:space="preserve"> </v>
      </c>
      <c r="H458" s="34" t="str">
        <f>IFERROR(IF($C$1&lt;&gt;"",INDEX(OUT!$I$4:$I$1300,MATCH($B458,OUT!$U$4:$U$1300,0),1),"")," ")</f>
        <v xml:space="preserve"> </v>
      </c>
    </row>
    <row r="459" spans="2:8" ht="15.75">
      <c r="B459" s="31" t="str">
        <f t="shared" ref="B459" si="898">IF(AND($P$5&gt;0,B455&lt;$M$5),B455+1,"")</f>
        <v/>
      </c>
      <c r="C459" s="36" t="str">
        <f>IFERROR(IF($C$1&lt;&gt;"",INDEX('RE-Supplier'!$C$4:$C$1300,MATCH($B459,'RE-Supplier'!$U$4:$U$1300,0),1),"")," ")</f>
        <v xml:space="preserve"> </v>
      </c>
      <c r="D459" s="35" t="str">
        <f>IFERROR(IF($C$1&lt;&gt;"",INDEX('RE-Supplier'!$D$4:$D$1300,MATCH($B459,'RE-Supplier'!$U$4:$U$1300,0),1),"")," ")</f>
        <v xml:space="preserve"> </v>
      </c>
      <c r="E459" s="35" t="str">
        <f t="shared" ref="E459" si="899">IF(AND($C$1&lt;&gt;"",ISNUMBER(B459)),"مرتجع مورد","")</f>
        <v/>
      </c>
      <c r="F459" s="18" t="str">
        <f>IFERROR(IF($C$1&lt;&gt;"",INDEX('RE-Supplier'!$G$4:$G$1300,MATCH($B459,'RE-Supplier'!$U$4:$U$1300,0),1),"")," ")</f>
        <v xml:space="preserve"> </v>
      </c>
      <c r="G459" s="32" t="str">
        <f>IFERROR(IF($C$1&lt;&gt;"",INDEX('RE-Supplier'!$H$4:$H$1300,MATCH($B459,'RE-Supplier'!$U$4:$U$1300,0),1),"")," ")</f>
        <v xml:space="preserve"> </v>
      </c>
      <c r="H459" s="34" t="str">
        <f>IFERROR(IF($C$1&lt;&gt;"",INDEX('RE-Supplier'!$I$4:$I$1300,MATCH($B459,'RE-Supplier'!$U$4:$U$1300,0),1),"")," ")</f>
        <v xml:space="preserve"> </v>
      </c>
    </row>
    <row r="460" spans="2:8" ht="15.75">
      <c r="B460" s="29" t="str">
        <f t="shared" ref="B460" si="900">IF(AND($M$5&gt;0,B456&lt;$M$5),B456+1,"")</f>
        <v/>
      </c>
      <c r="C460" s="36" t="str">
        <f>IFERROR(IF($C$1&lt;&gt;"",INDEX(ADD!$C$4:$C$1300,MATCH($B460,ADD!$U$4:$U$1300,0),1),"")," ")</f>
        <v xml:space="preserve"> </v>
      </c>
      <c r="D460" s="35" t="str">
        <f>IFERROR(IF($C$1&lt;&gt;"",INDEX(ADD!$D$4:$D$1300,MATCH($B460,ADD!$U$4:$U$1300,0),1),"")," ")</f>
        <v xml:space="preserve"> </v>
      </c>
      <c r="E460" s="35" t="str">
        <f t="shared" ref="E460" si="901">IF(AND($C$1&lt;&gt;"",ISNUMBER(B460)),"وارد","")</f>
        <v/>
      </c>
      <c r="F460" s="18" t="str">
        <f>IFERROR(IF($C$1&lt;&gt;"",INDEX(ADD!$G$4:$G$1300,MATCH($B460,ADD!$U$4:$U$1300,0),1),"")," ")</f>
        <v xml:space="preserve"> </v>
      </c>
      <c r="G460" s="32" t="str">
        <f>IFERROR(IF($C$1&lt;&gt;"",INDEX(ADD!$H$4:$H$1300,MATCH($B460,ADD!$U$4:$U$1300,0),1),"")," ")</f>
        <v xml:space="preserve"> </v>
      </c>
      <c r="H460" s="34" t="str">
        <f>IFERROR(IF($C$1&lt;&gt;"",INDEX(ADD!$I$4:$I$1300,MATCH($B460,ADD!$U$4:$U$1300,0),1),"")," ")</f>
        <v xml:space="preserve"> </v>
      </c>
    </row>
    <row r="461" spans="2:8" ht="15.75">
      <c r="B461" s="30" t="str">
        <f t="shared" ref="B461" si="902">IF(AND($N$5&gt;0,B457&lt;$N$5),B457+1,"")</f>
        <v/>
      </c>
      <c r="C461" s="36" t="str">
        <f>IFERROR(IF($C$1&lt;&gt;"",INDEX('RE-coustmer'!$C$4:$C$1300,MATCH($B461,'RE-coustmer'!$U$4:$U$1300,0),1),"")," ")</f>
        <v xml:space="preserve"> </v>
      </c>
      <c r="D461" s="35" t="str">
        <f>IFERROR(IF($C$1&lt;&gt;"",INDEX('RE-coustmer'!$D$4:$D$1300,MATCH($B461,'RE-coustmer'!$U$4:$U$1300,0),1),"")," ")</f>
        <v xml:space="preserve"> </v>
      </c>
      <c r="E461" s="35" t="str">
        <f t="shared" ref="E461" si="903">IF(AND($C$1&lt;&gt;"",ISNUMBER(B461)),"مرتجع عميل","")</f>
        <v/>
      </c>
      <c r="F461" s="18" t="str">
        <f>IFERROR(IF($C$1&lt;&gt;"",INDEX('RE-coustmer'!$G$4:$G$1300,MATCH($B461,OUT!$U$4:$U$1300,0),1),"")," ")</f>
        <v xml:space="preserve"> </v>
      </c>
      <c r="G461" s="32" t="str">
        <f>IFERROR(IF($C$1&lt;&gt;"",INDEX('RE-coustmer'!$H$4:$H$1300,MATCH($B461,'RE-coustmer'!$U$4:$U$1300,0),1),"")," ")</f>
        <v xml:space="preserve"> </v>
      </c>
      <c r="H461" s="34" t="str">
        <f>IFERROR(IF($C$1&lt;&gt;"",INDEX('RE-coustmer'!$I$4:$I$1300,MATCH($B461,'RE-coustmer'!$U$4:$U$1300,0),1),"")," ")</f>
        <v xml:space="preserve"> </v>
      </c>
    </row>
    <row r="462" spans="2:8" ht="15.75">
      <c r="B462" s="8" t="str">
        <f t="shared" ref="B462" si="904">IF(AND($O$5&gt;0,B458&lt;$O$5),B458+1,"")</f>
        <v/>
      </c>
      <c r="C462" s="36" t="str">
        <f>IFERROR(IF($C$1&lt;&gt;"",INDEX(OUT!$C$4:$C$1300,MATCH($B462,OUT!$U$4:$U$1300,0),1),"")," ")</f>
        <v xml:space="preserve"> </v>
      </c>
      <c r="D462" s="35" t="str">
        <f>IFERROR(IF($C$1&lt;&gt;"",INDEX(OUT!$D$4:$D$1300,MATCH($B462,OUT!$U$4:$U$1300,0),1),"")," ")</f>
        <v xml:space="preserve"> </v>
      </c>
      <c r="E462" s="35" t="str">
        <f t="shared" ref="E462" si="905">IF(AND($C$1&lt;&gt;"",ISNUMBER(B462)),"منصرف","")</f>
        <v/>
      </c>
      <c r="F462" s="18" t="str">
        <f>IFERROR(IF($C$1&lt;&gt;"",INDEX(OUT!$G$4:$G$1300,MATCH($B462,OUT!$U$4:$U$1300,0),1),"")," ")</f>
        <v xml:space="preserve"> </v>
      </c>
      <c r="G462" s="32" t="str">
        <f>IFERROR(IF($C$1&lt;&gt;"",INDEX(OUT!$H$4:$H$1300,MATCH($B462,OUT!$U$4:$U$1300,0),1),"")," ")</f>
        <v xml:space="preserve"> </v>
      </c>
      <c r="H462" s="34" t="str">
        <f>IFERROR(IF($C$1&lt;&gt;"",INDEX(OUT!$I$4:$I$1300,MATCH($B462,OUT!$U$4:$U$1300,0),1),"")," ")</f>
        <v xml:space="preserve"> </v>
      </c>
    </row>
    <row r="463" spans="2:8" ht="15.75">
      <c r="B463" s="31" t="str">
        <f t="shared" ref="B463" si="906">IF(AND($P$5&gt;0,B459&lt;$M$5),B459+1,"")</f>
        <v/>
      </c>
      <c r="C463" s="36" t="str">
        <f>IFERROR(IF($C$1&lt;&gt;"",INDEX('RE-Supplier'!$C$4:$C$1300,MATCH($B463,'RE-Supplier'!$U$4:$U$1300,0),1),"")," ")</f>
        <v xml:space="preserve"> </v>
      </c>
      <c r="D463" s="35" t="str">
        <f>IFERROR(IF($C$1&lt;&gt;"",INDEX('RE-Supplier'!$D$4:$D$1300,MATCH($B463,'RE-Supplier'!$U$4:$U$1300,0),1),"")," ")</f>
        <v xml:space="preserve"> </v>
      </c>
      <c r="E463" s="35" t="str">
        <f t="shared" ref="E463" si="907">IF(AND($C$1&lt;&gt;"",ISNUMBER(B463)),"مرتجع مورد","")</f>
        <v/>
      </c>
      <c r="F463" s="18" t="str">
        <f>IFERROR(IF($C$1&lt;&gt;"",INDEX('RE-Supplier'!$G$4:$G$1300,MATCH($B463,'RE-Supplier'!$U$4:$U$1300,0),1),"")," ")</f>
        <v xml:space="preserve"> </v>
      </c>
      <c r="G463" s="32" t="str">
        <f>IFERROR(IF($C$1&lt;&gt;"",INDEX('RE-Supplier'!$H$4:$H$1300,MATCH($B463,'RE-Supplier'!$U$4:$U$1300,0),1),"")," ")</f>
        <v xml:space="preserve"> </v>
      </c>
      <c r="H463" s="34" t="str">
        <f>IFERROR(IF($C$1&lt;&gt;"",INDEX('RE-Supplier'!$I$4:$I$1300,MATCH($B463,'RE-Supplier'!$U$4:$U$1300,0),1),"")," ")</f>
        <v xml:space="preserve"> </v>
      </c>
    </row>
    <row r="464" spans="2:8" ht="15.75">
      <c r="B464" s="29" t="str">
        <f t="shared" ref="B464" si="908">IF(AND($M$5&gt;0,B460&lt;$M$5),B460+1,"")</f>
        <v/>
      </c>
      <c r="C464" s="36" t="str">
        <f>IFERROR(IF($C$1&lt;&gt;"",INDEX(ADD!$C$4:$C$1300,MATCH($B464,ADD!$U$4:$U$1300,0),1),"")," ")</f>
        <v xml:space="preserve"> </v>
      </c>
      <c r="D464" s="35" t="str">
        <f>IFERROR(IF($C$1&lt;&gt;"",INDEX(ADD!$D$4:$D$1300,MATCH($B464,ADD!$U$4:$U$1300,0),1),"")," ")</f>
        <v xml:space="preserve"> </v>
      </c>
      <c r="E464" s="35" t="str">
        <f t="shared" ref="E464" si="909">IF(AND($C$1&lt;&gt;"",ISNUMBER(B464)),"وارد","")</f>
        <v/>
      </c>
      <c r="F464" s="18" t="str">
        <f>IFERROR(IF($C$1&lt;&gt;"",INDEX(ADD!$G$4:$G$1300,MATCH($B464,ADD!$U$4:$U$1300,0),1),"")," ")</f>
        <v xml:space="preserve"> </v>
      </c>
      <c r="G464" s="32" t="str">
        <f>IFERROR(IF($C$1&lt;&gt;"",INDEX(ADD!$H$4:$H$1300,MATCH($B464,ADD!$U$4:$U$1300,0),1),"")," ")</f>
        <v xml:space="preserve"> </v>
      </c>
      <c r="H464" s="34" t="str">
        <f>IFERROR(IF($C$1&lt;&gt;"",INDEX(ADD!$I$4:$I$1300,MATCH($B464,ADD!$U$4:$U$1300,0),1),"")," ")</f>
        <v xml:space="preserve"> </v>
      </c>
    </row>
    <row r="465" spans="2:8" ht="15.75">
      <c r="B465" s="30" t="str">
        <f t="shared" ref="B465" si="910">IF(AND($N$5&gt;0,B461&lt;$N$5),B461+1,"")</f>
        <v/>
      </c>
      <c r="C465" s="36" t="str">
        <f>IFERROR(IF($C$1&lt;&gt;"",INDEX('RE-coustmer'!$C$4:$C$1300,MATCH($B465,'RE-coustmer'!$U$4:$U$1300,0),1),"")," ")</f>
        <v xml:space="preserve"> </v>
      </c>
      <c r="D465" s="35" t="str">
        <f>IFERROR(IF($C$1&lt;&gt;"",INDEX('RE-coustmer'!$D$4:$D$1300,MATCH($B465,'RE-coustmer'!$U$4:$U$1300,0),1),"")," ")</f>
        <v xml:space="preserve"> </v>
      </c>
      <c r="E465" s="35" t="str">
        <f t="shared" ref="E465" si="911">IF(AND($C$1&lt;&gt;"",ISNUMBER(B465)),"مرتجع عميل","")</f>
        <v/>
      </c>
      <c r="F465" s="18" t="str">
        <f>IFERROR(IF($C$1&lt;&gt;"",INDEX('RE-coustmer'!$G$4:$G$1300,MATCH($B465,OUT!$U$4:$U$1300,0),1),"")," ")</f>
        <v xml:space="preserve"> </v>
      </c>
      <c r="G465" s="32" t="str">
        <f>IFERROR(IF($C$1&lt;&gt;"",INDEX('RE-coustmer'!$H$4:$H$1300,MATCH($B465,'RE-coustmer'!$U$4:$U$1300,0),1),"")," ")</f>
        <v xml:space="preserve"> </v>
      </c>
      <c r="H465" s="34" t="str">
        <f>IFERROR(IF($C$1&lt;&gt;"",INDEX('RE-coustmer'!$I$4:$I$1300,MATCH($B465,'RE-coustmer'!$U$4:$U$1300,0),1),"")," ")</f>
        <v xml:space="preserve"> </v>
      </c>
    </row>
    <row r="466" spans="2:8" ht="15.75">
      <c r="B466" s="8" t="str">
        <f t="shared" ref="B466" si="912">IF(AND($O$5&gt;0,B462&lt;$O$5),B462+1,"")</f>
        <v/>
      </c>
      <c r="C466" s="36" t="str">
        <f>IFERROR(IF($C$1&lt;&gt;"",INDEX(OUT!$C$4:$C$1300,MATCH($B466,OUT!$U$4:$U$1300,0),1),"")," ")</f>
        <v xml:space="preserve"> </v>
      </c>
      <c r="D466" s="35" t="str">
        <f>IFERROR(IF($C$1&lt;&gt;"",INDEX(OUT!$D$4:$D$1300,MATCH($B466,OUT!$U$4:$U$1300,0),1),"")," ")</f>
        <v xml:space="preserve"> </v>
      </c>
      <c r="E466" s="35" t="str">
        <f t="shared" ref="E466" si="913">IF(AND($C$1&lt;&gt;"",ISNUMBER(B466)),"منصرف","")</f>
        <v/>
      </c>
      <c r="F466" s="18" t="str">
        <f>IFERROR(IF($C$1&lt;&gt;"",INDEX(OUT!$G$4:$G$1300,MATCH($B466,OUT!$U$4:$U$1300,0),1),"")," ")</f>
        <v xml:space="preserve"> </v>
      </c>
      <c r="G466" s="32" t="str">
        <f>IFERROR(IF($C$1&lt;&gt;"",INDEX(OUT!$H$4:$H$1300,MATCH($B466,OUT!$U$4:$U$1300,0),1),"")," ")</f>
        <v xml:space="preserve"> </v>
      </c>
      <c r="H466" s="34" t="str">
        <f>IFERROR(IF($C$1&lt;&gt;"",INDEX(OUT!$I$4:$I$1300,MATCH($B466,OUT!$U$4:$U$1300,0),1),"")," ")</f>
        <v xml:space="preserve"> </v>
      </c>
    </row>
    <row r="467" spans="2:8" ht="15.75">
      <c r="B467" s="31" t="str">
        <f t="shared" ref="B467" si="914">IF(AND($P$5&gt;0,B463&lt;$M$5),B463+1,"")</f>
        <v/>
      </c>
      <c r="C467" s="36" t="str">
        <f>IFERROR(IF($C$1&lt;&gt;"",INDEX('RE-Supplier'!$C$4:$C$1300,MATCH($B467,'RE-Supplier'!$U$4:$U$1300,0),1),"")," ")</f>
        <v xml:space="preserve"> </v>
      </c>
      <c r="D467" s="35" t="str">
        <f>IFERROR(IF($C$1&lt;&gt;"",INDEX('RE-Supplier'!$D$4:$D$1300,MATCH($B467,'RE-Supplier'!$U$4:$U$1300,0),1),"")," ")</f>
        <v xml:space="preserve"> </v>
      </c>
      <c r="E467" s="35" t="str">
        <f t="shared" ref="E467" si="915">IF(AND($C$1&lt;&gt;"",ISNUMBER(B467)),"مرتجع مورد","")</f>
        <v/>
      </c>
      <c r="F467" s="18" t="str">
        <f>IFERROR(IF($C$1&lt;&gt;"",INDEX('RE-Supplier'!$G$4:$G$1300,MATCH($B467,'RE-Supplier'!$U$4:$U$1300,0),1),"")," ")</f>
        <v xml:space="preserve"> </v>
      </c>
      <c r="G467" s="32" t="str">
        <f>IFERROR(IF($C$1&lt;&gt;"",INDEX('RE-Supplier'!$H$4:$H$1300,MATCH($B467,'RE-Supplier'!$U$4:$U$1300,0),1),"")," ")</f>
        <v xml:space="preserve"> </v>
      </c>
      <c r="H467" s="34" t="str">
        <f>IFERROR(IF($C$1&lt;&gt;"",INDEX('RE-Supplier'!$I$4:$I$1300,MATCH($B467,'RE-Supplier'!$U$4:$U$1300,0),1),"")," ")</f>
        <v xml:space="preserve"> </v>
      </c>
    </row>
    <row r="468" spans="2:8" ht="15.75">
      <c r="B468" s="29" t="str">
        <f t="shared" ref="B468" si="916">IF(AND($M$5&gt;0,B464&lt;$M$5),B464+1,"")</f>
        <v/>
      </c>
      <c r="C468" s="36" t="str">
        <f>IFERROR(IF($C$1&lt;&gt;"",INDEX(ADD!$C$4:$C$1300,MATCH($B468,ADD!$U$4:$U$1300,0),1),"")," ")</f>
        <v xml:space="preserve"> </v>
      </c>
      <c r="D468" s="35" t="str">
        <f>IFERROR(IF($C$1&lt;&gt;"",INDEX(ADD!$D$4:$D$1300,MATCH($B468,ADD!$U$4:$U$1300,0),1),"")," ")</f>
        <v xml:space="preserve"> </v>
      </c>
      <c r="E468" s="35" t="str">
        <f t="shared" ref="E468" si="917">IF(AND($C$1&lt;&gt;"",ISNUMBER(B468)),"وارد","")</f>
        <v/>
      </c>
      <c r="F468" s="18" t="str">
        <f>IFERROR(IF($C$1&lt;&gt;"",INDEX(ADD!$G$4:$G$1300,MATCH($B468,ADD!$U$4:$U$1300,0),1),"")," ")</f>
        <v xml:space="preserve"> </v>
      </c>
      <c r="G468" s="32" t="str">
        <f>IFERROR(IF($C$1&lt;&gt;"",INDEX(ADD!$H$4:$H$1300,MATCH($B468,ADD!$U$4:$U$1300,0),1),"")," ")</f>
        <v xml:space="preserve"> </v>
      </c>
      <c r="H468" s="34" t="str">
        <f>IFERROR(IF($C$1&lt;&gt;"",INDEX(ADD!$I$4:$I$1300,MATCH($B468,ADD!$U$4:$U$1300,0),1),"")," ")</f>
        <v xml:space="preserve"> </v>
      </c>
    </row>
    <row r="469" spans="2:8" ht="15.75">
      <c r="B469" s="30" t="str">
        <f t="shared" ref="B469" si="918">IF(AND($N$5&gt;0,B465&lt;$N$5),B465+1,"")</f>
        <v/>
      </c>
      <c r="C469" s="36" t="str">
        <f>IFERROR(IF($C$1&lt;&gt;"",INDEX('RE-coustmer'!$C$4:$C$1300,MATCH($B469,'RE-coustmer'!$U$4:$U$1300,0),1),"")," ")</f>
        <v xml:space="preserve"> </v>
      </c>
      <c r="D469" s="35" t="str">
        <f>IFERROR(IF($C$1&lt;&gt;"",INDEX('RE-coustmer'!$D$4:$D$1300,MATCH($B469,'RE-coustmer'!$U$4:$U$1300,0),1),"")," ")</f>
        <v xml:space="preserve"> </v>
      </c>
      <c r="E469" s="35" t="str">
        <f t="shared" ref="E469" si="919">IF(AND($C$1&lt;&gt;"",ISNUMBER(B469)),"مرتجع عميل","")</f>
        <v/>
      </c>
      <c r="F469" s="18" t="str">
        <f>IFERROR(IF($C$1&lt;&gt;"",INDEX('RE-coustmer'!$G$4:$G$1300,MATCH($B469,OUT!$U$4:$U$1300,0),1),"")," ")</f>
        <v xml:space="preserve"> </v>
      </c>
      <c r="G469" s="32" t="str">
        <f>IFERROR(IF($C$1&lt;&gt;"",INDEX('RE-coustmer'!$H$4:$H$1300,MATCH($B469,'RE-coustmer'!$U$4:$U$1300,0),1),"")," ")</f>
        <v xml:space="preserve"> </v>
      </c>
      <c r="H469" s="34" t="str">
        <f>IFERROR(IF($C$1&lt;&gt;"",INDEX('RE-coustmer'!$I$4:$I$1300,MATCH($B469,'RE-coustmer'!$U$4:$U$1300,0),1),"")," ")</f>
        <v xml:space="preserve"> </v>
      </c>
    </row>
    <row r="470" spans="2:8" ht="15.75">
      <c r="B470" s="8" t="str">
        <f t="shared" ref="B470" si="920">IF(AND($O$5&gt;0,B466&lt;$O$5),B466+1,"")</f>
        <v/>
      </c>
      <c r="C470" s="36" t="str">
        <f>IFERROR(IF($C$1&lt;&gt;"",INDEX(OUT!$C$4:$C$1300,MATCH($B470,OUT!$U$4:$U$1300,0),1),"")," ")</f>
        <v xml:space="preserve"> </v>
      </c>
      <c r="D470" s="35" t="str">
        <f>IFERROR(IF($C$1&lt;&gt;"",INDEX(OUT!$D$4:$D$1300,MATCH($B470,OUT!$U$4:$U$1300,0),1),"")," ")</f>
        <v xml:space="preserve"> </v>
      </c>
      <c r="E470" s="35" t="str">
        <f t="shared" ref="E470" si="921">IF(AND($C$1&lt;&gt;"",ISNUMBER(B470)),"منصرف","")</f>
        <v/>
      </c>
      <c r="F470" s="18" t="str">
        <f>IFERROR(IF($C$1&lt;&gt;"",INDEX(OUT!$G$4:$G$1300,MATCH($B470,OUT!$U$4:$U$1300,0),1),"")," ")</f>
        <v xml:space="preserve"> </v>
      </c>
      <c r="G470" s="32" t="str">
        <f>IFERROR(IF($C$1&lt;&gt;"",INDEX(OUT!$H$4:$H$1300,MATCH($B470,OUT!$U$4:$U$1300,0),1),"")," ")</f>
        <v xml:space="preserve"> </v>
      </c>
      <c r="H470" s="34" t="str">
        <f>IFERROR(IF($C$1&lt;&gt;"",INDEX(OUT!$I$4:$I$1300,MATCH($B470,OUT!$U$4:$U$1300,0),1),"")," ")</f>
        <v xml:space="preserve"> </v>
      </c>
    </row>
    <row r="471" spans="2:8" ht="15.75">
      <c r="B471" s="31" t="str">
        <f t="shared" ref="B471" si="922">IF(AND($P$5&gt;0,B467&lt;$M$5),B467+1,"")</f>
        <v/>
      </c>
      <c r="C471" s="36" t="str">
        <f>IFERROR(IF($C$1&lt;&gt;"",INDEX('RE-Supplier'!$C$4:$C$1300,MATCH($B471,'RE-Supplier'!$U$4:$U$1300,0),1),"")," ")</f>
        <v xml:space="preserve"> </v>
      </c>
      <c r="D471" s="35" t="str">
        <f>IFERROR(IF($C$1&lt;&gt;"",INDEX('RE-Supplier'!$D$4:$D$1300,MATCH($B471,'RE-Supplier'!$U$4:$U$1300,0),1),"")," ")</f>
        <v xml:space="preserve"> </v>
      </c>
      <c r="E471" s="35" t="str">
        <f t="shared" ref="E471" si="923">IF(AND($C$1&lt;&gt;"",ISNUMBER(B471)),"مرتجع مورد","")</f>
        <v/>
      </c>
      <c r="F471" s="18" t="str">
        <f>IFERROR(IF($C$1&lt;&gt;"",INDEX('RE-Supplier'!$G$4:$G$1300,MATCH($B471,'RE-Supplier'!$U$4:$U$1300,0),1),"")," ")</f>
        <v xml:space="preserve"> </v>
      </c>
      <c r="G471" s="32" t="str">
        <f>IFERROR(IF($C$1&lt;&gt;"",INDEX('RE-Supplier'!$H$4:$H$1300,MATCH($B471,'RE-Supplier'!$U$4:$U$1300,0),1),"")," ")</f>
        <v xml:space="preserve"> </v>
      </c>
      <c r="H471" s="34" t="str">
        <f>IFERROR(IF($C$1&lt;&gt;"",INDEX('RE-Supplier'!$I$4:$I$1300,MATCH($B471,'RE-Supplier'!$U$4:$U$1300,0),1),"")," ")</f>
        <v xml:space="preserve"> </v>
      </c>
    </row>
    <row r="472" spans="2:8" ht="15.75">
      <c r="B472" s="29" t="str">
        <f t="shared" ref="B472" si="924">IF(AND($M$5&gt;0,B468&lt;$M$5),B468+1,"")</f>
        <v/>
      </c>
      <c r="C472" s="36" t="str">
        <f>IFERROR(IF($C$1&lt;&gt;"",INDEX(ADD!$C$4:$C$1300,MATCH($B472,ADD!$U$4:$U$1300,0),1),"")," ")</f>
        <v xml:space="preserve"> </v>
      </c>
      <c r="D472" s="35" t="str">
        <f>IFERROR(IF($C$1&lt;&gt;"",INDEX(ADD!$D$4:$D$1300,MATCH($B472,ADD!$U$4:$U$1300,0),1),"")," ")</f>
        <v xml:space="preserve"> </v>
      </c>
      <c r="E472" s="35" t="str">
        <f t="shared" ref="E472" si="925">IF(AND($C$1&lt;&gt;"",ISNUMBER(B472)),"وارد","")</f>
        <v/>
      </c>
      <c r="F472" s="18" t="str">
        <f>IFERROR(IF($C$1&lt;&gt;"",INDEX(ADD!$G$4:$G$1300,MATCH($B472,ADD!$U$4:$U$1300,0),1),"")," ")</f>
        <v xml:space="preserve"> </v>
      </c>
      <c r="G472" s="32" t="str">
        <f>IFERROR(IF($C$1&lt;&gt;"",INDEX(ADD!$H$4:$H$1300,MATCH($B472,ADD!$U$4:$U$1300,0),1),"")," ")</f>
        <v xml:space="preserve"> </v>
      </c>
      <c r="H472" s="34" t="str">
        <f>IFERROR(IF($C$1&lt;&gt;"",INDEX(ADD!$I$4:$I$1300,MATCH($B472,ADD!$U$4:$U$1300,0),1),"")," ")</f>
        <v xml:space="preserve"> </v>
      </c>
    </row>
    <row r="473" spans="2:8" ht="15.75">
      <c r="B473" s="30" t="str">
        <f t="shared" ref="B473" si="926">IF(AND($N$5&gt;0,B469&lt;$N$5),B469+1,"")</f>
        <v/>
      </c>
      <c r="C473" s="36" t="str">
        <f>IFERROR(IF($C$1&lt;&gt;"",INDEX('RE-coustmer'!$C$4:$C$1300,MATCH($B473,'RE-coustmer'!$U$4:$U$1300,0),1),"")," ")</f>
        <v xml:space="preserve"> </v>
      </c>
      <c r="D473" s="35" t="str">
        <f>IFERROR(IF($C$1&lt;&gt;"",INDEX('RE-coustmer'!$D$4:$D$1300,MATCH($B473,'RE-coustmer'!$U$4:$U$1300,0),1),"")," ")</f>
        <v xml:space="preserve"> </v>
      </c>
      <c r="E473" s="35" t="str">
        <f t="shared" ref="E473" si="927">IF(AND($C$1&lt;&gt;"",ISNUMBER(B473)),"مرتجع عميل","")</f>
        <v/>
      </c>
      <c r="F473" s="18" t="str">
        <f>IFERROR(IF($C$1&lt;&gt;"",INDEX('RE-coustmer'!$G$4:$G$1300,MATCH($B473,OUT!$U$4:$U$1300,0),1),"")," ")</f>
        <v xml:space="preserve"> </v>
      </c>
      <c r="G473" s="32" t="str">
        <f>IFERROR(IF($C$1&lt;&gt;"",INDEX('RE-coustmer'!$H$4:$H$1300,MATCH($B473,'RE-coustmer'!$U$4:$U$1300,0),1),"")," ")</f>
        <v xml:space="preserve"> </v>
      </c>
      <c r="H473" s="34" t="str">
        <f>IFERROR(IF($C$1&lt;&gt;"",INDEX('RE-coustmer'!$I$4:$I$1300,MATCH($B473,'RE-coustmer'!$U$4:$U$1300,0),1),"")," ")</f>
        <v xml:space="preserve"> </v>
      </c>
    </row>
    <row r="474" spans="2:8" ht="15.75">
      <c r="B474" s="8" t="str">
        <f t="shared" ref="B474" si="928">IF(AND($O$5&gt;0,B470&lt;$O$5),B470+1,"")</f>
        <v/>
      </c>
      <c r="C474" s="36" t="str">
        <f>IFERROR(IF($C$1&lt;&gt;"",INDEX(OUT!$C$4:$C$1300,MATCH($B474,OUT!$U$4:$U$1300,0),1),"")," ")</f>
        <v xml:space="preserve"> </v>
      </c>
      <c r="D474" s="35" t="str">
        <f>IFERROR(IF($C$1&lt;&gt;"",INDEX(OUT!$D$4:$D$1300,MATCH($B474,OUT!$U$4:$U$1300,0),1),"")," ")</f>
        <v xml:space="preserve"> </v>
      </c>
      <c r="E474" s="35" t="str">
        <f t="shared" ref="E474" si="929">IF(AND($C$1&lt;&gt;"",ISNUMBER(B474)),"منصرف","")</f>
        <v/>
      </c>
      <c r="F474" s="18" t="str">
        <f>IFERROR(IF($C$1&lt;&gt;"",INDEX(OUT!$G$4:$G$1300,MATCH($B474,OUT!$U$4:$U$1300,0),1),"")," ")</f>
        <v xml:space="preserve"> </v>
      </c>
      <c r="G474" s="32" t="str">
        <f>IFERROR(IF($C$1&lt;&gt;"",INDEX(OUT!$H$4:$H$1300,MATCH($B474,OUT!$U$4:$U$1300,0),1),"")," ")</f>
        <v xml:space="preserve"> </v>
      </c>
      <c r="H474" s="34" t="str">
        <f>IFERROR(IF($C$1&lt;&gt;"",INDEX(OUT!$I$4:$I$1300,MATCH($B474,OUT!$U$4:$U$1300,0),1),"")," ")</f>
        <v xml:space="preserve"> </v>
      </c>
    </row>
    <row r="475" spans="2:8" ht="15.75">
      <c r="B475" s="31" t="str">
        <f t="shared" ref="B475" si="930">IF(AND($P$5&gt;0,B471&lt;$M$5),B471+1,"")</f>
        <v/>
      </c>
      <c r="C475" s="36" t="str">
        <f>IFERROR(IF($C$1&lt;&gt;"",INDEX('RE-Supplier'!$C$4:$C$1300,MATCH($B475,'RE-Supplier'!$U$4:$U$1300,0),1),"")," ")</f>
        <v xml:space="preserve"> </v>
      </c>
      <c r="D475" s="35" t="str">
        <f>IFERROR(IF($C$1&lt;&gt;"",INDEX('RE-Supplier'!$D$4:$D$1300,MATCH($B475,'RE-Supplier'!$U$4:$U$1300,0),1),"")," ")</f>
        <v xml:space="preserve"> </v>
      </c>
      <c r="E475" s="35" t="str">
        <f t="shared" ref="E475" si="931">IF(AND($C$1&lt;&gt;"",ISNUMBER(B475)),"مرتجع مورد","")</f>
        <v/>
      </c>
      <c r="F475" s="18" t="str">
        <f>IFERROR(IF($C$1&lt;&gt;"",INDEX('RE-Supplier'!$G$4:$G$1300,MATCH($B475,'RE-Supplier'!$U$4:$U$1300,0),1),"")," ")</f>
        <v xml:space="preserve"> </v>
      </c>
      <c r="G475" s="32" t="str">
        <f>IFERROR(IF($C$1&lt;&gt;"",INDEX('RE-Supplier'!$H$4:$H$1300,MATCH($B475,'RE-Supplier'!$U$4:$U$1300,0),1),"")," ")</f>
        <v xml:space="preserve"> </v>
      </c>
      <c r="H475" s="34" t="str">
        <f>IFERROR(IF($C$1&lt;&gt;"",INDEX('RE-Supplier'!$I$4:$I$1300,MATCH($B475,'RE-Supplier'!$U$4:$U$1300,0),1),"")," ")</f>
        <v xml:space="preserve"> </v>
      </c>
    </row>
    <row r="476" spans="2:8" ht="15.75">
      <c r="B476" s="29" t="str">
        <f t="shared" ref="B476" si="932">IF(AND($M$5&gt;0,B472&lt;$M$5),B472+1,"")</f>
        <v/>
      </c>
      <c r="C476" s="36" t="str">
        <f>IFERROR(IF($C$1&lt;&gt;"",INDEX(ADD!$C$4:$C$1300,MATCH($B476,ADD!$U$4:$U$1300,0),1),"")," ")</f>
        <v xml:space="preserve"> </v>
      </c>
      <c r="D476" s="35" t="str">
        <f>IFERROR(IF($C$1&lt;&gt;"",INDEX(ADD!$D$4:$D$1300,MATCH($B476,ADD!$U$4:$U$1300,0),1),"")," ")</f>
        <v xml:space="preserve"> </v>
      </c>
      <c r="E476" s="35" t="str">
        <f t="shared" ref="E476" si="933">IF(AND($C$1&lt;&gt;"",ISNUMBER(B476)),"وارد","")</f>
        <v/>
      </c>
      <c r="F476" s="18" t="str">
        <f>IFERROR(IF($C$1&lt;&gt;"",INDEX(ADD!$G$4:$G$1300,MATCH($B476,ADD!$U$4:$U$1300,0),1),"")," ")</f>
        <v xml:space="preserve"> </v>
      </c>
      <c r="G476" s="32" t="str">
        <f>IFERROR(IF($C$1&lt;&gt;"",INDEX(ADD!$H$4:$H$1300,MATCH($B476,ADD!$U$4:$U$1300,0),1),"")," ")</f>
        <v xml:space="preserve"> </v>
      </c>
      <c r="H476" s="34" t="str">
        <f>IFERROR(IF($C$1&lt;&gt;"",INDEX(ADD!$I$4:$I$1300,MATCH($B476,ADD!$U$4:$U$1300,0),1),"")," ")</f>
        <v xml:space="preserve"> </v>
      </c>
    </row>
    <row r="477" spans="2:8" ht="15.75">
      <c r="B477" s="30" t="str">
        <f t="shared" ref="B477" si="934">IF(AND($N$5&gt;0,B473&lt;$N$5),B473+1,"")</f>
        <v/>
      </c>
      <c r="C477" s="36" t="str">
        <f>IFERROR(IF($C$1&lt;&gt;"",INDEX('RE-coustmer'!$C$4:$C$1300,MATCH($B477,'RE-coustmer'!$U$4:$U$1300,0),1),"")," ")</f>
        <v xml:space="preserve"> </v>
      </c>
      <c r="D477" s="35" t="str">
        <f>IFERROR(IF($C$1&lt;&gt;"",INDEX('RE-coustmer'!$D$4:$D$1300,MATCH($B477,'RE-coustmer'!$U$4:$U$1300,0),1),"")," ")</f>
        <v xml:space="preserve"> </v>
      </c>
      <c r="E477" s="35" t="str">
        <f t="shared" ref="E477" si="935">IF(AND($C$1&lt;&gt;"",ISNUMBER(B477)),"مرتجع عميل","")</f>
        <v/>
      </c>
      <c r="F477" s="18" t="str">
        <f>IFERROR(IF($C$1&lt;&gt;"",INDEX('RE-coustmer'!$G$4:$G$1300,MATCH($B477,OUT!$U$4:$U$1300,0),1),"")," ")</f>
        <v xml:space="preserve"> </v>
      </c>
      <c r="G477" s="32" t="str">
        <f>IFERROR(IF($C$1&lt;&gt;"",INDEX('RE-coustmer'!$H$4:$H$1300,MATCH($B477,'RE-coustmer'!$U$4:$U$1300,0),1),"")," ")</f>
        <v xml:space="preserve"> </v>
      </c>
      <c r="H477" s="34" t="str">
        <f>IFERROR(IF($C$1&lt;&gt;"",INDEX('RE-coustmer'!$I$4:$I$1300,MATCH($B477,'RE-coustmer'!$U$4:$U$1300,0),1),"")," ")</f>
        <v xml:space="preserve"> </v>
      </c>
    </row>
    <row r="478" spans="2:8" ht="15.75">
      <c r="B478" s="8" t="str">
        <f t="shared" ref="B478" si="936">IF(AND($O$5&gt;0,B474&lt;$O$5),B474+1,"")</f>
        <v/>
      </c>
      <c r="C478" s="36" t="str">
        <f>IFERROR(IF($C$1&lt;&gt;"",INDEX(OUT!$C$4:$C$1300,MATCH($B478,OUT!$U$4:$U$1300,0),1),"")," ")</f>
        <v xml:space="preserve"> </v>
      </c>
      <c r="D478" s="35" t="str">
        <f>IFERROR(IF($C$1&lt;&gt;"",INDEX(OUT!$D$4:$D$1300,MATCH($B478,OUT!$U$4:$U$1300,0),1),"")," ")</f>
        <v xml:space="preserve"> </v>
      </c>
      <c r="E478" s="35" t="str">
        <f t="shared" ref="E478" si="937">IF(AND($C$1&lt;&gt;"",ISNUMBER(B478)),"منصرف","")</f>
        <v/>
      </c>
      <c r="F478" s="18" t="str">
        <f>IFERROR(IF($C$1&lt;&gt;"",INDEX(OUT!$G$4:$G$1300,MATCH($B478,OUT!$U$4:$U$1300,0),1),"")," ")</f>
        <v xml:space="preserve"> </v>
      </c>
      <c r="G478" s="32" t="str">
        <f>IFERROR(IF($C$1&lt;&gt;"",INDEX(OUT!$H$4:$H$1300,MATCH($B478,OUT!$U$4:$U$1300,0),1),"")," ")</f>
        <v xml:space="preserve"> </v>
      </c>
      <c r="H478" s="34" t="str">
        <f>IFERROR(IF($C$1&lt;&gt;"",INDEX(OUT!$I$4:$I$1300,MATCH($B478,OUT!$U$4:$U$1300,0),1),"")," ")</f>
        <v xml:space="preserve"> </v>
      </c>
    </row>
    <row r="479" spans="2:8" ht="15.75">
      <c r="B479" s="31" t="str">
        <f t="shared" ref="B479" si="938">IF(AND($P$5&gt;0,B475&lt;$M$5),B475+1,"")</f>
        <v/>
      </c>
      <c r="C479" s="36" t="str">
        <f>IFERROR(IF($C$1&lt;&gt;"",INDEX('RE-Supplier'!$C$4:$C$1300,MATCH($B479,'RE-Supplier'!$U$4:$U$1300,0),1),"")," ")</f>
        <v xml:space="preserve"> </v>
      </c>
      <c r="D479" s="35" t="str">
        <f>IFERROR(IF($C$1&lt;&gt;"",INDEX('RE-Supplier'!$D$4:$D$1300,MATCH($B479,'RE-Supplier'!$U$4:$U$1300,0),1),"")," ")</f>
        <v xml:space="preserve"> </v>
      </c>
      <c r="E479" s="35" t="str">
        <f t="shared" ref="E479" si="939">IF(AND($C$1&lt;&gt;"",ISNUMBER(B479)),"مرتجع مورد","")</f>
        <v/>
      </c>
      <c r="F479" s="18" t="str">
        <f>IFERROR(IF($C$1&lt;&gt;"",INDEX('RE-Supplier'!$G$4:$G$1300,MATCH($B479,'RE-Supplier'!$U$4:$U$1300,0),1),"")," ")</f>
        <v xml:space="preserve"> </v>
      </c>
      <c r="G479" s="32" t="str">
        <f>IFERROR(IF($C$1&lt;&gt;"",INDEX('RE-Supplier'!$H$4:$H$1300,MATCH($B479,'RE-Supplier'!$U$4:$U$1300,0),1),"")," ")</f>
        <v xml:space="preserve"> </v>
      </c>
      <c r="H479" s="34" t="str">
        <f>IFERROR(IF($C$1&lt;&gt;"",INDEX('RE-Supplier'!$I$4:$I$1300,MATCH($B479,'RE-Supplier'!$U$4:$U$1300,0),1),"")," ")</f>
        <v xml:space="preserve"> </v>
      </c>
    </row>
    <row r="480" spans="2:8" ht="15.75">
      <c r="B480" s="29" t="str">
        <f t="shared" ref="B480" si="940">IF(AND($M$5&gt;0,B476&lt;$M$5),B476+1,"")</f>
        <v/>
      </c>
      <c r="C480" s="36" t="str">
        <f>IFERROR(IF($C$1&lt;&gt;"",INDEX(ADD!$C$4:$C$1300,MATCH($B480,ADD!$U$4:$U$1300,0),1),"")," ")</f>
        <v xml:space="preserve"> </v>
      </c>
      <c r="D480" s="35" t="str">
        <f>IFERROR(IF($C$1&lt;&gt;"",INDEX(ADD!$D$4:$D$1300,MATCH($B480,ADD!$U$4:$U$1300,0),1),"")," ")</f>
        <v xml:space="preserve"> </v>
      </c>
      <c r="E480" s="35" t="str">
        <f t="shared" ref="E480" si="941">IF(AND($C$1&lt;&gt;"",ISNUMBER(B480)),"وارد","")</f>
        <v/>
      </c>
      <c r="F480" s="18" t="str">
        <f>IFERROR(IF($C$1&lt;&gt;"",INDEX(ADD!$G$4:$G$1300,MATCH($B480,ADD!$U$4:$U$1300,0),1),"")," ")</f>
        <v xml:space="preserve"> </v>
      </c>
      <c r="G480" s="32" t="str">
        <f>IFERROR(IF($C$1&lt;&gt;"",INDEX(ADD!$H$4:$H$1300,MATCH($B480,ADD!$U$4:$U$1300,0),1),"")," ")</f>
        <v xml:space="preserve"> </v>
      </c>
      <c r="H480" s="34" t="str">
        <f>IFERROR(IF($C$1&lt;&gt;"",INDEX(ADD!$I$4:$I$1300,MATCH($B480,ADD!$U$4:$U$1300,0),1),"")," ")</f>
        <v xml:space="preserve"> </v>
      </c>
    </row>
    <row r="481" spans="2:8" ht="15.75">
      <c r="B481" s="30" t="str">
        <f t="shared" ref="B481" si="942">IF(AND($N$5&gt;0,B477&lt;$N$5),B477+1,"")</f>
        <v/>
      </c>
      <c r="C481" s="36" t="str">
        <f>IFERROR(IF($C$1&lt;&gt;"",INDEX('RE-coustmer'!$C$4:$C$1300,MATCH($B481,'RE-coustmer'!$U$4:$U$1300,0),1),"")," ")</f>
        <v xml:space="preserve"> </v>
      </c>
      <c r="D481" s="35" t="str">
        <f>IFERROR(IF($C$1&lt;&gt;"",INDEX('RE-coustmer'!$D$4:$D$1300,MATCH($B481,'RE-coustmer'!$U$4:$U$1300,0),1),"")," ")</f>
        <v xml:space="preserve"> </v>
      </c>
      <c r="E481" s="35" t="str">
        <f t="shared" ref="E481" si="943">IF(AND($C$1&lt;&gt;"",ISNUMBER(B481)),"مرتجع عميل","")</f>
        <v/>
      </c>
      <c r="F481" s="18" t="str">
        <f>IFERROR(IF($C$1&lt;&gt;"",INDEX('RE-coustmer'!$G$4:$G$1300,MATCH($B481,OUT!$U$4:$U$1300,0),1),"")," ")</f>
        <v xml:space="preserve"> </v>
      </c>
      <c r="G481" s="32" t="str">
        <f>IFERROR(IF($C$1&lt;&gt;"",INDEX('RE-coustmer'!$H$4:$H$1300,MATCH($B481,'RE-coustmer'!$U$4:$U$1300,0),1),"")," ")</f>
        <v xml:space="preserve"> </v>
      </c>
      <c r="H481" s="34" t="str">
        <f>IFERROR(IF($C$1&lt;&gt;"",INDEX('RE-coustmer'!$I$4:$I$1300,MATCH($B481,'RE-coustmer'!$U$4:$U$1300,0),1),"")," ")</f>
        <v xml:space="preserve"> </v>
      </c>
    </row>
    <row r="482" spans="2:8" ht="15.75">
      <c r="B482" s="8" t="str">
        <f t="shared" ref="B482" si="944">IF(AND($O$5&gt;0,B478&lt;$O$5),B478+1,"")</f>
        <v/>
      </c>
      <c r="C482" s="36" t="str">
        <f>IFERROR(IF($C$1&lt;&gt;"",INDEX(OUT!$C$4:$C$1300,MATCH($B482,OUT!$U$4:$U$1300,0),1),"")," ")</f>
        <v xml:space="preserve"> </v>
      </c>
      <c r="D482" s="35" t="str">
        <f>IFERROR(IF($C$1&lt;&gt;"",INDEX(OUT!$D$4:$D$1300,MATCH($B482,OUT!$U$4:$U$1300,0),1),"")," ")</f>
        <v xml:space="preserve"> </v>
      </c>
      <c r="E482" s="35" t="str">
        <f t="shared" ref="E482" si="945">IF(AND($C$1&lt;&gt;"",ISNUMBER(B482)),"منصرف","")</f>
        <v/>
      </c>
      <c r="F482" s="18" t="str">
        <f>IFERROR(IF($C$1&lt;&gt;"",INDEX(OUT!$G$4:$G$1300,MATCH($B482,OUT!$U$4:$U$1300,0),1),"")," ")</f>
        <v xml:space="preserve"> </v>
      </c>
      <c r="G482" s="32" t="str">
        <f>IFERROR(IF($C$1&lt;&gt;"",INDEX(OUT!$H$4:$H$1300,MATCH($B482,OUT!$U$4:$U$1300,0),1),"")," ")</f>
        <v xml:space="preserve"> </v>
      </c>
      <c r="H482" s="34" t="str">
        <f>IFERROR(IF($C$1&lt;&gt;"",INDEX(OUT!$I$4:$I$1300,MATCH($B482,OUT!$U$4:$U$1300,0),1),"")," ")</f>
        <v xml:space="preserve"> </v>
      </c>
    </row>
    <row r="483" spans="2:8" ht="15.75">
      <c r="B483" s="31" t="str">
        <f t="shared" ref="B483" si="946">IF(AND($P$5&gt;0,B479&lt;$M$5),B479+1,"")</f>
        <v/>
      </c>
      <c r="C483" s="36" t="str">
        <f>IFERROR(IF($C$1&lt;&gt;"",INDEX('RE-Supplier'!$C$4:$C$1300,MATCH($B483,'RE-Supplier'!$U$4:$U$1300,0),1),"")," ")</f>
        <v xml:space="preserve"> </v>
      </c>
      <c r="D483" s="35" t="str">
        <f>IFERROR(IF($C$1&lt;&gt;"",INDEX('RE-Supplier'!$D$4:$D$1300,MATCH($B483,'RE-Supplier'!$U$4:$U$1300,0),1),"")," ")</f>
        <v xml:space="preserve"> </v>
      </c>
      <c r="E483" s="35" t="str">
        <f t="shared" ref="E483" si="947">IF(AND($C$1&lt;&gt;"",ISNUMBER(B483)),"مرتجع مورد","")</f>
        <v/>
      </c>
      <c r="F483" s="18" t="str">
        <f>IFERROR(IF($C$1&lt;&gt;"",INDEX('RE-Supplier'!$G$4:$G$1300,MATCH($B483,'RE-Supplier'!$U$4:$U$1300,0),1),"")," ")</f>
        <v xml:space="preserve"> </v>
      </c>
      <c r="G483" s="32" t="str">
        <f>IFERROR(IF($C$1&lt;&gt;"",INDEX('RE-Supplier'!$H$4:$H$1300,MATCH($B483,'RE-Supplier'!$U$4:$U$1300,0),1),"")," ")</f>
        <v xml:space="preserve"> </v>
      </c>
      <c r="H483" s="34" t="str">
        <f>IFERROR(IF($C$1&lt;&gt;"",INDEX('RE-Supplier'!$I$4:$I$1300,MATCH($B483,'RE-Supplier'!$U$4:$U$1300,0),1),"")," ")</f>
        <v xml:space="preserve"> </v>
      </c>
    </row>
    <row r="484" spans="2:8" ht="15.75">
      <c r="B484" s="29" t="str">
        <f t="shared" ref="B484" si="948">IF(AND($M$5&gt;0,B480&lt;$M$5),B480+1,"")</f>
        <v/>
      </c>
      <c r="C484" s="36" t="str">
        <f>IFERROR(IF($C$1&lt;&gt;"",INDEX(ADD!$C$4:$C$1300,MATCH($B484,ADD!$U$4:$U$1300,0),1),"")," ")</f>
        <v xml:space="preserve"> </v>
      </c>
      <c r="D484" s="35" t="str">
        <f>IFERROR(IF($C$1&lt;&gt;"",INDEX(ADD!$D$4:$D$1300,MATCH($B484,ADD!$U$4:$U$1300,0),1),"")," ")</f>
        <v xml:space="preserve"> </v>
      </c>
      <c r="E484" s="35" t="str">
        <f t="shared" ref="E484" si="949">IF(AND($C$1&lt;&gt;"",ISNUMBER(B484)),"وارد","")</f>
        <v/>
      </c>
      <c r="F484" s="18" t="str">
        <f>IFERROR(IF($C$1&lt;&gt;"",INDEX(ADD!$G$4:$G$1300,MATCH($B484,ADD!$U$4:$U$1300,0),1),"")," ")</f>
        <v xml:space="preserve"> </v>
      </c>
      <c r="G484" s="32" t="str">
        <f>IFERROR(IF($C$1&lt;&gt;"",INDEX(ADD!$H$4:$H$1300,MATCH($B484,ADD!$U$4:$U$1300,0),1),"")," ")</f>
        <v xml:space="preserve"> </v>
      </c>
      <c r="H484" s="34" t="str">
        <f>IFERROR(IF($C$1&lt;&gt;"",INDEX(ADD!$I$4:$I$1300,MATCH($B484,ADD!$U$4:$U$1300,0),1),"")," ")</f>
        <v xml:space="preserve"> </v>
      </c>
    </row>
    <row r="485" spans="2:8" ht="15.75">
      <c r="B485" s="30" t="str">
        <f t="shared" ref="B485" si="950">IF(AND($N$5&gt;0,B481&lt;$N$5),B481+1,"")</f>
        <v/>
      </c>
      <c r="C485" s="36" t="str">
        <f>IFERROR(IF($C$1&lt;&gt;"",INDEX('RE-coustmer'!$C$4:$C$1300,MATCH($B485,'RE-coustmer'!$U$4:$U$1300,0),1),"")," ")</f>
        <v xml:space="preserve"> </v>
      </c>
      <c r="D485" s="35" t="str">
        <f>IFERROR(IF($C$1&lt;&gt;"",INDEX('RE-coustmer'!$D$4:$D$1300,MATCH($B485,'RE-coustmer'!$U$4:$U$1300,0),1),"")," ")</f>
        <v xml:space="preserve"> </v>
      </c>
      <c r="E485" s="35" t="str">
        <f t="shared" ref="E485" si="951">IF(AND($C$1&lt;&gt;"",ISNUMBER(B485)),"مرتجع عميل","")</f>
        <v/>
      </c>
      <c r="F485" s="18" t="str">
        <f>IFERROR(IF($C$1&lt;&gt;"",INDEX('RE-coustmer'!$G$4:$G$1300,MATCH($B485,OUT!$U$4:$U$1300,0),1),"")," ")</f>
        <v xml:space="preserve"> </v>
      </c>
      <c r="G485" s="32" t="str">
        <f>IFERROR(IF($C$1&lt;&gt;"",INDEX('RE-coustmer'!$H$4:$H$1300,MATCH($B485,'RE-coustmer'!$U$4:$U$1300,0),1),"")," ")</f>
        <v xml:space="preserve"> </v>
      </c>
      <c r="H485" s="34" t="str">
        <f>IFERROR(IF($C$1&lt;&gt;"",INDEX('RE-coustmer'!$I$4:$I$1300,MATCH($B485,'RE-coustmer'!$U$4:$U$1300,0),1),"")," ")</f>
        <v xml:space="preserve"> </v>
      </c>
    </row>
    <row r="486" spans="2:8" ht="15.75">
      <c r="B486" s="8" t="str">
        <f t="shared" ref="B486" si="952">IF(AND($O$5&gt;0,B482&lt;$O$5),B482+1,"")</f>
        <v/>
      </c>
      <c r="C486" s="36" t="str">
        <f>IFERROR(IF($C$1&lt;&gt;"",INDEX(OUT!$C$4:$C$1300,MATCH($B486,OUT!$U$4:$U$1300,0),1),"")," ")</f>
        <v xml:space="preserve"> </v>
      </c>
      <c r="D486" s="35" t="str">
        <f>IFERROR(IF($C$1&lt;&gt;"",INDEX(OUT!$D$4:$D$1300,MATCH($B486,OUT!$U$4:$U$1300,0),1),"")," ")</f>
        <v xml:space="preserve"> </v>
      </c>
      <c r="E486" s="35" t="str">
        <f t="shared" ref="E486" si="953">IF(AND($C$1&lt;&gt;"",ISNUMBER(B486)),"منصرف","")</f>
        <v/>
      </c>
      <c r="F486" s="18" t="str">
        <f>IFERROR(IF($C$1&lt;&gt;"",INDEX(OUT!$G$4:$G$1300,MATCH($B486,OUT!$U$4:$U$1300,0),1),"")," ")</f>
        <v xml:space="preserve"> </v>
      </c>
      <c r="G486" s="32" t="str">
        <f>IFERROR(IF($C$1&lt;&gt;"",INDEX(OUT!$H$4:$H$1300,MATCH($B486,OUT!$U$4:$U$1300,0),1),"")," ")</f>
        <v xml:space="preserve"> </v>
      </c>
      <c r="H486" s="34" t="str">
        <f>IFERROR(IF($C$1&lt;&gt;"",INDEX(OUT!$I$4:$I$1300,MATCH($B486,OUT!$U$4:$U$1300,0),1),"")," ")</f>
        <v xml:space="preserve"> </v>
      </c>
    </row>
    <row r="487" spans="2:8" ht="15.75">
      <c r="B487" s="31" t="str">
        <f t="shared" ref="B487" si="954">IF(AND($P$5&gt;0,B483&lt;$M$5),B483+1,"")</f>
        <v/>
      </c>
      <c r="C487" s="36" t="str">
        <f>IFERROR(IF($C$1&lt;&gt;"",INDEX('RE-Supplier'!$C$4:$C$1300,MATCH($B487,'RE-Supplier'!$U$4:$U$1300,0),1),"")," ")</f>
        <v xml:space="preserve"> </v>
      </c>
      <c r="D487" s="35" t="str">
        <f>IFERROR(IF($C$1&lt;&gt;"",INDEX('RE-Supplier'!$D$4:$D$1300,MATCH($B487,'RE-Supplier'!$U$4:$U$1300,0),1),"")," ")</f>
        <v xml:space="preserve"> </v>
      </c>
      <c r="E487" s="35" t="str">
        <f t="shared" ref="E487" si="955">IF(AND($C$1&lt;&gt;"",ISNUMBER(B487)),"مرتجع مورد","")</f>
        <v/>
      </c>
      <c r="F487" s="18" t="str">
        <f>IFERROR(IF($C$1&lt;&gt;"",INDEX('RE-Supplier'!$G$4:$G$1300,MATCH($B487,'RE-Supplier'!$U$4:$U$1300,0),1),"")," ")</f>
        <v xml:space="preserve"> </v>
      </c>
      <c r="G487" s="32" t="str">
        <f>IFERROR(IF($C$1&lt;&gt;"",INDEX('RE-Supplier'!$H$4:$H$1300,MATCH($B487,'RE-Supplier'!$U$4:$U$1300,0),1),"")," ")</f>
        <v xml:space="preserve"> </v>
      </c>
      <c r="H487" s="34" t="str">
        <f>IFERROR(IF($C$1&lt;&gt;"",INDEX('RE-Supplier'!$I$4:$I$1300,MATCH($B487,'RE-Supplier'!$U$4:$U$1300,0),1),"")," ")</f>
        <v xml:space="preserve"> </v>
      </c>
    </row>
    <row r="488" spans="2:8" ht="15.75">
      <c r="B488" s="29" t="str">
        <f t="shared" ref="B488" si="956">IF(AND($M$5&gt;0,B484&lt;$M$5),B484+1,"")</f>
        <v/>
      </c>
      <c r="C488" s="36" t="str">
        <f>IFERROR(IF($C$1&lt;&gt;"",INDEX(ADD!$C$4:$C$1300,MATCH($B488,ADD!$U$4:$U$1300,0),1),"")," ")</f>
        <v xml:space="preserve"> </v>
      </c>
      <c r="D488" s="35" t="str">
        <f>IFERROR(IF($C$1&lt;&gt;"",INDEX(ADD!$D$4:$D$1300,MATCH($B488,ADD!$U$4:$U$1300,0),1),"")," ")</f>
        <v xml:space="preserve"> </v>
      </c>
      <c r="E488" s="35" t="str">
        <f t="shared" ref="E488" si="957">IF(AND($C$1&lt;&gt;"",ISNUMBER(B488)),"وارد","")</f>
        <v/>
      </c>
      <c r="F488" s="18" t="str">
        <f>IFERROR(IF($C$1&lt;&gt;"",INDEX(ADD!$G$4:$G$1300,MATCH($B488,ADD!$U$4:$U$1300,0),1),"")," ")</f>
        <v xml:space="preserve"> </v>
      </c>
      <c r="G488" s="32" t="str">
        <f>IFERROR(IF($C$1&lt;&gt;"",INDEX(ADD!$H$4:$H$1300,MATCH($B488,ADD!$U$4:$U$1300,0),1),"")," ")</f>
        <v xml:space="preserve"> </v>
      </c>
      <c r="H488" s="34" t="str">
        <f>IFERROR(IF($C$1&lt;&gt;"",INDEX(ADD!$I$4:$I$1300,MATCH($B488,ADD!$U$4:$U$1300,0),1),"")," ")</f>
        <v xml:space="preserve"> </v>
      </c>
    </row>
    <row r="489" spans="2:8" ht="15.75">
      <c r="B489" s="30" t="str">
        <f t="shared" ref="B489" si="958">IF(AND($N$5&gt;0,B485&lt;$N$5),B485+1,"")</f>
        <v/>
      </c>
      <c r="C489" s="36" t="str">
        <f>IFERROR(IF($C$1&lt;&gt;"",INDEX('RE-coustmer'!$C$4:$C$1300,MATCH($B489,'RE-coustmer'!$U$4:$U$1300,0),1),"")," ")</f>
        <v xml:space="preserve"> </v>
      </c>
      <c r="D489" s="35" t="str">
        <f>IFERROR(IF($C$1&lt;&gt;"",INDEX('RE-coustmer'!$D$4:$D$1300,MATCH($B489,'RE-coustmer'!$U$4:$U$1300,0),1),"")," ")</f>
        <v xml:space="preserve"> </v>
      </c>
      <c r="E489" s="35" t="str">
        <f t="shared" ref="E489" si="959">IF(AND($C$1&lt;&gt;"",ISNUMBER(B489)),"مرتجع عميل","")</f>
        <v/>
      </c>
      <c r="F489" s="18" t="str">
        <f>IFERROR(IF($C$1&lt;&gt;"",INDEX('RE-coustmer'!$G$4:$G$1300,MATCH($B489,OUT!$U$4:$U$1300,0),1),"")," ")</f>
        <v xml:space="preserve"> </v>
      </c>
      <c r="G489" s="32" t="str">
        <f>IFERROR(IF($C$1&lt;&gt;"",INDEX('RE-coustmer'!$H$4:$H$1300,MATCH($B489,'RE-coustmer'!$U$4:$U$1300,0),1),"")," ")</f>
        <v xml:space="preserve"> </v>
      </c>
      <c r="H489" s="34" t="str">
        <f>IFERROR(IF($C$1&lt;&gt;"",INDEX('RE-coustmer'!$I$4:$I$1300,MATCH($B489,'RE-coustmer'!$U$4:$U$1300,0),1),"")," ")</f>
        <v xml:space="preserve"> </v>
      </c>
    </row>
    <row r="490" spans="2:8" ht="15.75">
      <c r="B490" s="8" t="str">
        <f t="shared" ref="B490" si="960">IF(AND($O$5&gt;0,B486&lt;$O$5),B486+1,"")</f>
        <v/>
      </c>
      <c r="C490" s="36" t="str">
        <f>IFERROR(IF($C$1&lt;&gt;"",INDEX(OUT!$C$4:$C$1300,MATCH($B490,OUT!$U$4:$U$1300,0),1),"")," ")</f>
        <v xml:space="preserve"> </v>
      </c>
      <c r="D490" s="35" t="str">
        <f>IFERROR(IF($C$1&lt;&gt;"",INDEX(OUT!$D$4:$D$1300,MATCH($B490,OUT!$U$4:$U$1300,0),1),"")," ")</f>
        <v xml:space="preserve"> </v>
      </c>
      <c r="E490" s="35" t="str">
        <f t="shared" ref="E490" si="961">IF(AND($C$1&lt;&gt;"",ISNUMBER(B490)),"منصرف","")</f>
        <v/>
      </c>
      <c r="F490" s="18" t="str">
        <f>IFERROR(IF($C$1&lt;&gt;"",INDEX(OUT!$G$4:$G$1300,MATCH($B490,OUT!$U$4:$U$1300,0),1),"")," ")</f>
        <v xml:space="preserve"> </v>
      </c>
      <c r="G490" s="32" t="str">
        <f>IFERROR(IF($C$1&lt;&gt;"",INDEX(OUT!$H$4:$H$1300,MATCH($B490,OUT!$U$4:$U$1300,0),1),"")," ")</f>
        <v xml:space="preserve"> </v>
      </c>
      <c r="H490" s="34" t="str">
        <f>IFERROR(IF($C$1&lt;&gt;"",INDEX(OUT!$I$4:$I$1300,MATCH($B490,OUT!$U$4:$U$1300,0),1),"")," ")</f>
        <v xml:space="preserve"> </v>
      </c>
    </row>
    <row r="491" spans="2:8" ht="15.75">
      <c r="B491" s="31" t="str">
        <f t="shared" ref="B491" si="962">IF(AND($P$5&gt;0,B487&lt;$M$5),B487+1,"")</f>
        <v/>
      </c>
      <c r="C491" s="36" t="str">
        <f>IFERROR(IF($C$1&lt;&gt;"",INDEX('RE-Supplier'!$C$4:$C$1300,MATCH($B491,'RE-Supplier'!$U$4:$U$1300,0),1),"")," ")</f>
        <v xml:space="preserve"> </v>
      </c>
      <c r="D491" s="35" t="str">
        <f>IFERROR(IF($C$1&lt;&gt;"",INDEX('RE-Supplier'!$D$4:$D$1300,MATCH($B491,'RE-Supplier'!$U$4:$U$1300,0),1),"")," ")</f>
        <v xml:space="preserve"> </v>
      </c>
      <c r="E491" s="35" t="str">
        <f t="shared" ref="E491" si="963">IF(AND($C$1&lt;&gt;"",ISNUMBER(B491)),"مرتجع مورد","")</f>
        <v/>
      </c>
      <c r="F491" s="18" t="str">
        <f>IFERROR(IF($C$1&lt;&gt;"",INDEX('RE-Supplier'!$G$4:$G$1300,MATCH($B491,'RE-Supplier'!$U$4:$U$1300,0),1),"")," ")</f>
        <v xml:space="preserve"> </v>
      </c>
      <c r="G491" s="32" t="str">
        <f>IFERROR(IF($C$1&lt;&gt;"",INDEX('RE-Supplier'!$H$4:$H$1300,MATCH($B491,'RE-Supplier'!$U$4:$U$1300,0),1),"")," ")</f>
        <v xml:space="preserve"> </v>
      </c>
      <c r="H491" s="34" t="str">
        <f>IFERROR(IF($C$1&lt;&gt;"",INDEX('RE-Supplier'!$I$4:$I$1300,MATCH($B491,'RE-Supplier'!$U$4:$U$1300,0),1),"")," ")</f>
        <v xml:space="preserve"> </v>
      </c>
    </row>
    <row r="492" spans="2:8" ht="15.75">
      <c r="B492" s="29" t="str">
        <f t="shared" ref="B492" si="964">IF(AND($M$5&gt;0,B488&lt;$M$5),B488+1,"")</f>
        <v/>
      </c>
      <c r="C492" s="36" t="str">
        <f>IFERROR(IF($C$1&lt;&gt;"",INDEX(ADD!$C$4:$C$1300,MATCH($B492,ADD!$U$4:$U$1300,0),1),"")," ")</f>
        <v xml:space="preserve"> </v>
      </c>
      <c r="D492" s="35" t="str">
        <f>IFERROR(IF($C$1&lt;&gt;"",INDEX(ADD!$D$4:$D$1300,MATCH($B492,ADD!$U$4:$U$1300,0),1),"")," ")</f>
        <v xml:space="preserve"> </v>
      </c>
      <c r="E492" s="35" t="str">
        <f t="shared" ref="E492" si="965">IF(AND($C$1&lt;&gt;"",ISNUMBER(B492)),"وارد","")</f>
        <v/>
      </c>
      <c r="F492" s="18" t="str">
        <f>IFERROR(IF($C$1&lt;&gt;"",INDEX(ADD!$G$4:$G$1300,MATCH($B492,ADD!$U$4:$U$1300,0),1),"")," ")</f>
        <v xml:space="preserve"> </v>
      </c>
      <c r="G492" s="32" t="str">
        <f>IFERROR(IF($C$1&lt;&gt;"",INDEX(ADD!$H$4:$H$1300,MATCH($B492,ADD!$U$4:$U$1300,0),1),"")," ")</f>
        <v xml:space="preserve"> </v>
      </c>
      <c r="H492" s="34" t="str">
        <f>IFERROR(IF($C$1&lt;&gt;"",INDEX(ADD!$I$4:$I$1300,MATCH($B492,ADD!$U$4:$U$1300,0),1),"")," ")</f>
        <v xml:space="preserve"> </v>
      </c>
    </row>
    <row r="493" spans="2:8" ht="15.75">
      <c r="B493" s="30" t="str">
        <f t="shared" ref="B493" si="966">IF(AND($N$5&gt;0,B489&lt;$N$5),B489+1,"")</f>
        <v/>
      </c>
      <c r="C493" s="36" t="str">
        <f>IFERROR(IF($C$1&lt;&gt;"",INDEX('RE-coustmer'!$C$4:$C$1300,MATCH($B493,'RE-coustmer'!$U$4:$U$1300,0),1),"")," ")</f>
        <v xml:space="preserve"> </v>
      </c>
      <c r="D493" s="35" t="str">
        <f>IFERROR(IF($C$1&lt;&gt;"",INDEX('RE-coustmer'!$D$4:$D$1300,MATCH($B493,'RE-coustmer'!$U$4:$U$1300,0),1),"")," ")</f>
        <v xml:space="preserve"> </v>
      </c>
      <c r="E493" s="35" t="str">
        <f t="shared" ref="E493" si="967">IF(AND($C$1&lt;&gt;"",ISNUMBER(B493)),"مرتجع عميل","")</f>
        <v/>
      </c>
      <c r="F493" s="18" t="str">
        <f>IFERROR(IF($C$1&lt;&gt;"",INDEX('RE-coustmer'!$G$4:$G$1300,MATCH($B493,OUT!$U$4:$U$1300,0),1),"")," ")</f>
        <v xml:space="preserve"> </v>
      </c>
      <c r="G493" s="32" t="str">
        <f>IFERROR(IF($C$1&lt;&gt;"",INDEX('RE-coustmer'!$H$4:$H$1300,MATCH($B493,'RE-coustmer'!$U$4:$U$1300,0),1),"")," ")</f>
        <v xml:space="preserve"> </v>
      </c>
      <c r="H493" s="34" t="str">
        <f>IFERROR(IF($C$1&lt;&gt;"",INDEX('RE-coustmer'!$I$4:$I$1300,MATCH($B493,'RE-coustmer'!$U$4:$U$1300,0),1),"")," ")</f>
        <v xml:space="preserve"> </v>
      </c>
    </row>
    <row r="494" spans="2:8" ht="15.75">
      <c r="B494" s="8" t="str">
        <f t="shared" ref="B494" si="968">IF(AND($O$5&gt;0,B490&lt;$O$5),B490+1,"")</f>
        <v/>
      </c>
      <c r="C494" s="36" t="str">
        <f>IFERROR(IF($C$1&lt;&gt;"",INDEX(OUT!$C$4:$C$1300,MATCH($B494,OUT!$U$4:$U$1300,0),1),"")," ")</f>
        <v xml:space="preserve"> </v>
      </c>
      <c r="D494" s="35" t="str">
        <f>IFERROR(IF($C$1&lt;&gt;"",INDEX(OUT!$D$4:$D$1300,MATCH($B494,OUT!$U$4:$U$1300,0),1),"")," ")</f>
        <v xml:space="preserve"> </v>
      </c>
      <c r="E494" s="35" t="str">
        <f t="shared" ref="E494" si="969">IF(AND($C$1&lt;&gt;"",ISNUMBER(B494)),"منصرف","")</f>
        <v/>
      </c>
      <c r="F494" s="18" t="str">
        <f>IFERROR(IF($C$1&lt;&gt;"",INDEX(OUT!$G$4:$G$1300,MATCH($B494,OUT!$U$4:$U$1300,0),1),"")," ")</f>
        <v xml:space="preserve"> </v>
      </c>
      <c r="G494" s="32" t="str">
        <f>IFERROR(IF($C$1&lt;&gt;"",INDEX(OUT!$H$4:$H$1300,MATCH($B494,OUT!$U$4:$U$1300,0),1),"")," ")</f>
        <v xml:space="preserve"> </v>
      </c>
      <c r="H494" s="34" t="str">
        <f>IFERROR(IF($C$1&lt;&gt;"",INDEX(OUT!$I$4:$I$1300,MATCH($B494,OUT!$U$4:$U$1300,0),1),"")," ")</f>
        <v xml:space="preserve"> </v>
      </c>
    </row>
    <row r="495" spans="2:8" ht="15.75">
      <c r="B495" s="31" t="str">
        <f t="shared" ref="B495" si="970">IF(AND($P$5&gt;0,B491&lt;$M$5),B491+1,"")</f>
        <v/>
      </c>
      <c r="C495" s="36" t="str">
        <f>IFERROR(IF($C$1&lt;&gt;"",INDEX('RE-Supplier'!$C$4:$C$1300,MATCH($B495,'RE-Supplier'!$U$4:$U$1300,0),1),"")," ")</f>
        <v xml:space="preserve"> </v>
      </c>
      <c r="D495" s="35" t="str">
        <f>IFERROR(IF($C$1&lt;&gt;"",INDEX('RE-Supplier'!$D$4:$D$1300,MATCH($B495,'RE-Supplier'!$U$4:$U$1300,0),1),"")," ")</f>
        <v xml:space="preserve"> </v>
      </c>
      <c r="E495" s="35" t="str">
        <f t="shared" ref="E495" si="971">IF(AND($C$1&lt;&gt;"",ISNUMBER(B495)),"مرتجع مورد","")</f>
        <v/>
      </c>
      <c r="F495" s="18" t="str">
        <f>IFERROR(IF($C$1&lt;&gt;"",INDEX('RE-Supplier'!$G$4:$G$1300,MATCH($B495,'RE-Supplier'!$U$4:$U$1300,0),1),"")," ")</f>
        <v xml:space="preserve"> </v>
      </c>
      <c r="G495" s="32" t="str">
        <f>IFERROR(IF($C$1&lt;&gt;"",INDEX('RE-Supplier'!$H$4:$H$1300,MATCH($B495,'RE-Supplier'!$U$4:$U$1300,0),1),"")," ")</f>
        <v xml:space="preserve"> </v>
      </c>
      <c r="H495" s="34" t="str">
        <f>IFERROR(IF($C$1&lt;&gt;"",INDEX('RE-Supplier'!$I$4:$I$1300,MATCH($B495,'RE-Supplier'!$U$4:$U$1300,0),1),"")," ")</f>
        <v xml:space="preserve"> </v>
      </c>
    </row>
    <row r="496" spans="2:8" ht="15.75">
      <c r="B496" s="29" t="str">
        <f t="shared" ref="B496" si="972">IF(AND($M$5&gt;0,B492&lt;$M$5),B492+1,"")</f>
        <v/>
      </c>
      <c r="C496" s="36" t="str">
        <f>IFERROR(IF($C$1&lt;&gt;"",INDEX(ADD!$C$4:$C$1300,MATCH($B496,ADD!$U$4:$U$1300,0),1),"")," ")</f>
        <v xml:space="preserve"> </v>
      </c>
      <c r="D496" s="35" t="str">
        <f>IFERROR(IF($C$1&lt;&gt;"",INDEX(ADD!$D$4:$D$1300,MATCH($B496,ADD!$U$4:$U$1300,0),1),"")," ")</f>
        <v xml:space="preserve"> </v>
      </c>
      <c r="E496" s="35" t="str">
        <f t="shared" ref="E496" si="973">IF(AND($C$1&lt;&gt;"",ISNUMBER(B496)),"وارد","")</f>
        <v/>
      </c>
      <c r="F496" s="18" t="str">
        <f>IFERROR(IF($C$1&lt;&gt;"",INDEX(ADD!$G$4:$G$1300,MATCH($B496,ADD!$U$4:$U$1300,0),1),"")," ")</f>
        <v xml:space="preserve"> </v>
      </c>
      <c r="G496" s="32" t="str">
        <f>IFERROR(IF($C$1&lt;&gt;"",INDEX(ADD!$H$4:$H$1300,MATCH($B496,ADD!$U$4:$U$1300,0),1),"")," ")</f>
        <v xml:space="preserve"> </v>
      </c>
      <c r="H496" s="34" t="str">
        <f>IFERROR(IF($C$1&lt;&gt;"",INDEX(ADD!$I$4:$I$1300,MATCH($B496,ADD!$U$4:$U$1300,0),1),"")," ")</f>
        <v xml:space="preserve"> </v>
      </c>
    </row>
    <row r="497" spans="2:8" ht="15.75">
      <c r="B497" s="30" t="str">
        <f t="shared" ref="B497" si="974">IF(AND($N$5&gt;0,B493&lt;$N$5),B493+1,"")</f>
        <v/>
      </c>
      <c r="C497" s="36" t="str">
        <f>IFERROR(IF($C$1&lt;&gt;"",INDEX('RE-coustmer'!$C$4:$C$1300,MATCH($B497,'RE-coustmer'!$U$4:$U$1300,0),1),"")," ")</f>
        <v xml:space="preserve"> </v>
      </c>
      <c r="D497" s="35" t="str">
        <f>IFERROR(IF($C$1&lt;&gt;"",INDEX('RE-coustmer'!$D$4:$D$1300,MATCH($B497,'RE-coustmer'!$U$4:$U$1300,0),1),"")," ")</f>
        <v xml:space="preserve"> </v>
      </c>
      <c r="E497" s="35" t="str">
        <f t="shared" ref="E497" si="975">IF(AND($C$1&lt;&gt;"",ISNUMBER(B497)),"مرتجع عميل","")</f>
        <v/>
      </c>
      <c r="F497" s="18" t="str">
        <f>IFERROR(IF($C$1&lt;&gt;"",INDEX('RE-coustmer'!$G$4:$G$1300,MATCH($B497,OUT!$U$4:$U$1300,0),1),"")," ")</f>
        <v xml:space="preserve"> </v>
      </c>
      <c r="G497" s="32" t="str">
        <f>IFERROR(IF($C$1&lt;&gt;"",INDEX('RE-coustmer'!$H$4:$H$1300,MATCH($B497,'RE-coustmer'!$U$4:$U$1300,0),1),"")," ")</f>
        <v xml:space="preserve"> </v>
      </c>
      <c r="H497" s="34" t="str">
        <f>IFERROR(IF($C$1&lt;&gt;"",INDEX('RE-coustmer'!$I$4:$I$1300,MATCH($B497,'RE-coustmer'!$U$4:$U$1300,0),1),"")," ")</f>
        <v xml:space="preserve"> </v>
      </c>
    </row>
    <row r="498" spans="2:8" ht="15.75">
      <c r="B498" s="8" t="str">
        <f t="shared" ref="B498" si="976">IF(AND($O$5&gt;0,B494&lt;$O$5),B494+1,"")</f>
        <v/>
      </c>
      <c r="C498" s="36" t="str">
        <f>IFERROR(IF($C$1&lt;&gt;"",INDEX(OUT!$C$4:$C$1300,MATCH($B498,OUT!$U$4:$U$1300,0),1),"")," ")</f>
        <v xml:space="preserve"> </v>
      </c>
      <c r="D498" s="35" t="str">
        <f>IFERROR(IF($C$1&lt;&gt;"",INDEX(OUT!$D$4:$D$1300,MATCH($B498,OUT!$U$4:$U$1300,0),1),"")," ")</f>
        <v xml:space="preserve"> </v>
      </c>
      <c r="E498" s="35" t="str">
        <f t="shared" ref="E498" si="977">IF(AND($C$1&lt;&gt;"",ISNUMBER(B498)),"منصرف","")</f>
        <v/>
      </c>
      <c r="F498" s="18" t="str">
        <f>IFERROR(IF($C$1&lt;&gt;"",INDEX(OUT!$G$4:$G$1300,MATCH($B498,OUT!$U$4:$U$1300,0),1),"")," ")</f>
        <v xml:space="preserve"> </v>
      </c>
      <c r="G498" s="32" t="str">
        <f>IFERROR(IF($C$1&lt;&gt;"",INDEX(OUT!$H$4:$H$1300,MATCH($B498,OUT!$U$4:$U$1300,0),1),"")," ")</f>
        <v xml:space="preserve"> </v>
      </c>
      <c r="H498" s="34" t="str">
        <f>IFERROR(IF($C$1&lt;&gt;"",INDEX(OUT!$I$4:$I$1300,MATCH($B498,OUT!$U$4:$U$1300,0),1),"")," ")</f>
        <v xml:space="preserve"> </v>
      </c>
    </row>
    <row r="499" spans="2:8" ht="15.75">
      <c r="B499" s="31" t="str">
        <f t="shared" ref="B499" si="978">IF(AND($P$5&gt;0,B495&lt;$M$5),B495+1,"")</f>
        <v/>
      </c>
      <c r="C499" s="36" t="str">
        <f>IFERROR(IF($C$1&lt;&gt;"",INDEX('RE-Supplier'!$C$4:$C$1300,MATCH($B499,'RE-Supplier'!$U$4:$U$1300,0),1),"")," ")</f>
        <v xml:space="preserve"> </v>
      </c>
      <c r="D499" s="35" t="str">
        <f>IFERROR(IF($C$1&lt;&gt;"",INDEX('RE-Supplier'!$D$4:$D$1300,MATCH($B499,'RE-Supplier'!$U$4:$U$1300,0),1),"")," ")</f>
        <v xml:space="preserve"> </v>
      </c>
      <c r="E499" s="35" t="str">
        <f t="shared" ref="E499" si="979">IF(AND($C$1&lt;&gt;"",ISNUMBER(B499)),"مرتجع مورد","")</f>
        <v/>
      </c>
      <c r="F499" s="18" t="str">
        <f>IFERROR(IF($C$1&lt;&gt;"",INDEX('RE-Supplier'!$G$4:$G$1300,MATCH($B499,'RE-Supplier'!$U$4:$U$1300,0),1),"")," ")</f>
        <v xml:space="preserve"> </v>
      </c>
      <c r="G499" s="32" t="str">
        <f>IFERROR(IF($C$1&lt;&gt;"",INDEX('RE-Supplier'!$H$4:$H$1300,MATCH($B499,'RE-Supplier'!$U$4:$U$1300,0),1),"")," ")</f>
        <v xml:space="preserve"> </v>
      </c>
      <c r="H499" s="34" t="str">
        <f>IFERROR(IF($C$1&lt;&gt;"",INDEX('RE-Supplier'!$I$4:$I$1300,MATCH($B499,'RE-Supplier'!$U$4:$U$1300,0),1),"")," ")</f>
        <v xml:space="preserve"> </v>
      </c>
    </row>
    <row r="500" spans="2:8" ht="15.75">
      <c r="B500" s="29" t="str">
        <f t="shared" ref="B500" si="980">IF(AND($M$5&gt;0,B496&lt;$M$5),B496+1,"")</f>
        <v/>
      </c>
      <c r="C500" s="36" t="str">
        <f>IFERROR(IF($C$1&lt;&gt;"",INDEX(ADD!$C$4:$C$1300,MATCH($B500,ADD!$U$4:$U$1300,0),1),"")," ")</f>
        <v xml:space="preserve"> </v>
      </c>
      <c r="D500" s="35" t="str">
        <f>IFERROR(IF($C$1&lt;&gt;"",INDEX(ADD!$D$4:$D$1300,MATCH($B500,ADD!$U$4:$U$1300,0),1),"")," ")</f>
        <v xml:space="preserve"> </v>
      </c>
      <c r="E500" s="35" t="str">
        <f t="shared" ref="E500" si="981">IF(AND($C$1&lt;&gt;"",ISNUMBER(B500)),"وارد","")</f>
        <v/>
      </c>
      <c r="F500" s="18" t="str">
        <f>IFERROR(IF($C$1&lt;&gt;"",INDEX(ADD!$G$4:$G$1300,MATCH($B500,ADD!$U$4:$U$1300,0),1),"")," ")</f>
        <v xml:space="preserve"> </v>
      </c>
      <c r="G500" s="32" t="str">
        <f>IFERROR(IF($C$1&lt;&gt;"",INDEX(ADD!$H$4:$H$1300,MATCH($B500,ADD!$U$4:$U$1300,0),1),"")," ")</f>
        <v xml:space="preserve"> </v>
      </c>
      <c r="H500" s="34" t="str">
        <f>IFERROR(IF($C$1&lt;&gt;"",INDEX(ADD!$I$4:$I$1300,MATCH($B500,ADD!$U$4:$U$1300,0),1),"")," ")</f>
        <v xml:space="preserve"> </v>
      </c>
    </row>
    <row r="501" spans="2:8" ht="15.75">
      <c r="B501" s="30" t="str">
        <f t="shared" ref="B501" si="982">IF(AND($N$5&gt;0,B497&lt;$N$5),B497+1,"")</f>
        <v/>
      </c>
      <c r="C501" s="36" t="str">
        <f>IFERROR(IF($C$1&lt;&gt;"",INDEX('RE-coustmer'!$C$4:$C$1300,MATCH($B501,'RE-coustmer'!$U$4:$U$1300,0),1),"")," ")</f>
        <v xml:space="preserve"> </v>
      </c>
      <c r="D501" s="35" t="str">
        <f>IFERROR(IF($C$1&lt;&gt;"",INDEX('RE-coustmer'!$D$4:$D$1300,MATCH($B501,'RE-coustmer'!$U$4:$U$1300,0),1),"")," ")</f>
        <v xml:space="preserve"> </v>
      </c>
      <c r="E501" s="35" t="str">
        <f t="shared" ref="E501" si="983">IF(AND($C$1&lt;&gt;"",ISNUMBER(B501)),"مرتجع عميل","")</f>
        <v/>
      </c>
      <c r="F501" s="18" t="str">
        <f>IFERROR(IF($C$1&lt;&gt;"",INDEX('RE-coustmer'!$G$4:$G$1300,MATCH($B501,OUT!$U$4:$U$1300,0),1),"")," ")</f>
        <v xml:space="preserve"> </v>
      </c>
      <c r="G501" s="32" t="str">
        <f>IFERROR(IF($C$1&lt;&gt;"",INDEX('RE-coustmer'!$H$4:$H$1300,MATCH($B501,'RE-coustmer'!$U$4:$U$1300,0),1),"")," ")</f>
        <v xml:space="preserve"> </v>
      </c>
      <c r="H501" s="34" t="str">
        <f>IFERROR(IF($C$1&lt;&gt;"",INDEX('RE-coustmer'!$I$4:$I$1300,MATCH($B501,'RE-coustmer'!$U$4:$U$1300,0),1),"")," ")</f>
        <v xml:space="preserve"> </v>
      </c>
    </row>
    <row r="502" spans="2:8" ht="15.75">
      <c r="B502" s="8" t="str">
        <f t="shared" ref="B502" si="984">IF(AND($O$5&gt;0,B498&lt;$O$5),B498+1,"")</f>
        <v/>
      </c>
      <c r="C502" s="36" t="str">
        <f>IFERROR(IF($C$1&lt;&gt;"",INDEX(OUT!$C$4:$C$1300,MATCH($B502,OUT!$U$4:$U$1300,0),1),"")," ")</f>
        <v xml:space="preserve"> </v>
      </c>
      <c r="D502" s="35" t="str">
        <f>IFERROR(IF($C$1&lt;&gt;"",INDEX(OUT!$D$4:$D$1300,MATCH($B502,OUT!$U$4:$U$1300,0),1),"")," ")</f>
        <v xml:space="preserve"> </v>
      </c>
      <c r="E502" s="35" t="str">
        <f t="shared" ref="E502" si="985">IF(AND($C$1&lt;&gt;"",ISNUMBER(B502)),"منصرف","")</f>
        <v/>
      </c>
      <c r="F502" s="18" t="str">
        <f>IFERROR(IF($C$1&lt;&gt;"",INDEX(OUT!$G$4:$G$1300,MATCH($B502,OUT!$U$4:$U$1300,0),1),"")," ")</f>
        <v xml:space="preserve"> </v>
      </c>
      <c r="G502" s="32" t="str">
        <f>IFERROR(IF($C$1&lt;&gt;"",INDEX(OUT!$H$4:$H$1300,MATCH($B502,OUT!$U$4:$U$1300,0),1),"")," ")</f>
        <v xml:space="preserve"> </v>
      </c>
      <c r="H502" s="34" t="str">
        <f>IFERROR(IF($C$1&lt;&gt;"",INDEX(OUT!$I$4:$I$1300,MATCH($B502,OUT!$U$4:$U$1300,0),1),"")," ")</f>
        <v xml:space="preserve"> </v>
      </c>
    </row>
    <row r="503" spans="2:8" ht="15.75">
      <c r="B503" s="31" t="str">
        <f t="shared" ref="B503" si="986">IF(AND($P$5&gt;0,B499&lt;$M$5),B499+1,"")</f>
        <v/>
      </c>
      <c r="C503" s="36" t="str">
        <f>IFERROR(IF($C$1&lt;&gt;"",INDEX('RE-Supplier'!$C$4:$C$1300,MATCH($B503,'RE-Supplier'!$U$4:$U$1300,0),1),"")," ")</f>
        <v xml:space="preserve"> </v>
      </c>
      <c r="D503" s="35" t="str">
        <f>IFERROR(IF($C$1&lt;&gt;"",INDEX('RE-Supplier'!$D$4:$D$1300,MATCH($B503,'RE-Supplier'!$U$4:$U$1300,0),1),"")," ")</f>
        <v xml:space="preserve"> </v>
      </c>
      <c r="E503" s="35" t="str">
        <f t="shared" ref="E503" si="987">IF(AND($C$1&lt;&gt;"",ISNUMBER(B503)),"مرتجع مورد","")</f>
        <v/>
      </c>
      <c r="F503" s="18" t="str">
        <f>IFERROR(IF($C$1&lt;&gt;"",INDEX('RE-Supplier'!$G$4:$G$1300,MATCH($B503,'RE-Supplier'!$U$4:$U$1300,0),1),"")," ")</f>
        <v xml:space="preserve"> </v>
      </c>
      <c r="G503" s="32" t="str">
        <f>IFERROR(IF($C$1&lt;&gt;"",INDEX('RE-Supplier'!$H$4:$H$1300,MATCH($B503,'RE-Supplier'!$U$4:$U$1300,0),1),"")," ")</f>
        <v xml:space="preserve"> </v>
      </c>
      <c r="H503" s="34" t="str">
        <f>IFERROR(IF($C$1&lt;&gt;"",INDEX('RE-Supplier'!$I$4:$I$1300,MATCH($B503,'RE-Supplier'!$U$4:$U$1300,0),1),"")," ")</f>
        <v xml:space="preserve"> </v>
      </c>
    </row>
    <row r="504" spans="2:8" ht="15.75">
      <c r="B504" s="29" t="str">
        <f t="shared" ref="B504" si="988">IF(AND($M$5&gt;0,B500&lt;$M$5),B500+1,"")</f>
        <v/>
      </c>
      <c r="C504" s="36" t="str">
        <f>IFERROR(IF($C$1&lt;&gt;"",INDEX(ADD!$C$4:$C$1300,MATCH($B504,ADD!$U$4:$U$1300,0),1),"")," ")</f>
        <v xml:space="preserve"> </v>
      </c>
      <c r="D504" s="35" t="str">
        <f>IFERROR(IF($C$1&lt;&gt;"",INDEX(ADD!$D$4:$D$1300,MATCH($B504,ADD!$U$4:$U$1300,0),1),"")," ")</f>
        <v xml:space="preserve"> </v>
      </c>
      <c r="E504" s="35" t="str">
        <f t="shared" ref="E504" si="989">IF(AND($C$1&lt;&gt;"",ISNUMBER(B504)),"وارد","")</f>
        <v/>
      </c>
      <c r="F504" s="18" t="str">
        <f>IFERROR(IF($C$1&lt;&gt;"",INDEX(ADD!$G$4:$G$1300,MATCH($B504,ADD!$U$4:$U$1300,0),1),"")," ")</f>
        <v xml:space="preserve"> </v>
      </c>
      <c r="G504" s="32" t="str">
        <f>IFERROR(IF($C$1&lt;&gt;"",INDEX(ADD!$H$4:$H$1300,MATCH($B504,ADD!$U$4:$U$1300,0),1),"")," ")</f>
        <v xml:space="preserve"> </v>
      </c>
      <c r="H504" s="34" t="str">
        <f>IFERROR(IF($C$1&lt;&gt;"",INDEX(ADD!$I$4:$I$1300,MATCH($B504,ADD!$U$4:$U$1300,0),1),"")," ")</f>
        <v xml:space="preserve"> </v>
      </c>
    </row>
    <row r="505" spans="2:8" ht="15.75">
      <c r="B505" s="30" t="str">
        <f t="shared" ref="B505" si="990">IF(AND($N$5&gt;0,B501&lt;$N$5),B501+1,"")</f>
        <v/>
      </c>
      <c r="C505" s="36" t="str">
        <f>IFERROR(IF($C$1&lt;&gt;"",INDEX('RE-coustmer'!$C$4:$C$1300,MATCH($B505,'RE-coustmer'!$U$4:$U$1300,0),1),"")," ")</f>
        <v xml:space="preserve"> </v>
      </c>
      <c r="D505" s="35" t="str">
        <f>IFERROR(IF($C$1&lt;&gt;"",INDEX('RE-coustmer'!$D$4:$D$1300,MATCH($B505,'RE-coustmer'!$U$4:$U$1300,0),1),"")," ")</f>
        <v xml:space="preserve"> </v>
      </c>
      <c r="E505" s="35" t="str">
        <f t="shared" ref="E505" si="991">IF(AND($C$1&lt;&gt;"",ISNUMBER(B505)),"مرتجع عميل","")</f>
        <v/>
      </c>
      <c r="F505" s="18" t="str">
        <f>IFERROR(IF($C$1&lt;&gt;"",INDEX('RE-coustmer'!$G$4:$G$1300,MATCH($B505,OUT!$U$4:$U$1300,0),1),"")," ")</f>
        <v xml:space="preserve"> </v>
      </c>
      <c r="G505" s="32" t="str">
        <f>IFERROR(IF($C$1&lt;&gt;"",INDEX('RE-coustmer'!$H$4:$H$1300,MATCH($B505,'RE-coustmer'!$U$4:$U$1300,0),1),"")," ")</f>
        <v xml:space="preserve"> </v>
      </c>
      <c r="H505" s="34" t="str">
        <f>IFERROR(IF($C$1&lt;&gt;"",INDEX('RE-coustmer'!$I$4:$I$1300,MATCH($B505,'RE-coustmer'!$U$4:$U$1300,0),1),"")," ")</f>
        <v xml:space="preserve"> </v>
      </c>
    </row>
    <row r="506" spans="2:8" ht="15.75">
      <c r="B506" s="8" t="str">
        <f t="shared" ref="B506" si="992">IF(AND($O$5&gt;0,B502&lt;$O$5),B502+1,"")</f>
        <v/>
      </c>
      <c r="C506" s="36" t="str">
        <f>IFERROR(IF($C$1&lt;&gt;"",INDEX(OUT!$C$4:$C$1300,MATCH($B506,OUT!$U$4:$U$1300,0),1),"")," ")</f>
        <v xml:space="preserve"> </v>
      </c>
      <c r="D506" s="35" t="str">
        <f>IFERROR(IF($C$1&lt;&gt;"",INDEX(OUT!$D$4:$D$1300,MATCH($B506,OUT!$U$4:$U$1300,0),1),"")," ")</f>
        <v xml:space="preserve"> </v>
      </c>
      <c r="E506" s="35" t="str">
        <f t="shared" ref="E506" si="993">IF(AND($C$1&lt;&gt;"",ISNUMBER(B506)),"منصرف","")</f>
        <v/>
      </c>
      <c r="F506" s="18" t="str">
        <f>IFERROR(IF($C$1&lt;&gt;"",INDEX(OUT!$G$4:$G$1300,MATCH($B506,OUT!$U$4:$U$1300,0),1),"")," ")</f>
        <v xml:space="preserve"> </v>
      </c>
      <c r="G506" s="32" t="str">
        <f>IFERROR(IF($C$1&lt;&gt;"",INDEX(OUT!$H$4:$H$1300,MATCH($B506,OUT!$U$4:$U$1300,0),1),"")," ")</f>
        <v xml:space="preserve"> </v>
      </c>
      <c r="H506" s="34" t="str">
        <f>IFERROR(IF($C$1&lt;&gt;"",INDEX(OUT!$I$4:$I$1300,MATCH($B506,OUT!$U$4:$U$1300,0),1),"")," ")</f>
        <v xml:space="preserve"> </v>
      </c>
    </row>
    <row r="507" spans="2:8" ht="15.75">
      <c r="B507" s="31" t="str">
        <f t="shared" ref="B507" si="994">IF(AND($P$5&gt;0,B503&lt;$M$5),B503+1,"")</f>
        <v/>
      </c>
      <c r="C507" s="36" t="str">
        <f>IFERROR(IF($C$1&lt;&gt;"",INDEX('RE-Supplier'!$C$4:$C$1300,MATCH($B507,'RE-Supplier'!$U$4:$U$1300,0),1),"")," ")</f>
        <v xml:space="preserve"> </v>
      </c>
      <c r="D507" s="35" t="str">
        <f>IFERROR(IF($C$1&lt;&gt;"",INDEX('RE-Supplier'!$D$4:$D$1300,MATCH($B507,'RE-Supplier'!$U$4:$U$1300,0),1),"")," ")</f>
        <v xml:space="preserve"> </v>
      </c>
      <c r="E507" s="35" t="str">
        <f t="shared" ref="E507" si="995">IF(AND($C$1&lt;&gt;"",ISNUMBER(B507)),"مرتجع مورد","")</f>
        <v/>
      </c>
      <c r="F507" s="18" t="str">
        <f>IFERROR(IF($C$1&lt;&gt;"",INDEX('RE-Supplier'!$G$4:$G$1300,MATCH($B507,'RE-Supplier'!$U$4:$U$1300,0),1),"")," ")</f>
        <v xml:space="preserve"> </v>
      </c>
      <c r="G507" s="32" t="str">
        <f>IFERROR(IF($C$1&lt;&gt;"",INDEX('RE-Supplier'!$H$4:$H$1300,MATCH($B507,'RE-Supplier'!$U$4:$U$1300,0),1),"")," ")</f>
        <v xml:space="preserve"> </v>
      </c>
      <c r="H507" s="34" t="str">
        <f>IFERROR(IF($C$1&lt;&gt;"",INDEX('RE-Supplier'!$I$4:$I$1300,MATCH($B507,'RE-Supplier'!$U$4:$U$1300,0),1),"")," ")</f>
        <v xml:space="preserve"> </v>
      </c>
    </row>
    <row r="508" spans="2:8" ht="15.75">
      <c r="B508" s="29" t="str">
        <f t="shared" ref="B508" si="996">IF(AND($M$5&gt;0,B504&lt;$M$5),B504+1,"")</f>
        <v/>
      </c>
      <c r="C508" s="36" t="str">
        <f>IFERROR(IF($C$1&lt;&gt;"",INDEX(ADD!$C$4:$C$1300,MATCH($B508,ADD!$U$4:$U$1300,0),1),"")," ")</f>
        <v xml:space="preserve"> </v>
      </c>
      <c r="D508" s="35" t="str">
        <f>IFERROR(IF($C$1&lt;&gt;"",INDEX(ADD!$D$4:$D$1300,MATCH($B508,ADD!$U$4:$U$1300,0),1),"")," ")</f>
        <v xml:space="preserve"> </v>
      </c>
      <c r="E508" s="35" t="str">
        <f t="shared" ref="E508" si="997">IF(AND($C$1&lt;&gt;"",ISNUMBER(B508)),"وارد","")</f>
        <v/>
      </c>
      <c r="F508" s="18" t="str">
        <f>IFERROR(IF($C$1&lt;&gt;"",INDEX(ADD!$G$4:$G$1300,MATCH($B508,ADD!$U$4:$U$1300,0),1),"")," ")</f>
        <v xml:space="preserve"> </v>
      </c>
      <c r="G508" s="32" t="str">
        <f>IFERROR(IF($C$1&lt;&gt;"",INDEX(ADD!$H$4:$H$1300,MATCH($B508,ADD!$U$4:$U$1300,0),1),"")," ")</f>
        <v xml:space="preserve"> </v>
      </c>
      <c r="H508" s="34" t="str">
        <f>IFERROR(IF($C$1&lt;&gt;"",INDEX(ADD!$I$4:$I$1300,MATCH($B508,ADD!$U$4:$U$1300,0),1),"")," ")</f>
        <v xml:space="preserve"> </v>
      </c>
    </row>
    <row r="509" spans="2:8" ht="15.75">
      <c r="B509" s="30" t="str">
        <f t="shared" ref="B509" si="998">IF(AND($N$5&gt;0,B505&lt;$N$5),B505+1,"")</f>
        <v/>
      </c>
      <c r="C509" s="36" t="str">
        <f>IFERROR(IF($C$1&lt;&gt;"",INDEX('RE-coustmer'!$C$4:$C$1300,MATCH($B509,'RE-coustmer'!$U$4:$U$1300,0),1),"")," ")</f>
        <v xml:space="preserve"> </v>
      </c>
      <c r="D509" s="35" t="str">
        <f>IFERROR(IF($C$1&lt;&gt;"",INDEX('RE-coustmer'!$D$4:$D$1300,MATCH($B509,'RE-coustmer'!$U$4:$U$1300,0),1),"")," ")</f>
        <v xml:space="preserve"> </v>
      </c>
      <c r="E509" s="35" t="str">
        <f t="shared" ref="E509" si="999">IF(AND($C$1&lt;&gt;"",ISNUMBER(B509)),"مرتجع عميل","")</f>
        <v/>
      </c>
      <c r="F509" s="18" t="str">
        <f>IFERROR(IF($C$1&lt;&gt;"",INDEX('RE-coustmer'!$G$4:$G$1300,MATCH($B509,OUT!$U$4:$U$1300,0),1),"")," ")</f>
        <v xml:space="preserve"> </v>
      </c>
      <c r="G509" s="32" t="str">
        <f>IFERROR(IF($C$1&lt;&gt;"",INDEX('RE-coustmer'!$H$4:$H$1300,MATCH($B509,'RE-coustmer'!$U$4:$U$1300,0),1),"")," ")</f>
        <v xml:space="preserve"> </v>
      </c>
      <c r="H509" s="34" t="str">
        <f>IFERROR(IF($C$1&lt;&gt;"",INDEX('RE-coustmer'!$I$4:$I$1300,MATCH($B509,'RE-coustmer'!$U$4:$U$1300,0),1),"")," ")</f>
        <v xml:space="preserve"> </v>
      </c>
    </row>
    <row r="510" spans="2:8" ht="15.75">
      <c r="B510" s="8" t="str">
        <f t="shared" ref="B510" si="1000">IF(AND($O$5&gt;0,B506&lt;$O$5),B506+1,"")</f>
        <v/>
      </c>
      <c r="C510" s="36" t="str">
        <f>IFERROR(IF($C$1&lt;&gt;"",INDEX(OUT!$C$4:$C$1300,MATCH($B510,OUT!$U$4:$U$1300,0),1),"")," ")</f>
        <v xml:space="preserve"> </v>
      </c>
      <c r="D510" s="35" t="str">
        <f>IFERROR(IF($C$1&lt;&gt;"",INDEX(OUT!$D$4:$D$1300,MATCH($B510,OUT!$U$4:$U$1300,0),1),"")," ")</f>
        <v xml:space="preserve"> </v>
      </c>
      <c r="E510" s="35" t="str">
        <f t="shared" ref="E510" si="1001">IF(AND($C$1&lt;&gt;"",ISNUMBER(B510)),"منصرف","")</f>
        <v/>
      </c>
      <c r="F510" s="18" t="str">
        <f>IFERROR(IF($C$1&lt;&gt;"",INDEX(OUT!$G$4:$G$1300,MATCH($B510,OUT!$U$4:$U$1300,0),1),"")," ")</f>
        <v xml:space="preserve"> </v>
      </c>
      <c r="G510" s="32" t="str">
        <f>IFERROR(IF($C$1&lt;&gt;"",INDEX(OUT!$H$4:$H$1300,MATCH($B510,OUT!$U$4:$U$1300,0),1),"")," ")</f>
        <v xml:space="preserve"> </v>
      </c>
      <c r="H510" s="34" t="str">
        <f>IFERROR(IF($C$1&lt;&gt;"",INDEX(OUT!$I$4:$I$1300,MATCH($B510,OUT!$U$4:$U$1300,0),1),"")," ")</f>
        <v xml:space="preserve"> </v>
      </c>
    </row>
    <row r="511" spans="2:8" ht="15.75">
      <c r="B511" s="31" t="str">
        <f t="shared" ref="B511" si="1002">IF(AND($P$5&gt;0,B507&lt;$M$5),B507+1,"")</f>
        <v/>
      </c>
      <c r="C511" s="36" t="str">
        <f>IFERROR(IF($C$1&lt;&gt;"",INDEX('RE-Supplier'!$C$4:$C$1300,MATCH($B511,'RE-Supplier'!$U$4:$U$1300,0),1),"")," ")</f>
        <v xml:space="preserve"> </v>
      </c>
      <c r="D511" s="35" t="str">
        <f>IFERROR(IF($C$1&lt;&gt;"",INDEX('RE-Supplier'!$D$4:$D$1300,MATCH($B511,'RE-Supplier'!$U$4:$U$1300,0),1),"")," ")</f>
        <v xml:space="preserve"> </v>
      </c>
      <c r="E511" s="35" t="str">
        <f t="shared" ref="E511" si="1003">IF(AND($C$1&lt;&gt;"",ISNUMBER(B511)),"مرتجع مورد","")</f>
        <v/>
      </c>
      <c r="F511" s="18" t="str">
        <f>IFERROR(IF($C$1&lt;&gt;"",INDEX('RE-Supplier'!$G$4:$G$1300,MATCH($B511,'RE-Supplier'!$U$4:$U$1300,0),1),"")," ")</f>
        <v xml:space="preserve"> </v>
      </c>
      <c r="G511" s="32" t="str">
        <f>IFERROR(IF($C$1&lt;&gt;"",INDEX('RE-Supplier'!$H$4:$H$1300,MATCH($B511,'RE-Supplier'!$U$4:$U$1300,0),1),"")," ")</f>
        <v xml:space="preserve"> </v>
      </c>
      <c r="H511" s="34" t="str">
        <f>IFERROR(IF($C$1&lt;&gt;"",INDEX('RE-Supplier'!$I$4:$I$1300,MATCH($B511,'RE-Supplier'!$U$4:$U$1300,0),1),"")," ")</f>
        <v xml:space="preserve"> </v>
      </c>
    </row>
    <row r="512" spans="2:8" ht="15.75">
      <c r="B512" s="29" t="str">
        <f t="shared" ref="B512" si="1004">IF(AND($M$5&gt;0,B508&lt;$M$5),B508+1,"")</f>
        <v/>
      </c>
      <c r="C512" s="36" t="str">
        <f>IFERROR(IF($C$1&lt;&gt;"",INDEX(ADD!$C$4:$C$1300,MATCH($B512,ADD!$U$4:$U$1300,0),1),"")," ")</f>
        <v xml:space="preserve"> </v>
      </c>
      <c r="D512" s="35" t="str">
        <f>IFERROR(IF($C$1&lt;&gt;"",INDEX(ADD!$D$4:$D$1300,MATCH($B512,ADD!$U$4:$U$1300,0),1),"")," ")</f>
        <v xml:space="preserve"> </v>
      </c>
      <c r="E512" s="35" t="str">
        <f t="shared" ref="E512" si="1005">IF(AND($C$1&lt;&gt;"",ISNUMBER(B512)),"وارد","")</f>
        <v/>
      </c>
      <c r="F512" s="18" t="str">
        <f>IFERROR(IF($C$1&lt;&gt;"",INDEX(ADD!$G$4:$G$1300,MATCH($B512,ADD!$U$4:$U$1300,0),1),"")," ")</f>
        <v xml:space="preserve"> </v>
      </c>
      <c r="G512" s="32" t="str">
        <f>IFERROR(IF($C$1&lt;&gt;"",INDEX(ADD!$H$4:$H$1300,MATCH($B512,ADD!$U$4:$U$1300,0),1),"")," ")</f>
        <v xml:space="preserve"> </v>
      </c>
      <c r="H512" s="34" t="str">
        <f>IFERROR(IF($C$1&lt;&gt;"",INDEX(ADD!$I$4:$I$1300,MATCH($B512,ADD!$U$4:$U$1300,0),1),"")," ")</f>
        <v xml:space="preserve"> </v>
      </c>
    </row>
    <row r="513" spans="2:8" ht="15.75">
      <c r="B513" s="30" t="str">
        <f t="shared" ref="B513" si="1006">IF(AND($N$5&gt;0,B509&lt;$N$5),B509+1,"")</f>
        <v/>
      </c>
      <c r="C513" s="36" t="str">
        <f>IFERROR(IF($C$1&lt;&gt;"",INDEX('RE-coustmer'!$C$4:$C$1300,MATCH($B513,'RE-coustmer'!$U$4:$U$1300,0),1),"")," ")</f>
        <v xml:space="preserve"> </v>
      </c>
      <c r="D513" s="35" t="str">
        <f>IFERROR(IF($C$1&lt;&gt;"",INDEX('RE-coustmer'!$D$4:$D$1300,MATCH($B513,'RE-coustmer'!$U$4:$U$1300,0),1),"")," ")</f>
        <v xml:space="preserve"> </v>
      </c>
      <c r="E513" s="35" t="str">
        <f t="shared" ref="E513" si="1007">IF(AND($C$1&lt;&gt;"",ISNUMBER(B513)),"مرتجع عميل","")</f>
        <v/>
      </c>
      <c r="F513" s="18" t="str">
        <f>IFERROR(IF($C$1&lt;&gt;"",INDEX('RE-coustmer'!$G$4:$G$1300,MATCH($B513,OUT!$U$4:$U$1300,0),1),"")," ")</f>
        <v xml:space="preserve"> </v>
      </c>
      <c r="G513" s="32" t="str">
        <f>IFERROR(IF($C$1&lt;&gt;"",INDEX('RE-coustmer'!$H$4:$H$1300,MATCH($B513,'RE-coustmer'!$U$4:$U$1300,0),1),"")," ")</f>
        <v xml:space="preserve"> </v>
      </c>
      <c r="H513" s="34" t="str">
        <f>IFERROR(IF($C$1&lt;&gt;"",INDEX('RE-coustmer'!$I$4:$I$1300,MATCH($B513,'RE-coustmer'!$U$4:$U$1300,0),1),"")," ")</f>
        <v xml:space="preserve"> </v>
      </c>
    </row>
    <row r="514" spans="2:8" ht="15.75">
      <c r="B514" s="8" t="str">
        <f t="shared" ref="B514" si="1008">IF(AND($O$5&gt;0,B510&lt;$O$5),B510+1,"")</f>
        <v/>
      </c>
      <c r="C514" s="36" t="str">
        <f>IFERROR(IF($C$1&lt;&gt;"",INDEX(OUT!$C$4:$C$1300,MATCH($B514,OUT!$U$4:$U$1300,0),1),"")," ")</f>
        <v xml:space="preserve"> </v>
      </c>
      <c r="D514" s="35" t="str">
        <f>IFERROR(IF($C$1&lt;&gt;"",INDEX(OUT!$D$4:$D$1300,MATCH($B514,OUT!$U$4:$U$1300,0),1),"")," ")</f>
        <v xml:space="preserve"> </v>
      </c>
      <c r="E514" s="35" t="str">
        <f t="shared" ref="E514" si="1009">IF(AND($C$1&lt;&gt;"",ISNUMBER(B514)),"منصرف","")</f>
        <v/>
      </c>
      <c r="F514" s="18" t="str">
        <f>IFERROR(IF($C$1&lt;&gt;"",INDEX(OUT!$G$4:$G$1300,MATCH($B514,OUT!$U$4:$U$1300,0),1),"")," ")</f>
        <v xml:space="preserve"> </v>
      </c>
      <c r="G514" s="32" t="str">
        <f>IFERROR(IF($C$1&lt;&gt;"",INDEX(OUT!$H$4:$H$1300,MATCH($B514,OUT!$U$4:$U$1300,0),1),"")," ")</f>
        <v xml:space="preserve"> </v>
      </c>
      <c r="H514" s="34" t="str">
        <f>IFERROR(IF($C$1&lt;&gt;"",INDEX(OUT!$I$4:$I$1300,MATCH($B514,OUT!$U$4:$U$1300,0),1),"")," ")</f>
        <v xml:space="preserve"> </v>
      </c>
    </row>
    <row r="515" spans="2:8" ht="15.75">
      <c r="B515" s="31" t="str">
        <f t="shared" ref="B515" si="1010">IF(AND($P$5&gt;0,B511&lt;$M$5),B511+1,"")</f>
        <v/>
      </c>
      <c r="C515" s="36" t="str">
        <f>IFERROR(IF($C$1&lt;&gt;"",INDEX('RE-Supplier'!$C$4:$C$1300,MATCH($B515,'RE-Supplier'!$U$4:$U$1300,0),1),"")," ")</f>
        <v xml:space="preserve"> </v>
      </c>
      <c r="D515" s="35" t="str">
        <f>IFERROR(IF($C$1&lt;&gt;"",INDEX('RE-Supplier'!$D$4:$D$1300,MATCH($B515,'RE-Supplier'!$U$4:$U$1300,0),1),"")," ")</f>
        <v xml:space="preserve"> </v>
      </c>
      <c r="E515" s="35" t="str">
        <f t="shared" ref="E515" si="1011">IF(AND($C$1&lt;&gt;"",ISNUMBER(B515)),"مرتجع مورد","")</f>
        <v/>
      </c>
      <c r="F515" s="18" t="str">
        <f>IFERROR(IF($C$1&lt;&gt;"",INDEX('RE-Supplier'!$G$4:$G$1300,MATCH($B515,'RE-Supplier'!$U$4:$U$1300,0),1),"")," ")</f>
        <v xml:space="preserve"> </v>
      </c>
      <c r="G515" s="32" t="str">
        <f>IFERROR(IF($C$1&lt;&gt;"",INDEX('RE-Supplier'!$H$4:$H$1300,MATCH($B515,'RE-Supplier'!$U$4:$U$1300,0),1),"")," ")</f>
        <v xml:space="preserve"> </v>
      </c>
      <c r="H515" s="34" t="str">
        <f>IFERROR(IF($C$1&lt;&gt;"",INDEX('RE-Supplier'!$I$4:$I$1300,MATCH($B515,'RE-Supplier'!$U$4:$U$1300,0),1),"")," ")</f>
        <v xml:space="preserve"> </v>
      </c>
    </row>
    <row r="516" spans="2:8" ht="15.75">
      <c r="B516" s="29" t="str">
        <f t="shared" ref="B516" si="1012">IF(AND($M$5&gt;0,B512&lt;$M$5),B512+1,"")</f>
        <v/>
      </c>
      <c r="C516" s="36" t="str">
        <f>IFERROR(IF($C$1&lt;&gt;"",INDEX(ADD!$C$4:$C$1300,MATCH($B516,ADD!$U$4:$U$1300,0),1),"")," ")</f>
        <v xml:space="preserve"> </v>
      </c>
      <c r="D516" s="35" t="str">
        <f>IFERROR(IF($C$1&lt;&gt;"",INDEX(ADD!$D$4:$D$1300,MATCH($B516,ADD!$U$4:$U$1300,0),1),"")," ")</f>
        <v xml:space="preserve"> </v>
      </c>
      <c r="E516" s="35" t="str">
        <f t="shared" ref="E516" si="1013">IF(AND($C$1&lt;&gt;"",ISNUMBER(B516)),"وارد","")</f>
        <v/>
      </c>
      <c r="F516" s="18" t="str">
        <f>IFERROR(IF($C$1&lt;&gt;"",INDEX(ADD!$G$4:$G$1300,MATCH($B516,ADD!$U$4:$U$1300,0),1),"")," ")</f>
        <v xml:space="preserve"> </v>
      </c>
      <c r="G516" s="32" t="str">
        <f>IFERROR(IF($C$1&lt;&gt;"",INDEX(ADD!$H$4:$H$1300,MATCH($B516,ADD!$U$4:$U$1300,0),1),"")," ")</f>
        <v xml:space="preserve"> </v>
      </c>
      <c r="H516" s="34" t="str">
        <f>IFERROR(IF($C$1&lt;&gt;"",INDEX(ADD!$I$4:$I$1300,MATCH($B516,ADD!$U$4:$U$1300,0),1),"")," ")</f>
        <v xml:space="preserve"> </v>
      </c>
    </row>
    <row r="517" spans="2:8" ht="15.75">
      <c r="B517" s="30" t="str">
        <f t="shared" ref="B517" si="1014">IF(AND($N$5&gt;0,B513&lt;$N$5),B513+1,"")</f>
        <v/>
      </c>
      <c r="C517" s="36" t="str">
        <f>IFERROR(IF($C$1&lt;&gt;"",INDEX('RE-coustmer'!$C$4:$C$1300,MATCH($B517,'RE-coustmer'!$U$4:$U$1300,0),1),"")," ")</f>
        <v xml:space="preserve"> </v>
      </c>
      <c r="D517" s="35" t="str">
        <f>IFERROR(IF($C$1&lt;&gt;"",INDEX('RE-coustmer'!$D$4:$D$1300,MATCH($B517,'RE-coustmer'!$U$4:$U$1300,0),1),"")," ")</f>
        <v xml:space="preserve"> </v>
      </c>
      <c r="E517" s="35" t="str">
        <f t="shared" ref="E517" si="1015">IF(AND($C$1&lt;&gt;"",ISNUMBER(B517)),"مرتجع عميل","")</f>
        <v/>
      </c>
      <c r="F517" s="18" t="str">
        <f>IFERROR(IF($C$1&lt;&gt;"",INDEX('RE-coustmer'!$G$4:$G$1300,MATCH($B517,OUT!$U$4:$U$1300,0),1),"")," ")</f>
        <v xml:space="preserve"> </v>
      </c>
      <c r="G517" s="32" t="str">
        <f>IFERROR(IF($C$1&lt;&gt;"",INDEX('RE-coustmer'!$H$4:$H$1300,MATCH($B517,'RE-coustmer'!$U$4:$U$1300,0),1),"")," ")</f>
        <v xml:space="preserve"> </v>
      </c>
      <c r="H517" s="34" t="str">
        <f>IFERROR(IF($C$1&lt;&gt;"",INDEX('RE-coustmer'!$I$4:$I$1300,MATCH($B517,'RE-coustmer'!$U$4:$U$1300,0),1),"")," ")</f>
        <v xml:space="preserve"> </v>
      </c>
    </row>
    <row r="518" spans="2:8" ht="15.75">
      <c r="B518" s="8" t="str">
        <f t="shared" ref="B518" si="1016">IF(AND($O$5&gt;0,B514&lt;$O$5),B514+1,"")</f>
        <v/>
      </c>
      <c r="C518" s="36" t="str">
        <f>IFERROR(IF($C$1&lt;&gt;"",INDEX(OUT!$C$4:$C$1300,MATCH($B518,OUT!$U$4:$U$1300,0),1),"")," ")</f>
        <v xml:space="preserve"> </v>
      </c>
      <c r="D518" s="35" t="str">
        <f>IFERROR(IF($C$1&lt;&gt;"",INDEX(OUT!$D$4:$D$1300,MATCH($B518,OUT!$U$4:$U$1300,0),1),"")," ")</f>
        <v xml:space="preserve"> </v>
      </c>
      <c r="E518" s="35" t="str">
        <f t="shared" ref="E518" si="1017">IF(AND($C$1&lt;&gt;"",ISNUMBER(B518)),"منصرف","")</f>
        <v/>
      </c>
      <c r="F518" s="18" t="str">
        <f>IFERROR(IF($C$1&lt;&gt;"",INDEX(OUT!$G$4:$G$1300,MATCH($B518,OUT!$U$4:$U$1300,0),1),"")," ")</f>
        <v xml:space="preserve"> </v>
      </c>
      <c r="G518" s="32" t="str">
        <f>IFERROR(IF($C$1&lt;&gt;"",INDEX(OUT!$H$4:$H$1300,MATCH($B518,OUT!$U$4:$U$1300,0),1),"")," ")</f>
        <v xml:space="preserve"> </v>
      </c>
      <c r="H518" s="34" t="str">
        <f>IFERROR(IF($C$1&lt;&gt;"",INDEX(OUT!$I$4:$I$1300,MATCH($B518,OUT!$U$4:$U$1300,0),1),"")," ")</f>
        <v xml:space="preserve"> </v>
      </c>
    </row>
    <row r="519" spans="2:8" ht="15.75">
      <c r="B519" s="31" t="str">
        <f t="shared" ref="B519" si="1018">IF(AND($P$5&gt;0,B515&lt;$M$5),B515+1,"")</f>
        <v/>
      </c>
      <c r="C519" s="36" t="str">
        <f>IFERROR(IF($C$1&lt;&gt;"",INDEX('RE-Supplier'!$C$4:$C$1300,MATCH($B519,'RE-Supplier'!$U$4:$U$1300,0),1),"")," ")</f>
        <v xml:space="preserve"> </v>
      </c>
      <c r="D519" s="35" t="str">
        <f>IFERROR(IF($C$1&lt;&gt;"",INDEX('RE-Supplier'!$D$4:$D$1300,MATCH($B519,'RE-Supplier'!$U$4:$U$1300,0),1),"")," ")</f>
        <v xml:space="preserve"> </v>
      </c>
      <c r="E519" s="35" t="str">
        <f t="shared" ref="E519" si="1019">IF(AND($C$1&lt;&gt;"",ISNUMBER(B519)),"مرتجع مورد","")</f>
        <v/>
      </c>
      <c r="F519" s="18" t="str">
        <f>IFERROR(IF($C$1&lt;&gt;"",INDEX('RE-Supplier'!$G$4:$G$1300,MATCH($B519,'RE-Supplier'!$U$4:$U$1300,0),1),"")," ")</f>
        <v xml:space="preserve"> </v>
      </c>
      <c r="G519" s="32" t="str">
        <f>IFERROR(IF($C$1&lt;&gt;"",INDEX('RE-Supplier'!$H$4:$H$1300,MATCH($B519,'RE-Supplier'!$U$4:$U$1300,0),1),"")," ")</f>
        <v xml:space="preserve"> </v>
      </c>
      <c r="H519" s="34" t="str">
        <f>IFERROR(IF($C$1&lt;&gt;"",INDEX('RE-Supplier'!$I$4:$I$1300,MATCH($B519,'RE-Supplier'!$U$4:$U$1300,0),1),"")," ")</f>
        <v xml:space="preserve"> </v>
      </c>
    </row>
    <row r="520" spans="2:8" ht="15.75">
      <c r="B520" s="29" t="str">
        <f t="shared" ref="B520" si="1020">IF(AND($M$5&gt;0,B516&lt;$M$5),B516+1,"")</f>
        <v/>
      </c>
      <c r="C520" s="36" t="str">
        <f>IFERROR(IF($C$1&lt;&gt;"",INDEX(ADD!$C$4:$C$1300,MATCH($B520,ADD!$U$4:$U$1300,0),1),"")," ")</f>
        <v xml:space="preserve"> </v>
      </c>
      <c r="D520" s="35" t="str">
        <f>IFERROR(IF($C$1&lt;&gt;"",INDEX(ADD!$D$4:$D$1300,MATCH($B520,ADD!$U$4:$U$1300,0),1),"")," ")</f>
        <v xml:space="preserve"> </v>
      </c>
      <c r="E520" s="35" t="str">
        <f t="shared" ref="E520" si="1021">IF(AND($C$1&lt;&gt;"",ISNUMBER(B520)),"وارد","")</f>
        <v/>
      </c>
      <c r="F520" s="18" t="str">
        <f>IFERROR(IF($C$1&lt;&gt;"",INDEX(ADD!$G$4:$G$1300,MATCH($B520,ADD!$U$4:$U$1300,0),1),"")," ")</f>
        <v xml:space="preserve"> </v>
      </c>
      <c r="G520" s="32" t="str">
        <f>IFERROR(IF($C$1&lt;&gt;"",INDEX(ADD!$H$4:$H$1300,MATCH($B520,ADD!$U$4:$U$1300,0),1),"")," ")</f>
        <v xml:space="preserve"> </v>
      </c>
      <c r="H520" s="34" t="str">
        <f>IFERROR(IF($C$1&lt;&gt;"",INDEX(ADD!$I$4:$I$1300,MATCH($B520,ADD!$U$4:$U$1300,0),1),"")," ")</f>
        <v xml:space="preserve"> </v>
      </c>
    </row>
    <row r="521" spans="2:8" ht="15.75">
      <c r="B521" s="30" t="str">
        <f t="shared" ref="B521" si="1022">IF(AND($N$5&gt;0,B517&lt;$N$5),B517+1,"")</f>
        <v/>
      </c>
      <c r="C521" s="36" t="str">
        <f>IFERROR(IF($C$1&lt;&gt;"",INDEX('RE-coustmer'!$C$4:$C$1300,MATCH($B521,'RE-coustmer'!$U$4:$U$1300,0),1),"")," ")</f>
        <v xml:space="preserve"> </v>
      </c>
      <c r="D521" s="35" t="str">
        <f>IFERROR(IF($C$1&lt;&gt;"",INDEX('RE-coustmer'!$D$4:$D$1300,MATCH($B521,'RE-coustmer'!$U$4:$U$1300,0),1),"")," ")</f>
        <v xml:space="preserve"> </v>
      </c>
      <c r="E521" s="35" t="str">
        <f t="shared" ref="E521" si="1023">IF(AND($C$1&lt;&gt;"",ISNUMBER(B521)),"مرتجع عميل","")</f>
        <v/>
      </c>
      <c r="F521" s="18" t="str">
        <f>IFERROR(IF($C$1&lt;&gt;"",INDEX('RE-coustmer'!$G$4:$G$1300,MATCH($B521,OUT!$U$4:$U$1300,0),1),"")," ")</f>
        <v xml:space="preserve"> </v>
      </c>
      <c r="G521" s="32" t="str">
        <f>IFERROR(IF($C$1&lt;&gt;"",INDEX('RE-coustmer'!$H$4:$H$1300,MATCH($B521,'RE-coustmer'!$U$4:$U$1300,0),1),"")," ")</f>
        <v xml:space="preserve"> </v>
      </c>
      <c r="H521" s="34" t="str">
        <f>IFERROR(IF($C$1&lt;&gt;"",INDEX('RE-coustmer'!$I$4:$I$1300,MATCH($B521,'RE-coustmer'!$U$4:$U$1300,0),1),"")," ")</f>
        <v xml:space="preserve"> </v>
      </c>
    </row>
    <row r="522" spans="2:8" ht="15.75">
      <c r="B522" s="8" t="str">
        <f t="shared" ref="B522" si="1024">IF(AND($O$5&gt;0,B518&lt;$O$5),B518+1,"")</f>
        <v/>
      </c>
      <c r="C522" s="36" t="str">
        <f>IFERROR(IF($C$1&lt;&gt;"",INDEX(OUT!$C$4:$C$1300,MATCH($B522,OUT!$U$4:$U$1300,0),1),"")," ")</f>
        <v xml:space="preserve"> </v>
      </c>
      <c r="D522" s="35" t="str">
        <f>IFERROR(IF($C$1&lt;&gt;"",INDEX(OUT!$D$4:$D$1300,MATCH($B522,OUT!$U$4:$U$1300,0),1),"")," ")</f>
        <v xml:space="preserve"> </v>
      </c>
      <c r="E522" s="35" t="str">
        <f t="shared" ref="E522" si="1025">IF(AND($C$1&lt;&gt;"",ISNUMBER(B522)),"منصرف","")</f>
        <v/>
      </c>
      <c r="F522" s="18" t="str">
        <f>IFERROR(IF($C$1&lt;&gt;"",INDEX(OUT!$G$4:$G$1300,MATCH($B522,OUT!$U$4:$U$1300,0),1),"")," ")</f>
        <v xml:space="preserve"> </v>
      </c>
      <c r="G522" s="32" t="str">
        <f>IFERROR(IF($C$1&lt;&gt;"",INDEX(OUT!$H$4:$H$1300,MATCH($B522,OUT!$U$4:$U$1300,0),1),"")," ")</f>
        <v xml:space="preserve"> </v>
      </c>
      <c r="H522" s="34" t="str">
        <f>IFERROR(IF($C$1&lt;&gt;"",INDEX(OUT!$I$4:$I$1300,MATCH($B522,OUT!$U$4:$U$1300,0),1),"")," ")</f>
        <v xml:space="preserve"> </v>
      </c>
    </row>
    <row r="523" spans="2:8" ht="15.75">
      <c r="B523" s="31" t="str">
        <f t="shared" ref="B523" si="1026">IF(AND($P$5&gt;0,B519&lt;$M$5),B519+1,"")</f>
        <v/>
      </c>
      <c r="C523" s="36" t="str">
        <f>IFERROR(IF($C$1&lt;&gt;"",INDEX('RE-Supplier'!$C$4:$C$1300,MATCH($B523,'RE-Supplier'!$U$4:$U$1300,0),1),"")," ")</f>
        <v xml:space="preserve"> </v>
      </c>
      <c r="D523" s="35" t="str">
        <f>IFERROR(IF($C$1&lt;&gt;"",INDEX('RE-Supplier'!$D$4:$D$1300,MATCH($B523,'RE-Supplier'!$U$4:$U$1300,0),1),"")," ")</f>
        <v xml:space="preserve"> </v>
      </c>
      <c r="E523" s="35" t="str">
        <f t="shared" ref="E523" si="1027">IF(AND($C$1&lt;&gt;"",ISNUMBER(B523)),"مرتجع مورد","")</f>
        <v/>
      </c>
      <c r="F523" s="18" t="str">
        <f>IFERROR(IF($C$1&lt;&gt;"",INDEX('RE-Supplier'!$G$4:$G$1300,MATCH($B523,'RE-Supplier'!$U$4:$U$1300,0),1),"")," ")</f>
        <v xml:space="preserve"> </v>
      </c>
      <c r="G523" s="32" t="str">
        <f>IFERROR(IF($C$1&lt;&gt;"",INDEX('RE-Supplier'!$H$4:$H$1300,MATCH($B523,'RE-Supplier'!$U$4:$U$1300,0),1),"")," ")</f>
        <v xml:space="preserve"> </v>
      </c>
      <c r="H523" s="34" t="str">
        <f>IFERROR(IF($C$1&lt;&gt;"",INDEX('RE-Supplier'!$I$4:$I$1300,MATCH($B523,'RE-Supplier'!$U$4:$U$1300,0),1),"")," ")</f>
        <v xml:space="preserve"> </v>
      </c>
    </row>
    <row r="524" spans="2:8" ht="15.75">
      <c r="B524" s="29" t="str">
        <f t="shared" ref="B524" si="1028">IF(AND($M$5&gt;0,B520&lt;$M$5),B520+1,"")</f>
        <v/>
      </c>
      <c r="C524" s="36" t="str">
        <f>IFERROR(IF($C$1&lt;&gt;"",INDEX(ADD!$C$4:$C$1300,MATCH($B524,ADD!$U$4:$U$1300,0),1),"")," ")</f>
        <v xml:space="preserve"> </v>
      </c>
      <c r="D524" s="35" t="str">
        <f>IFERROR(IF($C$1&lt;&gt;"",INDEX(ADD!$D$4:$D$1300,MATCH($B524,ADD!$U$4:$U$1300,0),1),"")," ")</f>
        <v xml:space="preserve"> </v>
      </c>
      <c r="E524" s="35" t="str">
        <f t="shared" ref="E524" si="1029">IF(AND($C$1&lt;&gt;"",ISNUMBER(B524)),"وارد","")</f>
        <v/>
      </c>
      <c r="F524" s="18" t="str">
        <f>IFERROR(IF($C$1&lt;&gt;"",INDEX(ADD!$G$4:$G$1300,MATCH($B524,ADD!$U$4:$U$1300,0),1),"")," ")</f>
        <v xml:space="preserve"> </v>
      </c>
      <c r="G524" s="32" t="str">
        <f>IFERROR(IF($C$1&lt;&gt;"",INDEX(ADD!$H$4:$H$1300,MATCH($B524,ADD!$U$4:$U$1300,0),1),"")," ")</f>
        <v xml:space="preserve"> </v>
      </c>
      <c r="H524" s="34" t="str">
        <f>IFERROR(IF($C$1&lt;&gt;"",INDEX(ADD!$I$4:$I$1300,MATCH($B524,ADD!$U$4:$U$1300,0),1),"")," ")</f>
        <v xml:space="preserve"> </v>
      </c>
    </row>
    <row r="525" spans="2:8" ht="15.75">
      <c r="B525" s="30" t="str">
        <f t="shared" ref="B525" si="1030">IF(AND($N$5&gt;0,B521&lt;$N$5),B521+1,"")</f>
        <v/>
      </c>
      <c r="C525" s="36" t="str">
        <f>IFERROR(IF($C$1&lt;&gt;"",INDEX('RE-coustmer'!$C$4:$C$1300,MATCH($B525,'RE-coustmer'!$U$4:$U$1300,0),1),"")," ")</f>
        <v xml:space="preserve"> </v>
      </c>
      <c r="D525" s="35" t="str">
        <f>IFERROR(IF($C$1&lt;&gt;"",INDEX('RE-coustmer'!$D$4:$D$1300,MATCH($B525,'RE-coustmer'!$U$4:$U$1300,0),1),"")," ")</f>
        <v xml:space="preserve"> </v>
      </c>
      <c r="E525" s="35" t="str">
        <f t="shared" ref="E525" si="1031">IF(AND($C$1&lt;&gt;"",ISNUMBER(B525)),"مرتجع عميل","")</f>
        <v/>
      </c>
      <c r="F525" s="18" t="str">
        <f>IFERROR(IF($C$1&lt;&gt;"",INDEX('RE-coustmer'!$G$4:$G$1300,MATCH($B525,OUT!$U$4:$U$1300,0),1),"")," ")</f>
        <v xml:space="preserve"> </v>
      </c>
      <c r="G525" s="32" t="str">
        <f>IFERROR(IF($C$1&lt;&gt;"",INDEX('RE-coustmer'!$H$4:$H$1300,MATCH($B525,'RE-coustmer'!$U$4:$U$1300,0),1),"")," ")</f>
        <v xml:space="preserve"> </v>
      </c>
      <c r="H525" s="34" t="str">
        <f>IFERROR(IF($C$1&lt;&gt;"",INDEX('RE-coustmer'!$I$4:$I$1300,MATCH($B525,'RE-coustmer'!$U$4:$U$1300,0),1),"")," ")</f>
        <v xml:space="preserve"> </v>
      </c>
    </row>
    <row r="526" spans="2:8" ht="15.75">
      <c r="B526" s="8" t="str">
        <f t="shared" ref="B526" si="1032">IF(AND($O$5&gt;0,B522&lt;$O$5),B522+1,"")</f>
        <v/>
      </c>
      <c r="C526" s="36" t="str">
        <f>IFERROR(IF($C$1&lt;&gt;"",INDEX(OUT!$C$4:$C$1300,MATCH($B526,OUT!$U$4:$U$1300,0),1),"")," ")</f>
        <v xml:space="preserve"> </v>
      </c>
      <c r="D526" s="35" t="str">
        <f>IFERROR(IF($C$1&lt;&gt;"",INDEX(OUT!$D$4:$D$1300,MATCH($B526,OUT!$U$4:$U$1300,0),1),"")," ")</f>
        <v xml:space="preserve"> </v>
      </c>
      <c r="E526" s="35" t="str">
        <f t="shared" ref="E526" si="1033">IF(AND($C$1&lt;&gt;"",ISNUMBER(B526)),"منصرف","")</f>
        <v/>
      </c>
      <c r="F526" s="18" t="str">
        <f>IFERROR(IF($C$1&lt;&gt;"",INDEX(OUT!$G$4:$G$1300,MATCH($B526,OUT!$U$4:$U$1300,0),1),"")," ")</f>
        <v xml:space="preserve"> </v>
      </c>
      <c r="G526" s="32" t="str">
        <f>IFERROR(IF($C$1&lt;&gt;"",INDEX(OUT!$H$4:$H$1300,MATCH($B526,OUT!$U$4:$U$1300,0),1),"")," ")</f>
        <v xml:space="preserve"> </v>
      </c>
      <c r="H526" s="34" t="str">
        <f>IFERROR(IF($C$1&lt;&gt;"",INDEX(OUT!$I$4:$I$1300,MATCH($B526,OUT!$U$4:$U$1300,0),1),"")," ")</f>
        <v xml:space="preserve"> </v>
      </c>
    </row>
    <row r="527" spans="2:8" ht="15.75">
      <c r="B527" s="31" t="str">
        <f t="shared" ref="B527" si="1034">IF(AND($P$5&gt;0,B523&lt;$M$5),B523+1,"")</f>
        <v/>
      </c>
      <c r="C527" s="36" t="str">
        <f>IFERROR(IF($C$1&lt;&gt;"",INDEX('RE-Supplier'!$C$4:$C$1300,MATCH($B527,'RE-Supplier'!$U$4:$U$1300,0),1),"")," ")</f>
        <v xml:space="preserve"> </v>
      </c>
      <c r="D527" s="35" t="str">
        <f>IFERROR(IF($C$1&lt;&gt;"",INDEX('RE-Supplier'!$D$4:$D$1300,MATCH($B527,'RE-Supplier'!$U$4:$U$1300,0),1),"")," ")</f>
        <v xml:space="preserve"> </v>
      </c>
      <c r="E527" s="35" t="str">
        <f t="shared" ref="E527" si="1035">IF(AND($C$1&lt;&gt;"",ISNUMBER(B527)),"مرتجع مورد","")</f>
        <v/>
      </c>
      <c r="F527" s="18" t="str">
        <f>IFERROR(IF($C$1&lt;&gt;"",INDEX('RE-Supplier'!$G$4:$G$1300,MATCH($B527,'RE-Supplier'!$U$4:$U$1300,0),1),"")," ")</f>
        <v xml:space="preserve"> </v>
      </c>
      <c r="G527" s="32" t="str">
        <f>IFERROR(IF($C$1&lt;&gt;"",INDEX('RE-Supplier'!$H$4:$H$1300,MATCH($B527,'RE-Supplier'!$U$4:$U$1300,0),1),"")," ")</f>
        <v xml:space="preserve"> </v>
      </c>
      <c r="H527" s="34" t="str">
        <f>IFERROR(IF($C$1&lt;&gt;"",INDEX('RE-Supplier'!$I$4:$I$1300,MATCH($B527,'RE-Supplier'!$U$4:$U$1300,0),1),"")," ")</f>
        <v xml:space="preserve"> </v>
      </c>
    </row>
    <row r="528" spans="2:8" ht="15.75">
      <c r="B528" s="29" t="str">
        <f t="shared" ref="B528" si="1036">IF(AND($M$5&gt;0,B524&lt;$M$5),B524+1,"")</f>
        <v/>
      </c>
      <c r="C528" s="36" t="str">
        <f>IFERROR(IF($C$1&lt;&gt;"",INDEX(ADD!$C$4:$C$1300,MATCH($B528,ADD!$U$4:$U$1300,0),1),"")," ")</f>
        <v xml:space="preserve"> </v>
      </c>
      <c r="D528" s="35" t="str">
        <f>IFERROR(IF($C$1&lt;&gt;"",INDEX(ADD!$D$4:$D$1300,MATCH($B528,ADD!$U$4:$U$1300,0),1),"")," ")</f>
        <v xml:space="preserve"> </v>
      </c>
      <c r="E528" s="35" t="str">
        <f t="shared" ref="E528" si="1037">IF(AND($C$1&lt;&gt;"",ISNUMBER(B528)),"وارد","")</f>
        <v/>
      </c>
      <c r="F528" s="18" t="str">
        <f>IFERROR(IF($C$1&lt;&gt;"",INDEX(ADD!$G$4:$G$1300,MATCH($B528,ADD!$U$4:$U$1300,0),1),"")," ")</f>
        <v xml:space="preserve"> </v>
      </c>
      <c r="G528" s="32" t="str">
        <f>IFERROR(IF($C$1&lt;&gt;"",INDEX(ADD!$H$4:$H$1300,MATCH($B528,ADD!$U$4:$U$1300,0),1),"")," ")</f>
        <v xml:space="preserve"> </v>
      </c>
      <c r="H528" s="34" t="str">
        <f>IFERROR(IF($C$1&lt;&gt;"",INDEX(ADD!$I$4:$I$1300,MATCH($B528,ADD!$U$4:$U$1300,0),1),"")," ")</f>
        <v xml:space="preserve"> </v>
      </c>
    </row>
    <row r="529" spans="2:8" ht="15.75">
      <c r="B529" s="30" t="str">
        <f t="shared" ref="B529" si="1038">IF(AND($N$5&gt;0,B525&lt;$N$5),B525+1,"")</f>
        <v/>
      </c>
      <c r="C529" s="36" t="str">
        <f>IFERROR(IF($C$1&lt;&gt;"",INDEX('RE-coustmer'!$C$4:$C$1300,MATCH($B529,'RE-coustmer'!$U$4:$U$1300,0),1),"")," ")</f>
        <v xml:space="preserve"> </v>
      </c>
      <c r="D529" s="35" t="str">
        <f>IFERROR(IF($C$1&lt;&gt;"",INDEX('RE-coustmer'!$D$4:$D$1300,MATCH($B529,'RE-coustmer'!$U$4:$U$1300,0),1),"")," ")</f>
        <v xml:space="preserve"> </v>
      </c>
      <c r="E529" s="35" t="str">
        <f t="shared" ref="E529" si="1039">IF(AND($C$1&lt;&gt;"",ISNUMBER(B529)),"مرتجع عميل","")</f>
        <v/>
      </c>
      <c r="F529" s="18" t="str">
        <f>IFERROR(IF($C$1&lt;&gt;"",INDEX('RE-coustmer'!$G$4:$G$1300,MATCH($B529,OUT!$U$4:$U$1300,0),1),"")," ")</f>
        <v xml:space="preserve"> </v>
      </c>
      <c r="G529" s="32" t="str">
        <f>IFERROR(IF($C$1&lt;&gt;"",INDEX('RE-coustmer'!$H$4:$H$1300,MATCH($B529,'RE-coustmer'!$U$4:$U$1300,0),1),"")," ")</f>
        <v xml:space="preserve"> </v>
      </c>
      <c r="H529" s="34" t="str">
        <f>IFERROR(IF($C$1&lt;&gt;"",INDEX('RE-coustmer'!$I$4:$I$1300,MATCH($B529,'RE-coustmer'!$U$4:$U$1300,0),1),"")," ")</f>
        <v xml:space="preserve"> </v>
      </c>
    </row>
    <row r="530" spans="2:8" ht="15.75">
      <c r="B530" s="8" t="str">
        <f t="shared" ref="B530" si="1040">IF(AND($O$5&gt;0,B526&lt;$O$5),B526+1,"")</f>
        <v/>
      </c>
      <c r="C530" s="36" t="str">
        <f>IFERROR(IF($C$1&lt;&gt;"",INDEX(OUT!$C$4:$C$1300,MATCH($B530,OUT!$U$4:$U$1300,0),1),"")," ")</f>
        <v xml:space="preserve"> </v>
      </c>
      <c r="D530" s="35" t="str">
        <f>IFERROR(IF($C$1&lt;&gt;"",INDEX(OUT!$D$4:$D$1300,MATCH($B530,OUT!$U$4:$U$1300,0),1),"")," ")</f>
        <v xml:space="preserve"> </v>
      </c>
      <c r="E530" s="35" t="str">
        <f t="shared" ref="E530" si="1041">IF(AND($C$1&lt;&gt;"",ISNUMBER(B530)),"منصرف","")</f>
        <v/>
      </c>
      <c r="F530" s="18" t="str">
        <f>IFERROR(IF($C$1&lt;&gt;"",INDEX(OUT!$G$4:$G$1300,MATCH($B530,OUT!$U$4:$U$1300,0),1),"")," ")</f>
        <v xml:space="preserve"> </v>
      </c>
      <c r="G530" s="32" t="str">
        <f>IFERROR(IF($C$1&lt;&gt;"",INDEX(OUT!$H$4:$H$1300,MATCH($B530,OUT!$U$4:$U$1300,0),1),"")," ")</f>
        <v xml:space="preserve"> </v>
      </c>
      <c r="H530" s="34" t="str">
        <f>IFERROR(IF($C$1&lt;&gt;"",INDEX(OUT!$I$4:$I$1300,MATCH($B530,OUT!$U$4:$U$1300,0),1),"")," ")</f>
        <v xml:space="preserve"> </v>
      </c>
    </row>
    <row r="531" spans="2:8" ht="15.75">
      <c r="B531" s="31" t="str">
        <f t="shared" ref="B531" si="1042">IF(AND($P$5&gt;0,B527&lt;$M$5),B527+1,"")</f>
        <v/>
      </c>
      <c r="C531" s="36" t="str">
        <f>IFERROR(IF($C$1&lt;&gt;"",INDEX('RE-Supplier'!$C$4:$C$1300,MATCH($B531,'RE-Supplier'!$U$4:$U$1300,0),1),"")," ")</f>
        <v xml:space="preserve"> </v>
      </c>
      <c r="D531" s="35" t="str">
        <f>IFERROR(IF($C$1&lt;&gt;"",INDEX('RE-Supplier'!$D$4:$D$1300,MATCH($B531,'RE-Supplier'!$U$4:$U$1300,0),1),"")," ")</f>
        <v xml:space="preserve"> </v>
      </c>
      <c r="E531" s="35" t="str">
        <f t="shared" ref="E531" si="1043">IF(AND($C$1&lt;&gt;"",ISNUMBER(B531)),"مرتجع مورد","")</f>
        <v/>
      </c>
      <c r="F531" s="18" t="str">
        <f>IFERROR(IF($C$1&lt;&gt;"",INDEX('RE-Supplier'!$G$4:$G$1300,MATCH($B531,'RE-Supplier'!$U$4:$U$1300,0),1),"")," ")</f>
        <v xml:space="preserve"> </v>
      </c>
      <c r="G531" s="32" t="str">
        <f>IFERROR(IF($C$1&lt;&gt;"",INDEX('RE-Supplier'!$H$4:$H$1300,MATCH($B531,'RE-Supplier'!$U$4:$U$1300,0),1),"")," ")</f>
        <v xml:space="preserve"> </v>
      </c>
      <c r="H531" s="34" t="str">
        <f>IFERROR(IF($C$1&lt;&gt;"",INDEX('RE-Supplier'!$I$4:$I$1300,MATCH($B531,'RE-Supplier'!$U$4:$U$1300,0),1),"")," ")</f>
        <v xml:space="preserve"> </v>
      </c>
    </row>
    <row r="532" spans="2:8" ht="15.75">
      <c r="B532" s="29" t="str">
        <f t="shared" ref="B532" si="1044">IF(AND($M$5&gt;0,B528&lt;$M$5),B528+1,"")</f>
        <v/>
      </c>
      <c r="C532" s="36" t="str">
        <f>IFERROR(IF($C$1&lt;&gt;"",INDEX(ADD!$C$4:$C$1300,MATCH($B532,ADD!$U$4:$U$1300,0),1),"")," ")</f>
        <v xml:space="preserve"> </v>
      </c>
      <c r="D532" s="35" t="str">
        <f>IFERROR(IF($C$1&lt;&gt;"",INDEX(ADD!$D$4:$D$1300,MATCH($B532,ADD!$U$4:$U$1300,0),1),"")," ")</f>
        <v xml:space="preserve"> </v>
      </c>
      <c r="E532" s="35" t="str">
        <f t="shared" ref="E532" si="1045">IF(AND($C$1&lt;&gt;"",ISNUMBER(B532)),"وارد","")</f>
        <v/>
      </c>
      <c r="F532" s="18" t="str">
        <f>IFERROR(IF($C$1&lt;&gt;"",INDEX(ADD!$G$4:$G$1300,MATCH($B532,ADD!$U$4:$U$1300,0),1),"")," ")</f>
        <v xml:space="preserve"> </v>
      </c>
      <c r="G532" s="32" t="str">
        <f>IFERROR(IF($C$1&lt;&gt;"",INDEX(ADD!$H$4:$H$1300,MATCH($B532,ADD!$U$4:$U$1300,0),1),"")," ")</f>
        <v xml:space="preserve"> </v>
      </c>
      <c r="H532" s="34" t="str">
        <f>IFERROR(IF($C$1&lt;&gt;"",INDEX(ADD!$I$4:$I$1300,MATCH($B532,ADD!$U$4:$U$1300,0),1),"")," ")</f>
        <v xml:space="preserve"> </v>
      </c>
    </row>
    <row r="533" spans="2:8" ht="15.75">
      <c r="B533" s="30" t="str">
        <f t="shared" ref="B533" si="1046">IF(AND($N$5&gt;0,B529&lt;$N$5),B529+1,"")</f>
        <v/>
      </c>
      <c r="C533" s="36" t="str">
        <f>IFERROR(IF($C$1&lt;&gt;"",INDEX('RE-coustmer'!$C$4:$C$1300,MATCH($B533,'RE-coustmer'!$U$4:$U$1300,0),1),"")," ")</f>
        <v xml:space="preserve"> </v>
      </c>
      <c r="D533" s="35" t="str">
        <f>IFERROR(IF($C$1&lt;&gt;"",INDEX('RE-coustmer'!$D$4:$D$1300,MATCH($B533,'RE-coustmer'!$U$4:$U$1300,0),1),"")," ")</f>
        <v xml:space="preserve"> </v>
      </c>
      <c r="E533" s="35" t="str">
        <f t="shared" ref="E533" si="1047">IF(AND($C$1&lt;&gt;"",ISNUMBER(B533)),"مرتجع عميل","")</f>
        <v/>
      </c>
      <c r="F533" s="18" t="str">
        <f>IFERROR(IF($C$1&lt;&gt;"",INDEX('RE-coustmer'!$G$4:$G$1300,MATCH($B533,OUT!$U$4:$U$1300,0),1),"")," ")</f>
        <v xml:space="preserve"> </v>
      </c>
      <c r="G533" s="32" t="str">
        <f>IFERROR(IF($C$1&lt;&gt;"",INDEX('RE-coustmer'!$H$4:$H$1300,MATCH($B533,'RE-coustmer'!$U$4:$U$1300,0),1),"")," ")</f>
        <v xml:space="preserve"> </v>
      </c>
      <c r="H533" s="34" t="str">
        <f>IFERROR(IF($C$1&lt;&gt;"",INDEX('RE-coustmer'!$I$4:$I$1300,MATCH($B533,'RE-coustmer'!$U$4:$U$1300,0),1),"")," ")</f>
        <v xml:space="preserve"> </v>
      </c>
    </row>
    <row r="534" spans="2:8" ht="15.75">
      <c r="B534" s="8" t="str">
        <f t="shared" ref="B534" si="1048">IF(AND($O$5&gt;0,B530&lt;$O$5),B530+1,"")</f>
        <v/>
      </c>
      <c r="C534" s="36" t="str">
        <f>IFERROR(IF($C$1&lt;&gt;"",INDEX(OUT!$C$4:$C$1300,MATCH($B534,OUT!$U$4:$U$1300,0),1),"")," ")</f>
        <v xml:space="preserve"> </v>
      </c>
      <c r="D534" s="35" t="str">
        <f>IFERROR(IF($C$1&lt;&gt;"",INDEX(OUT!$D$4:$D$1300,MATCH($B534,OUT!$U$4:$U$1300,0),1),"")," ")</f>
        <v xml:space="preserve"> </v>
      </c>
      <c r="E534" s="35" t="str">
        <f t="shared" ref="E534" si="1049">IF(AND($C$1&lt;&gt;"",ISNUMBER(B534)),"منصرف","")</f>
        <v/>
      </c>
      <c r="F534" s="18" t="str">
        <f>IFERROR(IF($C$1&lt;&gt;"",INDEX(OUT!$G$4:$G$1300,MATCH($B534,OUT!$U$4:$U$1300,0),1),"")," ")</f>
        <v xml:space="preserve"> </v>
      </c>
      <c r="G534" s="32" t="str">
        <f>IFERROR(IF($C$1&lt;&gt;"",INDEX(OUT!$H$4:$H$1300,MATCH($B534,OUT!$U$4:$U$1300,0),1),"")," ")</f>
        <v xml:space="preserve"> </v>
      </c>
      <c r="H534" s="34" t="str">
        <f>IFERROR(IF($C$1&lt;&gt;"",INDEX(OUT!$I$4:$I$1300,MATCH($B534,OUT!$U$4:$U$1300,0),1),"")," ")</f>
        <v xml:space="preserve"> </v>
      </c>
    </row>
    <row r="535" spans="2:8" ht="15.75">
      <c r="B535" s="31" t="str">
        <f t="shared" ref="B535" si="1050">IF(AND($P$5&gt;0,B531&lt;$M$5),B531+1,"")</f>
        <v/>
      </c>
      <c r="C535" s="36" t="str">
        <f>IFERROR(IF($C$1&lt;&gt;"",INDEX('RE-Supplier'!$C$4:$C$1300,MATCH($B535,'RE-Supplier'!$U$4:$U$1300,0),1),"")," ")</f>
        <v xml:space="preserve"> </v>
      </c>
      <c r="D535" s="35" t="str">
        <f>IFERROR(IF($C$1&lt;&gt;"",INDEX('RE-Supplier'!$D$4:$D$1300,MATCH($B535,'RE-Supplier'!$U$4:$U$1300,0),1),"")," ")</f>
        <v xml:space="preserve"> </v>
      </c>
      <c r="E535" s="35" t="str">
        <f t="shared" ref="E535" si="1051">IF(AND($C$1&lt;&gt;"",ISNUMBER(B535)),"مرتجع مورد","")</f>
        <v/>
      </c>
      <c r="F535" s="18" t="str">
        <f>IFERROR(IF($C$1&lt;&gt;"",INDEX('RE-Supplier'!$G$4:$G$1300,MATCH($B535,'RE-Supplier'!$U$4:$U$1300,0),1),"")," ")</f>
        <v xml:space="preserve"> </v>
      </c>
      <c r="G535" s="32" t="str">
        <f>IFERROR(IF($C$1&lt;&gt;"",INDEX('RE-Supplier'!$H$4:$H$1300,MATCH($B535,'RE-Supplier'!$U$4:$U$1300,0),1),"")," ")</f>
        <v xml:space="preserve"> </v>
      </c>
      <c r="H535" s="34" t="str">
        <f>IFERROR(IF($C$1&lt;&gt;"",INDEX('RE-Supplier'!$I$4:$I$1300,MATCH($B535,'RE-Supplier'!$U$4:$U$1300,0),1),"")," ")</f>
        <v xml:space="preserve"> </v>
      </c>
    </row>
    <row r="536" spans="2:8" ht="15.75">
      <c r="B536" s="29" t="str">
        <f t="shared" ref="B536" si="1052">IF(AND($M$5&gt;0,B532&lt;$M$5),B532+1,"")</f>
        <v/>
      </c>
      <c r="C536" s="36" t="str">
        <f>IFERROR(IF($C$1&lt;&gt;"",INDEX(ADD!$C$4:$C$1300,MATCH($B536,ADD!$U$4:$U$1300,0),1),"")," ")</f>
        <v xml:space="preserve"> </v>
      </c>
      <c r="D536" s="35" t="str">
        <f>IFERROR(IF($C$1&lt;&gt;"",INDEX(ADD!$D$4:$D$1300,MATCH($B536,ADD!$U$4:$U$1300,0),1),"")," ")</f>
        <v xml:space="preserve"> </v>
      </c>
      <c r="E536" s="35" t="str">
        <f t="shared" ref="E536" si="1053">IF(AND($C$1&lt;&gt;"",ISNUMBER(B536)),"وارد","")</f>
        <v/>
      </c>
      <c r="F536" s="18" t="str">
        <f>IFERROR(IF($C$1&lt;&gt;"",INDEX(ADD!$G$4:$G$1300,MATCH($B536,ADD!$U$4:$U$1300,0),1),"")," ")</f>
        <v xml:space="preserve"> </v>
      </c>
      <c r="G536" s="32" t="str">
        <f>IFERROR(IF($C$1&lt;&gt;"",INDEX(ADD!$H$4:$H$1300,MATCH($B536,ADD!$U$4:$U$1300,0),1),"")," ")</f>
        <v xml:space="preserve"> </v>
      </c>
      <c r="H536" s="34" t="str">
        <f>IFERROR(IF($C$1&lt;&gt;"",INDEX(ADD!$I$4:$I$1300,MATCH($B536,ADD!$U$4:$U$1300,0),1),"")," ")</f>
        <v xml:space="preserve"> </v>
      </c>
    </row>
    <row r="537" spans="2:8" ht="15.75">
      <c r="B537" s="30" t="str">
        <f t="shared" ref="B537" si="1054">IF(AND($N$5&gt;0,B533&lt;$N$5),B533+1,"")</f>
        <v/>
      </c>
      <c r="C537" s="36" t="str">
        <f>IFERROR(IF($C$1&lt;&gt;"",INDEX('RE-coustmer'!$C$4:$C$1300,MATCH($B537,'RE-coustmer'!$U$4:$U$1300,0),1),"")," ")</f>
        <v xml:space="preserve"> </v>
      </c>
      <c r="D537" s="35" t="str">
        <f>IFERROR(IF($C$1&lt;&gt;"",INDEX('RE-coustmer'!$D$4:$D$1300,MATCH($B537,'RE-coustmer'!$U$4:$U$1300,0),1),"")," ")</f>
        <v xml:space="preserve"> </v>
      </c>
      <c r="E537" s="35" t="str">
        <f t="shared" ref="E537" si="1055">IF(AND($C$1&lt;&gt;"",ISNUMBER(B537)),"مرتجع عميل","")</f>
        <v/>
      </c>
      <c r="F537" s="18" t="str">
        <f>IFERROR(IF($C$1&lt;&gt;"",INDEX('RE-coustmer'!$G$4:$G$1300,MATCH($B537,OUT!$U$4:$U$1300,0),1),"")," ")</f>
        <v xml:space="preserve"> </v>
      </c>
      <c r="G537" s="32" t="str">
        <f>IFERROR(IF($C$1&lt;&gt;"",INDEX('RE-coustmer'!$H$4:$H$1300,MATCH($B537,'RE-coustmer'!$U$4:$U$1300,0),1),"")," ")</f>
        <v xml:space="preserve"> </v>
      </c>
      <c r="H537" s="34" t="str">
        <f>IFERROR(IF($C$1&lt;&gt;"",INDEX('RE-coustmer'!$I$4:$I$1300,MATCH($B537,'RE-coustmer'!$U$4:$U$1300,0),1),"")," ")</f>
        <v xml:space="preserve"> </v>
      </c>
    </row>
    <row r="538" spans="2:8" ht="15.75">
      <c r="B538" s="8" t="str">
        <f t="shared" ref="B538" si="1056">IF(AND($O$5&gt;0,B534&lt;$O$5),B534+1,"")</f>
        <v/>
      </c>
      <c r="C538" s="36" t="str">
        <f>IFERROR(IF($C$1&lt;&gt;"",INDEX(OUT!$C$4:$C$1300,MATCH($B538,OUT!$U$4:$U$1300,0),1),"")," ")</f>
        <v xml:space="preserve"> </v>
      </c>
      <c r="D538" s="35" t="str">
        <f>IFERROR(IF($C$1&lt;&gt;"",INDEX(OUT!$D$4:$D$1300,MATCH($B538,OUT!$U$4:$U$1300,0),1),"")," ")</f>
        <v xml:space="preserve"> </v>
      </c>
      <c r="E538" s="35" t="str">
        <f t="shared" ref="E538" si="1057">IF(AND($C$1&lt;&gt;"",ISNUMBER(B538)),"منصرف","")</f>
        <v/>
      </c>
      <c r="F538" s="18" t="str">
        <f>IFERROR(IF($C$1&lt;&gt;"",INDEX(OUT!$G$4:$G$1300,MATCH($B538,OUT!$U$4:$U$1300,0),1),"")," ")</f>
        <v xml:space="preserve"> </v>
      </c>
      <c r="G538" s="32" t="str">
        <f>IFERROR(IF($C$1&lt;&gt;"",INDEX(OUT!$H$4:$H$1300,MATCH($B538,OUT!$U$4:$U$1300,0),1),"")," ")</f>
        <v xml:space="preserve"> </v>
      </c>
      <c r="H538" s="34" t="str">
        <f>IFERROR(IF($C$1&lt;&gt;"",INDEX(OUT!$I$4:$I$1300,MATCH($B538,OUT!$U$4:$U$1300,0),1),"")," ")</f>
        <v xml:space="preserve"> </v>
      </c>
    </row>
    <row r="539" spans="2:8" ht="15.75">
      <c r="B539" s="31" t="str">
        <f t="shared" ref="B539" si="1058">IF(AND($P$5&gt;0,B535&lt;$M$5),B535+1,"")</f>
        <v/>
      </c>
      <c r="C539" s="36" t="str">
        <f>IFERROR(IF($C$1&lt;&gt;"",INDEX('RE-Supplier'!$C$4:$C$1300,MATCH($B539,'RE-Supplier'!$U$4:$U$1300,0),1),"")," ")</f>
        <v xml:space="preserve"> </v>
      </c>
      <c r="D539" s="35" t="str">
        <f>IFERROR(IF($C$1&lt;&gt;"",INDEX('RE-Supplier'!$D$4:$D$1300,MATCH($B539,'RE-Supplier'!$U$4:$U$1300,0),1),"")," ")</f>
        <v xml:space="preserve"> </v>
      </c>
      <c r="E539" s="35" t="str">
        <f t="shared" ref="E539" si="1059">IF(AND($C$1&lt;&gt;"",ISNUMBER(B539)),"مرتجع مورد","")</f>
        <v/>
      </c>
      <c r="F539" s="18" t="str">
        <f>IFERROR(IF($C$1&lt;&gt;"",INDEX('RE-Supplier'!$G$4:$G$1300,MATCH($B539,'RE-Supplier'!$U$4:$U$1300,0),1),"")," ")</f>
        <v xml:space="preserve"> </v>
      </c>
      <c r="G539" s="32" t="str">
        <f>IFERROR(IF($C$1&lt;&gt;"",INDEX('RE-Supplier'!$H$4:$H$1300,MATCH($B539,'RE-Supplier'!$U$4:$U$1300,0),1),"")," ")</f>
        <v xml:space="preserve"> </v>
      </c>
      <c r="H539" s="34" t="str">
        <f>IFERROR(IF($C$1&lt;&gt;"",INDEX('RE-Supplier'!$I$4:$I$1300,MATCH($B539,'RE-Supplier'!$U$4:$U$1300,0),1),"")," ")</f>
        <v xml:space="preserve"> </v>
      </c>
    </row>
    <row r="540" spans="2:8" ht="15.75">
      <c r="B540" s="29" t="str">
        <f t="shared" ref="B540" si="1060">IF(AND($M$5&gt;0,B536&lt;$M$5),B536+1,"")</f>
        <v/>
      </c>
      <c r="C540" s="36" t="str">
        <f>IFERROR(IF($C$1&lt;&gt;"",INDEX(ADD!$C$4:$C$1300,MATCH($B540,ADD!$U$4:$U$1300,0),1),"")," ")</f>
        <v xml:space="preserve"> </v>
      </c>
      <c r="D540" s="35" t="str">
        <f>IFERROR(IF($C$1&lt;&gt;"",INDEX(ADD!$D$4:$D$1300,MATCH($B540,ADD!$U$4:$U$1300,0),1),"")," ")</f>
        <v xml:space="preserve"> </v>
      </c>
      <c r="E540" s="35" t="str">
        <f t="shared" ref="E540" si="1061">IF(AND($C$1&lt;&gt;"",ISNUMBER(B540)),"وارد","")</f>
        <v/>
      </c>
      <c r="F540" s="18" t="str">
        <f>IFERROR(IF($C$1&lt;&gt;"",INDEX(ADD!$G$4:$G$1300,MATCH($B540,ADD!$U$4:$U$1300,0),1),"")," ")</f>
        <v xml:space="preserve"> </v>
      </c>
      <c r="G540" s="32" t="str">
        <f>IFERROR(IF($C$1&lt;&gt;"",INDEX(ADD!$H$4:$H$1300,MATCH($B540,ADD!$U$4:$U$1300,0),1),"")," ")</f>
        <v xml:space="preserve"> </v>
      </c>
      <c r="H540" s="34" t="str">
        <f>IFERROR(IF($C$1&lt;&gt;"",INDEX(ADD!$I$4:$I$1300,MATCH($B540,ADD!$U$4:$U$1300,0),1),"")," ")</f>
        <v xml:space="preserve"> </v>
      </c>
    </row>
    <row r="541" spans="2:8" ht="15.75">
      <c r="B541" s="30" t="str">
        <f t="shared" ref="B541" si="1062">IF(AND($N$5&gt;0,B537&lt;$N$5),B537+1,"")</f>
        <v/>
      </c>
      <c r="C541" s="36" t="str">
        <f>IFERROR(IF($C$1&lt;&gt;"",INDEX('RE-coustmer'!$C$4:$C$1300,MATCH($B541,'RE-coustmer'!$U$4:$U$1300,0),1),"")," ")</f>
        <v xml:space="preserve"> </v>
      </c>
      <c r="D541" s="35" t="str">
        <f>IFERROR(IF($C$1&lt;&gt;"",INDEX('RE-coustmer'!$D$4:$D$1300,MATCH($B541,'RE-coustmer'!$U$4:$U$1300,0),1),"")," ")</f>
        <v xml:space="preserve"> </v>
      </c>
      <c r="E541" s="35" t="str">
        <f t="shared" ref="E541" si="1063">IF(AND($C$1&lt;&gt;"",ISNUMBER(B541)),"مرتجع عميل","")</f>
        <v/>
      </c>
      <c r="F541" s="18" t="str">
        <f>IFERROR(IF($C$1&lt;&gt;"",INDEX('RE-coustmer'!$G$4:$G$1300,MATCH($B541,OUT!$U$4:$U$1300,0),1),"")," ")</f>
        <v xml:space="preserve"> </v>
      </c>
      <c r="G541" s="32" t="str">
        <f>IFERROR(IF($C$1&lt;&gt;"",INDEX('RE-coustmer'!$H$4:$H$1300,MATCH($B541,'RE-coustmer'!$U$4:$U$1300,0),1),"")," ")</f>
        <v xml:space="preserve"> </v>
      </c>
      <c r="H541" s="34" t="str">
        <f>IFERROR(IF($C$1&lt;&gt;"",INDEX('RE-coustmer'!$I$4:$I$1300,MATCH($B541,'RE-coustmer'!$U$4:$U$1300,0),1),"")," ")</f>
        <v xml:space="preserve"> </v>
      </c>
    </row>
    <row r="542" spans="2:8" ht="15.75">
      <c r="B542" s="8" t="str">
        <f t="shared" ref="B542" si="1064">IF(AND($O$5&gt;0,B538&lt;$O$5),B538+1,"")</f>
        <v/>
      </c>
      <c r="C542" s="36" t="str">
        <f>IFERROR(IF($C$1&lt;&gt;"",INDEX(OUT!$C$4:$C$1300,MATCH($B542,OUT!$U$4:$U$1300,0),1),"")," ")</f>
        <v xml:space="preserve"> </v>
      </c>
      <c r="D542" s="35" t="str">
        <f>IFERROR(IF($C$1&lt;&gt;"",INDEX(OUT!$D$4:$D$1300,MATCH($B542,OUT!$U$4:$U$1300,0),1),"")," ")</f>
        <v xml:space="preserve"> </v>
      </c>
      <c r="E542" s="35" t="str">
        <f t="shared" ref="E542" si="1065">IF(AND($C$1&lt;&gt;"",ISNUMBER(B542)),"منصرف","")</f>
        <v/>
      </c>
      <c r="F542" s="18" t="str">
        <f>IFERROR(IF($C$1&lt;&gt;"",INDEX(OUT!$G$4:$G$1300,MATCH($B542,OUT!$U$4:$U$1300,0),1),"")," ")</f>
        <v xml:space="preserve"> </v>
      </c>
      <c r="G542" s="32" t="str">
        <f>IFERROR(IF($C$1&lt;&gt;"",INDEX(OUT!$H$4:$H$1300,MATCH($B542,OUT!$U$4:$U$1300,0),1),"")," ")</f>
        <v xml:space="preserve"> </v>
      </c>
      <c r="H542" s="34" t="str">
        <f>IFERROR(IF($C$1&lt;&gt;"",INDEX(OUT!$I$4:$I$1300,MATCH($B542,OUT!$U$4:$U$1300,0),1),"")," ")</f>
        <v xml:space="preserve"> </v>
      </c>
    </row>
    <row r="543" spans="2:8" ht="15.75">
      <c r="B543" s="31" t="str">
        <f t="shared" ref="B543" si="1066">IF(AND($P$5&gt;0,B539&lt;$M$5),B539+1,"")</f>
        <v/>
      </c>
      <c r="C543" s="36" t="str">
        <f>IFERROR(IF($C$1&lt;&gt;"",INDEX('RE-Supplier'!$C$4:$C$1300,MATCH($B543,'RE-Supplier'!$U$4:$U$1300,0),1),"")," ")</f>
        <v xml:space="preserve"> </v>
      </c>
      <c r="D543" s="35" t="str">
        <f>IFERROR(IF($C$1&lt;&gt;"",INDEX('RE-Supplier'!$D$4:$D$1300,MATCH($B543,'RE-Supplier'!$U$4:$U$1300,0),1),"")," ")</f>
        <v xml:space="preserve"> </v>
      </c>
      <c r="E543" s="35" t="str">
        <f t="shared" ref="E543" si="1067">IF(AND($C$1&lt;&gt;"",ISNUMBER(B543)),"مرتجع مورد","")</f>
        <v/>
      </c>
      <c r="F543" s="18" t="str">
        <f>IFERROR(IF($C$1&lt;&gt;"",INDEX('RE-Supplier'!$G$4:$G$1300,MATCH($B543,'RE-Supplier'!$U$4:$U$1300,0),1),"")," ")</f>
        <v xml:space="preserve"> </v>
      </c>
      <c r="G543" s="32" t="str">
        <f>IFERROR(IF($C$1&lt;&gt;"",INDEX('RE-Supplier'!$H$4:$H$1300,MATCH($B543,'RE-Supplier'!$U$4:$U$1300,0),1),"")," ")</f>
        <v xml:space="preserve"> </v>
      </c>
      <c r="H543" s="34" t="str">
        <f>IFERROR(IF($C$1&lt;&gt;"",INDEX('RE-Supplier'!$I$4:$I$1300,MATCH($B543,'RE-Supplier'!$U$4:$U$1300,0),1),"")," ")</f>
        <v xml:space="preserve"> </v>
      </c>
    </row>
    <row r="544" spans="2:8" ht="15.75">
      <c r="B544" s="29" t="str">
        <f t="shared" ref="B544" si="1068">IF(AND($M$5&gt;0,B540&lt;$M$5),B540+1,"")</f>
        <v/>
      </c>
      <c r="C544" s="36" t="str">
        <f>IFERROR(IF($C$1&lt;&gt;"",INDEX(ADD!$C$4:$C$1300,MATCH($B544,ADD!$U$4:$U$1300,0),1),"")," ")</f>
        <v xml:space="preserve"> </v>
      </c>
      <c r="D544" s="35" t="str">
        <f>IFERROR(IF($C$1&lt;&gt;"",INDEX(ADD!$D$4:$D$1300,MATCH($B544,ADD!$U$4:$U$1300,0),1),"")," ")</f>
        <v xml:space="preserve"> </v>
      </c>
      <c r="E544" s="35" t="str">
        <f t="shared" ref="E544" si="1069">IF(AND($C$1&lt;&gt;"",ISNUMBER(B544)),"وارد","")</f>
        <v/>
      </c>
      <c r="F544" s="18" t="str">
        <f>IFERROR(IF($C$1&lt;&gt;"",INDEX(ADD!$G$4:$G$1300,MATCH($B544,ADD!$U$4:$U$1300,0),1),"")," ")</f>
        <v xml:space="preserve"> </v>
      </c>
      <c r="G544" s="32" t="str">
        <f>IFERROR(IF($C$1&lt;&gt;"",INDEX(ADD!$H$4:$H$1300,MATCH($B544,ADD!$U$4:$U$1300,0),1),"")," ")</f>
        <v xml:space="preserve"> </v>
      </c>
      <c r="H544" s="34" t="str">
        <f>IFERROR(IF($C$1&lt;&gt;"",INDEX(ADD!$I$4:$I$1300,MATCH($B544,ADD!$U$4:$U$1300,0),1),"")," ")</f>
        <v xml:space="preserve"> </v>
      </c>
    </row>
    <row r="545" spans="2:8" ht="15.75">
      <c r="B545" s="30" t="str">
        <f t="shared" ref="B545" si="1070">IF(AND($N$5&gt;0,B541&lt;$N$5),B541+1,"")</f>
        <v/>
      </c>
      <c r="C545" s="36" t="str">
        <f>IFERROR(IF($C$1&lt;&gt;"",INDEX('RE-coustmer'!$C$4:$C$1300,MATCH($B545,'RE-coustmer'!$U$4:$U$1300,0),1),"")," ")</f>
        <v xml:space="preserve"> </v>
      </c>
      <c r="D545" s="35" t="str">
        <f>IFERROR(IF($C$1&lt;&gt;"",INDEX('RE-coustmer'!$D$4:$D$1300,MATCH($B545,'RE-coustmer'!$U$4:$U$1300,0),1),"")," ")</f>
        <v xml:space="preserve"> </v>
      </c>
      <c r="E545" s="35" t="str">
        <f t="shared" ref="E545" si="1071">IF(AND($C$1&lt;&gt;"",ISNUMBER(B545)),"مرتجع عميل","")</f>
        <v/>
      </c>
      <c r="F545" s="18" t="str">
        <f>IFERROR(IF($C$1&lt;&gt;"",INDEX('RE-coustmer'!$G$4:$G$1300,MATCH($B545,OUT!$U$4:$U$1300,0),1),"")," ")</f>
        <v xml:space="preserve"> </v>
      </c>
      <c r="G545" s="32" t="str">
        <f>IFERROR(IF($C$1&lt;&gt;"",INDEX('RE-coustmer'!$H$4:$H$1300,MATCH($B545,'RE-coustmer'!$U$4:$U$1300,0),1),"")," ")</f>
        <v xml:space="preserve"> </v>
      </c>
      <c r="H545" s="34" t="str">
        <f>IFERROR(IF($C$1&lt;&gt;"",INDEX('RE-coustmer'!$I$4:$I$1300,MATCH($B545,'RE-coustmer'!$U$4:$U$1300,0),1),"")," ")</f>
        <v xml:space="preserve"> </v>
      </c>
    </row>
    <row r="546" spans="2:8" ht="15.75">
      <c r="B546" s="8" t="str">
        <f t="shared" ref="B546" si="1072">IF(AND($O$5&gt;0,B542&lt;$O$5),B542+1,"")</f>
        <v/>
      </c>
      <c r="C546" s="36" t="str">
        <f>IFERROR(IF($C$1&lt;&gt;"",INDEX(OUT!$C$4:$C$1300,MATCH($B546,OUT!$U$4:$U$1300,0),1),"")," ")</f>
        <v xml:space="preserve"> </v>
      </c>
      <c r="D546" s="35" t="str">
        <f>IFERROR(IF($C$1&lt;&gt;"",INDEX(OUT!$D$4:$D$1300,MATCH($B546,OUT!$U$4:$U$1300,0),1),"")," ")</f>
        <v xml:space="preserve"> </v>
      </c>
      <c r="E546" s="35" t="str">
        <f t="shared" ref="E546" si="1073">IF(AND($C$1&lt;&gt;"",ISNUMBER(B546)),"منصرف","")</f>
        <v/>
      </c>
      <c r="F546" s="18" t="str">
        <f>IFERROR(IF($C$1&lt;&gt;"",INDEX(OUT!$G$4:$G$1300,MATCH($B546,OUT!$U$4:$U$1300,0),1),"")," ")</f>
        <v xml:space="preserve"> </v>
      </c>
      <c r="G546" s="32" t="str">
        <f>IFERROR(IF($C$1&lt;&gt;"",INDEX(OUT!$H$4:$H$1300,MATCH($B546,OUT!$U$4:$U$1300,0),1),"")," ")</f>
        <v xml:space="preserve"> </v>
      </c>
      <c r="H546" s="34" t="str">
        <f>IFERROR(IF($C$1&lt;&gt;"",INDEX(OUT!$I$4:$I$1300,MATCH($B546,OUT!$U$4:$U$1300,0),1),"")," ")</f>
        <v xml:space="preserve"> </v>
      </c>
    </row>
    <row r="547" spans="2:8" ht="15.75">
      <c r="B547" s="31" t="str">
        <f t="shared" ref="B547" si="1074">IF(AND($P$5&gt;0,B543&lt;$M$5),B543+1,"")</f>
        <v/>
      </c>
      <c r="C547" s="36" t="str">
        <f>IFERROR(IF($C$1&lt;&gt;"",INDEX('RE-Supplier'!$C$4:$C$1300,MATCH($B547,'RE-Supplier'!$U$4:$U$1300,0),1),"")," ")</f>
        <v xml:space="preserve"> </v>
      </c>
      <c r="D547" s="35" t="str">
        <f>IFERROR(IF($C$1&lt;&gt;"",INDEX('RE-Supplier'!$D$4:$D$1300,MATCH($B547,'RE-Supplier'!$U$4:$U$1300,0),1),"")," ")</f>
        <v xml:space="preserve"> </v>
      </c>
      <c r="E547" s="35" t="str">
        <f t="shared" ref="E547" si="1075">IF(AND($C$1&lt;&gt;"",ISNUMBER(B547)),"مرتجع مورد","")</f>
        <v/>
      </c>
      <c r="F547" s="18" t="str">
        <f>IFERROR(IF($C$1&lt;&gt;"",INDEX('RE-Supplier'!$G$4:$G$1300,MATCH($B547,'RE-Supplier'!$U$4:$U$1300,0),1),"")," ")</f>
        <v xml:space="preserve"> </v>
      </c>
      <c r="G547" s="32" t="str">
        <f>IFERROR(IF($C$1&lt;&gt;"",INDEX('RE-Supplier'!$H$4:$H$1300,MATCH($B547,'RE-Supplier'!$U$4:$U$1300,0),1),"")," ")</f>
        <v xml:space="preserve"> </v>
      </c>
      <c r="H547" s="34" t="str">
        <f>IFERROR(IF($C$1&lt;&gt;"",INDEX('RE-Supplier'!$I$4:$I$1300,MATCH($B547,'RE-Supplier'!$U$4:$U$1300,0),1),"")," ")</f>
        <v xml:space="preserve"> </v>
      </c>
    </row>
    <row r="548" spans="2:8" ht="15.75">
      <c r="B548" s="29" t="str">
        <f t="shared" ref="B548" si="1076">IF(AND($M$5&gt;0,B544&lt;$M$5),B544+1,"")</f>
        <v/>
      </c>
      <c r="C548" s="36" t="str">
        <f>IFERROR(IF($C$1&lt;&gt;"",INDEX(ADD!$C$4:$C$1300,MATCH($B548,ADD!$U$4:$U$1300,0),1),"")," ")</f>
        <v xml:space="preserve"> </v>
      </c>
      <c r="D548" s="35" t="str">
        <f>IFERROR(IF($C$1&lt;&gt;"",INDEX(ADD!$D$4:$D$1300,MATCH($B548,ADD!$U$4:$U$1300,0),1),"")," ")</f>
        <v xml:space="preserve"> </v>
      </c>
      <c r="E548" s="35" t="str">
        <f t="shared" ref="E548" si="1077">IF(AND($C$1&lt;&gt;"",ISNUMBER(B548)),"وارد","")</f>
        <v/>
      </c>
      <c r="F548" s="18" t="str">
        <f>IFERROR(IF($C$1&lt;&gt;"",INDEX(ADD!$G$4:$G$1300,MATCH($B548,ADD!$U$4:$U$1300,0),1),"")," ")</f>
        <v xml:space="preserve"> </v>
      </c>
      <c r="G548" s="32" t="str">
        <f>IFERROR(IF($C$1&lt;&gt;"",INDEX(ADD!$H$4:$H$1300,MATCH($B548,ADD!$U$4:$U$1300,0),1),"")," ")</f>
        <v xml:space="preserve"> </v>
      </c>
      <c r="H548" s="34" t="str">
        <f>IFERROR(IF($C$1&lt;&gt;"",INDEX(ADD!$I$4:$I$1300,MATCH($B548,ADD!$U$4:$U$1300,0),1),"")," ")</f>
        <v xml:space="preserve"> </v>
      </c>
    </row>
    <row r="549" spans="2:8" ht="15.75">
      <c r="B549" s="30" t="str">
        <f t="shared" ref="B549" si="1078">IF(AND($N$5&gt;0,B545&lt;$N$5),B545+1,"")</f>
        <v/>
      </c>
      <c r="C549" s="36" t="str">
        <f>IFERROR(IF($C$1&lt;&gt;"",INDEX('RE-coustmer'!$C$4:$C$1300,MATCH($B549,'RE-coustmer'!$U$4:$U$1300,0),1),"")," ")</f>
        <v xml:space="preserve"> </v>
      </c>
      <c r="D549" s="35" t="str">
        <f>IFERROR(IF($C$1&lt;&gt;"",INDEX('RE-coustmer'!$D$4:$D$1300,MATCH($B549,'RE-coustmer'!$U$4:$U$1300,0),1),"")," ")</f>
        <v xml:space="preserve"> </v>
      </c>
      <c r="E549" s="35" t="str">
        <f t="shared" ref="E549" si="1079">IF(AND($C$1&lt;&gt;"",ISNUMBER(B549)),"مرتجع عميل","")</f>
        <v/>
      </c>
      <c r="F549" s="18" t="str">
        <f>IFERROR(IF($C$1&lt;&gt;"",INDEX('RE-coustmer'!$G$4:$G$1300,MATCH($B549,OUT!$U$4:$U$1300,0),1),"")," ")</f>
        <v xml:space="preserve"> </v>
      </c>
      <c r="G549" s="32" t="str">
        <f>IFERROR(IF($C$1&lt;&gt;"",INDEX('RE-coustmer'!$H$4:$H$1300,MATCH($B549,'RE-coustmer'!$U$4:$U$1300,0),1),"")," ")</f>
        <v xml:space="preserve"> </v>
      </c>
      <c r="H549" s="34" t="str">
        <f>IFERROR(IF($C$1&lt;&gt;"",INDEX('RE-coustmer'!$I$4:$I$1300,MATCH($B549,'RE-coustmer'!$U$4:$U$1300,0),1),"")," ")</f>
        <v xml:space="preserve"> </v>
      </c>
    </row>
    <row r="550" spans="2:8" ht="15.75">
      <c r="B550" s="8" t="str">
        <f t="shared" ref="B550" si="1080">IF(AND($O$5&gt;0,B546&lt;$O$5),B546+1,"")</f>
        <v/>
      </c>
      <c r="C550" s="36" t="str">
        <f>IFERROR(IF($C$1&lt;&gt;"",INDEX(OUT!$C$4:$C$1300,MATCH($B550,OUT!$U$4:$U$1300,0),1),"")," ")</f>
        <v xml:space="preserve"> </v>
      </c>
      <c r="D550" s="35" t="str">
        <f>IFERROR(IF($C$1&lt;&gt;"",INDEX(OUT!$D$4:$D$1300,MATCH($B550,OUT!$U$4:$U$1300,0),1),"")," ")</f>
        <v xml:space="preserve"> </v>
      </c>
      <c r="E550" s="35" t="str">
        <f t="shared" ref="E550" si="1081">IF(AND($C$1&lt;&gt;"",ISNUMBER(B550)),"منصرف","")</f>
        <v/>
      </c>
      <c r="F550" s="18" t="str">
        <f>IFERROR(IF($C$1&lt;&gt;"",INDEX(OUT!$G$4:$G$1300,MATCH($B550,OUT!$U$4:$U$1300,0),1),"")," ")</f>
        <v xml:space="preserve"> </v>
      </c>
      <c r="G550" s="32" t="str">
        <f>IFERROR(IF($C$1&lt;&gt;"",INDEX(OUT!$H$4:$H$1300,MATCH($B550,OUT!$U$4:$U$1300,0),1),"")," ")</f>
        <v xml:space="preserve"> </v>
      </c>
      <c r="H550" s="34" t="str">
        <f>IFERROR(IF($C$1&lt;&gt;"",INDEX(OUT!$I$4:$I$1300,MATCH($B550,OUT!$U$4:$U$1300,0),1),"")," ")</f>
        <v xml:space="preserve"> </v>
      </c>
    </row>
    <row r="551" spans="2:8" ht="15.75">
      <c r="B551" s="31" t="str">
        <f t="shared" ref="B551" si="1082">IF(AND($P$5&gt;0,B547&lt;$M$5),B547+1,"")</f>
        <v/>
      </c>
      <c r="C551" s="36" t="str">
        <f>IFERROR(IF($C$1&lt;&gt;"",INDEX('RE-Supplier'!$C$4:$C$1300,MATCH($B551,'RE-Supplier'!$U$4:$U$1300,0),1),"")," ")</f>
        <v xml:space="preserve"> </v>
      </c>
      <c r="D551" s="35" t="str">
        <f>IFERROR(IF($C$1&lt;&gt;"",INDEX('RE-Supplier'!$D$4:$D$1300,MATCH($B551,'RE-Supplier'!$U$4:$U$1300,0),1),"")," ")</f>
        <v xml:space="preserve"> </v>
      </c>
      <c r="E551" s="35" t="str">
        <f t="shared" ref="E551" si="1083">IF(AND($C$1&lt;&gt;"",ISNUMBER(B551)),"مرتجع مورد","")</f>
        <v/>
      </c>
      <c r="F551" s="18" t="str">
        <f>IFERROR(IF($C$1&lt;&gt;"",INDEX('RE-Supplier'!$G$4:$G$1300,MATCH($B551,'RE-Supplier'!$U$4:$U$1300,0),1),"")," ")</f>
        <v xml:space="preserve"> </v>
      </c>
      <c r="G551" s="32" t="str">
        <f>IFERROR(IF($C$1&lt;&gt;"",INDEX('RE-Supplier'!$H$4:$H$1300,MATCH($B551,'RE-Supplier'!$U$4:$U$1300,0),1),"")," ")</f>
        <v xml:space="preserve"> </v>
      </c>
      <c r="H551" s="34" t="str">
        <f>IFERROR(IF($C$1&lt;&gt;"",INDEX('RE-Supplier'!$I$4:$I$1300,MATCH($B551,'RE-Supplier'!$U$4:$U$1300,0),1),"")," ")</f>
        <v xml:space="preserve"> </v>
      </c>
    </row>
    <row r="552" spans="2:8" ht="15.75">
      <c r="B552" s="29" t="str">
        <f t="shared" ref="B552" si="1084">IF(AND($M$5&gt;0,B548&lt;$M$5),B548+1,"")</f>
        <v/>
      </c>
      <c r="C552" s="36" t="str">
        <f>IFERROR(IF($C$1&lt;&gt;"",INDEX(ADD!$C$4:$C$1300,MATCH($B552,ADD!$U$4:$U$1300,0),1),"")," ")</f>
        <v xml:space="preserve"> </v>
      </c>
      <c r="D552" s="35" t="str">
        <f>IFERROR(IF($C$1&lt;&gt;"",INDEX(ADD!$D$4:$D$1300,MATCH($B552,ADD!$U$4:$U$1300,0),1),"")," ")</f>
        <v xml:space="preserve"> </v>
      </c>
      <c r="E552" s="35" t="str">
        <f t="shared" ref="E552" si="1085">IF(AND($C$1&lt;&gt;"",ISNUMBER(B552)),"وارد","")</f>
        <v/>
      </c>
      <c r="F552" s="18" t="str">
        <f>IFERROR(IF($C$1&lt;&gt;"",INDEX(ADD!$G$4:$G$1300,MATCH($B552,ADD!$U$4:$U$1300,0),1),"")," ")</f>
        <v xml:space="preserve"> </v>
      </c>
      <c r="G552" s="32" t="str">
        <f>IFERROR(IF($C$1&lt;&gt;"",INDEX(ADD!$H$4:$H$1300,MATCH($B552,ADD!$U$4:$U$1300,0),1),"")," ")</f>
        <v xml:space="preserve"> </v>
      </c>
      <c r="H552" s="34" t="str">
        <f>IFERROR(IF($C$1&lt;&gt;"",INDEX(ADD!$I$4:$I$1300,MATCH($B552,ADD!$U$4:$U$1300,0),1),"")," ")</f>
        <v xml:space="preserve"> </v>
      </c>
    </row>
    <row r="553" spans="2:8" ht="15.75">
      <c r="B553" s="30" t="str">
        <f t="shared" ref="B553" si="1086">IF(AND($N$5&gt;0,B549&lt;$N$5),B549+1,"")</f>
        <v/>
      </c>
      <c r="C553" s="36" t="str">
        <f>IFERROR(IF($C$1&lt;&gt;"",INDEX('RE-coustmer'!$C$4:$C$1300,MATCH($B553,'RE-coustmer'!$U$4:$U$1300,0),1),"")," ")</f>
        <v xml:space="preserve"> </v>
      </c>
      <c r="D553" s="35" t="str">
        <f>IFERROR(IF($C$1&lt;&gt;"",INDEX('RE-coustmer'!$D$4:$D$1300,MATCH($B553,'RE-coustmer'!$U$4:$U$1300,0),1),"")," ")</f>
        <v xml:space="preserve"> </v>
      </c>
      <c r="E553" s="35" t="str">
        <f t="shared" ref="E553" si="1087">IF(AND($C$1&lt;&gt;"",ISNUMBER(B553)),"مرتجع عميل","")</f>
        <v/>
      </c>
      <c r="F553" s="18" t="str">
        <f>IFERROR(IF($C$1&lt;&gt;"",INDEX('RE-coustmer'!$G$4:$G$1300,MATCH($B553,OUT!$U$4:$U$1300,0),1),"")," ")</f>
        <v xml:space="preserve"> </v>
      </c>
      <c r="G553" s="32" t="str">
        <f>IFERROR(IF($C$1&lt;&gt;"",INDEX('RE-coustmer'!$H$4:$H$1300,MATCH($B553,'RE-coustmer'!$U$4:$U$1300,0),1),"")," ")</f>
        <v xml:space="preserve"> </v>
      </c>
      <c r="H553" s="34" t="str">
        <f>IFERROR(IF($C$1&lt;&gt;"",INDEX('RE-coustmer'!$I$4:$I$1300,MATCH($B553,'RE-coustmer'!$U$4:$U$1300,0),1),"")," ")</f>
        <v xml:space="preserve"> </v>
      </c>
    </row>
    <row r="554" spans="2:8" ht="15.75">
      <c r="B554" s="8" t="str">
        <f t="shared" ref="B554" si="1088">IF(AND($O$5&gt;0,B550&lt;$O$5),B550+1,"")</f>
        <v/>
      </c>
      <c r="C554" s="36" t="str">
        <f>IFERROR(IF($C$1&lt;&gt;"",INDEX(OUT!$C$4:$C$1300,MATCH($B554,OUT!$U$4:$U$1300,0),1),"")," ")</f>
        <v xml:space="preserve"> </v>
      </c>
      <c r="D554" s="35" t="str">
        <f>IFERROR(IF($C$1&lt;&gt;"",INDEX(OUT!$D$4:$D$1300,MATCH($B554,OUT!$U$4:$U$1300,0),1),"")," ")</f>
        <v xml:space="preserve"> </v>
      </c>
      <c r="E554" s="35" t="str">
        <f t="shared" ref="E554" si="1089">IF(AND($C$1&lt;&gt;"",ISNUMBER(B554)),"منصرف","")</f>
        <v/>
      </c>
      <c r="F554" s="18" t="str">
        <f>IFERROR(IF($C$1&lt;&gt;"",INDEX(OUT!$G$4:$G$1300,MATCH($B554,OUT!$U$4:$U$1300,0),1),"")," ")</f>
        <v xml:space="preserve"> </v>
      </c>
      <c r="G554" s="32" t="str">
        <f>IFERROR(IF($C$1&lt;&gt;"",INDEX(OUT!$H$4:$H$1300,MATCH($B554,OUT!$U$4:$U$1300,0),1),"")," ")</f>
        <v xml:space="preserve"> </v>
      </c>
      <c r="H554" s="34" t="str">
        <f>IFERROR(IF($C$1&lt;&gt;"",INDEX(OUT!$I$4:$I$1300,MATCH($B554,OUT!$U$4:$U$1300,0),1),"")," ")</f>
        <v xml:space="preserve"> </v>
      </c>
    </row>
    <row r="555" spans="2:8" ht="15.75">
      <c r="B555" s="31" t="str">
        <f t="shared" ref="B555" si="1090">IF(AND($P$5&gt;0,B551&lt;$M$5),B551+1,"")</f>
        <v/>
      </c>
      <c r="C555" s="36" t="str">
        <f>IFERROR(IF($C$1&lt;&gt;"",INDEX('RE-Supplier'!$C$4:$C$1300,MATCH($B555,'RE-Supplier'!$U$4:$U$1300,0),1),"")," ")</f>
        <v xml:space="preserve"> </v>
      </c>
      <c r="D555" s="35" t="str">
        <f>IFERROR(IF($C$1&lt;&gt;"",INDEX('RE-Supplier'!$D$4:$D$1300,MATCH($B555,'RE-Supplier'!$U$4:$U$1300,0),1),"")," ")</f>
        <v xml:space="preserve"> </v>
      </c>
      <c r="E555" s="35" t="str">
        <f t="shared" ref="E555" si="1091">IF(AND($C$1&lt;&gt;"",ISNUMBER(B555)),"مرتجع مورد","")</f>
        <v/>
      </c>
      <c r="F555" s="18" t="str">
        <f>IFERROR(IF($C$1&lt;&gt;"",INDEX('RE-Supplier'!$G$4:$G$1300,MATCH($B555,'RE-Supplier'!$U$4:$U$1300,0),1),"")," ")</f>
        <v xml:space="preserve"> </v>
      </c>
      <c r="G555" s="32" t="str">
        <f>IFERROR(IF($C$1&lt;&gt;"",INDEX('RE-Supplier'!$H$4:$H$1300,MATCH($B555,'RE-Supplier'!$U$4:$U$1300,0),1),"")," ")</f>
        <v xml:space="preserve"> </v>
      </c>
      <c r="H555" s="34" t="str">
        <f>IFERROR(IF($C$1&lt;&gt;"",INDEX('RE-Supplier'!$I$4:$I$1300,MATCH($B555,'RE-Supplier'!$U$4:$U$1300,0),1),"")," ")</f>
        <v xml:space="preserve"> </v>
      </c>
    </row>
    <row r="556" spans="2:8" ht="15.75">
      <c r="B556" s="29" t="str">
        <f t="shared" ref="B556" si="1092">IF(AND($M$5&gt;0,B552&lt;$M$5),B552+1,"")</f>
        <v/>
      </c>
      <c r="C556" s="36" t="str">
        <f>IFERROR(IF($C$1&lt;&gt;"",INDEX(ADD!$C$4:$C$1300,MATCH($B556,ADD!$U$4:$U$1300,0),1),"")," ")</f>
        <v xml:space="preserve"> </v>
      </c>
      <c r="D556" s="35" t="str">
        <f>IFERROR(IF($C$1&lt;&gt;"",INDEX(ADD!$D$4:$D$1300,MATCH($B556,ADD!$U$4:$U$1300,0),1),"")," ")</f>
        <v xml:space="preserve"> </v>
      </c>
      <c r="E556" s="35" t="str">
        <f t="shared" ref="E556" si="1093">IF(AND($C$1&lt;&gt;"",ISNUMBER(B556)),"وارد","")</f>
        <v/>
      </c>
      <c r="F556" s="18" t="str">
        <f>IFERROR(IF($C$1&lt;&gt;"",INDEX(ADD!$G$4:$G$1300,MATCH($B556,ADD!$U$4:$U$1300,0),1),"")," ")</f>
        <v xml:space="preserve"> </v>
      </c>
      <c r="G556" s="32" t="str">
        <f>IFERROR(IF($C$1&lt;&gt;"",INDEX(ADD!$H$4:$H$1300,MATCH($B556,ADD!$U$4:$U$1300,0),1),"")," ")</f>
        <v xml:space="preserve"> </v>
      </c>
      <c r="H556" s="34" t="str">
        <f>IFERROR(IF($C$1&lt;&gt;"",INDEX(ADD!$I$4:$I$1300,MATCH($B556,ADD!$U$4:$U$1300,0),1),"")," ")</f>
        <v xml:space="preserve"> </v>
      </c>
    </row>
    <row r="557" spans="2:8" ht="15.75">
      <c r="B557" s="30" t="str">
        <f t="shared" ref="B557" si="1094">IF(AND($N$5&gt;0,B553&lt;$N$5),B553+1,"")</f>
        <v/>
      </c>
      <c r="C557" s="36" t="str">
        <f>IFERROR(IF($C$1&lt;&gt;"",INDEX('RE-coustmer'!$C$4:$C$1300,MATCH($B557,'RE-coustmer'!$U$4:$U$1300,0),1),"")," ")</f>
        <v xml:space="preserve"> </v>
      </c>
      <c r="D557" s="35" t="str">
        <f>IFERROR(IF($C$1&lt;&gt;"",INDEX('RE-coustmer'!$D$4:$D$1300,MATCH($B557,'RE-coustmer'!$U$4:$U$1300,0),1),"")," ")</f>
        <v xml:space="preserve"> </v>
      </c>
      <c r="E557" s="35" t="str">
        <f t="shared" ref="E557" si="1095">IF(AND($C$1&lt;&gt;"",ISNUMBER(B557)),"مرتجع عميل","")</f>
        <v/>
      </c>
      <c r="F557" s="18" t="str">
        <f>IFERROR(IF($C$1&lt;&gt;"",INDEX('RE-coustmer'!$G$4:$G$1300,MATCH($B557,OUT!$U$4:$U$1300,0),1),"")," ")</f>
        <v xml:space="preserve"> </v>
      </c>
      <c r="G557" s="32" t="str">
        <f>IFERROR(IF($C$1&lt;&gt;"",INDEX('RE-coustmer'!$H$4:$H$1300,MATCH($B557,'RE-coustmer'!$U$4:$U$1300,0),1),"")," ")</f>
        <v xml:space="preserve"> </v>
      </c>
      <c r="H557" s="34" t="str">
        <f>IFERROR(IF($C$1&lt;&gt;"",INDEX('RE-coustmer'!$I$4:$I$1300,MATCH($B557,'RE-coustmer'!$U$4:$U$1300,0),1),"")," ")</f>
        <v xml:space="preserve"> </v>
      </c>
    </row>
    <row r="558" spans="2:8" ht="15.75">
      <c r="B558" s="8" t="str">
        <f t="shared" ref="B558" si="1096">IF(AND($O$5&gt;0,B554&lt;$O$5),B554+1,"")</f>
        <v/>
      </c>
      <c r="C558" s="36" t="str">
        <f>IFERROR(IF($C$1&lt;&gt;"",INDEX(OUT!$C$4:$C$1300,MATCH($B558,OUT!$U$4:$U$1300,0),1),"")," ")</f>
        <v xml:space="preserve"> </v>
      </c>
      <c r="D558" s="35" t="str">
        <f>IFERROR(IF($C$1&lt;&gt;"",INDEX(OUT!$D$4:$D$1300,MATCH($B558,OUT!$U$4:$U$1300,0),1),"")," ")</f>
        <v xml:space="preserve"> </v>
      </c>
      <c r="E558" s="35" t="str">
        <f t="shared" ref="E558" si="1097">IF(AND($C$1&lt;&gt;"",ISNUMBER(B558)),"منصرف","")</f>
        <v/>
      </c>
      <c r="F558" s="18" t="str">
        <f>IFERROR(IF($C$1&lt;&gt;"",INDEX(OUT!$G$4:$G$1300,MATCH($B558,OUT!$U$4:$U$1300,0),1),"")," ")</f>
        <v xml:space="preserve"> </v>
      </c>
      <c r="G558" s="32" t="str">
        <f>IFERROR(IF($C$1&lt;&gt;"",INDEX(OUT!$H$4:$H$1300,MATCH($B558,OUT!$U$4:$U$1300,0),1),"")," ")</f>
        <v xml:space="preserve"> </v>
      </c>
      <c r="H558" s="34" t="str">
        <f>IFERROR(IF($C$1&lt;&gt;"",INDEX(OUT!$I$4:$I$1300,MATCH($B558,OUT!$U$4:$U$1300,0),1),"")," ")</f>
        <v xml:space="preserve"> </v>
      </c>
    </row>
    <row r="559" spans="2:8" ht="15.75">
      <c r="B559" s="31" t="str">
        <f t="shared" ref="B559" si="1098">IF(AND($P$5&gt;0,B555&lt;$M$5),B555+1,"")</f>
        <v/>
      </c>
      <c r="C559" s="36" t="str">
        <f>IFERROR(IF($C$1&lt;&gt;"",INDEX('RE-Supplier'!$C$4:$C$1300,MATCH($B559,'RE-Supplier'!$U$4:$U$1300,0),1),"")," ")</f>
        <v xml:space="preserve"> </v>
      </c>
      <c r="D559" s="35" t="str">
        <f>IFERROR(IF($C$1&lt;&gt;"",INDEX('RE-Supplier'!$D$4:$D$1300,MATCH($B559,'RE-Supplier'!$U$4:$U$1300,0),1),"")," ")</f>
        <v xml:space="preserve"> </v>
      </c>
      <c r="E559" s="35" t="str">
        <f t="shared" ref="E559" si="1099">IF(AND($C$1&lt;&gt;"",ISNUMBER(B559)),"مرتجع مورد","")</f>
        <v/>
      </c>
      <c r="F559" s="18" t="str">
        <f>IFERROR(IF($C$1&lt;&gt;"",INDEX('RE-Supplier'!$G$4:$G$1300,MATCH($B559,'RE-Supplier'!$U$4:$U$1300,0),1),"")," ")</f>
        <v xml:space="preserve"> </v>
      </c>
      <c r="G559" s="32" t="str">
        <f>IFERROR(IF($C$1&lt;&gt;"",INDEX('RE-Supplier'!$H$4:$H$1300,MATCH($B559,'RE-Supplier'!$U$4:$U$1300,0),1),"")," ")</f>
        <v xml:space="preserve"> </v>
      </c>
      <c r="H559" s="34" t="str">
        <f>IFERROR(IF($C$1&lt;&gt;"",INDEX('RE-Supplier'!$I$4:$I$1300,MATCH($B559,'RE-Supplier'!$U$4:$U$1300,0),1),"")," ")</f>
        <v xml:space="preserve"> </v>
      </c>
    </row>
    <row r="560" spans="2:8" ht="15.75">
      <c r="B560" s="29" t="str">
        <f t="shared" ref="B560" si="1100">IF(AND($M$5&gt;0,B556&lt;$M$5),B556+1,"")</f>
        <v/>
      </c>
      <c r="C560" s="36" t="str">
        <f>IFERROR(IF($C$1&lt;&gt;"",INDEX(ADD!$C$4:$C$1300,MATCH($B560,ADD!$U$4:$U$1300,0),1),"")," ")</f>
        <v xml:space="preserve"> </v>
      </c>
      <c r="D560" s="35" t="str">
        <f>IFERROR(IF($C$1&lt;&gt;"",INDEX(ADD!$D$4:$D$1300,MATCH($B560,ADD!$U$4:$U$1300,0),1),"")," ")</f>
        <v xml:space="preserve"> </v>
      </c>
      <c r="E560" s="35" t="str">
        <f t="shared" ref="E560" si="1101">IF(AND($C$1&lt;&gt;"",ISNUMBER(B560)),"وارد","")</f>
        <v/>
      </c>
      <c r="F560" s="18" t="str">
        <f>IFERROR(IF($C$1&lt;&gt;"",INDEX(ADD!$G$4:$G$1300,MATCH($B560,ADD!$U$4:$U$1300,0),1),"")," ")</f>
        <v xml:space="preserve"> </v>
      </c>
      <c r="G560" s="32" t="str">
        <f>IFERROR(IF($C$1&lt;&gt;"",INDEX(ADD!$H$4:$H$1300,MATCH($B560,ADD!$U$4:$U$1300,0),1),"")," ")</f>
        <v xml:space="preserve"> </v>
      </c>
      <c r="H560" s="34" t="str">
        <f>IFERROR(IF($C$1&lt;&gt;"",INDEX(ADD!$I$4:$I$1300,MATCH($B560,ADD!$U$4:$U$1300,0),1),"")," ")</f>
        <v xml:space="preserve"> </v>
      </c>
    </row>
    <row r="561" spans="2:8" ht="15.75">
      <c r="B561" s="30" t="str">
        <f t="shared" ref="B561" si="1102">IF(AND($N$5&gt;0,B557&lt;$N$5),B557+1,"")</f>
        <v/>
      </c>
      <c r="C561" s="36" t="str">
        <f>IFERROR(IF($C$1&lt;&gt;"",INDEX('RE-coustmer'!$C$4:$C$1300,MATCH($B561,'RE-coustmer'!$U$4:$U$1300,0),1),"")," ")</f>
        <v xml:space="preserve"> </v>
      </c>
      <c r="D561" s="35" t="str">
        <f>IFERROR(IF($C$1&lt;&gt;"",INDEX('RE-coustmer'!$D$4:$D$1300,MATCH($B561,'RE-coustmer'!$U$4:$U$1300,0),1),"")," ")</f>
        <v xml:space="preserve"> </v>
      </c>
      <c r="E561" s="35" t="str">
        <f t="shared" ref="E561" si="1103">IF(AND($C$1&lt;&gt;"",ISNUMBER(B561)),"مرتجع عميل","")</f>
        <v/>
      </c>
      <c r="F561" s="18" t="str">
        <f>IFERROR(IF($C$1&lt;&gt;"",INDEX('RE-coustmer'!$G$4:$G$1300,MATCH($B561,OUT!$U$4:$U$1300,0),1),"")," ")</f>
        <v xml:space="preserve"> </v>
      </c>
      <c r="G561" s="32" t="str">
        <f>IFERROR(IF($C$1&lt;&gt;"",INDEX('RE-coustmer'!$H$4:$H$1300,MATCH($B561,'RE-coustmer'!$U$4:$U$1300,0),1),"")," ")</f>
        <v xml:space="preserve"> </v>
      </c>
      <c r="H561" s="34" t="str">
        <f>IFERROR(IF($C$1&lt;&gt;"",INDEX('RE-coustmer'!$I$4:$I$1300,MATCH($B561,'RE-coustmer'!$U$4:$U$1300,0),1),"")," ")</f>
        <v xml:space="preserve"> </v>
      </c>
    </row>
    <row r="562" spans="2:8" ht="15.75">
      <c r="B562" s="8" t="str">
        <f t="shared" ref="B562" si="1104">IF(AND($O$5&gt;0,B558&lt;$O$5),B558+1,"")</f>
        <v/>
      </c>
      <c r="C562" s="36" t="str">
        <f>IFERROR(IF($C$1&lt;&gt;"",INDEX(OUT!$C$4:$C$1300,MATCH($B562,OUT!$U$4:$U$1300,0),1),"")," ")</f>
        <v xml:space="preserve"> </v>
      </c>
      <c r="D562" s="35" t="str">
        <f>IFERROR(IF($C$1&lt;&gt;"",INDEX(OUT!$D$4:$D$1300,MATCH($B562,OUT!$U$4:$U$1300,0),1),"")," ")</f>
        <v xml:space="preserve"> </v>
      </c>
      <c r="E562" s="35" t="str">
        <f t="shared" ref="E562" si="1105">IF(AND($C$1&lt;&gt;"",ISNUMBER(B562)),"منصرف","")</f>
        <v/>
      </c>
      <c r="F562" s="18" t="str">
        <f>IFERROR(IF($C$1&lt;&gt;"",INDEX(OUT!$G$4:$G$1300,MATCH($B562,OUT!$U$4:$U$1300,0),1),"")," ")</f>
        <v xml:space="preserve"> </v>
      </c>
      <c r="G562" s="32" t="str">
        <f>IFERROR(IF($C$1&lt;&gt;"",INDEX(OUT!$H$4:$H$1300,MATCH($B562,OUT!$U$4:$U$1300,0),1),"")," ")</f>
        <v xml:space="preserve"> </v>
      </c>
      <c r="H562" s="34" t="str">
        <f>IFERROR(IF($C$1&lt;&gt;"",INDEX(OUT!$I$4:$I$1300,MATCH($B562,OUT!$U$4:$U$1300,0),1),"")," ")</f>
        <v xml:space="preserve"> </v>
      </c>
    </row>
    <row r="563" spans="2:8" ht="15.75">
      <c r="B563" s="31" t="str">
        <f t="shared" ref="B563" si="1106">IF(AND($P$5&gt;0,B559&lt;$M$5),B559+1,"")</f>
        <v/>
      </c>
      <c r="C563" s="36" t="str">
        <f>IFERROR(IF($C$1&lt;&gt;"",INDEX('RE-Supplier'!$C$4:$C$1300,MATCH($B563,'RE-Supplier'!$U$4:$U$1300,0),1),"")," ")</f>
        <v xml:space="preserve"> </v>
      </c>
      <c r="D563" s="35" t="str">
        <f>IFERROR(IF($C$1&lt;&gt;"",INDEX('RE-Supplier'!$D$4:$D$1300,MATCH($B563,'RE-Supplier'!$U$4:$U$1300,0),1),"")," ")</f>
        <v xml:space="preserve"> </v>
      </c>
      <c r="E563" s="35" t="str">
        <f t="shared" ref="E563" si="1107">IF(AND($C$1&lt;&gt;"",ISNUMBER(B563)),"مرتجع مورد","")</f>
        <v/>
      </c>
      <c r="F563" s="18" t="str">
        <f>IFERROR(IF($C$1&lt;&gt;"",INDEX('RE-Supplier'!$G$4:$G$1300,MATCH($B563,'RE-Supplier'!$U$4:$U$1300,0),1),"")," ")</f>
        <v xml:space="preserve"> </v>
      </c>
      <c r="G563" s="32" t="str">
        <f>IFERROR(IF($C$1&lt;&gt;"",INDEX('RE-Supplier'!$H$4:$H$1300,MATCH($B563,'RE-Supplier'!$U$4:$U$1300,0),1),"")," ")</f>
        <v xml:space="preserve"> </v>
      </c>
      <c r="H563" s="34" t="str">
        <f>IFERROR(IF($C$1&lt;&gt;"",INDEX('RE-Supplier'!$I$4:$I$1300,MATCH($B563,'RE-Supplier'!$U$4:$U$1300,0),1),"")," ")</f>
        <v xml:space="preserve"> </v>
      </c>
    </row>
    <row r="564" spans="2:8" ht="15.75">
      <c r="B564" s="29" t="str">
        <f t="shared" ref="B564" si="1108">IF(AND($M$5&gt;0,B560&lt;$M$5),B560+1,"")</f>
        <v/>
      </c>
      <c r="C564" s="36" t="str">
        <f>IFERROR(IF($C$1&lt;&gt;"",INDEX(ADD!$C$4:$C$1300,MATCH($B564,ADD!$U$4:$U$1300,0),1),"")," ")</f>
        <v xml:space="preserve"> </v>
      </c>
      <c r="D564" s="35" t="str">
        <f>IFERROR(IF($C$1&lt;&gt;"",INDEX(ADD!$D$4:$D$1300,MATCH($B564,ADD!$U$4:$U$1300,0),1),"")," ")</f>
        <v xml:space="preserve"> </v>
      </c>
      <c r="E564" s="35" t="str">
        <f t="shared" ref="E564" si="1109">IF(AND($C$1&lt;&gt;"",ISNUMBER(B564)),"وارد","")</f>
        <v/>
      </c>
      <c r="F564" s="18" t="str">
        <f>IFERROR(IF($C$1&lt;&gt;"",INDEX(ADD!$G$4:$G$1300,MATCH($B564,ADD!$U$4:$U$1300,0),1),"")," ")</f>
        <v xml:space="preserve"> </v>
      </c>
      <c r="G564" s="32" t="str">
        <f>IFERROR(IF($C$1&lt;&gt;"",INDEX(ADD!$H$4:$H$1300,MATCH($B564,ADD!$U$4:$U$1300,0),1),"")," ")</f>
        <v xml:space="preserve"> </v>
      </c>
      <c r="H564" s="34" t="str">
        <f>IFERROR(IF($C$1&lt;&gt;"",INDEX(ADD!$I$4:$I$1300,MATCH($B564,ADD!$U$4:$U$1300,0),1),"")," ")</f>
        <v xml:space="preserve"> </v>
      </c>
    </row>
    <row r="565" spans="2:8" ht="15.75">
      <c r="B565" s="30" t="str">
        <f t="shared" ref="B565" si="1110">IF(AND($N$5&gt;0,B561&lt;$N$5),B561+1,"")</f>
        <v/>
      </c>
      <c r="C565" s="36" t="str">
        <f>IFERROR(IF($C$1&lt;&gt;"",INDEX('RE-coustmer'!$C$4:$C$1300,MATCH($B565,'RE-coustmer'!$U$4:$U$1300,0),1),"")," ")</f>
        <v xml:space="preserve"> </v>
      </c>
      <c r="D565" s="35" t="str">
        <f>IFERROR(IF($C$1&lt;&gt;"",INDEX('RE-coustmer'!$D$4:$D$1300,MATCH($B565,'RE-coustmer'!$U$4:$U$1300,0),1),"")," ")</f>
        <v xml:space="preserve"> </v>
      </c>
      <c r="E565" s="35" t="str">
        <f t="shared" ref="E565" si="1111">IF(AND($C$1&lt;&gt;"",ISNUMBER(B565)),"مرتجع عميل","")</f>
        <v/>
      </c>
      <c r="F565" s="18" t="str">
        <f>IFERROR(IF($C$1&lt;&gt;"",INDEX('RE-coustmer'!$G$4:$G$1300,MATCH($B565,OUT!$U$4:$U$1300,0),1),"")," ")</f>
        <v xml:space="preserve"> </v>
      </c>
      <c r="G565" s="32" t="str">
        <f>IFERROR(IF($C$1&lt;&gt;"",INDEX('RE-coustmer'!$H$4:$H$1300,MATCH($B565,'RE-coustmer'!$U$4:$U$1300,0),1),"")," ")</f>
        <v xml:space="preserve"> </v>
      </c>
      <c r="H565" s="34" t="str">
        <f>IFERROR(IF($C$1&lt;&gt;"",INDEX('RE-coustmer'!$I$4:$I$1300,MATCH($B565,'RE-coustmer'!$U$4:$U$1300,0),1),"")," ")</f>
        <v xml:space="preserve"> </v>
      </c>
    </row>
    <row r="566" spans="2:8" ht="15.75">
      <c r="B566" s="8" t="str">
        <f t="shared" ref="B566" si="1112">IF(AND($O$5&gt;0,B562&lt;$O$5),B562+1,"")</f>
        <v/>
      </c>
      <c r="C566" s="36" t="str">
        <f>IFERROR(IF($C$1&lt;&gt;"",INDEX(OUT!$C$4:$C$1300,MATCH($B566,OUT!$U$4:$U$1300,0),1),"")," ")</f>
        <v xml:space="preserve"> </v>
      </c>
      <c r="D566" s="35" t="str">
        <f>IFERROR(IF($C$1&lt;&gt;"",INDEX(OUT!$D$4:$D$1300,MATCH($B566,OUT!$U$4:$U$1300,0),1),"")," ")</f>
        <v xml:space="preserve"> </v>
      </c>
      <c r="E566" s="35" t="str">
        <f t="shared" ref="E566" si="1113">IF(AND($C$1&lt;&gt;"",ISNUMBER(B566)),"منصرف","")</f>
        <v/>
      </c>
      <c r="F566" s="18" t="str">
        <f>IFERROR(IF($C$1&lt;&gt;"",INDEX(OUT!$G$4:$G$1300,MATCH($B566,OUT!$U$4:$U$1300,0),1),"")," ")</f>
        <v xml:space="preserve"> </v>
      </c>
      <c r="G566" s="32" t="str">
        <f>IFERROR(IF($C$1&lt;&gt;"",INDEX(OUT!$H$4:$H$1300,MATCH($B566,OUT!$U$4:$U$1300,0),1),"")," ")</f>
        <v xml:space="preserve"> </v>
      </c>
      <c r="H566" s="34" t="str">
        <f>IFERROR(IF($C$1&lt;&gt;"",INDEX(OUT!$I$4:$I$1300,MATCH($B566,OUT!$U$4:$U$1300,0),1),"")," ")</f>
        <v xml:space="preserve"> </v>
      </c>
    </row>
    <row r="567" spans="2:8" ht="15.75">
      <c r="B567" s="31" t="str">
        <f t="shared" ref="B567" si="1114">IF(AND($P$5&gt;0,B563&lt;$M$5),B563+1,"")</f>
        <v/>
      </c>
      <c r="C567" s="36" t="str">
        <f>IFERROR(IF($C$1&lt;&gt;"",INDEX('RE-Supplier'!$C$4:$C$1300,MATCH($B567,'RE-Supplier'!$U$4:$U$1300,0),1),"")," ")</f>
        <v xml:space="preserve"> </v>
      </c>
      <c r="D567" s="35" t="str">
        <f>IFERROR(IF($C$1&lt;&gt;"",INDEX('RE-Supplier'!$D$4:$D$1300,MATCH($B567,'RE-Supplier'!$U$4:$U$1300,0),1),"")," ")</f>
        <v xml:space="preserve"> </v>
      </c>
      <c r="E567" s="35" t="str">
        <f t="shared" ref="E567" si="1115">IF(AND($C$1&lt;&gt;"",ISNUMBER(B567)),"مرتجع مورد","")</f>
        <v/>
      </c>
      <c r="F567" s="18" t="str">
        <f>IFERROR(IF($C$1&lt;&gt;"",INDEX('RE-Supplier'!$G$4:$G$1300,MATCH($B567,'RE-Supplier'!$U$4:$U$1300,0),1),"")," ")</f>
        <v xml:space="preserve"> </v>
      </c>
      <c r="G567" s="32" t="str">
        <f>IFERROR(IF($C$1&lt;&gt;"",INDEX('RE-Supplier'!$H$4:$H$1300,MATCH($B567,'RE-Supplier'!$U$4:$U$1300,0),1),"")," ")</f>
        <v xml:space="preserve"> </v>
      </c>
      <c r="H567" s="34" t="str">
        <f>IFERROR(IF($C$1&lt;&gt;"",INDEX('RE-Supplier'!$I$4:$I$1300,MATCH($B567,'RE-Supplier'!$U$4:$U$1300,0),1),"")," ")</f>
        <v xml:space="preserve"> </v>
      </c>
    </row>
    <row r="568" spans="2:8" ht="15.75">
      <c r="B568" s="29" t="str">
        <f t="shared" ref="B568" si="1116">IF(AND($M$5&gt;0,B564&lt;$M$5),B564+1,"")</f>
        <v/>
      </c>
      <c r="C568" s="36" t="str">
        <f>IFERROR(IF($C$1&lt;&gt;"",INDEX(ADD!$C$4:$C$1300,MATCH($B568,ADD!$U$4:$U$1300,0),1),"")," ")</f>
        <v xml:space="preserve"> </v>
      </c>
      <c r="D568" s="35" t="str">
        <f>IFERROR(IF($C$1&lt;&gt;"",INDEX(ADD!$D$4:$D$1300,MATCH($B568,ADD!$U$4:$U$1300,0),1),"")," ")</f>
        <v xml:space="preserve"> </v>
      </c>
      <c r="E568" s="35" t="str">
        <f t="shared" ref="E568" si="1117">IF(AND($C$1&lt;&gt;"",ISNUMBER(B568)),"وارد","")</f>
        <v/>
      </c>
      <c r="F568" s="18" t="str">
        <f>IFERROR(IF($C$1&lt;&gt;"",INDEX(ADD!$G$4:$G$1300,MATCH($B568,ADD!$U$4:$U$1300,0),1),"")," ")</f>
        <v xml:space="preserve"> </v>
      </c>
      <c r="G568" s="32" t="str">
        <f>IFERROR(IF($C$1&lt;&gt;"",INDEX(ADD!$H$4:$H$1300,MATCH($B568,ADD!$U$4:$U$1300,0),1),"")," ")</f>
        <v xml:space="preserve"> </v>
      </c>
      <c r="H568" s="34" t="str">
        <f>IFERROR(IF($C$1&lt;&gt;"",INDEX(ADD!$I$4:$I$1300,MATCH($B568,ADD!$U$4:$U$1300,0),1),"")," ")</f>
        <v xml:space="preserve"> </v>
      </c>
    </row>
    <row r="569" spans="2:8" ht="15.75">
      <c r="B569" s="30" t="str">
        <f t="shared" ref="B569" si="1118">IF(AND($N$5&gt;0,B565&lt;$N$5),B565+1,"")</f>
        <v/>
      </c>
      <c r="C569" s="36" t="str">
        <f>IFERROR(IF($C$1&lt;&gt;"",INDEX('RE-coustmer'!$C$4:$C$1300,MATCH($B569,'RE-coustmer'!$U$4:$U$1300,0),1),"")," ")</f>
        <v xml:space="preserve"> </v>
      </c>
      <c r="D569" s="35" t="str">
        <f>IFERROR(IF($C$1&lt;&gt;"",INDEX('RE-coustmer'!$D$4:$D$1300,MATCH($B569,'RE-coustmer'!$U$4:$U$1300,0),1),"")," ")</f>
        <v xml:space="preserve"> </v>
      </c>
      <c r="E569" s="35" t="str">
        <f t="shared" ref="E569" si="1119">IF(AND($C$1&lt;&gt;"",ISNUMBER(B569)),"مرتجع عميل","")</f>
        <v/>
      </c>
      <c r="F569" s="18" t="str">
        <f>IFERROR(IF($C$1&lt;&gt;"",INDEX('RE-coustmer'!$G$4:$G$1300,MATCH($B569,OUT!$U$4:$U$1300,0),1),"")," ")</f>
        <v xml:space="preserve"> </v>
      </c>
      <c r="G569" s="32" t="str">
        <f>IFERROR(IF($C$1&lt;&gt;"",INDEX('RE-coustmer'!$H$4:$H$1300,MATCH($B569,'RE-coustmer'!$U$4:$U$1300,0),1),"")," ")</f>
        <v xml:space="preserve"> </v>
      </c>
      <c r="H569" s="34" t="str">
        <f>IFERROR(IF($C$1&lt;&gt;"",INDEX('RE-coustmer'!$I$4:$I$1300,MATCH($B569,'RE-coustmer'!$U$4:$U$1300,0),1),"")," ")</f>
        <v xml:space="preserve"> </v>
      </c>
    </row>
    <row r="570" spans="2:8" ht="15.75">
      <c r="B570" s="8" t="str">
        <f t="shared" ref="B570" si="1120">IF(AND($O$5&gt;0,B566&lt;$O$5),B566+1,"")</f>
        <v/>
      </c>
      <c r="C570" s="36" t="str">
        <f>IFERROR(IF($C$1&lt;&gt;"",INDEX(OUT!$C$4:$C$1300,MATCH($B570,OUT!$U$4:$U$1300,0),1),"")," ")</f>
        <v xml:space="preserve"> </v>
      </c>
      <c r="D570" s="35" t="str">
        <f>IFERROR(IF($C$1&lt;&gt;"",INDEX(OUT!$D$4:$D$1300,MATCH($B570,OUT!$U$4:$U$1300,0),1),"")," ")</f>
        <v xml:space="preserve"> </v>
      </c>
      <c r="E570" s="35" t="str">
        <f t="shared" ref="E570" si="1121">IF(AND($C$1&lt;&gt;"",ISNUMBER(B570)),"منصرف","")</f>
        <v/>
      </c>
      <c r="F570" s="18" t="str">
        <f>IFERROR(IF($C$1&lt;&gt;"",INDEX(OUT!$G$4:$G$1300,MATCH($B570,OUT!$U$4:$U$1300,0),1),"")," ")</f>
        <v xml:space="preserve"> </v>
      </c>
      <c r="G570" s="32" t="str">
        <f>IFERROR(IF($C$1&lt;&gt;"",INDEX(OUT!$H$4:$H$1300,MATCH($B570,OUT!$U$4:$U$1300,0),1),"")," ")</f>
        <v xml:space="preserve"> </v>
      </c>
      <c r="H570" s="34" t="str">
        <f>IFERROR(IF($C$1&lt;&gt;"",INDEX(OUT!$I$4:$I$1300,MATCH($B570,OUT!$U$4:$U$1300,0),1),"")," ")</f>
        <v xml:space="preserve"> </v>
      </c>
    </row>
    <row r="571" spans="2:8" ht="15.75">
      <c r="B571" s="31" t="str">
        <f t="shared" ref="B571" si="1122">IF(AND($P$5&gt;0,B567&lt;$M$5),B567+1,"")</f>
        <v/>
      </c>
      <c r="C571" s="36" t="str">
        <f>IFERROR(IF($C$1&lt;&gt;"",INDEX('RE-Supplier'!$C$4:$C$1300,MATCH($B571,'RE-Supplier'!$U$4:$U$1300,0),1),"")," ")</f>
        <v xml:space="preserve"> </v>
      </c>
      <c r="D571" s="35" t="str">
        <f>IFERROR(IF($C$1&lt;&gt;"",INDEX('RE-Supplier'!$D$4:$D$1300,MATCH($B571,'RE-Supplier'!$U$4:$U$1300,0),1),"")," ")</f>
        <v xml:space="preserve"> </v>
      </c>
      <c r="E571" s="35" t="str">
        <f t="shared" ref="E571" si="1123">IF(AND($C$1&lt;&gt;"",ISNUMBER(B571)),"مرتجع مورد","")</f>
        <v/>
      </c>
      <c r="F571" s="18" t="str">
        <f>IFERROR(IF($C$1&lt;&gt;"",INDEX('RE-Supplier'!$G$4:$G$1300,MATCH($B571,'RE-Supplier'!$U$4:$U$1300,0),1),"")," ")</f>
        <v xml:space="preserve"> </v>
      </c>
      <c r="G571" s="32" t="str">
        <f>IFERROR(IF($C$1&lt;&gt;"",INDEX('RE-Supplier'!$H$4:$H$1300,MATCH($B571,'RE-Supplier'!$U$4:$U$1300,0),1),"")," ")</f>
        <v xml:space="preserve"> </v>
      </c>
      <c r="H571" s="34" t="str">
        <f>IFERROR(IF($C$1&lt;&gt;"",INDEX('RE-Supplier'!$I$4:$I$1300,MATCH($B571,'RE-Supplier'!$U$4:$U$1300,0),1),"")," ")</f>
        <v xml:space="preserve"> </v>
      </c>
    </row>
    <row r="572" spans="2:8" ht="15.75">
      <c r="B572" s="29" t="str">
        <f t="shared" ref="B572" si="1124">IF(AND($M$5&gt;0,B568&lt;$M$5),B568+1,"")</f>
        <v/>
      </c>
      <c r="C572" s="36" t="str">
        <f>IFERROR(IF($C$1&lt;&gt;"",INDEX(ADD!$C$4:$C$1300,MATCH($B572,ADD!$U$4:$U$1300,0),1),"")," ")</f>
        <v xml:space="preserve"> </v>
      </c>
      <c r="D572" s="35" t="str">
        <f>IFERROR(IF($C$1&lt;&gt;"",INDEX(ADD!$D$4:$D$1300,MATCH($B572,ADD!$U$4:$U$1300,0),1),"")," ")</f>
        <v xml:space="preserve"> </v>
      </c>
      <c r="E572" s="35" t="str">
        <f t="shared" ref="E572" si="1125">IF(AND($C$1&lt;&gt;"",ISNUMBER(B572)),"وارد","")</f>
        <v/>
      </c>
      <c r="F572" s="18" t="str">
        <f>IFERROR(IF($C$1&lt;&gt;"",INDEX(ADD!$G$4:$G$1300,MATCH($B572,ADD!$U$4:$U$1300,0),1),"")," ")</f>
        <v xml:space="preserve"> </v>
      </c>
      <c r="G572" s="32" t="str">
        <f>IFERROR(IF($C$1&lt;&gt;"",INDEX(ADD!$H$4:$H$1300,MATCH($B572,ADD!$U$4:$U$1300,0),1),"")," ")</f>
        <v xml:space="preserve"> </v>
      </c>
      <c r="H572" s="34" t="str">
        <f>IFERROR(IF($C$1&lt;&gt;"",INDEX(ADD!$I$4:$I$1300,MATCH($B572,ADD!$U$4:$U$1300,0),1),"")," ")</f>
        <v xml:space="preserve"> </v>
      </c>
    </row>
    <row r="573" spans="2:8" ht="15.75">
      <c r="B573" s="30" t="str">
        <f t="shared" ref="B573" si="1126">IF(AND($N$5&gt;0,B569&lt;$N$5),B569+1,"")</f>
        <v/>
      </c>
      <c r="C573" s="36" t="str">
        <f>IFERROR(IF($C$1&lt;&gt;"",INDEX('RE-coustmer'!$C$4:$C$1300,MATCH($B573,'RE-coustmer'!$U$4:$U$1300,0),1),"")," ")</f>
        <v xml:space="preserve"> </v>
      </c>
      <c r="D573" s="35" t="str">
        <f>IFERROR(IF($C$1&lt;&gt;"",INDEX('RE-coustmer'!$D$4:$D$1300,MATCH($B573,'RE-coustmer'!$U$4:$U$1300,0),1),"")," ")</f>
        <v xml:space="preserve"> </v>
      </c>
      <c r="E573" s="35" t="str">
        <f t="shared" ref="E573" si="1127">IF(AND($C$1&lt;&gt;"",ISNUMBER(B573)),"مرتجع عميل","")</f>
        <v/>
      </c>
      <c r="F573" s="18" t="str">
        <f>IFERROR(IF($C$1&lt;&gt;"",INDEX('RE-coustmer'!$G$4:$G$1300,MATCH($B573,OUT!$U$4:$U$1300,0),1),"")," ")</f>
        <v xml:space="preserve"> </v>
      </c>
      <c r="G573" s="32" t="str">
        <f>IFERROR(IF($C$1&lt;&gt;"",INDEX('RE-coustmer'!$H$4:$H$1300,MATCH($B573,'RE-coustmer'!$U$4:$U$1300,0),1),"")," ")</f>
        <v xml:space="preserve"> </v>
      </c>
      <c r="H573" s="34" t="str">
        <f>IFERROR(IF($C$1&lt;&gt;"",INDEX('RE-coustmer'!$I$4:$I$1300,MATCH($B573,'RE-coustmer'!$U$4:$U$1300,0),1),"")," ")</f>
        <v xml:space="preserve"> </v>
      </c>
    </row>
    <row r="574" spans="2:8" ht="15.75">
      <c r="B574" s="8" t="str">
        <f t="shared" ref="B574" si="1128">IF(AND($O$5&gt;0,B570&lt;$O$5),B570+1,"")</f>
        <v/>
      </c>
      <c r="C574" s="36" t="str">
        <f>IFERROR(IF($C$1&lt;&gt;"",INDEX(OUT!$C$4:$C$1300,MATCH($B574,OUT!$U$4:$U$1300,0),1),"")," ")</f>
        <v xml:space="preserve"> </v>
      </c>
      <c r="D574" s="35" t="str">
        <f>IFERROR(IF($C$1&lt;&gt;"",INDEX(OUT!$D$4:$D$1300,MATCH($B574,OUT!$U$4:$U$1300,0),1),"")," ")</f>
        <v xml:space="preserve"> </v>
      </c>
      <c r="E574" s="35" t="str">
        <f t="shared" ref="E574" si="1129">IF(AND($C$1&lt;&gt;"",ISNUMBER(B574)),"منصرف","")</f>
        <v/>
      </c>
      <c r="F574" s="18" t="str">
        <f>IFERROR(IF($C$1&lt;&gt;"",INDEX(OUT!$G$4:$G$1300,MATCH($B574,OUT!$U$4:$U$1300,0),1),"")," ")</f>
        <v xml:space="preserve"> </v>
      </c>
      <c r="G574" s="32" t="str">
        <f>IFERROR(IF($C$1&lt;&gt;"",INDEX(OUT!$H$4:$H$1300,MATCH($B574,OUT!$U$4:$U$1300,0),1),"")," ")</f>
        <v xml:space="preserve"> </v>
      </c>
      <c r="H574" s="34" t="str">
        <f>IFERROR(IF($C$1&lt;&gt;"",INDEX(OUT!$I$4:$I$1300,MATCH($B574,OUT!$U$4:$U$1300,0),1),"")," ")</f>
        <v xml:space="preserve"> </v>
      </c>
    </row>
    <row r="575" spans="2:8" ht="15.75">
      <c r="B575" s="31" t="str">
        <f t="shared" ref="B575" si="1130">IF(AND($P$5&gt;0,B571&lt;$M$5),B571+1,"")</f>
        <v/>
      </c>
      <c r="C575" s="36" t="str">
        <f>IFERROR(IF($C$1&lt;&gt;"",INDEX('RE-Supplier'!$C$4:$C$1300,MATCH($B575,'RE-Supplier'!$U$4:$U$1300,0),1),"")," ")</f>
        <v xml:space="preserve"> </v>
      </c>
      <c r="D575" s="35" t="str">
        <f>IFERROR(IF($C$1&lt;&gt;"",INDEX('RE-Supplier'!$D$4:$D$1300,MATCH($B575,'RE-Supplier'!$U$4:$U$1300,0),1),"")," ")</f>
        <v xml:space="preserve"> </v>
      </c>
      <c r="E575" s="35" t="str">
        <f t="shared" ref="E575" si="1131">IF(AND($C$1&lt;&gt;"",ISNUMBER(B575)),"مرتجع مورد","")</f>
        <v/>
      </c>
      <c r="F575" s="18" t="str">
        <f>IFERROR(IF($C$1&lt;&gt;"",INDEX('RE-Supplier'!$G$4:$G$1300,MATCH($B575,'RE-Supplier'!$U$4:$U$1300,0),1),"")," ")</f>
        <v xml:space="preserve"> </v>
      </c>
      <c r="G575" s="32" t="str">
        <f>IFERROR(IF($C$1&lt;&gt;"",INDEX('RE-Supplier'!$H$4:$H$1300,MATCH($B575,'RE-Supplier'!$U$4:$U$1300,0),1),"")," ")</f>
        <v xml:space="preserve"> </v>
      </c>
      <c r="H575" s="34" t="str">
        <f>IFERROR(IF($C$1&lt;&gt;"",INDEX('RE-Supplier'!$I$4:$I$1300,MATCH($B575,'RE-Supplier'!$U$4:$U$1300,0),1),"")," ")</f>
        <v xml:space="preserve"> </v>
      </c>
    </row>
    <row r="576" spans="2:8" ht="15.75">
      <c r="B576" s="29" t="str">
        <f t="shared" ref="B576" si="1132">IF(AND($M$5&gt;0,B572&lt;$M$5),B572+1,"")</f>
        <v/>
      </c>
      <c r="C576" s="36" t="str">
        <f>IFERROR(IF($C$1&lt;&gt;"",INDEX(ADD!$C$4:$C$1300,MATCH($B576,ADD!$U$4:$U$1300,0),1),"")," ")</f>
        <v xml:space="preserve"> </v>
      </c>
      <c r="D576" s="35" t="str">
        <f>IFERROR(IF($C$1&lt;&gt;"",INDEX(ADD!$D$4:$D$1300,MATCH($B576,ADD!$U$4:$U$1300,0),1),"")," ")</f>
        <v xml:space="preserve"> </v>
      </c>
      <c r="E576" s="35" t="str">
        <f t="shared" ref="E576" si="1133">IF(AND($C$1&lt;&gt;"",ISNUMBER(B576)),"وارد","")</f>
        <v/>
      </c>
      <c r="F576" s="18" t="str">
        <f>IFERROR(IF($C$1&lt;&gt;"",INDEX(ADD!$G$4:$G$1300,MATCH($B576,ADD!$U$4:$U$1300,0),1),"")," ")</f>
        <v xml:space="preserve"> </v>
      </c>
      <c r="G576" s="32" t="str">
        <f>IFERROR(IF($C$1&lt;&gt;"",INDEX(ADD!$H$4:$H$1300,MATCH($B576,ADD!$U$4:$U$1300,0),1),"")," ")</f>
        <v xml:space="preserve"> </v>
      </c>
      <c r="H576" s="34" t="str">
        <f>IFERROR(IF($C$1&lt;&gt;"",INDEX(ADD!$I$4:$I$1300,MATCH($B576,ADD!$U$4:$U$1300,0),1),"")," ")</f>
        <v xml:space="preserve"> </v>
      </c>
    </row>
    <row r="577" spans="2:8" ht="15.75">
      <c r="B577" s="30" t="str">
        <f t="shared" ref="B577" si="1134">IF(AND($N$5&gt;0,B573&lt;$N$5),B573+1,"")</f>
        <v/>
      </c>
      <c r="C577" s="36" t="str">
        <f>IFERROR(IF($C$1&lt;&gt;"",INDEX('RE-coustmer'!$C$4:$C$1300,MATCH($B577,'RE-coustmer'!$U$4:$U$1300,0),1),"")," ")</f>
        <v xml:space="preserve"> </v>
      </c>
      <c r="D577" s="35" t="str">
        <f>IFERROR(IF($C$1&lt;&gt;"",INDEX('RE-coustmer'!$D$4:$D$1300,MATCH($B577,'RE-coustmer'!$U$4:$U$1300,0),1),"")," ")</f>
        <v xml:space="preserve"> </v>
      </c>
      <c r="E577" s="35" t="str">
        <f t="shared" ref="E577" si="1135">IF(AND($C$1&lt;&gt;"",ISNUMBER(B577)),"مرتجع عميل","")</f>
        <v/>
      </c>
      <c r="F577" s="18" t="str">
        <f>IFERROR(IF($C$1&lt;&gt;"",INDEX('RE-coustmer'!$G$4:$G$1300,MATCH($B577,OUT!$U$4:$U$1300,0),1),"")," ")</f>
        <v xml:space="preserve"> </v>
      </c>
      <c r="G577" s="32" t="str">
        <f>IFERROR(IF($C$1&lt;&gt;"",INDEX('RE-coustmer'!$H$4:$H$1300,MATCH($B577,'RE-coustmer'!$U$4:$U$1300,0),1),"")," ")</f>
        <v xml:space="preserve"> </v>
      </c>
      <c r="H577" s="34" t="str">
        <f>IFERROR(IF($C$1&lt;&gt;"",INDEX('RE-coustmer'!$I$4:$I$1300,MATCH($B577,'RE-coustmer'!$U$4:$U$1300,0),1),"")," ")</f>
        <v xml:space="preserve"> </v>
      </c>
    </row>
    <row r="578" spans="2:8" ht="15.75">
      <c r="B578" s="8" t="str">
        <f t="shared" ref="B578" si="1136">IF(AND($O$5&gt;0,B574&lt;$O$5),B574+1,"")</f>
        <v/>
      </c>
      <c r="C578" s="36" t="str">
        <f>IFERROR(IF($C$1&lt;&gt;"",INDEX(OUT!$C$4:$C$1300,MATCH($B578,OUT!$U$4:$U$1300,0),1),"")," ")</f>
        <v xml:space="preserve"> </v>
      </c>
      <c r="D578" s="35" t="str">
        <f>IFERROR(IF($C$1&lt;&gt;"",INDEX(OUT!$D$4:$D$1300,MATCH($B578,OUT!$U$4:$U$1300,0),1),"")," ")</f>
        <v xml:space="preserve"> </v>
      </c>
      <c r="E578" s="35" t="str">
        <f t="shared" ref="E578" si="1137">IF(AND($C$1&lt;&gt;"",ISNUMBER(B578)),"منصرف","")</f>
        <v/>
      </c>
      <c r="F578" s="18" t="str">
        <f>IFERROR(IF($C$1&lt;&gt;"",INDEX(OUT!$G$4:$G$1300,MATCH($B578,OUT!$U$4:$U$1300,0),1),"")," ")</f>
        <v xml:space="preserve"> </v>
      </c>
      <c r="G578" s="32" t="str">
        <f>IFERROR(IF($C$1&lt;&gt;"",INDEX(OUT!$H$4:$H$1300,MATCH($B578,OUT!$U$4:$U$1300,0),1),"")," ")</f>
        <v xml:space="preserve"> </v>
      </c>
      <c r="H578" s="34" t="str">
        <f>IFERROR(IF($C$1&lt;&gt;"",INDEX(OUT!$I$4:$I$1300,MATCH($B578,OUT!$U$4:$U$1300,0),1),"")," ")</f>
        <v xml:space="preserve"> </v>
      </c>
    </row>
    <row r="579" spans="2:8" ht="15.75">
      <c r="B579" s="31" t="str">
        <f t="shared" ref="B579" si="1138">IF(AND($P$5&gt;0,B575&lt;$M$5),B575+1,"")</f>
        <v/>
      </c>
      <c r="C579" s="36" t="str">
        <f>IFERROR(IF($C$1&lt;&gt;"",INDEX('RE-Supplier'!$C$4:$C$1300,MATCH($B579,'RE-Supplier'!$U$4:$U$1300,0),1),"")," ")</f>
        <v xml:space="preserve"> </v>
      </c>
      <c r="D579" s="35" t="str">
        <f>IFERROR(IF($C$1&lt;&gt;"",INDEX('RE-Supplier'!$D$4:$D$1300,MATCH($B579,'RE-Supplier'!$U$4:$U$1300,0),1),"")," ")</f>
        <v xml:space="preserve"> </v>
      </c>
      <c r="E579" s="35" t="str">
        <f t="shared" ref="E579" si="1139">IF(AND($C$1&lt;&gt;"",ISNUMBER(B579)),"مرتجع مورد","")</f>
        <v/>
      </c>
      <c r="F579" s="18" t="str">
        <f>IFERROR(IF($C$1&lt;&gt;"",INDEX('RE-Supplier'!$G$4:$G$1300,MATCH($B579,'RE-Supplier'!$U$4:$U$1300,0),1),"")," ")</f>
        <v xml:space="preserve"> </v>
      </c>
      <c r="G579" s="32" t="str">
        <f>IFERROR(IF($C$1&lt;&gt;"",INDEX('RE-Supplier'!$H$4:$H$1300,MATCH($B579,'RE-Supplier'!$U$4:$U$1300,0),1),"")," ")</f>
        <v xml:space="preserve"> </v>
      </c>
      <c r="H579" s="34" t="str">
        <f>IFERROR(IF($C$1&lt;&gt;"",INDEX('RE-Supplier'!$I$4:$I$1300,MATCH($B579,'RE-Supplier'!$U$4:$U$1300,0),1),"")," ")</f>
        <v xml:space="preserve"> </v>
      </c>
    </row>
    <row r="580" spans="2:8" ht="15.75">
      <c r="B580" s="29" t="str">
        <f t="shared" ref="B580" si="1140">IF(AND($M$5&gt;0,B576&lt;$M$5),B576+1,"")</f>
        <v/>
      </c>
      <c r="C580" s="36" t="str">
        <f>IFERROR(IF($C$1&lt;&gt;"",INDEX(ADD!$C$4:$C$1300,MATCH($B580,ADD!$U$4:$U$1300,0),1),"")," ")</f>
        <v xml:space="preserve"> </v>
      </c>
      <c r="D580" s="35" t="str">
        <f>IFERROR(IF($C$1&lt;&gt;"",INDEX(ADD!$D$4:$D$1300,MATCH($B580,ADD!$U$4:$U$1300,0),1),"")," ")</f>
        <v xml:space="preserve"> </v>
      </c>
      <c r="E580" s="35" t="str">
        <f t="shared" ref="E580" si="1141">IF(AND($C$1&lt;&gt;"",ISNUMBER(B580)),"وارد","")</f>
        <v/>
      </c>
      <c r="F580" s="18" t="str">
        <f>IFERROR(IF($C$1&lt;&gt;"",INDEX(ADD!$G$4:$G$1300,MATCH($B580,ADD!$U$4:$U$1300,0),1),"")," ")</f>
        <v xml:space="preserve"> </v>
      </c>
      <c r="G580" s="32" t="str">
        <f>IFERROR(IF($C$1&lt;&gt;"",INDEX(ADD!$H$4:$H$1300,MATCH($B580,ADD!$U$4:$U$1300,0),1),"")," ")</f>
        <v xml:space="preserve"> </v>
      </c>
      <c r="H580" s="34" t="str">
        <f>IFERROR(IF($C$1&lt;&gt;"",INDEX(ADD!$I$4:$I$1300,MATCH($B580,ADD!$U$4:$U$1300,0),1),"")," ")</f>
        <v xml:space="preserve"> </v>
      </c>
    </row>
    <row r="581" spans="2:8" ht="15.75">
      <c r="B581" s="30" t="str">
        <f t="shared" ref="B581" si="1142">IF(AND($N$5&gt;0,B577&lt;$N$5),B577+1,"")</f>
        <v/>
      </c>
      <c r="C581" s="36" t="str">
        <f>IFERROR(IF($C$1&lt;&gt;"",INDEX('RE-coustmer'!$C$4:$C$1300,MATCH($B581,'RE-coustmer'!$U$4:$U$1300,0),1),"")," ")</f>
        <v xml:space="preserve"> </v>
      </c>
      <c r="D581" s="35" t="str">
        <f>IFERROR(IF($C$1&lt;&gt;"",INDEX('RE-coustmer'!$D$4:$D$1300,MATCH($B581,'RE-coustmer'!$U$4:$U$1300,0),1),"")," ")</f>
        <v xml:space="preserve"> </v>
      </c>
      <c r="E581" s="35" t="str">
        <f t="shared" ref="E581" si="1143">IF(AND($C$1&lt;&gt;"",ISNUMBER(B581)),"مرتجع عميل","")</f>
        <v/>
      </c>
      <c r="F581" s="18" t="str">
        <f>IFERROR(IF($C$1&lt;&gt;"",INDEX('RE-coustmer'!$G$4:$G$1300,MATCH($B581,OUT!$U$4:$U$1300,0),1),"")," ")</f>
        <v xml:space="preserve"> </v>
      </c>
      <c r="G581" s="32" t="str">
        <f>IFERROR(IF($C$1&lt;&gt;"",INDEX('RE-coustmer'!$H$4:$H$1300,MATCH($B581,'RE-coustmer'!$U$4:$U$1300,0),1),"")," ")</f>
        <v xml:space="preserve"> </v>
      </c>
      <c r="H581" s="34" t="str">
        <f>IFERROR(IF($C$1&lt;&gt;"",INDEX('RE-coustmer'!$I$4:$I$1300,MATCH($B581,'RE-coustmer'!$U$4:$U$1300,0),1),"")," ")</f>
        <v xml:space="preserve"> </v>
      </c>
    </row>
    <row r="582" spans="2:8" ht="15.75">
      <c r="B582" s="8" t="str">
        <f t="shared" ref="B582" si="1144">IF(AND($O$5&gt;0,B578&lt;$O$5),B578+1,"")</f>
        <v/>
      </c>
      <c r="C582" s="36" t="str">
        <f>IFERROR(IF($C$1&lt;&gt;"",INDEX(OUT!$C$4:$C$1300,MATCH($B582,OUT!$U$4:$U$1300,0),1),"")," ")</f>
        <v xml:space="preserve"> </v>
      </c>
      <c r="D582" s="35" t="str">
        <f>IFERROR(IF($C$1&lt;&gt;"",INDEX(OUT!$D$4:$D$1300,MATCH($B582,OUT!$U$4:$U$1300,0),1),"")," ")</f>
        <v xml:space="preserve"> </v>
      </c>
      <c r="E582" s="35" t="str">
        <f t="shared" ref="E582" si="1145">IF(AND($C$1&lt;&gt;"",ISNUMBER(B582)),"منصرف","")</f>
        <v/>
      </c>
      <c r="F582" s="18" t="str">
        <f>IFERROR(IF($C$1&lt;&gt;"",INDEX(OUT!$G$4:$G$1300,MATCH($B582,OUT!$U$4:$U$1300,0),1),"")," ")</f>
        <v xml:space="preserve"> </v>
      </c>
      <c r="G582" s="32" t="str">
        <f>IFERROR(IF($C$1&lt;&gt;"",INDEX(OUT!$H$4:$H$1300,MATCH($B582,OUT!$U$4:$U$1300,0),1),"")," ")</f>
        <v xml:space="preserve"> </v>
      </c>
      <c r="H582" s="34" t="str">
        <f>IFERROR(IF($C$1&lt;&gt;"",INDEX(OUT!$I$4:$I$1300,MATCH($B582,OUT!$U$4:$U$1300,0),1),"")," ")</f>
        <v xml:space="preserve"> </v>
      </c>
    </row>
    <row r="583" spans="2:8" ht="15.75">
      <c r="B583" s="31" t="str">
        <f t="shared" ref="B583" si="1146">IF(AND($P$5&gt;0,B579&lt;$M$5),B579+1,"")</f>
        <v/>
      </c>
      <c r="C583" s="36" t="str">
        <f>IFERROR(IF($C$1&lt;&gt;"",INDEX('RE-Supplier'!$C$4:$C$1300,MATCH($B583,'RE-Supplier'!$U$4:$U$1300,0),1),"")," ")</f>
        <v xml:space="preserve"> </v>
      </c>
      <c r="D583" s="35" t="str">
        <f>IFERROR(IF($C$1&lt;&gt;"",INDEX('RE-Supplier'!$D$4:$D$1300,MATCH($B583,'RE-Supplier'!$U$4:$U$1300,0),1),"")," ")</f>
        <v xml:space="preserve"> </v>
      </c>
      <c r="E583" s="35" t="str">
        <f t="shared" ref="E583" si="1147">IF(AND($C$1&lt;&gt;"",ISNUMBER(B583)),"مرتجع مورد","")</f>
        <v/>
      </c>
      <c r="F583" s="18" t="str">
        <f>IFERROR(IF($C$1&lt;&gt;"",INDEX('RE-Supplier'!$G$4:$G$1300,MATCH($B583,'RE-Supplier'!$U$4:$U$1300,0),1),"")," ")</f>
        <v xml:space="preserve"> </v>
      </c>
      <c r="G583" s="32" t="str">
        <f>IFERROR(IF($C$1&lt;&gt;"",INDEX('RE-Supplier'!$H$4:$H$1300,MATCH($B583,'RE-Supplier'!$U$4:$U$1300,0),1),"")," ")</f>
        <v xml:space="preserve"> </v>
      </c>
      <c r="H583" s="34" t="str">
        <f>IFERROR(IF($C$1&lt;&gt;"",INDEX('RE-Supplier'!$I$4:$I$1300,MATCH($B583,'RE-Supplier'!$U$4:$U$1300,0),1),"")," ")</f>
        <v xml:space="preserve"> </v>
      </c>
    </row>
    <row r="584" spans="2:8" ht="15.75">
      <c r="B584" s="29" t="str">
        <f t="shared" ref="B584" si="1148">IF(AND($M$5&gt;0,B580&lt;$M$5),B580+1,"")</f>
        <v/>
      </c>
      <c r="C584" s="36" t="str">
        <f>IFERROR(IF($C$1&lt;&gt;"",INDEX(ADD!$C$4:$C$1300,MATCH($B584,ADD!$U$4:$U$1300,0),1),"")," ")</f>
        <v xml:space="preserve"> </v>
      </c>
      <c r="D584" s="35" t="str">
        <f>IFERROR(IF($C$1&lt;&gt;"",INDEX(ADD!$D$4:$D$1300,MATCH($B584,ADD!$U$4:$U$1300,0),1),"")," ")</f>
        <v xml:space="preserve"> </v>
      </c>
      <c r="E584" s="35" t="str">
        <f t="shared" ref="E584" si="1149">IF(AND($C$1&lt;&gt;"",ISNUMBER(B584)),"وارد","")</f>
        <v/>
      </c>
      <c r="F584" s="18" t="str">
        <f>IFERROR(IF($C$1&lt;&gt;"",INDEX(ADD!$G$4:$G$1300,MATCH($B584,ADD!$U$4:$U$1300,0),1),"")," ")</f>
        <v xml:space="preserve"> </v>
      </c>
      <c r="G584" s="32" t="str">
        <f>IFERROR(IF($C$1&lt;&gt;"",INDEX(ADD!$H$4:$H$1300,MATCH($B584,ADD!$U$4:$U$1300,0),1),"")," ")</f>
        <v xml:space="preserve"> </v>
      </c>
      <c r="H584" s="34" t="str">
        <f>IFERROR(IF($C$1&lt;&gt;"",INDEX(ADD!$I$4:$I$1300,MATCH($B584,ADD!$U$4:$U$1300,0),1),"")," ")</f>
        <v xml:space="preserve"> </v>
      </c>
    </row>
    <row r="585" spans="2:8" ht="15.75">
      <c r="B585" s="30" t="str">
        <f t="shared" ref="B585" si="1150">IF(AND($N$5&gt;0,B581&lt;$N$5),B581+1,"")</f>
        <v/>
      </c>
      <c r="C585" s="36" t="str">
        <f>IFERROR(IF($C$1&lt;&gt;"",INDEX('RE-coustmer'!$C$4:$C$1300,MATCH($B585,'RE-coustmer'!$U$4:$U$1300,0),1),"")," ")</f>
        <v xml:space="preserve"> </v>
      </c>
      <c r="D585" s="35" t="str">
        <f>IFERROR(IF($C$1&lt;&gt;"",INDEX('RE-coustmer'!$D$4:$D$1300,MATCH($B585,'RE-coustmer'!$U$4:$U$1300,0),1),"")," ")</f>
        <v xml:space="preserve"> </v>
      </c>
      <c r="E585" s="35" t="str">
        <f t="shared" ref="E585" si="1151">IF(AND($C$1&lt;&gt;"",ISNUMBER(B585)),"مرتجع عميل","")</f>
        <v/>
      </c>
      <c r="F585" s="18" t="str">
        <f>IFERROR(IF($C$1&lt;&gt;"",INDEX('RE-coustmer'!$G$4:$G$1300,MATCH($B585,OUT!$U$4:$U$1300,0),1),"")," ")</f>
        <v xml:space="preserve"> </v>
      </c>
      <c r="G585" s="32" t="str">
        <f>IFERROR(IF($C$1&lt;&gt;"",INDEX('RE-coustmer'!$H$4:$H$1300,MATCH($B585,'RE-coustmer'!$U$4:$U$1300,0),1),"")," ")</f>
        <v xml:space="preserve"> </v>
      </c>
      <c r="H585" s="34" t="str">
        <f>IFERROR(IF($C$1&lt;&gt;"",INDEX('RE-coustmer'!$I$4:$I$1300,MATCH($B585,'RE-coustmer'!$U$4:$U$1300,0),1),"")," ")</f>
        <v xml:space="preserve"> </v>
      </c>
    </row>
    <row r="586" spans="2:8" ht="15.75">
      <c r="B586" s="8" t="str">
        <f t="shared" ref="B586" si="1152">IF(AND($O$5&gt;0,B582&lt;$O$5),B582+1,"")</f>
        <v/>
      </c>
      <c r="C586" s="36" t="str">
        <f>IFERROR(IF($C$1&lt;&gt;"",INDEX(OUT!$C$4:$C$1300,MATCH($B586,OUT!$U$4:$U$1300,0),1),"")," ")</f>
        <v xml:space="preserve"> </v>
      </c>
      <c r="D586" s="35" t="str">
        <f>IFERROR(IF($C$1&lt;&gt;"",INDEX(OUT!$D$4:$D$1300,MATCH($B586,OUT!$U$4:$U$1300,0),1),"")," ")</f>
        <v xml:space="preserve"> </v>
      </c>
      <c r="E586" s="35" t="str">
        <f t="shared" ref="E586" si="1153">IF(AND($C$1&lt;&gt;"",ISNUMBER(B586)),"منصرف","")</f>
        <v/>
      </c>
      <c r="F586" s="18" t="str">
        <f>IFERROR(IF($C$1&lt;&gt;"",INDEX(OUT!$G$4:$G$1300,MATCH($B586,OUT!$U$4:$U$1300,0),1),"")," ")</f>
        <v xml:space="preserve"> </v>
      </c>
      <c r="G586" s="32" t="str">
        <f>IFERROR(IF($C$1&lt;&gt;"",INDEX(OUT!$H$4:$H$1300,MATCH($B586,OUT!$U$4:$U$1300,0),1),"")," ")</f>
        <v xml:space="preserve"> </v>
      </c>
      <c r="H586" s="34" t="str">
        <f>IFERROR(IF($C$1&lt;&gt;"",INDEX(OUT!$I$4:$I$1300,MATCH($B586,OUT!$U$4:$U$1300,0),1),"")," ")</f>
        <v xml:space="preserve"> </v>
      </c>
    </row>
    <row r="587" spans="2:8" ht="15.75">
      <c r="B587" s="31" t="str">
        <f t="shared" ref="B587" si="1154">IF(AND($P$5&gt;0,B583&lt;$M$5),B583+1,"")</f>
        <v/>
      </c>
      <c r="C587" s="36" t="str">
        <f>IFERROR(IF($C$1&lt;&gt;"",INDEX('RE-Supplier'!$C$4:$C$1300,MATCH($B587,'RE-Supplier'!$U$4:$U$1300,0),1),"")," ")</f>
        <v xml:space="preserve"> </v>
      </c>
      <c r="D587" s="35" t="str">
        <f>IFERROR(IF($C$1&lt;&gt;"",INDEX('RE-Supplier'!$D$4:$D$1300,MATCH($B587,'RE-Supplier'!$U$4:$U$1300,0),1),"")," ")</f>
        <v xml:space="preserve"> </v>
      </c>
      <c r="E587" s="35" t="str">
        <f t="shared" ref="E587" si="1155">IF(AND($C$1&lt;&gt;"",ISNUMBER(B587)),"مرتجع مورد","")</f>
        <v/>
      </c>
      <c r="F587" s="18" t="str">
        <f>IFERROR(IF($C$1&lt;&gt;"",INDEX('RE-Supplier'!$G$4:$G$1300,MATCH($B587,'RE-Supplier'!$U$4:$U$1300,0),1),"")," ")</f>
        <v xml:space="preserve"> </v>
      </c>
      <c r="G587" s="32" t="str">
        <f>IFERROR(IF($C$1&lt;&gt;"",INDEX('RE-Supplier'!$H$4:$H$1300,MATCH($B587,'RE-Supplier'!$U$4:$U$1300,0),1),"")," ")</f>
        <v xml:space="preserve"> </v>
      </c>
      <c r="H587" s="34" t="str">
        <f>IFERROR(IF($C$1&lt;&gt;"",INDEX('RE-Supplier'!$I$4:$I$1300,MATCH($B587,'RE-Supplier'!$U$4:$U$1300,0),1),"")," ")</f>
        <v xml:space="preserve"> </v>
      </c>
    </row>
    <row r="588" spans="2:8" ht="15.75">
      <c r="B588" s="29" t="str">
        <f t="shared" ref="B588" si="1156">IF(AND($M$5&gt;0,B584&lt;$M$5),B584+1,"")</f>
        <v/>
      </c>
      <c r="C588" s="36" t="str">
        <f>IFERROR(IF($C$1&lt;&gt;"",INDEX(ADD!$C$4:$C$1300,MATCH($B588,ADD!$U$4:$U$1300,0),1),"")," ")</f>
        <v xml:space="preserve"> </v>
      </c>
      <c r="D588" s="35" t="str">
        <f>IFERROR(IF($C$1&lt;&gt;"",INDEX(ADD!$D$4:$D$1300,MATCH($B588,ADD!$U$4:$U$1300,0),1),"")," ")</f>
        <v xml:space="preserve"> </v>
      </c>
      <c r="E588" s="35" t="str">
        <f t="shared" ref="E588" si="1157">IF(AND($C$1&lt;&gt;"",ISNUMBER(B588)),"وارد","")</f>
        <v/>
      </c>
      <c r="F588" s="18" t="str">
        <f>IFERROR(IF($C$1&lt;&gt;"",INDEX(ADD!$G$4:$G$1300,MATCH($B588,ADD!$U$4:$U$1300,0),1),"")," ")</f>
        <v xml:space="preserve"> </v>
      </c>
      <c r="G588" s="32" t="str">
        <f>IFERROR(IF($C$1&lt;&gt;"",INDEX(ADD!$H$4:$H$1300,MATCH($B588,ADD!$U$4:$U$1300,0),1),"")," ")</f>
        <v xml:space="preserve"> </v>
      </c>
      <c r="H588" s="34" t="str">
        <f>IFERROR(IF($C$1&lt;&gt;"",INDEX(ADD!$I$4:$I$1300,MATCH($B588,ADD!$U$4:$U$1300,0),1),"")," ")</f>
        <v xml:space="preserve"> </v>
      </c>
    </row>
    <row r="589" spans="2:8" ht="15.75">
      <c r="B589" s="30" t="str">
        <f t="shared" ref="B589" si="1158">IF(AND($N$5&gt;0,B585&lt;$N$5),B585+1,"")</f>
        <v/>
      </c>
      <c r="C589" s="36" t="str">
        <f>IFERROR(IF($C$1&lt;&gt;"",INDEX('RE-coustmer'!$C$4:$C$1300,MATCH($B589,'RE-coustmer'!$U$4:$U$1300,0),1),"")," ")</f>
        <v xml:space="preserve"> </v>
      </c>
      <c r="D589" s="35" t="str">
        <f>IFERROR(IF($C$1&lt;&gt;"",INDEX('RE-coustmer'!$D$4:$D$1300,MATCH($B589,'RE-coustmer'!$U$4:$U$1300,0),1),"")," ")</f>
        <v xml:space="preserve"> </v>
      </c>
      <c r="E589" s="35" t="str">
        <f t="shared" ref="E589" si="1159">IF(AND($C$1&lt;&gt;"",ISNUMBER(B589)),"مرتجع عميل","")</f>
        <v/>
      </c>
      <c r="F589" s="18" t="str">
        <f>IFERROR(IF($C$1&lt;&gt;"",INDEX('RE-coustmer'!$G$4:$G$1300,MATCH($B589,OUT!$U$4:$U$1300,0),1),"")," ")</f>
        <v xml:space="preserve"> </v>
      </c>
      <c r="G589" s="32" t="str">
        <f>IFERROR(IF($C$1&lt;&gt;"",INDEX('RE-coustmer'!$H$4:$H$1300,MATCH($B589,'RE-coustmer'!$U$4:$U$1300,0),1),"")," ")</f>
        <v xml:space="preserve"> </v>
      </c>
      <c r="H589" s="34" t="str">
        <f>IFERROR(IF($C$1&lt;&gt;"",INDEX('RE-coustmer'!$I$4:$I$1300,MATCH($B589,'RE-coustmer'!$U$4:$U$1300,0),1),"")," ")</f>
        <v xml:space="preserve"> </v>
      </c>
    </row>
    <row r="590" spans="2:8" ht="15.75">
      <c r="B590" s="8" t="str">
        <f t="shared" ref="B590" si="1160">IF(AND($O$5&gt;0,B586&lt;$O$5),B586+1,"")</f>
        <v/>
      </c>
      <c r="C590" s="36" t="str">
        <f>IFERROR(IF($C$1&lt;&gt;"",INDEX(OUT!$C$4:$C$1300,MATCH($B590,OUT!$U$4:$U$1300,0),1),"")," ")</f>
        <v xml:space="preserve"> </v>
      </c>
      <c r="D590" s="35" t="str">
        <f>IFERROR(IF($C$1&lt;&gt;"",INDEX(OUT!$D$4:$D$1300,MATCH($B590,OUT!$U$4:$U$1300,0),1),"")," ")</f>
        <v xml:space="preserve"> </v>
      </c>
      <c r="E590" s="35" t="str">
        <f t="shared" ref="E590" si="1161">IF(AND($C$1&lt;&gt;"",ISNUMBER(B590)),"منصرف","")</f>
        <v/>
      </c>
      <c r="F590" s="18" t="str">
        <f>IFERROR(IF($C$1&lt;&gt;"",INDEX(OUT!$G$4:$G$1300,MATCH($B590,OUT!$U$4:$U$1300,0),1),"")," ")</f>
        <v xml:space="preserve"> </v>
      </c>
      <c r="G590" s="32" t="str">
        <f>IFERROR(IF($C$1&lt;&gt;"",INDEX(OUT!$H$4:$H$1300,MATCH($B590,OUT!$U$4:$U$1300,0),1),"")," ")</f>
        <v xml:space="preserve"> </v>
      </c>
      <c r="H590" s="34" t="str">
        <f>IFERROR(IF($C$1&lt;&gt;"",INDEX(OUT!$I$4:$I$1300,MATCH($B590,OUT!$U$4:$U$1300,0),1),"")," ")</f>
        <v xml:space="preserve"> </v>
      </c>
    </row>
    <row r="591" spans="2:8" ht="15.75">
      <c r="B591" s="31" t="str">
        <f t="shared" ref="B591" si="1162">IF(AND($P$5&gt;0,B587&lt;$M$5),B587+1,"")</f>
        <v/>
      </c>
      <c r="C591" s="36" t="str">
        <f>IFERROR(IF($C$1&lt;&gt;"",INDEX('RE-Supplier'!$C$4:$C$1300,MATCH($B591,'RE-Supplier'!$U$4:$U$1300,0),1),"")," ")</f>
        <v xml:space="preserve"> </v>
      </c>
      <c r="D591" s="35" t="str">
        <f>IFERROR(IF($C$1&lt;&gt;"",INDEX('RE-Supplier'!$D$4:$D$1300,MATCH($B591,'RE-Supplier'!$U$4:$U$1300,0),1),"")," ")</f>
        <v xml:space="preserve"> </v>
      </c>
      <c r="E591" s="35" t="str">
        <f t="shared" ref="E591" si="1163">IF(AND($C$1&lt;&gt;"",ISNUMBER(B591)),"مرتجع مورد","")</f>
        <v/>
      </c>
      <c r="F591" s="18" t="str">
        <f>IFERROR(IF($C$1&lt;&gt;"",INDEX('RE-Supplier'!$G$4:$G$1300,MATCH($B591,'RE-Supplier'!$U$4:$U$1300,0),1),"")," ")</f>
        <v xml:space="preserve"> </v>
      </c>
      <c r="G591" s="32" t="str">
        <f>IFERROR(IF($C$1&lt;&gt;"",INDEX('RE-Supplier'!$H$4:$H$1300,MATCH($B591,'RE-Supplier'!$U$4:$U$1300,0),1),"")," ")</f>
        <v xml:space="preserve"> </v>
      </c>
      <c r="H591" s="34" t="str">
        <f>IFERROR(IF($C$1&lt;&gt;"",INDEX('RE-Supplier'!$I$4:$I$1300,MATCH($B591,'RE-Supplier'!$U$4:$U$1300,0),1),"")," ")</f>
        <v xml:space="preserve"> </v>
      </c>
    </row>
    <row r="592" spans="2:8" ht="15.75">
      <c r="B592" s="29" t="str">
        <f t="shared" ref="B592" si="1164">IF(AND($M$5&gt;0,B588&lt;$M$5),B588+1,"")</f>
        <v/>
      </c>
      <c r="C592" s="36" t="str">
        <f>IFERROR(IF($C$1&lt;&gt;"",INDEX(ADD!$C$4:$C$1300,MATCH($B592,ADD!$U$4:$U$1300,0),1),"")," ")</f>
        <v xml:space="preserve"> </v>
      </c>
      <c r="D592" s="35" t="str">
        <f>IFERROR(IF($C$1&lt;&gt;"",INDEX(ADD!$D$4:$D$1300,MATCH($B592,ADD!$U$4:$U$1300,0),1),"")," ")</f>
        <v xml:space="preserve"> </v>
      </c>
      <c r="E592" s="35" t="str">
        <f t="shared" ref="E592" si="1165">IF(AND($C$1&lt;&gt;"",ISNUMBER(B592)),"وارد","")</f>
        <v/>
      </c>
      <c r="F592" s="18" t="str">
        <f>IFERROR(IF($C$1&lt;&gt;"",INDEX(ADD!$G$4:$G$1300,MATCH($B592,ADD!$U$4:$U$1300,0),1),"")," ")</f>
        <v xml:space="preserve"> </v>
      </c>
      <c r="G592" s="32" t="str">
        <f>IFERROR(IF($C$1&lt;&gt;"",INDEX(ADD!$H$4:$H$1300,MATCH($B592,ADD!$U$4:$U$1300,0),1),"")," ")</f>
        <v xml:space="preserve"> </v>
      </c>
      <c r="H592" s="34" t="str">
        <f>IFERROR(IF($C$1&lt;&gt;"",INDEX(ADD!$I$4:$I$1300,MATCH($B592,ADD!$U$4:$U$1300,0),1),"")," ")</f>
        <v xml:space="preserve"> </v>
      </c>
    </row>
    <row r="593" spans="2:8" ht="15.75">
      <c r="B593" s="30" t="str">
        <f t="shared" ref="B593" si="1166">IF(AND($N$5&gt;0,B589&lt;$N$5),B589+1,"")</f>
        <v/>
      </c>
      <c r="C593" s="36" t="str">
        <f>IFERROR(IF($C$1&lt;&gt;"",INDEX('RE-coustmer'!$C$4:$C$1300,MATCH($B593,'RE-coustmer'!$U$4:$U$1300,0),1),"")," ")</f>
        <v xml:space="preserve"> </v>
      </c>
      <c r="D593" s="35" t="str">
        <f>IFERROR(IF($C$1&lt;&gt;"",INDEX('RE-coustmer'!$D$4:$D$1300,MATCH($B593,'RE-coustmer'!$U$4:$U$1300,0),1),"")," ")</f>
        <v xml:space="preserve"> </v>
      </c>
      <c r="E593" s="35" t="str">
        <f t="shared" ref="E593" si="1167">IF(AND($C$1&lt;&gt;"",ISNUMBER(B593)),"مرتجع عميل","")</f>
        <v/>
      </c>
      <c r="F593" s="18" t="str">
        <f>IFERROR(IF($C$1&lt;&gt;"",INDEX('RE-coustmer'!$G$4:$G$1300,MATCH($B593,OUT!$U$4:$U$1300,0),1),"")," ")</f>
        <v xml:space="preserve"> </v>
      </c>
      <c r="G593" s="32" t="str">
        <f>IFERROR(IF($C$1&lt;&gt;"",INDEX('RE-coustmer'!$H$4:$H$1300,MATCH($B593,'RE-coustmer'!$U$4:$U$1300,0),1),"")," ")</f>
        <v xml:space="preserve"> </v>
      </c>
      <c r="H593" s="34" t="str">
        <f>IFERROR(IF($C$1&lt;&gt;"",INDEX('RE-coustmer'!$I$4:$I$1300,MATCH($B593,'RE-coustmer'!$U$4:$U$1300,0),1),"")," ")</f>
        <v xml:space="preserve"> </v>
      </c>
    </row>
    <row r="594" spans="2:8" ht="15.75">
      <c r="B594" s="8" t="str">
        <f t="shared" ref="B594" si="1168">IF(AND($O$5&gt;0,B590&lt;$O$5),B590+1,"")</f>
        <v/>
      </c>
      <c r="C594" s="36" t="str">
        <f>IFERROR(IF($C$1&lt;&gt;"",INDEX(OUT!$C$4:$C$1300,MATCH($B594,OUT!$U$4:$U$1300,0),1),"")," ")</f>
        <v xml:space="preserve"> </v>
      </c>
      <c r="D594" s="35" t="str">
        <f>IFERROR(IF($C$1&lt;&gt;"",INDEX(OUT!$D$4:$D$1300,MATCH($B594,OUT!$U$4:$U$1300,0),1),"")," ")</f>
        <v xml:space="preserve"> </v>
      </c>
      <c r="E594" s="35" t="str">
        <f t="shared" ref="E594" si="1169">IF(AND($C$1&lt;&gt;"",ISNUMBER(B594)),"منصرف","")</f>
        <v/>
      </c>
      <c r="F594" s="18" t="str">
        <f>IFERROR(IF($C$1&lt;&gt;"",INDEX(OUT!$G$4:$G$1300,MATCH($B594,OUT!$U$4:$U$1300,0),1),"")," ")</f>
        <v xml:space="preserve"> </v>
      </c>
      <c r="G594" s="32" t="str">
        <f>IFERROR(IF($C$1&lt;&gt;"",INDEX(OUT!$H$4:$H$1300,MATCH($B594,OUT!$U$4:$U$1300,0),1),"")," ")</f>
        <v xml:space="preserve"> </v>
      </c>
      <c r="H594" s="34" t="str">
        <f>IFERROR(IF($C$1&lt;&gt;"",INDEX(OUT!$I$4:$I$1300,MATCH($B594,OUT!$U$4:$U$1300,0),1),"")," ")</f>
        <v xml:space="preserve"> </v>
      </c>
    </row>
    <row r="595" spans="2:8" ht="15.75">
      <c r="B595" s="31" t="str">
        <f t="shared" ref="B595" si="1170">IF(AND($P$5&gt;0,B591&lt;$M$5),B591+1,"")</f>
        <v/>
      </c>
      <c r="C595" s="36" t="str">
        <f>IFERROR(IF($C$1&lt;&gt;"",INDEX('RE-Supplier'!$C$4:$C$1300,MATCH($B595,'RE-Supplier'!$U$4:$U$1300,0),1),"")," ")</f>
        <v xml:space="preserve"> </v>
      </c>
      <c r="D595" s="35" t="str">
        <f>IFERROR(IF($C$1&lt;&gt;"",INDEX('RE-Supplier'!$D$4:$D$1300,MATCH($B595,'RE-Supplier'!$U$4:$U$1300,0),1),"")," ")</f>
        <v xml:space="preserve"> </v>
      </c>
      <c r="E595" s="35" t="str">
        <f t="shared" ref="E595" si="1171">IF(AND($C$1&lt;&gt;"",ISNUMBER(B595)),"مرتجع مورد","")</f>
        <v/>
      </c>
      <c r="F595" s="18" t="str">
        <f>IFERROR(IF($C$1&lt;&gt;"",INDEX('RE-Supplier'!$G$4:$G$1300,MATCH($B595,'RE-Supplier'!$U$4:$U$1300,0),1),"")," ")</f>
        <v xml:space="preserve"> </v>
      </c>
      <c r="G595" s="32" t="str">
        <f>IFERROR(IF($C$1&lt;&gt;"",INDEX('RE-Supplier'!$H$4:$H$1300,MATCH($B595,'RE-Supplier'!$U$4:$U$1300,0),1),"")," ")</f>
        <v xml:space="preserve"> </v>
      </c>
      <c r="H595" s="34" t="str">
        <f>IFERROR(IF($C$1&lt;&gt;"",INDEX('RE-Supplier'!$I$4:$I$1300,MATCH($B595,'RE-Supplier'!$U$4:$U$1300,0),1),"")," ")</f>
        <v xml:space="preserve"> </v>
      </c>
    </row>
    <row r="596" spans="2:8" ht="15.75">
      <c r="B596" s="29" t="str">
        <f t="shared" ref="B596" si="1172">IF(AND($M$5&gt;0,B592&lt;$M$5),B592+1,"")</f>
        <v/>
      </c>
      <c r="C596" s="36" t="str">
        <f>IFERROR(IF($C$1&lt;&gt;"",INDEX(ADD!$C$4:$C$1300,MATCH($B596,ADD!$U$4:$U$1300,0),1),"")," ")</f>
        <v xml:space="preserve"> </v>
      </c>
      <c r="D596" s="35" t="str">
        <f>IFERROR(IF($C$1&lt;&gt;"",INDEX(ADD!$D$4:$D$1300,MATCH($B596,ADD!$U$4:$U$1300,0),1),"")," ")</f>
        <v xml:space="preserve"> </v>
      </c>
      <c r="E596" s="35" t="str">
        <f t="shared" ref="E596" si="1173">IF(AND($C$1&lt;&gt;"",ISNUMBER(B596)),"وارد","")</f>
        <v/>
      </c>
      <c r="F596" s="18" t="str">
        <f>IFERROR(IF($C$1&lt;&gt;"",INDEX(ADD!$G$4:$G$1300,MATCH($B596,ADD!$U$4:$U$1300,0),1),"")," ")</f>
        <v xml:space="preserve"> </v>
      </c>
      <c r="G596" s="32" t="str">
        <f>IFERROR(IF($C$1&lt;&gt;"",INDEX(ADD!$H$4:$H$1300,MATCH($B596,ADD!$U$4:$U$1300,0),1),"")," ")</f>
        <v xml:space="preserve"> </v>
      </c>
      <c r="H596" s="34" t="str">
        <f>IFERROR(IF($C$1&lt;&gt;"",INDEX(ADD!$I$4:$I$1300,MATCH($B596,ADD!$U$4:$U$1300,0),1),"")," ")</f>
        <v xml:space="preserve"> </v>
      </c>
    </row>
    <row r="597" spans="2:8" ht="15.75">
      <c r="B597" s="30" t="str">
        <f t="shared" ref="B597" si="1174">IF(AND($N$5&gt;0,B593&lt;$N$5),B593+1,"")</f>
        <v/>
      </c>
      <c r="C597" s="36" t="str">
        <f>IFERROR(IF($C$1&lt;&gt;"",INDEX('RE-coustmer'!$C$4:$C$1300,MATCH($B597,'RE-coustmer'!$U$4:$U$1300,0),1),"")," ")</f>
        <v xml:space="preserve"> </v>
      </c>
      <c r="D597" s="35" t="str">
        <f>IFERROR(IF($C$1&lt;&gt;"",INDEX('RE-coustmer'!$D$4:$D$1300,MATCH($B597,'RE-coustmer'!$U$4:$U$1300,0),1),"")," ")</f>
        <v xml:space="preserve"> </v>
      </c>
      <c r="E597" s="35" t="str">
        <f t="shared" ref="E597" si="1175">IF(AND($C$1&lt;&gt;"",ISNUMBER(B597)),"مرتجع عميل","")</f>
        <v/>
      </c>
      <c r="F597" s="18" t="str">
        <f>IFERROR(IF($C$1&lt;&gt;"",INDEX('RE-coustmer'!$G$4:$G$1300,MATCH($B597,OUT!$U$4:$U$1300,0),1),"")," ")</f>
        <v xml:space="preserve"> </v>
      </c>
      <c r="G597" s="32" t="str">
        <f>IFERROR(IF($C$1&lt;&gt;"",INDEX('RE-coustmer'!$H$4:$H$1300,MATCH($B597,'RE-coustmer'!$U$4:$U$1300,0),1),"")," ")</f>
        <v xml:space="preserve"> </v>
      </c>
      <c r="H597" s="34" t="str">
        <f>IFERROR(IF($C$1&lt;&gt;"",INDEX('RE-coustmer'!$I$4:$I$1300,MATCH($B597,'RE-coustmer'!$U$4:$U$1300,0),1),"")," ")</f>
        <v xml:space="preserve"> </v>
      </c>
    </row>
    <row r="598" spans="2:8" ht="15.75">
      <c r="B598" s="8" t="str">
        <f t="shared" ref="B598" si="1176">IF(AND($O$5&gt;0,B594&lt;$O$5),B594+1,"")</f>
        <v/>
      </c>
      <c r="C598" s="36" t="str">
        <f>IFERROR(IF($C$1&lt;&gt;"",INDEX(OUT!$C$4:$C$1300,MATCH($B598,OUT!$U$4:$U$1300,0),1),"")," ")</f>
        <v xml:space="preserve"> </v>
      </c>
      <c r="D598" s="35" t="str">
        <f>IFERROR(IF($C$1&lt;&gt;"",INDEX(OUT!$D$4:$D$1300,MATCH($B598,OUT!$U$4:$U$1300,0),1),"")," ")</f>
        <v xml:space="preserve"> </v>
      </c>
      <c r="E598" s="35" t="str">
        <f t="shared" ref="E598" si="1177">IF(AND($C$1&lt;&gt;"",ISNUMBER(B598)),"منصرف","")</f>
        <v/>
      </c>
      <c r="F598" s="18" t="str">
        <f>IFERROR(IF($C$1&lt;&gt;"",INDEX(OUT!$G$4:$G$1300,MATCH($B598,OUT!$U$4:$U$1300,0),1),"")," ")</f>
        <v xml:space="preserve"> </v>
      </c>
      <c r="G598" s="32" t="str">
        <f>IFERROR(IF($C$1&lt;&gt;"",INDEX(OUT!$H$4:$H$1300,MATCH($B598,OUT!$U$4:$U$1300,0),1),"")," ")</f>
        <v xml:space="preserve"> </v>
      </c>
      <c r="H598" s="34" t="str">
        <f>IFERROR(IF($C$1&lt;&gt;"",INDEX(OUT!$I$4:$I$1300,MATCH($B598,OUT!$U$4:$U$1300,0),1),"")," ")</f>
        <v xml:space="preserve"> </v>
      </c>
    </row>
    <row r="599" spans="2:8" ht="15.75">
      <c r="B599" s="31" t="str">
        <f t="shared" ref="B599" si="1178">IF(AND($P$5&gt;0,B595&lt;$M$5),B595+1,"")</f>
        <v/>
      </c>
      <c r="C599" s="36" t="str">
        <f>IFERROR(IF($C$1&lt;&gt;"",INDEX('RE-Supplier'!$C$4:$C$1300,MATCH($B599,'RE-Supplier'!$U$4:$U$1300,0),1),"")," ")</f>
        <v xml:space="preserve"> </v>
      </c>
      <c r="D599" s="35" t="str">
        <f>IFERROR(IF($C$1&lt;&gt;"",INDEX('RE-Supplier'!$D$4:$D$1300,MATCH($B599,'RE-Supplier'!$U$4:$U$1300,0),1),"")," ")</f>
        <v xml:space="preserve"> </v>
      </c>
      <c r="E599" s="35" t="str">
        <f t="shared" ref="E599" si="1179">IF(AND($C$1&lt;&gt;"",ISNUMBER(B599)),"مرتجع مورد","")</f>
        <v/>
      </c>
      <c r="F599" s="18" t="str">
        <f>IFERROR(IF($C$1&lt;&gt;"",INDEX('RE-Supplier'!$G$4:$G$1300,MATCH($B599,'RE-Supplier'!$U$4:$U$1300,0),1),"")," ")</f>
        <v xml:space="preserve"> </v>
      </c>
      <c r="G599" s="32" t="str">
        <f>IFERROR(IF($C$1&lt;&gt;"",INDEX('RE-Supplier'!$H$4:$H$1300,MATCH($B599,'RE-Supplier'!$U$4:$U$1300,0),1),"")," ")</f>
        <v xml:space="preserve"> </v>
      </c>
      <c r="H599" s="34" t="str">
        <f>IFERROR(IF($C$1&lt;&gt;"",INDEX('RE-Supplier'!$I$4:$I$1300,MATCH($B599,'RE-Supplier'!$U$4:$U$1300,0),1),"")," ")</f>
        <v xml:space="preserve"> </v>
      </c>
    </row>
    <row r="600" spans="2:8" ht="15.75">
      <c r="B600" s="29" t="str">
        <f t="shared" ref="B600" si="1180">IF(AND($M$5&gt;0,B596&lt;$M$5),B596+1,"")</f>
        <v/>
      </c>
      <c r="C600" s="36" t="str">
        <f>IFERROR(IF($C$1&lt;&gt;"",INDEX(ADD!$C$4:$C$1300,MATCH($B600,ADD!$U$4:$U$1300,0),1),"")," ")</f>
        <v xml:space="preserve"> </v>
      </c>
      <c r="D600" s="35" t="str">
        <f>IFERROR(IF($C$1&lt;&gt;"",INDEX(ADD!$D$4:$D$1300,MATCH($B600,ADD!$U$4:$U$1300,0),1),"")," ")</f>
        <v xml:space="preserve"> </v>
      </c>
      <c r="E600" s="35" t="str">
        <f t="shared" ref="E600" si="1181">IF(AND($C$1&lt;&gt;"",ISNUMBER(B600)),"وارد","")</f>
        <v/>
      </c>
      <c r="F600" s="18" t="str">
        <f>IFERROR(IF($C$1&lt;&gt;"",INDEX(ADD!$G$4:$G$1300,MATCH($B600,ADD!$U$4:$U$1300,0),1),"")," ")</f>
        <v xml:space="preserve"> </v>
      </c>
      <c r="G600" s="32" t="str">
        <f>IFERROR(IF($C$1&lt;&gt;"",INDEX(ADD!$H$4:$H$1300,MATCH($B600,ADD!$U$4:$U$1300,0),1),"")," ")</f>
        <v xml:space="preserve"> </v>
      </c>
      <c r="H600" s="34" t="str">
        <f>IFERROR(IF($C$1&lt;&gt;"",INDEX(ADD!$I$4:$I$1300,MATCH($B600,ADD!$U$4:$U$1300,0),1),"")," ")</f>
        <v xml:space="preserve"> </v>
      </c>
    </row>
    <row r="601" spans="2:8" ht="15.75">
      <c r="B601" s="30" t="str">
        <f t="shared" ref="B601" si="1182">IF(AND($N$5&gt;0,B597&lt;$N$5),B597+1,"")</f>
        <v/>
      </c>
      <c r="C601" s="36" t="str">
        <f>IFERROR(IF($C$1&lt;&gt;"",INDEX('RE-coustmer'!$C$4:$C$1300,MATCH($B601,'RE-coustmer'!$U$4:$U$1300,0),1),"")," ")</f>
        <v xml:space="preserve"> </v>
      </c>
      <c r="D601" s="35" t="str">
        <f>IFERROR(IF($C$1&lt;&gt;"",INDEX('RE-coustmer'!$D$4:$D$1300,MATCH($B601,'RE-coustmer'!$U$4:$U$1300,0),1),"")," ")</f>
        <v xml:space="preserve"> </v>
      </c>
      <c r="E601" s="35" t="str">
        <f t="shared" ref="E601" si="1183">IF(AND($C$1&lt;&gt;"",ISNUMBER(B601)),"مرتجع عميل","")</f>
        <v/>
      </c>
      <c r="F601" s="18" t="str">
        <f>IFERROR(IF($C$1&lt;&gt;"",INDEX('RE-coustmer'!$G$4:$G$1300,MATCH($B601,OUT!$U$4:$U$1300,0),1),"")," ")</f>
        <v xml:space="preserve"> </v>
      </c>
      <c r="G601" s="32" t="str">
        <f>IFERROR(IF($C$1&lt;&gt;"",INDEX('RE-coustmer'!$H$4:$H$1300,MATCH($B601,'RE-coustmer'!$U$4:$U$1300,0),1),"")," ")</f>
        <v xml:space="preserve"> </v>
      </c>
      <c r="H601" s="34" t="str">
        <f>IFERROR(IF($C$1&lt;&gt;"",INDEX('RE-coustmer'!$I$4:$I$1300,MATCH($B601,'RE-coustmer'!$U$4:$U$1300,0),1),"")," ")</f>
        <v xml:space="preserve"> </v>
      </c>
    </row>
    <row r="602" spans="2:8" ht="15.75">
      <c r="B602" s="8" t="str">
        <f t="shared" ref="B602" si="1184">IF(AND($O$5&gt;0,B598&lt;$O$5),B598+1,"")</f>
        <v/>
      </c>
      <c r="C602" s="36" t="str">
        <f>IFERROR(IF($C$1&lt;&gt;"",INDEX(OUT!$C$4:$C$1300,MATCH($B602,OUT!$U$4:$U$1300,0),1),"")," ")</f>
        <v xml:space="preserve"> </v>
      </c>
      <c r="D602" s="35" t="str">
        <f>IFERROR(IF($C$1&lt;&gt;"",INDEX(OUT!$D$4:$D$1300,MATCH($B602,OUT!$U$4:$U$1300,0),1),"")," ")</f>
        <v xml:space="preserve"> </v>
      </c>
      <c r="E602" s="35" t="str">
        <f t="shared" ref="E602" si="1185">IF(AND($C$1&lt;&gt;"",ISNUMBER(B602)),"منصرف","")</f>
        <v/>
      </c>
      <c r="F602" s="18" t="str">
        <f>IFERROR(IF($C$1&lt;&gt;"",INDEX(OUT!$G$4:$G$1300,MATCH($B602,OUT!$U$4:$U$1300,0),1),"")," ")</f>
        <v xml:space="preserve"> </v>
      </c>
      <c r="G602" s="32" t="str">
        <f>IFERROR(IF($C$1&lt;&gt;"",INDEX(OUT!$H$4:$H$1300,MATCH($B602,OUT!$U$4:$U$1300,0),1),"")," ")</f>
        <v xml:space="preserve"> </v>
      </c>
      <c r="H602" s="34" t="str">
        <f>IFERROR(IF($C$1&lt;&gt;"",INDEX(OUT!$I$4:$I$1300,MATCH($B602,OUT!$U$4:$U$1300,0),1),"")," ")</f>
        <v xml:space="preserve"> </v>
      </c>
    </row>
    <row r="603" spans="2:8" ht="15.75">
      <c r="B603" s="31" t="str">
        <f t="shared" ref="B603" si="1186">IF(AND($P$5&gt;0,B599&lt;$M$5),B599+1,"")</f>
        <v/>
      </c>
      <c r="C603" s="36" t="str">
        <f>IFERROR(IF($C$1&lt;&gt;"",INDEX('RE-Supplier'!$C$4:$C$1300,MATCH($B603,'RE-Supplier'!$U$4:$U$1300,0),1),"")," ")</f>
        <v xml:space="preserve"> </v>
      </c>
      <c r="D603" s="35" t="str">
        <f>IFERROR(IF($C$1&lt;&gt;"",INDEX('RE-Supplier'!$D$4:$D$1300,MATCH($B603,'RE-Supplier'!$U$4:$U$1300,0),1),"")," ")</f>
        <v xml:space="preserve"> </v>
      </c>
      <c r="E603" s="35" t="str">
        <f t="shared" ref="E603" si="1187">IF(AND($C$1&lt;&gt;"",ISNUMBER(B603)),"مرتجع مورد","")</f>
        <v/>
      </c>
      <c r="F603" s="18" t="str">
        <f>IFERROR(IF($C$1&lt;&gt;"",INDEX('RE-Supplier'!$G$4:$G$1300,MATCH($B603,'RE-Supplier'!$U$4:$U$1300,0),1),"")," ")</f>
        <v xml:space="preserve"> </v>
      </c>
      <c r="G603" s="32" t="str">
        <f>IFERROR(IF($C$1&lt;&gt;"",INDEX('RE-Supplier'!$H$4:$H$1300,MATCH($B603,'RE-Supplier'!$U$4:$U$1300,0),1),"")," ")</f>
        <v xml:space="preserve"> </v>
      </c>
      <c r="H603" s="34" t="str">
        <f>IFERROR(IF($C$1&lt;&gt;"",INDEX('RE-Supplier'!$I$4:$I$1300,MATCH($B603,'RE-Supplier'!$U$4:$U$1300,0),1),"")," ")</f>
        <v xml:space="preserve"> </v>
      </c>
    </row>
    <row r="604" spans="2:8" ht="15.75">
      <c r="B604" s="29" t="str">
        <f t="shared" ref="B604" si="1188">IF(AND($M$5&gt;0,B600&lt;$M$5),B600+1,"")</f>
        <v/>
      </c>
      <c r="C604" s="36" t="str">
        <f>IFERROR(IF($C$1&lt;&gt;"",INDEX(ADD!$C$4:$C$1300,MATCH($B604,ADD!$U$4:$U$1300,0),1),"")," ")</f>
        <v xml:space="preserve"> </v>
      </c>
      <c r="D604" s="35" t="str">
        <f>IFERROR(IF($C$1&lt;&gt;"",INDEX(ADD!$D$4:$D$1300,MATCH($B604,ADD!$U$4:$U$1300,0),1),"")," ")</f>
        <v xml:space="preserve"> </v>
      </c>
      <c r="E604" s="35" t="str">
        <f t="shared" ref="E604" si="1189">IF(AND($C$1&lt;&gt;"",ISNUMBER(B604)),"وارد","")</f>
        <v/>
      </c>
      <c r="F604" s="18" t="str">
        <f>IFERROR(IF($C$1&lt;&gt;"",INDEX(ADD!$G$4:$G$1300,MATCH($B604,ADD!$U$4:$U$1300,0),1),"")," ")</f>
        <v xml:space="preserve"> </v>
      </c>
      <c r="G604" s="32" t="str">
        <f>IFERROR(IF($C$1&lt;&gt;"",INDEX(ADD!$H$4:$H$1300,MATCH($B604,ADD!$U$4:$U$1300,0),1),"")," ")</f>
        <v xml:space="preserve"> </v>
      </c>
      <c r="H604" s="34" t="str">
        <f>IFERROR(IF($C$1&lt;&gt;"",INDEX(ADD!$I$4:$I$1300,MATCH($B604,ADD!$U$4:$U$1300,0),1),"")," ")</f>
        <v xml:space="preserve"> </v>
      </c>
    </row>
    <row r="605" spans="2:8" ht="15.75">
      <c r="B605" s="30" t="str">
        <f t="shared" ref="B605" si="1190">IF(AND($N$5&gt;0,B601&lt;$N$5),B601+1,"")</f>
        <v/>
      </c>
      <c r="C605" s="36" t="str">
        <f>IFERROR(IF($C$1&lt;&gt;"",INDEX('RE-coustmer'!$C$4:$C$1300,MATCH($B605,'RE-coustmer'!$U$4:$U$1300,0),1),"")," ")</f>
        <v xml:space="preserve"> </v>
      </c>
      <c r="D605" s="35" t="str">
        <f>IFERROR(IF($C$1&lt;&gt;"",INDEX('RE-coustmer'!$D$4:$D$1300,MATCH($B605,'RE-coustmer'!$U$4:$U$1300,0),1),"")," ")</f>
        <v xml:space="preserve"> </v>
      </c>
      <c r="E605" s="35" t="str">
        <f t="shared" ref="E605" si="1191">IF(AND($C$1&lt;&gt;"",ISNUMBER(B605)),"مرتجع عميل","")</f>
        <v/>
      </c>
      <c r="F605" s="18" t="str">
        <f>IFERROR(IF($C$1&lt;&gt;"",INDEX('RE-coustmer'!$G$4:$G$1300,MATCH($B605,OUT!$U$4:$U$1300,0),1),"")," ")</f>
        <v xml:space="preserve"> </v>
      </c>
      <c r="G605" s="32" t="str">
        <f>IFERROR(IF($C$1&lt;&gt;"",INDEX('RE-coustmer'!$H$4:$H$1300,MATCH($B605,'RE-coustmer'!$U$4:$U$1300,0),1),"")," ")</f>
        <v xml:space="preserve"> </v>
      </c>
      <c r="H605" s="34" t="str">
        <f>IFERROR(IF($C$1&lt;&gt;"",INDEX('RE-coustmer'!$I$4:$I$1300,MATCH($B605,'RE-coustmer'!$U$4:$U$1300,0),1),"")," ")</f>
        <v xml:space="preserve"> </v>
      </c>
    </row>
    <row r="606" spans="2:8" ht="15.75">
      <c r="B606" s="8" t="str">
        <f t="shared" ref="B606" si="1192">IF(AND($O$5&gt;0,B602&lt;$O$5),B602+1,"")</f>
        <v/>
      </c>
      <c r="C606" s="36" t="str">
        <f>IFERROR(IF($C$1&lt;&gt;"",INDEX(OUT!$C$4:$C$1300,MATCH($B606,OUT!$U$4:$U$1300,0),1),"")," ")</f>
        <v xml:space="preserve"> </v>
      </c>
      <c r="D606" s="35" t="str">
        <f>IFERROR(IF($C$1&lt;&gt;"",INDEX(OUT!$D$4:$D$1300,MATCH($B606,OUT!$U$4:$U$1300,0),1),"")," ")</f>
        <v xml:space="preserve"> </v>
      </c>
      <c r="E606" s="35" t="str">
        <f t="shared" ref="E606" si="1193">IF(AND($C$1&lt;&gt;"",ISNUMBER(B606)),"منصرف","")</f>
        <v/>
      </c>
      <c r="F606" s="18" t="str">
        <f>IFERROR(IF($C$1&lt;&gt;"",INDEX(OUT!$G$4:$G$1300,MATCH($B606,OUT!$U$4:$U$1300,0),1),"")," ")</f>
        <v xml:space="preserve"> </v>
      </c>
      <c r="G606" s="32" t="str">
        <f>IFERROR(IF($C$1&lt;&gt;"",INDEX(OUT!$H$4:$H$1300,MATCH($B606,OUT!$U$4:$U$1300,0),1),"")," ")</f>
        <v xml:space="preserve"> </v>
      </c>
      <c r="H606" s="34" t="str">
        <f>IFERROR(IF($C$1&lt;&gt;"",INDEX(OUT!$I$4:$I$1300,MATCH($B606,OUT!$U$4:$U$1300,0),1),"")," ")</f>
        <v xml:space="preserve"> </v>
      </c>
    </row>
    <row r="607" spans="2:8" ht="15.75">
      <c r="B607" s="31" t="str">
        <f t="shared" ref="B607" si="1194">IF(AND($P$5&gt;0,B603&lt;$M$5),B603+1,"")</f>
        <v/>
      </c>
      <c r="C607" s="36" t="str">
        <f>IFERROR(IF($C$1&lt;&gt;"",INDEX('RE-Supplier'!$C$4:$C$1300,MATCH($B607,'RE-Supplier'!$U$4:$U$1300,0),1),"")," ")</f>
        <v xml:space="preserve"> </v>
      </c>
      <c r="D607" s="35" t="str">
        <f>IFERROR(IF($C$1&lt;&gt;"",INDEX('RE-Supplier'!$D$4:$D$1300,MATCH($B607,'RE-Supplier'!$U$4:$U$1300,0),1),"")," ")</f>
        <v xml:space="preserve"> </v>
      </c>
      <c r="E607" s="35" t="str">
        <f t="shared" ref="E607" si="1195">IF(AND($C$1&lt;&gt;"",ISNUMBER(B607)),"مرتجع مورد","")</f>
        <v/>
      </c>
      <c r="F607" s="18" t="str">
        <f>IFERROR(IF($C$1&lt;&gt;"",INDEX('RE-Supplier'!$G$4:$G$1300,MATCH($B607,'RE-Supplier'!$U$4:$U$1300,0),1),"")," ")</f>
        <v xml:space="preserve"> </v>
      </c>
      <c r="G607" s="32" t="str">
        <f>IFERROR(IF($C$1&lt;&gt;"",INDEX('RE-Supplier'!$H$4:$H$1300,MATCH($B607,'RE-Supplier'!$U$4:$U$1300,0),1),"")," ")</f>
        <v xml:space="preserve"> </v>
      </c>
      <c r="H607" s="34" t="str">
        <f>IFERROR(IF($C$1&lt;&gt;"",INDEX('RE-Supplier'!$I$4:$I$1300,MATCH($B607,'RE-Supplier'!$U$4:$U$1300,0),1),"")," ")</f>
        <v xml:space="preserve"> </v>
      </c>
    </row>
    <row r="608" spans="2:8" ht="15.75">
      <c r="B608" s="29" t="str">
        <f t="shared" ref="B608" si="1196">IF(AND($M$5&gt;0,B604&lt;$M$5),B604+1,"")</f>
        <v/>
      </c>
      <c r="C608" s="36" t="str">
        <f>IFERROR(IF($C$1&lt;&gt;"",INDEX(ADD!$C$4:$C$1300,MATCH($B608,ADD!$U$4:$U$1300,0),1),"")," ")</f>
        <v xml:space="preserve"> </v>
      </c>
      <c r="D608" s="35" t="str">
        <f>IFERROR(IF($C$1&lt;&gt;"",INDEX(ADD!$D$4:$D$1300,MATCH($B608,ADD!$U$4:$U$1300,0),1),"")," ")</f>
        <v xml:space="preserve"> </v>
      </c>
      <c r="E608" s="35" t="str">
        <f t="shared" ref="E608" si="1197">IF(AND($C$1&lt;&gt;"",ISNUMBER(B608)),"وارد","")</f>
        <v/>
      </c>
      <c r="F608" s="18" t="str">
        <f>IFERROR(IF($C$1&lt;&gt;"",INDEX(ADD!$G$4:$G$1300,MATCH($B608,ADD!$U$4:$U$1300,0),1),"")," ")</f>
        <v xml:space="preserve"> </v>
      </c>
      <c r="G608" s="32" t="str">
        <f>IFERROR(IF($C$1&lt;&gt;"",INDEX(ADD!$H$4:$H$1300,MATCH($B608,ADD!$U$4:$U$1300,0),1),"")," ")</f>
        <v xml:space="preserve"> </v>
      </c>
      <c r="H608" s="34" t="str">
        <f>IFERROR(IF($C$1&lt;&gt;"",INDEX(ADD!$I$4:$I$1300,MATCH($B608,ADD!$U$4:$U$1300,0),1),"")," ")</f>
        <v xml:space="preserve"> </v>
      </c>
    </row>
    <row r="609" spans="2:8" ht="15.75">
      <c r="B609" s="30" t="str">
        <f t="shared" ref="B609" si="1198">IF(AND($N$5&gt;0,B605&lt;$N$5),B605+1,"")</f>
        <v/>
      </c>
      <c r="C609" s="36" t="str">
        <f>IFERROR(IF($C$1&lt;&gt;"",INDEX('RE-coustmer'!$C$4:$C$1300,MATCH($B609,'RE-coustmer'!$U$4:$U$1300,0),1),"")," ")</f>
        <v xml:space="preserve"> </v>
      </c>
      <c r="D609" s="35" t="str">
        <f>IFERROR(IF($C$1&lt;&gt;"",INDEX('RE-coustmer'!$D$4:$D$1300,MATCH($B609,'RE-coustmer'!$U$4:$U$1300,0),1),"")," ")</f>
        <v xml:space="preserve"> </v>
      </c>
      <c r="E609" s="35" t="str">
        <f t="shared" ref="E609" si="1199">IF(AND($C$1&lt;&gt;"",ISNUMBER(B609)),"مرتجع عميل","")</f>
        <v/>
      </c>
      <c r="F609" s="18" t="str">
        <f>IFERROR(IF($C$1&lt;&gt;"",INDEX('RE-coustmer'!$G$4:$G$1300,MATCH($B609,OUT!$U$4:$U$1300,0),1),"")," ")</f>
        <v xml:space="preserve"> </v>
      </c>
      <c r="G609" s="32" t="str">
        <f>IFERROR(IF($C$1&lt;&gt;"",INDEX('RE-coustmer'!$H$4:$H$1300,MATCH($B609,'RE-coustmer'!$U$4:$U$1300,0),1),"")," ")</f>
        <v xml:space="preserve"> </v>
      </c>
      <c r="H609" s="34" t="str">
        <f>IFERROR(IF($C$1&lt;&gt;"",INDEX('RE-coustmer'!$I$4:$I$1300,MATCH($B609,'RE-coustmer'!$U$4:$U$1300,0),1),"")," ")</f>
        <v xml:space="preserve"> </v>
      </c>
    </row>
    <row r="610" spans="2:8" ht="15.75">
      <c r="B610" s="8" t="str">
        <f t="shared" ref="B610" si="1200">IF(AND($O$5&gt;0,B606&lt;$O$5),B606+1,"")</f>
        <v/>
      </c>
      <c r="C610" s="36" t="str">
        <f>IFERROR(IF($C$1&lt;&gt;"",INDEX(OUT!$C$4:$C$1300,MATCH($B610,OUT!$U$4:$U$1300,0),1),"")," ")</f>
        <v xml:space="preserve"> </v>
      </c>
      <c r="D610" s="35" t="str">
        <f>IFERROR(IF($C$1&lt;&gt;"",INDEX(OUT!$D$4:$D$1300,MATCH($B610,OUT!$U$4:$U$1300,0),1),"")," ")</f>
        <v xml:space="preserve"> </v>
      </c>
      <c r="E610" s="35" t="str">
        <f t="shared" ref="E610" si="1201">IF(AND($C$1&lt;&gt;"",ISNUMBER(B610)),"منصرف","")</f>
        <v/>
      </c>
      <c r="F610" s="18" t="str">
        <f>IFERROR(IF($C$1&lt;&gt;"",INDEX(OUT!$G$4:$G$1300,MATCH($B610,OUT!$U$4:$U$1300,0),1),"")," ")</f>
        <v xml:space="preserve"> </v>
      </c>
      <c r="G610" s="32" t="str">
        <f>IFERROR(IF($C$1&lt;&gt;"",INDEX(OUT!$H$4:$H$1300,MATCH($B610,OUT!$U$4:$U$1300,0),1),"")," ")</f>
        <v xml:space="preserve"> </v>
      </c>
      <c r="H610" s="34" t="str">
        <f>IFERROR(IF($C$1&lt;&gt;"",INDEX(OUT!$I$4:$I$1300,MATCH($B610,OUT!$U$4:$U$1300,0),1),"")," ")</f>
        <v xml:space="preserve"> </v>
      </c>
    </row>
    <row r="611" spans="2:8" ht="15.75">
      <c r="B611" s="31" t="str">
        <f t="shared" ref="B611" si="1202">IF(AND($P$5&gt;0,B607&lt;$M$5),B607+1,"")</f>
        <v/>
      </c>
      <c r="C611" s="36" t="str">
        <f>IFERROR(IF($C$1&lt;&gt;"",INDEX('RE-Supplier'!$C$4:$C$1300,MATCH($B611,'RE-Supplier'!$U$4:$U$1300,0),1),"")," ")</f>
        <v xml:space="preserve"> </v>
      </c>
      <c r="D611" s="35" t="str">
        <f>IFERROR(IF($C$1&lt;&gt;"",INDEX('RE-Supplier'!$D$4:$D$1300,MATCH($B611,'RE-Supplier'!$U$4:$U$1300,0),1),"")," ")</f>
        <v xml:space="preserve"> </v>
      </c>
      <c r="E611" s="35" t="str">
        <f t="shared" ref="E611" si="1203">IF(AND($C$1&lt;&gt;"",ISNUMBER(B611)),"مرتجع مورد","")</f>
        <v/>
      </c>
      <c r="F611" s="18" t="str">
        <f>IFERROR(IF($C$1&lt;&gt;"",INDEX('RE-Supplier'!$G$4:$G$1300,MATCH($B611,'RE-Supplier'!$U$4:$U$1300,0),1),"")," ")</f>
        <v xml:space="preserve"> </v>
      </c>
      <c r="G611" s="32" t="str">
        <f>IFERROR(IF($C$1&lt;&gt;"",INDEX('RE-Supplier'!$H$4:$H$1300,MATCH($B611,'RE-Supplier'!$U$4:$U$1300,0),1),"")," ")</f>
        <v xml:space="preserve"> </v>
      </c>
      <c r="H611" s="34" t="str">
        <f>IFERROR(IF($C$1&lt;&gt;"",INDEX('RE-Supplier'!$I$4:$I$1300,MATCH($B611,'RE-Supplier'!$U$4:$U$1300,0),1),"")," ")</f>
        <v xml:space="preserve"> </v>
      </c>
    </row>
    <row r="612" spans="2:8" ht="15.75">
      <c r="B612" s="29" t="str">
        <f t="shared" ref="B612" si="1204">IF(AND($M$5&gt;0,B608&lt;$M$5),B608+1,"")</f>
        <v/>
      </c>
      <c r="C612" s="36" t="str">
        <f>IFERROR(IF($C$1&lt;&gt;"",INDEX(ADD!$C$4:$C$1300,MATCH($B612,ADD!$U$4:$U$1300,0),1),"")," ")</f>
        <v xml:space="preserve"> </v>
      </c>
      <c r="D612" s="35" t="str">
        <f>IFERROR(IF($C$1&lt;&gt;"",INDEX(ADD!$D$4:$D$1300,MATCH($B612,ADD!$U$4:$U$1300,0),1),"")," ")</f>
        <v xml:space="preserve"> </v>
      </c>
      <c r="E612" s="35" t="str">
        <f t="shared" ref="E612" si="1205">IF(AND($C$1&lt;&gt;"",ISNUMBER(B612)),"وارد","")</f>
        <v/>
      </c>
      <c r="F612" s="18" t="str">
        <f>IFERROR(IF($C$1&lt;&gt;"",INDEX(ADD!$G$4:$G$1300,MATCH($B612,ADD!$U$4:$U$1300,0),1),"")," ")</f>
        <v xml:space="preserve"> </v>
      </c>
      <c r="G612" s="32" t="str">
        <f>IFERROR(IF($C$1&lt;&gt;"",INDEX(ADD!$H$4:$H$1300,MATCH($B612,ADD!$U$4:$U$1300,0),1),"")," ")</f>
        <v xml:space="preserve"> </v>
      </c>
      <c r="H612" s="34" t="str">
        <f>IFERROR(IF($C$1&lt;&gt;"",INDEX(ADD!$I$4:$I$1300,MATCH($B612,ADD!$U$4:$U$1300,0),1),"")," ")</f>
        <v xml:space="preserve"> </v>
      </c>
    </row>
    <row r="613" spans="2:8" ht="15.75">
      <c r="B613" s="30" t="str">
        <f t="shared" ref="B613" si="1206">IF(AND($N$5&gt;0,B609&lt;$N$5),B609+1,"")</f>
        <v/>
      </c>
      <c r="C613" s="36" t="str">
        <f>IFERROR(IF($C$1&lt;&gt;"",INDEX('RE-coustmer'!$C$4:$C$1300,MATCH($B613,'RE-coustmer'!$U$4:$U$1300,0),1),"")," ")</f>
        <v xml:space="preserve"> </v>
      </c>
      <c r="D613" s="35" t="str">
        <f>IFERROR(IF($C$1&lt;&gt;"",INDEX('RE-coustmer'!$D$4:$D$1300,MATCH($B613,'RE-coustmer'!$U$4:$U$1300,0),1),"")," ")</f>
        <v xml:space="preserve"> </v>
      </c>
      <c r="E613" s="35" t="str">
        <f t="shared" ref="E613" si="1207">IF(AND($C$1&lt;&gt;"",ISNUMBER(B613)),"مرتجع عميل","")</f>
        <v/>
      </c>
      <c r="F613" s="18" t="str">
        <f>IFERROR(IF($C$1&lt;&gt;"",INDEX('RE-coustmer'!$G$4:$G$1300,MATCH($B613,OUT!$U$4:$U$1300,0),1),"")," ")</f>
        <v xml:space="preserve"> </v>
      </c>
      <c r="G613" s="32" t="str">
        <f>IFERROR(IF($C$1&lt;&gt;"",INDEX('RE-coustmer'!$H$4:$H$1300,MATCH($B613,'RE-coustmer'!$U$4:$U$1300,0),1),"")," ")</f>
        <v xml:space="preserve"> </v>
      </c>
      <c r="H613" s="34" t="str">
        <f>IFERROR(IF($C$1&lt;&gt;"",INDEX('RE-coustmer'!$I$4:$I$1300,MATCH($B613,'RE-coustmer'!$U$4:$U$1300,0),1),"")," ")</f>
        <v xml:space="preserve"> </v>
      </c>
    </row>
    <row r="614" spans="2:8" ht="15.75">
      <c r="B614" s="8" t="str">
        <f t="shared" ref="B614" si="1208">IF(AND($O$5&gt;0,B610&lt;$O$5),B610+1,"")</f>
        <v/>
      </c>
      <c r="C614" s="36" t="str">
        <f>IFERROR(IF($C$1&lt;&gt;"",INDEX(OUT!$C$4:$C$1300,MATCH($B614,OUT!$U$4:$U$1300,0),1),"")," ")</f>
        <v xml:space="preserve"> </v>
      </c>
      <c r="D614" s="35" t="str">
        <f>IFERROR(IF($C$1&lt;&gt;"",INDEX(OUT!$D$4:$D$1300,MATCH($B614,OUT!$U$4:$U$1300,0),1),"")," ")</f>
        <v xml:space="preserve"> </v>
      </c>
      <c r="E614" s="35" t="str">
        <f t="shared" ref="E614" si="1209">IF(AND($C$1&lt;&gt;"",ISNUMBER(B614)),"منصرف","")</f>
        <v/>
      </c>
      <c r="F614" s="18" t="str">
        <f>IFERROR(IF($C$1&lt;&gt;"",INDEX(OUT!$G$4:$G$1300,MATCH($B614,OUT!$U$4:$U$1300,0),1),"")," ")</f>
        <v xml:space="preserve"> </v>
      </c>
      <c r="G614" s="32" t="str">
        <f>IFERROR(IF($C$1&lt;&gt;"",INDEX(OUT!$H$4:$H$1300,MATCH($B614,OUT!$U$4:$U$1300,0),1),"")," ")</f>
        <v xml:space="preserve"> </v>
      </c>
      <c r="H614" s="34" t="str">
        <f>IFERROR(IF($C$1&lt;&gt;"",INDEX(OUT!$I$4:$I$1300,MATCH($B614,OUT!$U$4:$U$1300,0),1),"")," ")</f>
        <v xml:space="preserve"> </v>
      </c>
    </row>
    <row r="615" spans="2:8" ht="15.75">
      <c r="B615" s="31" t="str">
        <f t="shared" ref="B615" si="1210">IF(AND($P$5&gt;0,B611&lt;$M$5),B611+1,"")</f>
        <v/>
      </c>
      <c r="C615" s="36" t="str">
        <f>IFERROR(IF($C$1&lt;&gt;"",INDEX('RE-Supplier'!$C$4:$C$1300,MATCH($B615,'RE-Supplier'!$U$4:$U$1300,0),1),"")," ")</f>
        <v xml:space="preserve"> </v>
      </c>
      <c r="D615" s="35" t="str">
        <f>IFERROR(IF($C$1&lt;&gt;"",INDEX('RE-Supplier'!$D$4:$D$1300,MATCH($B615,'RE-Supplier'!$U$4:$U$1300,0),1),"")," ")</f>
        <v xml:space="preserve"> </v>
      </c>
      <c r="E615" s="35" t="str">
        <f t="shared" ref="E615" si="1211">IF(AND($C$1&lt;&gt;"",ISNUMBER(B615)),"مرتجع مورد","")</f>
        <v/>
      </c>
      <c r="F615" s="18" t="str">
        <f>IFERROR(IF($C$1&lt;&gt;"",INDEX('RE-Supplier'!$G$4:$G$1300,MATCH($B615,'RE-Supplier'!$U$4:$U$1300,0),1),"")," ")</f>
        <v xml:space="preserve"> </v>
      </c>
      <c r="G615" s="32" t="str">
        <f>IFERROR(IF($C$1&lt;&gt;"",INDEX('RE-Supplier'!$H$4:$H$1300,MATCH($B615,'RE-Supplier'!$U$4:$U$1300,0),1),"")," ")</f>
        <v xml:space="preserve"> </v>
      </c>
      <c r="H615" s="34" t="str">
        <f>IFERROR(IF($C$1&lt;&gt;"",INDEX('RE-Supplier'!$I$4:$I$1300,MATCH($B615,'RE-Supplier'!$U$4:$U$1300,0),1),"")," ")</f>
        <v xml:space="preserve"> </v>
      </c>
    </row>
    <row r="616" spans="2:8" ht="15.75">
      <c r="B616" s="29" t="str">
        <f t="shared" ref="B616" si="1212">IF(AND($M$5&gt;0,B612&lt;$M$5),B612+1,"")</f>
        <v/>
      </c>
      <c r="C616" s="36" t="str">
        <f>IFERROR(IF($C$1&lt;&gt;"",INDEX(ADD!$C$4:$C$1300,MATCH($B616,ADD!$U$4:$U$1300,0),1),"")," ")</f>
        <v xml:space="preserve"> </v>
      </c>
      <c r="D616" s="35" t="str">
        <f>IFERROR(IF($C$1&lt;&gt;"",INDEX(ADD!$D$4:$D$1300,MATCH($B616,ADD!$U$4:$U$1300,0),1),"")," ")</f>
        <v xml:space="preserve"> </v>
      </c>
      <c r="E616" s="35" t="str">
        <f t="shared" ref="E616" si="1213">IF(AND($C$1&lt;&gt;"",ISNUMBER(B616)),"وارد","")</f>
        <v/>
      </c>
      <c r="F616" s="18" t="str">
        <f>IFERROR(IF($C$1&lt;&gt;"",INDEX(ADD!$G$4:$G$1300,MATCH($B616,ADD!$U$4:$U$1300,0),1),"")," ")</f>
        <v xml:space="preserve"> </v>
      </c>
      <c r="G616" s="32" t="str">
        <f>IFERROR(IF($C$1&lt;&gt;"",INDEX(ADD!$H$4:$H$1300,MATCH($B616,ADD!$U$4:$U$1300,0),1),"")," ")</f>
        <v xml:space="preserve"> </v>
      </c>
      <c r="H616" s="34" t="str">
        <f>IFERROR(IF($C$1&lt;&gt;"",INDEX(ADD!$I$4:$I$1300,MATCH($B616,ADD!$U$4:$U$1300,0),1),"")," ")</f>
        <v xml:space="preserve"> </v>
      </c>
    </row>
    <row r="617" spans="2:8" ht="15.75">
      <c r="B617" s="30" t="str">
        <f t="shared" ref="B617" si="1214">IF(AND($N$5&gt;0,B613&lt;$N$5),B613+1,"")</f>
        <v/>
      </c>
      <c r="C617" s="36" t="str">
        <f>IFERROR(IF($C$1&lt;&gt;"",INDEX('RE-coustmer'!$C$4:$C$1300,MATCH($B617,'RE-coustmer'!$U$4:$U$1300,0),1),"")," ")</f>
        <v xml:space="preserve"> </v>
      </c>
      <c r="D617" s="35" t="str">
        <f>IFERROR(IF($C$1&lt;&gt;"",INDEX('RE-coustmer'!$D$4:$D$1300,MATCH($B617,'RE-coustmer'!$U$4:$U$1300,0),1),"")," ")</f>
        <v xml:space="preserve"> </v>
      </c>
      <c r="E617" s="35" t="str">
        <f t="shared" ref="E617" si="1215">IF(AND($C$1&lt;&gt;"",ISNUMBER(B617)),"مرتجع عميل","")</f>
        <v/>
      </c>
      <c r="F617" s="18" t="str">
        <f>IFERROR(IF($C$1&lt;&gt;"",INDEX('RE-coustmer'!$G$4:$G$1300,MATCH($B617,OUT!$U$4:$U$1300,0),1),"")," ")</f>
        <v xml:space="preserve"> </v>
      </c>
      <c r="G617" s="32" t="str">
        <f>IFERROR(IF($C$1&lt;&gt;"",INDEX('RE-coustmer'!$H$4:$H$1300,MATCH($B617,'RE-coustmer'!$U$4:$U$1300,0),1),"")," ")</f>
        <v xml:space="preserve"> </v>
      </c>
      <c r="H617" s="34" t="str">
        <f>IFERROR(IF($C$1&lt;&gt;"",INDEX('RE-coustmer'!$I$4:$I$1300,MATCH($B617,'RE-coustmer'!$U$4:$U$1300,0),1),"")," ")</f>
        <v xml:space="preserve"> </v>
      </c>
    </row>
    <row r="618" spans="2:8" ht="15.75">
      <c r="B618" s="8" t="str">
        <f t="shared" ref="B618" si="1216">IF(AND($O$5&gt;0,B614&lt;$O$5),B614+1,"")</f>
        <v/>
      </c>
      <c r="C618" s="36" t="str">
        <f>IFERROR(IF($C$1&lt;&gt;"",INDEX(OUT!$C$4:$C$1300,MATCH($B618,OUT!$U$4:$U$1300,0),1),"")," ")</f>
        <v xml:space="preserve"> </v>
      </c>
      <c r="D618" s="35" t="str">
        <f>IFERROR(IF($C$1&lt;&gt;"",INDEX(OUT!$D$4:$D$1300,MATCH($B618,OUT!$U$4:$U$1300,0),1),"")," ")</f>
        <v xml:space="preserve"> </v>
      </c>
      <c r="E618" s="35" t="str">
        <f t="shared" ref="E618" si="1217">IF(AND($C$1&lt;&gt;"",ISNUMBER(B618)),"منصرف","")</f>
        <v/>
      </c>
      <c r="F618" s="18" t="str">
        <f>IFERROR(IF($C$1&lt;&gt;"",INDEX(OUT!$G$4:$G$1300,MATCH($B618,OUT!$U$4:$U$1300,0),1),"")," ")</f>
        <v xml:space="preserve"> </v>
      </c>
      <c r="G618" s="32" t="str">
        <f>IFERROR(IF($C$1&lt;&gt;"",INDEX(OUT!$H$4:$H$1300,MATCH($B618,OUT!$U$4:$U$1300,0),1),"")," ")</f>
        <v xml:space="preserve"> </v>
      </c>
      <c r="H618" s="34" t="str">
        <f>IFERROR(IF($C$1&lt;&gt;"",INDEX(OUT!$I$4:$I$1300,MATCH($B618,OUT!$U$4:$U$1300,0),1),"")," ")</f>
        <v xml:space="preserve"> </v>
      </c>
    </row>
    <row r="619" spans="2:8" ht="15.75">
      <c r="B619" s="31" t="str">
        <f t="shared" ref="B619" si="1218">IF(AND($P$5&gt;0,B615&lt;$M$5),B615+1,"")</f>
        <v/>
      </c>
      <c r="C619" s="36" t="str">
        <f>IFERROR(IF($C$1&lt;&gt;"",INDEX('RE-Supplier'!$C$4:$C$1300,MATCH($B619,'RE-Supplier'!$U$4:$U$1300,0),1),"")," ")</f>
        <v xml:space="preserve"> </v>
      </c>
      <c r="D619" s="35" t="str">
        <f>IFERROR(IF($C$1&lt;&gt;"",INDEX('RE-Supplier'!$D$4:$D$1300,MATCH($B619,'RE-Supplier'!$U$4:$U$1300,0),1),"")," ")</f>
        <v xml:space="preserve"> </v>
      </c>
      <c r="E619" s="35" t="str">
        <f t="shared" ref="E619" si="1219">IF(AND($C$1&lt;&gt;"",ISNUMBER(B619)),"مرتجع مورد","")</f>
        <v/>
      </c>
      <c r="F619" s="18" t="str">
        <f>IFERROR(IF($C$1&lt;&gt;"",INDEX('RE-Supplier'!$G$4:$G$1300,MATCH($B619,'RE-Supplier'!$U$4:$U$1300,0),1),"")," ")</f>
        <v xml:space="preserve"> </v>
      </c>
      <c r="G619" s="32" t="str">
        <f>IFERROR(IF($C$1&lt;&gt;"",INDEX('RE-Supplier'!$H$4:$H$1300,MATCH($B619,'RE-Supplier'!$U$4:$U$1300,0),1),"")," ")</f>
        <v xml:space="preserve"> </v>
      </c>
      <c r="H619" s="34" t="str">
        <f>IFERROR(IF($C$1&lt;&gt;"",INDEX('RE-Supplier'!$I$4:$I$1300,MATCH($B619,'RE-Supplier'!$U$4:$U$1300,0),1),"")," ")</f>
        <v xml:space="preserve"> </v>
      </c>
    </row>
    <row r="620" spans="2:8" ht="15.75">
      <c r="B620" s="29" t="str">
        <f t="shared" ref="B620" si="1220">IF(AND($M$5&gt;0,B616&lt;$M$5),B616+1,"")</f>
        <v/>
      </c>
      <c r="C620" s="36" t="str">
        <f>IFERROR(IF($C$1&lt;&gt;"",INDEX(ADD!$C$4:$C$1300,MATCH($B620,ADD!$U$4:$U$1300,0),1),"")," ")</f>
        <v xml:space="preserve"> </v>
      </c>
      <c r="D620" s="35" t="str">
        <f>IFERROR(IF($C$1&lt;&gt;"",INDEX(ADD!$D$4:$D$1300,MATCH($B620,ADD!$U$4:$U$1300,0),1),"")," ")</f>
        <v xml:space="preserve"> </v>
      </c>
      <c r="E620" s="35" t="str">
        <f t="shared" ref="E620" si="1221">IF(AND($C$1&lt;&gt;"",ISNUMBER(B620)),"وارد","")</f>
        <v/>
      </c>
      <c r="F620" s="18" t="str">
        <f>IFERROR(IF($C$1&lt;&gt;"",INDEX(ADD!$G$4:$G$1300,MATCH($B620,ADD!$U$4:$U$1300,0),1),"")," ")</f>
        <v xml:space="preserve"> </v>
      </c>
      <c r="G620" s="32" t="str">
        <f>IFERROR(IF($C$1&lt;&gt;"",INDEX(ADD!$H$4:$H$1300,MATCH($B620,ADD!$U$4:$U$1300,0),1),"")," ")</f>
        <v xml:space="preserve"> </v>
      </c>
      <c r="H620" s="34" t="str">
        <f>IFERROR(IF($C$1&lt;&gt;"",INDEX(ADD!$I$4:$I$1300,MATCH($B620,ADD!$U$4:$U$1300,0),1),"")," ")</f>
        <v xml:space="preserve"> </v>
      </c>
    </row>
    <row r="621" spans="2:8" ht="15.75">
      <c r="B621" s="30" t="str">
        <f t="shared" ref="B621" si="1222">IF(AND($N$5&gt;0,B617&lt;$N$5),B617+1,"")</f>
        <v/>
      </c>
      <c r="C621" s="36" t="str">
        <f>IFERROR(IF($C$1&lt;&gt;"",INDEX('RE-coustmer'!$C$4:$C$1300,MATCH($B621,'RE-coustmer'!$U$4:$U$1300,0),1),"")," ")</f>
        <v xml:space="preserve"> </v>
      </c>
      <c r="D621" s="35" t="str">
        <f>IFERROR(IF($C$1&lt;&gt;"",INDEX('RE-coustmer'!$D$4:$D$1300,MATCH($B621,'RE-coustmer'!$U$4:$U$1300,0),1),"")," ")</f>
        <v xml:space="preserve"> </v>
      </c>
      <c r="E621" s="35" t="str">
        <f t="shared" ref="E621" si="1223">IF(AND($C$1&lt;&gt;"",ISNUMBER(B621)),"مرتجع عميل","")</f>
        <v/>
      </c>
      <c r="F621" s="18" t="str">
        <f>IFERROR(IF($C$1&lt;&gt;"",INDEX('RE-coustmer'!$G$4:$G$1300,MATCH($B621,OUT!$U$4:$U$1300,0),1),"")," ")</f>
        <v xml:space="preserve"> </v>
      </c>
      <c r="G621" s="32" t="str">
        <f>IFERROR(IF($C$1&lt;&gt;"",INDEX('RE-coustmer'!$H$4:$H$1300,MATCH($B621,'RE-coustmer'!$U$4:$U$1300,0),1),"")," ")</f>
        <v xml:space="preserve"> </v>
      </c>
      <c r="H621" s="34" t="str">
        <f>IFERROR(IF($C$1&lt;&gt;"",INDEX('RE-coustmer'!$I$4:$I$1300,MATCH($B621,'RE-coustmer'!$U$4:$U$1300,0),1),"")," ")</f>
        <v xml:space="preserve"> </v>
      </c>
    </row>
    <row r="622" spans="2:8" ht="15.75">
      <c r="B622" s="8" t="str">
        <f t="shared" ref="B622" si="1224">IF(AND($O$5&gt;0,B618&lt;$O$5),B618+1,"")</f>
        <v/>
      </c>
      <c r="C622" s="36" t="str">
        <f>IFERROR(IF($C$1&lt;&gt;"",INDEX(OUT!$C$4:$C$1300,MATCH($B622,OUT!$U$4:$U$1300,0),1),"")," ")</f>
        <v xml:space="preserve"> </v>
      </c>
      <c r="D622" s="35" t="str">
        <f>IFERROR(IF($C$1&lt;&gt;"",INDEX(OUT!$D$4:$D$1300,MATCH($B622,OUT!$U$4:$U$1300,0),1),"")," ")</f>
        <v xml:space="preserve"> </v>
      </c>
      <c r="E622" s="35" t="str">
        <f t="shared" ref="E622" si="1225">IF(AND($C$1&lt;&gt;"",ISNUMBER(B622)),"منصرف","")</f>
        <v/>
      </c>
      <c r="F622" s="18" t="str">
        <f>IFERROR(IF($C$1&lt;&gt;"",INDEX(OUT!$G$4:$G$1300,MATCH($B622,OUT!$U$4:$U$1300,0),1),"")," ")</f>
        <v xml:space="preserve"> </v>
      </c>
      <c r="G622" s="32" t="str">
        <f>IFERROR(IF($C$1&lt;&gt;"",INDEX(OUT!$H$4:$H$1300,MATCH($B622,OUT!$U$4:$U$1300,0),1),"")," ")</f>
        <v xml:space="preserve"> </v>
      </c>
      <c r="H622" s="34" t="str">
        <f>IFERROR(IF($C$1&lt;&gt;"",INDEX(OUT!$I$4:$I$1300,MATCH($B622,OUT!$U$4:$U$1300,0),1),"")," ")</f>
        <v xml:space="preserve"> </v>
      </c>
    </row>
    <row r="623" spans="2:8" ht="15.75">
      <c r="B623" s="31" t="str">
        <f t="shared" ref="B623" si="1226">IF(AND($P$5&gt;0,B619&lt;$M$5),B619+1,"")</f>
        <v/>
      </c>
      <c r="C623" s="36" t="str">
        <f>IFERROR(IF($C$1&lt;&gt;"",INDEX('RE-Supplier'!$C$4:$C$1300,MATCH($B623,'RE-Supplier'!$U$4:$U$1300,0),1),"")," ")</f>
        <v xml:space="preserve"> </v>
      </c>
      <c r="D623" s="35" t="str">
        <f>IFERROR(IF($C$1&lt;&gt;"",INDEX('RE-Supplier'!$D$4:$D$1300,MATCH($B623,'RE-Supplier'!$U$4:$U$1300,0),1),"")," ")</f>
        <v xml:space="preserve"> </v>
      </c>
      <c r="E623" s="35" t="str">
        <f t="shared" ref="E623" si="1227">IF(AND($C$1&lt;&gt;"",ISNUMBER(B623)),"مرتجع مورد","")</f>
        <v/>
      </c>
      <c r="F623" s="18" t="str">
        <f>IFERROR(IF($C$1&lt;&gt;"",INDEX('RE-Supplier'!$G$4:$G$1300,MATCH($B623,'RE-Supplier'!$U$4:$U$1300,0),1),"")," ")</f>
        <v xml:space="preserve"> </v>
      </c>
      <c r="G623" s="32" t="str">
        <f>IFERROR(IF($C$1&lt;&gt;"",INDEX('RE-Supplier'!$H$4:$H$1300,MATCH($B623,'RE-Supplier'!$U$4:$U$1300,0),1),"")," ")</f>
        <v xml:space="preserve"> </v>
      </c>
      <c r="H623" s="34" t="str">
        <f>IFERROR(IF($C$1&lt;&gt;"",INDEX('RE-Supplier'!$I$4:$I$1300,MATCH($B623,'RE-Supplier'!$U$4:$U$1300,0),1),"")," ")</f>
        <v xml:space="preserve"> </v>
      </c>
    </row>
    <row r="624" spans="2:8" ht="15.75">
      <c r="B624" s="29" t="str">
        <f t="shared" ref="B624" si="1228">IF(AND($M$5&gt;0,B620&lt;$M$5),B620+1,"")</f>
        <v/>
      </c>
      <c r="C624" s="36" t="str">
        <f>IFERROR(IF($C$1&lt;&gt;"",INDEX(ADD!$C$4:$C$1300,MATCH($B624,ADD!$U$4:$U$1300,0),1),"")," ")</f>
        <v xml:space="preserve"> </v>
      </c>
      <c r="D624" s="35" t="str">
        <f>IFERROR(IF($C$1&lt;&gt;"",INDEX(ADD!$D$4:$D$1300,MATCH($B624,ADD!$U$4:$U$1300,0),1),"")," ")</f>
        <v xml:space="preserve"> </v>
      </c>
      <c r="E624" s="35" t="str">
        <f t="shared" ref="E624" si="1229">IF(AND($C$1&lt;&gt;"",ISNUMBER(B624)),"وارد","")</f>
        <v/>
      </c>
      <c r="F624" s="18" t="str">
        <f>IFERROR(IF($C$1&lt;&gt;"",INDEX(ADD!$G$4:$G$1300,MATCH($B624,ADD!$U$4:$U$1300,0),1),"")," ")</f>
        <v xml:space="preserve"> </v>
      </c>
      <c r="G624" s="32" t="str">
        <f>IFERROR(IF($C$1&lt;&gt;"",INDEX(ADD!$H$4:$H$1300,MATCH($B624,ADD!$U$4:$U$1300,0),1),"")," ")</f>
        <v xml:space="preserve"> </v>
      </c>
      <c r="H624" s="34" t="str">
        <f>IFERROR(IF($C$1&lt;&gt;"",INDEX(ADD!$I$4:$I$1300,MATCH($B624,ADD!$U$4:$U$1300,0),1),"")," ")</f>
        <v xml:space="preserve"> </v>
      </c>
    </row>
    <row r="625" spans="2:8" ht="15.75">
      <c r="B625" s="30" t="str">
        <f t="shared" ref="B625" si="1230">IF(AND($N$5&gt;0,B621&lt;$N$5),B621+1,"")</f>
        <v/>
      </c>
      <c r="C625" s="36" t="str">
        <f>IFERROR(IF($C$1&lt;&gt;"",INDEX('RE-coustmer'!$C$4:$C$1300,MATCH($B625,'RE-coustmer'!$U$4:$U$1300,0),1),"")," ")</f>
        <v xml:space="preserve"> </v>
      </c>
      <c r="D625" s="35" t="str">
        <f>IFERROR(IF($C$1&lt;&gt;"",INDEX('RE-coustmer'!$D$4:$D$1300,MATCH($B625,'RE-coustmer'!$U$4:$U$1300,0),1),"")," ")</f>
        <v xml:space="preserve"> </v>
      </c>
      <c r="E625" s="35" t="str">
        <f t="shared" ref="E625" si="1231">IF(AND($C$1&lt;&gt;"",ISNUMBER(B625)),"مرتجع عميل","")</f>
        <v/>
      </c>
      <c r="F625" s="18" t="str">
        <f>IFERROR(IF($C$1&lt;&gt;"",INDEX('RE-coustmer'!$G$4:$G$1300,MATCH($B625,OUT!$U$4:$U$1300,0),1),"")," ")</f>
        <v xml:space="preserve"> </v>
      </c>
      <c r="G625" s="32" t="str">
        <f>IFERROR(IF($C$1&lt;&gt;"",INDEX('RE-coustmer'!$H$4:$H$1300,MATCH($B625,'RE-coustmer'!$U$4:$U$1300,0),1),"")," ")</f>
        <v xml:space="preserve"> </v>
      </c>
      <c r="H625" s="34" t="str">
        <f>IFERROR(IF($C$1&lt;&gt;"",INDEX('RE-coustmer'!$I$4:$I$1300,MATCH($B625,'RE-coustmer'!$U$4:$U$1300,0),1),"")," ")</f>
        <v xml:space="preserve"> </v>
      </c>
    </row>
    <row r="626" spans="2:8" ht="15.75">
      <c r="B626" s="8" t="str">
        <f t="shared" ref="B626" si="1232">IF(AND($O$5&gt;0,B622&lt;$O$5),B622+1,"")</f>
        <v/>
      </c>
      <c r="C626" s="36" t="str">
        <f>IFERROR(IF($C$1&lt;&gt;"",INDEX(OUT!$C$4:$C$1300,MATCH($B626,OUT!$U$4:$U$1300,0),1),"")," ")</f>
        <v xml:space="preserve"> </v>
      </c>
      <c r="D626" s="35" t="str">
        <f>IFERROR(IF($C$1&lt;&gt;"",INDEX(OUT!$D$4:$D$1300,MATCH($B626,OUT!$U$4:$U$1300,0),1),"")," ")</f>
        <v xml:space="preserve"> </v>
      </c>
      <c r="E626" s="35" t="str">
        <f t="shared" ref="E626" si="1233">IF(AND($C$1&lt;&gt;"",ISNUMBER(B626)),"منصرف","")</f>
        <v/>
      </c>
      <c r="F626" s="18" t="str">
        <f>IFERROR(IF($C$1&lt;&gt;"",INDEX(OUT!$G$4:$G$1300,MATCH($B626,OUT!$U$4:$U$1300,0),1),"")," ")</f>
        <v xml:space="preserve"> </v>
      </c>
      <c r="G626" s="32" t="str">
        <f>IFERROR(IF($C$1&lt;&gt;"",INDEX(OUT!$H$4:$H$1300,MATCH($B626,OUT!$U$4:$U$1300,0),1),"")," ")</f>
        <v xml:space="preserve"> </v>
      </c>
      <c r="H626" s="34" t="str">
        <f>IFERROR(IF($C$1&lt;&gt;"",INDEX(OUT!$I$4:$I$1300,MATCH($B626,OUT!$U$4:$U$1300,0),1),"")," ")</f>
        <v xml:space="preserve"> </v>
      </c>
    </row>
    <row r="627" spans="2:8" ht="15.75">
      <c r="B627" s="31" t="str">
        <f t="shared" ref="B627" si="1234">IF(AND($P$5&gt;0,B623&lt;$M$5),B623+1,"")</f>
        <v/>
      </c>
      <c r="C627" s="36" t="str">
        <f>IFERROR(IF($C$1&lt;&gt;"",INDEX('RE-Supplier'!$C$4:$C$1300,MATCH($B627,'RE-Supplier'!$U$4:$U$1300,0),1),"")," ")</f>
        <v xml:space="preserve"> </v>
      </c>
      <c r="D627" s="35" t="str">
        <f>IFERROR(IF($C$1&lt;&gt;"",INDEX('RE-Supplier'!$D$4:$D$1300,MATCH($B627,'RE-Supplier'!$U$4:$U$1300,0),1),"")," ")</f>
        <v xml:space="preserve"> </v>
      </c>
      <c r="E627" s="35" t="str">
        <f t="shared" ref="E627" si="1235">IF(AND($C$1&lt;&gt;"",ISNUMBER(B627)),"مرتجع مورد","")</f>
        <v/>
      </c>
      <c r="F627" s="18" t="str">
        <f>IFERROR(IF($C$1&lt;&gt;"",INDEX('RE-Supplier'!$G$4:$G$1300,MATCH($B627,'RE-Supplier'!$U$4:$U$1300,0),1),"")," ")</f>
        <v xml:space="preserve"> </v>
      </c>
      <c r="G627" s="32" t="str">
        <f>IFERROR(IF($C$1&lt;&gt;"",INDEX('RE-Supplier'!$H$4:$H$1300,MATCH($B627,'RE-Supplier'!$U$4:$U$1300,0),1),"")," ")</f>
        <v xml:space="preserve"> </v>
      </c>
      <c r="H627" s="34" t="str">
        <f>IFERROR(IF($C$1&lt;&gt;"",INDEX('RE-Supplier'!$I$4:$I$1300,MATCH($B627,'RE-Supplier'!$U$4:$U$1300,0),1),"")," ")</f>
        <v xml:space="preserve"> </v>
      </c>
    </row>
    <row r="628" spans="2:8" ht="15.75">
      <c r="B628" s="29" t="str">
        <f t="shared" ref="B628" si="1236">IF(AND($M$5&gt;0,B624&lt;$M$5),B624+1,"")</f>
        <v/>
      </c>
      <c r="C628" s="36" t="str">
        <f>IFERROR(IF($C$1&lt;&gt;"",INDEX(ADD!$C$4:$C$1300,MATCH($B628,ADD!$U$4:$U$1300,0),1),"")," ")</f>
        <v xml:space="preserve"> </v>
      </c>
      <c r="D628" s="35" t="str">
        <f>IFERROR(IF($C$1&lt;&gt;"",INDEX(ADD!$D$4:$D$1300,MATCH($B628,ADD!$U$4:$U$1300,0),1),"")," ")</f>
        <v xml:space="preserve"> </v>
      </c>
      <c r="E628" s="35" t="str">
        <f t="shared" ref="E628" si="1237">IF(AND($C$1&lt;&gt;"",ISNUMBER(B628)),"وارد","")</f>
        <v/>
      </c>
      <c r="F628" s="18" t="str">
        <f>IFERROR(IF($C$1&lt;&gt;"",INDEX(ADD!$G$4:$G$1300,MATCH($B628,ADD!$U$4:$U$1300,0),1),"")," ")</f>
        <v xml:space="preserve"> </v>
      </c>
      <c r="G628" s="32" t="str">
        <f>IFERROR(IF($C$1&lt;&gt;"",INDEX(ADD!$H$4:$H$1300,MATCH($B628,ADD!$U$4:$U$1300,0),1),"")," ")</f>
        <v xml:space="preserve"> </v>
      </c>
      <c r="H628" s="34" t="str">
        <f>IFERROR(IF($C$1&lt;&gt;"",INDEX(ADD!$I$4:$I$1300,MATCH($B628,ADD!$U$4:$U$1300,0),1),"")," ")</f>
        <v xml:space="preserve"> </v>
      </c>
    </row>
    <row r="629" spans="2:8" ht="15.75">
      <c r="B629" s="30" t="str">
        <f t="shared" ref="B629" si="1238">IF(AND($N$5&gt;0,B625&lt;$N$5),B625+1,"")</f>
        <v/>
      </c>
      <c r="C629" s="36" t="str">
        <f>IFERROR(IF($C$1&lt;&gt;"",INDEX('RE-coustmer'!$C$4:$C$1300,MATCH($B629,'RE-coustmer'!$U$4:$U$1300,0),1),"")," ")</f>
        <v xml:space="preserve"> </v>
      </c>
      <c r="D629" s="35" t="str">
        <f>IFERROR(IF($C$1&lt;&gt;"",INDEX('RE-coustmer'!$D$4:$D$1300,MATCH($B629,'RE-coustmer'!$U$4:$U$1300,0),1),"")," ")</f>
        <v xml:space="preserve"> </v>
      </c>
      <c r="E629" s="35" t="str">
        <f t="shared" ref="E629" si="1239">IF(AND($C$1&lt;&gt;"",ISNUMBER(B629)),"مرتجع عميل","")</f>
        <v/>
      </c>
      <c r="F629" s="18" t="str">
        <f>IFERROR(IF($C$1&lt;&gt;"",INDEX('RE-coustmer'!$G$4:$G$1300,MATCH($B629,OUT!$U$4:$U$1300,0),1),"")," ")</f>
        <v xml:space="preserve"> </v>
      </c>
      <c r="G629" s="32" t="str">
        <f>IFERROR(IF($C$1&lt;&gt;"",INDEX('RE-coustmer'!$H$4:$H$1300,MATCH($B629,'RE-coustmer'!$U$4:$U$1300,0),1),"")," ")</f>
        <v xml:space="preserve"> </v>
      </c>
      <c r="H629" s="34" t="str">
        <f>IFERROR(IF($C$1&lt;&gt;"",INDEX('RE-coustmer'!$I$4:$I$1300,MATCH($B629,'RE-coustmer'!$U$4:$U$1300,0),1),"")," ")</f>
        <v xml:space="preserve"> </v>
      </c>
    </row>
    <row r="630" spans="2:8" ht="15.75">
      <c r="B630" s="8" t="str">
        <f t="shared" ref="B630" si="1240">IF(AND($O$5&gt;0,B626&lt;$O$5),B626+1,"")</f>
        <v/>
      </c>
      <c r="C630" s="36" t="str">
        <f>IFERROR(IF($C$1&lt;&gt;"",INDEX(OUT!$C$4:$C$1300,MATCH($B630,OUT!$U$4:$U$1300,0),1),"")," ")</f>
        <v xml:space="preserve"> </v>
      </c>
      <c r="D630" s="35" t="str">
        <f>IFERROR(IF($C$1&lt;&gt;"",INDEX(OUT!$D$4:$D$1300,MATCH($B630,OUT!$U$4:$U$1300,0),1),"")," ")</f>
        <v xml:space="preserve"> </v>
      </c>
      <c r="E630" s="35" t="str">
        <f t="shared" ref="E630" si="1241">IF(AND($C$1&lt;&gt;"",ISNUMBER(B630)),"منصرف","")</f>
        <v/>
      </c>
      <c r="F630" s="18" t="str">
        <f>IFERROR(IF($C$1&lt;&gt;"",INDEX(OUT!$G$4:$G$1300,MATCH($B630,OUT!$U$4:$U$1300,0),1),"")," ")</f>
        <v xml:space="preserve"> </v>
      </c>
      <c r="G630" s="32" t="str">
        <f>IFERROR(IF($C$1&lt;&gt;"",INDEX(OUT!$H$4:$H$1300,MATCH($B630,OUT!$U$4:$U$1300,0),1),"")," ")</f>
        <v xml:space="preserve"> </v>
      </c>
      <c r="H630" s="34" t="str">
        <f>IFERROR(IF($C$1&lt;&gt;"",INDEX(OUT!$I$4:$I$1300,MATCH($B630,OUT!$U$4:$U$1300,0),1),"")," ")</f>
        <v xml:space="preserve"> </v>
      </c>
    </row>
    <row r="631" spans="2:8" ht="15.75">
      <c r="B631" s="31" t="str">
        <f t="shared" ref="B631" si="1242">IF(AND($P$5&gt;0,B627&lt;$M$5),B627+1,"")</f>
        <v/>
      </c>
      <c r="C631" s="36" t="str">
        <f>IFERROR(IF($C$1&lt;&gt;"",INDEX('RE-Supplier'!$C$4:$C$1300,MATCH($B631,'RE-Supplier'!$U$4:$U$1300,0),1),"")," ")</f>
        <v xml:space="preserve"> </v>
      </c>
      <c r="D631" s="35" t="str">
        <f>IFERROR(IF($C$1&lt;&gt;"",INDEX('RE-Supplier'!$D$4:$D$1300,MATCH($B631,'RE-Supplier'!$U$4:$U$1300,0),1),"")," ")</f>
        <v xml:space="preserve"> </v>
      </c>
      <c r="E631" s="35" t="str">
        <f t="shared" ref="E631" si="1243">IF(AND($C$1&lt;&gt;"",ISNUMBER(B631)),"مرتجع مورد","")</f>
        <v/>
      </c>
      <c r="F631" s="18" t="str">
        <f>IFERROR(IF($C$1&lt;&gt;"",INDEX('RE-Supplier'!$G$4:$G$1300,MATCH($B631,'RE-Supplier'!$U$4:$U$1300,0),1),"")," ")</f>
        <v xml:space="preserve"> </v>
      </c>
      <c r="G631" s="32" t="str">
        <f>IFERROR(IF($C$1&lt;&gt;"",INDEX('RE-Supplier'!$H$4:$H$1300,MATCH($B631,'RE-Supplier'!$U$4:$U$1300,0),1),"")," ")</f>
        <v xml:space="preserve"> </v>
      </c>
      <c r="H631" s="34" t="str">
        <f>IFERROR(IF($C$1&lt;&gt;"",INDEX('RE-Supplier'!$I$4:$I$1300,MATCH($B631,'RE-Supplier'!$U$4:$U$1300,0),1),"")," ")</f>
        <v xml:space="preserve"> </v>
      </c>
    </row>
    <row r="632" spans="2:8" ht="15.75">
      <c r="B632" s="29" t="str">
        <f t="shared" ref="B632" si="1244">IF(AND($M$5&gt;0,B628&lt;$M$5),B628+1,"")</f>
        <v/>
      </c>
      <c r="C632" s="36" t="str">
        <f>IFERROR(IF($C$1&lt;&gt;"",INDEX(ADD!$C$4:$C$1300,MATCH($B632,ADD!$U$4:$U$1300,0),1),"")," ")</f>
        <v xml:space="preserve"> </v>
      </c>
      <c r="D632" s="35" t="str">
        <f>IFERROR(IF($C$1&lt;&gt;"",INDEX(ADD!$D$4:$D$1300,MATCH($B632,ADD!$U$4:$U$1300,0),1),"")," ")</f>
        <v xml:space="preserve"> </v>
      </c>
      <c r="E632" s="35" t="str">
        <f t="shared" ref="E632" si="1245">IF(AND($C$1&lt;&gt;"",ISNUMBER(B632)),"وارد","")</f>
        <v/>
      </c>
      <c r="F632" s="18" t="str">
        <f>IFERROR(IF($C$1&lt;&gt;"",INDEX(ADD!$G$4:$G$1300,MATCH($B632,ADD!$U$4:$U$1300,0),1),"")," ")</f>
        <v xml:space="preserve"> </v>
      </c>
      <c r="G632" s="32" t="str">
        <f>IFERROR(IF($C$1&lt;&gt;"",INDEX(ADD!$H$4:$H$1300,MATCH($B632,ADD!$U$4:$U$1300,0),1),"")," ")</f>
        <v xml:space="preserve"> </v>
      </c>
      <c r="H632" s="34" t="str">
        <f>IFERROR(IF($C$1&lt;&gt;"",INDEX(ADD!$I$4:$I$1300,MATCH($B632,ADD!$U$4:$U$1300,0),1),"")," ")</f>
        <v xml:space="preserve"> </v>
      </c>
    </row>
    <row r="633" spans="2:8" ht="15.75">
      <c r="B633" s="30" t="str">
        <f t="shared" ref="B633" si="1246">IF(AND($N$5&gt;0,B629&lt;$N$5),B629+1,"")</f>
        <v/>
      </c>
      <c r="C633" s="36" t="str">
        <f>IFERROR(IF($C$1&lt;&gt;"",INDEX('RE-coustmer'!$C$4:$C$1300,MATCH($B633,'RE-coustmer'!$U$4:$U$1300,0),1),"")," ")</f>
        <v xml:space="preserve"> </v>
      </c>
      <c r="D633" s="35" t="str">
        <f>IFERROR(IF($C$1&lt;&gt;"",INDEX('RE-coustmer'!$D$4:$D$1300,MATCH($B633,'RE-coustmer'!$U$4:$U$1300,0),1),"")," ")</f>
        <v xml:space="preserve"> </v>
      </c>
      <c r="E633" s="35" t="str">
        <f t="shared" ref="E633" si="1247">IF(AND($C$1&lt;&gt;"",ISNUMBER(B633)),"مرتجع عميل","")</f>
        <v/>
      </c>
      <c r="F633" s="18" t="str">
        <f>IFERROR(IF($C$1&lt;&gt;"",INDEX('RE-coustmer'!$G$4:$G$1300,MATCH($B633,OUT!$U$4:$U$1300,0),1),"")," ")</f>
        <v xml:space="preserve"> </v>
      </c>
      <c r="G633" s="32" t="str">
        <f>IFERROR(IF($C$1&lt;&gt;"",INDEX('RE-coustmer'!$H$4:$H$1300,MATCH($B633,'RE-coustmer'!$U$4:$U$1300,0),1),"")," ")</f>
        <v xml:space="preserve"> </v>
      </c>
      <c r="H633" s="34" t="str">
        <f>IFERROR(IF($C$1&lt;&gt;"",INDEX('RE-coustmer'!$I$4:$I$1300,MATCH($B633,'RE-coustmer'!$U$4:$U$1300,0),1),"")," ")</f>
        <v xml:space="preserve"> </v>
      </c>
    </row>
    <row r="634" spans="2:8" ht="15.75">
      <c r="B634" s="8" t="str">
        <f t="shared" ref="B634" si="1248">IF(AND($O$5&gt;0,B630&lt;$O$5),B630+1,"")</f>
        <v/>
      </c>
      <c r="C634" s="36" t="str">
        <f>IFERROR(IF($C$1&lt;&gt;"",INDEX(OUT!$C$4:$C$1300,MATCH($B634,OUT!$U$4:$U$1300,0),1),"")," ")</f>
        <v xml:space="preserve"> </v>
      </c>
      <c r="D634" s="35" t="str">
        <f>IFERROR(IF($C$1&lt;&gt;"",INDEX(OUT!$D$4:$D$1300,MATCH($B634,OUT!$U$4:$U$1300,0),1),"")," ")</f>
        <v xml:space="preserve"> </v>
      </c>
      <c r="E634" s="35" t="str">
        <f t="shared" ref="E634" si="1249">IF(AND($C$1&lt;&gt;"",ISNUMBER(B634)),"منصرف","")</f>
        <v/>
      </c>
      <c r="F634" s="18" t="str">
        <f>IFERROR(IF($C$1&lt;&gt;"",INDEX(OUT!$G$4:$G$1300,MATCH($B634,OUT!$U$4:$U$1300,0),1),"")," ")</f>
        <v xml:space="preserve"> </v>
      </c>
      <c r="G634" s="32" t="str">
        <f>IFERROR(IF($C$1&lt;&gt;"",INDEX(OUT!$H$4:$H$1300,MATCH($B634,OUT!$U$4:$U$1300,0),1),"")," ")</f>
        <v xml:space="preserve"> </v>
      </c>
      <c r="H634" s="34" t="str">
        <f>IFERROR(IF($C$1&lt;&gt;"",INDEX(OUT!$I$4:$I$1300,MATCH($B634,OUT!$U$4:$U$1300,0),1),"")," ")</f>
        <v xml:space="preserve"> </v>
      </c>
    </row>
    <row r="635" spans="2:8" ht="15.75">
      <c r="B635" s="31" t="str">
        <f t="shared" ref="B635" si="1250">IF(AND($P$5&gt;0,B631&lt;$M$5),B631+1,"")</f>
        <v/>
      </c>
      <c r="C635" s="36" t="str">
        <f>IFERROR(IF($C$1&lt;&gt;"",INDEX('RE-Supplier'!$C$4:$C$1300,MATCH($B635,'RE-Supplier'!$U$4:$U$1300,0),1),"")," ")</f>
        <v xml:space="preserve"> </v>
      </c>
      <c r="D635" s="35" t="str">
        <f>IFERROR(IF($C$1&lt;&gt;"",INDEX('RE-Supplier'!$D$4:$D$1300,MATCH($B635,'RE-Supplier'!$U$4:$U$1300,0),1),"")," ")</f>
        <v xml:space="preserve"> </v>
      </c>
      <c r="E635" s="35" t="str">
        <f t="shared" ref="E635" si="1251">IF(AND($C$1&lt;&gt;"",ISNUMBER(B635)),"مرتجع مورد","")</f>
        <v/>
      </c>
      <c r="F635" s="18" t="str">
        <f>IFERROR(IF($C$1&lt;&gt;"",INDEX('RE-Supplier'!$G$4:$G$1300,MATCH($B635,'RE-Supplier'!$U$4:$U$1300,0),1),"")," ")</f>
        <v xml:space="preserve"> </v>
      </c>
      <c r="G635" s="32" t="str">
        <f>IFERROR(IF($C$1&lt;&gt;"",INDEX('RE-Supplier'!$H$4:$H$1300,MATCH($B635,'RE-Supplier'!$U$4:$U$1300,0),1),"")," ")</f>
        <v xml:space="preserve"> </v>
      </c>
      <c r="H635" s="34" t="str">
        <f>IFERROR(IF($C$1&lt;&gt;"",INDEX('RE-Supplier'!$I$4:$I$1300,MATCH($B635,'RE-Supplier'!$U$4:$U$1300,0),1),"")," ")</f>
        <v xml:space="preserve"> </v>
      </c>
    </row>
    <row r="636" spans="2:8" ht="15.75">
      <c r="B636" s="29" t="str">
        <f t="shared" ref="B636" si="1252">IF(AND($M$5&gt;0,B632&lt;$M$5),B632+1,"")</f>
        <v/>
      </c>
      <c r="C636" s="36" t="str">
        <f>IFERROR(IF($C$1&lt;&gt;"",INDEX(ADD!$C$4:$C$1300,MATCH($B636,ADD!$U$4:$U$1300,0),1),"")," ")</f>
        <v xml:space="preserve"> </v>
      </c>
      <c r="D636" s="35" t="str">
        <f>IFERROR(IF($C$1&lt;&gt;"",INDEX(ADD!$D$4:$D$1300,MATCH($B636,ADD!$U$4:$U$1300,0),1),"")," ")</f>
        <v xml:space="preserve"> </v>
      </c>
      <c r="E636" s="35" t="str">
        <f t="shared" ref="E636" si="1253">IF(AND($C$1&lt;&gt;"",ISNUMBER(B636)),"وارد","")</f>
        <v/>
      </c>
      <c r="F636" s="18" t="str">
        <f>IFERROR(IF($C$1&lt;&gt;"",INDEX(ADD!$G$4:$G$1300,MATCH($B636,ADD!$U$4:$U$1300,0),1),"")," ")</f>
        <v xml:space="preserve"> </v>
      </c>
      <c r="G636" s="32" t="str">
        <f>IFERROR(IF($C$1&lt;&gt;"",INDEX(ADD!$H$4:$H$1300,MATCH($B636,ADD!$U$4:$U$1300,0),1),"")," ")</f>
        <v xml:space="preserve"> </v>
      </c>
      <c r="H636" s="34" t="str">
        <f>IFERROR(IF($C$1&lt;&gt;"",INDEX(ADD!$I$4:$I$1300,MATCH($B636,ADD!$U$4:$U$1300,0),1),"")," ")</f>
        <v xml:space="preserve"> </v>
      </c>
    </row>
    <row r="637" spans="2:8" ht="15.75">
      <c r="B637" s="30" t="str">
        <f t="shared" ref="B637" si="1254">IF(AND($N$5&gt;0,B633&lt;$N$5),B633+1,"")</f>
        <v/>
      </c>
      <c r="C637" s="36" t="str">
        <f>IFERROR(IF($C$1&lt;&gt;"",INDEX('RE-coustmer'!$C$4:$C$1300,MATCH($B637,'RE-coustmer'!$U$4:$U$1300,0),1),"")," ")</f>
        <v xml:space="preserve"> </v>
      </c>
      <c r="D637" s="35" t="str">
        <f>IFERROR(IF($C$1&lt;&gt;"",INDEX('RE-coustmer'!$D$4:$D$1300,MATCH($B637,'RE-coustmer'!$U$4:$U$1300,0),1),"")," ")</f>
        <v xml:space="preserve"> </v>
      </c>
      <c r="E637" s="35" t="str">
        <f t="shared" ref="E637" si="1255">IF(AND($C$1&lt;&gt;"",ISNUMBER(B637)),"مرتجع عميل","")</f>
        <v/>
      </c>
      <c r="F637" s="18" t="str">
        <f>IFERROR(IF($C$1&lt;&gt;"",INDEX('RE-coustmer'!$G$4:$G$1300,MATCH($B637,OUT!$U$4:$U$1300,0),1),"")," ")</f>
        <v xml:space="preserve"> </v>
      </c>
      <c r="G637" s="32" t="str">
        <f>IFERROR(IF($C$1&lt;&gt;"",INDEX('RE-coustmer'!$H$4:$H$1300,MATCH($B637,'RE-coustmer'!$U$4:$U$1300,0),1),"")," ")</f>
        <v xml:space="preserve"> </v>
      </c>
      <c r="H637" s="34" t="str">
        <f>IFERROR(IF($C$1&lt;&gt;"",INDEX('RE-coustmer'!$I$4:$I$1300,MATCH($B637,'RE-coustmer'!$U$4:$U$1300,0),1),"")," ")</f>
        <v xml:space="preserve"> </v>
      </c>
    </row>
    <row r="638" spans="2:8" ht="15.75">
      <c r="B638" s="8" t="str">
        <f t="shared" ref="B638" si="1256">IF(AND($O$5&gt;0,B634&lt;$O$5),B634+1,"")</f>
        <v/>
      </c>
      <c r="C638" s="36" t="str">
        <f>IFERROR(IF($C$1&lt;&gt;"",INDEX(OUT!$C$4:$C$1300,MATCH($B638,OUT!$U$4:$U$1300,0),1),"")," ")</f>
        <v xml:space="preserve"> </v>
      </c>
      <c r="D638" s="35" t="str">
        <f>IFERROR(IF($C$1&lt;&gt;"",INDEX(OUT!$D$4:$D$1300,MATCH($B638,OUT!$U$4:$U$1300,0),1),"")," ")</f>
        <v xml:space="preserve"> </v>
      </c>
      <c r="E638" s="35" t="str">
        <f t="shared" ref="E638" si="1257">IF(AND($C$1&lt;&gt;"",ISNUMBER(B638)),"منصرف","")</f>
        <v/>
      </c>
      <c r="F638" s="18" t="str">
        <f>IFERROR(IF($C$1&lt;&gt;"",INDEX(OUT!$G$4:$G$1300,MATCH($B638,OUT!$U$4:$U$1300,0),1),"")," ")</f>
        <v xml:space="preserve"> </v>
      </c>
      <c r="G638" s="32" t="str">
        <f>IFERROR(IF($C$1&lt;&gt;"",INDEX(OUT!$H$4:$H$1300,MATCH($B638,OUT!$U$4:$U$1300,0),1),"")," ")</f>
        <v xml:space="preserve"> </v>
      </c>
      <c r="H638" s="34" t="str">
        <f>IFERROR(IF($C$1&lt;&gt;"",INDEX(OUT!$I$4:$I$1300,MATCH($B638,OUT!$U$4:$U$1300,0),1),"")," ")</f>
        <v xml:space="preserve"> </v>
      </c>
    </row>
    <row r="639" spans="2:8" ht="15.75">
      <c r="B639" s="31" t="str">
        <f t="shared" ref="B639" si="1258">IF(AND($P$5&gt;0,B635&lt;$M$5),B635+1,"")</f>
        <v/>
      </c>
      <c r="C639" s="36" t="str">
        <f>IFERROR(IF($C$1&lt;&gt;"",INDEX('RE-Supplier'!$C$4:$C$1300,MATCH($B639,'RE-Supplier'!$U$4:$U$1300,0),1),"")," ")</f>
        <v xml:space="preserve"> </v>
      </c>
      <c r="D639" s="35" t="str">
        <f>IFERROR(IF($C$1&lt;&gt;"",INDEX('RE-Supplier'!$D$4:$D$1300,MATCH($B639,'RE-Supplier'!$U$4:$U$1300,0),1),"")," ")</f>
        <v xml:space="preserve"> </v>
      </c>
      <c r="E639" s="35" t="str">
        <f t="shared" ref="E639" si="1259">IF(AND($C$1&lt;&gt;"",ISNUMBER(B639)),"مرتجع مورد","")</f>
        <v/>
      </c>
      <c r="F639" s="18" t="str">
        <f>IFERROR(IF($C$1&lt;&gt;"",INDEX('RE-Supplier'!$G$4:$G$1300,MATCH($B639,'RE-Supplier'!$U$4:$U$1300,0),1),"")," ")</f>
        <v xml:space="preserve"> </v>
      </c>
      <c r="G639" s="32" t="str">
        <f>IFERROR(IF($C$1&lt;&gt;"",INDEX('RE-Supplier'!$H$4:$H$1300,MATCH($B639,'RE-Supplier'!$U$4:$U$1300,0),1),"")," ")</f>
        <v xml:space="preserve"> </v>
      </c>
      <c r="H639" s="34" t="str">
        <f>IFERROR(IF($C$1&lt;&gt;"",INDEX('RE-Supplier'!$I$4:$I$1300,MATCH($B639,'RE-Supplier'!$U$4:$U$1300,0),1),"")," ")</f>
        <v xml:space="preserve"> </v>
      </c>
    </row>
    <row r="640" spans="2:8" ht="15.75">
      <c r="B640" s="29" t="str">
        <f t="shared" ref="B640" si="1260">IF(AND($M$5&gt;0,B636&lt;$M$5),B636+1,"")</f>
        <v/>
      </c>
      <c r="C640" s="36" t="str">
        <f>IFERROR(IF($C$1&lt;&gt;"",INDEX(ADD!$C$4:$C$1300,MATCH($B640,ADD!$U$4:$U$1300,0),1),"")," ")</f>
        <v xml:space="preserve"> </v>
      </c>
      <c r="D640" s="35" t="str">
        <f>IFERROR(IF($C$1&lt;&gt;"",INDEX(ADD!$D$4:$D$1300,MATCH($B640,ADD!$U$4:$U$1300,0),1),"")," ")</f>
        <v xml:space="preserve"> </v>
      </c>
      <c r="E640" s="35" t="str">
        <f t="shared" ref="E640" si="1261">IF(AND($C$1&lt;&gt;"",ISNUMBER(B640)),"وارد","")</f>
        <v/>
      </c>
      <c r="F640" s="18" t="str">
        <f>IFERROR(IF($C$1&lt;&gt;"",INDEX(ADD!$G$4:$G$1300,MATCH($B640,ADD!$U$4:$U$1300,0),1),"")," ")</f>
        <v xml:space="preserve"> </v>
      </c>
      <c r="G640" s="32" t="str">
        <f>IFERROR(IF($C$1&lt;&gt;"",INDEX(ADD!$H$4:$H$1300,MATCH($B640,ADD!$U$4:$U$1300,0),1),"")," ")</f>
        <v xml:space="preserve"> </v>
      </c>
      <c r="H640" s="34" t="str">
        <f>IFERROR(IF($C$1&lt;&gt;"",INDEX(ADD!$I$4:$I$1300,MATCH($B640,ADD!$U$4:$U$1300,0),1),"")," ")</f>
        <v xml:space="preserve"> </v>
      </c>
    </row>
    <row r="641" spans="2:8" ht="15.75">
      <c r="B641" s="30" t="str">
        <f t="shared" ref="B641" si="1262">IF(AND($N$5&gt;0,B637&lt;$N$5),B637+1,"")</f>
        <v/>
      </c>
      <c r="C641" s="36" t="str">
        <f>IFERROR(IF($C$1&lt;&gt;"",INDEX('RE-coustmer'!$C$4:$C$1300,MATCH($B641,'RE-coustmer'!$U$4:$U$1300,0),1),"")," ")</f>
        <v xml:space="preserve"> </v>
      </c>
      <c r="D641" s="35" t="str">
        <f>IFERROR(IF($C$1&lt;&gt;"",INDEX('RE-coustmer'!$D$4:$D$1300,MATCH($B641,'RE-coustmer'!$U$4:$U$1300,0),1),"")," ")</f>
        <v xml:space="preserve"> </v>
      </c>
      <c r="E641" s="35" t="str">
        <f t="shared" ref="E641" si="1263">IF(AND($C$1&lt;&gt;"",ISNUMBER(B641)),"مرتجع عميل","")</f>
        <v/>
      </c>
      <c r="F641" s="18" t="str">
        <f>IFERROR(IF($C$1&lt;&gt;"",INDEX('RE-coustmer'!$G$4:$G$1300,MATCH($B641,OUT!$U$4:$U$1300,0),1),"")," ")</f>
        <v xml:space="preserve"> </v>
      </c>
      <c r="G641" s="32" t="str">
        <f>IFERROR(IF($C$1&lt;&gt;"",INDEX('RE-coustmer'!$H$4:$H$1300,MATCH($B641,'RE-coustmer'!$U$4:$U$1300,0),1),"")," ")</f>
        <v xml:space="preserve"> </v>
      </c>
      <c r="H641" s="34" t="str">
        <f>IFERROR(IF($C$1&lt;&gt;"",INDEX('RE-coustmer'!$I$4:$I$1300,MATCH($B641,'RE-coustmer'!$U$4:$U$1300,0),1),"")," ")</f>
        <v xml:space="preserve"> </v>
      </c>
    </row>
    <row r="642" spans="2:8" ht="15.75">
      <c r="B642" s="8" t="str">
        <f t="shared" ref="B642" si="1264">IF(AND($O$5&gt;0,B638&lt;$O$5),B638+1,"")</f>
        <v/>
      </c>
      <c r="C642" s="36" t="str">
        <f>IFERROR(IF($C$1&lt;&gt;"",INDEX(OUT!$C$4:$C$1300,MATCH($B642,OUT!$U$4:$U$1300,0),1),"")," ")</f>
        <v xml:space="preserve"> </v>
      </c>
      <c r="D642" s="35" t="str">
        <f>IFERROR(IF($C$1&lt;&gt;"",INDEX(OUT!$D$4:$D$1300,MATCH($B642,OUT!$U$4:$U$1300,0),1),"")," ")</f>
        <v xml:space="preserve"> </v>
      </c>
      <c r="E642" s="35" t="str">
        <f t="shared" ref="E642" si="1265">IF(AND($C$1&lt;&gt;"",ISNUMBER(B642)),"منصرف","")</f>
        <v/>
      </c>
      <c r="F642" s="18" t="str">
        <f>IFERROR(IF($C$1&lt;&gt;"",INDEX(OUT!$G$4:$G$1300,MATCH($B642,OUT!$U$4:$U$1300,0),1),"")," ")</f>
        <v xml:space="preserve"> </v>
      </c>
      <c r="G642" s="32" t="str">
        <f>IFERROR(IF($C$1&lt;&gt;"",INDEX(OUT!$H$4:$H$1300,MATCH($B642,OUT!$U$4:$U$1300,0),1),"")," ")</f>
        <v xml:space="preserve"> </v>
      </c>
      <c r="H642" s="34" t="str">
        <f>IFERROR(IF($C$1&lt;&gt;"",INDEX(OUT!$I$4:$I$1300,MATCH($B642,OUT!$U$4:$U$1300,0),1),"")," ")</f>
        <v xml:space="preserve"> </v>
      </c>
    </row>
    <row r="643" spans="2:8" ht="15.75">
      <c r="B643" s="31" t="str">
        <f t="shared" ref="B643" si="1266">IF(AND($P$5&gt;0,B639&lt;$M$5),B639+1,"")</f>
        <v/>
      </c>
      <c r="C643" s="36" t="str">
        <f>IFERROR(IF($C$1&lt;&gt;"",INDEX('RE-Supplier'!$C$4:$C$1300,MATCH($B643,'RE-Supplier'!$U$4:$U$1300,0),1),"")," ")</f>
        <v xml:space="preserve"> </v>
      </c>
      <c r="D643" s="35" t="str">
        <f>IFERROR(IF($C$1&lt;&gt;"",INDEX('RE-Supplier'!$D$4:$D$1300,MATCH($B643,'RE-Supplier'!$U$4:$U$1300,0),1),"")," ")</f>
        <v xml:space="preserve"> </v>
      </c>
      <c r="E643" s="35" t="str">
        <f t="shared" ref="E643" si="1267">IF(AND($C$1&lt;&gt;"",ISNUMBER(B643)),"مرتجع مورد","")</f>
        <v/>
      </c>
      <c r="F643" s="18" t="str">
        <f>IFERROR(IF($C$1&lt;&gt;"",INDEX('RE-Supplier'!$G$4:$G$1300,MATCH($B643,'RE-Supplier'!$U$4:$U$1300,0),1),"")," ")</f>
        <v xml:space="preserve"> </v>
      </c>
      <c r="G643" s="32" t="str">
        <f>IFERROR(IF($C$1&lt;&gt;"",INDEX('RE-Supplier'!$H$4:$H$1300,MATCH($B643,'RE-Supplier'!$U$4:$U$1300,0),1),"")," ")</f>
        <v xml:space="preserve"> </v>
      </c>
      <c r="H643" s="34" t="str">
        <f>IFERROR(IF($C$1&lt;&gt;"",INDEX('RE-Supplier'!$I$4:$I$1300,MATCH($B643,'RE-Supplier'!$U$4:$U$1300,0),1),"")," ")</f>
        <v xml:space="preserve"> </v>
      </c>
    </row>
    <row r="644" spans="2:8" ht="15.75">
      <c r="B644" s="29" t="str">
        <f t="shared" ref="B644" si="1268">IF(AND($M$5&gt;0,B640&lt;$M$5),B640+1,"")</f>
        <v/>
      </c>
      <c r="C644" s="36" t="str">
        <f>IFERROR(IF($C$1&lt;&gt;"",INDEX(ADD!$C$4:$C$1300,MATCH($B644,ADD!$U$4:$U$1300,0),1),"")," ")</f>
        <v xml:space="preserve"> </v>
      </c>
      <c r="D644" s="35" t="str">
        <f>IFERROR(IF($C$1&lt;&gt;"",INDEX(ADD!$D$4:$D$1300,MATCH($B644,ADD!$U$4:$U$1300,0),1),"")," ")</f>
        <v xml:space="preserve"> </v>
      </c>
      <c r="E644" s="35" t="str">
        <f t="shared" ref="E644" si="1269">IF(AND($C$1&lt;&gt;"",ISNUMBER(B644)),"وارد","")</f>
        <v/>
      </c>
      <c r="F644" s="18" t="str">
        <f>IFERROR(IF($C$1&lt;&gt;"",INDEX(ADD!$G$4:$G$1300,MATCH($B644,ADD!$U$4:$U$1300,0),1),"")," ")</f>
        <v xml:space="preserve"> </v>
      </c>
      <c r="G644" s="32" t="str">
        <f>IFERROR(IF($C$1&lt;&gt;"",INDEX(ADD!$H$4:$H$1300,MATCH($B644,ADD!$U$4:$U$1300,0),1),"")," ")</f>
        <v xml:space="preserve"> </v>
      </c>
      <c r="H644" s="34" t="str">
        <f>IFERROR(IF($C$1&lt;&gt;"",INDEX(ADD!$I$4:$I$1300,MATCH($B644,ADD!$U$4:$U$1300,0),1),"")," ")</f>
        <v xml:space="preserve"> </v>
      </c>
    </row>
    <row r="645" spans="2:8" ht="15.75">
      <c r="B645" s="30" t="str">
        <f t="shared" ref="B645" si="1270">IF(AND($N$5&gt;0,B641&lt;$N$5),B641+1,"")</f>
        <v/>
      </c>
      <c r="C645" s="36" t="str">
        <f>IFERROR(IF($C$1&lt;&gt;"",INDEX('RE-coustmer'!$C$4:$C$1300,MATCH($B645,'RE-coustmer'!$U$4:$U$1300,0),1),"")," ")</f>
        <v xml:space="preserve"> </v>
      </c>
      <c r="D645" s="35" t="str">
        <f>IFERROR(IF($C$1&lt;&gt;"",INDEX('RE-coustmer'!$D$4:$D$1300,MATCH($B645,'RE-coustmer'!$U$4:$U$1300,0),1),"")," ")</f>
        <v xml:space="preserve"> </v>
      </c>
      <c r="E645" s="35" t="str">
        <f t="shared" ref="E645" si="1271">IF(AND($C$1&lt;&gt;"",ISNUMBER(B645)),"مرتجع عميل","")</f>
        <v/>
      </c>
      <c r="F645" s="18" t="str">
        <f>IFERROR(IF($C$1&lt;&gt;"",INDEX('RE-coustmer'!$G$4:$G$1300,MATCH($B645,OUT!$U$4:$U$1300,0),1),"")," ")</f>
        <v xml:space="preserve"> </v>
      </c>
      <c r="G645" s="32" t="str">
        <f>IFERROR(IF($C$1&lt;&gt;"",INDEX('RE-coustmer'!$H$4:$H$1300,MATCH($B645,'RE-coustmer'!$U$4:$U$1300,0),1),"")," ")</f>
        <v xml:space="preserve"> </v>
      </c>
      <c r="H645" s="34" t="str">
        <f>IFERROR(IF($C$1&lt;&gt;"",INDEX('RE-coustmer'!$I$4:$I$1300,MATCH($B645,'RE-coustmer'!$U$4:$U$1300,0),1),"")," ")</f>
        <v xml:space="preserve"> </v>
      </c>
    </row>
    <row r="646" spans="2:8" ht="15.75">
      <c r="B646" s="8" t="str">
        <f t="shared" ref="B646" si="1272">IF(AND($O$5&gt;0,B642&lt;$O$5),B642+1,"")</f>
        <v/>
      </c>
      <c r="C646" s="36" t="str">
        <f>IFERROR(IF($C$1&lt;&gt;"",INDEX(OUT!$C$4:$C$1300,MATCH($B646,OUT!$U$4:$U$1300,0),1),"")," ")</f>
        <v xml:space="preserve"> </v>
      </c>
      <c r="D646" s="35" t="str">
        <f>IFERROR(IF($C$1&lt;&gt;"",INDEX(OUT!$D$4:$D$1300,MATCH($B646,OUT!$U$4:$U$1300,0),1),"")," ")</f>
        <v xml:space="preserve"> </v>
      </c>
      <c r="E646" s="35" t="str">
        <f t="shared" ref="E646" si="1273">IF(AND($C$1&lt;&gt;"",ISNUMBER(B646)),"منصرف","")</f>
        <v/>
      </c>
      <c r="F646" s="18" t="str">
        <f>IFERROR(IF($C$1&lt;&gt;"",INDEX(OUT!$G$4:$G$1300,MATCH($B646,OUT!$U$4:$U$1300,0),1),"")," ")</f>
        <v xml:space="preserve"> </v>
      </c>
      <c r="G646" s="32" t="str">
        <f>IFERROR(IF($C$1&lt;&gt;"",INDEX(OUT!$H$4:$H$1300,MATCH($B646,OUT!$U$4:$U$1300,0),1),"")," ")</f>
        <v xml:space="preserve"> </v>
      </c>
      <c r="H646" s="34" t="str">
        <f>IFERROR(IF($C$1&lt;&gt;"",INDEX(OUT!$I$4:$I$1300,MATCH($B646,OUT!$U$4:$U$1300,0),1),"")," ")</f>
        <v xml:space="preserve"> </v>
      </c>
    </row>
    <row r="647" spans="2:8" ht="15.75">
      <c r="B647" s="31" t="str">
        <f t="shared" ref="B647" si="1274">IF(AND($P$5&gt;0,B643&lt;$M$5),B643+1,"")</f>
        <v/>
      </c>
      <c r="C647" s="36" t="str">
        <f>IFERROR(IF($C$1&lt;&gt;"",INDEX('RE-Supplier'!$C$4:$C$1300,MATCH($B647,'RE-Supplier'!$U$4:$U$1300,0),1),"")," ")</f>
        <v xml:space="preserve"> </v>
      </c>
      <c r="D647" s="35" t="str">
        <f>IFERROR(IF($C$1&lt;&gt;"",INDEX('RE-Supplier'!$D$4:$D$1300,MATCH($B647,'RE-Supplier'!$U$4:$U$1300,0),1),"")," ")</f>
        <v xml:space="preserve"> </v>
      </c>
      <c r="E647" s="35" t="str">
        <f t="shared" ref="E647" si="1275">IF(AND($C$1&lt;&gt;"",ISNUMBER(B647)),"مرتجع مورد","")</f>
        <v/>
      </c>
      <c r="F647" s="18" t="str">
        <f>IFERROR(IF($C$1&lt;&gt;"",INDEX('RE-Supplier'!$G$4:$G$1300,MATCH($B647,'RE-Supplier'!$U$4:$U$1300,0),1),"")," ")</f>
        <v xml:space="preserve"> </v>
      </c>
      <c r="G647" s="32" t="str">
        <f>IFERROR(IF($C$1&lt;&gt;"",INDEX('RE-Supplier'!$H$4:$H$1300,MATCH($B647,'RE-Supplier'!$U$4:$U$1300,0),1),"")," ")</f>
        <v xml:space="preserve"> </v>
      </c>
      <c r="H647" s="34" t="str">
        <f>IFERROR(IF($C$1&lt;&gt;"",INDEX('RE-Supplier'!$I$4:$I$1300,MATCH($B647,'RE-Supplier'!$U$4:$U$1300,0),1),"")," ")</f>
        <v xml:space="preserve"> </v>
      </c>
    </row>
    <row r="648" spans="2:8" ht="15.75">
      <c r="B648" s="29" t="str">
        <f t="shared" ref="B648" si="1276">IF(AND($M$5&gt;0,B644&lt;$M$5),B644+1,"")</f>
        <v/>
      </c>
      <c r="C648" s="36" t="str">
        <f>IFERROR(IF($C$1&lt;&gt;"",INDEX(ADD!$C$4:$C$1300,MATCH($B648,ADD!$U$4:$U$1300,0),1),"")," ")</f>
        <v xml:space="preserve"> </v>
      </c>
      <c r="D648" s="35" t="str">
        <f>IFERROR(IF($C$1&lt;&gt;"",INDEX(ADD!$D$4:$D$1300,MATCH($B648,ADD!$U$4:$U$1300,0),1),"")," ")</f>
        <v xml:space="preserve"> </v>
      </c>
      <c r="E648" s="35" t="str">
        <f t="shared" ref="E648" si="1277">IF(AND($C$1&lt;&gt;"",ISNUMBER(B648)),"وارد","")</f>
        <v/>
      </c>
      <c r="F648" s="18" t="str">
        <f>IFERROR(IF($C$1&lt;&gt;"",INDEX(ADD!$G$4:$G$1300,MATCH($B648,ADD!$U$4:$U$1300,0),1),"")," ")</f>
        <v xml:space="preserve"> </v>
      </c>
      <c r="G648" s="32" t="str">
        <f>IFERROR(IF($C$1&lt;&gt;"",INDEX(ADD!$H$4:$H$1300,MATCH($B648,ADD!$U$4:$U$1300,0),1),"")," ")</f>
        <v xml:space="preserve"> </v>
      </c>
      <c r="H648" s="34" t="str">
        <f>IFERROR(IF($C$1&lt;&gt;"",INDEX(ADD!$I$4:$I$1300,MATCH($B648,ADD!$U$4:$U$1300,0),1),"")," ")</f>
        <v xml:space="preserve"> </v>
      </c>
    </row>
    <row r="649" spans="2:8" ht="15.75">
      <c r="B649" s="30" t="str">
        <f t="shared" ref="B649" si="1278">IF(AND($N$5&gt;0,B645&lt;$N$5),B645+1,"")</f>
        <v/>
      </c>
      <c r="C649" s="36" t="str">
        <f>IFERROR(IF($C$1&lt;&gt;"",INDEX('RE-coustmer'!$C$4:$C$1300,MATCH($B649,'RE-coustmer'!$U$4:$U$1300,0),1),"")," ")</f>
        <v xml:space="preserve"> </v>
      </c>
      <c r="D649" s="35" t="str">
        <f>IFERROR(IF($C$1&lt;&gt;"",INDEX('RE-coustmer'!$D$4:$D$1300,MATCH($B649,'RE-coustmer'!$U$4:$U$1300,0),1),"")," ")</f>
        <v xml:space="preserve"> </v>
      </c>
      <c r="E649" s="35" t="str">
        <f t="shared" ref="E649" si="1279">IF(AND($C$1&lt;&gt;"",ISNUMBER(B649)),"مرتجع عميل","")</f>
        <v/>
      </c>
      <c r="F649" s="18" t="str">
        <f>IFERROR(IF($C$1&lt;&gt;"",INDEX('RE-coustmer'!$G$4:$G$1300,MATCH($B649,OUT!$U$4:$U$1300,0),1),"")," ")</f>
        <v xml:space="preserve"> </v>
      </c>
      <c r="G649" s="32" t="str">
        <f>IFERROR(IF($C$1&lt;&gt;"",INDEX('RE-coustmer'!$H$4:$H$1300,MATCH($B649,'RE-coustmer'!$U$4:$U$1300,0),1),"")," ")</f>
        <v xml:space="preserve"> </v>
      </c>
      <c r="H649" s="34" t="str">
        <f>IFERROR(IF($C$1&lt;&gt;"",INDEX('RE-coustmer'!$I$4:$I$1300,MATCH($B649,'RE-coustmer'!$U$4:$U$1300,0),1),"")," ")</f>
        <v xml:space="preserve"> </v>
      </c>
    </row>
    <row r="650" spans="2:8" ht="15.75">
      <c r="B650" s="8" t="str">
        <f t="shared" ref="B650" si="1280">IF(AND($O$5&gt;0,B646&lt;$O$5),B646+1,"")</f>
        <v/>
      </c>
      <c r="C650" s="36" t="str">
        <f>IFERROR(IF($C$1&lt;&gt;"",INDEX(OUT!$C$4:$C$1300,MATCH($B650,OUT!$U$4:$U$1300,0),1),"")," ")</f>
        <v xml:space="preserve"> </v>
      </c>
      <c r="D650" s="35" t="str">
        <f>IFERROR(IF($C$1&lt;&gt;"",INDEX(OUT!$D$4:$D$1300,MATCH($B650,OUT!$U$4:$U$1300,0),1),"")," ")</f>
        <v xml:space="preserve"> </v>
      </c>
      <c r="E650" s="35" t="str">
        <f t="shared" ref="E650" si="1281">IF(AND($C$1&lt;&gt;"",ISNUMBER(B650)),"منصرف","")</f>
        <v/>
      </c>
      <c r="F650" s="18" t="str">
        <f>IFERROR(IF($C$1&lt;&gt;"",INDEX(OUT!$G$4:$G$1300,MATCH($B650,OUT!$U$4:$U$1300,0),1),"")," ")</f>
        <v xml:space="preserve"> </v>
      </c>
      <c r="G650" s="32" t="str">
        <f>IFERROR(IF($C$1&lt;&gt;"",INDEX(OUT!$H$4:$H$1300,MATCH($B650,OUT!$U$4:$U$1300,0),1),"")," ")</f>
        <v xml:space="preserve"> </v>
      </c>
      <c r="H650" s="34" t="str">
        <f>IFERROR(IF($C$1&lt;&gt;"",INDEX(OUT!$I$4:$I$1300,MATCH($B650,OUT!$U$4:$U$1300,0),1),"")," ")</f>
        <v xml:space="preserve"> </v>
      </c>
    </row>
    <row r="651" spans="2:8" ht="15.75">
      <c r="B651" s="31" t="str">
        <f t="shared" ref="B651" si="1282">IF(AND($P$5&gt;0,B647&lt;$M$5),B647+1,"")</f>
        <v/>
      </c>
      <c r="C651" s="36" t="str">
        <f>IFERROR(IF($C$1&lt;&gt;"",INDEX('RE-Supplier'!$C$4:$C$1300,MATCH($B651,'RE-Supplier'!$U$4:$U$1300,0),1),"")," ")</f>
        <v xml:space="preserve"> </v>
      </c>
      <c r="D651" s="35" t="str">
        <f>IFERROR(IF($C$1&lt;&gt;"",INDEX('RE-Supplier'!$D$4:$D$1300,MATCH($B651,'RE-Supplier'!$U$4:$U$1300,0),1),"")," ")</f>
        <v xml:space="preserve"> </v>
      </c>
      <c r="E651" s="35" t="str">
        <f t="shared" ref="E651" si="1283">IF(AND($C$1&lt;&gt;"",ISNUMBER(B651)),"مرتجع مورد","")</f>
        <v/>
      </c>
      <c r="F651" s="18" t="str">
        <f>IFERROR(IF($C$1&lt;&gt;"",INDEX('RE-Supplier'!$G$4:$G$1300,MATCH($B651,'RE-Supplier'!$U$4:$U$1300,0),1),"")," ")</f>
        <v xml:space="preserve"> </v>
      </c>
      <c r="G651" s="32" t="str">
        <f>IFERROR(IF($C$1&lt;&gt;"",INDEX('RE-Supplier'!$H$4:$H$1300,MATCH($B651,'RE-Supplier'!$U$4:$U$1300,0),1),"")," ")</f>
        <v xml:space="preserve"> </v>
      </c>
      <c r="H651" s="34" t="str">
        <f>IFERROR(IF($C$1&lt;&gt;"",INDEX('RE-Supplier'!$I$4:$I$1300,MATCH($B651,'RE-Supplier'!$U$4:$U$1300,0),1),"")," ")</f>
        <v xml:space="preserve"> </v>
      </c>
    </row>
    <row r="652" spans="2:8" ht="15.75">
      <c r="B652" s="29" t="str">
        <f t="shared" ref="B652" si="1284">IF(AND($M$5&gt;0,B648&lt;$M$5),B648+1,"")</f>
        <v/>
      </c>
      <c r="C652" s="36" t="str">
        <f>IFERROR(IF($C$1&lt;&gt;"",INDEX(ADD!$C$4:$C$1300,MATCH($B652,ADD!$U$4:$U$1300,0),1),"")," ")</f>
        <v xml:space="preserve"> </v>
      </c>
      <c r="D652" s="35" t="str">
        <f>IFERROR(IF($C$1&lt;&gt;"",INDEX(ADD!$D$4:$D$1300,MATCH($B652,ADD!$U$4:$U$1300,0),1),"")," ")</f>
        <v xml:space="preserve"> </v>
      </c>
      <c r="E652" s="35" t="str">
        <f t="shared" ref="E652" si="1285">IF(AND($C$1&lt;&gt;"",ISNUMBER(B652)),"وارد","")</f>
        <v/>
      </c>
      <c r="F652" s="18" t="str">
        <f>IFERROR(IF($C$1&lt;&gt;"",INDEX(ADD!$G$4:$G$1300,MATCH($B652,ADD!$U$4:$U$1300,0),1),"")," ")</f>
        <v xml:space="preserve"> </v>
      </c>
      <c r="G652" s="32" t="str">
        <f>IFERROR(IF($C$1&lt;&gt;"",INDEX(ADD!$H$4:$H$1300,MATCH($B652,ADD!$U$4:$U$1300,0),1),"")," ")</f>
        <v xml:space="preserve"> </v>
      </c>
      <c r="H652" s="34" t="str">
        <f>IFERROR(IF($C$1&lt;&gt;"",INDEX(ADD!$I$4:$I$1300,MATCH($B652,ADD!$U$4:$U$1300,0),1),"")," ")</f>
        <v xml:space="preserve"> </v>
      </c>
    </row>
    <row r="653" spans="2:8" ht="15.75">
      <c r="B653" s="30" t="str">
        <f t="shared" ref="B653" si="1286">IF(AND($N$5&gt;0,B649&lt;$N$5),B649+1,"")</f>
        <v/>
      </c>
      <c r="C653" s="36" t="str">
        <f>IFERROR(IF($C$1&lt;&gt;"",INDEX('RE-coustmer'!$C$4:$C$1300,MATCH($B653,'RE-coustmer'!$U$4:$U$1300,0),1),"")," ")</f>
        <v xml:space="preserve"> </v>
      </c>
      <c r="D653" s="35" t="str">
        <f>IFERROR(IF($C$1&lt;&gt;"",INDEX('RE-coustmer'!$D$4:$D$1300,MATCH($B653,'RE-coustmer'!$U$4:$U$1300,0),1),"")," ")</f>
        <v xml:space="preserve"> </v>
      </c>
      <c r="E653" s="35" t="str">
        <f t="shared" ref="E653" si="1287">IF(AND($C$1&lt;&gt;"",ISNUMBER(B653)),"مرتجع عميل","")</f>
        <v/>
      </c>
      <c r="F653" s="18" t="str">
        <f>IFERROR(IF($C$1&lt;&gt;"",INDEX('RE-coustmer'!$G$4:$G$1300,MATCH($B653,OUT!$U$4:$U$1300,0),1),"")," ")</f>
        <v xml:space="preserve"> </v>
      </c>
      <c r="G653" s="32" t="str">
        <f>IFERROR(IF($C$1&lt;&gt;"",INDEX('RE-coustmer'!$H$4:$H$1300,MATCH($B653,'RE-coustmer'!$U$4:$U$1300,0),1),"")," ")</f>
        <v xml:space="preserve"> </v>
      </c>
      <c r="H653" s="34" t="str">
        <f>IFERROR(IF($C$1&lt;&gt;"",INDEX('RE-coustmer'!$I$4:$I$1300,MATCH($B653,'RE-coustmer'!$U$4:$U$1300,0),1),"")," ")</f>
        <v xml:space="preserve"> </v>
      </c>
    </row>
    <row r="654" spans="2:8" ht="15.75">
      <c r="B654" s="8" t="str">
        <f t="shared" ref="B654" si="1288">IF(AND($O$5&gt;0,B650&lt;$O$5),B650+1,"")</f>
        <v/>
      </c>
      <c r="C654" s="36" t="str">
        <f>IFERROR(IF($C$1&lt;&gt;"",INDEX(OUT!$C$4:$C$1300,MATCH($B654,OUT!$U$4:$U$1300,0),1),"")," ")</f>
        <v xml:space="preserve"> </v>
      </c>
      <c r="D654" s="35" t="str">
        <f>IFERROR(IF($C$1&lt;&gt;"",INDEX(OUT!$D$4:$D$1300,MATCH($B654,OUT!$U$4:$U$1300,0),1),"")," ")</f>
        <v xml:space="preserve"> </v>
      </c>
      <c r="E654" s="35" t="str">
        <f t="shared" ref="E654" si="1289">IF(AND($C$1&lt;&gt;"",ISNUMBER(B654)),"منصرف","")</f>
        <v/>
      </c>
      <c r="F654" s="18" t="str">
        <f>IFERROR(IF($C$1&lt;&gt;"",INDEX(OUT!$G$4:$G$1300,MATCH($B654,OUT!$U$4:$U$1300,0),1),"")," ")</f>
        <v xml:space="preserve"> </v>
      </c>
      <c r="G654" s="32" t="str">
        <f>IFERROR(IF($C$1&lt;&gt;"",INDEX(OUT!$H$4:$H$1300,MATCH($B654,OUT!$U$4:$U$1300,0),1),"")," ")</f>
        <v xml:space="preserve"> </v>
      </c>
      <c r="H654" s="34" t="str">
        <f>IFERROR(IF($C$1&lt;&gt;"",INDEX(OUT!$I$4:$I$1300,MATCH($B654,OUT!$U$4:$U$1300,0),1),"")," ")</f>
        <v xml:space="preserve"> </v>
      </c>
    </row>
    <row r="655" spans="2:8" ht="15.75">
      <c r="B655" s="31" t="str">
        <f t="shared" ref="B655" si="1290">IF(AND($P$5&gt;0,B651&lt;$M$5),B651+1,"")</f>
        <v/>
      </c>
      <c r="C655" s="36" t="str">
        <f>IFERROR(IF($C$1&lt;&gt;"",INDEX('RE-Supplier'!$C$4:$C$1300,MATCH($B655,'RE-Supplier'!$U$4:$U$1300,0),1),"")," ")</f>
        <v xml:space="preserve"> </v>
      </c>
      <c r="D655" s="35" t="str">
        <f>IFERROR(IF($C$1&lt;&gt;"",INDEX('RE-Supplier'!$D$4:$D$1300,MATCH($B655,'RE-Supplier'!$U$4:$U$1300,0),1),"")," ")</f>
        <v xml:space="preserve"> </v>
      </c>
      <c r="E655" s="35" t="str">
        <f t="shared" ref="E655" si="1291">IF(AND($C$1&lt;&gt;"",ISNUMBER(B655)),"مرتجع مورد","")</f>
        <v/>
      </c>
      <c r="F655" s="18" t="str">
        <f>IFERROR(IF($C$1&lt;&gt;"",INDEX('RE-Supplier'!$G$4:$G$1300,MATCH($B655,'RE-Supplier'!$U$4:$U$1300,0),1),"")," ")</f>
        <v xml:space="preserve"> </v>
      </c>
      <c r="G655" s="32" t="str">
        <f>IFERROR(IF($C$1&lt;&gt;"",INDEX('RE-Supplier'!$H$4:$H$1300,MATCH($B655,'RE-Supplier'!$U$4:$U$1300,0),1),"")," ")</f>
        <v xml:space="preserve"> </v>
      </c>
      <c r="H655" s="34" t="str">
        <f>IFERROR(IF($C$1&lt;&gt;"",INDEX('RE-Supplier'!$I$4:$I$1300,MATCH($B655,'RE-Supplier'!$U$4:$U$1300,0),1),"")," ")</f>
        <v xml:space="preserve"> </v>
      </c>
    </row>
    <row r="656" spans="2:8" ht="15.75">
      <c r="B656" s="29" t="str">
        <f t="shared" ref="B656" si="1292">IF(AND($M$5&gt;0,B652&lt;$M$5),B652+1,"")</f>
        <v/>
      </c>
      <c r="C656" s="36" t="str">
        <f>IFERROR(IF($C$1&lt;&gt;"",INDEX(ADD!$C$4:$C$1300,MATCH($B656,ADD!$U$4:$U$1300,0),1),"")," ")</f>
        <v xml:space="preserve"> </v>
      </c>
      <c r="D656" s="35" t="str">
        <f>IFERROR(IF($C$1&lt;&gt;"",INDEX(ADD!$D$4:$D$1300,MATCH($B656,ADD!$U$4:$U$1300,0),1),"")," ")</f>
        <v xml:space="preserve"> </v>
      </c>
      <c r="E656" s="35" t="str">
        <f t="shared" ref="E656" si="1293">IF(AND($C$1&lt;&gt;"",ISNUMBER(B656)),"وارد","")</f>
        <v/>
      </c>
      <c r="F656" s="18" t="str">
        <f>IFERROR(IF($C$1&lt;&gt;"",INDEX(ADD!$G$4:$G$1300,MATCH($B656,ADD!$U$4:$U$1300,0),1),"")," ")</f>
        <v xml:space="preserve"> </v>
      </c>
      <c r="G656" s="32" t="str">
        <f>IFERROR(IF($C$1&lt;&gt;"",INDEX(ADD!$H$4:$H$1300,MATCH($B656,ADD!$U$4:$U$1300,0),1),"")," ")</f>
        <v xml:space="preserve"> </v>
      </c>
      <c r="H656" s="34" t="str">
        <f>IFERROR(IF($C$1&lt;&gt;"",INDEX(ADD!$I$4:$I$1300,MATCH($B656,ADD!$U$4:$U$1300,0),1),"")," ")</f>
        <v xml:space="preserve"> </v>
      </c>
    </row>
    <row r="657" spans="2:8" ht="15.75">
      <c r="B657" s="30" t="str">
        <f t="shared" ref="B657" si="1294">IF(AND($N$5&gt;0,B653&lt;$N$5),B653+1,"")</f>
        <v/>
      </c>
      <c r="C657" s="36" t="str">
        <f>IFERROR(IF($C$1&lt;&gt;"",INDEX('RE-coustmer'!$C$4:$C$1300,MATCH($B657,'RE-coustmer'!$U$4:$U$1300,0),1),"")," ")</f>
        <v xml:space="preserve"> </v>
      </c>
      <c r="D657" s="35" t="str">
        <f>IFERROR(IF($C$1&lt;&gt;"",INDEX('RE-coustmer'!$D$4:$D$1300,MATCH($B657,'RE-coustmer'!$U$4:$U$1300,0),1),"")," ")</f>
        <v xml:space="preserve"> </v>
      </c>
      <c r="E657" s="35" t="str">
        <f t="shared" ref="E657" si="1295">IF(AND($C$1&lt;&gt;"",ISNUMBER(B657)),"مرتجع عميل","")</f>
        <v/>
      </c>
      <c r="F657" s="18" t="str">
        <f>IFERROR(IF($C$1&lt;&gt;"",INDEX('RE-coustmer'!$G$4:$G$1300,MATCH($B657,OUT!$U$4:$U$1300,0),1),"")," ")</f>
        <v xml:space="preserve"> </v>
      </c>
      <c r="G657" s="32" t="str">
        <f>IFERROR(IF($C$1&lt;&gt;"",INDEX('RE-coustmer'!$H$4:$H$1300,MATCH($B657,'RE-coustmer'!$U$4:$U$1300,0),1),"")," ")</f>
        <v xml:space="preserve"> </v>
      </c>
      <c r="H657" s="34" t="str">
        <f>IFERROR(IF($C$1&lt;&gt;"",INDEX('RE-coustmer'!$I$4:$I$1300,MATCH($B657,'RE-coustmer'!$U$4:$U$1300,0),1),"")," ")</f>
        <v xml:space="preserve"> </v>
      </c>
    </row>
    <row r="658" spans="2:8" ht="15.75">
      <c r="B658" s="8" t="str">
        <f t="shared" ref="B658" si="1296">IF(AND($O$5&gt;0,B654&lt;$O$5),B654+1,"")</f>
        <v/>
      </c>
      <c r="C658" s="36" t="str">
        <f>IFERROR(IF($C$1&lt;&gt;"",INDEX(OUT!$C$4:$C$1300,MATCH($B658,OUT!$U$4:$U$1300,0),1),"")," ")</f>
        <v xml:space="preserve"> </v>
      </c>
      <c r="D658" s="35" t="str">
        <f>IFERROR(IF($C$1&lt;&gt;"",INDEX(OUT!$D$4:$D$1300,MATCH($B658,OUT!$U$4:$U$1300,0),1),"")," ")</f>
        <v xml:space="preserve"> </v>
      </c>
      <c r="E658" s="35" t="str">
        <f t="shared" ref="E658" si="1297">IF(AND($C$1&lt;&gt;"",ISNUMBER(B658)),"منصرف","")</f>
        <v/>
      </c>
      <c r="F658" s="18" t="str">
        <f>IFERROR(IF($C$1&lt;&gt;"",INDEX(OUT!$G$4:$G$1300,MATCH($B658,OUT!$U$4:$U$1300,0),1),"")," ")</f>
        <v xml:space="preserve"> </v>
      </c>
      <c r="G658" s="32" t="str">
        <f>IFERROR(IF($C$1&lt;&gt;"",INDEX(OUT!$H$4:$H$1300,MATCH($B658,OUT!$U$4:$U$1300,0),1),"")," ")</f>
        <v xml:space="preserve"> </v>
      </c>
      <c r="H658" s="34" t="str">
        <f>IFERROR(IF($C$1&lt;&gt;"",INDEX(OUT!$I$4:$I$1300,MATCH($B658,OUT!$U$4:$U$1300,0),1),"")," ")</f>
        <v xml:space="preserve"> </v>
      </c>
    </row>
    <row r="659" spans="2:8" ht="15.75">
      <c r="B659" s="31" t="str">
        <f t="shared" ref="B659" si="1298">IF(AND($P$5&gt;0,B655&lt;$M$5),B655+1,"")</f>
        <v/>
      </c>
      <c r="C659" s="36" t="str">
        <f>IFERROR(IF($C$1&lt;&gt;"",INDEX('RE-Supplier'!$C$4:$C$1300,MATCH($B659,'RE-Supplier'!$U$4:$U$1300,0),1),"")," ")</f>
        <v xml:space="preserve"> </v>
      </c>
      <c r="D659" s="35" t="str">
        <f>IFERROR(IF($C$1&lt;&gt;"",INDEX('RE-Supplier'!$D$4:$D$1300,MATCH($B659,'RE-Supplier'!$U$4:$U$1300,0),1),"")," ")</f>
        <v xml:space="preserve"> </v>
      </c>
      <c r="E659" s="35" t="str">
        <f t="shared" ref="E659" si="1299">IF(AND($C$1&lt;&gt;"",ISNUMBER(B659)),"مرتجع مورد","")</f>
        <v/>
      </c>
      <c r="F659" s="18" t="str">
        <f>IFERROR(IF($C$1&lt;&gt;"",INDEX('RE-Supplier'!$G$4:$G$1300,MATCH($B659,'RE-Supplier'!$U$4:$U$1300,0),1),"")," ")</f>
        <v xml:space="preserve"> </v>
      </c>
      <c r="G659" s="32" t="str">
        <f>IFERROR(IF($C$1&lt;&gt;"",INDEX('RE-Supplier'!$H$4:$H$1300,MATCH($B659,'RE-Supplier'!$U$4:$U$1300,0),1),"")," ")</f>
        <v xml:space="preserve"> </v>
      </c>
      <c r="H659" s="34" t="str">
        <f>IFERROR(IF($C$1&lt;&gt;"",INDEX('RE-Supplier'!$I$4:$I$1300,MATCH($B659,'RE-Supplier'!$U$4:$U$1300,0),1),"")," ")</f>
        <v xml:space="preserve"> </v>
      </c>
    </row>
    <row r="660" spans="2:8" ht="15.75">
      <c r="B660" s="29" t="str">
        <f t="shared" ref="B660" si="1300">IF(AND($M$5&gt;0,B656&lt;$M$5),B656+1,"")</f>
        <v/>
      </c>
      <c r="C660" s="36" t="str">
        <f>IFERROR(IF($C$1&lt;&gt;"",INDEX(ADD!$C$4:$C$1300,MATCH($B660,ADD!$U$4:$U$1300,0),1),"")," ")</f>
        <v xml:space="preserve"> </v>
      </c>
      <c r="D660" s="35" t="str">
        <f>IFERROR(IF($C$1&lt;&gt;"",INDEX(ADD!$D$4:$D$1300,MATCH($B660,ADD!$U$4:$U$1300,0),1),"")," ")</f>
        <v xml:space="preserve"> </v>
      </c>
      <c r="E660" s="35" t="str">
        <f t="shared" ref="E660" si="1301">IF(AND($C$1&lt;&gt;"",ISNUMBER(B660)),"وارد","")</f>
        <v/>
      </c>
      <c r="F660" s="18" t="str">
        <f>IFERROR(IF($C$1&lt;&gt;"",INDEX(ADD!$G$4:$G$1300,MATCH($B660,ADD!$U$4:$U$1300,0),1),"")," ")</f>
        <v xml:space="preserve"> </v>
      </c>
      <c r="G660" s="32" t="str">
        <f>IFERROR(IF($C$1&lt;&gt;"",INDEX(ADD!$H$4:$H$1300,MATCH($B660,ADD!$U$4:$U$1300,0),1),"")," ")</f>
        <v xml:space="preserve"> </v>
      </c>
      <c r="H660" s="34" t="str">
        <f>IFERROR(IF($C$1&lt;&gt;"",INDEX(ADD!$I$4:$I$1300,MATCH($B660,ADD!$U$4:$U$1300,0),1),"")," ")</f>
        <v xml:space="preserve"> </v>
      </c>
    </row>
    <row r="661" spans="2:8" ht="15.75">
      <c r="B661" s="30" t="str">
        <f t="shared" ref="B661" si="1302">IF(AND($N$5&gt;0,B657&lt;$N$5),B657+1,"")</f>
        <v/>
      </c>
      <c r="C661" s="36" t="str">
        <f>IFERROR(IF($C$1&lt;&gt;"",INDEX('RE-coustmer'!$C$4:$C$1300,MATCH($B661,'RE-coustmer'!$U$4:$U$1300,0),1),"")," ")</f>
        <v xml:space="preserve"> </v>
      </c>
      <c r="D661" s="35" t="str">
        <f>IFERROR(IF($C$1&lt;&gt;"",INDEX('RE-coustmer'!$D$4:$D$1300,MATCH($B661,'RE-coustmer'!$U$4:$U$1300,0),1),"")," ")</f>
        <v xml:space="preserve"> </v>
      </c>
      <c r="E661" s="35" t="str">
        <f t="shared" ref="E661" si="1303">IF(AND($C$1&lt;&gt;"",ISNUMBER(B661)),"مرتجع عميل","")</f>
        <v/>
      </c>
      <c r="F661" s="18" t="str">
        <f>IFERROR(IF($C$1&lt;&gt;"",INDEX('RE-coustmer'!$G$4:$G$1300,MATCH($B661,OUT!$U$4:$U$1300,0),1),"")," ")</f>
        <v xml:space="preserve"> </v>
      </c>
      <c r="G661" s="32" t="str">
        <f>IFERROR(IF($C$1&lt;&gt;"",INDEX('RE-coustmer'!$H$4:$H$1300,MATCH($B661,'RE-coustmer'!$U$4:$U$1300,0),1),"")," ")</f>
        <v xml:space="preserve"> </v>
      </c>
      <c r="H661" s="34" t="str">
        <f>IFERROR(IF($C$1&lt;&gt;"",INDEX('RE-coustmer'!$I$4:$I$1300,MATCH($B661,'RE-coustmer'!$U$4:$U$1300,0),1),"")," ")</f>
        <v xml:space="preserve"> </v>
      </c>
    </row>
    <row r="662" spans="2:8" ht="15.75">
      <c r="B662" s="8" t="str">
        <f t="shared" ref="B662" si="1304">IF(AND($O$5&gt;0,B658&lt;$O$5),B658+1,"")</f>
        <v/>
      </c>
      <c r="C662" s="36" t="str">
        <f>IFERROR(IF($C$1&lt;&gt;"",INDEX(OUT!$C$4:$C$1300,MATCH($B662,OUT!$U$4:$U$1300,0),1),"")," ")</f>
        <v xml:space="preserve"> </v>
      </c>
      <c r="D662" s="35" t="str">
        <f>IFERROR(IF($C$1&lt;&gt;"",INDEX(OUT!$D$4:$D$1300,MATCH($B662,OUT!$U$4:$U$1300,0),1),"")," ")</f>
        <v xml:space="preserve"> </v>
      </c>
      <c r="E662" s="35" t="str">
        <f t="shared" ref="E662" si="1305">IF(AND($C$1&lt;&gt;"",ISNUMBER(B662)),"منصرف","")</f>
        <v/>
      </c>
      <c r="F662" s="18" t="str">
        <f>IFERROR(IF($C$1&lt;&gt;"",INDEX(OUT!$G$4:$G$1300,MATCH($B662,OUT!$U$4:$U$1300,0),1),"")," ")</f>
        <v xml:space="preserve"> </v>
      </c>
      <c r="G662" s="32" t="str">
        <f>IFERROR(IF($C$1&lt;&gt;"",INDEX(OUT!$H$4:$H$1300,MATCH($B662,OUT!$U$4:$U$1300,0),1),"")," ")</f>
        <v xml:space="preserve"> </v>
      </c>
      <c r="H662" s="34" t="str">
        <f>IFERROR(IF($C$1&lt;&gt;"",INDEX(OUT!$I$4:$I$1300,MATCH($B662,OUT!$U$4:$U$1300,0),1),"")," ")</f>
        <v xml:space="preserve"> </v>
      </c>
    </row>
    <row r="663" spans="2:8" ht="15.75">
      <c r="B663" s="31" t="str">
        <f t="shared" ref="B663" si="1306">IF(AND($P$5&gt;0,B659&lt;$M$5),B659+1,"")</f>
        <v/>
      </c>
      <c r="C663" s="36" t="str">
        <f>IFERROR(IF($C$1&lt;&gt;"",INDEX('RE-Supplier'!$C$4:$C$1300,MATCH($B663,'RE-Supplier'!$U$4:$U$1300,0),1),"")," ")</f>
        <v xml:space="preserve"> </v>
      </c>
      <c r="D663" s="35" t="str">
        <f>IFERROR(IF($C$1&lt;&gt;"",INDEX('RE-Supplier'!$D$4:$D$1300,MATCH($B663,'RE-Supplier'!$U$4:$U$1300,0),1),"")," ")</f>
        <v xml:space="preserve"> </v>
      </c>
      <c r="E663" s="35" t="str">
        <f t="shared" ref="E663" si="1307">IF(AND($C$1&lt;&gt;"",ISNUMBER(B663)),"مرتجع مورد","")</f>
        <v/>
      </c>
      <c r="F663" s="18" t="str">
        <f>IFERROR(IF($C$1&lt;&gt;"",INDEX('RE-Supplier'!$G$4:$G$1300,MATCH($B663,'RE-Supplier'!$U$4:$U$1300,0),1),"")," ")</f>
        <v xml:space="preserve"> </v>
      </c>
      <c r="G663" s="32" t="str">
        <f>IFERROR(IF($C$1&lt;&gt;"",INDEX('RE-Supplier'!$H$4:$H$1300,MATCH($B663,'RE-Supplier'!$U$4:$U$1300,0),1),"")," ")</f>
        <v xml:space="preserve"> </v>
      </c>
      <c r="H663" s="34" t="str">
        <f>IFERROR(IF($C$1&lt;&gt;"",INDEX('RE-Supplier'!$I$4:$I$1300,MATCH($B663,'RE-Supplier'!$U$4:$U$1300,0),1),"")," ")</f>
        <v xml:space="preserve"> </v>
      </c>
    </row>
    <row r="664" spans="2:8" ht="15.75">
      <c r="B664" s="29" t="str">
        <f t="shared" ref="B664" si="1308">IF(AND($M$5&gt;0,B660&lt;$M$5),B660+1,"")</f>
        <v/>
      </c>
      <c r="C664" s="36" t="str">
        <f>IFERROR(IF($C$1&lt;&gt;"",INDEX(ADD!$C$4:$C$1300,MATCH($B664,ADD!$U$4:$U$1300,0),1),"")," ")</f>
        <v xml:space="preserve"> </v>
      </c>
      <c r="D664" s="35" t="str">
        <f>IFERROR(IF($C$1&lt;&gt;"",INDEX(ADD!$D$4:$D$1300,MATCH($B664,ADD!$U$4:$U$1300,0),1),"")," ")</f>
        <v xml:space="preserve"> </v>
      </c>
      <c r="E664" s="35" t="str">
        <f t="shared" ref="E664" si="1309">IF(AND($C$1&lt;&gt;"",ISNUMBER(B664)),"وارد","")</f>
        <v/>
      </c>
      <c r="F664" s="18" t="str">
        <f>IFERROR(IF($C$1&lt;&gt;"",INDEX(ADD!$G$4:$G$1300,MATCH($B664,ADD!$U$4:$U$1300,0),1),"")," ")</f>
        <v xml:space="preserve"> </v>
      </c>
      <c r="G664" s="32" t="str">
        <f>IFERROR(IF($C$1&lt;&gt;"",INDEX(ADD!$H$4:$H$1300,MATCH($B664,ADD!$U$4:$U$1300,0),1),"")," ")</f>
        <v xml:space="preserve"> </v>
      </c>
      <c r="H664" s="34" t="str">
        <f>IFERROR(IF($C$1&lt;&gt;"",INDEX(ADD!$I$4:$I$1300,MATCH($B664,ADD!$U$4:$U$1300,0),1),"")," ")</f>
        <v xml:space="preserve"> </v>
      </c>
    </row>
    <row r="665" spans="2:8" ht="15.75">
      <c r="B665" s="30" t="str">
        <f t="shared" ref="B665" si="1310">IF(AND($N$5&gt;0,B661&lt;$N$5),B661+1,"")</f>
        <v/>
      </c>
      <c r="C665" s="36" t="str">
        <f>IFERROR(IF($C$1&lt;&gt;"",INDEX('RE-coustmer'!$C$4:$C$1300,MATCH($B665,'RE-coustmer'!$U$4:$U$1300,0),1),"")," ")</f>
        <v xml:space="preserve"> </v>
      </c>
      <c r="D665" s="35" t="str">
        <f>IFERROR(IF($C$1&lt;&gt;"",INDEX('RE-coustmer'!$D$4:$D$1300,MATCH($B665,'RE-coustmer'!$U$4:$U$1300,0),1),"")," ")</f>
        <v xml:space="preserve"> </v>
      </c>
      <c r="E665" s="35" t="str">
        <f t="shared" ref="E665" si="1311">IF(AND($C$1&lt;&gt;"",ISNUMBER(B665)),"مرتجع عميل","")</f>
        <v/>
      </c>
      <c r="F665" s="18" t="str">
        <f>IFERROR(IF($C$1&lt;&gt;"",INDEX('RE-coustmer'!$G$4:$G$1300,MATCH($B665,OUT!$U$4:$U$1300,0),1),"")," ")</f>
        <v xml:space="preserve"> </v>
      </c>
      <c r="G665" s="32" t="str">
        <f>IFERROR(IF($C$1&lt;&gt;"",INDEX('RE-coustmer'!$H$4:$H$1300,MATCH($B665,'RE-coustmer'!$U$4:$U$1300,0),1),"")," ")</f>
        <v xml:space="preserve"> </v>
      </c>
      <c r="H665" s="34" t="str">
        <f>IFERROR(IF($C$1&lt;&gt;"",INDEX('RE-coustmer'!$I$4:$I$1300,MATCH($B665,'RE-coustmer'!$U$4:$U$1300,0),1),"")," ")</f>
        <v xml:space="preserve"> </v>
      </c>
    </row>
    <row r="666" spans="2:8" ht="15.75">
      <c r="B666" s="8" t="str">
        <f t="shared" ref="B666" si="1312">IF(AND($O$5&gt;0,B662&lt;$O$5),B662+1,"")</f>
        <v/>
      </c>
      <c r="C666" s="36" t="str">
        <f>IFERROR(IF($C$1&lt;&gt;"",INDEX(OUT!$C$4:$C$1300,MATCH($B666,OUT!$U$4:$U$1300,0),1),"")," ")</f>
        <v xml:space="preserve"> </v>
      </c>
      <c r="D666" s="35" t="str">
        <f>IFERROR(IF($C$1&lt;&gt;"",INDEX(OUT!$D$4:$D$1300,MATCH($B666,OUT!$U$4:$U$1300,0),1),"")," ")</f>
        <v xml:space="preserve"> </v>
      </c>
      <c r="E666" s="35" t="str">
        <f t="shared" ref="E666" si="1313">IF(AND($C$1&lt;&gt;"",ISNUMBER(B666)),"منصرف","")</f>
        <v/>
      </c>
      <c r="F666" s="18" t="str">
        <f>IFERROR(IF($C$1&lt;&gt;"",INDEX(OUT!$G$4:$G$1300,MATCH($B666,OUT!$U$4:$U$1300,0),1),"")," ")</f>
        <v xml:space="preserve"> </v>
      </c>
      <c r="G666" s="32" t="str">
        <f>IFERROR(IF($C$1&lt;&gt;"",INDEX(OUT!$H$4:$H$1300,MATCH($B666,OUT!$U$4:$U$1300,0),1),"")," ")</f>
        <v xml:space="preserve"> </v>
      </c>
      <c r="H666" s="34" t="str">
        <f>IFERROR(IF($C$1&lt;&gt;"",INDEX(OUT!$I$4:$I$1300,MATCH($B666,OUT!$U$4:$U$1300,0),1),"")," ")</f>
        <v xml:space="preserve"> </v>
      </c>
    </row>
    <row r="667" spans="2:8" ht="15.75">
      <c r="B667" s="31" t="str">
        <f t="shared" ref="B667" si="1314">IF(AND($P$5&gt;0,B663&lt;$M$5),B663+1,"")</f>
        <v/>
      </c>
      <c r="C667" s="36" t="str">
        <f>IFERROR(IF($C$1&lt;&gt;"",INDEX('RE-Supplier'!$C$4:$C$1300,MATCH($B667,'RE-Supplier'!$U$4:$U$1300,0),1),"")," ")</f>
        <v xml:space="preserve"> </v>
      </c>
      <c r="D667" s="35" t="str">
        <f>IFERROR(IF($C$1&lt;&gt;"",INDEX('RE-Supplier'!$D$4:$D$1300,MATCH($B667,'RE-Supplier'!$U$4:$U$1300,0),1),"")," ")</f>
        <v xml:space="preserve"> </v>
      </c>
      <c r="E667" s="35" t="str">
        <f t="shared" ref="E667" si="1315">IF(AND($C$1&lt;&gt;"",ISNUMBER(B667)),"مرتجع مورد","")</f>
        <v/>
      </c>
      <c r="F667" s="18" t="str">
        <f>IFERROR(IF($C$1&lt;&gt;"",INDEX('RE-Supplier'!$G$4:$G$1300,MATCH($B667,'RE-Supplier'!$U$4:$U$1300,0),1),"")," ")</f>
        <v xml:space="preserve"> </v>
      </c>
      <c r="G667" s="32" t="str">
        <f>IFERROR(IF($C$1&lt;&gt;"",INDEX('RE-Supplier'!$H$4:$H$1300,MATCH($B667,'RE-Supplier'!$U$4:$U$1300,0),1),"")," ")</f>
        <v xml:space="preserve"> </v>
      </c>
      <c r="H667" s="34" t="str">
        <f>IFERROR(IF($C$1&lt;&gt;"",INDEX('RE-Supplier'!$I$4:$I$1300,MATCH($B667,'RE-Supplier'!$U$4:$U$1300,0),1),"")," ")</f>
        <v xml:space="preserve"> </v>
      </c>
    </row>
    <row r="668" spans="2:8" ht="15.75">
      <c r="B668" s="29" t="str">
        <f t="shared" ref="B668" si="1316">IF(AND($M$5&gt;0,B664&lt;$M$5),B664+1,"")</f>
        <v/>
      </c>
      <c r="C668" s="36" t="str">
        <f>IFERROR(IF($C$1&lt;&gt;"",INDEX(ADD!$C$4:$C$1300,MATCH($B668,ADD!$U$4:$U$1300,0),1),"")," ")</f>
        <v xml:space="preserve"> </v>
      </c>
      <c r="D668" s="35" t="str">
        <f>IFERROR(IF($C$1&lt;&gt;"",INDEX(ADD!$D$4:$D$1300,MATCH($B668,ADD!$U$4:$U$1300,0),1),"")," ")</f>
        <v xml:space="preserve"> </v>
      </c>
      <c r="E668" s="35" t="str">
        <f t="shared" ref="E668" si="1317">IF(AND($C$1&lt;&gt;"",ISNUMBER(B668)),"وارد","")</f>
        <v/>
      </c>
      <c r="F668" s="18" t="str">
        <f>IFERROR(IF($C$1&lt;&gt;"",INDEX(ADD!$G$4:$G$1300,MATCH($B668,ADD!$U$4:$U$1300,0),1),"")," ")</f>
        <v xml:space="preserve"> </v>
      </c>
      <c r="G668" s="32" t="str">
        <f>IFERROR(IF($C$1&lt;&gt;"",INDEX(ADD!$H$4:$H$1300,MATCH($B668,ADD!$U$4:$U$1300,0),1),"")," ")</f>
        <v xml:space="preserve"> </v>
      </c>
      <c r="H668" s="34" t="str">
        <f>IFERROR(IF($C$1&lt;&gt;"",INDEX(ADD!$I$4:$I$1300,MATCH($B668,ADD!$U$4:$U$1300,0),1),"")," ")</f>
        <v xml:space="preserve"> </v>
      </c>
    </row>
    <row r="669" spans="2:8" ht="15.75">
      <c r="B669" s="30" t="str">
        <f t="shared" ref="B669" si="1318">IF(AND($N$5&gt;0,B665&lt;$N$5),B665+1,"")</f>
        <v/>
      </c>
      <c r="C669" s="36" t="str">
        <f>IFERROR(IF($C$1&lt;&gt;"",INDEX('RE-coustmer'!$C$4:$C$1300,MATCH($B669,'RE-coustmer'!$U$4:$U$1300,0),1),"")," ")</f>
        <v xml:space="preserve"> </v>
      </c>
      <c r="D669" s="35" t="str">
        <f>IFERROR(IF($C$1&lt;&gt;"",INDEX('RE-coustmer'!$D$4:$D$1300,MATCH($B669,'RE-coustmer'!$U$4:$U$1300,0),1),"")," ")</f>
        <v xml:space="preserve"> </v>
      </c>
      <c r="E669" s="35" t="str">
        <f t="shared" ref="E669" si="1319">IF(AND($C$1&lt;&gt;"",ISNUMBER(B669)),"مرتجع عميل","")</f>
        <v/>
      </c>
      <c r="F669" s="18" t="str">
        <f>IFERROR(IF($C$1&lt;&gt;"",INDEX('RE-coustmer'!$G$4:$G$1300,MATCH($B669,OUT!$U$4:$U$1300,0),1),"")," ")</f>
        <v xml:space="preserve"> </v>
      </c>
      <c r="G669" s="32" t="str">
        <f>IFERROR(IF($C$1&lt;&gt;"",INDEX('RE-coustmer'!$H$4:$H$1300,MATCH($B669,'RE-coustmer'!$U$4:$U$1300,0),1),"")," ")</f>
        <v xml:space="preserve"> </v>
      </c>
      <c r="H669" s="34" t="str">
        <f>IFERROR(IF($C$1&lt;&gt;"",INDEX('RE-coustmer'!$I$4:$I$1300,MATCH($B669,'RE-coustmer'!$U$4:$U$1300,0),1),"")," ")</f>
        <v xml:space="preserve"> </v>
      </c>
    </row>
    <row r="670" spans="2:8" ht="15.75">
      <c r="B670" s="8" t="str">
        <f t="shared" ref="B670" si="1320">IF(AND($O$5&gt;0,B666&lt;$O$5),B666+1,"")</f>
        <v/>
      </c>
      <c r="C670" s="36" t="str">
        <f>IFERROR(IF($C$1&lt;&gt;"",INDEX(OUT!$C$4:$C$1300,MATCH($B670,OUT!$U$4:$U$1300,0),1),"")," ")</f>
        <v xml:space="preserve"> </v>
      </c>
      <c r="D670" s="35" t="str">
        <f>IFERROR(IF($C$1&lt;&gt;"",INDEX(OUT!$D$4:$D$1300,MATCH($B670,OUT!$U$4:$U$1300,0),1),"")," ")</f>
        <v xml:space="preserve"> </v>
      </c>
      <c r="E670" s="35" t="str">
        <f t="shared" ref="E670" si="1321">IF(AND($C$1&lt;&gt;"",ISNUMBER(B670)),"منصرف","")</f>
        <v/>
      </c>
      <c r="F670" s="18" t="str">
        <f>IFERROR(IF($C$1&lt;&gt;"",INDEX(OUT!$G$4:$G$1300,MATCH($B670,OUT!$U$4:$U$1300,0),1),"")," ")</f>
        <v xml:space="preserve"> </v>
      </c>
      <c r="G670" s="32" t="str">
        <f>IFERROR(IF($C$1&lt;&gt;"",INDEX(OUT!$H$4:$H$1300,MATCH($B670,OUT!$U$4:$U$1300,0),1),"")," ")</f>
        <v xml:space="preserve"> </v>
      </c>
      <c r="H670" s="34" t="str">
        <f>IFERROR(IF($C$1&lt;&gt;"",INDEX(OUT!$I$4:$I$1300,MATCH($B670,OUT!$U$4:$U$1300,0),1),"")," ")</f>
        <v xml:space="preserve"> </v>
      </c>
    </row>
    <row r="671" spans="2:8" ht="15.75">
      <c r="B671" s="31" t="str">
        <f t="shared" ref="B671" si="1322">IF(AND($P$5&gt;0,B667&lt;$M$5),B667+1,"")</f>
        <v/>
      </c>
      <c r="C671" s="36" t="str">
        <f>IFERROR(IF($C$1&lt;&gt;"",INDEX('RE-Supplier'!$C$4:$C$1300,MATCH($B671,'RE-Supplier'!$U$4:$U$1300,0),1),"")," ")</f>
        <v xml:space="preserve"> </v>
      </c>
      <c r="D671" s="35" t="str">
        <f>IFERROR(IF($C$1&lt;&gt;"",INDEX('RE-Supplier'!$D$4:$D$1300,MATCH($B671,'RE-Supplier'!$U$4:$U$1300,0),1),"")," ")</f>
        <v xml:space="preserve"> </v>
      </c>
      <c r="E671" s="35" t="str">
        <f t="shared" ref="E671" si="1323">IF(AND($C$1&lt;&gt;"",ISNUMBER(B671)),"مرتجع مورد","")</f>
        <v/>
      </c>
      <c r="F671" s="18" t="str">
        <f>IFERROR(IF($C$1&lt;&gt;"",INDEX('RE-Supplier'!$G$4:$G$1300,MATCH($B671,'RE-Supplier'!$U$4:$U$1300,0),1),"")," ")</f>
        <v xml:space="preserve"> </v>
      </c>
      <c r="G671" s="32" t="str">
        <f>IFERROR(IF($C$1&lt;&gt;"",INDEX('RE-Supplier'!$H$4:$H$1300,MATCH($B671,'RE-Supplier'!$U$4:$U$1300,0),1),"")," ")</f>
        <v xml:space="preserve"> </v>
      </c>
      <c r="H671" s="34" t="str">
        <f>IFERROR(IF($C$1&lt;&gt;"",INDEX('RE-Supplier'!$I$4:$I$1300,MATCH($B671,'RE-Supplier'!$U$4:$U$1300,0),1),"")," ")</f>
        <v xml:space="preserve"> </v>
      </c>
    </row>
    <row r="672" spans="2:8" ht="15.75">
      <c r="B672" s="29" t="str">
        <f t="shared" ref="B672" si="1324">IF(AND($M$5&gt;0,B668&lt;$M$5),B668+1,"")</f>
        <v/>
      </c>
      <c r="C672" s="36" t="str">
        <f>IFERROR(IF($C$1&lt;&gt;"",INDEX(ADD!$C$4:$C$1300,MATCH($B672,ADD!$U$4:$U$1300,0),1),"")," ")</f>
        <v xml:space="preserve"> </v>
      </c>
      <c r="D672" s="35" t="str">
        <f>IFERROR(IF($C$1&lt;&gt;"",INDEX(ADD!$D$4:$D$1300,MATCH($B672,ADD!$U$4:$U$1300,0),1),"")," ")</f>
        <v xml:space="preserve"> </v>
      </c>
      <c r="E672" s="35" t="str">
        <f t="shared" ref="E672" si="1325">IF(AND($C$1&lt;&gt;"",ISNUMBER(B672)),"وارد","")</f>
        <v/>
      </c>
      <c r="F672" s="18" t="str">
        <f>IFERROR(IF($C$1&lt;&gt;"",INDEX(ADD!$G$4:$G$1300,MATCH($B672,ADD!$U$4:$U$1300,0),1),"")," ")</f>
        <v xml:space="preserve"> </v>
      </c>
      <c r="G672" s="32" t="str">
        <f>IFERROR(IF($C$1&lt;&gt;"",INDEX(ADD!$H$4:$H$1300,MATCH($B672,ADD!$U$4:$U$1300,0),1),"")," ")</f>
        <v xml:space="preserve"> </v>
      </c>
      <c r="H672" s="34" t="str">
        <f>IFERROR(IF($C$1&lt;&gt;"",INDEX(ADD!$I$4:$I$1300,MATCH($B672,ADD!$U$4:$U$1300,0),1),"")," ")</f>
        <v xml:space="preserve"> </v>
      </c>
    </row>
    <row r="673" spans="2:8" ht="15.75">
      <c r="B673" s="30" t="str">
        <f t="shared" ref="B673" si="1326">IF(AND($N$5&gt;0,B669&lt;$N$5),B669+1,"")</f>
        <v/>
      </c>
      <c r="C673" s="36" t="str">
        <f>IFERROR(IF($C$1&lt;&gt;"",INDEX('RE-coustmer'!$C$4:$C$1300,MATCH($B673,'RE-coustmer'!$U$4:$U$1300,0),1),"")," ")</f>
        <v xml:space="preserve"> </v>
      </c>
      <c r="D673" s="35" t="str">
        <f>IFERROR(IF($C$1&lt;&gt;"",INDEX('RE-coustmer'!$D$4:$D$1300,MATCH($B673,'RE-coustmer'!$U$4:$U$1300,0),1),"")," ")</f>
        <v xml:space="preserve"> </v>
      </c>
      <c r="E673" s="35" t="str">
        <f t="shared" ref="E673" si="1327">IF(AND($C$1&lt;&gt;"",ISNUMBER(B673)),"مرتجع عميل","")</f>
        <v/>
      </c>
      <c r="F673" s="18" t="str">
        <f>IFERROR(IF($C$1&lt;&gt;"",INDEX('RE-coustmer'!$G$4:$G$1300,MATCH($B673,OUT!$U$4:$U$1300,0),1),"")," ")</f>
        <v xml:space="preserve"> </v>
      </c>
      <c r="G673" s="32" t="str">
        <f>IFERROR(IF($C$1&lt;&gt;"",INDEX('RE-coustmer'!$H$4:$H$1300,MATCH($B673,'RE-coustmer'!$U$4:$U$1300,0),1),"")," ")</f>
        <v xml:space="preserve"> </v>
      </c>
      <c r="H673" s="34" t="str">
        <f>IFERROR(IF($C$1&lt;&gt;"",INDEX('RE-coustmer'!$I$4:$I$1300,MATCH($B673,'RE-coustmer'!$U$4:$U$1300,0),1),"")," ")</f>
        <v xml:space="preserve"> </v>
      </c>
    </row>
    <row r="674" spans="2:8" ht="15.75">
      <c r="B674" s="8" t="str">
        <f t="shared" ref="B674" si="1328">IF(AND($O$5&gt;0,B670&lt;$O$5),B670+1,"")</f>
        <v/>
      </c>
      <c r="C674" s="36" t="str">
        <f>IFERROR(IF($C$1&lt;&gt;"",INDEX(OUT!$C$4:$C$1300,MATCH($B674,OUT!$U$4:$U$1300,0),1),"")," ")</f>
        <v xml:space="preserve"> </v>
      </c>
      <c r="D674" s="35" t="str">
        <f>IFERROR(IF($C$1&lt;&gt;"",INDEX(OUT!$D$4:$D$1300,MATCH($B674,OUT!$U$4:$U$1300,0),1),"")," ")</f>
        <v xml:space="preserve"> </v>
      </c>
      <c r="E674" s="35" t="str">
        <f t="shared" ref="E674" si="1329">IF(AND($C$1&lt;&gt;"",ISNUMBER(B674)),"منصرف","")</f>
        <v/>
      </c>
      <c r="F674" s="18" t="str">
        <f>IFERROR(IF($C$1&lt;&gt;"",INDEX(OUT!$G$4:$G$1300,MATCH($B674,OUT!$U$4:$U$1300,0),1),"")," ")</f>
        <v xml:space="preserve"> </v>
      </c>
      <c r="G674" s="32" t="str">
        <f>IFERROR(IF($C$1&lt;&gt;"",INDEX(OUT!$H$4:$H$1300,MATCH($B674,OUT!$U$4:$U$1300,0),1),"")," ")</f>
        <v xml:space="preserve"> </v>
      </c>
      <c r="H674" s="34" t="str">
        <f>IFERROR(IF($C$1&lt;&gt;"",INDEX(OUT!$I$4:$I$1300,MATCH($B674,OUT!$U$4:$U$1300,0),1),"")," ")</f>
        <v xml:space="preserve"> </v>
      </c>
    </row>
    <row r="675" spans="2:8" ht="15.75">
      <c r="B675" s="31" t="str">
        <f t="shared" ref="B675" si="1330">IF(AND($P$5&gt;0,B671&lt;$M$5),B671+1,"")</f>
        <v/>
      </c>
      <c r="C675" s="36" t="str">
        <f>IFERROR(IF($C$1&lt;&gt;"",INDEX('RE-Supplier'!$C$4:$C$1300,MATCH($B675,'RE-Supplier'!$U$4:$U$1300,0),1),"")," ")</f>
        <v xml:space="preserve"> </v>
      </c>
      <c r="D675" s="35" t="str">
        <f>IFERROR(IF($C$1&lt;&gt;"",INDEX('RE-Supplier'!$D$4:$D$1300,MATCH($B675,'RE-Supplier'!$U$4:$U$1300,0),1),"")," ")</f>
        <v xml:space="preserve"> </v>
      </c>
      <c r="E675" s="35" t="str">
        <f t="shared" ref="E675" si="1331">IF(AND($C$1&lt;&gt;"",ISNUMBER(B675)),"مرتجع مورد","")</f>
        <v/>
      </c>
      <c r="F675" s="18" t="str">
        <f>IFERROR(IF($C$1&lt;&gt;"",INDEX('RE-Supplier'!$G$4:$G$1300,MATCH($B675,'RE-Supplier'!$U$4:$U$1300,0),1),"")," ")</f>
        <v xml:space="preserve"> </v>
      </c>
      <c r="G675" s="32" t="str">
        <f>IFERROR(IF($C$1&lt;&gt;"",INDEX('RE-Supplier'!$H$4:$H$1300,MATCH($B675,'RE-Supplier'!$U$4:$U$1300,0),1),"")," ")</f>
        <v xml:space="preserve"> </v>
      </c>
      <c r="H675" s="34" t="str">
        <f>IFERROR(IF($C$1&lt;&gt;"",INDEX('RE-Supplier'!$I$4:$I$1300,MATCH($B675,'RE-Supplier'!$U$4:$U$1300,0),1),"")," ")</f>
        <v xml:space="preserve"> </v>
      </c>
    </row>
    <row r="676" spans="2:8" ht="15.75">
      <c r="B676" s="29" t="str">
        <f t="shared" ref="B676" si="1332">IF(AND($M$5&gt;0,B672&lt;$M$5),B672+1,"")</f>
        <v/>
      </c>
      <c r="C676" s="36" t="str">
        <f>IFERROR(IF($C$1&lt;&gt;"",INDEX(ADD!$C$4:$C$1300,MATCH($B676,ADD!$U$4:$U$1300,0),1),"")," ")</f>
        <v xml:space="preserve"> </v>
      </c>
      <c r="D676" s="35" t="str">
        <f>IFERROR(IF($C$1&lt;&gt;"",INDEX(ADD!$D$4:$D$1300,MATCH($B676,ADD!$U$4:$U$1300,0),1),"")," ")</f>
        <v xml:space="preserve"> </v>
      </c>
      <c r="E676" s="35" t="str">
        <f t="shared" ref="E676" si="1333">IF(AND($C$1&lt;&gt;"",ISNUMBER(B676)),"وارد","")</f>
        <v/>
      </c>
      <c r="F676" s="18" t="str">
        <f>IFERROR(IF($C$1&lt;&gt;"",INDEX(ADD!$G$4:$G$1300,MATCH($B676,ADD!$U$4:$U$1300,0),1),"")," ")</f>
        <v xml:space="preserve"> </v>
      </c>
      <c r="G676" s="32" t="str">
        <f>IFERROR(IF($C$1&lt;&gt;"",INDEX(ADD!$H$4:$H$1300,MATCH($B676,ADD!$U$4:$U$1300,0),1),"")," ")</f>
        <v xml:space="preserve"> </v>
      </c>
      <c r="H676" s="34" t="str">
        <f>IFERROR(IF($C$1&lt;&gt;"",INDEX(ADD!$I$4:$I$1300,MATCH($B676,ADD!$U$4:$U$1300,0),1),"")," ")</f>
        <v xml:space="preserve"> </v>
      </c>
    </row>
    <row r="677" spans="2:8" ht="15.75">
      <c r="B677" s="30" t="str">
        <f t="shared" ref="B677" si="1334">IF(AND($N$5&gt;0,B673&lt;$N$5),B673+1,"")</f>
        <v/>
      </c>
      <c r="C677" s="36" t="str">
        <f>IFERROR(IF($C$1&lt;&gt;"",INDEX('RE-coustmer'!$C$4:$C$1300,MATCH($B677,'RE-coustmer'!$U$4:$U$1300,0),1),"")," ")</f>
        <v xml:space="preserve"> </v>
      </c>
      <c r="D677" s="35" t="str">
        <f>IFERROR(IF($C$1&lt;&gt;"",INDEX('RE-coustmer'!$D$4:$D$1300,MATCH($B677,'RE-coustmer'!$U$4:$U$1300,0),1),"")," ")</f>
        <v xml:space="preserve"> </v>
      </c>
      <c r="E677" s="35" t="str">
        <f t="shared" ref="E677" si="1335">IF(AND($C$1&lt;&gt;"",ISNUMBER(B677)),"مرتجع عميل","")</f>
        <v/>
      </c>
      <c r="F677" s="18" t="str">
        <f>IFERROR(IF($C$1&lt;&gt;"",INDEX('RE-coustmer'!$G$4:$G$1300,MATCH($B677,OUT!$U$4:$U$1300,0),1),"")," ")</f>
        <v xml:space="preserve"> </v>
      </c>
      <c r="G677" s="32" t="str">
        <f>IFERROR(IF($C$1&lt;&gt;"",INDEX('RE-coustmer'!$H$4:$H$1300,MATCH($B677,'RE-coustmer'!$U$4:$U$1300,0),1),"")," ")</f>
        <v xml:space="preserve"> </v>
      </c>
      <c r="H677" s="34" t="str">
        <f>IFERROR(IF($C$1&lt;&gt;"",INDEX('RE-coustmer'!$I$4:$I$1300,MATCH($B677,'RE-coustmer'!$U$4:$U$1300,0),1),"")," ")</f>
        <v xml:space="preserve"> </v>
      </c>
    </row>
    <row r="678" spans="2:8" ht="15.75">
      <c r="B678" s="8" t="str">
        <f t="shared" ref="B678" si="1336">IF(AND($O$5&gt;0,B674&lt;$O$5),B674+1,"")</f>
        <v/>
      </c>
      <c r="C678" s="36" t="str">
        <f>IFERROR(IF($C$1&lt;&gt;"",INDEX(OUT!$C$4:$C$1300,MATCH($B678,OUT!$U$4:$U$1300,0),1),"")," ")</f>
        <v xml:space="preserve"> </v>
      </c>
      <c r="D678" s="35" t="str">
        <f>IFERROR(IF($C$1&lt;&gt;"",INDEX(OUT!$D$4:$D$1300,MATCH($B678,OUT!$U$4:$U$1300,0),1),"")," ")</f>
        <v xml:space="preserve"> </v>
      </c>
      <c r="E678" s="35" t="str">
        <f t="shared" ref="E678" si="1337">IF(AND($C$1&lt;&gt;"",ISNUMBER(B678)),"منصرف","")</f>
        <v/>
      </c>
      <c r="F678" s="18" t="str">
        <f>IFERROR(IF($C$1&lt;&gt;"",INDEX(OUT!$G$4:$G$1300,MATCH($B678,OUT!$U$4:$U$1300,0),1),"")," ")</f>
        <v xml:space="preserve"> </v>
      </c>
      <c r="G678" s="32" t="str">
        <f>IFERROR(IF($C$1&lt;&gt;"",INDEX(OUT!$H$4:$H$1300,MATCH($B678,OUT!$U$4:$U$1300,0),1),"")," ")</f>
        <v xml:space="preserve"> </v>
      </c>
      <c r="H678" s="34" t="str">
        <f>IFERROR(IF($C$1&lt;&gt;"",INDEX(OUT!$I$4:$I$1300,MATCH($B678,OUT!$U$4:$U$1300,0),1),"")," ")</f>
        <v xml:space="preserve"> </v>
      </c>
    </row>
    <row r="679" spans="2:8" ht="15.75">
      <c r="B679" s="31" t="str">
        <f t="shared" ref="B679" si="1338">IF(AND($P$5&gt;0,B675&lt;$M$5),B675+1,"")</f>
        <v/>
      </c>
      <c r="C679" s="36" t="str">
        <f>IFERROR(IF($C$1&lt;&gt;"",INDEX('RE-Supplier'!$C$4:$C$1300,MATCH($B679,'RE-Supplier'!$U$4:$U$1300,0),1),"")," ")</f>
        <v xml:space="preserve"> </v>
      </c>
      <c r="D679" s="35" t="str">
        <f>IFERROR(IF($C$1&lt;&gt;"",INDEX('RE-Supplier'!$D$4:$D$1300,MATCH($B679,'RE-Supplier'!$U$4:$U$1300,0),1),"")," ")</f>
        <v xml:space="preserve"> </v>
      </c>
      <c r="E679" s="35" t="str">
        <f t="shared" ref="E679" si="1339">IF(AND($C$1&lt;&gt;"",ISNUMBER(B679)),"مرتجع مورد","")</f>
        <v/>
      </c>
      <c r="F679" s="18" t="str">
        <f>IFERROR(IF($C$1&lt;&gt;"",INDEX('RE-Supplier'!$G$4:$G$1300,MATCH($B679,'RE-Supplier'!$U$4:$U$1300,0),1),"")," ")</f>
        <v xml:space="preserve"> </v>
      </c>
      <c r="G679" s="32" t="str">
        <f>IFERROR(IF($C$1&lt;&gt;"",INDEX('RE-Supplier'!$H$4:$H$1300,MATCH($B679,'RE-Supplier'!$U$4:$U$1300,0),1),"")," ")</f>
        <v xml:space="preserve"> </v>
      </c>
      <c r="H679" s="34" t="str">
        <f>IFERROR(IF($C$1&lt;&gt;"",INDEX('RE-Supplier'!$I$4:$I$1300,MATCH($B679,'RE-Supplier'!$U$4:$U$1300,0),1),"")," ")</f>
        <v xml:space="preserve"> </v>
      </c>
    </row>
    <row r="680" spans="2:8" ht="15.75">
      <c r="B680" s="29" t="str">
        <f t="shared" ref="B680" si="1340">IF(AND($M$5&gt;0,B676&lt;$M$5),B676+1,"")</f>
        <v/>
      </c>
      <c r="C680" s="36" t="str">
        <f>IFERROR(IF($C$1&lt;&gt;"",INDEX(ADD!$C$4:$C$1300,MATCH($B680,ADD!$U$4:$U$1300,0),1),"")," ")</f>
        <v xml:space="preserve"> </v>
      </c>
      <c r="D680" s="35" t="str">
        <f>IFERROR(IF($C$1&lt;&gt;"",INDEX(ADD!$D$4:$D$1300,MATCH($B680,ADD!$U$4:$U$1300,0),1),"")," ")</f>
        <v xml:space="preserve"> </v>
      </c>
      <c r="E680" s="35" t="str">
        <f t="shared" ref="E680" si="1341">IF(AND($C$1&lt;&gt;"",ISNUMBER(B680)),"وارد","")</f>
        <v/>
      </c>
      <c r="F680" s="18" t="str">
        <f>IFERROR(IF($C$1&lt;&gt;"",INDEX(ADD!$G$4:$G$1300,MATCH($B680,ADD!$U$4:$U$1300,0),1),"")," ")</f>
        <v xml:space="preserve"> </v>
      </c>
      <c r="G680" s="32" t="str">
        <f>IFERROR(IF($C$1&lt;&gt;"",INDEX(ADD!$H$4:$H$1300,MATCH($B680,ADD!$U$4:$U$1300,0),1),"")," ")</f>
        <v xml:space="preserve"> </v>
      </c>
      <c r="H680" s="34" t="str">
        <f>IFERROR(IF($C$1&lt;&gt;"",INDEX(ADD!$I$4:$I$1300,MATCH($B680,ADD!$U$4:$U$1300,0),1),"")," ")</f>
        <v xml:space="preserve"> </v>
      </c>
    </row>
    <row r="681" spans="2:8" ht="15.75">
      <c r="B681" s="30" t="str">
        <f t="shared" ref="B681" si="1342">IF(AND($N$5&gt;0,B677&lt;$N$5),B677+1,"")</f>
        <v/>
      </c>
      <c r="C681" s="36" t="str">
        <f>IFERROR(IF($C$1&lt;&gt;"",INDEX('RE-coustmer'!$C$4:$C$1300,MATCH($B681,'RE-coustmer'!$U$4:$U$1300,0),1),"")," ")</f>
        <v xml:space="preserve"> </v>
      </c>
      <c r="D681" s="35" t="str">
        <f>IFERROR(IF($C$1&lt;&gt;"",INDEX('RE-coustmer'!$D$4:$D$1300,MATCH($B681,'RE-coustmer'!$U$4:$U$1300,0),1),"")," ")</f>
        <v xml:space="preserve"> </v>
      </c>
      <c r="E681" s="35" t="str">
        <f t="shared" ref="E681" si="1343">IF(AND($C$1&lt;&gt;"",ISNUMBER(B681)),"مرتجع عميل","")</f>
        <v/>
      </c>
      <c r="F681" s="18" t="str">
        <f>IFERROR(IF($C$1&lt;&gt;"",INDEX('RE-coustmer'!$G$4:$G$1300,MATCH($B681,OUT!$U$4:$U$1300,0),1),"")," ")</f>
        <v xml:space="preserve"> </v>
      </c>
      <c r="G681" s="32" t="str">
        <f>IFERROR(IF($C$1&lt;&gt;"",INDEX('RE-coustmer'!$H$4:$H$1300,MATCH($B681,'RE-coustmer'!$U$4:$U$1300,0),1),"")," ")</f>
        <v xml:space="preserve"> </v>
      </c>
      <c r="H681" s="34" t="str">
        <f>IFERROR(IF($C$1&lt;&gt;"",INDEX('RE-coustmer'!$I$4:$I$1300,MATCH($B681,'RE-coustmer'!$U$4:$U$1300,0),1),"")," ")</f>
        <v xml:space="preserve"> </v>
      </c>
    </row>
    <row r="682" spans="2:8" ht="15.75">
      <c r="B682" s="8" t="str">
        <f t="shared" ref="B682" si="1344">IF(AND($O$5&gt;0,B678&lt;$O$5),B678+1,"")</f>
        <v/>
      </c>
      <c r="C682" s="36" t="str">
        <f>IFERROR(IF($C$1&lt;&gt;"",INDEX(OUT!$C$4:$C$1300,MATCH($B682,OUT!$U$4:$U$1300,0),1),"")," ")</f>
        <v xml:space="preserve"> </v>
      </c>
      <c r="D682" s="35" t="str">
        <f>IFERROR(IF($C$1&lt;&gt;"",INDEX(OUT!$D$4:$D$1300,MATCH($B682,OUT!$U$4:$U$1300,0),1),"")," ")</f>
        <v xml:space="preserve"> </v>
      </c>
      <c r="E682" s="35" t="str">
        <f t="shared" ref="E682" si="1345">IF(AND($C$1&lt;&gt;"",ISNUMBER(B682)),"منصرف","")</f>
        <v/>
      </c>
      <c r="F682" s="18" t="str">
        <f>IFERROR(IF($C$1&lt;&gt;"",INDEX(OUT!$G$4:$G$1300,MATCH($B682,OUT!$U$4:$U$1300,0),1),"")," ")</f>
        <v xml:space="preserve"> </v>
      </c>
      <c r="G682" s="32" t="str">
        <f>IFERROR(IF($C$1&lt;&gt;"",INDEX(OUT!$H$4:$H$1300,MATCH($B682,OUT!$U$4:$U$1300,0),1),"")," ")</f>
        <v xml:space="preserve"> </v>
      </c>
      <c r="H682" s="34" t="str">
        <f>IFERROR(IF($C$1&lt;&gt;"",INDEX(OUT!$I$4:$I$1300,MATCH($B682,OUT!$U$4:$U$1300,0),1),"")," ")</f>
        <v xml:space="preserve"> </v>
      </c>
    </row>
    <row r="683" spans="2:8" ht="15.75">
      <c r="B683" s="31" t="str">
        <f t="shared" ref="B683" si="1346">IF(AND($P$5&gt;0,B679&lt;$M$5),B679+1,"")</f>
        <v/>
      </c>
      <c r="C683" s="36" t="str">
        <f>IFERROR(IF($C$1&lt;&gt;"",INDEX('RE-Supplier'!$C$4:$C$1300,MATCH($B683,'RE-Supplier'!$U$4:$U$1300,0),1),"")," ")</f>
        <v xml:space="preserve"> </v>
      </c>
      <c r="D683" s="35" t="str">
        <f>IFERROR(IF($C$1&lt;&gt;"",INDEX('RE-Supplier'!$D$4:$D$1300,MATCH($B683,'RE-Supplier'!$U$4:$U$1300,0),1),"")," ")</f>
        <v xml:space="preserve"> </v>
      </c>
      <c r="E683" s="35" t="str">
        <f t="shared" ref="E683" si="1347">IF(AND($C$1&lt;&gt;"",ISNUMBER(B683)),"مرتجع مورد","")</f>
        <v/>
      </c>
      <c r="F683" s="18" t="str">
        <f>IFERROR(IF($C$1&lt;&gt;"",INDEX('RE-Supplier'!$G$4:$G$1300,MATCH($B683,'RE-Supplier'!$U$4:$U$1300,0),1),"")," ")</f>
        <v xml:space="preserve"> </v>
      </c>
      <c r="G683" s="32" t="str">
        <f>IFERROR(IF($C$1&lt;&gt;"",INDEX('RE-Supplier'!$H$4:$H$1300,MATCH($B683,'RE-Supplier'!$U$4:$U$1300,0),1),"")," ")</f>
        <v xml:space="preserve"> </v>
      </c>
      <c r="H683" s="34" t="str">
        <f>IFERROR(IF($C$1&lt;&gt;"",INDEX('RE-Supplier'!$I$4:$I$1300,MATCH($B683,'RE-Supplier'!$U$4:$U$1300,0),1),"")," ")</f>
        <v xml:space="preserve"> </v>
      </c>
    </row>
    <row r="684" spans="2:8" ht="15.75">
      <c r="B684" s="29" t="str">
        <f t="shared" ref="B684" si="1348">IF(AND($M$5&gt;0,B680&lt;$M$5),B680+1,"")</f>
        <v/>
      </c>
      <c r="C684" s="36" t="str">
        <f>IFERROR(IF($C$1&lt;&gt;"",INDEX(ADD!$C$4:$C$1300,MATCH($B684,ADD!$U$4:$U$1300,0),1),"")," ")</f>
        <v xml:space="preserve"> </v>
      </c>
      <c r="D684" s="35" t="str">
        <f>IFERROR(IF($C$1&lt;&gt;"",INDEX(ADD!$D$4:$D$1300,MATCH($B684,ADD!$U$4:$U$1300,0),1),"")," ")</f>
        <v xml:space="preserve"> </v>
      </c>
      <c r="E684" s="35" t="str">
        <f t="shared" ref="E684" si="1349">IF(AND($C$1&lt;&gt;"",ISNUMBER(B684)),"وارد","")</f>
        <v/>
      </c>
      <c r="F684" s="18" t="str">
        <f>IFERROR(IF($C$1&lt;&gt;"",INDEX(ADD!$G$4:$G$1300,MATCH($B684,ADD!$U$4:$U$1300,0),1),"")," ")</f>
        <v xml:space="preserve"> </v>
      </c>
      <c r="G684" s="32" t="str">
        <f>IFERROR(IF($C$1&lt;&gt;"",INDEX(ADD!$H$4:$H$1300,MATCH($B684,ADD!$U$4:$U$1300,0),1),"")," ")</f>
        <v xml:space="preserve"> </v>
      </c>
      <c r="H684" s="34" t="str">
        <f>IFERROR(IF($C$1&lt;&gt;"",INDEX(ADD!$I$4:$I$1300,MATCH($B684,ADD!$U$4:$U$1300,0),1),"")," ")</f>
        <v xml:space="preserve"> </v>
      </c>
    </row>
    <row r="685" spans="2:8" ht="15.75">
      <c r="B685" s="30" t="str">
        <f t="shared" ref="B685" si="1350">IF(AND($N$5&gt;0,B681&lt;$N$5),B681+1,"")</f>
        <v/>
      </c>
      <c r="C685" s="36" t="str">
        <f>IFERROR(IF($C$1&lt;&gt;"",INDEX('RE-coustmer'!$C$4:$C$1300,MATCH($B685,'RE-coustmer'!$U$4:$U$1300,0),1),"")," ")</f>
        <v xml:space="preserve"> </v>
      </c>
      <c r="D685" s="35" t="str">
        <f>IFERROR(IF($C$1&lt;&gt;"",INDEX('RE-coustmer'!$D$4:$D$1300,MATCH($B685,'RE-coustmer'!$U$4:$U$1300,0),1),"")," ")</f>
        <v xml:space="preserve"> </v>
      </c>
      <c r="E685" s="35" t="str">
        <f t="shared" ref="E685" si="1351">IF(AND($C$1&lt;&gt;"",ISNUMBER(B685)),"مرتجع عميل","")</f>
        <v/>
      </c>
      <c r="F685" s="18" t="str">
        <f>IFERROR(IF($C$1&lt;&gt;"",INDEX('RE-coustmer'!$G$4:$G$1300,MATCH($B685,OUT!$U$4:$U$1300,0),1),"")," ")</f>
        <v xml:space="preserve"> </v>
      </c>
      <c r="G685" s="32" t="str">
        <f>IFERROR(IF($C$1&lt;&gt;"",INDEX('RE-coustmer'!$H$4:$H$1300,MATCH($B685,'RE-coustmer'!$U$4:$U$1300,0),1),"")," ")</f>
        <v xml:space="preserve"> </v>
      </c>
      <c r="H685" s="34" t="str">
        <f>IFERROR(IF($C$1&lt;&gt;"",INDEX('RE-coustmer'!$I$4:$I$1300,MATCH($B685,'RE-coustmer'!$U$4:$U$1300,0),1),"")," ")</f>
        <v xml:space="preserve"> </v>
      </c>
    </row>
    <row r="686" spans="2:8" ht="15.75">
      <c r="B686" s="8" t="str">
        <f t="shared" ref="B686" si="1352">IF(AND($O$5&gt;0,B682&lt;$O$5),B682+1,"")</f>
        <v/>
      </c>
      <c r="C686" s="36" t="str">
        <f>IFERROR(IF($C$1&lt;&gt;"",INDEX(OUT!$C$4:$C$1300,MATCH($B686,OUT!$U$4:$U$1300,0),1),"")," ")</f>
        <v xml:space="preserve"> </v>
      </c>
      <c r="D686" s="35" t="str">
        <f>IFERROR(IF($C$1&lt;&gt;"",INDEX(OUT!$D$4:$D$1300,MATCH($B686,OUT!$U$4:$U$1300,0),1),"")," ")</f>
        <v xml:space="preserve"> </v>
      </c>
      <c r="E686" s="35" t="str">
        <f t="shared" ref="E686" si="1353">IF(AND($C$1&lt;&gt;"",ISNUMBER(B686)),"منصرف","")</f>
        <v/>
      </c>
      <c r="F686" s="18" t="str">
        <f>IFERROR(IF($C$1&lt;&gt;"",INDEX(OUT!$G$4:$G$1300,MATCH($B686,OUT!$U$4:$U$1300,0),1),"")," ")</f>
        <v xml:space="preserve"> </v>
      </c>
      <c r="G686" s="32" t="str">
        <f>IFERROR(IF($C$1&lt;&gt;"",INDEX(OUT!$H$4:$H$1300,MATCH($B686,OUT!$U$4:$U$1300,0),1),"")," ")</f>
        <v xml:space="preserve"> </v>
      </c>
      <c r="H686" s="34" t="str">
        <f>IFERROR(IF($C$1&lt;&gt;"",INDEX(OUT!$I$4:$I$1300,MATCH($B686,OUT!$U$4:$U$1300,0),1),"")," ")</f>
        <v xml:space="preserve"> </v>
      </c>
    </row>
    <row r="687" spans="2:8" ht="15.75">
      <c r="B687" s="31" t="str">
        <f t="shared" ref="B687" si="1354">IF(AND($P$5&gt;0,B683&lt;$M$5),B683+1,"")</f>
        <v/>
      </c>
      <c r="C687" s="36" t="str">
        <f>IFERROR(IF($C$1&lt;&gt;"",INDEX('RE-Supplier'!$C$4:$C$1300,MATCH($B687,'RE-Supplier'!$U$4:$U$1300,0),1),"")," ")</f>
        <v xml:space="preserve"> </v>
      </c>
      <c r="D687" s="35" t="str">
        <f>IFERROR(IF($C$1&lt;&gt;"",INDEX('RE-Supplier'!$D$4:$D$1300,MATCH($B687,'RE-Supplier'!$U$4:$U$1300,0),1),"")," ")</f>
        <v xml:space="preserve"> </v>
      </c>
      <c r="E687" s="35" t="str">
        <f t="shared" ref="E687" si="1355">IF(AND($C$1&lt;&gt;"",ISNUMBER(B687)),"مرتجع مورد","")</f>
        <v/>
      </c>
      <c r="F687" s="18" t="str">
        <f>IFERROR(IF($C$1&lt;&gt;"",INDEX('RE-Supplier'!$G$4:$G$1300,MATCH($B687,'RE-Supplier'!$U$4:$U$1300,0),1),"")," ")</f>
        <v xml:space="preserve"> </v>
      </c>
      <c r="G687" s="32" t="str">
        <f>IFERROR(IF($C$1&lt;&gt;"",INDEX('RE-Supplier'!$H$4:$H$1300,MATCH($B687,'RE-Supplier'!$U$4:$U$1300,0),1),"")," ")</f>
        <v xml:space="preserve"> </v>
      </c>
      <c r="H687" s="34" t="str">
        <f>IFERROR(IF($C$1&lt;&gt;"",INDEX('RE-Supplier'!$I$4:$I$1300,MATCH($B687,'RE-Supplier'!$U$4:$U$1300,0),1),"")," ")</f>
        <v xml:space="preserve"> </v>
      </c>
    </row>
    <row r="688" spans="2:8" ht="15.75">
      <c r="B688" s="29" t="str">
        <f t="shared" ref="B688" si="1356">IF(AND($M$5&gt;0,B684&lt;$M$5),B684+1,"")</f>
        <v/>
      </c>
      <c r="C688" s="36" t="str">
        <f>IFERROR(IF($C$1&lt;&gt;"",INDEX(ADD!$C$4:$C$1300,MATCH($B688,ADD!$U$4:$U$1300,0),1),"")," ")</f>
        <v xml:space="preserve"> </v>
      </c>
      <c r="D688" s="35" t="str">
        <f>IFERROR(IF($C$1&lt;&gt;"",INDEX(ADD!$D$4:$D$1300,MATCH($B688,ADD!$U$4:$U$1300,0),1),"")," ")</f>
        <v xml:space="preserve"> </v>
      </c>
      <c r="E688" s="35" t="str">
        <f t="shared" ref="E688" si="1357">IF(AND($C$1&lt;&gt;"",ISNUMBER(B688)),"وارد","")</f>
        <v/>
      </c>
      <c r="F688" s="18" t="str">
        <f>IFERROR(IF($C$1&lt;&gt;"",INDEX(ADD!$G$4:$G$1300,MATCH($B688,ADD!$U$4:$U$1300,0),1),"")," ")</f>
        <v xml:space="preserve"> </v>
      </c>
      <c r="G688" s="32" t="str">
        <f>IFERROR(IF($C$1&lt;&gt;"",INDEX(ADD!$H$4:$H$1300,MATCH($B688,ADD!$U$4:$U$1300,0),1),"")," ")</f>
        <v xml:space="preserve"> </v>
      </c>
      <c r="H688" s="34" t="str">
        <f>IFERROR(IF($C$1&lt;&gt;"",INDEX(ADD!$I$4:$I$1300,MATCH($B688,ADD!$U$4:$U$1300,0),1),"")," ")</f>
        <v xml:space="preserve"> </v>
      </c>
    </row>
    <row r="689" spans="2:8" ht="15.75">
      <c r="B689" s="30" t="str">
        <f t="shared" ref="B689" si="1358">IF(AND($N$5&gt;0,B685&lt;$N$5),B685+1,"")</f>
        <v/>
      </c>
      <c r="C689" s="36" t="str">
        <f>IFERROR(IF($C$1&lt;&gt;"",INDEX('RE-coustmer'!$C$4:$C$1300,MATCH($B689,'RE-coustmer'!$U$4:$U$1300,0),1),"")," ")</f>
        <v xml:space="preserve"> </v>
      </c>
      <c r="D689" s="35" t="str">
        <f>IFERROR(IF($C$1&lt;&gt;"",INDEX('RE-coustmer'!$D$4:$D$1300,MATCH($B689,'RE-coustmer'!$U$4:$U$1300,0),1),"")," ")</f>
        <v xml:space="preserve"> </v>
      </c>
      <c r="E689" s="35" t="str">
        <f t="shared" ref="E689" si="1359">IF(AND($C$1&lt;&gt;"",ISNUMBER(B689)),"مرتجع عميل","")</f>
        <v/>
      </c>
      <c r="F689" s="18" t="str">
        <f>IFERROR(IF($C$1&lt;&gt;"",INDEX('RE-coustmer'!$G$4:$G$1300,MATCH($B689,OUT!$U$4:$U$1300,0),1),"")," ")</f>
        <v xml:space="preserve"> </v>
      </c>
      <c r="G689" s="32" t="str">
        <f>IFERROR(IF($C$1&lt;&gt;"",INDEX('RE-coustmer'!$H$4:$H$1300,MATCH($B689,'RE-coustmer'!$U$4:$U$1300,0),1),"")," ")</f>
        <v xml:space="preserve"> </v>
      </c>
      <c r="H689" s="34" t="str">
        <f>IFERROR(IF($C$1&lt;&gt;"",INDEX('RE-coustmer'!$I$4:$I$1300,MATCH($B689,'RE-coustmer'!$U$4:$U$1300,0),1),"")," ")</f>
        <v xml:space="preserve"> </v>
      </c>
    </row>
    <row r="690" spans="2:8" ht="15.75">
      <c r="B690" s="8" t="str">
        <f t="shared" ref="B690" si="1360">IF(AND($O$5&gt;0,B686&lt;$O$5),B686+1,"")</f>
        <v/>
      </c>
      <c r="C690" s="36" t="str">
        <f>IFERROR(IF($C$1&lt;&gt;"",INDEX(OUT!$C$4:$C$1300,MATCH($B690,OUT!$U$4:$U$1300,0),1),"")," ")</f>
        <v xml:space="preserve"> </v>
      </c>
      <c r="D690" s="35" t="str">
        <f>IFERROR(IF($C$1&lt;&gt;"",INDEX(OUT!$D$4:$D$1300,MATCH($B690,OUT!$U$4:$U$1300,0),1),"")," ")</f>
        <v xml:space="preserve"> </v>
      </c>
      <c r="E690" s="35" t="str">
        <f t="shared" ref="E690" si="1361">IF(AND($C$1&lt;&gt;"",ISNUMBER(B690)),"منصرف","")</f>
        <v/>
      </c>
      <c r="F690" s="18" t="str">
        <f>IFERROR(IF($C$1&lt;&gt;"",INDEX(OUT!$G$4:$G$1300,MATCH($B690,OUT!$U$4:$U$1300,0),1),"")," ")</f>
        <v xml:space="preserve"> </v>
      </c>
      <c r="G690" s="32" t="str">
        <f>IFERROR(IF($C$1&lt;&gt;"",INDEX(OUT!$H$4:$H$1300,MATCH($B690,OUT!$U$4:$U$1300,0),1),"")," ")</f>
        <v xml:space="preserve"> </v>
      </c>
      <c r="H690" s="34" t="str">
        <f>IFERROR(IF($C$1&lt;&gt;"",INDEX(OUT!$I$4:$I$1300,MATCH($B690,OUT!$U$4:$U$1300,0),1),"")," ")</f>
        <v xml:space="preserve"> </v>
      </c>
    </row>
    <row r="691" spans="2:8" ht="15.75">
      <c r="B691" s="31" t="str">
        <f t="shared" ref="B691" si="1362">IF(AND($P$5&gt;0,B687&lt;$M$5),B687+1,"")</f>
        <v/>
      </c>
      <c r="C691" s="36" t="str">
        <f>IFERROR(IF($C$1&lt;&gt;"",INDEX('RE-Supplier'!$C$4:$C$1300,MATCH($B691,'RE-Supplier'!$U$4:$U$1300,0),1),"")," ")</f>
        <v xml:space="preserve"> </v>
      </c>
      <c r="D691" s="35" t="str">
        <f>IFERROR(IF($C$1&lt;&gt;"",INDEX('RE-Supplier'!$D$4:$D$1300,MATCH($B691,'RE-Supplier'!$U$4:$U$1300,0),1),"")," ")</f>
        <v xml:space="preserve"> </v>
      </c>
      <c r="E691" s="35" t="str">
        <f t="shared" ref="E691" si="1363">IF(AND($C$1&lt;&gt;"",ISNUMBER(B691)),"مرتجع مورد","")</f>
        <v/>
      </c>
      <c r="F691" s="18" t="str">
        <f>IFERROR(IF($C$1&lt;&gt;"",INDEX('RE-Supplier'!$G$4:$G$1300,MATCH($B691,'RE-Supplier'!$U$4:$U$1300,0),1),"")," ")</f>
        <v xml:space="preserve"> </v>
      </c>
      <c r="G691" s="32" t="str">
        <f>IFERROR(IF($C$1&lt;&gt;"",INDEX('RE-Supplier'!$H$4:$H$1300,MATCH($B691,'RE-Supplier'!$U$4:$U$1300,0),1),"")," ")</f>
        <v xml:space="preserve"> </v>
      </c>
      <c r="H691" s="34" t="str">
        <f>IFERROR(IF($C$1&lt;&gt;"",INDEX('RE-Supplier'!$I$4:$I$1300,MATCH($B691,'RE-Supplier'!$U$4:$U$1300,0),1),"")," ")</f>
        <v xml:space="preserve"> </v>
      </c>
    </row>
    <row r="692" spans="2:8" ht="15.75">
      <c r="B692" s="29" t="str">
        <f t="shared" ref="B692" si="1364">IF(AND($M$5&gt;0,B688&lt;$M$5),B688+1,"")</f>
        <v/>
      </c>
      <c r="C692" s="36" t="str">
        <f>IFERROR(IF($C$1&lt;&gt;"",INDEX(ADD!$C$4:$C$1300,MATCH($B692,ADD!$U$4:$U$1300,0),1),"")," ")</f>
        <v xml:space="preserve"> </v>
      </c>
      <c r="D692" s="35" t="str">
        <f>IFERROR(IF($C$1&lt;&gt;"",INDEX(ADD!$D$4:$D$1300,MATCH($B692,ADD!$U$4:$U$1300,0),1),"")," ")</f>
        <v xml:space="preserve"> </v>
      </c>
      <c r="E692" s="35" t="str">
        <f t="shared" ref="E692" si="1365">IF(AND($C$1&lt;&gt;"",ISNUMBER(B692)),"وارد","")</f>
        <v/>
      </c>
      <c r="F692" s="18" t="str">
        <f>IFERROR(IF($C$1&lt;&gt;"",INDEX(ADD!$G$4:$G$1300,MATCH($B692,ADD!$U$4:$U$1300,0),1),"")," ")</f>
        <v xml:space="preserve"> </v>
      </c>
      <c r="G692" s="32" t="str">
        <f>IFERROR(IF($C$1&lt;&gt;"",INDEX(ADD!$H$4:$H$1300,MATCH($B692,ADD!$U$4:$U$1300,0),1),"")," ")</f>
        <v xml:space="preserve"> </v>
      </c>
      <c r="H692" s="34" t="str">
        <f>IFERROR(IF($C$1&lt;&gt;"",INDEX(ADD!$I$4:$I$1300,MATCH($B692,ADD!$U$4:$U$1300,0),1),"")," ")</f>
        <v xml:space="preserve"> </v>
      </c>
    </row>
    <row r="693" spans="2:8" ht="15.75">
      <c r="B693" s="30" t="str">
        <f t="shared" ref="B693" si="1366">IF(AND($N$5&gt;0,B689&lt;$N$5),B689+1,"")</f>
        <v/>
      </c>
      <c r="C693" s="36" t="str">
        <f>IFERROR(IF($C$1&lt;&gt;"",INDEX('RE-coustmer'!$C$4:$C$1300,MATCH($B693,'RE-coustmer'!$U$4:$U$1300,0),1),"")," ")</f>
        <v xml:space="preserve"> </v>
      </c>
      <c r="D693" s="35" t="str">
        <f>IFERROR(IF($C$1&lt;&gt;"",INDEX('RE-coustmer'!$D$4:$D$1300,MATCH($B693,'RE-coustmer'!$U$4:$U$1300,0),1),"")," ")</f>
        <v xml:space="preserve"> </v>
      </c>
      <c r="E693" s="35" t="str">
        <f t="shared" ref="E693" si="1367">IF(AND($C$1&lt;&gt;"",ISNUMBER(B693)),"مرتجع عميل","")</f>
        <v/>
      </c>
      <c r="F693" s="18" t="str">
        <f>IFERROR(IF($C$1&lt;&gt;"",INDEX('RE-coustmer'!$G$4:$G$1300,MATCH($B693,OUT!$U$4:$U$1300,0),1),"")," ")</f>
        <v xml:space="preserve"> </v>
      </c>
      <c r="G693" s="32" t="str">
        <f>IFERROR(IF($C$1&lt;&gt;"",INDEX('RE-coustmer'!$H$4:$H$1300,MATCH($B693,'RE-coustmer'!$U$4:$U$1300,0),1),"")," ")</f>
        <v xml:space="preserve"> </v>
      </c>
      <c r="H693" s="34" t="str">
        <f>IFERROR(IF($C$1&lt;&gt;"",INDEX('RE-coustmer'!$I$4:$I$1300,MATCH($B693,'RE-coustmer'!$U$4:$U$1300,0),1),"")," ")</f>
        <v xml:space="preserve"> </v>
      </c>
    </row>
    <row r="694" spans="2:8" ht="15.75">
      <c r="B694" s="8" t="str">
        <f t="shared" ref="B694" si="1368">IF(AND($O$5&gt;0,B690&lt;$O$5),B690+1,"")</f>
        <v/>
      </c>
      <c r="C694" s="36" t="str">
        <f>IFERROR(IF($C$1&lt;&gt;"",INDEX(OUT!$C$4:$C$1300,MATCH($B694,OUT!$U$4:$U$1300,0),1),"")," ")</f>
        <v xml:space="preserve"> </v>
      </c>
      <c r="D694" s="35" t="str">
        <f>IFERROR(IF($C$1&lt;&gt;"",INDEX(OUT!$D$4:$D$1300,MATCH($B694,OUT!$U$4:$U$1300,0),1),"")," ")</f>
        <v xml:space="preserve"> </v>
      </c>
      <c r="E694" s="35" t="str">
        <f t="shared" ref="E694" si="1369">IF(AND($C$1&lt;&gt;"",ISNUMBER(B694)),"منصرف","")</f>
        <v/>
      </c>
      <c r="F694" s="18" t="str">
        <f>IFERROR(IF($C$1&lt;&gt;"",INDEX(OUT!$G$4:$G$1300,MATCH($B694,OUT!$U$4:$U$1300,0),1),"")," ")</f>
        <v xml:space="preserve"> </v>
      </c>
      <c r="G694" s="32" t="str">
        <f>IFERROR(IF($C$1&lt;&gt;"",INDEX(OUT!$H$4:$H$1300,MATCH($B694,OUT!$U$4:$U$1300,0),1),"")," ")</f>
        <v xml:space="preserve"> </v>
      </c>
      <c r="H694" s="34" t="str">
        <f>IFERROR(IF($C$1&lt;&gt;"",INDEX(OUT!$I$4:$I$1300,MATCH($B694,OUT!$U$4:$U$1300,0),1),"")," ")</f>
        <v xml:space="preserve"> </v>
      </c>
    </row>
    <row r="695" spans="2:8" ht="15.75">
      <c r="B695" s="31" t="str">
        <f t="shared" ref="B695" si="1370">IF(AND($P$5&gt;0,B691&lt;$M$5),B691+1,"")</f>
        <v/>
      </c>
      <c r="C695" s="36" t="str">
        <f>IFERROR(IF($C$1&lt;&gt;"",INDEX('RE-Supplier'!$C$4:$C$1300,MATCH($B695,'RE-Supplier'!$U$4:$U$1300,0),1),"")," ")</f>
        <v xml:space="preserve"> </v>
      </c>
      <c r="D695" s="35" t="str">
        <f>IFERROR(IF($C$1&lt;&gt;"",INDEX('RE-Supplier'!$D$4:$D$1300,MATCH($B695,'RE-Supplier'!$U$4:$U$1300,0),1),"")," ")</f>
        <v xml:space="preserve"> </v>
      </c>
      <c r="E695" s="35" t="str">
        <f t="shared" ref="E695" si="1371">IF(AND($C$1&lt;&gt;"",ISNUMBER(B695)),"مرتجع مورد","")</f>
        <v/>
      </c>
      <c r="F695" s="18" t="str">
        <f>IFERROR(IF($C$1&lt;&gt;"",INDEX('RE-Supplier'!$G$4:$G$1300,MATCH($B695,'RE-Supplier'!$U$4:$U$1300,0),1),"")," ")</f>
        <v xml:space="preserve"> </v>
      </c>
      <c r="G695" s="32" t="str">
        <f>IFERROR(IF($C$1&lt;&gt;"",INDEX('RE-Supplier'!$H$4:$H$1300,MATCH($B695,'RE-Supplier'!$U$4:$U$1300,0),1),"")," ")</f>
        <v xml:space="preserve"> </v>
      </c>
      <c r="H695" s="34" t="str">
        <f>IFERROR(IF($C$1&lt;&gt;"",INDEX('RE-Supplier'!$I$4:$I$1300,MATCH($B695,'RE-Supplier'!$U$4:$U$1300,0),1),"")," ")</f>
        <v xml:space="preserve"> </v>
      </c>
    </row>
    <row r="696" spans="2:8" ht="15.75">
      <c r="B696" s="29" t="str">
        <f t="shared" ref="B696" si="1372">IF(AND($M$5&gt;0,B692&lt;$M$5),B692+1,"")</f>
        <v/>
      </c>
      <c r="C696" s="36" t="str">
        <f>IFERROR(IF($C$1&lt;&gt;"",INDEX(ADD!$C$4:$C$1300,MATCH($B696,ADD!$U$4:$U$1300,0),1),"")," ")</f>
        <v xml:space="preserve"> </v>
      </c>
      <c r="D696" s="35" t="str">
        <f>IFERROR(IF($C$1&lt;&gt;"",INDEX(ADD!$D$4:$D$1300,MATCH($B696,ADD!$U$4:$U$1300,0),1),"")," ")</f>
        <v xml:space="preserve"> </v>
      </c>
      <c r="E696" s="35" t="str">
        <f t="shared" ref="E696" si="1373">IF(AND($C$1&lt;&gt;"",ISNUMBER(B696)),"وارد","")</f>
        <v/>
      </c>
      <c r="F696" s="18" t="str">
        <f>IFERROR(IF($C$1&lt;&gt;"",INDEX(ADD!$G$4:$G$1300,MATCH($B696,ADD!$U$4:$U$1300,0),1),"")," ")</f>
        <v xml:space="preserve"> </v>
      </c>
      <c r="G696" s="32" t="str">
        <f>IFERROR(IF($C$1&lt;&gt;"",INDEX(ADD!$H$4:$H$1300,MATCH($B696,ADD!$U$4:$U$1300,0),1),"")," ")</f>
        <v xml:space="preserve"> </v>
      </c>
      <c r="H696" s="34" t="str">
        <f>IFERROR(IF($C$1&lt;&gt;"",INDEX(ADD!$I$4:$I$1300,MATCH($B696,ADD!$U$4:$U$1300,0),1),"")," ")</f>
        <v xml:space="preserve"> </v>
      </c>
    </row>
    <row r="697" spans="2:8" ht="15.75">
      <c r="B697" s="30" t="str">
        <f t="shared" ref="B697" si="1374">IF(AND($N$5&gt;0,B693&lt;$N$5),B693+1,"")</f>
        <v/>
      </c>
      <c r="C697" s="36" t="str">
        <f>IFERROR(IF($C$1&lt;&gt;"",INDEX('RE-coustmer'!$C$4:$C$1300,MATCH($B697,'RE-coustmer'!$U$4:$U$1300,0),1),"")," ")</f>
        <v xml:space="preserve"> </v>
      </c>
      <c r="D697" s="35" t="str">
        <f>IFERROR(IF($C$1&lt;&gt;"",INDEX('RE-coustmer'!$D$4:$D$1300,MATCH($B697,'RE-coustmer'!$U$4:$U$1300,0),1),"")," ")</f>
        <v xml:space="preserve"> </v>
      </c>
      <c r="E697" s="35" t="str">
        <f t="shared" ref="E697" si="1375">IF(AND($C$1&lt;&gt;"",ISNUMBER(B697)),"مرتجع عميل","")</f>
        <v/>
      </c>
      <c r="F697" s="18" t="str">
        <f>IFERROR(IF($C$1&lt;&gt;"",INDEX('RE-coustmer'!$G$4:$G$1300,MATCH($B697,OUT!$U$4:$U$1300,0),1),"")," ")</f>
        <v xml:space="preserve"> </v>
      </c>
      <c r="G697" s="32" t="str">
        <f>IFERROR(IF($C$1&lt;&gt;"",INDEX('RE-coustmer'!$H$4:$H$1300,MATCH($B697,'RE-coustmer'!$U$4:$U$1300,0),1),"")," ")</f>
        <v xml:space="preserve"> </v>
      </c>
      <c r="H697" s="34" t="str">
        <f>IFERROR(IF($C$1&lt;&gt;"",INDEX('RE-coustmer'!$I$4:$I$1300,MATCH($B697,'RE-coustmer'!$U$4:$U$1300,0),1),"")," ")</f>
        <v xml:space="preserve"> </v>
      </c>
    </row>
    <row r="698" spans="2:8" ht="15.75">
      <c r="B698" s="8" t="str">
        <f t="shared" ref="B698" si="1376">IF(AND($O$5&gt;0,B694&lt;$O$5),B694+1,"")</f>
        <v/>
      </c>
      <c r="C698" s="36" t="str">
        <f>IFERROR(IF($C$1&lt;&gt;"",INDEX(OUT!$C$4:$C$1300,MATCH($B698,OUT!$U$4:$U$1300,0),1),"")," ")</f>
        <v xml:space="preserve"> </v>
      </c>
      <c r="D698" s="35" t="str">
        <f>IFERROR(IF($C$1&lt;&gt;"",INDEX(OUT!$D$4:$D$1300,MATCH($B698,OUT!$U$4:$U$1300,0),1),"")," ")</f>
        <v xml:space="preserve"> </v>
      </c>
      <c r="E698" s="35" t="str">
        <f t="shared" ref="E698" si="1377">IF(AND($C$1&lt;&gt;"",ISNUMBER(B698)),"منصرف","")</f>
        <v/>
      </c>
      <c r="F698" s="18" t="str">
        <f>IFERROR(IF($C$1&lt;&gt;"",INDEX(OUT!$G$4:$G$1300,MATCH($B698,OUT!$U$4:$U$1300,0),1),"")," ")</f>
        <v xml:space="preserve"> </v>
      </c>
      <c r="G698" s="32" t="str">
        <f>IFERROR(IF($C$1&lt;&gt;"",INDEX(OUT!$H$4:$H$1300,MATCH($B698,OUT!$U$4:$U$1300,0),1),"")," ")</f>
        <v xml:space="preserve"> </v>
      </c>
      <c r="H698" s="34" t="str">
        <f>IFERROR(IF($C$1&lt;&gt;"",INDEX(OUT!$I$4:$I$1300,MATCH($B698,OUT!$U$4:$U$1300,0),1),"")," ")</f>
        <v xml:space="preserve"> </v>
      </c>
    </row>
    <row r="699" spans="2:8" ht="15.75">
      <c r="B699" s="31" t="str">
        <f t="shared" ref="B699" si="1378">IF(AND($P$5&gt;0,B695&lt;$M$5),B695+1,"")</f>
        <v/>
      </c>
      <c r="C699" s="36" t="str">
        <f>IFERROR(IF($C$1&lt;&gt;"",INDEX('RE-Supplier'!$C$4:$C$1300,MATCH($B699,'RE-Supplier'!$U$4:$U$1300,0),1),"")," ")</f>
        <v xml:space="preserve"> </v>
      </c>
      <c r="D699" s="35" t="str">
        <f>IFERROR(IF($C$1&lt;&gt;"",INDEX('RE-Supplier'!$D$4:$D$1300,MATCH($B699,'RE-Supplier'!$U$4:$U$1300,0),1),"")," ")</f>
        <v xml:space="preserve"> </v>
      </c>
      <c r="E699" s="35" t="str">
        <f t="shared" ref="E699" si="1379">IF(AND($C$1&lt;&gt;"",ISNUMBER(B699)),"مرتجع مورد","")</f>
        <v/>
      </c>
      <c r="F699" s="18" t="str">
        <f>IFERROR(IF($C$1&lt;&gt;"",INDEX('RE-Supplier'!$G$4:$G$1300,MATCH($B699,'RE-Supplier'!$U$4:$U$1300,0),1),"")," ")</f>
        <v xml:space="preserve"> </v>
      </c>
      <c r="G699" s="32" t="str">
        <f>IFERROR(IF($C$1&lt;&gt;"",INDEX('RE-Supplier'!$H$4:$H$1300,MATCH($B699,'RE-Supplier'!$U$4:$U$1300,0),1),"")," ")</f>
        <v xml:space="preserve"> </v>
      </c>
      <c r="H699" s="34" t="str">
        <f>IFERROR(IF($C$1&lt;&gt;"",INDEX('RE-Supplier'!$I$4:$I$1300,MATCH($B699,'RE-Supplier'!$U$4:$U$1300,0),1),"")," ")</f>
        <v xml:space="preserve"> </v>
      </c>
    </row>
    <row r="700" spans="2:8" ht="15.75">
      <c r="B700" s="29" t="str">
        <f t="shared" ref="B700:B760" si="1380">IF(AND($M$5&gt;0,B696&lt;$M$5),B696+1,"")</f>
        <v/>
      </c>
      <c r="C700" s="36" t="str">
        <f>IFERROR(IF($C$1&lt;&gt;"",INDEX(ADD!$C$4:$C$1300,MATCH($B700,ADD!$U$4:$U$1300,0),1),"")," ")</f>
        <v xml:space="preserve"> </v>
      </c>
      <c r="D700" s="35" t="str">
        <f>IFERROR(IF($C$1&lt;&gt;"",INDEX(ADD!$D$4:$D$1300,MATCH($B700,ADD!$U$4:$U$1300,0),1),"")," ")</f>
        <v xml:space="preserve"> </v>
      </c>
      <c r="E700" s="35" t="str">
        <f t="shared" ref="E700" si="1381">IF(AND($C$1&lt;&gt;"",ISNUMBER(B700)),"وارد","")</f>
        <v/>
      </c>
      <c r="F700" s="18" t="str">
        <f>IFERROR(IF($C$1&lt;&gt;"",INDEX(ADD!$G$4:$G$1300,MATCH($B700,ADD!$U$4:$U$1300,0),1),"")," ")</f>
        <v xml:space="preserve"> </v>
      </c>
      <c r="G700" s="32" t="str">
        <f>IFERROR(IF($C$1&lt;&gt;"",INDEX(ADD!$H$4:$H$1300,MATCH($B700,ADD!$U$4:$U$1300,0),1),"")," ")</f>
        <v xml:space="preserve"> </v>
      </c>
      <c r="H700" s="34" t="str">
        <f>IFERROR(IF($C$1&lt;&gt;"",INDEX(ADD!$I$4:$I$1300,MATCH($B700,ADD!$U$4:$U$1300,0),1),"")," ")</f>
        <v xml:space="preserve"> </v>
      </c>
    </row>
    <row r="701" spans="2:8" ht="15.75">
      <c r="B701" s="30" t="str">
        <f t="shared" ref="B701:B761" si="1382">IF(AND($N$5&gt;0,B697&lt;$N$5),B697+1,"")</f>
        <v/>
      </c>
      <c r="C701" s="36" t="str">
        <f>IFERROR(IF($C$1&lt;&gt;"",INDEX('RE-coustmer'!$C$4:$C$1300,MATCH($B701,'RE-coustmer'!$U$4:$U$1300,0),1),"")," ")</f>
        <v xml:space="preserve"> </v>
      </c>
      <c r="D701" s="35" t="str">
        <f>IFERROR(IF($C$1&lt;&gt;"",INDEX('RE-coustmer'!$D$4:$D$1300,MATCH($B701,'RE-coustmer'!$U$4:$U$1300,0),1),"")," ")</f>
        <v xml:space="preserve"> </v>
      </c>
      <c r="E701" s="35" t="str">
        <f t="shared" ref="E701" si="1383">IF(AND($C$1&lt;&gt;"",ISNUMBER(B701)),"مرتجع عميل","")</f>
        <v/>
      </c>
      <c r="F701" s="18" t="str">
        <f>IFERROR(IF($C$1&lt;&gt;"",INDEX('RE-coustmer'!$G$4:$G$1300,MATCH($B701,OUT!$U$4:$U$1300,0),1),"")," ")</f>
        <v xml:space="preserve"> </v>
      </c>
      <c r="G701" s="32" t="str">
        <f>IFERROR(IF($C$1&lt;&gt;"",INDEX('RE-coustmer'!$H$4:$H$1300,MATCH($B701,'RE-coustmer'!$U$4:$U$1300,0),1),"")," ")</f>
        <v xml:space="preserve"> </v>
      </c>
      <c r="H701" s="34" t="str">
        <f>IFERROR(IF($C$1&lt;&gt;"",INDEX('RE-coustmer'!$I$4:$I$1300,MATCH($B701,'RE-coustmer'!$U$4:$U$1300,0),1),"")," ")</f>
        <v xml:space="preserve"> </v>
      </c>
    </row>
    <row r="702" spans="2:8" ht="15.75">
      <c r="B702" s="8" t="str">
        <f t="shared" ref="B702:B762" si="1384">IF(AND($O$5&gt;0,B698&lt;$O$5),B698+1,"")</f>
        <v/>
      </c>
      <c r="C702" s="36" t="str">
        <f>IFERROR(IF($C$1&lt;&gt;"",INDEX(OUT!$C$4:$C$1300,MATCH($B702,OUT!$U$4:$U$1300,0),1),"")," ")</f>
        <v xml:space="preserve"> </v>
      </c>
      <c r="D702" s="35" t="str">
        <f>IFERROR(IF($C$1&lt;&gt;"",INDEX(OUT!$D$4:$D$1300,MATCH($B702,OUT!$U$4:$U$1300,0),1),"")," ")</f>
        <v xml:space="preserve"> </v>
      </c>
      <c r="E702" s="35" t="str">
        <f t="shared" ref="E702" si="1385">IF(AND($C$1&lt;&gt;"",ISNUMBER(B702)),"منصرف","")</f>
        <v/>
      </c>
      <c r="F702" s="18" t="str">
        <f>IFERROR(IF($C$1&lt;&gt;"",INDEX(OUT!$G$4:$G$1300,MATCH($B702,OUT!$U$4:$U$1300,0),1),"")," ")</f>
        <v xml:space="preserve"> </v>
      </c>
      <c r="G702" s="32" t="str">
        <f>IFERROR(IF($C$1&lt;&gt;"",INDEX(OUT!$H$4:$H$1300,MATCH($B702,OUT!$U$4:$U$1300,0),1),"")," ")</f>
        <v xml:space="preserve"> </v>
      </c>
      <c r="H702" s="34" t="str">
        <f>IFERROR(IF($C$1&lt;&gt;"",INDEX(OUT!$I$4:$I$1300,MATCH($B702,OUT!$U$4:$U$1300,0),1),"")," ")</f>
        <v xml:space="preserve"> </v>
      </c>
    </row>
    <row r="703" spans="2:8" ht="15.75">
      <c r="B703" s="31" t="str">
        <f t="shared" ref="B703:B763" si="1386">IF(AND($P$5&gt;0,B699&lt;$M$5),B699+1,"")</f>
        <v/>
      </c>
      <c r="C703" s="36" t="str">
        <f>IFERROR(IF($C$1&lt;&gt;"",INDEX('RE-Supplier'!$C$4:$C$1300,MATCH($B703,'RE-Supplier'!$U$4:$U$1300,0),1),"")," ")</f>
        <v xml:space="preserve"> </v>
      </c>
      <c r="D703" s="35" t="str">
        <f>IFERROR(IF($C$1&lt;&gt;"",INDEX('RE-Supplier'!$D$4:$D$1300,MATCH($B703,'RE-Supplier'!$U$4:$U$1300,0),1),"")," ")</f>
        <v xml:space="preserve"> </v>
      </c>
      <c r="E703" s="35" t="str">
        <f t="shared" ref="E703" si="1387">IF(AND($C$1&lt;&gt;"",ISNUMBER(B703)),"مرتجع مورد","")</f>
        <v/>
      </c>
      <c r="F703" s="18" t="str">
        <f>IFERROR(IF($C$1&lt;&gt;"",INDEX('RE-Supplier'!$G$4:$G$1300,MATCH($B703,'RE-Supplier'!$U$4:$U$1300,0),1),"")," ")</f>
        <v xml:space="preserve"> </v>
      </c>
      <c r="G703" s="32" t="str">
        <f>IFERROR(IF($C$1&lt;&gt;"",INDEX('RE-Supplier'!$H$4:$H$1300,MATCH($B703,'RE-Supplier'!$U$4:$U$1300,0),1),"")," ")</f>
        <v xml:space="preserve"> </v>
      </c>
      <c r="H703" s="34" t="str">
        <f>IFERROR(IF($C$1&lt;&gt;"",INDEX('RE-Supplier'!$I$4:$I$1300,MATCH($B703,'RE-Supplier'!$U$4:$U$1300,0),1),"")," ")</f>
        <v xml:space="preserve"> </v>
      </c>
    </row>
    <row r="704" spans="2:8" ht="15.75">
      <c r="B704" s="29" t="str">
        <f t="shared" si="1380"/>
        <v/>
      </c>
      <c r="C704" s="36" t="str">
        <f>IFERROR(IF($C$1&lt;&gt;"",INDEX(ADD!$C$4:$C$1300,MATCH($B704,ADD!$U$4:$U$1300,0),1),"")," ")</f>
        <v xml:space="preserve"> </v>
      </c>
      <c r="D704" s="35" t="str">
        <f>IFERROR(IF($C$1&lt;&gt;"",INDEX(ADD!$D$4:$D$1300,MATCH($B704,ADD!$U$4:$U$1300,0),1),"")," ")</f>
        <v xml:space="preserve"> </v>
      </c>
      <c r="E704" s="35" t="str">
        <f t="shared" ref="E704" si="1388">IF(AND($C$1&lt;&gt;"",ISNUMBER(B704)),"وارد","")</f>
        <v/>
      </c>
      <c r="F704" s="18" t="str">
        <f>IFERROR(IF($C$1&lt;&gt;"",INDEX(ADD!$G$4:$G$1300,MATCH($B704,ADD!$U$4:$U$1300,0),1),"")," ")</f>
        <v xml:space="preserve"> </v>
      </c>
      <c r="G704" s="32" t="str">
        <f>IFERROR(IF($C$1&lt;&gt;"",INDEX(ADD!$H$4:$H$1300,MATCH($B704,ADD!$U$4:$U$1300,0),1),"")," ")</f>
        <v xml:space="preserve"> </v>
      </c>
      <c r="H704" s="34" t="str">
        <f>IFERROR(IF($C$1&lt;&gt;"",INDEX(ADD!$I$4:$I$1300,MATCH($B704,ADD!$U$4:$U$1300,0),1),"")," ")</f>
        <v xml:space="preserve"> </v>
      </c>
    </row>
    <row r="705" spans="2:8" ht="15.75">
      <c r="B705" s="30" t="str">
        <f t="shared" si="1382"/>
        <v/>
      </c>
      <c r="C705" s="36" t="str">
        <f>IFERROR(IF($C$1&lt;&gt;"",INDEX('RE-coustmer'!$C$4:$C$1300,MATCH($B705,'RE-coustmer'!$U$4:$U$1300,0),1),"")," ")</f>
        <v xml:space="preserve"> </v>
      </c>
      <c r="D705" s="35" t="str">
        <f>IFERROR(IF($C$1&lt;&gt;"",INDEX('RE-coustmer'!$D$4:$D$1300,MATCH($B705,'RE-coustmer'!$U$4:$U$1300,0),1),"")," ")</f>
        <v xml:space="preserve"> </v>
      </c>
      <c r="E705" s="35" t="str">
        <f t="shared" ref="E705" si="1389">IF(AND($C$1&lt;&gt;"",ISNUMBER(B705)),"مرتجع عميل","")</f>
        <v/>
      </c>
      <c r="F705" s="18" t="str">
        <f>IFERROR(IF($C$1&lt;&gt;"",INDEX('RE-coustmer'!$G$4:$G$1300,MATCH($B705,OUT!$U$4:$U$1300,0),1),"")," ")</f>
        <v xml:space="preserve"> </v>
      </c>
      <c r="G705" s="32" t="str">
        <f>IFERROR(IF($C$1&lt;&gt;"",INDEX('RE-coustmer'!$H$4:$H$1300,MATCH($B705,'RE-coustmer'!$U$4:$U$1300,0),1),"")," ")</f>
        <v xml:space="preserve"> </v>
      </c>
      <c r="H705" s="34" t="str">
        <f>IFERROR(IF($C$1&lt;&gt;"",INDEX('RE-coustmer'!$I$4:$I$1300,MATCH($B705,'RE-coustmer'!$U$4:$U$1300,0),1),"")," ")</f>
        <v xml:space="preserve"> </v>
      </c>
    </row>
    <row r="706" spans="2:8" ht="15.75">
      <c r="B706" s="8" t="str">
        <f t="shared" si="1384"/>
        <v/>
      </c>
      <c r="C706" s="36" t="str">
        <f>IFERROR(IF($C$1&lt;&gt;"",INDEX(OUT!$C$4:$C$1300,MATCH($B706,OUT!$U$4:$U$1300,0),1),"")," ")</f>
        <v xml:space="preserve"> </v>
      </c>
      <c r="D706" s="35" t="str">
        <f>IFERROR(IF($C$1&lt;&gt;"",INDEX(OUT!$D$4:$D$1300,MATCH($B706,OUT!$U$4:$U$1300,0),1),"")," ")</f>
        <v xml:space="preserve"> </v>
      </c>
      <c r="E706" s="35" t="str">
        <f t="shared" ref="E706" si="1390">IF(AND($C$1&lt;&gt;"",ISNUMBER(B706)),"منصرف","")</f>
        <v/>
      </c>
      <c r="F706" s="18" t="str">
        <f>IFERROR(IF($C$1&lt;&gt;"",INDEX(OUT!$G$4:$G$1300,MATCH($B706,OUT!$U$4:$U$1300,0),1),"")," ")</f>
        <v xml:space="preserve"> </v>
      </c>
      <c r="G706" s="32" t="str">
        <f>IFERROR(IF($C$1&lt;&gt;"",INDEX(OUT!$H$4:$H$1300,MATCH($B706,OUT!$U$4:$U$1300,0),1),"")," ")</f>
        <v xml:space="preserve"> </v>
      </c>
      <c r="H706" s="34" t="str">
        <f>IFERROR(IF($C$1&lt;&gt;"",INDEX(OUT!$I$4:$I$1300,MATCH($B706,OUT!$U$4:$U$1300,0),1),"")," ")</f>
        <v xml:space="preserve"> </v>
      </c>
    </row>
    <row r="707" spans="2:8" ht="15.75">
      <c r="B707" s="31" t="str">
        <f t="shared" si="1386"/>
        <v/>
      </c>
      <c r="C707" s="36" t="str">
        <f>IFERROR(IF($C$1&lt;&gt;"",INDEX('RE-Supplier'!$C$4:$C$1300,MATCH($B707,'RE-Supplier'!$U$4:$U$1300,0),1),"")," ")</f>
        <v xml:space="preserve"> </v>
      </c>
      <c r="D707" s="35" t="str">
        <f>IFERROR(IF($C$1&lt;&gt;"",INDEX('RE-Supplier'!$D$4:$D$1300,MATCH($B707,'RE-Supplier'!$U$4:$U$1300,0),1),"")," ")</f>
        <v xml:space="preserve"> </v>
      </c>
      <c r="E707" s="35" t="str">
        <f t="shared" ref="E707" si="1391">IF(AND($C$1&lt;&gt;"",ISNUMBER(B707)),"مرتجع مورد","")</f>
        <v/>
      </c>
      <c r="F707" s="18" t="str">
        <f>IFERROR(IF($C$1&lt;&gt;"",INDEX('RE-Supplier'!$G$4:$G$1300,MATCH($B707,'RE-Supplier'!$U$4:$U$1300,0),1),"")," ")</f>
        <v xml:space="preserve"> </v>
      </c>
      <c r="G707" s="32" t="str">
        <f>IFERROR(IF($C$1&lt;&gt;"",INDEX('RE-Supplier'!$H$4:$H$1300,MATCH($B707,'RE-Supplier'!$U$4:$U$1300,0),1),"")," ")</f>
        <v xml:space="preserve"> </v>
      </c>
      <c r="H707" s="34" t="str">
        <f>IFERROR(IF($C$1&lt;&gt;"",INDEX('RE-Supplier'!$I$4:$I$1300,MATCH($B707,'RE-Supplier'!$U$4:$U$1300,0),1),"")," ")</f>
        <v xml:space="preserve"> </v>
      </c>
    </row>
    <row r="708" spans="2:8" ht="15.75">
      <c r="B708" s="29" t="str">
        <f t="shared" si="1380"/>
        <v/>
      </c>
      <c r="C708" s="36" t="str">
        <f>IFERROR(IF($C$1&lt;&gt;"",INDEX(ADD!$C$4:$C$1300,MATCH($B708,ADD!$U$4:$U$1300,0),1),"")," ")</f>
        <v xml:space="preserve"> </v>
      </c>
      <c r="D708" s="35" t="str">
        <f>IFERROR(IF($C$1&lt;&gt;"",INDEX(ADD!$D$4:$D$1300,MATCH($B708,ADD!$U$4:$U$1300,0),1),"")," ")</f>
        <v xml:space="preserve"> </v>
      </c>
      <c r="E708" s="35" t="str">
        <f t="shared" ref="E708" si="1392">IF(AND($C$1&lt;&gt;"",ISNUMBER(B708)),"وارد","")</f>
        <v/>
      </c>
      <c r="F708" s="18" t="str">
        <f>IFERROR(IF($C$1&lt;&gt;"",INDEX(ADD!$G$4:$G$1300,MATCH($B708,ADD!$U$4:$U$1300,0),1),"")," ")</f>
        <v xml:space="preserve"> </v>
      </c>
      <c r="G708" s="32" t="str">
        <f>IFERROR(IF($C$1&lt;&gt;"",INDEX(ADD!$H$4:$H$1300,MATCH($B708,ADD!$U$4:$U$1300,0),1),"")," ")</f>
        <v xml:space="preserve"> </v>
      </c>
      <c r="H708" s="34" t="str">
        <f>IFERROR(IF($C$1&lt;&gt;"",INDEX(ADD!$I$4:$I$1300,MATCH($B708,ADD!$U$4:$U$1300,0),1),"")," ")</f>
        <v xml:space="preserve"> </v>
      </c>
    </row>
    <row r="709" spans="2:8" ht="15.75">
      <c r="B709" s="30" t="str">
        <f t="shared" si="1382"/>
        <v/>
      </c>
      <c r="C709" s="36" t="str">
        <f>IFERROR(IF($C$1&lt;&gt;"",INDEX('RE-coustmer'!$C$4:$C$1300,MATCH($B709,'RE-coustmer'!$U$4:$U$1300,0),1),"")," ")</f>
        <v xml:space="preserve"> </v>
      </c>
      <c r="D709" s="35" t="str">
        <f>IFERROR(IF($C$1&lt;&gt;"",INDEX('RE-coustmer'!$D$4:$D$1300,MATCH($B709,'RE-coustmer'!$U$4:$U$1300,0),1),"")," ")</f>
        <v xml:space="preserve"> </v>
      </c>
      <c r="E709" s="35" t="str">
        <f t="shared" ref="E709" si="1393">IF(AND($C$1&lt;&gt;"",ISNUMBER(B709)),"مرتجع عميل","")</f>
        <v/>
      </c>
      <c r="F709" s="18" t="str">
        <f>IFERROR(IF($C$1&lt;&gt;"",INDEX('RE-coustmer'!$G$4:$G$1300,MATCH($B709,OUT!$U$4:$U$1300,0),1),"")," ")</f>
        <v xml:space="preserve"> </v>
      </c>
      <c r="G709" s="32" t="str">
        <f>IFERROR(IF($C$1&lt;&gt;"",INDEX('RE-coustmer'!$H$4:$H$1300,MATCH($B709,'RE-coustmer'!$U$4:$U$1300,0),1),"")," ")</f>
        <v xml:space="preserve"> </v>
      </c>
      <c r="H709" s="34" t="str">
        <f>IFERROR(IF($C$1&lt;&gt;"",INDEX('RE-coustmer'!$I$4:$I$1300,MATCH($B709,'RE-coustmer'!$U$4:$U$1300,0),1),"")," ")</f>
        <v xml:space="preserve"> </v>
      </c>
    </row>
    <row r="710" spans="2:8" ht="15.75">
      <c r="B710" s="8" t="str">
        <f t="shared" si="1384"/>
        <v/>
      </c>
      <c r="C710" s="36" t="str">
        <f>IFERROR(IF($C$1&lt;&gt;"",INDEX(OUT!$C$4:$C$1300,MATCH($B710,OUT!$U$4:$U$1300,0),1),"")," ")</f>
        <v xml:space="preserve"> </v>
      </c>
      <c r="D710" s="35" t="str">
        <f>IFERROR(IF($C$1&lt;&gt;"",INDEX(OUT!$D$4:$D$1300,MATCH($B710,OUT!$U$4:$U$1300,0),1),"")," ")</f>
        <v xml:space="preserve"> </v>
      </c>
      <c r="E710" s="35" t="str">
        <f t="shared" ref="E710" si="1394">IF(AND($C$1&lt;&gt;"",ISNUMBER(B710)),"منصرف","")</f>
        <v/>
      </c>
      <c r="F710" s="18" t="str">
        <f>IFERROR(IF($C$1&lt;&gt;"",INDEX(OUT!$G$4:$G$1300,MATCH($B710,OUT!$U$4:$U$1300,0),1),"")," ")</f>
        <v xml:space="preserve"> </v>
      </c>
      <c r="G710" s="32" t="str">
        <f>IFERROR(IF($C$1&lt;&gt;"",INDEX(OUT!$H$4:$H$1300,MATCH($B710,OUT!$U$4:$U$1300,0),1),"")," ")</f>
        <v xml:space="preserve"> </v>
      </c>
      <c r="H710" s="34" t="str">
        <f>IFERROR(IF($C$1&lt;&gt;"",INDEX(OUT!$I$4:$I$1300,MATCH($B710,OUT!$U$4:$U$1300,0),1),"")," ")</f>
        <v xml:space="preserve"> </v>
      </c>
    </row>
    <row r="711" spans="2:8" ht="15.75">
      <c r="B711" s="31" t="str">
        <f t="shared" si="1386"/>
        <v/>
      </c>
      <c r="C711" s="36" t="str">
        <f>IFERROR(IF($C$1&lt;&gt;"",INDEX('RE-Supplier'!$C$4:$C$1300,MATCH($B711,'RE-Supplier'!$U$4:$U$1300,0),1),"")," ")</f>
        <v xml:space="preserve"> </v>
      </c>
      <c r="D711" s="35" t="str">
        <f>IFERROR(IF($C$1&lt;&gt;"",INDEX('RE-Supplier'!$D$4:$D$1300,MATCH($B711,'RE-Supplier'!$U$4:$U$1300,0),1),"")," ")</f>
        <v xml:space="preserve"> </v>
      </c>
      <c r="E711" s="35" t="str">
        <f t="shared" ref="E711" si="1395">IF(AND($C$1&lt;&gt;"",ISNUMBER(B711)),"مرتجع مورد","")</f>
        <v/>
      </c>
      <c r="F711" s="18" t="str">
        <f>IFERROR(IF($C$1&lt;&gt;"",INDEX('RE-Supplier'!$G$4:$G$1300,MATCH($B711,'RE-Supplier'!$U$4:$U$1300,0),1),"")," ")</f>
        <v xml:space="preserve"> </v>
      </c>
      <c r="G711" s="32" t="str">
        <f>IFERROR(IF($C$1&lt;&gt;"",INDEX('RE-Supplier'!$H$4:$H$1300,MATCH($B711,'RE-Supplier'!$U$4:$U$1300,0),1),"")," ")</f>
        <v xml:space="preserve"> </v>
      </c>
      <c r="H711" s="34" t="str">
        <f>IFERROR(IF($C$1&lt;&gt;"",INDEX('RE-Supplier'!$I$4:$I$1300,MATCH($B711,'RE-Supplier'!$U$4:$U$1300,0),1),"")," ")</f>
        <v xml:space="preserve"> </v>
      </c>
    </row>
    <row r="712" spans="2:8" ht="15.75">
      <c r="B712" s="29" t="str">
        <f t="shared" si="1380"/>
        <v/>
      </c>
      <c r="C712" s="36" t="str">
        <f>IFERROR(IF($C$1&lt;&gt;"",INDEX(ADD!$C$4:$C$1300,MATCH($B712,ADD!$U$4:$U$1300,0),1),"")," ")</f>
        <v xml:space="preserve"> </v>
      </c>
      <c r="D712" s="35" t="str">
        <f>IFERROR(IF($C$1&lt;&gt;"",INDEX(ADD!$D$4:$D$1300,MATCH($B712,ADD!$U$4:$U$1300,0),1),"")," ")</f>
        <v xml:space="preserve"> </v>
      </c>
      <c r="E712" s="35" t="str">
        <f t="shared" ref="E712" si="1396">IF(AND($C$1&lt;&gt;"",ISNUMBER(B712)),"وارد","")</f>
        <v/>
      </c>
      <c r="F712" s="18" t="str">
        <f>IFERROR(IF($C$1&lt;&gt;"",INDEX(ADD!$G$4:$G$1300,MATCH($B712,ADD!$U$4:$U$1300,0),1),"")," ")</f>
        <v xml:space="preserve"> </v>
      </c>
      <c r="G712" s="32" t="str">
        <f>IFERROR(IF($C$1&lt;&gt;"",INDEX(ADD!$H$4:$H$1300,MATCH($B712,ADD!$U$4:$U$1300,0),1),"")," ")</f>
        <v xml:space="preserve"> </v>
      </c>
      <c r="H712" s="34" t="str">
        <f>IFERROR(IF($C$1&lt;&gt;"",INDEX(ADD!$I$4:$I$1300,MATCH($B712,ADD!$U$4:$U$1300,0),1),"")," ")</f>
        <v xml:space="preserve"> </v>
      </c>
    </row>
    <row r="713" spans="2:8" ht="15.75">
      <c r="B713" s="30" t="str">
        <f t="shared" si="1382"/>
        <v/>
      </c>
      <c r="C713" s="36" t="str">
        <f>IFERROR(IF($C$1&lt;&gt;"",INDEX('RE-coustmer'!$C$4:$C$1300,MATCH($B713,'RE-coustmer'!$U$4:$U$1300,0),1),"")," ")</f>
        <v xml:space="preserve"> </v>
      </c>
      <c r="D713" s="35" t="str">
        <f>IFERROR(IF($C$1&lt;&gt;"",INDEX('RE-coustmer'!$D$4:$D$1300,MATCH($B713,'RE-coustmer'!$U$4:$U$1300,0),1),"")," ")</f>
        <v xml:space="preserve"> </v>
      </c>
      <c r="E713" s="35" t="str">
        <f t="shared" ref="E713" si="1397">IF(AND($C$1&lt;&gt;"",ISNUMBER(B713)),"مرتجع عميل","")</f>
        <v/>
      </c>
      <c r="F713" s="18" t="str">
        <f>IFERROR(IF($C$1&lt;&gt;"",INDEX('RE-coustmer'!$G$4:$G$1300,MATCH($B713,OUT!$U$4:$U$1300,0),1),"")," ")</f>
        <v xml:space="preserve"> </v>
      </c>
      <c r="G713" s="32" t="str">
        <f>IFERROR(IF($C$1&lt;&gt;"",INDEX('RE-coustmer'!$H$4:$H$1300,MATCH($B713,'RE-coustmer'!$U$4:$U$1300,0),1),"")," ")</f>
        <v xml:space="preserve"> </v>
      </c>
      <c r="H713" s="34" t="str">
        <f>IFERROR(IF($C$1&lt;&gt;"",INDEX('RE-coustmer'!$I$4:$I$1300,MATCH($B713,'RE-coustmer'!$U$4:$U$1300,0),1),"")," ")</f>
        <v xml:space="preserve"> </v>
      </c>
    </row>
    <row r="714" spans="2:8" ht="15.75">
      <c r="B714" s="8" t="str">
        <f t="shared" si="1384"/>
        <v/>
      </c>
      <c r="C714" s="36" t="str">
        <f>IFERROR(IF($C$1&lt;&gt;"",INDEX(OUT!$C$4:$C$1300,MATCH($B714,OUT!$U$4:$U$1300,0),1),"")," ")</f>
        <v xml:space="preserve"> </v>
      </c>
      <c r="D714" s="35" t="str">
        <f>IFERROR(IF($C$1&lt;&gt;"",INDEX(OUT!$D$4:$D$1300,MATCH($B714,OUT!$U$4:$U$1300,0),1),"")," ")</f>
        <v xml:space="preserve"> </v>
      </c>
      <c r="E714" s="35" t="str">
        <f t="shared" ref="E714" si="1398">IF(AND($C$1&lt;&gt;"",ISNUMBER(B714)),"منصرف","")</f>
        <v/>
      </c>
      <c r="F714" s="18" t="str">
        <f>IFERROR(IF($C$1&lt;&gt;"",INDEX(OUT!$G$4:$G$1300,MATCH($B714,OUT!$U$4:$U$1300,0),1),"")," ")</f>
        <v xml:space="preserve"> </v>
      </c>
      <c r="G714" s="32" t="str">
        <f>IFERROR(IF($C$1&lt;&gt;"",INDEX(OUT!$H$4:$H$1300,MATCH($B714,OUT!$U$4:$U$1300,0),1),"")," ")</f>
        <v xml:space="preserve"> </v>
      </c>
      <c r="H714" s="34" t="str">
        <f>IFERROR(IF($C$1&lt;&gt;"",INDEX(OUT!$I$4:$I$1300,MATCH($B714,OUT!$U$4:$U$1300,0),1),"")," ")</f>
        <v xml:space="preserve"> </v>
      </c>
    </row>
    <row r="715" spans="2:8" ht="15.75">
      <c r="B715" s="31" t="str">
        <f t="shared" si="1386"/>
        <v/>
      </c>
      <c r="C715" s="36" t="str">
        <f>IFERROR(IF($C$1&lt;&gt;"",INDEX('RE-Supplier'!$C$4:$C$1300,MATCH($B715,'RE-Supplier'!$U$4:$U$1300,0),1),"")," ")</f>
        <v xml:space="preserve"> </v>
      </c>
      <c r="D715" s="35" t="str">
        <f>IFERROR(IF($C$1&lt;&gt;"",INDEX('RE-Supplier'!$D$4:$D$1300,MATCH($B715,'RE-Supplier'!$U$4:$U$1300,0),1),"")," ")</f>
        <v xml:space="preserve"> </v>
      </c>
      <c r="E715" s="35" t="str">
        <f t="shared" ref="E715" si="1399">IF(AND($C$1&lt;&gt;"",ISNUMBER(B715)),"مرتجع مورد","")</f>
        <v/>
      </c>
      <c r="F715" s="18" t="str">
        <f>IFERROR(IF($C$1&lt;&gt;"",INDEX('RE-Supplier'!$G$4:$G$1300,MATCH($B715,'RE-Supplier'!$U$4:$U$1300,0),1),"")," ")</f>
        <v xml:space="preserve"> </v>
      </c>
      <c r="G715" s="32" t="str">
        <f>IFERROR(IF($C$1&lt;&gt;"",INDEX('RE-Supplier'!$H$4:$H$1300,MATCH($B715,'RE-Supplier'!$U$4:$U$1300,0),1),"")," ")</f>
        <v xml:space="preserve"> </v>
      </c>
      <c r="H715" s="34" t="str">
        <f>IFERROR(IF($C$1&lt;&gt;"",INDEX('RE-Supplier'!$I$4:$I$1300,MATCH($B715,'RE-Supplier'!$U$4:$U$1300,0),1),"")," ")</f>
        <v xml:space="preserve"> </v>
      </c>
    </row>
    <row r="716" spans="2:8" ht="15.75">
      <c r="B716" s="29" t="str">
        <f t="shared" si="1380"/>
        <v/>
      </c>
      <c r="C716" s="36" t="str">
        <f>IFERROR(IF($C$1&lt;&gt;"",INDEX(ADD!$C$4:$C$1300,MATCH($B716,ADD!$U$4:$U$1300,0),1),"")," ")</f>
        <v xml:space="preserve"> </v>
      </c>
      <c r="D716" s="35" t="str">
        <f>IFERROR(IF($C$1&lt;&gt;"",INDEX(ADD!$D$4:$D$1300,MATCH($B716,ADD!$U$4:$U$1300,0),1),"")," ")</f>
        <v xml:space="preserve"> </v>
      </c>
      <c r="E716" s="35" t="str">
        <f t="shared" ref="E716" si="1400">IF(AND($C$1&lt;&gt;"",ISNUMBER(B716)),"وارد","")</f>
        <v/>
      </c>
      <c r="F716" s="18" t="str">
        <f>IFERROR(IF($C$1&lt;&gt;"",INDEX(ADD!$G$4:$G$1300,MATCH($B716,ADD!$U$4:$U$1300,0),1),"")," ")</f>
        <v xml:space="preserve"> </v>
      </c>
      <c r="G716" s="32" t="str">
        <f>IFERROR(IF($C$1&lt;&gt;"",INDEX(ADD!$H$4:$H$1300,MATCH($B716,ADD!$U$4:$U$1300,0),1),"")," ")</f>
        <v xml:space="preserve"> </v>
      </c>
      <c r="H716" s="34" t="str">
        <f>IFERROR(IF($C$1&lt;&gt;"",INDEX(ADD!$I$4:$I$1300,MATCH($B716,ADD!$U$4:$U$1300,0),1),"")," ")</f>
        <v xml:space="preserve"> </v>
      </c>
    </row>
    <row r="717" spans="2:8" ht="15.75">
      <c r="B717" s="30" t="str">
        <f t="shared" si="1382"/>
        <v/>
      </c>
      <c r="C717" s="36" t="str">
        <f>IFERROR(IF($C$1&lt;&gt;"",INDEX('RE-coustmer'!$C$4:$C$1300,MATCH($B717,'RE-coustmer'!$U$4:$U$1300,0),1),"")," ")</f>
        <v xml:space="preserve"> </v>
      </c>
      <c r="D717" s="35" t="str">
        <f>IFERROR(IF($C$1&lt;&gt;"",INDEX('RE-coustmer'!$D$4:$D$1300,MATCH($B717,'RE-coustmer'!$U$4:$U$1300,0),1),"")," ")</f>
        <v xml:space="preserve"> </v>
      </c>
      <c r="E717" s="35" t="str">
        <f t="shared" ref="E717" si="1401">IF(AND($C$1&lt;&gt;"",ISNUMBER(B717)),"مرتجع عميل","")</f>
        <v/>
      </c>
      <c r="F717" s="18" t="str">
        <f>IFERROR(IF($C$1&lt;&gt;"",INDEX('RE-coustmer'!$G$4:$G$1300,MATCH($B717,OUT!$U$4:$U$1300,0),1),"")," ")</f>
        <v xml:space="preserve"> </v>
      </c>
      <c r="G717" s="32" t="str">
        <f>IFERROR(IF($C$1&lt;&gt;"",INDEX('RE-coustmer'!$H$4:$H$1300,MATCH($B717,'RE-coustmer'!$U$4:$U$1300,0),1),"")," ")</f>
        <v xml:space="preserve"> </v>
      </c>
      <c r="H717" s="34" t="str">
        <f>IFERROR(IF($C$1&lt;&gt;"",INDEX('RE-coustmer'!$I$4:$I$1300,MATCH($B717,'RE-coustmer'!$U$4:$U$1300,0),1),"")," ")</f>
        <v xml:space="preserve"> </v>
      </c>
    </row>
    <row r="718" spans="2:8" ht="15.75">
      <c r="B718" s="8" t="str">
        <f t="shared" si="1384"/>
        <v/>
      </c>
      <c r="C718" s="36" t="str">
        <f>IFERROR(IF($C$1&lt;&gt;"",INDEX(OUT!$C$4:$C$1300,MATCH($B718,OUT!$U$4:$U$1300,0),1),"")," ")</f>
        <v xml:space="preserve"> </v>
      </c>
      <c r="D718" s="35" t="str">
        <f>IFERROR(IF($C$1&lt;&gt;"",INDEX(OUT!$D$4:$D$1300,MATCH($B718,OUT!$U$4:$U$1300,0),1),"")," ")</f>
        <v xml:space="preserve"> </v>
      </c>
      <c r="E718" s="35" t="str">
        <f t="shared" ref="E718" si="1402">IF(AND($C$1&lt;&gt;"",ISNUMBER(B718)),"منصرف","")</f>
        <v/>
      </c>
      <c r="F718" s="18" t="str">
        <f>IFERROR(IF($C$1&lt;&gt;"",INDEX(OUT!$G$4:$G$1300,MATCH($B718,OUT!$U$4:$U$1300,0),1),"")," ")</f>
        <v xml:space="preserve"> </v>
      </c>
      <c r="G718" s="32" t="str">
        <f>IFERROR(IF($C$1&lt;&gt;"",INDEX(OUT!$H$4:$H$1300,MATCH($B718,OUT!$U$4:$U$1300,0),1),"")," ")</f>
        <v xml:space="preserve"> </v>
      </c>
      <c r="H718" s="34" t="str">
        <f>IFERROR(IF($C$1&lt;&gt;"",INDEX(OUT!$I$4:$I$1300,MATCH($B718,OUT!$U$4:$U$1300,0),1),"")," ")</f>
        <v xml:space="preserve"> </v>
      </c>
    </row>
    <row r="719" spans="2:8" ht="15.75">
      <c r="B719" s="31" t="str">
        <f t="shared" si="1386"/>
        <v/>
      </c>
      <c r="C719" s="36" t="str">
        <f>IFERROR(IF($C$1&lt;&gt;"",INDEX('RE-Supplier'!$C$4:$C$1300,MATCH($B719,'RE-Supplier'!$U$4:$U$1300,0),1),"")," ")</f>
        <v xml:space="preserve"> </v>
      </c>
      <c r="D719" s="35" t="str">
        <f>IFERROR(IF($C$1&lt;&gt;"",INDEX('RE-Supplier'!$D$4:$D$1300,MATCH($B719,'RE-Supplier'!$U$4:$U$1300,0),1),"")," ")</f>
        <v xml:space="preserve"> </v>
      </c>
      <c r="E719" s="35" t="str">
        <f t="shared" ref="E719" si="1403">IF(AND($C$1&lt;&gt;"",ISNUMBER(B719)),"مرتجع مورد","")</f>
        <v/>
      </c>
      <c r="F719" s="18" t="str">
        <f>IFERROR(IF($C$1&lt;&gt;"",INDEX('RE-Supplier'!$G$4:$G$1300,MATCH($B719,'RE-Supplier'!$U$4:$U$1300,0),1),"")," ")</f>
        <v xml:space="preserve"> </v>
      </c>
      <c r="G719" s="32" t="str">
        <f>IFERROR(IF($C$1&lt;&gt;"",INDEX('RE-Supplier'!$H$4:$H$1300,MATCH($B719,'RE-Supplier'!$U$4:$U$1300,0),1),"")," ")</f>
        <v xml:space="preserve"> </v>
      </c>
      <c r="H719" s="34" t="str">
        <f>IFERROR(IF($C$1&lt;&gt;"",INDEX('RE-Supplier'!$I$4:$I$1300,MATCH($B719,'RE-Supplier'!$U$4:$U$1300,0),1),"")," ")</f>
        <v xml:space="preserve"> </v>
      </c>
    </row>
    <row r="720" spans="2:8" ht="15.75">
      <c r="B720" s="29" t="str">
        <f t="shared" si="1380"/>
        <v/>
      </c>
      <c r="C720" s="36" t="str">
        <f>IFERROR(IF($C$1&lt;&gt;"",INDEX(ADD!$C$4:$C$1300,MATCH($B720,ADD!$U$4:$U$1300,0),1),"")," ")</f>
        <v xml:space="preserve"> </v>
      </c>
      <c r="D720" s="35" t="str">
        <f>IFERROR(IF($C$1&lt;&gt;"",INDEX(ADD!$D$4:$D$1300,MATCH($B720,ADD!$U$4:$U$1300,0),1),"")," ")</f>
        <v xml:space="preserve"> </v>
      </c>
      <c r="E720" s="35" t="str">
        <f t="shared" ref="E720" si="1404">IF(AND($C$1&lt;&gt;"",ISNUMBER(B720)),"وارد","")</f>
        <v/>
      </c>
      <c r="F720" s="18" t="str">
        <f>IFERROR(IF($C$1&lt;&gt;"",INDEX(ADD!$G$4:$G$1300,MATCH($B720,ADD!$U$4:$U$1300,0),1),"")," ")</f>
        <v xml:space="preserve"> </v>
      </c>
      <c r="G720" s="32" t="str">
        <f>IFERROR(IF($C$1&lt;&gt;"",INDEX(ADD!$H$4:$H$1300,MATCH($B720,ADD!$U$4:$U$1300,0),1),"")," ")</f>
        <v xml:space="preserve"> </v>
      </c>
      <c r="H720" s="34" t="str">
        <f>IFERROR(IF($C$1&lt;&gt;"",INDEX(ADD!$I$4:$I$1300,MATCH($B720,ADD!$U$4:$U$1300,0),1),"")," ")</f>
        <v xml:space="preserve"> </v>
      </c>
    </row>
    <row r="721" spans="2:8" ht="15.75">
      <c r="B721" s="30" t="str">
        <f t="shared" si="1382"/>
        <v/>
      </c>
      <c r="C721" s="36" t="str">
        <f>IFERROR(IF($C$1&lt;&gt;"",INDEX('RE-coustmer'!$C$4:$C$1300,MATCH($B721,'RE-coustmer'!$U$4:$U$1300,0),1),"")," ")</f>
        <v xml:space="preserve"> </v>
      </c>
      <c r="D721" s="35" t="str">
        <f>IFERROR(IF($C$1&lt;&gt;"",INDEX('RE-coustmer'!$D$4:$D$1300,MATCH($B721,'RE-coustmer'!$U$4:$U$1300,0),1),"")," ")</f>
        <v xml:space="preserve"> </v>
      </c>
      <c r="E721" s="35" t="str">
        <f t="shared" ref="E721" si="1405">IF(AND($C$1&lt;&gt;"",ISNUMBER(B721)),"مرتجع عميل","")</f>
        <v/>
      </c>
      <c r="F721" s="18" t="str">
        <f>IFERROR(IF($C$1&lt;&gt;"",INDEX('RE-coustmer'!$G$4:$G$1300,MATCH($B721,OUT!$U$4:$U$1300,0),1),"")," ")</f>
        <v xml:space="preserve"> </v>
      </c>
      <c r="G721" s="32" t="str">
        <f>IFERROR(IF($C$1&lt;&gt;"",INDEX('RE-coustmer'!$H$4:$H$1300,MATCH($B721,'RE-coustmer'!$U$4:$U$1300,0),1),"")," ")</f>
        <v xml:space="preserve"> </v>
      </c>
      <c r="H721" s="34" t="str">
        <f>IFERROR(IF($C$1&lt;&gt;"",INDEX('RE-coustmer'!$I$4:$I$1300,MATCH($B721,'RE-coustmer'!$U$4:$U$1300,0),1),"")," ")</f>
        <v xml:space="preserve"> </v>
      </c>
    </row>
    <row r="722" spans="2:8" ht="15.75">
      <c r="B722" s="8" t="str">
        <f t="shared" si="1384"/>
        <v/>
      </c>
      <c r="C722" s="36" t="str">
        <f>IFERROR(IF($C$1&lt;&gt;"",INDEX(OUT!$C$4:$C$1300,MATCH($B722,OUT!$U$4:$U$1300,0),1),"")," ")</f>
        <v xml:space="preserve"> </v>
      </c>
      <c r="D722" s="35" t="str">
        <f>IFERROR(IF($C$1&lt;&gt;"",INDEX(OUT!$D$4:$D$1300,MATCH($B722,OUT!$U$4:$U$1300,0),1),"")," ")</f>
        <v xml:space="preserve"> </v>
      </c>
      <c r="E722" s="35" t="str">
        <f t="shared" ref="E722" si="1406">IF(AND($C$1&lt;&gt;"",ISNUMBER(B722)),"منصرف","")</f>
        <v/>
      </c>
      <c r="F722" s="18" t="str">
        <f>IFERROR(IF($C$1&lt;&gt;"",INDEX(OUT!$G$4:$G$1300,MATCH($B722,OUT!$U$4:$U$1300,0),1),"")," ")</f>
        <v xml:space="preserve"> </v>
      </c>
      <c r="G722" s="32" t="str">
        <f>IFERROR(IF($C$1&lt;&gt;"",INDEX(OUT!$H$4:$H$1300,MATCH($B722,OUT!$U$4:$U$1300,0),1),"")," ")</f>
        <v xml:space="preserve"> </v>
      </c>
      <c r="H722" s="34" t="str">
        <f>IFERROR(IF($C$1&lt;&gt;"",INDEX(OUT!$I$4:$I$1300,MATCH($B722,OUT!$U$4:$U$1300,0),1),"")," ")</f>
        <v xml:space="preserve"> </v>
      </c>
    </row>
    <row r="723" spans="2:8" ht="15.75">
      <c r="B723" s="31" t="str">
        <f t="shared" si="1386"/>
        <v/>
      </c>
      <c r="C723" s="36" t="str">
        <f>IFERROR(IF($C$1&lt;&gt;"",INDEX('RE-Supplier'!$C$4:$C$1300,MATCH($B723,'RE-Supplier'!$U$4:$U$1300,0),1),"")," ")</f>
        <v xml:space="preserve"> </v>
      </c>
      <c r="D723" s="35" t="str">
        <f>IFERROR(IF($C$1&lt;&gt;"",INDEX('RE-Supplier'!$D$4:$D$1300,MATCH($B723,'RE-Supplier'!$U$4:$U$1300,0),1),"")," ")</f>
        <v xml:space="preserve"> </v>
      </c>
      <c r="E723" s="35" t="str">
        <f t="shared" ref="E723" si="1407">IF(AND($C$1&lt;&gt;"",ISNUMBER(B723)),"مرتجع مورد","")</f>
        <v/>
      </c>
      <c r="F723" s="18" t="str">
        <f>IFERROR(IF($C$1&lt;&gt;"",INDEX('RE-Supplier'!$G$4:$G$1300,MATCH($B723,'RE-Supplier'!$U$4:$U$1300,0),1),"")," ")</f>
        <v xml:space="preserve"> </v>
      </c>
      <c r="G723" s="32" t="str">
        <f>IFERROR(IF($C$1&lt;&gt;"",INDEX('RE-Supplier'!$H$4:$H$1300,MATCH($B723,'RE-Supplier'!$U$4:$U$1300,0),1),"")," ")</f>
        <v xml:space="preserve"> </v>
      </c>
      <c r="H723" s="34" t="str">
        <f>IFERROR(IF($C$1&lt;&gt;"",INDEX('RE-Supplier'!$I$4:$I$1300,MATCH($B723,'RE-Supplier'!$U$4:$U$1300,0),1),"")," ")</f>
        <v xml:space="preserve"> </v>
      </c>
    </row>
    <row r="724" spans="2:8" ht="15.75">
      <c r="B724" s="29" t="str">
        <f t="shared" si="1380"/>
        <v/>
      </c>
      <c r="C724" s="36" t="str">
        <f>IFERROR(IF($C$1&lt;&gt;"",INDEX(ADD!$C$4:$C$1300,MATCH($B724,ADD!$U$4:$U$1300,0),1),"")," ")</f>
        <v xml:space="preserve"> </v>
      </c>
      <c r="D724" s="35" t="str">
        <f>IFERROR(IF($C$1&lt;&gt;"",INDEX(ADD!$D$4:$D$1300,MATCH($B724,ADD!$U$4:$U$1300,0),1),"")," ")</f>
        <v xml:space="preserve"> </v>
      </c>
      <c r="E724" s="35" t="str">
        <f t="shared" ref="E724" si="1408">IF(AND($C$1&lt;&gt;"",ISNUMBER(B724)),"وارد","")</f>
        <v/>
      </c>
      <c r="F724" s="18" t="str">
        <f>IFERROR(IF($C$1&lt;&gt;"",INDEX(ADD!$G$4:$G$1300,MATCH($B724,ADD!$U$4:$U$1300,0),1),"")," ")</f>
        <v xml:space="preserve"> </v>
      </c>
      <c r="G724" s="32" t="str">
        <f>IFERROR(IF($C$1&lt;&gt;"",INDEX(ADD!$H$4:$H$1300,MATCH($B724,ADD!$U$4:$U$1300,0),1),"")," ")</f>
        <v xml:space="preserve"> </v>
      </c>
      <c r="H724" s="34" t="str">
        <f>IFERROR(IF($C$1&lt;&gt;"",INDEX(ADD!$I$4:$I$1300,MATCH($B724,ADD!$U$4:$U$1300,0),1),"")," ")</f>
        <v xml:space="preserve"> </v>
      </c>
    </row>
    <row r="725" spans="2:8" ht="15.75">
      <c r="B725" s="30" t="str">
        <f t="shared" si="1382"/>
        <v/>
      </c>
      <c r="C725" s="36" t="str">
        <f>IFERROR(IF($C$1&lt;&gt;"",INDEX('RE-coustmer'!$C$4:$C$1300,MATCH($B725,'RE-coustmer'!$U$4:$U$1300,0),1),"")," ")</f>
        <v xml:space="preserve"> </v>
      </c>
      <c r="D725" s="35" t="str">
        <f>IFERROR(IF($C$1&lt;&gt;"",INDEX('RE-coustmer'!$D$4:$D$1300,MATCH($B725,'RE-coustmer'!$U$4:$U$1300,0),1),"")," ")</f>
        <v xml:space="preserve"> </v>
      </c>
      <c r="E725" s="35" t="str">
        <f t="shared" ref="E725" si="1409">IF(AND($C$1&lt;&gt;"",ISNUMBER(B725)),"مرتجع عميل","")</f>
        <v/>
      </c>
      <c r="F725" s="18" t="str">
        <f>IFERROR(IF($C$1&lt;&gt;"",INDEX('RE-coustmer'!$G$4:$G$1300,MATCH($B725,OUT!$U$4:$U$1300,0),1),"")," ")</f>
        <v xml:space="preserve"> </v>
      </c>
      <c r="G725" s="32" t="str">
        <f>IFERROR(IF($C$1&lt;&gt;"",INDEX('RE-coustmer'!$H$4:$H$1300,MATCH($B725,'RE-coustmer'!$U$4:$U$1300,0),1),"")," ")</f>
        <v xml:space="preserve"> </v>
      </c>
      <c r="H725" s="34" t="str">
        <f>IFERROR(IF($C$1&lt;&gt;"",INDEX('RE-coustmer'!$I$4:$I$1300,MATCH($B725,'RE-coustmer'!$U$4:$U$1300,0),1),"")," ")</f>
        <v xml:space="preserve"> </v>
      </c>
    </row>
    <row r="726" spans="2:8" ht="15.75">
      <c r="B726" s="8" t="str">
        <f t="shared" si="1384"/>
        <v/>
      </c>
      <c r="C726" s="36" t="str">
        <f>IFERROR(IF($C$1&lt;&gt;"",INDEX(OUT!$C$4:$C$1300,MATCH($B726,OUT!$U$4:$U$1300,0),1),"")," ")</f>
        <v xml:space="preserve"> </v>
      </c>
      <c r="D726" s="35" t="str">
        <f>IFERROR(IF($C$1&lt;&gt;"",INDEX(OUT!$D$4:$D$1300,MATCH($B726,OUT!$U$4:$U$1300,0),1),"")," ")</f>
        <v xml:space="preserve"> </v>
      </c>
      <c r="E726" s="35" t="str">
        <f t="shared" ref="E726" si="1410">IF(AND($C$1&lt;&gt;"",ISNUMBER(B726)),"منصرف","")</f>
        <v/>
      </c>
      <c r="F726" s="18" t="str">
        <f>IFERROR(IF($C$1&lt;&gt;"",INDEX(OUT!$G$4:$G$1300,MATCH($B726,OUT!$U$4:$U$1300,0),1),"")," ")</f>
        <v xml:space="preserve"> </v>
      </c>
      <c r="G726" s="32" t="str">
        <f>IFERROR(IF($C$1&lt;&gt;"",INDEX(OUT!$H$4:$H$1300,MATCH($B726,OUT!$U$4:$U$1300,0),1),"")," ")</f>
        <v xml:space="preserve"> </v>
      </c>
      <c r="H726" s="34" t="str">
        <f>IFERROR(IF($C$1&lt;&gt;"",INDEX(OUT!$I$4:$I$1300,MATCH($B726,OUT!$U$4:$U$1300,0),1),"")," ")</f>
        <v xml:space="preserve"> </v>
      </c>
    </row>
    <row r="727" spans="2:8" ht="15.75">
      <c r="B727" s="31" t="str">
        <f t="shared" si="1386"/>
        <v/>
      </c>
      <c r="C727" s="36" t="str">
        <f>IFERROR(IF($C$1&lt;&gt;"",INDEX('RE-Supplier'!$C$4:$C$1300,MATCH($B727,'RE-Supplier'!$U$4:$U$1300,0),1),"")," ")</f>
        <v xml:space="preserve"> </v>
      </c>
      <c r="D727" s="35" t="str">
        <f>IFERROR(IF($C$1&lt;&gt;"",INDEX('RE-Supplier'!$D$4:$D$1300,MATCH($B727,'RE-Supplier'!$U$4:$U$1300,0),1),"")," ")</f>
        <v xml:space="preserve"> </v>
      </c>
      <c r="E727" s="35" t="str">
        <f t="shared" ref="E727" si="1411">IF(AND($C$1&lt;&gt;"",ISNUMBER(B727)),"مرتجع مورد","")</f>
        <v/>
      </c>
      <c r="F727" s="18" t="str">
        <f>IFERROR(IF($C$1&lt;&gt;"",INDEX('RE-Supplier'!$G$4:$G$1300,MATCH($B727,'RE-Supplier'!$U$4:$U$1300,0),1),"")," ")</f>
        <v xml:space="preserve"> </v>
      </c>
      <c r="G727" s="32" t="str">
        <f>IFERROR(IF($C$1&lt;&gt;"",INDEX('RE-Supplier'!$H$4:$H$1300,MATCH($B727,'RE-Supplier'!$U$4:$U$1300,0),1),"")," ")</f>
        <v xml:space="preserve"> </v>
      </c>
      <c r="H727" s="34" t="str">
        <f>IFERROR(IF($C$1&lt;&gt;"",INDEX('RE-Supplier'!$I$4:$I$1300,MATCH($B727,'RE-Supplier'!$U$4:$U$1300,0),1),"")," ")</f>
        <v xml:space="preserve"> </v>
      </c>
    </row>
    <row r="728" spans="2:8" ht="15.75">
      <c r="B728" s="29" t="str">
        <f t="shared" si="1380"/>
        <v/>
      </c>
      <c r="C728" s="36" t="str">
        <f>IFERROR(IF($C$1&lt;&gt;"",INDEX(ADD!$C$4:$C$1300,MATCH($B728,ADD!$U$4:$U$1300,0),1),"")," ")</f>
        <v xml:space="preserve"> </v>
      </c>
      <c r="D728" s="35" t="str">
        <f>IFERROR(IF($C$1&lt;&gt;"",INDEX(ADD!$D$4:$D$1300,MATCH($B728,ADD!$U$4:$U$1300,0),1),"")," ")</f>
        <v xml:space="preserve"> </v>
      </c>
      <c r="E728" s="35" t="str">
        <f t="shared" ref="E728" si="1412">IF(AND($C$1&lt;&gt;"",ISNUMBER(B728)),"وارد","")</f>
        <v/>
      </c>
      <c r="F728" s="18" t="str">
        <f>IFERROR(IF($C$1&lt;&gt;"",INDEX(ADD!$G$4:$G$1300,MATCH($B728,ADD!$U$4:$U$1300,0),1),"")," ")</f>
        <v xml:space="preserve"> </v>
      </c>
      <c r="G728" s="32" t="str">
        <f>IFERROR(IF($C$1&lt;&gt;"",INDEX(ADD!$H$4:$H$1300,MATCH($B728,ADD!$U$4:$U$1300,0),1),"")," ")</f>
        <v xml:space="preserve"> </v>
      </c>
      <c r="H728" s="34" t="str">
        <f>IFERROR(IF($C$1&lt;&gt;"",INDEX(ADD!$I$4:$I$1300,MATCH($B728,ADD!$U$4:$U$1300,0),1),"")," ")</f>
        <v xml:space="preserve"> </v>
      </c>
    </row>
    <row r="729" spans="2:8" ht="15.75">
      <c r="B729" s="30" t="str">
        <f t="shared" si="1382"/>
        <v/>
      </c>
      <c r="C729" s="36" t="str">
        <f>IFERROR(IF($C$1&lt;&gt;"",INDEX('RE-coustmer'!$C$4:$C$1300,MATCH($B729,'RE-coustmer'!$U$4:$U$1300,0),1),"")," ")</f>
        <v xml:space="preserve"> </v>
      </c>
      <c r="D729" s="35" t="str">
        <f>IFERROR(IF($C$1&lt;&gt;"",INDEX('RE-coustmer'!$D$4:$D$1300,MATCH($B729,'RE-coustmer'!$U$4:$U$1300,0),1),"")," ")</f>
        <v xml:space="preserve"> </v>
      </c>
      <c r="E729" s="35" t="str">
        <f t="shared" ref="E729" si="1413">IF(AND($C$1&lt;&gt;"",ISNUMBER(B729)),"مرتجع عميل","")</f>
        <v/>
      </c>
      <c r="F729" s="18" t="str">
        <f>IFERROR(IF($C$1&lt;&gt;"",INDEX('RE-coustmer'!$G$4:$G$1300,MATCH($B729,OUT!$U$4:$U$1300,0),1),"")," ")</f>
        <v xml:space="preserve"> </v>
      </c>
      <c r="G729" s="32" t="str">
        <f>IFERROR(IF($C$1&lt;&gt;"",INDEX('RE-coustmer'!$H$4:$H$1300,MATCH($B729,'RE-coustmer'!$U$4:$U$1300,0),1),"")," ")</f>
        <v xml:space="preserve"> </v>
      </c>
      <c r="H729" s="34" t="str">
        <f>IFERROR(IF($C$1&lt;&gt;"",INDEX('RE-coustmer'!$I$4:$I$1300,MATCH($B729,'RE-coustmer'!$U$4:$U$1300,0),1),"")," ")</f>
        <v xml:space="preserve"> </v>
      </c>
    </row>
    <row r="730" spans="2:8" ht="15.75">
      <c r="B730" s="8" t="str">
        <f t="shared" si="1384"/>
        <v/>
      </c>
      <c r="C730" s="36" t="str">
        <f>IFERROR(IF($C$1&lt;&gt;"",INDEX(OUT!$C$4:$C$1300,MATCH($B730,OUT!$U$4:$U$1300,0),1),"")," ")</f>
        <v xml:space="preserve"> </v>
      </c>
      <c r="D730" s="35" t="str">
        <f>IFERROR(IF($C$1&lt;&gt;"",INDEX(OUT!$D$4:$D$1300,MATCH($B730,OUT!$U$4:$U$1300,0),1),"")," ")</f>
        <v xml:space="preserve"> </v>
      </c>
      <c r="E730" s="35" t="str">
        <f t="shared" ref="E730" si="1414">IF(AND($C$1&lt;&gt;"",ISNUMBER(B730)),"منصرف","")</f>
        <v/>
      </c>
      <c r="F730" s="18" t="str">
        <f>IFERROR(IF($C$1&lt;&gt;"",INDEX(OUT!$G$4:$G$1300,MATCH($B730,OUT!$U$4:$U$1300,0),1),"")," ")</f>
        <v xml:space="preserve"> </v>
      </c>
      <c r="G730" s="32" t="str">
        <f>IFERROR(IF($C$1&lt;&gt;"",INDEX(OUT!$H$4:$H$1300,MATCH($B730,OUT!$U$4:$U$1300,0),1),"")," ")</f>
        <v xml:space="preserve"> </v>
      </c>
      <c r="H730" s="34" t="str">
        <f>IFERROR(IF($C$1&lt;&gt;"",INDEX(OUT!$I$4:$I$1300,MATCH($B730,OUT!$U$4:$U$1300,0),1),"")," ")</f>
        <v xml:space="preserve"> </v>
      </c>
    </row>
    <row r="731" spans="2:8" ht="15.75">
      <c r="B731" s="31" t="str">
        <f t="shared" si="1386"/>
        <v/>
      </c>
      <c r="C731" s="36" t="str">
        <f>IFERROR(IF($C$1&lt;&gt;"",INDEX('RE-Supplier'!$C$4:$C$1300,MATCH($B731,'RE-Supplier'!$U$4:$U$1300,0),1),"")," ")</f>
        <v xml:space="preserve"> </v>
      </c>
      <c r="D731" s="35" t="str">
        <f>IFERROR(IF($C$1&lt;&gt;"",INDEX('RE-Supplier'!$D$4:$D$1300,MATCH($B731,'RE-Supplier'!$U$4:$U$1300,0),1),"")," ")</f>
        <v xml:space="preserve"> </v>
      </c>
      <c r="E731" s="35" t="str">
        <f t="shared" ref="E731" si="1415">IF(AND($C$1&lt;&gt;"",ISNUMBER(B731)),"مرتجع مورد","")</f>
        <v/>
      </c>
      <c r="F731" s="18" t="str">
        <f>IFERROR(IF($C$1&lt;&gt;"",INDEX('RE-Supplier'!$G$4:$G$1300,MATCH($B731,'RE-Supplier'!$U$4:$U$1300,0),1),"")," ")</f>
        <v xml:space="preserve"> </v>
      </c>
      <c r="G731" s="32" t="str">
        <f>IFERROR(IF($C$1&lt;&gt;"",INDEX('RE-Supplier'!$H$4:$H$1300,MATCH($B731,'RE-Supplier'!$U$4:$U$1300,0),1),"")," ")</f>
        <v xml:space="preserve"> </v>
      </c>
      <c r="H731" s="34" t="str">
        <f>IFERROR(IF($C$1&lt;&gt;"",INDEX('RE-Supplier'!$I$4:$I$1300,MATCH($B731,'RE-Supplier'!$U$4:$U$1300,0),1),"")," ")</f>
        <v xml:space="preserve"> </v>
      </c>
    </row>
    <row r="732" spans="2:8" ht="15.75">
      <c r="B732" s="29" t="str">
        <f t="shared" si="1380"/>
        <v/>
      </c>
      <c r="C732" s="36" t="str">
        <f>IFERROR(IF($C$1&lt;&gt;"",INDEX(ADD!$C$4:$C$1300,MATCH($B732,ADD!$U$4:$U$1300,0),1),"")," ")</f>
        <v xml:space="preserve"> </v>
      </c>
      <c r="D732" s="35" t="str">
        <f>IFERROR(IF($C$1&lt;&gt;"",INDEX(ADD!$D$4:$D$1300,MATCH($B732,ADD!$U$4:$U$1300,0),1),"")," ")</f>
        <v xml:space="preserve"> </v>
      </c>
      <c r="E732" s="35" t="str">
        <f t="shared" ref="E732" si="1416">IF(AND($C$1&lt;&gt;"",ISNUMBER(B732)),"وارد","")</f>
        <v/>
      </c>
      <c r="F732" s="18" t="str">
        <f>IFERROR(IF($C$1&lt;&gt;"",INDEX(ADD!$G$4:$G$1300,MATCH($B732,ADD!$U$4:$U$1300,0),1),"")," ")</f>
        <v xml:space="preserve"> </v>
      </c>
      <c r="G732" s="32" t="str">
        <f>IFERROR(IF($C$1&lt;&gt;"",INDEX(ADD!$H$4:$H$1300,MATCH($B732,ADD!$U$4:$U$1300,0),1),"")," ")</f>
        <v xml:space="preserve"> </v>
      </c>
      <c r="H732" s="34" t="str">
        <f>IFERROR(IF($C$1&lt;&gt;"",INDEX(ADD!$I$4:$I$1300,MATCH($B732,ADD!$U$4:$U$1300,0),1),"")," ")</f>
        <v xml:space="preserve"> </v>
      </c>
    </row>
    <row r="733" spans="2:8" ht="15.75">
      <c r="B733" s="30" t="str">
        <f t="shared" si="1382"/>
        <v/>
      </c>
      <c r="C733" s="36" t="str">
        <f>IFERROR(IF($C$1&lt;&gt;"",INDEX('RE-coustmer'!$C$4:$C$1300,MATCH($B733,'RE-coustmer'!$U$4:$U$1300,0),1),"")," ")</f>
        <v xml:space="preserve"> </v>
      </c>
      <c r="D733" s="35" t="str">
        <f>IFERROR(IF($C$1&lt;&gt;"",INDEX('RE-coustmer'!$D$4:$D$1300,MATCH($B733,'RE-coustmer'!$U$4:$U$1300,0),1),"")," ")</f>
        <v xml:space="preserve"> </v>
      </c>
      <c r="E733" s="35" t="str">
        <f t="shared" ref="E733" si="1417">IF(AND($C$1&lt;&gt;"",ISNUMBER(B733)),"مرتجع عميل","")</f>
        <v/>
      </c>
      <c r="F733" s="18" t="str">
        <f>IFERROR(IF($C$1&lt;&gt;"",INDEX('RE-coustmer'!$G$4:$G$1300,MATCH($B733,OUT!$U$4:$U$1300,0),1),"")," ")</f>
        <v xml:space="preserve"> </v>
      </c>
      <c r="G733" s="32" t="str">
        <f>IFERROR(IF($C$1&lt;&gt;"",INDEX('RE-coustmer'!$H$4:$H$1300,MATCH($B733,'RE-coustmer'!$U$4:$U$1300,0),1),"")," ")</f>
        <v xml:space="preserve"> </v>
      </c>
      <c r="H733" s="34" t="str">
        <f>IFERROR(IF($C$1&lt;&gt;"",INDEX('RE-coustmer'!$I$4:$I$1300,MATCH($B733,'RE-coustmer'!$U$4:$U$1300,0),1),"")," ")</f>
        <v xml:space="preserve"> </v>
      </c>
    </row>
    <row r="734" spans="2:8" ht="15.75">
      <c r="B734" s="8" t="str">
        <f t="shared" si="1384"/>
        <v/>
      </c>
      <c r="C734" s="36" t="str">
        <f>IFERROR(IF($C$1&lt;&gt;"",INDEX(OUT!$C$4:$C$1300,MATCH($B734,OUT!$U$4:$U$1300,0),1),"")," ")</f>
        <v xml:space="preserve"> </v>
      </c>
      <c r="D734" s="35" t="str">
        <f>IFERROR(IF($C$1&lt;&gt;"",INDEX(OUT!$D$4:$D$1300,MATCH($B734,OUT!$U$4:$U$1300,0),1),"")," ")</f>
        <v xml:space="preserve"> </v>
      </c>
      <c r="E734" s="35" t="str">
        <f t="shared" ref="E734" si="1418">IF(AND($C$1&lt;&gt;"",ISNUMBER(B734)),"منصرف","")</f>
        <v/>
      </c>
      <c r="F734" s="18" t="str">
        <f>IFERROR(IF($C$1&lt;&gt;"",INDEX(OUT!$G$4:$G$1300,MATCH($B734,OUT!$U$4:$U$1300,0),1),"")," ")</f>
        <v xml:space="preserve"> </v>
      </c>
      <c r="G734" s="32" t="str">
        <f>IFERROR(IF($C$1&lt;&gt;"",INDEX(OUT!$H$4:$H$1300,MATCH($B734,OUT!$U$4:$U$1300,0),1),"")," ")</f>
        <v xml:space="preserve"> </v>
      </c>
      <c r="H734" s="34" t="str">
        <f>IFERROR(IF($C$1&lt;&gt;"",INDEX(OUT!$I$4:$I$1300,MATCH($B734,OUT!$U$4:$U$1300,0),1),"")," ")</f>
        <v xml:space="preserve"> </v>
      </c>
    </row>
    <row r="735" spans="2:8" ht="15.75">
      <c r="B735" s="31" t="str">
        <f t="shared" si="1386"/>
        <v/>
      </c>
      <c r="C735" s="36" t="str">
        <f>IFERROR(IF($C$1&lt;&gt;"",INDEX('RE-Supplier'!$C$4:$C$1300,MATCH($B735,'RE-Supplier'!$U$4:$U$1300,0),1),"")," ")</f>
        <v xml:space="preserve"> </v>
      </c>
      <c r="D735" s="35" t="str">
        <f>IFERROR(IF($C$1&lt;&gt;"",INDEX('RE-Supplier'!$D$4:$D$1300,MATCH($B735,'RE-Supplier'!$U$4:$U$1300,0),1),"")," ")</f>
        <v xml:space="preserve"> </v>
      </c>
      <c r="E735" s="35" t="str">
        <f t="shared" ref="E735" si="1419">IF(AND($C$1&lt;&gt;"",ISNUMBER(B735)),"مرتجع مورد","")</f>
        <v/>
      </c>
      <c r="F735" s="18" t="str">
        <f>IFERROR(IF($C$1&lt;&gt;"",INDEX('RE-Supplier'!$G$4:$G$1300,MATCH($B735,'RE-Supplier'!$U$4:$U$1300,0),1),"")," ")</f>
        <v xml:space="preserve"> </v>
      </c>
      <c r="G735" s="32" t="str">
        <f>IFERROR(IF($C$1&lt;&gt;"",INDEX('RE-Supplier'!$H$4:$H$1300,MATCH($B735,'RE-Supplier'!$U$4:$U$1300,0),1),"")," ")</f>
        <v xml:space="preserve"> </v>
      </c>
      <c r="H735" s="34" t="str">
        <f>IFERROR(IF($C$1&lt;&gt;"",INDEX('RE-Supplier'!$I$4:$I$1300,MATCH($B735,'RE-Supplier'!$U$4:$U$1300,0),1),"")," ")</f>
        <v xml:space="preserve"> </v>
      </c>
    </row>
    <row r="736" spans="2:8" ht="15.75">
      <c r="B736" s="29" t="str">
        <f t="shared" si="1380"/>
        <v/>
      </c>
      <c r="C736" s="36" t="str">
        <f>IFERROR(IF($C$1&lt;&gt;"",INDEX(ADD!$C$4:$C$1300,MATCH($B736,ADD!$U$4:$U$1300,0),1),"")," ")</f>
        <v xml:space="preserve"> </v>
      </c>
      <c r="D736" s="35" t="str">
        <f>IFERROR(IF($C$1&lt;&gt;"",INDEX(ADD!$D$4:$D$1300,MATCH($B736,ADD!$U$4:$U$1300,0),1),"")," ")</f>
        <v xml:space="preserve"> </v>
      </c>
      <c r="E736" s="35" t="str">
        <f t="shared" ref="E736" si="1420">IF(AND($C$1&lt;&gt;"",ISNUMBER(B736)),"وارد","")</f>
        <v/>
      </c>
      <c r="F736" s="18" t="str">
        <f>IFERROR(IF($C$1&lt;&gt;"",INDEX(ADD!$G$4:$G$1300,MATCH($B736,ADD!$U$4:$U$1300,0),1),"")," ")</f>
        <v xml:space="preserve"> </v>
      </c>
      <c r="G736" s="32" t="str">
        <f>IFERROR(IF($C$1&lt;&gt;"",INDEX(ADD!$H$4:$H$1300,MATCH($B736,ADD!$U$4:$U$1300,0),1),"")," ")</f>
        <v xml:space="preserve"> </v>
      </c>
      <c r="H736" s="34" t="str">
        <f>IFERROR(IF($C$1&lt;&gt;"",INDEX(ADD!$I$4:$I$1300,MATCH($B736,ADD!$U$4:$U$1300,0),1),"")," ")</f>
        <v xml:space="preserve"> </v>
      </c>
    </row>
    <row r="737" spans="2:8" ht="15.75">
      <c r="B737" s="30" t="str">
        <f t="shared" si="1382"/>
        <v/>
      </c>
      <c r="C737" s="36" t="str">
        <f>IFERROR(IF($C$1&lt;&gt;"",INDEX('RE-coustmer'!$C$4:$C$1300,MATCH($B737,'RE-coustmer'!$U$4:$U$1300,0),1),"")," ")</f>
        <v xml:space="preserve"> </v>
      </c>
      <c r="D737" s="35" t="str">
        <f>IFERROR(IF($C$1&lt;&gt;"",INDEX('RE-coustmer'!$D$4:$D$1300,MATCH($B737,'RE-coustmer'!$U$4:$U$1300,0),1),"")," ")</f>
        <v xml:space="preserve"> </v>
      </c>
      <c r="E737" s="35" t="str">
        <f t="shared" ref="E737" si="1421">IF(AND($C$1&lt;&gt;"",ISNUMBER(B737)),"مرتجع عميل","")</f>
        <v/>
      </c>
      <c r="F737" s="18" t="str">
        <f>IFERROR(IF($C$1&lt;&gt;"",INDEX('RE-coustmer'!$G$4:$G$1300,MATCH($B737,OUT!$U$4:$U$1300,0),1),"")," ")</f>
        <v xml:space="preserve"> </v>
      </c>
      <c r="G737" s="32" t="str">
        <f>IFERROR(IF($C$1&lt;&gt;"",INDEX('RE-coustmer'!$H$4:$H$1300,MATCH($B737,'RE-coustmer'!$U$4:$U$1300,0),1),"")," ")</f>
        <v xml:space="preserve"> </v>
      </c>
      <c r="H737" s="34" t="str">
        <f>IFERROR(IF($C$1&lt;&gt;"",INDEX('RE-coustmer'!$I$4:$I$1300,MATCH($B737,'RE-coustmer'!$U$4:$U$1300,0),1),"")," ")</f>
        <v xml:space="preserve"> </v>
      </c>
    </row>
    <row r="738" spans="2:8" ht="15.75">
      <c r="B738" s="8" t="str">
        <f t="shared" si="1384"/>
        <v/>
      </c>
      <c r="C738" s="36" t="str">
        <f>IFERROR(IF($C$1&lt;&gt;"",INDEX(OUT!$C$4:$C$1300,MATCH($B738,OUT!$U$4:$U$1300,0),1),"")," ")</f>
        <v xml:space="preserve"> </v>
      </c>
      <c r="D738" s="35" t="str">
        <f>IFERROR(IF($C$1&lt;&gt;"",INDEX(OUT!$D$4:$D$1300,MATCH($B738,OUT!$U$4:$U$1300,0),1),"")," ")</f>
        <v xml:space="preserve"> </v>
      </c>
      <c r="E738" s="35" t="str">
        <f t="shared" ref="E738" si="1422">IF(AND($C$1&lt;&gt;"",ISNUMBER(B738)),"منصرف","")</f>
        <v/>
      </c>
      <c r="F738" s="18" t="str">
        <f>IFERROR(IF($C$1&lt;&gt;"",INDEX(OUT!$G$4:$G$1300,MATCH($B738,OUT!$U$4:$U$1300,0),1),"")," ")</f>
        <v xml:space="preserve"> </v>
      </c>
      <c r="G738" s="32" t="str">
        <f>IFERROR(IF($C$1&lt;&gt;"",INDEX(OUT!$H$4:$H$1300,MATCH($B738,OUT!$U$4:$U$1300,0),1),"")," ")</f>
        <v xml:space="preserve"> </v>
      </c>
      <c r="H738" s="34" t="str">
        <f>IFERROR(IF($C$1&lt;&gt;"",INDEX(OUT!$I$4:$I$1300,MATCH($B738,OUT!$U$4:$U$1300,0),1),"")," ")</f>
        <v xml:space="preserve"> </v>
      </c>
    </row>
    <row r="739" spans="2:8" ht="15.75">
      <c r="B739" s="31" t="str">
        <f t="shared" si="1386"/>
        <v/>
      </c>
      <c r="C739" s="36" t="str">
        <f>IFERROR(IF($C$1&lt;&gt;"",INDEX('RE-Supplier'!$C$4:$C$1300,MATCH($B739,'RE-Supplier'!$U$4:$U$1300,0),1),"")," ")</f>
        <v xml:space="preserve"> </v>
      </c>
      <c r="D739" s="35" t="str">
        <f>IFERROR(IF($C$1&lt;&gt;"",INDEX('RE-Supplier'!$D$4:$D$1300,MATCH($B739,'RE-Supplier'!$U$4:$U$1300,0),1),"")," ")</f>
        <v xml:space="preserve"> </v>
      </c>
      <c r="E739" s="35" t="str">
        <f t="shared" ref="E739" si="1423">IF(AND($C$1&lt;&gt;"",ISNUMBER(B739)),"مرتجع مورد","")</f>
        <v/>
      </c>
      <c r="F739" s="18" t="str">
        <f>IFERROR(IF($C$1&lt;&gt;"",INDEX('RE-Supplier'!$G$4:$G$1300,MATCH($B739,'RE-Supplier'!$U$4:$U$1300,0),1),"")," ")</f>
        <v xml:space="preserve"> </v>
      </c>
      <c r="G739" s="32" t="str">
        <f>IFERROR(IF($C$1&lt;&gt;"",INDEX('RE-Supplier'!$H$4:$H$1300,MATCH($B739,'RE-Supplier'!$U$4:$U$1300,0),1),"")," ")</f>
        <v xml:space="preserve"> </v>
      </c>
      <c r="H739" s="34" t="str">
        <f>IFERROR(IF($C$1&lt;&gt;"",INDEX('RE-Supplier'!$I$4:$I$1300,MATCH($B739,'RE-Supplier'!$U$4:$U$1300,0),1),"")," ")</f>
        <v xml:space="preserve"> </v>
      </c>
    </row>
    <row r="740" spans="2:8" ht="15.75">
      <c r="B740" s="29" t="str">
        <f t="shared" si="1380"/>
        <v/>
      </c>
      <c r="C740" s="36" t="str">
        <f>IFERROR(IF($C$1&lt;&gt;"",INDEX(ADD!$C$4:$C$1300,MATCH($B740,ADD!$U$4:$U$1300,0),1),"")," ")</f>
        <v xml:space="preserve"> </v>
      </c>
      <c r="D740" s="35" t="str">
        <f>IFERROR(IF($C$1&lt;&gt;"",INDEX(ADD!$D$4:$D$1300,MATCH($B740,ADD!$U$4:$U$1300,0),1),"")," ")</f>
        <v xml:space="preserve"> </v>
      </c>
      <c r="E740" s="35" t="str">
        <f t="shared" ref="E740" si="1424">IF(AND($C$1&lt;&gt;"",ISNUMBER(B740)),"وارد","")</f>
        <v/>
      </c>
      <c r="F740" s="18" t="str">
        <f>IFERROR(IF($C$1&lt;&gt;"",INDEX(ADD!$G$4:$G$1300,MATCH($B740,ADD!$U$4:$U$1300,0),1),"")," ")</f>
        <v xml:space="preserve"> </v>
      </c>
      <c r="G740" s="32" t="str">
        <f>IFERROR(IF($C$1&lt;&gt;"",INDEX(ADD!$H$4:$H$1300,MATCH($B740,ADD!$U$4:$U$1300,0),1),"")," ")</f>
        <v xml:space="preserve"> </v>
      </c>
      <c r="H740" s="34" t="str">
        <f>IFERROR(IF($C$1&lt;&gt;"",INDEX(ADD!$I$4:$I$1300,MATCH($B740,ADD!$U$4:$U$1300,0),1),"")," ")</f>
        <v xml:space="preserve"> </v>
      </c>
    </row>
    <row r="741" spans="2:8" ht="15.75">
      <c r="B741" s="30" t="str">
        <f t="shared" si="1382"/>
        <v/>
      </c>
      <c r="C741" s="36" t="str">
        <f>IFERROR(IF($C$1&lt;&gt;"",INDEX('RE-coustmer'!$C$4:$C$1300,MATCH($B741,'RE-coustmer'!$U$4:$U$1300,0),1),"")," ")</f>
        <v xml:space="preserve"> </v>
      </c>
      <c r="D741" s="35" t="str">
        <f>IFERROR(IF($C$1&lt;&gt;"",INDEX('RE-coustmer'!$D$4:$D$1300,MATCH($B741,'RE-coustmer'!$U$4:$U$1300,0),1),"")," ")</f>
        <v xml:space="preserve"> </v>
      </c>
      <c r="E741" s="35" t="str">
        <f t="shared" ref="E741" si="1425">IF(AND($C$1&lt;&gt;"",ISNUMBER(B741)),"مرتجع عميل","")</f>
        <v/>
      </c>
      <c r="F741" s="18" t="str">
        <f>IFERROR(IF($C$1&lt;&gt;"",INDEX('RE-coustmer'!$G$4:$G$1300,MATCH($B741,OUT!$U$4:$U$1300,0),1),"")," ")</f>
        <v xml:space="preserve"> </v>
      </c>
      <c r="G741" s="32" t="str">
        <f>IFERROR(IF($C$1&lt;&gt;"",INDEX('RE-coustmer'!$H$4:$H$1300,MATCH($B741,'RE-coustmer'!$U$4:$U$1300,0),1),"")," ")</f>
        <v xml:space="preserve"> </v>
      </c>
      <c r="H741" s="34" t="str">
        <f>IFERROR(IF($C$1&lt;&gt;"",INDEX('RE-coustmer'!$I$4:$I$1300,MATCH($B741,'RE-coustmer'!$U$4:$U$1300,0),1),"")," ")</f>
        <v xml:space="preserve"> </v>
      </c>
    </row>
    <row r="742" spans="2:8" ht="15.75">
      <c r="B742" s="8" t="str">
        <f t="shared" si="1384"/>
        <v/>
      </c>
      <c r="C742" s="36" t="str">
        <f>IFERROR(IF($C$1&lt;&gt;"",INDEX(OUT!$C$4:$C$1300,MATCH($B742,OUT!$U$4:$U$1300,0),1),"")," ")</f>
        <v xml:space="preserve"> </v>
      </c>
      <c r="D742" s="35" t="str">
        <f>IFERROR(IF($C$1&lt;&gt;"",INDEX(OUT!$D$4:$D$1300,MATCH($B742,OUT!$U$4:$U$1300,0),1),"")," ")</f>
        <v xml:space="preserve"> </v>
      </c>
      <c r="E742" s="35" t="str">
        <f t="shared" ref="E742" si="1426">IF(AND($C$1&lt;&gt;"",ISNUMBER(B742)),"منصرف","")</f>
        <v/>
      </c>
      <c r="F742" s="18" t="str">
        <f>IFERROR(IF($C$1&lt;&gt;"",INDEX(OUT!$G$4:$G$1300,MATCH($B742,OUT!$U$4:$U$1300,0),1),"")," ")</f>
        <v xml:space="preserve"> </v>
      </c>
      <c r="G742" s="32" t="str">
        <f>IFERROR(IF($C$1&lt;&gt;"",INDEX(OUT!$H$4:$H$1300,MATCH($B742,OUT!$U$4:$U$1300,0),1),"")," ")</f>
        <v xml:space="preserve"> </v>
      </c>
      <c r="H742" s="34" t="str">
        <f>IFERROR(IF($C$1&lt;&gt;"",INDEX(OUT!$I$4:$I$1300,MATCH($B742,OUT!$U$4:$U$1300,0),1),"")," ")</f>
        <v xml:space="preserve"> </v>
      </c>
    </row>
    <row r="743" spans="2:8" ht="15.75">
      <c r="B743" s="31" t="str">
        <f t="shared" si="1386"/>
        <v/>
      </c>
      <c r="C743" s="36" t="str">
        <f>IFERROR(IF($C$1&lt;&gt;"",INDEX('RE-Supplier'!$C$4:$C$1300,MATCH($B743,'RE-Supplier'!$U$4:$U$1300,0),1),"")," ")</f>
        <v xml:space="preserve"> </v>
      </c>
      <c r="D743" s="35" t="str">
        <f>IFERROR(IF($C$1&lt;&gt;"",INDEX('RE-Supplier'!$D$4:$D$1300,MATCH($B743,'RE-Supplier'!$U$4:$U$1300,0),1),"")," ")</f>
        <v xml:space="preserve"> </v>
      </c>
      <c r="E743" s="35" t="str">
        <f t="shared" ref="E743" si="1427">IF(AND($C$1&lt;&gt;"",ISNUMBER(B743)),"مرتجع مورد","")</f>
        <v/>
      </c>
      <c r="F743" s="18" t="str">
        <f>IFERROR(IF($C$1&lt;&gt;"",INDEX('RE-Supplier'!$G$4:$G$1300,MATCH($B743,'RE-Supplier'!$U$4:$U$1300,0),1),"")," ")</f>
        <v xml:space="preserve"> </v>
      </c>
      <c r="G743" s="32" t="str">
        <f>IFERROR(IF($C$1&lt;&gt;"",INDEX('RE-Supplier'!$H$4:$H$1300,MATCH($B743,'RE-Supplier'!$U$4:$U$1300,0),1),"")," ")</f>
        <v xml:space="preserve"> </v>
      </c>
      <c r="H743" s="34" t="str">
        <f>IFERROR(IF($C$1&lt;&gt;"",INDEX('RE-Supplier'!$I$4:$I$1300,MATCH($B743,'RE-Supplier'!$U$4:$U$1300,0),1),"")," ")</f>
        <v xml:space="preserve"> </v>
      </c>
    </row>
    <row r="744" spans="2:8" ht="15.75">
      <c r="B744" s="29" t="str">
        <f t="shared" si="1380"/>
        <v/>
      </c>
      <c r="C744" s="36" t="str">
        <f>IFERROR(IF($C$1&lt;&gt;"",INDEX(ADD!$C$4:$C$1300,MATCH($B744,ADD!$U$4:$U$1300,0),1),"")," ")</f>
        <v xml:space="preserve"> </v>
      </c>
      <c r="D744" s="35" t="str">
        <f>IFERROR(IF($C$1&lt;&gt;"",INDEX(ADD!$D$4:$D$1300,MATCH($B744,ADD!$U$4:$U$1300,0),1),"")," ")</f>
        <v xml:space="preserve"> </v>
      </c>
      <c r="E744" s="35" t="str">
        <f t="shared" ref="E744" si="1428">IF(AND($C$1&lt;&gt;"",ISNUMBER(B744)),"وارد","")</f>
        <v/>
      </c>
      <c r="F744" s="18" t="str">
        <f>IFERROR(IF($C$1&lt;&gt;"",INDEX(ADD!$G$4:$G$1300,MATCH($B744,ADD!$U$4:$U$1300,0),1),"")," ")</f>
        <v xml:space="preserve"> </v>
      </c>
      <c r="G744" s="32" t="str">
        <f>IFERROR(IF($C$1&lt;&gt;"",INDEX(ADD!$H$4:$H$1300,MATCH($B744,ADD!$U$4:$U$1300,0),1),"")," ")</f>
        <v xml:space="preserve"> </v>
      </c>
      <c r="H744" s="34" t="str">
        <f>IFERROR(IF($C$1&lt;&gt;"",INDEX(ADD!$I$4:$I$1300,MATCH($B744,ADD!$U$4:$U$1300,0),1),"")," ")</f>
        <v xml:space="preserve"> </v>
      </c>
    </row>
    <row r="745" spans="2:8" ht="15.75">
      <c r="B745" s="30" t="str">
        <f t="shared" si="1382"/>
        <v/>
      </c>
      <c r="C745" s="36" t="str">
        <f>IFERROR(IF($C$1&lt;&gt;"",INDEX('RE-coustmer'!$C$4:$C$1300,MATCH($B745,'RE-coustmer'!$U$4:$U$1300,0),1),"")," ")</f>
        <v xml:space="preserve"> </v>
      </c>
      <c r="D745" s="35" t="str">
        <f>IFERROR(IF($C$1&lt;&gt;"",INDEX('RE-coustmer'!$D$4:$D$1300,MATCH($B745,'RE-coustmer'!$U$4:$U$1300,0),1),"")," ")</f>
        <v xml:space="preserve"> </v>
      </c>
      <c r="E745" s="35" t="str">
        <f t="shared" ref="E745" si="1429">IF(AND($C$1&lt;&gt;"",ISNUMBER(B745)),"مرتجع عميل","")</f>
        <v/>
      </c>
      <c r="F745" s="18" t="str">
        <f>IFERROR(IF($C$1&lt;&gt;"",INDEX('RE-coustmer'!$G$4:$G$1300,MATCH($B745,OUT!$U$4:$U$1300,0),1),"")," ")</f>
        <v xml:space="preserve"> </v>
      </c>
      <c r="G745" s="32" t="str">
        <f>IFERROR(IF($C$1&lt;&gt;"",INDEX('RE-coustmer'!$H$4:$H$1300,MATCH($B745,'RE-coustmer'!$U$4:$U$1300,0),1),"")," ")</f>
        <v xml:space="preserve"> </v>
      </c>
      <c r="H745" s="34" t="str">
        <f>IFERROR(IF($C$1&lt;&gt;"",INDEX('RE-coustmer'!$I$4:$I$1300,MATCH($B745,'RE-coustmer'!$U$4:$U$1300,0),1),"")," ")</f>
        <v xml:space="preserve"> </v>
      </c>
    </row>
    <row r="746" spans="2:8" ht="15.75">
      <c r="B746" s="8" t="str">
        <f t="shared" si="1384"/>
        <v/>
      </c>
      <c r="C746" s="36" t="str">
        <f>IFERROR(IF($C$1&lt;&gt;"",INDEX(OUT!$C$4:$C$1300,MATCH($B746,OUT!$U$4:$U$1300,0),1),"")," ")</f>
        <v xml:space="preserve"> </v>
      </c>
      <c r="D746" s="35" t="str">
        <f>IFERROR(IF($C$1&lt;&gt;"",INDEX(OUT!$D$4:$D$1300,MATCH($B746,OUT!$U$4:$U$1300,0),1),"")," ")</f>
        <v xml:space="preserve"> </v>
      </c>
      <c r="E746" s="35" t="str">
        <f t="shared" ref="E746" si="1430">IF(AND($C$1&lt;&gt;"",ISNUMBER(B746)),"منصرف","")</f>
        <v/>
      </c>
      <c r="F746" s="18" t="str">
        <f>IFERROR(IF($C$1&lt;&gt;"",INDEX(OUT!$G$4:$G$1300,MATCH($B746,OUT!$U$4:$U$1300,0),1),"")," ")</f>
        <v xml:space="preserve"> </v>
      </c>
      <c r="G746" s="32" t="str">
        <f>IFERROR(IF($C$1&lt;&gt;"",INDEX(OUT!$H$4:$H$1300,MATCH($B746,OUT!$U$4:$U$1300,0),1),"")," ")</f>
        <v xml:space="preserve"> </v>
      </c>
      <c r="H746" s="34" t="str">
        <f>IFERROR(IF($C$1&lt;&gt;"",INDEX(OUT!$I$4:$I$1300,MATCH($B746,OUT!$U$4:$U$1300,0),1),"")," ")</f>
        <v xml:space="preserve"> </v>
      </c>
    </row>
    <row r="747" spans="2:8" ht="15.75">
      <c r="B747" s="31" t="str">
        <f t="shared" si="1386"/>
        <v/>
      </c>
      <c r="C747" s="36" t="str">
        <f>IFERROR(IF($C$1&lt;&gt;"",INDEX('RE-Supplier'!$C$4:$C$1300,MATCH($B747,'RE-Supplier'!$U$4:$U$1300,0),1),"")," ")</f>
        <v xml:space="preserve"> </v>
      </c>
      <c r="D747" s="35" t="str">
        <f>IFERROR(IF($C$1&lt;&gt;"",INDEX('RE-Supplier'!$D$4:$D$1300,MATCH($B747,'RE-Supplier'!$U$4:$U$1300,0),1),"")," ")</f>
        <v xml:space="preserve"> </v>
      </c>
      <c r="E747" s="35" t="str">
        <f t="shared" ref="E747" si="1431">IF(AND($C$1&lt;&gt;"",ISNUMBER(B747)),"مرتجع مورد","")</f>
        <v/>
      </c>
      <c r="F747" s="18" t="str">
        <f>IFERROR(IF($C$1&lt;&gt;"",INDEX('RE-Supplier'!$G$4:$G$1300,MATCH($B747,'RE-Supplier'!$U$4:$U$1300,0),1),"")," ")</f>
        <v xml:space="preserve"> </v>
      </c>
      <c r="G747" s="32" t="str">
        <f>IFERROR(IF($C$1&lt;&gt;"",INDEX('RE-Supplier'!$H$4:$H$1300,MATCH($B747,'RE-Supplier'!$U$4:$U$1300,0),1),"")," ")</f>
        <v xml:space="preserve"> </v>
      </c>
      <c r="H747" s="34" t="str">
        <f>IFERROR(IF($C$1&lt;&gt;"",INDEX('RE-Supplier'!$I$4:$I$1300,MATCH($B747,'RE-Supplier'!$U$4:$U$1300,0),1),"")," ")</f>
        <v xml:space="preserve"> </v>
      </c>
    </row>
    <row r="748" spans="2:8" ht="15.75">
      <c r="B748" s="29" t="str">
        <f t="shared" si="1380"/>
        <v/>
      </c>
      <c r="C748" s="36" t="str">
        <f>IFERROR(IF($C$1&lt;&gt;"",INDEX(ADD!$C$4:$C$1300,MATCH($B748,ADD!$U$4:$U$1300,0),1),"")," ")</f>
        <v xml:space="preserve"> </v>
      </c>
      <c r="D748" s="35" t="str">
        <f>IFERROR(IF($C$1&lt;&gt;"",INDEX(ADD!$D$4:$D$1300,MATCH($B748,ADD!$U$4:$U$1300,0),1),"")," ")</f>
        <v xml:space="preserve"> </v>
      </c>
      <c r="E748" s="35" t="str">
        <f t="shared" ref="E748" si="1432">IF(AND($C$1&lt;&gt;"",ISNUMBER(B748)),"وارد","")</f>
        <v/>
      </c>
      <c r="F748" s="18" t="str">
        <f>IFERROR(IF($C$1&lt;&gt;"",INDEX(ADD!$G$4:$G$1300,MATCH($B748,ADD!$U$4:$U$1300,0),1),"")," ")</f>
        <v xml:space="preserve"> </v>
      </c>
      <c r="G748" s="32" t="str">
        <f>IFERROR(IF($C$1&lt;&gt;"",INDEX(ADD!$H$4:$H$1300,MATCH($B748,ADD!$U$4:$U$1300,0),1),"")," ")</f>
        <v xml:space="preserve"> </v>
      </c>
      <c r="H748" s="34" t="str">
        <f>IFERROR(IF($C$1&lt;&gt;"",INDEX(ADD!$I$4:$I$1300,MATCH($B748,ADD!$U$4:$U$1300,0),1),"")," ")</f>
        <v xml:space="preserve"> </v>
      </c>
    </row>
    <row r="749" spans="2:8" ht="15.75">
      <c r="B749" s="30" t="str">
        <f t="shared" si="1382"/>
        <v/>
      </c>
      <c r="C749" s="36" t="str">
        <f>IFERROR(IF($C$1&lt;&gt;"",INDEX('RE-coustmer'!$C$4:$C$1300,MATCH($B749,'RE-coustmer'!$U$4:$U$1300,0),1),"")," ")</f>
        <v xml:space="preserve"> </v>
      </c>
      <c r="D749" s="35" t="str">
        <f>IFERROR(IF($C$1&lt;&gt;"",INDEX('RE-coustmer'!$D$4:$D$1300,MATCH($B749,'RE-coustmer'!$U$4:$U$1300,0),1),"")," ")</f>
        <v xml:space="preserve"> </v>
      </c>
      <c r="E749" s="35" t="str">
        <f t="shared" ref="E749" si="1433">IF(AND($C$1&lt;&gt;"",ISNUMBER(B749)),"مرتجع عميل","")</f>
        <v/>
      </c>
      <c r="F749" s="18" t="str">
        <f>IFERROR(IF($C$1&lt;&gt;"",INDEX('RE-coustmer'!$G$4:$G$1300,MATCH($B749,OUT!$U$4:$U$1300,0),1),"")," ")</f>
        <v xml:space="preserve"> </v>
      </c>
      <c r="G749" s="32" t="str">
        <f>IFERROR(IF($C$1&lt;&gt;"",INDEX('RE-coustmer'!$H$4:$H$1300,MATCH($B749,'RE-coustmer'!$U$4:$U$1300,0),1),"")," ")</f>
        <v xml:space="preserve"> </v>
      </c>
      <c r="H749" s="34" t="str">
        <f>IFERROR(IF($C$1&lt;&gt;"",INDEX('RE-coustmer'!$I$4:$I$1300,MATCH($B749,'RE-coustmer'!$U$4:$U$1300,0),1),"")," ")</f>
        <v xml:space="preserve"> </v>
      </c>
    </row>
    <row r="750" spans="2:8" ht="15.75">
      <c r="B750" s="8" t="str">
        <f t="shared" si="1384"/>
        <v/>
      </c>
      <c r="C750" s="36" t="str">
        <f>IFERROR(IF($C$1&lt;&gt;"",INDEX(OUT!$C$4:$C$1300,MATCH($B750,OUT!$U$4:$U$1300,0),1),"")," ")</f>
        <v xml:space="preserve"> </v>
      </c>
      <c r="D750" s="35" t="str">
        <f>IFERROR(IF($C$1&lt;&gt;"",INDEX(OUT!$D$4:$D$1300,MATCH($B750,OUT!$U$4:$U$1300,0),1),"")," ")</f>
        <v xml:space="preserve"> </v>
      </c>
      <c r="E750" s="35" t="str">
        <f t="shared" ref="E750" si="1434">IF(AND($C$1&lt;&gt;"",ISNUMBER(B750)),"منصرف","")</f>
        <v/>
      </c>
      <c r="F750" s="18" t="str">
        <f>IFERROR(IF($C$1&lt;&gt;"",INDEX(OUT!$G$4:$G$1300,MATCH($B750,OUT!$U$4:$U$1300,0),1),"")," ")</f>
        <v xml:space="preserve"> </v>
      </c>
      <c r="G750" s="32" t="str">
        <f>IFERROR(IF($C$1&lt;&gt;"",INDEX(OUT!$H$4:$H$1300,MATCH($B750,OUT!$U$4:$U$1300,0),1),"")," ")</f>
        <v xml:space="preserve"> </v>
      </c>
      <c r="H750" s="34" t="str">
        <f>IFERROR(IF($C$1&lt;&gt;"",INDEX(OUT!$I$4:$I$1300,MATCH($B750,OUT!$U$4:$U$1300,0),1),"")," ")</f>
        <v xml:space="preserve"> </v>
      </c>
    </row>
    <row r="751" spans="2:8" ht="15.75">
      <c r="B751" s="31" t="str">
        <f t="shared" si="1386"/>
        <v/>
      </c>
      <c r="C751" s="36" t="str">
        <f>IFERROR(IF($C$1&lt;&gt;"",INDEX('RE-Supplier'!$C$4:$C$1300,MATCH($B751,'RE-Supplier'!$U$4:$U$1300,0),1),"")," ")</f>
        <v xml:space="preserve"> </v>
      </c>
      <c r="D751" s="35" t="str">
        <f>IFERROR(IF($C$1&lt;&gt;"",INDEX('RE-Supplier'!$D$4:$D$1300,MATCH($B751,'RE-Supplier'!$U$4:$U$1300,0),1),"")," ")</f>
        <v xml:space="preserve"> </v>
      </c>
      <c r="E751" s="35" t="str">
        <f t="shared" ref="E751" si="1435">IF(AND($C$1&lt;&gt;"",ISNUMBER(B751)),"مرتجع مورد","")</f>
        <v/>
      </c>
      <c r="F751" s="18" t="str">
        <f>IFERROR(IF($C$1&lt;&gt;"",INDEX('RE-Supplier'!$G$4:$G$1300,MATCH($B751,'RE-Supplier'!$U$4:$U$1300,0),1),"")," ")</f>
        <v xml:space="preserve"> </v>
      </c>
      <c r="G751" s="32" t="str">
        <f>IFERROR(IF($C$1&lt;&gt;"",INDEX('RE-Supplier'!$H$4:$H$1300,MATCH($B751,'RE-Supplier'!$U$4:$U$1300,0),1),"")," ")</f>
        <v xml:space="preserve"> </v>
      </c>
      <c r="H751" s="34" t="str">
        <f>IFERROR(IF($C$1&lt;&gt;"",INDEX('RE-Supplier'!$I$4:$I$1300,MATCH($B751,'RE-Supplier'!$U$4:$U$1300,0),1),"")," ")</f>
        <v xml:space="preserve"> </v>
      </c>
    </row>
    <row r="752" spans="2:8" ht="15.75">
      <c r="B752" s="29" t="str">
        <f t="shared" si="1380"/>
        <v/>
      </c>
      <c r="C752" s="36" t="str">
        <f>IFERROR(IF($C$1&lt;&gt;"",INDEX(ADD!$C$4:$C$1300,MATCH($B752,ADD!$U$4:$U$1300,0),1),"")," ")</f>
        <v xml:space="preserve"> </v>
      </c>
      <c r="D752" s="35" t="str">
        <f>IFERROR(IF($C$1&lt;&gt;"",INDEX(ADD!$D$4:$D$1300,MATCH($B752,ADD!$U$4:$U$1300,0),1),"")," ")</f>
        <v xml:space="preserve"> </v>
      </c>
      <c r="E752" s="35" t="str">
        <f t="shared" ref="E752" si="1436">IF(AND($C$1&lt;&gt;"",ISNUMBER(B752)),"وارد","")</f>
        <v/>
      </c>
      <c r="F752" s="18" t="str">
        <f>IFERROR(IF($C$1&lt;&gt;"",INDEX(ADD!$G$4:$G$1300,MATCH($B752,ADD!$U$4:$U$1300,0),1),"")," ")</f>
        <v xml:space="preserve"> </v>
      </c>
      <c r="G752" s="32" t="str">
        <f>IFERROR(IF($C$1&lt;&gt;"",INDEX(ADD!$H$4:$H$1300,MATCH($B752,ADD!$U$4:$U$1300,0),1),"")," ")</f>
        <v xml:space="preserve"> </v>
      </c>
      <c r="H752" s="34" t="str">
        <f>IFERROR(IF($C$1&lt;&gt;"",INDEX(ADD!$I$4:$I$1300,MATCH($B752,ADD!$U$4:$U$1300,0),1),"")," ")</f>
        <v xml:space="preserve"> </v>
      </c>
    </row>
    <row r="753" spans="2:8" ht="15.75">
      <c r="B753" s="30" t="str">
        <f t="shared" si="1382"/>
        <v/>
      </c>
      <c r="C753" s="36" t="str">
        <f>IFERROR(IF($C$1&lt;&gt;"",INDEX('RE-coustmer'!$C$4:$C$1300,MATCH($B753,'RE-coustmer'!$U$4:$U$1300,0),1),"")," ")</f>
        <v xml:space="preserve"> </v>
      </c>
      <c r="D753" s="35" t="str">
        <f>IFERROR(IF($C$1&lt;&gt;"",INDEX('RE-coustmer'!$D$4:$D$1300,MATCH($B753,'RE-coustmer'!$U$4:$U$1300,0),1),"")," ")</f>
        <v xml:space="preserve"> </v>
      </c>
      <c r="E753" s="35" t="str">
        <f t="shared" ref="E753" si="1437">IF(AND($C$1&lt;&gt;"",ISNUMBER(B753)),"مرتجع عميل","")</f>
        <v/>
      </c>
      <c r="F753" s="18" t="str">
        <f>IFERROR(IF($C$1&lt;&gt;"",INDEX('RE-coustmer'!$G$4:$G$1300,MATCH($B753,OUT!$U$4:$U$1300,0),1),"")," ")</f>
        <v xml:space="preserve"> </v>
      </c>
      <c r="G753" s="32" t="str">
        <f>IFERROR(IF($C$1&lt;&gt;"",INDEX('RE-coustmer'!$H$4:$H$1300,MATCH($B753,'RE-coustmer'!$U$4:$U$1300,0),1),"")," ")</f>
        <v xml:space="preserve"> </v>
      </c>
      <c r="H753" s="34" t="str">
        <f>IFERROR(IF($C$1&lt;&gt;"",INDEX('RE-coustmer'!$I$4:$I$1300,MATCH($B753,'RE-coustmer'!$U$4:$U$1300,0),1),"")," ")</f>
        <v xml:space="preserve"> </v>
      </c>
    </row>
    <row r="754" spans="2:8" ht="15.75">
      <c r="B754" s="8" t="str">
        <f t="shared" si="1384"/>
        <v/>
      </c>
      <c r="C754" s="36" t="str">
        <f>IFERROR(IF($C$1&lt;&gt;"",INDEX(OUT!$C$4:$C$1300,MATCH($B754,OUT!$U$4:$U$1300,0),1),"")," ")</f>
        <v xml:space="preserve"> </v>
      </c>
      <c r="D754" s="35" t="str">
        <f>IFERROR(IF($C$1&lt;&gt;"",INDEX(OUT!$D$4:$D$1300,MATCH($B754,OUT!$U$4:$U$1300,0),1),"")," ")</f>
        <v xml:space="preserve"> </v>
      </c>
      <c r="E754" s="35" t="str">
        <f t="shared" ref="E754" si="1438">IF(AND($C$1&lt;&gt;"",ISNUMBER(B754)),"منصرف","")</f>
        <v/>
      </c>
      <c r="F754" s="18" t="str">
        <f>IFERROR(IF($C$1&lt;&gt;"",INDEX(OUT!$G$4:$G$1300,MATCH($B754,OUT!$U$4:$U$1300,0),1),"")," ")</f>
        <v xml:space="preserve"> </v>
      </c>
      <c r="G754" s="32" t="str">
        <f>IFERROR(IF($C$1&lt;&gt;"",INDEX(OUT!$H$4:$H$1300,MATCH($B754,OUT!$U$4:$U$1300,0),1),"")," ")</f>
        <v xml:space="preserve"> </v>
      </c>
      <c r="H754" s="34" t="str">
        <f>IFERROR(IF($C$1&lt;&gt;"",INDEX(OUT!$I$4:$I$1300,MATCH($B754,OUT!$U$4:$U$1300,0),1),"")," ")</f>
        <v xml:space="preserve"> </v>
      </c>
    </row>
    <row r="755" spans="2:8" ht="15.75">
      <c r="B755" s="31" t="str">
        <f t="shared" si="1386"/>
        <v/>
      </c>
      <c r="C755" s="36" t="str">
        <f>IFERROR(IF($C$1&lt;&gt;"",INDEX('RE-Supplier'!$C$4:$C$1300,MATCH($B755,'RE-Supplier'!$U$4:$U$1300,0),1),"")," ")</f>
        <v xml:space="preserve"> </v>
      </c>
      <c r="D755" s="35" t="str">
        <f>IFERROR(IF($C$1&lt;&gt;"",INDEX('RE-Supplier'!$D$4:$D$1300,MATCH($B755,'RE-Supplier'!$U$4:$U$1300,0),1),"")," ")</f>
        <v xml:space="preserve"> </v>
      </c>
      <c r="E755" s="35" t="str">
        <f t="shared" ref="E755" si="1439">IF(AND($C$1&lt;&gt;"",ISNUMBER(B755)),"مرتجع مورد","")</f>
        <v/>
      </c>
      <c r="F755" s="18" t="str">
        <f>IFERROR(IF($C$1&lt;&gt;"",INDEX('RE-Supplier'!$G$4:$G$1300,MATCH($B755,'RE-Supplier'!$U$4:$U$1300,0),1),"")," ")</f>
        <v xml:space="preserve"> </v>
      </c>
      <c r="G755" s="32" t="str">
        <f>IFERROR(IF($C$1&lt;&gt;"",INDEX('RE-Supplier'!$H$4:$H$1300,MATCH($B755,'RE-Supplier'!$U$4:$U$1300,0),1),"")," ")</f>
        <v xml:space="preserve"> </v>
      </c>
      <c r="H755" s="34" t="str">
        <f>IFERROR(IF($C$1&lt;&gt;"",INDEX('RE-Supplier'!$I$4:$I$1300,MATCH($B755,'RE-Supplier'!$U$4:$U$1300,0),1),"")," ")</f>
        <v xml:space="preserve"> </v>
      </c>
    </row>
    <row r="756" spans="2:8" ht="15.75">
      <c r="B756" s="29" t="str">
        <f t="shared" si="1380"/>
        <v/>
      </c>
      <c r="C756" s="36" t="str">
        <f>IFERROR(IF($C$1&lt;&gt;"",INDEX(ADD!$C$4:$C$1300,MATCH($B756,ADD!$U$4:$U$1300,0),1),"")," ")</f>
        <v xml:space="preserve"> </v>
      </c>
      <c r="D756" s="35" t="str">
        <f>IFERROR(IF($C$1&lt;&gt;"",INDEX(ADD!$D$4:$D$1300,MATCH($B756,ADD!$U$4:$U$1300,0),1),"")," ")</f>
        <v xml:space="preserve"> </v>
      </c>
      <c r="E756" s="35" t="str">
        <f t="shared" ref="E756" si="1440">IF(AND($C$1&lt;&gt;"",ISNUMBER(B756)),"وارد","")</f>
        <v/>
      </c>
      <c r="F756" s="18" t="str">
        <f>IFERROR(IF($C$1&lt;&gt;"",INDEX(ADD!$G$4:$G$1300,MATCH($B756,ADD!$U$4:$U$1300,0),1),"")," ")</f>
        <v xml:space="preserve"> </v>
      </c>
      <c r="G756" s="32" t="str">
        <f>IFERROR(IF($C$1&lt;&gt;"",INDEX(ADD!$H$4:$H$1300,MATCH($B756,ADD!$U$4:$U$1300,0),1),"")," ")</f>
        <v xml:space="preserve"> </v>
      </c>
      <c r="H756" s="34" t="str">
        <f>IFERROR(IF($C$1&lt;&gt;"",INDEX(ADD!$I$4:$I$1300,MATCH($B756,ADD!$U$4:$U$1300,0),1),"")," ")</f>
        <v xml:space="preserve"> </v>
      </c>
    </row>
    <row r="757" spans="2:8" ht="15.75">
      <c r="B757" s="30" t="str">
        <f t="shared" si="1382"/>
        <v/>
      </c>
      <c r="C757" s="36" t="str">
        <f>IFERROR(IF($C$1&lt;&gt;"",INDEX('RE-coustmer'!$C$4:$C$1300,MATCH($B757,'RE-coustmer'!$U$4:$U$1300,0),1),"")," ")</f>
        <v xml:space="preserve"> </v>
      </c>
      <c r="D757" s="35" t="str">
        <f>IFERROR(IF($C$1&lt;&gt;"",INDEX('RE-coustmer'!$D$4:$D$1300,MATCH($B757,'RE-coustmer'!$U$4:$U$1300,0),1),"")," ")</f>
        <v xml:space="preserve"> </v>
      </c>
      <c r="E757" s="35" t="str">
        <f t="shared" ref="E757" si="1441">IF(AND($C$1&lt;&gt;"",ISNUMBER(B757)),"مرتجع عميل","")</f>
        <v/>
      </c>
      <c r="F757" s="18" t="str">
        <f>IFERROR(IF($C$1&lt;&gt;"",INDEX('RE-coustmer'!$G$4:$G$1300,MATCH($B757,OUT!$U$4:$U$1300,0),1),"")," ")</f>
        <v xml:space="preserve"> </v>
      </c>
      <c r="G757" s="32" t="str">
        <f>IFERROR(IF($C$1&lt;&gt;"",INDEX('RE-coustmer'!$H$4:$H$1300,MATCH($B757,'RE-coustmer'!$U$4:$U$1300,0),1),"")," ")</f>
        <v xml:space="preserve"> </v>
      </c>
      <c r="H757" s="34" t="str">
        <f>IFERROR(IF($C$1&lt;&gt;"",INDEX('RE-coustmer'!$I$4:$I$1300,MATCH($B757,'RE-coustmer'!$U$4:$U$1300,0),1),"")," ")</f>
        <v xml:space="preserve"> </v>
      </c>
    </row>
    <row r="758" spans="2:8" ht="15.75">
      <c r="B758" s="8" t="str">
        <f t="shared" si="1384"/>
        <v/>
      </c>
      <c r="C758" s="36" t="str">
        <f>IFERROR(IF($C$1&lt;&gt;"",INDEX(OUT!$C$4:$C$1300,MATCH($B758,OUT!$U$4:$U$1300,0),1),"")," ")</f>
        <v xml:space="preserve"> </v>
      </c>
      <c r="D758" s="35" t="str">
        <f>IFERROR(IF($C$1&lt;&gt;"",INDEX(OUT!$D$4:$D$1300,MATCH($B758,OUT!$U$4:$U$1300,0),1),"")," ")</f>
        <v xml:space="preserve"> </v>
      </c>
      <c r="E758" s="35" t="str">
        <f t="shared" ref="E758" si="1442">IF(AND($C$1&lt;&gt;"",ISNUMBER(B758)),"منصرف","")</f>
        <v/>
      </c>
      <c r="F758" s="18" t="str">
        <f>IFERROR(IF($C$1&lt;&gt;"",INDEX(OUT!$G$4:$G$1300,MATCH($B758,OUT!$U$4:$U$1300,0),1),"")," ")</f>
        <v xml:space="preserve"> </v>
      </c>
      <c r="G758" s="32" t="str">
        <f>IFERROR(IF($C$1&lt;&gt;"",INDEX(OUT!$H$4:$H$1300,MATCH($B758,OUT!$U$4:$U$1300,0),1),"")," ")</f>
        <v xml:space="preserve"> </v>
      </c>
      <c r="H758" s="34" t="str">
        <f>IFERROR(IF($C$1&lt;&gt;"",INDEX(OUT!$I$4:$I$1300,MATCH($B758,OUT!$U$4:$U$1300,0),1),"")," ")</f>
        <v xml:space="preserve"> </v>
      </c>
    </row>
    <row r="759" spans="2:8" ht="15.75">
      <c r="B759" s="31" t="str">
        <f t="shared" si="1386"/>
        <v/>
      </c>
      <c r="C759" s="36" t="str">
        <f>IFERROR(IF($C$1&lt;&gt;"",INDEX('RE-Supplier'!$C$4:$C$1300,MATCH($B759,'RE-Supplier'!$U$4:$U$1300,0),1),"")," ")</f>
        <v xml:space="preserve"> </v>
      </c>
      <c r="D759" s="35" t="str">
        <f>IFERROR(IF($C$1&lt;&gt;"",INDEX('RE-Supplier'!$D$4:$D$1300,MATCH($B759,'RE-Supplier'!$U$4:$U$1300,0),1),"")," ")</f>
        <v xml:space="preserve"> </v>
      </c>
      <c r="E759" s="35" t="str">
        <f t="shared" ref="E759" si="1443">IF(AND($C$1&lt;&gt;"",ISNUMBER(B759)),"مرتجع مورد","")</f>
        <v/>
      </c>
      <c r="F759" s="18" t="str">
        <f>IFERROR(IF($C$1&lt;&gt;"",INDEX('RE-Supplier'!$G$4:$G$1300,MATCH($B759,'RE-Supplier'!$U$4:$U$1300,0),1),"")," ")</f>
        <v xml:space="preserve"> </v>
      </c>
      <c r="G759" s="32" t="str">
        <f>IFERROR(IF($C$1&lt;&gt;"",INDEX('RE-Supplier'!$H$4:$H$1300,MATCH($B759,'RE-Supplier'!$U$4:$U$1300,0),1),"")," ")</f>
        <v xml:space="preserve"> </v>
      </c>
      <c r="H759" s="34" t="str">
        <f>IFERROR(IF($C$1&lt;&gt;"",INDEX('RE-Supplier'!$I$4:$I$1300,MATCH($B759,'RE-Supplier'!$U$4:$U$1300,0),1),"")," ")</f>
        <v xml:space="preserve"> </v>
      </c>
    </row>
    <row r="760" spans="2:8" ht="15.75">
      <c r="B760" s="29" t="str">
        <f t="shared" si="1380"/>
        <v/>
      </c>
      <c r="C760" s="36" t="str">
        <f>IFERROR(IF($C$1&lt;&gt;"",INDEX(ADD!$C$4:$C$1300,MATCH($B760,ADD!$U$4:$U$1300,0),1),"")," ")</f>
        <v xml:space="preserve"> </v>
      </c>
      <c r="D760" s="35" t="str">
        <f>IFERROR(IF($C$1&lt;&gt;"",INDEX(ADD!$D$4:$D$1300,MATCH($B760,ADD!$U$4:$U$1300,0),1),"")," ")</f>
        <v xml:space="preserve"> </v>
      </c>
      <c r="E760" s="35" t="str">
        <f t="shared" ref="E760" si="1444">IF(AND($C$1&lt;&gt;"",ISNUMBER(B760)),"وارد","")</f>
        <v/>
      </c>
      <c r="F760" s="18" t="str">
        <f>IFERROR(IF($C$1&lt;&gt;"",INDEX(ADD!$G$4:$G$1300,MATCH($B760,ADD!$U$4:$U$1300,0),1),"")," ")</f>
        <v xml:space="preserve"> </v>
      </c>
      <c r="G760" s="32" t="str">
        <f>IFERROR(IF($C$1&lt;&gt;"",INDEX(ADD!$H$4:$H$1300,MATCH($B760,ADD!$U$4:$U$1300,0),1),"")," ")</f>
        <v xml:space="preserve"> </v>
      </c>
      <c r="H760" s="34" t="str">
        <f>IFERROR(IF($C$1&lt;&gt;"",INDEX(ADD!$I$4:$I$1300,MATCH($B760,ADD!$U$4:$U$1300,0),1),"")," ")</f>
        <v xml:space="preserve"> </v>
      </c>
    </row>
    <row r="761" spans="2:8" ht="15.75">
      <c r="B761" s="30" t="str">
        <f t="shared" si="1382"/>
        <v/>
      </c>
      <c r="C761" s="36" t="str">
        <f>IFERROR(IF($C$1&lt;&gt;"",INDEX('RE-coustmer'!$C$4:$C$1300,MATCH($B761,'RE-coustmer'!$U$4:$U$1300,0),1),"")," ")</f>
        <v xml:space="preserve"> </v>
      </c>
      <c r="D761" s="35" t="str">
        <f>IFERROR(IF($C$1&lt;&gt;"",INDEX('RE-coustmer'!$D$4:$D$1300,MATCH($B761,'RE-coustmer'!$U$4:$U$1300,0),1),"")," ")</f>
        <v xml:space="preserve"> </v>
      </c>
      <c r="E761" s="35" t="str">
        <f t="shared" ref="E761" si="1445">IF(AND($C$1&lt;&gt;"",ISNUMBER(B761)),"مرتجع عميل","")</f>
        <v/>
      </c>
      <c r="F761" s="18" t="str">
        <f>IFERROR(IF($C$1&lt;&gt;"",INDEX('RE-coustmer'!$G$4:$G$1300,MATCH($B761,OUT!$U$4:$U$1300,0),1),"")," ")</f>
        <v xml:space="preserve"> </v>
      </c>
      <c r="G761" s="32" t="str">
        <f>IFERROR(IF($C$1&lt;&gt;"",INDEX('RE-coustmer'!$H$4:$H$1300,MATCH($B761,'RE-coustmer'!$U$4:$U$1300,0),1),"")," ")</f>
        <v xml:space="preserve"> </v>
      </c>
      <c r="H761" s="34" t="str">
        <f>IFERROR(IF($C$1&lt;&gt;"",INDEX('RE-coustmer'!$I$4:$I$1300,MATCH($B761,'RE-coustmer'!$U$4:$U$1300,0),1),"")," ")</f>
        <v xml:space="preserve"> </v>
      </c>
    </row>
    <row r="762" spans="2:8" ht="15.75">
      <c r="B762" s="8" t="str">
        <f t="shared" si="1384"/>
        <v/>
      </c>
      <c r="C762" s="36" t="str">
        <f>IFERROR(IF($C$1&lt;&gt;"",INDEX(OUT!$C$4:$C$1300,MATCH($B762,OUT!$U$4:$U$1300,0),1),"")," ")</f>
        <v xml:space="preserve"> </v>
      </c>
      <c r="D762" s="35" t="str">
        <f>IFERROR(IF($C$1&lt;&gt;"",INDEX(OUT!$D$4:$D$1300,MATCH($B762,OUT!$U$4:$U$1300,0),1),"")," ")</f>
        <v xml:space="preserve"> </v>
      </c>
      <c r="E762" s="35" t="str">
        <f t="shared" ref="E762" si="1446">IF(AND($C$1&lt;&gt;"",ISNUMBER(B762)),"منصرف","")</f>
        <v/>
      </c>
      <c r="F762" s="18" t="str">
        <f>IFERROR(IF($C$1&lt;&gt;"",INDEX(OUT!$G$4:$G$1300,MATCH($B762,OUT!$U$4:$U$1300,0),1),"")," ")</f>
        <v xml:space="preserve"> </v>
      </c>
      <c r="G762" s="32" t="str">
        <f>IFERROR(IF($C$1&lt;&gt;"",INDEX(OUT!$H$4:$H$1300,MATCH($B762,OUT!$U$4:$U$1300,0),1),"")," ")</f>
        <v xml:space="preserve"> </v>
      </c>
      <c r="H762" s="34" t="str">
        <f>IFERROR(IF($C$1&lt;&gt;"",INDEX(OUT!$I$4:$I$1300,MATCH($B762,OUT!$U$4:$U$1300,0),1),"")," ")</f>
        <v xml:space="preserve"> </v>
      </c>
    </row>
    <row r="763" spans="2:8" ht="15.75">
      <c r="B763" s="31" t="str">
        <f t="shared" si="1386"/>
        <v/>
      </c>
      <c r="C763" s="36" t="str">
        <f>IFERROR(IF($C$1&lt;&gt;"",INDEX('RE-Supplier'!$C$4:$C$1300,MATCH($B763,'RE-Supplier'!$U$4:$U$1300,0),1),"")," ")</f>
        <v xml:space="preserve"> </v>
      </c>
      <c r="D763" s="35" t="str">
        <f>IFERROR(IF($C$1&lt;&gt;"",INDEX('RE-Supplier'!$D$4:$D$1300,MATCH($B763,'RE-Supplier'!$U$4:$U$1300,0),1),"")," ")</f>
        <v xml:space="preserve"> </v>
      </c>
      <c r="E763" s="35" t="str">
        <f t="shared" ref="E763" si="1447">IF(AND($C$1&lt;&gt;"",ISNUMBER(B763)),"مرتجع مورد","")</f>
        <v/>
      </c>
      <c r="F763" s="18" t="str">
        <f>IFERROR(IF($C$1&lt;&gt;"",INDEX('RE-Supplier'!$G$4:$G$1300,MATCH($B763,'RE-Supplier'!$U$4:$U$1300,0),1),"")," ")</f>
        <v xml:space="preserve"> </v>
      </c>
      <c r="G763" s="32" t="str">
        <f>IFERROR(IF($C$1&lt;&gt;"",INDEX('RE-Supplier'!$H$4:$H$1300,MATCH($B763,'RE-Supplier'!$U$4:$U$1300,0),1),"")," ")</f>
        <v xml:space="preserve"> </v>
      </c>
      <c r="H763" s="34" t="str">
        <f>IFERROR(IF($C$1&lt;&gt;"",INDEX('RE-Supplier'!$I$4:$I$1300,MATCH($B763,'RE-Supplier'!$U$4:$U$1300,0),1),"")," ")</f>
        <v xml:space="preserve"> </v>
      </c>
    </row>
    <row r="764" spans="2:8" ht="15.75">
      <c r="B764" s="29" t="str">
        <f t="shared" ref="B764:B824" si="1448">IF(AND($M$5&gt;0,B760&lt;$M$5),B760+1,"")</f>
        <v/>
      </c>
      <c r="C764" s="36" t="str">
        <f>IFERROR(IF($C$1&lt;&gt;"",INDEX(ADD!$C$4:$C$1300,MATCH($B764,ADD!$U$4:$U$1300,0),1),"")," ")</f>
        <v xml:space="preserve"> </v>
      </c>
      <c r="D764" s="35" t="str">
        <f>IFERROR(IF($C$1&lt;&gt;"",INDEX(ADD!$D$4:$D$1300,MATCH($B764,ADD!$U$4:$U$1300,0),1),"")," ")</f>
        <v xml:space="preserve"> </v>
      </c>
      <c r="E764" s="35" t="str">
        <f t="shared" ref="E764" si="1449">IF(AND($C$1&lt;&gt;"",ISNUMBER(B764)),"وارد","")</f>
        <v/>
      </c>
      <c r="F764" s="18" t="str">
        <f>IFERROR(IF($C$1&lt;&gt;"",INDEX(ADD!$G$4:$G$1300,MATCH($B764,ADD!$U$4:$U$1300,0),1),"")," ")</f>
        <v xml:space="preserve"> </v>
      </c>
      <c r="G764" s="32" t="str">
        <f>IFERROR(IF($C$1&lt;&gt;"",INDEX(ADD!$H$4:$H$1300,MATCH($B764,ADD!$U$4:$U$1300,0),1),"")," ")</f>
        <v xml:space="preserve"> </v>
      </c>
      <c r="H764" s="34" t="str">
        <f>IFERROR(IF($C$1&lt;&gt;"",INDEX(ADD!$I$4:$I$1300,MATCH($B764,ADD!$U$4:$U$1300,0),1),"")," ")</f>
        <v xml:space="preserve"> </v>
      </c>
    </row>
    <row r="765" spans="2:8" ht="15.75">
      <c r="B765" s="30" t="str">
        <f t="shared" ref="B765:B825" si="1450">IF(AND($N$5&gt;0,B761&lt;$N$5),B761+1,"")</f>
        <v/>
      </c>
      <c r="C765" s="36" t="str">
        <f>IFERROR(IF($C$1&lt;&gt;"",INDEX('RE-coustmer'!$C$4:$C$1300,MATCH($B765,'RE-coustmer'!$U$4:$U$1300,0),1),"")," ")</f>
        <v xml:space="preserve"> </v>
      </c>
      <c r="D765" s="35" t="str">
        <f>IFERROR(IF($C$1&lt;&gt;"",INDEX('RE-coustmer'!$D$4:$D$1300,MATCH($B765,'RE-coustmer'!$U$4:$U$1300,0),1),"")," ")</f>
        <v xml:space="preserve"> </v>
      </c>
      <c r="E765" s="35" t="str">
        <f t="shared" ref="E765" si="1451">IF(AND($C$1&lt;&gt;"",ISNUMBER(B765)),"مرتجع عميل","")</f>
        <v/>
      </c>
      <c r="F765" s="18" t="str">
        <f>IFERROR(IF($C$1&lt;&gt;"",INDEX('RE-coustmer'!$G$4:$G$1300,MATCH($B765,OUT!$U$4:$U$1300,0),1),"")," ")</f>
        <v xml:space="preserve"> </v>
      </c>
      <c r="G765" s="32" t="str">
        <f>IFERROR(IF($C$1&lt;&gt;"",INDEX('RE-coustmer'!$H$4:$H$1300,MATCH($B765,'RE-coustmer'!$U$4:$U$1300,0),1),"")," ")</f>
        <v xml:space="preserve"> </v>
      </c>
      <c r="H765" s="34" t="str">
        <f>IFERROR(IF($C$1&lt;&gt;"",INDEX('RE-coustmer'!$I$4:$I$1300,MATCH($B765,'RE-coustmer'!$U$4:$U$1300,0),1),"")," ")</f>
        <v xml:space="preserve"> </v>
      </c>
    </row>
    <row r="766" spans="2:8" ht="15.75">
      <c r="B766" s="8" t="str">
        <f t="shared" ref="B766:B826" si="1452">IF(AND($O$5&gt;0,B762&lt;$O$5),B762+1,"")</f>
        <v/>
      </c>
      <c r="C766" s="36" t="str">
        <f>IFERROR(IF($C$1&lt;&gt;"",INDEX(OUT!$C$4:$C$1300,MATCH($B766,OUT!$U$4:$U$1300,0),1),"")," ")</f>
        <v xml:space="preserve"> </v>
      </c>
      <c r="D766" s="35" t="str">
        <f>IFERROR(IF($C$1&lt;&gt;"",INDEX(OUT!$D$4:$D$1300,MATCH($B766,OUT!$U$4:$U$1300,0),1),"")," ")</f>
        <v xml:space="preserve"> </v>
      </c>
      <c r="E766" s="35" t="str">
        <f t="shared" ref="E766" si="1453">IF(AND($C$1&lt;&gt;"",ISNUMBER(B766)),"منصرف","")</f>
        <v/>
      </c>
      <c r="F766" s="18" t="str">
        <f>IFERROR(IF($C$1&lt;&gt;"",INDEX(OUT!$G$4:$G$1300,MATCH($B766,OUT!$U$4:$U$1300,0),1),"")," ")</f>
        <v xml:space="preserve"> </v>
      </c>
      <c r="G766" s="32" t="str">
        <f>IFERROR(IF($C$1&lt;&gt;"",INDEX(OUT!$H$4:$H$1300,MATCH($B766,OUT!$U$4:$U$1300,0),1),"")," ")</f>
        <v xml:space="preserve"> </v>
      </c>
      <c r="H766" s="34" t="str">
        <f>IFERROR(IF($C$1&lt;&gt;"",INDEX(OUT!$I$4:$I$1300,MATCH($B766,OUT!$U$4:$U$1300,0),1),"")," ")</f>
        <v xml:space="preserve"> </v>
      </c>
    </row>
    <row r="767" spans="2:8" ht="15.75">
      <c r="B767" s="31" t="str">
        <f t="shared" ref="B767:B827" si="1454">IF(AND($P$5&gt;0,B763&lt;$M$5),B763+1,"")</f>
        <v/>
      </c>
      <c r="C767" s="36" t="str">
        <f>IFERROR(IF($C$1&lt;&gt;"",INDEX('RE-Supplier'!$C$4:$C$1300,MATCH($B767,'RE-Supplier'!$U$4:$U$1300,0),1),"")," ")</f>
        <v xml:space="preserve"> </v>
      </c>
      <c r="D767" s="35" t="str">
        <f>IFERROR(IF($C$1&lt;&gt;"",INDEX('RE-Supplier'!$D$4:$D$1300,MATCH($B767,'RE-Supplier'!$U$4:$U$1300,0),1),"")," ")</f>
        <v xml:space="preserve"> </v>
      </c>
      <c r="E767" s="35" t="str">
        <f t="shared" ref="E767" si="1455">IF(AND($C$1&lt;&gt;"",ISNUMBER(B767)),"مرتجع مورد","")</f>
        <v/>
      </c>
      <c r="F767" s="18" t="str">
        <f>IFERROR(IF($C$1&lt;&gt;"",INDEX('RE-Supplier'!$G$4:$G$1300,MATCH($B767,'RE-Supplier'!$U$4:$U$1300,0),1),"")," ")</f>
        <v xml:space="preserve"> </v>
      </c>
      <c r="G767" s="32" t="str">
        <f>IFERROR(IF($C$1&lt;&gt;"",INDEX('RE-Supplier'!$H$4:$H$1300,MATCH($B767,'RE-Supplier'!$U$4:$U$1300,0),1),"")," ")</f>
        <v xml:space="preserve"> </v>
      </c>
      <c r="H767" s="34" t="str">
        <f>IFERROR(IF($C$1&lt;&gt;"",INDEX('RE-Supplier'!$I$4:$I$1300,MATCH($B767,'RE-Supplier'!$U$4:$U$1300,0),1),"")," ")</f>
        <v xml:space="preserve"> </v>
      </c>
    </row>
    <row r="768" spans="2:8" ht="15.75">
      <c r="B768" s="29" t="str">
        <f t="shared" si="1448"/>
        <v/>
      </c>
      <c r="C768" s="36" t="str">
        <f>IFERROR(IF($C$1&lt;&gt;"",INDEX(ADD!$C$4:$C$1300,MATCH($B768,ADD!$U$4:$U$1300,0),1),"")," ")</f>
        <v xml:space="preserve"> </v>
      </c>
      <c r="D768" s="35" t="str">
        <f>IFERROR(IF($C$1&lt;&gt;"",INDEX(ADD!$D$4:$D$1300,MATCH($B768,ADD!$U$4:$U$1300,0),1),"")," ")</f>
        <v xml:space="preserve"> </v>
      </c>
      <c r="E768" s="35" t="str">
        <f t="shared" ref="E768" si="1456">IF(AND($C$1&lt;&gt;"",ISNUMBER(B768)),"وارد","")</f>
        <v/>
      </c>
      <c r="F768" s="18" t="str">
        <f>IFERROR(IF($C$1&lt;&gt;"",INDEX(ADD!$G$4:$G$1300,MATCH($B768,ADD!$U$4:$U$1300,0),1),"")," ")</f>
        <v xml:space="preserve"> </v>
      </c>
      <c r="G768" s="32" t="str">
        <f>IFERROR(IF($C$1&lt;&gt;"",INDEX(ADD!$H$4:$H$1300,MATCH($B768,ADD!$U$4:$U$1300,0),1),"")," ")</f>
        <v xml:space="preserve"> </v>
      </c>
      <c r="H768" s="34" t="str">
        <f>IFERROR(IF($C$1&lt;&gt;"",INDEX(ADD!$I$4:$I$1300,MATCH($B768,ADD!$U$4:$U$1300,0),1),"")," ")</f>
        <v xml:space="preserve"> </v>
      </c>
    </row>
    <row r="769" spans="2:8" ht="15.75">
      <c r="B769" s="30" t="str">
        <f t="shared" si="1450"/>
        <v/>
      </c>
      <c r="C769" s="36" t="str">
        <f>IFERROR(IF($C$1&lt;&gt;"",INDEX('RE-coustmer'!$C$4:$C$1300,MATCH($B769,'RE-coustmer'!$U$4:$U$1300,0),1),"")," ")</f>
        <v xml:space="preserve"> </v>
      </c>
      <c r="D769" s="35" t="str">
        <f>IFERROR(IF($C$1&lt;&gt;"",INDEX('RE-coustmer'!$D$4:$D$1300,MATCH($B769,'RE-coustmer'!$U$4:$U$1300,0),1),"")," ")</f>
        <v xml:space="preserve"> </v>
      </c>
      <c r="E769" s="35" t="str">
        <f t="shared" ref="E769" si="1457">IF(AND($C$1&lt;&gt;"",ISNUMBER(B769)),"مرتجع عميل","")</f>
        <v/>
      </c>
      <c r="F769" s="18" t="str">
        <f>IFERROR(IF($C$1&lt;&gt;"",INDEX('RE-coustmer'!$G$4:$G$1300,MATCH($B769,OUT!$U$4:$U$1300,0),1),"")," ")</f>
        <v xml:space="preserve"> </v>
      </c>
      <c r="G769" s="32" t="str">
        <f>IFERROR(IF($C$1&lt;&gt;"",INDEX('RE-coustmer'!$H$4:$H$1300,MATCH($B769,'RE-coustmer'!$U$4:$U$1300,0),1),"")," ")</f>
        <v xml:space="preserve"> </v>
      </c>
      <c r="H769" s="34" t="str">
        <f>IFERROR(IF($C$1&lt;&gt;"",INDEX('RE-coustmer'!$I$4:$I$1300,MATCH($B769,'RE-coustmer'!$U$4:$U$1300,0),1),"")," ")</f>
        <v xml:space="preserve"> </v>
      </c>
    </row>
    <row r="770" spans="2:8" ht="15.75">
      <c r="B770" s="8" t="str">
        <f t="shared" si="1452"/>
        <v/>
      </c>
      <c r="C770" s="36" t="str">
        <f>IFERROR(IF($C$1&lt;&gt;"",INDEX(OUT!$C$4:$C$1300,MATCH($B770,OUT!$U$4:$U$1300,0),1),"")," ")</f>
        <v xml:space="preserve"> </v>
      </c>
      <c r="D770" s="35" t="str">
        <f>IFERROR(IF($C$1&lt;&gt;"",INDEX(OUT!$D$4:$D$1300,MATCH($B770,OUT!$U$4:$U$1300,0),1),"")," ")</f>
        <v xml:space="preserve"> </v>
      </c>
      <c r="E770" s="35" t="str">
        <f t="shared" ref="E770" si="1458">IF(AND($C$1&lt;&gt;"",ISNUMBER(B770)),"منصرف","")</f>
        <v/>
      </c>
      <c r="F770" s="18" t="str">
        <f>IFERROR(IF($C$1&lt;&gt;"",INDEX(OUT!$G$4:$G$1300,MATCH($B770,OUT!$U$4:$U$1300,0),1),"")," ")</f>
        <v xml:space="preserve"> </v>
      </c>
      <c r="G770" s="32" t="str">
        <f>IFERROR(IF($C$1&lt;&gt;"",INDEX(OUT!$H$4:$H$1300,MATCH($B770,OUT!$U$4:$U$1300,0),1),"")," ")</f>
        <v xml:space="preserve"> </v>
      </c>
      <c r="H770" s="34" t="str">
        <f>IFERROR(IF($C$1&lt;&gt;"",INDEX(OUT!$I$4:$I$1300,MATCH($B770,OUT!$U$4:$U$1300,0),1),"")," ")</f>
        <v xml:space="preserve"> </v>
      </c>
    </row>
    <row r="771" spans="2:8" ht="15.75">
      <c r="B771" s="31" t="str">
        <f t="shared" si="1454"/>
        <v/>
      </c>
      <c r="C771" s="36" t="str">
        <f>IFERROR(IF($C$1&lt;&gt;"",INDEX('RE-Supplier'!$C$4:$C$1300,MATCH($B771,'RE-Supplier'!$U$4:$U$1300,0),1),"")," ")</f>
        <v xml:space="preserve"> </v>
      </c>
      <c r="D771" s="35" t="str">
        <f>IFERROR(IF($C$1&lt;&gt;"",INDEX('RE-Supplier'!$D$4:$D$1300,MATCH($B771,'RE-Supplier'!$U$4:$U$1300,0),1),"")," ")</f>
        <v xml:space="preserve"> </v>
      </c>
      <c r="E771" s="35" t="str">
        <f t="shared" ref="E771" si="1459">IF(AND($C$1&lt;&gt;"",ISNUMBER(B771)),"مرتجع مورد","")</f>
        <v/>
      </c>
      <c r="F771" s="18" t="str">
        <f>IFERROR(IF($C$1&lt;&gt;"",INDEX('RE-Supplier'!$G$4:$G$1300,MATCH($B771,'RE-Supplier'!$U$4:$U$1300,0),1),"")," ")</f>
        <v xml:space="preserve"> </v>
      </c>
      <c r="G771" s="32" t="str">
        <f>IFERROR(IF($C$1&lt;&gt;"",INDEX('RE-Supplier'!$H$4:$H$1300,MATCH($B771,'RE-Supplier'!$U$4:$U$1300,0),1),"")," ")</f>
        <v xml:space="preserve"> </v>
      </c>
      <c r="H771" s="34" t="str">
        <f>IFERROR(IF($C$1&lt;&gt;"",INDEX('RE-Supplier'!$I$4:$I$1300,MATCH($B771,'RE-Supplier'!$U$4:$U$1300,0),1),"")," ")</f>
        <v xml:space="preserve"> </v>
      </c>
    </row>
    <row r="772" spans="2:8" ht="15.75">
      <c r="B772" s="29" t="str">
        <f t="shared" si="1448"/>
        <v/>
      </c>
      <c r="C772" s="36" t="str">
        <f>IFERROR(IF($C$1&lt;&gt;"",INDEX(ADD!$C$4:$C$1300,MATCH($B772,ADD!$U$4:$U$1300,0),1),"")," ")</f>
        <v xml:space="preserve"> </v>
      </c>
      <c r="D772" s="35" t="str">
        <f>IFERROR(IF($C$1&lt;&gt;"",INDEX(ADD!$D$4:$D$1300,MATCH($B772,ADD!$U$4:$U$1300,0),1),"")," ")</f>
        <v xml:space="preserve"> </v>
      </c>
      <c r="E772" s="35" t="str">
        <f t="shared" ref="E772" si="1460">IF(AND($C$1&lt;&gt;"",ISNUMBER(B772)),"وارد","")</f>
        <v/>
      </c>
      <c r="F772" s="18" t="str">
        <f>IFERROR(IF($C$1&lt;&gt;"",INDEX(ADD!$G$4:$G$1300,MATCH($B772,ADD!$U$4:$U$1300,0),1),"")," ")</f>
        <v xml:space="preserve"> </v>
      </c>
      <c r="G772" s="32" t="str">
        <f>IFERROR(IF($C$1&lt;&gt;"",INDEX(ADD!$H$4:$H$1300,MATCH($B772,ADD!$U$4:$U$1300,0),1),"")," ")</f>
        <v xml:space="preserve"> </v>
      </c>
      <c r="H772" s="34" t="str">
        <f>IFERROR(IF($C$1&lt;&gt;"",INDEX(ADD!$I$4:$I$1300,MATCH($B772,ADD!$U$4:$U$1300,0),1),"")," ")</f>
        <v xml:space="preserve"> </v>
      </c>
    </row>
    <row r="773" spans="2:8" ht="15.75">
      <c r="B773" s="30" t="str">
        <f t="shared" si="1450"/>
        <v/>
      </c>
      <c r="C773" s="36" t="str">
        <f>IFERROR(IF($C$1&lt;&gt;"",INDEX('RE-coustmer'!$C$4:$C$1300,MATCH($B773,'RE-coustmer'!$U$4:$U$1300,0),1),"")," ")</f>
        <v xml:space="preserve"> </v>
      </c>
      <c r="D773" s="35" t="str">
        <f>IFERROR(IF($C$1&lt;&gt;"",INDEX('RE-coustmer'!$D$4:$D$1300,MATCH($B773,'RE-coustmer'!$U$4:$U$1300,0),1),"")," ")</f>
        <v xml:space="preserve"> </v>
      </c>
      <c r="E773" s="35" t="str">
        <f t="shared" ref="E773" si="1461">IF(AND($C$1&lt;&gt;"",ISNUMBER(B773)),"مرتجع عميل","")</f>
        <v/>
      </c>
      <c r="F773" s="18" t="str">
        <f>IFERROR(IF($C$1&lt;&gt;"",INDEX('RE-coustmer'!$G$4:$G$1300,MATCH($B773,OUT!$U$4:$U$1300,0),1),"")," ")</f>
        <v xml:space="preserve"> </v>
      </c>
      <c r="G773" s="32" t="str">
        <f>IFERROR(IF($C$1&lt;&gt;"",INDEX('RE-coustmer'!$H$4:$H$1300,MATCH($B773,'RE-coustmer'!$U$4:$U$1300,0),1),"")," ")</f>
        <v xml:space="preserve"> </v>
      </c>
      <c r="H773" s="34" t="str">
        <f>IFERROR(IF($C$1&lt;&gt;"",INDEX('RE-coustmer'!$I$4:$I$1300,MATCH($B773,'RE-coustmer'!$U$4:$U$1300,0),1),"")," ")</f>
        <v xml:space="preserve"> </v>
      </c>
    </row>
    <row r="774" spans="2:8" ht="15.75">
      <c r="B774" s="8" t="str">
        <f t="shared" si="1452"/>
        <v/>
      </c>
      <c r="C774" s="36" t="str">
        <f>IFERROR(IF($C$1&lt;&gt;"",INDEX(OUT!$C$4:$C$1300,MATCH($B774,OUT!$U$4:$U$1300,0),1),"")," ")</f>
        <v xml:space="preserve"> </v>
      </c>
      <c r="D774" s="35" t="str">
        <f>IFERROR(IF($C$1&lt;&gt;"",INDEX(OUT!$D$4:$D$1300,MATCH($B774,OUT!$U$4:$U$1300,0),1),"")," ")</f>
        <v xml:space="preserve"> </v>
      </c>
      <c r="E774" s="35" t="str">
        <f t="shared" ref="E774" si="1462">IF(AND($C$1&lt;&gt;"",ISNUMBER(B774)),"منصرف","")</f>
        <v/>
      </c>
      <c r="F774" s="18" t="str">
        <f>IFERROR(IF($C$1&lt;&gt;"",INDEX(OUT!$G$4:$G$1300,MATCH($B774,OUT!$U$4:$U$1300,0),1),"")," ")</f>
        <v xml:space="preserve"> </v>
      </c>
      <c r="G774" s="32" t="str">
        <f>IFERROR(IF($C$1&lt;&gt;"",INDEX(OUT!$H$4:$H$1300,MATCH($B774,OUT!$U$4:$U$1300,0),1),"")," ")</f>
        <v xml:space="preserve"> </v>
      </c>
      <c r="H774" s="34" t="str">
        <f>IFERROR(IF($C$1&lt;&gt;"",INDEX(OUT!$I$4:$I$1300,MATCH($B774,OUT!$U$4:$U$1300,0),1),"")," ")</f>
        <v xml:space="preserve"> </v>
      </c>
    </row>
    <row r="775" spans="2:8" ht="15.75">
      <c r="B775" s="31" t="str">
        <f t="shared" si="1454"/>
        <v/>
      </c>
      <c r="C775" s="36" t="str">
        <f>IFERROR(IF($C$1&lt;&gt;"",INDEX('RE-Supplier'!$C$4:$C$1300,MATCH($B775,'RE-Supplier'!$U$4:$U$1300,0),1),"")," ")</f>
        <v xml:space="preserve"> </v>
      </c>
      <c r="D775" s="35" t="str">
        <f>IFERROR(IF($C$1&lt;&gt;"",INDEX('RE-Supplier'!$D$4:$D$1300,MATCH($B775,'RE-Supplier'!$U$4:$U$1300,0),1),"")," ")</f>
        <v xml:space="preserve"> </v>
      </c>
      <c r="E775" s="35" t="str">
        <f t="shared" ref="E775" si="1463">IF(AND($C$1&lt;&gt;"",ISNUMBER(B775)),"مرتجع مورد","")</f>
        <v/>
      </c>
      <c r="F775" s="18" t="str">
        <f>IFERROR(IF($C$1&lt;&gt;"",INDEX('RE-Supplier'!$G$4:$G$1300,MATCH($B775,'RE-Supplier'!$U$4:$U$1300,0),1),"")," ")</f>
        <v xml:space="preserve"> </v>
      </c>
      <c r="G775" s="32" t="str">
        <f>IFERROR(IF($C$1&lt;&gt;"",INDEX('RE-Supplier'!$H$4:$H$1300,MATCH($B775,'RE-Supplier'!$U$4:$U$1300,0),1),"")," ")</f>
        <v xml:space="preserve"> </v>
      </c>
      <c r="H775" s="34" t="str">
        <f>IFERROR(IF($C$1&lt;&gt;"",INDEX('RE-Supplier'!$I$4:$I$1300,MATCH($B775,'RE-Supplier'!$U$4:$U$1300,0),1),"")," ")</f>
        <v xml:space="preserve"> </v>
      </c>
    </row>
    <row r="776" spans="2:8" ht="15.75">
      <c r="B776" s="29" t="str">
        <f t="shared" si="1448"/>
        <v/>
      </c>
      <c r="C776" s="36" t="str">
        <f>IFERROR(IF($C$1&lt;&gt;"",INDEX(ADD!$C$4:$C$1300,MATCH($B776,ADD!$U$4:$U$1300,0),1),"")," ")</f>
        <v xml:space="preserve"> </v>
      </c>
      <c r="D776" s="35" t="str">
        <f>IFERROR(IF($C$1&lt;&gt;"",INDEX(ADD!$D$4:$D$1300,MATCH($B776,ADD!$U$4:$U$1300,0),1),"")," ")</f>
        <v xml:space="preserve"> </v>
      </c>
      <c r="E776" s="35" t="str">
        <f t="shared" ref="E776" si="1464">IF(AND($C$1&lt;&gt;"",ISNUMBER(B776)),"وارد","")</f>
        <v/>
      </c>
      <c r="F776" s="18" t="str">
        <f>IFERROR(IF($C$1&lt;&gt;"",INDEX(ADD!$G$4:$G$1300,MATCH($B776,ADD!$U$4:$U$1300,0),1),"")," ")</f>
        <v xml:space="preserve"> </v>
      </c>
      <c r="G776" s="32" t="str">
        <f>IFERROR(IF($C$1&lt;&gt;"",INDEX(ADD!$H$4:$H$1300,MATCH($B776,ADD!$U$4:$U$1300,0),1),"")," ")</f>
        <v xml:space="preserve"> </v>
      </c>
      <c r="H776" s="34" t="str">
        <f>IFERROR(IF($C$1&lt;&gt;"",INDEX(ADD!$I$4:$I$1300,MATCH($B776,ADD!$U$4:$U$1300,0),1),"")," ")</f>
        <v xml:space="preserve"> </v>
      </c>
    </row>
    <row r="777" spans="2:8" ht="15.75">
      <c r="B777" s="30" t="str">
        <f t="shared" si="1450"/>
        <v/>
      </c>
      <c r="C777" s="36" t="str">
        <f>IFERROR(IF($C$1&lt;&gt;"",INDEX('RE-coustmer'!$C$4:$C$1300,MATCH($B777,'RE-coustmer'!$U$4:$U$1300,0),1),"")," ")</f>
        <v xml:space="preserve"> </v>
      </c>
      <c r="D777" s="35" t="str">
        <f>IFERROR(IF($C$1&lt;&gt;"",INDEX('RE-coustmer'!$D$4:$D$1300,MATCH($B777,'RE-coustmer'!$U$4:$U$1300,0),1),"")," ")</f>
        <v xml:space="preserve"> </v>
      </c>
      <c r="E777" s="35" t="str">
        <f t="shared" ref="E777" si="1465">IF(AND($C$1&lt;&gt;"",ISNUMBER(B777)),"مرتجع عميل","")</f>
        <v/>
      </c>
      <c r="F777" s="18" t="str">
        <f>IFERROR(IF($C$1&lt;&gt;"",INDEX('RE-coustmer'!$G$4:$G$1300,MATCH($B777,OUT!$U$4:$U$1300,0),1),"")," ")</f>
        <v xml:space="preserve"> </v>
      </c>
      <c r="G777" s="32" t="str">
        <f>IFERROR(IF($C$1&lt;&gt;"",INDEX('RE-coustmer'!$H$4:$H$1300,MATCH($B777,'RE-coustmer'!$U$4:$U$1300,0),1),"")," ")</f>
        <v xml:space="preserve"> </v>
      </c>
      <c r="H777" s="34" t="str">
        <f>IFERROR(IF($C$1&lt;&gt;"",INDEX('RE-coustmer'!$I$4:$I$1300,MATCH($B777,'RE-coustmer'!$U$4:$U$1300,0),1),"")," ")</f>
        <v xml:space="preserve"> </v>
      </c>
    </row>
    <row r="778" spans="2:8" ht="15.75">
      <c r="B778" s="8" t="str">
        <f t="shared" si="1452"/>
        <v/>
      </c>
      <c r="C778" s="36" t="str">
        <f>IFERROR(IF($C$1&lt;&gt;"",INDEX(OUT!$C$4:$C$1300,MATCH($B778,OUT!$U$4:$U$1300,0),1),"")," ")</f>
        <v xml:space="preserve"> </v>
      </c>
      <c r="D778" s="35" t="str">
        <f>IFERROR(IF($C$1&lt;&gt;"",INDEX(OUT!$D$4:$D$1300,MATCH($B778,OUT!$U$4:$U$1300,0),1),"")," ")</f>
        <v xml:space="preserve"> </v>
      </c>
      <c r="E778" s="35" t="str">
        <f t="shared" ref="E778" si="1466">IF(AND($C$1&lt;&gt;"",ISNUMBER(B778)),"منصرف","")</f>
        <v/>
      </c>
      <c r="F778" s="18" t="str">
        <f>IFERROR(IF($C$1&lt;&gt;"",INDEX(OUT!$G$4:$G$1300,MATCH($B778,OUT!$U$4:$U$1300,0),1),"")," ")</f>
        <v xml:space="preserve"> </v>
      </c>
      <c r="G778" s="32" t="str">
        <f>IFERROR(IF($C$1&lt;&gt;"",INDEX(OUT!$H$4:$H$1300,MATCH($B778,OUT!$U$4:$U$1300,0),1),"")," ")</f>
        <v xml:space="preserve"> </v>
      </c>
      <c r="H778" s="34" t="str">
        <f>IFERROR(IF($C$1&lt;&gt;"",INDEX(OUT!$I$4:$I$1300,MATCH($B778,OUT!$U$4:$U$1300,0),1),"")," ")</f>
        <v xml:space="preserve"> </v>
      </c>
    </row>
    <row r="779" spans="2:8" ht="15.75">
      <c r="B779" s="31" t="str">
        <f t="shared" si="1454"/>
        <v/>
      </c>
      <c r="C779" s="36" t="str">
        <f>IFERROR(IF($C$1&lt;&gt;"",INDEX('RE-Supplier'!$C$4:$C$1300,MATCH($B779,'RE-Supplier'!$U$4:$U$1300,0),1),"")," ")</f>
        <v xml:space="preserve"> </v>
      </c>
      <c r="D779" s="35" t="str">
        <f>IFERROR(IF($C$1&lt;&gt;"",INDEX('RE-Supplier'!$D$4:$D$1300,MATCH($B779,'RE-Supplier'!$U$4:$U$1300,0),1),"")," ")</f>
        <v xml:space="preserve"> </v>
      </c>
      <c r="E779" s="35" t="str">
        <f t="shared" ref="E779" si="1467">IF(AND($C$1&lt;&gt;"",ISNUMBER(B779)),"مرتجع مورد","")</f>
        <v/>
      </c>
      <c r="F779" s="18" t="str">
        <f>IFERROR(IF($C$1&lt;&gt;"",INDEX('RE-Supplier'!$G$4:$G$1300,MATCH($B779,'RE-Supplier'!$U$4:$U$1300,0),1),"")," ")</f>
        <v xml:space="preserve"> </v>
      </c>
      <c r="G779" s="32" t="str">
        <f>IFERROR(IF($C$1&lt;&gt;"",INDEX('RE-Supplier'!$H$4:$H$1300,MATCH($B779,'RE-Supplier'!$U$4:$U$1300,0),1),"")," ")</f>
        <v xml:space="preserve"> </v>
      </c>
      <c r="H779" s="34" t="str">
        <f>IFERROR(IF($C$1&lt;&gt;"",INDEX('RE-Supplier'!$I$4:$I$1300,MATCH($B779,'RE-Supplier'!$U$4:$U$1300,0),1),"")," ")</f>
        <v xml:space="preserve"> </v>
      </c>
    </row>
    <row r="780" spans="2:8" ht="15.75">
      <c r="B780" s="29" t="str">
        <f t="shared" si="1448"/>
        <v/>
      </c>
      <c r="C780" s="36" t="str">
        <f>IFERROR(IF($C$1&lt;&gt;"",INDEX(ADD!$C$4:$C$1300,MATCH($B780,ADD!$U$4:$U$1300,0),1),"")," ")</f>
        <v xml:space="preserve"> </v>
      </c>
      <c r="D780" s="35" t="str">
        <f>IFERROR(IF($C$1&lt;&gt;"",INDEX(ADD!$D$4:$D$1300,MATCH($B780,ADD!$U$4:$U$1300,0),1),"")," ")</f>
        <v xml:space="preserve"> </v>
      </c>
      <c r="E780" s="35" t="str">
        <f t="shared" ref="E780" si="1468">IF(AND($C$1&lt;&gt;"",ISNUMBER(B780)),"وارد","")</f>
        <v/>
      </c>
      <c r="F780" s="18" t="str">
        <f>IFERROR(IF($C$1&lt;&gt;"",INDEX(ADD!$G$4:$G$1300,MATCH($B780,ADD!$U$4:$U$1300,0),1),"")," ")</f>
        <v xml:space="preserve"> </v>
      </c>
      <c r="G780" s="32" t="str">
        <f>IFERROR(IF($C$1&lt;&gt;"",INDEX(ADD!$H$4:$H$1300,MATCH($B780,ADD!$U$4:$U$1300,0),1),"")," ")</f>
        <v xml:space="preserve"> </v>
      </c>
      <c r="H780" s="34" t="str">
        <f>IFERROR(IF($C$1&lt;&gt;"",INDEX(ADD!$I$4:$I$1300,MATCH($B780,ADD!$U$4:$U$1300,0),1),"")," ")</f>
        <v xml:space="preserve"> </v>
      </c>
    </row>
    <row r="781" spans="2:8" ht="15.75">
      <c r="B781" s="30" t="str">
        <f t="shared" si="1450"/>
        <v/>
      </c>
      <c r="C781" s="36" t="str">
        <f>IFERROR(IF($C$1&lt;&gt;"",INDEX('RE-coustmer'!$C$4:$C$1300,MATCH($B781,'RE-coustmer'!$U$4:$U$1300,0),1),"")," ")</f>
        <v xml:space="preserve"> </v>
      </c>
      <c r="D781" s="35" t="str">
        <f>IFERROR(IF($C$1&lt;&gt;"",INDEX('RE-coustmer'!$D$4:$D$1300,MATCH($B781,'RE-coustmer'!$U$4:$U$1300,0),1),"")," ")</f>
        <v xml:space="preserve"> </v>
      </c>
      <c r="E781" s="35" t="str">
        <f t="shared" ref="E781" si="1469">IF(AND($C$1&lt;&gt;"",ISNUMBER(B781)),"مرتجع عميل","")</f>
        <v/>
      </c>
      <c r="F781" s="18" t="str">
        <f>IFERROR(IF($C$1&lt;&gt;"",INDEX('RE-coustmer'!$G$4:$G$1300,MATCH($B781,OUT!$U$4:$U$1300,0),1),"")," ")</f>
        <v xml:space="preserve"> </v>
      </c>
      <c r="G781" s="32" t="str">
        <f>IFERROR(IF($C$1&lt;&gt;"",INDEX('RE-coustmer'!$H$4:$H$1300,MATCH($B781,'RE-coustmer'!$U$4:$U$1300,0),1),"")," ")</f>
        <v xml:space="preserve"> </v>
      </c>
      <c r="H781" s="34" t="str">
        <f>IFERROR(IF($C$1&lt;&gt;"",INDEX('RE-coustmer'!$I$4:$I$1300,MATCH($B781,'RE-coustmer'!$U$4:$U$1300,0),1),"")," ")</f>
        <v xml:space="preserve"> </v>
      </c>
    </row>
    <row r="782" spans="2:8" ht="15.75">
      <c r="B782" s="8" t="str">
        <f t="shared" si="1452"/>
        <v/>
      </c>
      <c r="C782" s="36" t="str">
        <f>IFERROR(IF($C$1&lt;&gt;"",INDEX(OUT!$C$4:$C$1300,MATCH($B782,OUT!$U$4:$U$1300,0),1),"")," ")</f>
        <v xml:space="preserve"> </v>
      </c>
      <c r="D782" s="35" t="str">
        <f>IFERROR(IF($C$1&lt;&gt;"",INDEX(OUT!$D$4:$D$1300,MATCH($B782,OUT!$U$4:$U$1300,0),1),"")," ")</f>
        <v xml:space="preserve"> </v>
      </c>
      <c r="E782" s="35" t="str">
        <f t="shared" ref="E782" si="1470">IF(AND($C$1&lt;&gt;"",ISNUMBER(B782)),"منصرف","")</f>
        <v/>
      </c>
      <c r="F782" s="18" t="str">
        <f>IFERROR(IF($C$1&lt;&gt;"",INDEX(OUT!$G$4:$G$1300,MATCH($B782,OUT!$U$4:$U$1300,0),1),"")," ")</f>
        <v xml:space="preserve"> </v>
      </c>
      <c r="G782" s="32" t="str">
        <f>IFERROR(IF($C$1&lt;&gt;"",INDEX(OUT!$H$4:$H$1300,MATCH($B782,OUT!$U$4:$U$1300,0),1),"")," ")</f>
        <v xml:space="preserve"> </v>
      </c>
      <c r="H782" s="34" t="str">
        <f>IFERROR(IF($C$1&lt;&gt;"",INDEX(OUT!$I$4:$I$1300,MATCH($B782,OUT!$U$4:$U$1300,0),1),"")," ")</f>
        <v xml:space="preserve"> </v>
      </c>
    </row>
    <row r="783" spans="2:8" ht="15.75">
      <c r="B783" s="31" t="str">
        <f t="shared" si="1454"/>
        <v/>
      </c>
      <c r="C783" s="36" t="str">
        <f>IFERROR(IF($C$1&lt;&gt;"",INDEX('RE-Supplier'!$C$4:$C$1300,MATCH($B783,'RE-Supplier'!$U$4:$U$1300,0),1),"")," ")</f>
        <v xml:space="preserve"> </v>
      </c>
      <c r="D783" s="35" t="str">
        <f>IFERROR(IF($C$1&lt;&gt;"",INDEX('RE-Supplier'!$D$4:$D$1300,MATCH($B783,'RE-Supplier'!$U$4:$U$1300,0),1),"")," ")</f>
        <v xml:space="preserve"> </v>
      </c>
      <c r="E783" s="35" t="str">
        <f t="shared" ref="E783" si="1471">IF(AND($C$1&lt;&gt;"",ISNUMBER(B783)),"مرتجع مورد","")</f>
        <v/>
      </c>
      <c r="F783" s="18" t="str">
        <f>IFERROR(IF($C$1&lt;&gt;"",INDEX('RE-Supplier'!$G$4:$G$1300,MATCH($B783,'RE-Supplier'!$U$4:$U$1300,0),1),"")," ")</f>
        <v xml:space="preserve"> </v>
      </c>
      <c r="G783" s="32" t="str">
        <f>IFERROR(IF($C$1&lt;&gt;"",INDEX('RE-Supplier'!$H$4:$H$1300,MATCH($B783,'RE-Supplier'!$U$4:$U$1300,0),1),"")," ")</f>
        <v xml:space="preserve"> </v>
      </c>
      <c r="H783" s="34" t="str">
        <f>IFERROR(IF($C$1&lt;&gt;"",INDEX('RE-Supplier'!$I$4:$I$1300,MATCH($B783,'RE-Supplier'!$U$4:$U$1300,0),1),"")," ")</f>
        <v xml:space="preserve"> </v>
      </c>
    </row>
    <row r="784" spans="2:8" ht="15.75">
      <c r="B784" s="29" t="str">
        <f t="shared" si="1448"/>
        <v/>
      </c>
      <c r="C784" s="36" t="str">
        <f>IFERROR(IF($C$1&lt;&gt;"",INDEX(ADD!$C$4:$C$1300,MATCH($B784,ADD!$U$4:$U$1300,0),1),"")," ")</f>
        <v xml:space="preserve"> </v>
      </c>
      <c r="D784" s="35" t="str">
        <f>IFERROR(IF($C$1&lt;&gt;"",INDEX(ADD!$D$4:$D$1300,MATCH($B784,ADD!$U$4:$U$1300,0),1),"")," ")</f>
        <v xml:space="preserve"> </v>
      </c>
      <c r="E784" s="35" t="str">
        <f t="shared" ref="E784" si="1472">IF(AND($C$1&lt;&gt;"",ISNUMBER(B784)),"وارد","")</f>
        <v/>
      </c>
      <c r="F784" s="18" t="str">
        <f>IFERROR(IF($C$1&lt;&gt;"",INDEX(ADD!$G$4:$G$1300,MATCH($B784,ADD!$U$4:$U$1300,0),1),"")," ")</f>
        <v xml:space="preserve"> </v>
      </c>
      <c r="G784" s="32" t="str">
        <f>IFERROR(IF($C$1&lt;&gt;"",INDEX(ADD!$H$4:$H$1300,MATCH($B784,ADD!$U$4:$U$1300,0),1),"")," ")</f>
        <v xml:space="preserve"> </v>
      </c>
      <c r="H784" s="34" t="str">
        <f>IFERROR(IF($C$1&lt;&gt;"",INDEX(ADD!$I$4:$I$1300,MATCH($B784,ADD!$U$4:$U$1300,0),1),"")," ")</f>
        <v xml:space="preserve"> </v>
      </c>
    </row>
    <row r="785" spans="2:8" ht="15.75">
      <c r="B785" s="30" t="str">
        <f t="shared" si="1450"/>
        <v/>
      </c>
      <c r="C785" s="36" t="str">
        <f>IFERROR(IF($C$1&lt;&gt;"",INDEX('RE-coustmer'!$C$4:$C$1300,MATCH($B785,'RE-coustmer'!$U$4:$U$1300,0),1),"")," ")</f>
        <v xml:space="preserve"> </v>
      </c>
      <c r="D785" s="35" t="str">
        <f>IFERROR(IF($C$1&lt;&gt;"",INDEX('RE-coustmer'!$D$4:$D$1300,MATCH($B785,'RE-coustmer'!$U$4:$U$1300,0),1),"")," ")</f>
        <v xml:space="preserve"> </v>
      </c>
      <c r="E785" s="35" t="str">
        <f t="shared" ref="E785" si="1473">IF(AND($C$1&lt;&gt;"",ISNUMBER(B785)),"مرتجع عميل","")</f>
        <v/>
      </c>
      <c r="F785" s="18" t="str">
        <f>IFERROR(IF($C$1&lt;&gt;"",INDEX('RE-coustmer'!$G$4:$G$1300,MATCH($B785,OUT!$U$4:$U$1300,0),1),"")," ")</f>
        <v xml:space="preserve"> </v>
      </c>
      <c r="G785" s="32" t="str">
        <f>IFERROR(IF($C$1&lt;&gt;"",INDEX('RE-coustmer'!$H$4:$H$1300,MATCH($B785,'RE-coustmer'!$U$4:$U$1300,0),1),"")," ")</f>
        <v xml:space="preserve"> </v>
      </c>
      <c r="H785" s="34" t="str">
        <f>IFERROR(IF($C$1&lt;&gt;"",INDEX('RE-coustmer'!$I$4:$I$1300,MATCH($B785,'RE-coustmer'!$U$4:$U$1300,0),1),"")," ")</f>
        <v xml:space="preserve"> </v>
      </c>
    </row>
    <row r="786" spans="2:8" ht="15.75">
      <c r="B786" s="8" t="str">
        <f t="shared" si="1452"/>
        <v/>
      </c>
      <c r="C786" s="36" t="str">
        <f>IFERROR(IF($C$1&lt;&gt;"",INDEX(OUT!$C$4:$C$1300,MATCH($B786,OUT!$U$4:$U$1300,0),1),"")," ")</f>
        <v xml:space="preserve"> </v>
      </c>
      <c r="D786" s="35" t="str">
        <f>IFERROR(IF($C$1&lt;&gt;"",INDEX(OUT!$D$4:$D$1300,MATCH($B786,OUT!$U$4:$U$1300,0),1),"")," ")</f>
        <v xml:space="preserve"> </v>
      </c>
      <c r="E786" s="35" t="str">
        <f t="shared" ref="E786" si="1474">IF(AND($C$1&lt;&gt;"",ISNUMBER(B786)),"منصرف","")</f>
        <v/>
      </c>
      <c r="F786" s="18" t="str">
        <f>IFERROR(IF($C$1&lt;&gt;"",INDEX(OUT!$G$4:$G$1300,MATCH($B786,OUT!$U$4:$U$1300,0),1),"")," ")</f>
        <v xml:space="preserve"> </v>
      </c>
      <c r="G786" s="32" t="str">
        <f>IFERROR(IF($C$1&lt;&gt;"",INDEX(OUT!$H$4:$H$1300,MATCH($B786,OUT!$U$4:$U$1300,0),1),"")," ")</f>
        <v xml:space="preserve"> </v>
      </c>
      <c r="H786" s="34" t="str">
        <f>IFERROR(IF($C$1&lt;&gt;"",INDEX(OUT!$I$4:$I$1300,MATCH($B786,OUT!$U$4:$U$1300,0),1),"")," ")</f>
        <v xml:space="preserve"> </v>
      </c>
    </row>
    <row r="787" spans="2:8" ht="15.75">
      <c r="B787" s="31" t="str">
        <f t="shared" si="1454"/>
        <v/>
      </c>
      <c r="C787" s="36" t="str">
        <f>IFERROR(IF($C$1&lt;&gt;"",INDEX('RE-Supplier'!$C$4:$C$1300,MATCH($B787,'RE-Supplier'!$U$4:$U$1300,0),1),"")," ")</f>
        <v xml:space="preserve"> </v>
      </c>
      <c r="D787" s="35" t="str">
        <f>IFERROR(IF($C$1&lt;&gt;"",INDEX('RE-Supplier'!$D$4:$D$1300,MATCH($B787,'RE-Supplier'!$U$4:$U$1300,0),1),"")," ")</f>
        <v xml:space="preserve"> </v>
      </c>
      <c r="E787" s="35" t="str">
        <f t="shared" ref="E787" si="1475">IF(AND($C$1&lt;&gt;"",ISNUMBER(B787)),"مرتجع مورد","")</f>
        <v/>
      </c>
      <c r="F787" s="18" t="str">
        <f>IFERROR(IF($C$1&lt;&gt;"",INDEX('RE-Supplier'!$G$4:$G$1300,MATCH($B787,'RE-Supplier'!$U$4:$U$1300,0),1),"")," ")</f>
        <v xml:space="preserve"> </v>
      </c>
      <c r="G787" s="32" t="str">
        <f>IFERROR(IF($C$1&lt;&gt;"",INDEX('RE-Supplier'!$H$4:$H$1300,MATCH($B787,'RE-Supplier'!$U$4:$U$1300,0),1),"")," ")</f>
        <v xml:space="preserve"> </v>
      </c>
      <c r="H787" s="34" t="str">
        <f>IFERROR(IF($C$1&lt;&gt;"",INDEX('RE-Supplier'!$I$4:$I$1300,MATCH($B787,'RE-Supplier'!$U$4:$U$1300,0),1),"")," ")</f>
        <v xml:space="preserve"> </v>
      </c>
    </row>
    <row r="788" spans="2:8" ht="15.75">
      <c r="B788" s="29" t="str">
        <f t="shared" si="1448"/>
        <v/>
      </c>
      <c r="C788" s="36" t="str">
        <f>IFERROR(IF($C$1&lt;&gt;"",INDEX(ADD!$C$4:$C$1300,MATCH($B788,ADD!$U$4:$U$1300,0),1),"")," ")</f>
        <v xml:space="preserve"> </v>
      </c>
      <c r="D788" s="35" t="str">
        <f>IFERROR(IF($C$1&lt;&gt;"",INDEX(ADD!$D$4:$D$1300,MATCH($B788,ADD!$U$4:$U$1300,0),1),"")," ")</f>
        <v xml:space="preserve"> </v>
      </c>
      <c r="E788" s="35" t="str">
        <f t="shared" ref="E788" si="1476">IF(AND($C$1&lt;&gt;"",ISNUMBER(B788)),"وارد","")</f>
        <v/>
      </c>
      <c r="F788" s="18" t="str">
        <f>IFERROR(IF($C$1&lt;&gt;"",INDEX(ADD!$G$4:$G$1300,MATCH($B788,ADD!$U$4:$U$1300,0),1),"")," ")</f>
        <v xml:space="preserve"> </v>
      </c>
      <c r="G788" s="32" t="str">
        <f>IFERROR(IF($C$1&lt;&gt;"",INDEX(ADD!$H$4:$H$1300,MATCH($B788,ADD!$U$4:$U$1300,0),1),"")," ")</f>
        <v xml:space="preserve"> </v>
      </c>
      <c r="H788" s="34" t="str">
        <f>IFERROR(IF($C$1&lt;&gt;"",INDEX(ADD!$I$4:$I$1300,MATCH($B788,ADD!$U$4:$U$1300,0),1),"")," ")</f>
        <v xml:space="preserve"> </v>
      </c>
    </row>
    <row r="789" spans="2:8" ht="15.75">
      <c r="B789" s="30" t="str">
        <f t="shared" si="1450"/>
        <v/>
      </c>
      <c r="C789" s="36" t="str">
        <f>IFERROR(IF($C$1&lt;&gt;"",INDEX('RE-coustmer'!$C$4:$C$1300,MATCH($B789,'RE-coustmer'!$U$4:$U$1300,0),1),"")," ")</f>
        <v xml:space="preserve"> </v>
      </c>
      <c r="D789" s="35" t="str">
        <f>IFERROR(IF($C$1&lt;&gt;"",INDEX('RE-coustmer'!$D$4:$D$1300,MATCH($B789,'RE-coustmer'!$U$4:$U$1300,0),1),"")," ")</f>
        <v xml:space="preserve"> </v>
      </c>
      <c r="E789" s="35" t="str">
        <f t="shared" ref="E789" si="1477">IF(AND($C$1&lt;&gt;"",ISNUMBER(B789)),"مرتجع عميل","")</f>
        <v/>
      </c>
      <c r="F789" s="18" t="str">
        <f>IFERROR(IF($C$1&lt;&gt;"",INDEX('RE-coustmer'!$G$4:$G$1300,MATCH($B789,OUT!$U$4:$U$1300,0),1),"")," ")</f>
        <v xml:space="preserve"> </v>
      </c>
      <c r="G789" s="32" t="str">
        <f>IFERROR(IF($C$1&lt;&gt;"",INDEX('RE-coustmer'!$H$4:$H$1300,MATCH($B789,'RE-coustmer'!$U$4:$U$1300,0),1),"")," ")</f>
        <v xml:space="preserve"> </v>
      </c>
      <c r="H789" s="34" t="str">
        <f>IFERROR(IF($C$1&lt;&gt;"",INDEX('RE-coustmer'!$I$4:$I$1300,MATCH($B789,'RE-coustmer'!$U$4:$U$1300,0),1),"")," ")</f>
        <v xml:space="preserve"> </v>
      </c>
    </row>
    <row r="790" spans="2:8" ht="15.75">
      <c r="B790" s="8" t="str">
        <f t="shared" si="1452"/>
        <v/>
      </c>
      <c r="C790" s="36" t="str">
        <f>IFERROR(IF($C$1&lt;&gt;"",INDEX(OUT!$C$4:$C$1300,MATCH($B790,OUT!$U$4:$U$1300,0),1),"")," ")</f>
        <v xml:space="preserve"> </v>
      </c>
      <c r="D790" s="35" t="str">
        <f>IFERROR(IF($C$1&lt;&gt;"",INDEX(OUT!$D$4:$D$1300,MATCH($B790,OUT!$U$4:$U$1300,0),1),"")," ")</f>
        <v xml:space="preserve"> </v>
      </c>
      <c r="E790" s="35" t="str">
        <f t="shared" ref="E790" si="1478">IF(AND($C$1&lt;&gt;"",ISNUMBER(B790)),"منصرف","")</f>
        <v/>
      </c>
      <c r="F790" s="18" t="str">
        <f>IFERROR(IF($C$1&lt;&gt;"",INDEX(OUT!$G$4:$G$1300,MATCH($B790,OUT!$U$4:$U$1300,0),1),"")," ")</f>
        <v xml:space="preserve"> </v>
      </c>
      <c r="G790" s="32" t="str">
        <f>IFERROR(IF($C$1&lt;&gt;"",INDEX(OUT!$H$4:$H$1300,MATCH($B790,OUT!$U$4:$U$1300,0),1),"")," ")</f>
        <v xml:space="preserve"> </v>
      </c>
      <c r="H790" s="34" t="str">
        <f>IFERROR(IF($C$1&lt;&gt;"",INDEX(OUT!$I$4:$I$1300,MATCH($B790,OUT!$U$4:$U$1300,0),1),"")," ")</f>
        <v xml:space="preserve"> </v>
      </c>
    </row>
    <row r="791" spans="2:8" ht="15.75">
      <c r="B791" s="31" t="str">
        <f t="shared" si="1454"/>
        <v/>
      </c>
      <c r="C791" s="36" t="str">
        <f>IFERROR(IF($C$1&lt;&gt;"",INDEX('RE-Supplier'!$C$4:$C$1300,MATCH($B791,'RE-Supplier'!$U$4:$U$1300,0),1),"")," ")</f>
        <v xml:space="preserve"> </v>
      </c>
      <c r="D791" s="35" t="str">
        <f>IFERROR(IF($C$1&lt;&gt;"",INDEX('RE-Supplier'!$D$4:$D$1300,MATCH($B791,'RE-Supplier'!$U$4:$U$1300,0),1),"")," ")</f>
        <v xml:space="preserve"> </v>
      </c>
      <c r="E791" s="35" t="str">
        <f t="shared" ref="E791" si="1479">IF(AND($C$1&lt;&gt;"",ISNUMBER(B791)),"مرتجع مورد","")</f>
        <v/>
      </c>
      <c r="F791" s="18" t="str">
        <f>IFERROR(IF($C$1&lt;&gt;"",INDEX('RE-Supplier'!$G$4:$G$1300,MATCH($B791,'RE-Supplier'!$U$4:$U$1300,0),1),"")," ")</f>
        <v xml:space="preserve"> </v>
      </c>
      <c r="G791" s="32" t="str">
        <f>IFERROR(IF($C$1&lt;&gt;"",INDEX('RE-Supplier'!$H$4:$H$1300,MATCH($B791,'RE-Supplier'!$U$4:$U$1300,0),1),"")," ")</f>
        <v xml:space="preserve"> </v>
      </c>
      <c r="H791" s="34" t="str">
        <f>IFERROR(IF($C$1&lt;&gt;"",INDEX('RE-Supplier'!$I$4:$I$1300,MATCH($B791,'RE-Supplier'!$U$4:$U$1300,0),1),"")," ")</f>
        <v xml:space="preserve"> </v>
      </c>
    </row>
    <row r="792" spans="2:8" ht="15.75">
      <c r="B792" s="29" t="str">
        <f t="shared" si="1448"/>
        <v/>
      </c>
      <c r="C792" s="36" t="str">
        <f>IFERROR(IF($C$1&lt;&gt;"",INDEX(ADD!$C$4:$C$1300,MATCH($B792,ADD!$U$4:$U$1300,0),1),"")," ")</f>
        <v xml:space="preserve"> </v>
      </c>
      <c r="D792" s="35" t="str">
        <f>IFERROR(IF($C$1&lt;&gt;"",INDEX(ADD!$D$4:$D$1300,MATCH($B792,ADD!$U$4:$U$1300,0),1),"")," ")</f>
        <v xml:space="preserve"> </v>
      </c>
      <c r="E792" s="35" t="str">
        <f t="shared" ref="E792" si="1480">IF(AND($C$1&lt;&gt;"",ISNUMBER(B792)),"وارد","")</f>
        <v/>
      </c>
      <c r="F792" s="18" t="str">
        <f>IFERROR(IF($C$1&lt;&gt;"",INDEX(ADD!$G$4:$G$1300,MATCH($B792,ADD!$U$4:$U$1300,0),1),"")," ")</f>
        <v xml:space="preserve"> </v>
      </c>
      <c r="G792" s="32" t="str">
        <f>IFERROR(IF($C$1&lt;&gt;"",INDEX(ADD!$H$4:$H$1300,MATCH($B792,ADD!$U$4:$U$1300,0),1),"")," ")</f>
        <v xml:space="preserve"> </v>
      </c>
      <c r="H792" s="34" t="str">
        <f>IFERROR(IF($C$1&lt;&gt;"",INDEX(ADD!$I$4:$I$1300,MATCH($B792,ADD!$U$4:$U$1300,0),1),"")," ")</f>
        <v xml:space="preserve"> </v>
      </c>
    </row>
    <row r="793" spans="2:8" ht="15.75">
      <c r="B793" s="30" t="str">
        <f t="shared" si="1450"/>
        <v/>
      </c>
      <c r="C793" s="36" t="str">
        <f>IFERROR(IF($C$1&lt;&gt;"",INDEX('RE-coustmer'!$C$4:$C$1300,MATCH($B793,'RE-coustmer'!$U$4:$U$1300,0),1),"")," ")</f>
        <v xml:space="preserve"> </v>
      </c>
      <c r="D793" s="35" t="str">
        <f>IFERROR(IF($C$1&lt;&gt;"",INDEX('RE-coustmer'!$D$4:$D$1300,MATCH($B793,'RE-coustmer'!$U$4:$U$1300,0),1),"")," ")</f>
        <v xml:space="preserve"> </v>
      </c>
      <c r="E793" s="35" t="str">
        <f t="shared" ref="E793" si="1481">IF(AND($C$1&lt;&gt;"",ISNUMBER(B793)),"مرتجع عميل","")</f>
        <v/>
      </c>
      <c r="F793" s="18" t="str">
        <f>IFERROR(IF($C$1&lt;&gt;"",INDEX('RE-coustmer'!$G$4:$G$1300,MATCH($B793,OUT!$U$4:$U$1300,0),1),"")," ")</f>
        <v xml:space="preserve"> </v>
      </c>
      <c r="G793" s="32" t="str">
        <f>IFERROR(IF($C$1&lt;&gt;"",INDEX('RE-coustmer'!$H$4:$H$1300,MATCH($B793,'RE-coustmer'!$U$4:$U$1300,0),1),"")," ")</f>
        <v xml:space="preserve"> </v>
      </c>
      <c r="H793" s="34" t="str">
        <f>IFERROR(IF($C$1&lt;&gt;"",INDEX('RE-coustmer'!$I$4:$I$1300,MATCH($B793,'RE-coustmer'!$U$4:$U$1300,0),1),"")," ")</f>
        <v xml:space="preserve"> </v>
      </c>
    </row>
    <row r="794" spans="2:8" ht="15.75">
      <c r="B794" s="8" t="str">
        <f t="shared" si="1452"/>
        <v/>
      </c>
      <c r="C794" s="36" t="str">
        <f>IFERROR(IF($C$1&lt;&gt;"",INDEX(OUT!$C$4:$C$1300,MATCH($B794,OUT!$U$4:$U$1300,0),1),"")," ")</f>
        <v xml:space="preserve"> </v>
      </c>
      <c r="D794" s="35" t="str">
        <f>IFERROR(IF($C$1&lt;&gt;"",INDEX(OUT!$D$4:$D$1300,MATCH($B794,OUT!$U$4:$U$1300,0),1),"")," ")</f>
        <v xml:space="preserve"> </v>
      </c>
      <c r="E794" s="35" t="str">
        <f t="shared" ref="E794" si="1482">IF(AND($C$1&lt;&gt;"",ISNUMBER(B794)),"منصرف","")</f>
        <v/>
      </c>
      <c r="F794" s="18" t="str">
        <f>IFERROR(IF($C$1&lt;&gt;"",INDEX(OUT!$G$4:$G$1300,MATCH($B794,OUT!$U$4:$U$1300,0),1),"")," ")</f>
        <v xml:space="preserve"> </v>
      </c>
      <c r="G794" s="32" t="str">
        <f>IFERROR(IF($C$1&lt;&gt;"",INDEX(OUT!$H$4:$H$1300,MATCH($B794,OUT!$U$4:$U$1300,0),1),"")," ")</f>
        <v xml:space="preserve"> </v>
      </c>
      <c r="H794" s="34" t="str">
        <f>IFERROR(IF($C$1&lt;&gt;"",INDEX(OUT!$I$4:$I$1300,MATCH($B794,OUT!$U$4:$U$1300,0),1),"")," ")</f>
        <v xml:space="preserve"> </v>
      </c>
    </row>
    <row r="795" spans="2:8" ht="15.75">
      <c r="B795" s="31" t="str">
        <f t="shared" si="1454"/>
        <v/>
      </c>
      <c r="C795" s="36" t="str">
        <f>IFERROR(IF($C$1&lt;&gt;"",INDEX('RE-Supplier'!$C$4:$C$1300,MATCH($B795,'RE-Supplier'!$U$4:$U$1300,0),1),"")," ")</f>
        <v xml:space="preserve"> </v>
      </c>
      <c r="D795" s="35" t="str">
        <f>IFERROR(IF($C$1&lt;&gt;"",INDEX('RE-Supplier'!$D$4:$D$1300,MATCH($B795,'RE-Supplier'!$U$4:$U$1300,0),1),"")," ")</f>
        <v xml:space="preserve"> </v>
      </c>
      <c r="E795" s="35" t="str">
        <f t="shared" ref="E795" si="1483">IF(AND($C$1&lt;&gt;"",ISNUMBER(B795)),"مرتجع مورد","")</f>
        <v/>
      </c>
      <c r="F795" s="18" t="str">
        <f>IFERROR(IF($C$1&lt;&gt;"",INDEX('RE-Supplier'!$G$4:$G$1300,MATCH($B795,'RE-Supplier'!$U$4:$U$1300,0),1),"")," ")</f>
        <v xml:space="preserve"> </v>
      </c>
      <c r="G795" s="32" t="str">
        <f>IFERROR(IF($C$1&lt;&gt;"",INDEX('RE-Supplier'!$H$4:$H$1300,MATCH($B795,'RE-Supplier'!$U$4:$U$1300,0),1),"")," ")</f>
        <v xml:space="preserve"> </v>
      </c>
      <c r="H795" s="34" t="str">
        <f>IFERROR(IF($C$1&lt;&gt;"",INDEX('RE-Supplier'!$I$4:$I$1300,MATCH($B795,'RE-Supplier'!$U$4:$U$1300,0),1),"")," ")</f>
        <v xml:space="preserve"> </v>
      </c>
    </row>
    <row r="796" spans="2:8" ht="15.75">
      <c r="B796" s="29" t="str">
        <f t="shared" si="1448"/>
        <v/>
      </c>
      <c r="C796" s="36" t="str">
        <f>IFERROR(IF($C$1&lt;&gt;"",INDEX(ADD!$C$4:$C$1300,MATCH($B796,ADD!$U$4:$U$1300,0),1),"")," ")</f>
        <v xml:space="preserve"> </v>
      </c>
      <c r="D796" s="35" t="str">
        <f>IFERROR(IF($C$1&lt;&gt;"",INDEX(ADD!$D$4:$D$1300,MATCH($B796,ADD!$U$4:$U$1300,0),1),"")," ")</f>
        <v xml:space="preserve"> </v>
      </c>
      <c r="E796" s="35" t="str">
        <f t="shared" ref="E796" si="1484">IF(AND($C$1&lt;&gt;"",ISNUMBER(B796)),"وارد","")</f>
        <v/>
      </c>
      <c r="F796" s="18" t="str">
        <f>IFERROR(IF($C$1&lt;&gt;"",INDEX(ADD!$G$4:$G$1300,MATCH($B796,ADD!$U$4:$U$1300,0),1),"")," ")</f>
        <v xml:space="preserve"> </v>
      </c>
      <c r="G796" s="32" t="str">
        <f>IFERROR(IF($C$1&lt;&gt;"",INDEX(ADD!$H$4:$H$1300,MATCH($B796,ADD!$U$4:$U$1300,0),1),"")," ")</f>
        <v xml:space="preserve"> </v>
      </c>
      <c r="H796" s="34" t="str">
        <f>IFERROR(IF($C$1&lt;&gt;"",INDEX(ADD!$I$4:$I$1300,MATCH($B796,ADD!$U$4:$U$1300,0),1),"")," ")</f>
        <v xml:space="preserve"> </v>
      </c>
    </row>
    <row r="797" spans="2:8" ht="15.75">
      <c r="B797" s="30" t="str">
        <f t="shared" si="1450"/>
        <v/>
      </c>
      <c r="C797" s="36" t="str">
        <f>IFERROR(IF($C$1&lt;&gt;"",INDEX('RE-coustmer'!$C$4:$C$1300,MATCH($B797,'RE-coustmer'!$U$4:$U$1300,0),1),"")," ")</f>
        <v xml:space="preserve"> </v>
      </c>
      <c r="D797" s="35" t="str">
        <f>IFERROR(IF($C$1&lt;&gt;"",INDEX('RE-coustmer'!$D$4:$D$1300,MATCH($B797,'RE-coustmer'!$U$4:$U$1300,0),1),"")," ")</f>
        <v xml:space="preserve"> </v>
      </c>
      <c r="E797" s="35" t="str">
        <f t="shared" ref="E797" si="1485">IF(AND($C$1&lt;&gt;"",ISNUMBER(B797)),"مرتجع عميل","")</f>
        <v/>
      </c>
      <c r="F797" s="18" t="str">
        <f>IFERROR(IF($C$1&lt;&gt;"",INDEX('RE-coustmer'!$G$4:$G$1300,MATCH($B797,OUT!$U$4:$U$1300,0),1),"")," ")</f>
        <v xml:space="preserve"> </v>
      </c>
      <c r="G797" s="32" t="str">
        <f>IFERROR(IF($C$1&lt;&gt;"",INDEX('RE-coustmer'!$H$4:$H$1300,MATCH($B797,'RE-coustmer'!$U$4:$U$1300,0),1),"")," ")</f>
        <v xml:space="preserve"> </v>
      </c>
      <c r="H797" s="34" t="str">
        <f>IFERROR(IF($C$1&lt;&gt;"",INDEX('RE-coustmer'!$I$4:$I$1300,MATCH($B797,'RE-coustmer'!$U$4:$U$1300,0),1),"")," ")</f>
        <v xml:space="preserve"> </v>
      </c>
    </row>
    <row r="798" spans="2:8" ht="15.75">
      <c r="B798" s="8" t="str">
        <f t="shared" si="1452"/>
        <v/>
      </c>
      <c r="C798" s="36" t="str">
        <f>IFERROR(IF($C$1&lt;&gt;"",INDEX(OUT!$C$4:$C$1300,MATCH($B798,OUT!$U$4:$U$1300,0),1),"")," ")</f>
        <v xml:space="preserve"> </v>
      </c>
      <c r="D798" s="35" t="str">
        <f>IFERROR(IF($C$1&lt;&gt;"",INDEX(OUT!$D$4:$D$1300,MATCH($B798,OUT!$U$4:$U$1300,0),1),"")," ")</f>
        <v xml:space="preserve"> </v>
      </c>
      <c r="E798" s="35" t="str">
        <f t="shared" ref="E798" si="1486">IF(AND($C$1&lt;&gt;"",ISNUMBER(B798)),"منصرف","")</f>
        <v/>
      </c>
      <c r="F798" s="18" t="str">
        <f>IFERROR(IF($C$1&lt;&gt;"",INDEX(OUT!$G$4:$G$1300,MATCH($B798,OUT!$U$4:$U$1300,0),1),"")," ")</f>
        <v xml:space="preserve"> </v>
      </c>
      <c r="G798" s="32" t="str">
        <f>IFERROR(IF($C$1&lt;&gt;"",INDEX(OUT!$H$4:$H$1300,MATCH($B798,OUT!$U$4:$U$1300,0),1),"")," ")</f>
        <v xml:space="preserve"> </v>
      </c>
      <c r="H798" s="34" t="str">
        <f>IFERROR(IF($C$1&lt;&gt;"",INDEX(OUT!$I$4:$I$1300,MATCH($B798,OUT!$U$4:$U$1300,0),1),"")," ")</f>
        <v xml:space="preserve"> </v>
      </c>
    </row>
    <row r="799" spans="2:8" ht="15.75">
      <c r="B799" s="31" t="str">
        <f t="shared" si="1454"/>
        <v/>
      </c>
      <c r="C799" s="36" t="str">
        <f>IFERROR(IF($C$1&lt;&gt;"",INDEX('RE-Supplier'!$C$4:$C$1300,MATCH($B799,'RE-Supplier'!$U$4:$U$1300,0),1),"")," ")</f>
        <v xml:space="preserve"> </v>
      </c>
      <c r="D799" s="35" t="str">
        <f>IFERROR(IF($C$1&lt;&gt;"",INDEX('RE-Supplier'!$D$4:$D$1300,MATCH($B799,'RE-Supplier'!$U$4:$U$1300,0),1),"")," ")</f>
        <v xml:space="preserve"> </v>
      </c>
      <c r="E799" s="35" t="str">
        <f t="shared" ref="E799" si="1487">IF(AND($C$1&lt;&gt;"",ISNUMBER(B799)),"مرتجع مورد","")</f>
        <v/>
      </c>
      <c r="F799" s="18" t="str">
        <f>IFERROR(IF($C$1&lt;&gt;"",INDEX('RE-Supplier'!$G$4:$G$1300,MATCH($B799,'RE-Supplier'!$U$4:$U$1300,0),1),"")," ")</f>
        <v xml:space="preserve"> </v>
      </c>
      <c r="G799" s="32" t="str">
        <f>IFERROR(IF($C$1&lt;&gt;"",INDEX('RE-Supplier'!$H$4:$H$1300,MATCH($B799,'RE-Supplier'!$U$4:$U$1300,0),1),"")," ")</f>
        <v xml:space="preserve"> </v>
      </c>
      <c r="H799" s="34" t="str">
        <f>IFERROR(IF($C$1&lt;&gt;"",INDEX('RE-Supplier'!$I$4:$I$1300,MATCH($B799,'RE-Supplier'!$U$4:$U$1300,0),1),"")," ")</f>
        <v xml:space="preserve"> </v>
      </c>
    </row>
    <row r="800" spans="2:8" ht="15.75">
      <c r="B800" s="29" t="str">
        <f t="shared" si="1448"/>
        <v/>
      </c>
      <c r="C800" s="36" t="str">
        <f>IFERROR(IF($C$1&lt;&gt;"",INDEX(ADD!$C$4:$C$1300,MATCH($B800,ADD!$U$4:$U$1300,0),1),"")," ")</f>
        <v xml:space="preserve"> </v>
      </c>
      <c r="D800" s="35" t="str">
        <f>IFERROR(IF($C$1&lt;&gt;"",INDEX(ADD!$D$4:$D$1300,MATCH($B800,ADD!$U$4:$U$1300,0),1),"")," ")</f>
        <v xml:space="preserve"> </v>
      </c>
      <c r="E800" s="35" t="str">
        <f t="shared" ref="E800" si="1488">IF(AND($C$1&lt;&gt;"",ISNUMBER(B800)),"وارد","")</f>
        <v/>
      </c>
      <c r="F800" s="18" t="str">
        <f>IFERROR(IF($C$1&lt;&gt;"",INDEX(ADD!$G$4:$G$1300,MATCH($B800,ADD!$U$4:$U$1300,0),1),"")," ")</f>
        <v xml:space="preserve"> </v>
      </c>
      <c r="G800" s="32" t="str">
        <f>IFERROR(IF($C$1&lt;&gt;"",INDEX(ADD!$H$4:$H$1300,MATCH($B800,ADD!$U$4:$U$1300,0),1),"")," ")</f>
        <v xml:space="preserve"> </v>
      </c>
      <c r="H800" s="34" t="str">
        <f>IFERROR(IF($C$1&lt;&gt;"",INDEX(ADD!$I$4:$I$1300,MATCH($B800,ADD!$U$4:$U$1300,0),1),"")," ")</f>
        <v xml:space="preserve"> </v>
      </c>
    </row>
    <row r="801" spans="2:8" ht="15.75">
      <c r="B801" s="30" t="str">
        <f t="shared" si="1450"/>
        <v/>
      </c>
      <c r="C801" s="36" t="str">
        <f>IFERROR(IF($C$1&lt;&gt;"",INDEX('RE-coustmer'!$C$4:$C$1300,MATCH($B801,'RE-coustmer'!$U$4:$U$1300,0),1),"")," ")</f>
        <v xml:space="preserve"> </v>
      </c>
      <c r="D801" s="35" t="str">
        <f>IFERROR(IF($C$1&lt;&gt;"",INDEX('RE-coustmer'!$D$4:$D$1300,MATCH($B801,'RE-coustmer'!$U$4:$U$1300,0),1),"")," ")</f>
        <v xml:space="preserve"> </v>
      </c>
      <c r="E801" s="35" t="str">
        <f t="shared" ref="E801" si="1489">IF(AND($C$1&lt;&gt;"",ISNUMBER(B801)),"مرتجع عميل","")</f>
        <v/>
      </c>
      <c r="F801" s="18" t="str">
        <f>IFERROR(IF($C$1&lt;&gt;"",INDEX('RE-coustmer'!$G$4:$G$1300,MATCH($B801,OUT!$U$4:$U$1300,0),1),"")," ")</f>
        <v xml:space="preserve"> </v>
      </c>
      <c r="G801" s="32" t="str">
        <f>IFERROR(IF($C$1&lt;&gt;"",INDEX('RE-coustmer'!$H$4:$H$1300,MATCH($B801,'RE-coustmer'!$U$4:$U$1300,0),1),"")," ")</f>
        <v xml:space="preserve"> </v>
      </c>
      <c r="H801" s="34" t="str">
        <f>IFERROR(IF($C$1&lt;&gt;"",INDEX('RE-coustmer'!$I$4:$I$1300,MATCH($B801,'RE-coustmer'!$U$4:$U$1300,0),1),"")," ")</f>
        <v xml:space="preserve"> </v>
      </c>
    </row>
    <row r="802" spans="2:8" ht="15.75">
      <c r="B802" s="8" t="str">
        <f t="shared" si="1452"/>
        <v/>
      </c>
      <c r="C802" s="36" t="str">
        <f>IFERROR(IF($C$1&lt;&gt;"",INDEX(OUT!$C$4:$C$1300,MATCH($B802,OUT!$U$4:$U$1300,0),1),"")," ")</f>
        <v xml:space="preserve"> </v>
      </c>
      <c r="D802" s="35" t="str">
        <f>IFERROR(IF($C$1&lt;&gt;"",INDEX(OUT!$D$4:$D$1300,MATCH($B802,OUT!$U$4:$U$1300,0),1),"")," ")</f>
        <v xml:space="preserve"> </v>
      </c>
      <c r="E802" s="35" t="str">
        <f t="shared" ref="E802" si="1490">IF(AND($C$1&lt;&gt;"",ISNUMBER(B802)),"منصرف","")</f>
        <v/>
      </c>
      <c r="F802" s="18" t="str">
        <f>IFERROR(IF($C$1&lt;&gt;"",INDEX(OUT!$G$4:$G$1300,MATCH($B802,OUT!$U$4:$U$1300,0),1),"")," ")</f>
        <v xml:space="preserve"> </v>
      </c>
      <c r="G802" s="32" t="str">
        <f>IFERROR(IF($C$1&lt;&gt;"",INDEX(OUT!$H$4:$H$1300,MATCH($B802,OUT!$U$4:$U$1300,0),1),"")," ")</f>
        <v xml:space="preserve"> </v>
      </c>
      <c r="H802" s="34" t="str">
        <f>IFERROR(IF($C$1&lt;&gt;"",INDEX(OUT!$I$4:$I$1300,MATCH($B802,OUT!$U$4:$U$1300,0),1),"")," ")</f>
        <v xml:space="preserve"> </v>
      </c>
    </row>
    <row r="803" spans="2:8" ht="15.75">
      <c r="B803" s="31" t="str">
        <f t="shared" si="1454"/>
        <v/>
      </c>
      <c r="C803" s="36" t="str">
        <f>IFERROR(IF($C$1&lt;&gt;"",INDEX('RE-Supplier'!$C$4:$C$1300,MATCH($B803,'RE-Supplier'!$U$4:$U$1300,0),1),"")," ")</f>
        <v xml:space="preserve"> </v>
      </c>
      <c r="D803" s="35" t="str">
        <f>IFERROR(IF($C$1&lt;&gt;"",INDEX('RE-Supplier'!$D$4:$D$1300,MATCH($B803,'RE-Supplier'!$U$4:$U$1300,0),1),"")," ")</f>
        <v xml:space="preserve"> </v>
      </c>
      <c r="E803" s="35" t="str">
        <f t="shared" ref="E803" si="1491">IF(AND($C$1&lt;&gt;"",ISNUMBER(B803)),"مرتجع مورد","")</f>
        <v/>
      </c>
      <c r="F803" s="18" t="str">
        <f>IFERROR(IF($C$1&lt;&gt;"",INDEX('RE-Supplier'!$G$4:$G$1300,MATCH($B803,'RE-Supplier'!$U$4:$U$1300,0),1),"")," ")</f>
        <v xml:space="preserve"> </v>
      </c>
      <c r="G803" s="32" t="str">
        <f>IFERROR(IF($C$1&lt;&gt;"",INDEX('RE-Supplier'!$H$4:$H$1300,MATCH($B803,'RE-Supplier'!$U$4:$U$1300,0),1),"")," ")</f>
        <v xml:space="preserve"> </v>
      </c>
      <c r="H803" s="34" t="str">
        <f>IFERROR(IF($C$1&lt;&gt;"",INDEX('RE-Supplier'!$I$4:$I$1300,MATCH($B803,'RE-Supplier'!$U$4:$U$1300,0),1),"")," ")</f>
        <v xml:space="preserve"> </v>
      </c>
    </row>
    <row r="804" spans="2:8" ht="15.75">
      <c r="B804" s="29" t="str">
        <f t="shared" si="1448"/>
        <v/>
      </c>
      <c r="C804" s="36" t="str">
        <f>IFERROR(IF($C$1&lt;&gt;"",INDEX(ADD!$C$4:$C$1300,MATCH($B804,ADD!$U$4:$U$1300,0),1),"")," ")</f>
        <v xml:space="preserve"> </v>
      </c>
      <c r="D804" s="35" t="str">
        <f>IFERROR(IF($C$1&lt;&gt;"",INDEX(ADD!$D$4:$D$1300,MATCH($B804,ADD!$U$4:$U$1300,0),1),"")," ")</f>
        <v xml:space="preserve"> </v>
      </c>
      <c r="E804" s="35" t="str">
        <f t="shared" ref="E804" si="1492">IF(AND($C$1&lt;&gt;"",ISNUMBER(B804)),"وارد","")</f>
        <v/>
      </c>
      <c r="F804" s="18" t="str">
        <f>IFERROR(IF($C$1&lt;&gt;"",INDEX(ADD!$G$4:$G$1300,MATCH($B804,ADD!$U$4:$U$1300,0),1),"")," ")</f>
        <v xml:space="preserve"> </v>
      </c>
      <c r="G804" s="32" t="str">
        <f>IFERROR(IF($C$1&lt;&gt;"",INDEX(ADD!$H$4:$H$1300,MATCH($B804,ADD!$U$4:$U$1300,0),1),"")," ")</f>
        <v xml:space="preserve"> </v>
      </c>
      <c r="H804" s="34" t="str">
        <f>IFERROR(IF($C$1&lt;&gt;"",INDEX(ADD!$I$4:$I$1300,MATCH($B804,ADD!$U$4:$U$1300,0),1),"")," ")</f>
        <v xml:space="preserve"> </v>
      </c>
    </row>
    <row r="805" spans="2:8" ht="15.75">
      <c r="B805" s="30" t="str">
        <f t="shared" si="1450"/>
        <v/>
      </c>
      <c r="C805" s="36" t="str">
        <f>IFERROR(IF($C$1&lt;&gt;"",INDEX('RE-coustmer'!$C$4:$C$1300,MATCH($B805,'RE-coustmer'!$U$4:$U$1300,0),1),"")," ")</f>
        <v xml:space="preserve"> </v>
      </c>
      <c r="D805" s="35" t="str">
        <f>IFERROR(IF($C$1&lt;&gt;"",INDEX('RE-coustmer'!$D$4:$D$1300,MATCH($B805,'RE-coustmer'!$U$4:$U$1300,0),1),"")," ")</f>
        <v xml:space="preserve"> </v>
      </c>
      <c r="E805" s="35" t="str">
        <f t="shared" ref="E805" si="1493">IF(AND($C$1&lt;&gt;"",ISNUMBER(B805)),"مرتجع عميل","")</f>
        <v/>
      </c>
      <c r="F805" s="18" t="str">
        <f>IFERROR(IF($C$1&lt;&gt;"",INDEX('RE-coustmer'!$G$4:$G$1300,MATCH($B805,OUT!$U$4:$U$1300,0),1),"")," ")</f>
        <v xml:space="preserve"> </v>
      </c>
      <c r="G805" s="32" t="str">
        <f>IFERROR(IF($C$1&lt;&gt;"",INDEX('RE-coustmer'!$H$4:$H$1300,MATCH($B805,'RE-coustmer'!$U$4:$U$1300,0),1),"")," ")</f>
        <v xml:space="preserve"> </v>
      </c>
      <c r="H805" s="34" t="str">
        <f>IFERROR(IF($C$1&lt;&gt;"",INDEX('RE-coustmer'!$I$4:$I$1300,MATCH($B805,'RE-coustmer'!$U$4:$U$1300,0),1),"")," ")</f>
        <v xml:space="preserve"> </v>
      </c>
    </row>
    <row r="806" spans="2:8" ht="15.75">
      <c r="B806" s="8" t="str">
        <f t="shared" si="1452"/>
        <v/>
      </c>
      <c r="C806" s="36" t="str">
        <f>IFERROR(IF($C$1&lt;&gt;"",INDEX(OUT!$C$4:$C$1300,MATCH($B806,OUT!$U$4:$U$1300,0),1),"")," ")</f>
        <v xml:space="preserve"> </v>
      </c>
      <c r="D806" s="35" t="str">
        <f>IFERROR(IF($C$1&lt;&gt;"",INDEX(OUT!$D$4:$D$1300,MATCH($B806,OUT!$U$4:$U$1300,0),1),"")," ")</f>
        <v xml:space="preserve"> </v>
      </c>
      <c r="E806" s="35" t="str">
        <f t="shared" ref="E806" si="1494">IF(AND($C$1&lt;&gt;"",ISNUMBER(B806)),"منصرف","")</f>
        <v/>
      </c>
      <c r="F806" s="18" t="str">
        <f>IFERROR(IF($C$1&lt;&gt;"",INDEX(OUT!$G$4:$G$1300,MATCH($B806,OUT!$U$4:$U$1300,0),1),"")," ")</f>
        <v xml:space="preserve"> </v>
      </c>
      <c r="G806" s="32" t="str">
        <f>IFERROR(IF($C$1&lt;&gt;"",INDEX(OUT!$H$4:$H$1300,MATCH($B806,OUT!$U$4:$U$1300,0),1),"")," ")</f>
        <v xml:space="preserve"> </v>
      </c>
      <c r="H806" s="34" t="str">
        <f>IFERROR(IF($C$1&lt;&gt;"",INDEX(OUT!$I$4:$I$1300,MATCH($B806,OUT!$U$4:$U$1300,0),1),"")," ")</f>
        <v xml:space="preserve"> </v>
      </c>
    </row>
    <row r="807" spans="2:8" ht="15.75">
      <c r="B807" s="31" t="str">
        <f t="shared" si="1454"/>
        <v/>
      </c>
      <c r="C807" s="36" t="str">
        <f>IFERROR(IF($C$1&lt;&gt;"",INDEX('RE-Supplier'!$C$4:$C$1300,MATCH($B807,'RE-Supplier'!$U$4:$U$1300,0),1),"")," ")</f>
        <v xml:space="preserve"> </v>
      </c>
      <c r="D807" s="35" t="str">
        <f>IFERROR(IF($C$1&lt;&gt;"",INDEX('RE-Supplier'!$D$4:$D$1300,MATCH($B807,'RE-Supplier'!$U$4:$U$1300,0),1),"")," ")</f>
        <v xml:space="preserve"> </v>
      </c>
      <c r="E807" s="35" t="str">
        <f t="shared" ref="E807" si="1495">IF(AND($C$1&lt;&gt;"",ISNUMBER(B807)),"مرتجع مورد","")</f>
        <v/>
      </c>
      <c r="F807" s="18" t="str">
        <f>IFERROR(IF($C$1&lt;&gt;"",INDEX('RE-Supplier'!$G$4:$G$1300,MATCH($B807,'RE-Supplier'!$U$4:$U$1300,0),1),"")," ")</f>
        <v xml:space="preserve"> </v>
      </c>
      <c r="G807" s="32" t="str">
        <f>IFERROR(IF($C$1&lt;&gt;"",INDEX('RE-Supplier'!$H$4:$H$1300,MATCH($B807,'RE-Supplier'!$U$4:$U$1300,0),1),"")," ")</f>
        <v xml:space="preserve"> </v>
      </c>
      <c r="H807" s="34" t="str">
        <f>IFERROR(IF($C$1&lt;&gt;"",INDEX('RE-Supplier'!$I$4:$I$1300,MATCH($B807,'RE-Supplier'!$U$4:$U$1300,0),1),"")," ")</f>
        <v xml:space="preserve"> </v>
      </c>
    </row>
    <row r="808" spans="2:8" ht="15.75">
      <c r="B808" s="29" t="str">
        <f t="shared" si="1448"/>
        <v/>
      </c>
      <c r="C808" s="36" t="str">
        <f>IFERROR(IF($C$1&lt;&gt;"",INDEX(ADD!$C$4:$C$1300,MATCH($B808,ADD!$U$4:$U$1300,0),1),"")," ")</f>
        <v xml:space="preserve"> </v>
      </c>
      <c r="D808" s="35" t="str">
        <f>IFERROR(IF($C$1&lt;&gt;"",INDEX(ADD!$D$4:$D$1300,MATCH($B808,ADD!$U$4:$U$1300,0),1),"")," ")</f>
        <v xml:space="preserve"> </v>
      </c>
      <c r="E808" s="35" t="str">
        <f t="shared" ref="E808" si="1496">IF(AND($C$1&lt;&gt;"",ISNUMBER(B808)),"وارد","")</f>
        <v/>
      </c>
      <c r="F808" s="18" t="str">
        <f>IFERROR(IF($C$1&lt;&gt;"",INDEX(ADD!$G$4:$G$1300,MATCH($B808,ADD!$U$4:$U$1300,0),1),"")," ")</f>
        <v xml:space="preserve"> </v>
      </c>
      <c r="G808" s="32" t="str">
        <f>IFERROR(IF($C$1&lt;&gt;"",INDEX(ADD!$H$4:$H$1300,MATCH($B808,ADD!$U$4:$U$1300,0),1),"")," ")</f>
        <v xml:space="preserve"> </v>
      </c>
      <c r="H808" s="34" t="str">
        <f>IFERROR(IF($C$1&lt;&gt;"",INDEX(ADD!$I$4:$I$1300,MATCH($B808,ADD!$U$4:$U$1300,0),1),"")," ")</f>
        <v xml:space="preserve"> </v>
      </c>
    </row>
    <row r="809" spans="2:8" ht="15.75">
      <c r="B809" s="30" t="str">
        <f t="shared" si="1450"/>
        <v/>
      </c>
      <c r="C809" s="36" t="str">
        <f>IFERROR(IF($C$1&lt;&gt;"",INDEX('RE-coustmer'!$C$4:$C$1300,MATCH($B809,'RE-coustmer'!$U$4:$U$1300,0),1),"")," ")</f>
        <v xml:space="preserve"> </v>
      </c>
      <c r="D809" s="35" t="str">
        <f>IFERROR(IF($C$1&lt;&gt;"",INDEX('RE-coustmer'!$D$4:$D$1300,MATCH($B809,'RE-coustmer'!$U$4:$U$1300,0),1),"")," ")</f>
        <v xml:space="preserve"> </v>
      </c>
      <c r="E809" s="35" t="str">
        <f t="shared" ref="E809" si="1497">IF(AND($C$1&lt;&gt;"",ISNUMBER(B809)),"مرتجع عميل","")</f>
        <v/>
      </c>
      <c r="F809" s="18" t="str">
        <f>IFERROR(IF($C$1&lt;&gt;"",INDEX('RE-coustmer'!$G$4:$G$1300,MATCH($B809,OUT!$U$4:$U$1300,0),1),"")," ")</f>
        <v xml:space="preserve"> </v>
      </c>
      <c r="G809" s="32" t="str">
        <f>IFERROR(IF($C$1&lt;&gt;"",INDEX('RE-coustmer'!$H$4:$H$1300,MATCH($B809,'RE-coustmer'!$U$4:$U$1300,0),1),"")," ")</f>
        <v xml:space="preserve"> </v>
      </c>
      <c r="H809" s="34" t="str">
        <f>IFERROR(IF($C$1&lt;&gt;"",INDEX('RE-coustmer'!$I$4:$I$1300,MATCH($B809,'RE-coustmer'!$U$4:$U$1300,0),1),"")," ")</f>
        <v xml:space="preserve"> </v>
      </c>
    </row>
    <row r="810" spans="2:8" ht="15.75">
      <c r="B810" s="8" t="str">
        <f t="shared" si="1452"/>
        <v/>
      </c>
      <c r="C810" s="36" t="str">
        <f>IFERROR(IF($C$1&lt;&gt;"",INDEX(OUT!$C$4:$C$1300,MATCH($B810,OUT!$U$4:$U$1300,0),1),"")," ")</f>
        <v xml:space="preserve"> </v>
      </c>
      <c r="D810" s="35" t="str">
        <f>IFERROR(IF($C$1&lt;&gt;"",INDEX(OUT!$D$4:$D$1300,MATCH($B810,OUT!$U$4:$U$1300,0),1),"")," ")</f>
        <v xml:space="preserve"> </v>
      </c>
      <c r="E810" s="35" t="str">
        <f t="shared" ref="E810" si="1498">IF(AND($C$1&lt;&gt;"",ISNUMBER(B810)),"منصرف","")</f>
        <v/>
      </c>
      <c r="F810" s="18" t="str">
        <f>IFERROR(IF($C$1&lt;&gt;"",INDEX(OUT!$G$4:$G$1300,MATCH($B810,OUT!$U$4:$U$1300,0),1),"")," ")</f>
        <v xml:space="preserve"> </v>
      </c>
      <c r="G810" s="32" t="str">
        <f>IFERROR(IF($C$1&lt;&gt;"",INDEX(OUT!$H$4:$H$1300,MATCH($B810,OUT!$U$4:$U$1300,0),1),"")," ")</f>
        <v xml:space="preserve"> </v>
      </c>
      <c r="H810" s="34" t="str">
        <f>IFERROR(IF($C$1&lt;&gt;"",INDEX(OUT!$I$4:$I$1300,MATCH($B810,OUT!$U$4:$U$1300,0),1),"")," ")</f>
        <v xml:space="preserve"> </v>
      </c>
    </row>
    <row r="811" spans="2:8" ht="15.75">
      <c r="B811" s="31" t="str">
        <f t="shared" si="1454"/>
        <v/>
      </c>
      <c r="C811" s="36" t="str">
        <f>IFERROR(IF($C$1&lt;&gt;"",INDEX('RE-Supplier'!$C$4:$C$1300,MATCH($B811,'RE-Supplier'!$U$4:$U$1300,0),1),"")," ")</f>
        <v xml:space="preserve"> </v>
      </c>
      <c r="D811" s="35" t="str">
        <f>IFERROR(IF($C$1&lt;&gt;"",INDEX('RE-Supplier'!$D$4:$D$1300,MATCH($B811,'RE-Supplier'!$U$4:$U$1300,0),1),"")," ")</f>
        <v xml:space="preserve"> </v>
      </c>
      <c r="E811" s="35" t="str">
        <f t="shared" ref="E811" si="1499">IF(AND($C$1&lt;&gt;"",ISNUMBER(B811)),"مرتجع مورد","")</f>
        <v/>
      </c>
      <c r="F811" s="18" t="str">
        <f>IFERROR(IF($C$1&lt;&gt;"",INDEX('RE-Supplier'!$G$4:$G$1300,MATCH($B811,'RE-Supplier'!$U$4:$U$1300,0),1),"")," ")</f>
        <v xml:space="preserve"> </v>
      </c>
      <c r="G811" s="32" t="str">
        <f>IFERROR(IF($C$1&lt;&gt;"",INDEX('RE-Supplier'!$H$4:$H$1300,MATCH($B811,'RE-Supplier'!$U$4:$U$1300,0),1),"")," ")</f>
        <v xml:space="preserve"> </v>
      </c>
      <c r="H811" s="34" t="str">
        <f>IFERROR(IF($C$1&lt;&gt;"",INDEX('RE-Supplier'!$I$4:$I$1300,MATCH($B811,'RE-Supplier'!$U$4:$U$1300,0),1),"")," ")</f>
        <v xml:space="preserve"> </v>
      </c>
    </row>
    <row r="812" spans="2:8" ht="15.75">
      <c r="B812" s="29" t="str">
        <f t="shared" si="1448"/>
        <v/>
      </c>
      <c r="C812" s="36" t="str">
        <f>IFERROR(IF($C$1&lt;&gt;"",INDEX(ADD!$C$4:$C$1300,MATCH($B812,ADD!$U$4:$U$1300,0),1),"")," ")</f>
        <v xml:space="preserve"> </v>
      </c>
      <c r="D812" s="35" t="str">
        <f>IFERROR(IF($C$1&lt;&gt;"",INDEX(ADD!$D$4:$D$1300,MATCH($B812,ADD!$U$4:$U$1300,0),1),"")," ")</f>
        <v xml:space="preserve"> </v>
      </c>
      <c r="E812" s="35" t="str">
        <f t="shared" ref="E812" si="1500">IF(AND($C$1&lt;&gt;"",ISNUMBER(B812)),"وارد","")</f>
        <v/>
      </c>
      <c r="F812" s="18" t="str">
        <f>IFERROR(IF($C$1&lt;&gt;"",INDEX(ADD!$G$4:$G$1300,MATCH($B812,ADD!$U$4:$U$1300,0),1),"")," ")</f>
        <v xml:space="preserve"> </v>
      </c>
      <c r="G812" s="32" t="str">
        <f>IFERROR(IF($C$1&lt;&gt;"",INDEX(ADD!$H$4:$H$1300,MATCH($B812,ADD!$U$4:$U$1300,0),1),"")," ")</f>
        <v xml:space="preserve"> </v>
      </c>
      <c r="H812" s="34" t="str">
        <f>IFERROR(IF($C$1&lt;&gt;"",INDEX(ADD!$I$4:$I$1300,MATCH($B812,ADD!$U$4:$U$1300,0),1),"")," ")</f>
        <v xml:space="preserve"> </v>
      </c>
    </row>
    <row r="813" spans="2:8" ht="15.75">
      <c r="B813" s="30" t="str">
        <f t="shared" si="1450"/>
        <v/>
      </c>
      <c r="C813" s="36" t="str">
        <f>IFERROR(IF($C$1&lt;&gt;"",INDEX('RE-coustmer'!$C$4:$C$1300,MATCH($B813,'RE-coustmer'!$U$4:$U$1300,0),1),"")," ")</f>
        <v xml:space="preserve"> </v>
      </c>
      <c r="D813" s="35" t="str">
        <f>IFERROR(IF($C$1&lt;&gt;"",INDEX('RE-coustmer'!$D$4:$D$1300,MATCH($B813,'RE-coustmer'!$U$4:$U$1300,0),1),"")," ")</f>
        <v xml:space="preserve"> </v>
      </c>
      <c r="E813" s="35" t="str">
        <f t="shared" ref="E813" si="1501">IF(AND($C$1&lt;&gt;"",ISNUMBER(B813)),"مرتجع عميل","")</f>
        <v/>
      </c>
      <c r="F813" s="18" t="str">
        <f>IFERROR(IF($C$1&lt;&gt;"",INDEX('RE-coustmer'!$G$4:$G$1300,MATCH($B813,OUT!$U$4:$U$1300,0),1),"")," ")</f>
        <v xml:space="preserve"> </v>
      </c>
      <c r="G813" s="32" t="str">
        <f>IFERROR(IF($C$1&lt;&gt;"",INDEX('RE-coustmer'!$H$4:$H$1300,MATCH($B813,'RE-coustmer'!$U$4:$U$1300,0),1),"")," ")</f>
        <v xml:space="preserve"> </v>
      </c>
      <c r="H813" s="34" t="str">
        <f>IFERROR(IF($C$1&lt;&gt;"",INDEX('RE-coustmer'!$I$4:$I$1300,MATCH($B813,'RE-coustmer'!$U$4:$U$1300,0),1),"")," ")</f>
        <v xml:space="preserve"> </v>
      </c>
    </row>
    <row r="814" spans="2:8" ht="15.75">
      <c r="B814" s="8" t="str">
        <f t="shared" si="1452"/>
        <v/>
      </c>
      <c r="C814" s="36" t="str">
        <f>IFERROR(IF($C$1&lt;&gt;"",INDEX(OUT!$C$4:$C$1300,MATCH($B814,OUT!$U$4:$U$1300,0),1),"")," ")</f>
        <v xml:space="preserve"> </v>
      </c>
      <c r="D814" s="35" t="str">
        <f>IFERROR(IF($C$1&lt;&gt;"",INDEX(OUT!$D$4:$D$1300,MATCH($B814,OUT!$U$4:$U$1300,0),1),"")," ")</f>
        <v xml:space="preserve"> </v>
      </c>
      <c r="E814" s="35" t="str">
        <f t="shared" ref="E814" si="1502">IF(AND($C$1&lt;&gt;"",ISNUMBER(B814)),"منصرف","")</f>
        <v/>
      </c>
      <c r="F814" s="18" t="str">
        <f>IFERROR(IF($C$1&lt;&gt;"",INDEX(OUT!$G$4:$G$1300,MATCH($B814,OUT!$U$4:$U$1300,0),1),"")," ")</f>
        <v xml:space="preserve"> </v>
      </c>
      <c r="G814" s="32" t="str">
        <f>IFERROR(IF($C$1&lt;&gt;"",INDEX(OUT!$H$4:$H$1300,MATCH($B814,OUT!$U$4:$U$1300,0),1),"")," ")</f>
        <v xml:space="preserve"> </v>
      </c>
      <c r="H814" s="34" t="str">
        <f>IFERROR(IF($C$1&lt;&gt;"",INDEX(OUT!$I$4:$I$1300,MATCH($B814,OUT!$U$4:$U$1300,0),1),"")," ")</f>
        <v xml:space="preserve"> </v>
      </c>
    </row>
    <row r="815" spans="2:8" ht="15.75">
      <c r="B815" s="31" t="str">
        <f t="shared" si="1454"/>
        <v/>
      </c>
      <c r="C815" s="36" t="str">
        <f>IFERROR(IF($C$1&lt;&gt;"",INDEX('RE-Supplier'!$C$4:$C$1300,MATCH($B815,'RE-Supplier'!$U$4:$U$1300,0),1),"")," ")</f>
        <v xml:space="preserve"> </v>
      </c>
      <c r="D815" s="35" t="str">
        <f>IFERROR(IF($C$1&lt;&gt;"",INDEX('RE-Supplier'!$D$4:$D$1300,MATCH($B815,'RE-Supplier'!$U$4:$U$1300,0),1),"")," ")</f>
        <v xml:space="preserve"> </v>
      </c>
      <c r="E815" s="35" t="str">
        <f t="shared" ref="E815" si="1503">IF(AND($C$1&lt;&gt;"",ISNUMBER(B815)),"مرتجع مورد","")</f>
        <v/>
      </c>
      <c r="F815" s="18" t="str">
        <f>IFERROR(IF($C$1&lt;&gt;"",INDEX('RE-Supplier'!$G$4:$G$1300,MATCH($B815,'RE-Supplier'!$U$4:$U$1300,0),1),"")," ")</f>
        <v xml:space="preserve"> </v>
      </c>
      <c r="G815" s="32" t="str">
        <f>IFERROR(IF($C$1&lt;&gt;"",INDEX('RE-Supplier'!$H$4:$H$1300,MATCH($B815,'RE-Supplier'!$U$4:$U$1300,0),1),"")," ")</f>
        <v xml:space="preserve"> </v>
      </c>
      <c r="H815" s="34" t="str">
        <f>IFERROR(IF($C$1&lt;&gt;"",INDEX('RE-Supplier'!$I$4:$I$1300,MATCH($B815,'RE-Supplier'!$U$4:$U$1300,0),1),"")," ")</f>
        <v xml:space="preserve"> </v>
      </c>
    </row>
    <row r="816" spans="2:8" ht="15.75">
      <c r="B816" s="29" t="str">
        <f t="shared" si="1448"/>
        <v/>
      </c>
      <c r="C816" s="36" t="str">
        <f>IFERROR(IF($C$1&lt;&gt;"",INDEX(ADD!$C$4:$C$1300,MATCH($B816,ADD!$U$4:$U$1300,0),1),"")," ")</f>
        <v xml:space="preserve"> </v>
      </c>
      <c r="D816" s="35" t="str">
        <f>IFERROR(IF($C$1&lt;&gt;"",INDEX(ADD!$D$4:$D$1300,MATCH($B816,ADD!$U$4:$U$1300,0),1),"")," ")</f>
        <v xml:space="preserve"> </v>
      </c>
      <c r="E816" s="35" t="str">
        <f t="shared" ref="E816" si="1504">IF(AND($C$1&lt;&gt;"",ISNUMBER(B816)),"وارد","")</f>
        <v/>
      </c>
      <c r="F816" s="18" t="str">
        <f>IFERROR(IF($C$1&lt;&gt;"",INDEX(ADD!$G$4:$G$1300,MATCH($B816,ADD!$U$4:$U$1300,0),1),"")," ")</f>
        <v xml:space="preserve"> </v>
      </c>
      <c r="G816" s="32" t="str">
        <f>IFERROR(IF($C$1&lt;&gt;"",INDEX(ADD!$H$4:$H$1300,MATCH($B816,ADD!$U$4:$U$1300,0),1),"")," ")</f>
        <v xml:space="preserve"> </v>
      </c>
      <c r="H816" s="34" t="str">
        <f>IFERROR(IF($C$1&lt;&gt;"",INDEX(ADD!$I$4:$I$1300,MATCH($B816,ADD!$U$4:$U$1300,0),1),"")," ")</f>
        <v xml:space="preserve"> </v>
      </c>
    </row>
    <row r="817" spans="2:8" ht="15.75">
      <c r="B817" s="30" t="str">
        <f t="shared" si="1450"/>
        <v/>
      </c>
      <c r="C817" s="36" t="str">
        <f>IFERROR(IF($C$1&lt;&gt;"",INDEX('RE-coustmer'!$C$4:$C$1300,MATCH($B817,'RE-coustmer'!$U$4:$U$1300,0),1),"")," ")</f>
        <v xml:space="preserve"> </v>
      </c>
      <c r="D817" s="35" t="str">
        <f>IFERROR(IF($C$1&lt;&gt;"",INDEX('RE-coustmer'!$D$4:$D$1300,MATCH($B817,'RE-coustmer'!$U$4:$U$1300,0),1),"")," ")</f>
        <v xml:space="preserve"> </v>
      </c>
      <c r="E817" s="35" t="str">
        <f t="shared" ref="E817" si="1505">IF(AND($C$1&lt;&gt;"",ISNUMBER(B817)),"مرتجع عميل","")</f>
        <v/>
      </c>
      <c r="F817" s="18" t="str">
        <f>IFERROR(IF($C$1&lt;&gt;"",INDEX('RE-coustmer'!$G$4:$G$1300,MATCH($B817,OUT!$U$4:$U$1300,0),1),"")," ")</f>
        <v xml:space="preserve"> </v>
      </c>
      <c r="G817" s="32" t="str">
        <f>IFERROR(IF($C$1&lt;&gt;"",INDEX('RE-coustmer'!$H$4:$H$1300,MATCH($B817,'RE-coustmer'!$U$4:$U$1300,0),1),"")," ")</f>
        <v xml:space="preserve"> </v>
      </c>
      <c r="H817" s="34" t="str">
        <f>IFERROR(IF($C$1&lt;&gt;"",INDEX('RE-coustmer'!$I$4:$I$1300,MATCH($B817,'RE-coustmer'!$U$4:$U$1300,0),1),"")," ")</f>
        <v xml:space="preserve"> </v>
      </c>
    </row>
    <row r="818" spans="2:8" ht="15.75">
      <c r="B818" s="8" t="str">
        <f t="shared" si="1452"/>
        <v/>
      </c>
      <c r="C818" s="36" t="str">
        <f>IFERROR(IF($C$1&lt;&gt;"",INDEX(OUT!$C$4:$C$1300,MATCH($B818,OUT!$U$4:$U$1300,0),1),"")," ")</f>
        <v xml:space="preserve"> </v>
      </c>
      <c r="D818" s="35" t="str">
        <f>IFERROR(IF($C$1&lt;&gt;"",INDEX(OUT!$D$4:$D$1300,MATCH($B818,OUT!$U$4:$U$1300,0),1),"")," ")</f>
        <v xml:space="preserve"> </v>
      </c>
      <c r="E818" s="35" t="str">
        <f t="shared" ref="E818" si="1506">IF(AND($C$1&lt;&gt;"",ISNUMBER(B818)),"منصرف","")</f>
        <v/>
      </c>
      <c r="F818" s="18" t="str">
        <f>IFERROR(IF($C$1&lt;&gt;"",INDEX(OUT!$G$4:$G$1300,MATCH($B818,OUT!$U$4:$U$1300,0),1),"")," ")</f>
        <v xml:space="preserve"> </v>
      </c>
      <c r="G818" s="32" t="str">
        <f>IFERROR(IF($C$1&lt;&gt;"",INDEX(OUT!$H$4:$H$1300,MATCH($B818,OUT!$U$4:$U$1300,0),1),"")," ")</f>
        <v xml:space="preserve"> </v>
      </c>
      <c r="H818" s="34" t="str">
        <f>IFERROR(IF($C$1&lt;&gt;"",INDEX(OUT!$I$4:$I$1300,MATCH($B818,OUT!$U$4:$U$1300,0),1),"")," ")</f>
        <v xml:space="preserve"> </v>
      </c>
    </row>
    <row r="819" spans="2:8" ht="15.75">
      <c r="B819" s="31" t="str">
        <f t="shared" si="1454"/>
        <v/>
      </c>
      <c r="C819" s="36" t="str">
        <f>IFERROR(IF($C$1&lt;&gt;"",INDEX('RE-Supplier'!$C$4:$C$1300,MATCH($B819,'RE-Supplier'!$U$4:$U$1300,0),1),"")," ")</f>
        <v xml:space="preserve"> </v>
      </c>
      <c r="D819" s="35" t="str">
        <f>IFERROR(IF($C$1&lt;&gt;"",INDEX('RE-Supplier'!$D$4:$D$1300,MATCH($B819,'RE-Supplier'!$U$4:$U$1300,0),1),"")," ")</f>
        <v xml:space="preserve"> </v>
      </c>
      <c r="E819" s="35" t="str">
        <f t="shared" ref="E819" si="1507">IF(AND($C$1&lt;&gt;"",ISNUMBER(B819)),"مرتجع مورد","")</f>
        <v/>
      </c>
      <c r="F819" s="18" t="str">
        <f>IFERROR(IF($C$1&lt;&gt;"",INDEX('RE-Supplier'!$G$4:$G$1300,MATCH($B819,'RE-Supplier'!$U$4:$U$1300,0),1),"")," ")</f>
        <v xml:space="preserve"> </v>
      </c>
      <c r="G819" s="32" t="str">
        <f>IFERROR(IF($C$1&lt;&gt;"",INDEX('RE-Supplier'!$H$4:$H$1300,MATCH($B819,'RE-Supplier'!$U$4:$U$1300,0),1),"")," ")</f>
        <v xml:space="preserve"> </v>
      </c>
      <c r="H819" s="34" t="str">
        <f>IFERROR(IF($C$1&lt;&gt;"",INDEX('RE-Supplier'!$I$4:$I$1300,MATCH($B819,'RE-Supplier'!$U$4:$U$1300,0),1),"")," ")</f>
        <v xml:space="preserve"> </v>
      </c>
    </row>
    <row r="820" spans="2:8" ht="15.75">
      <c r="B820" s="29" t="str">
        <f t="shared" si="1448"/>
        <v/>
      </c>
      <c r="C820" s="36" t="str">
        <f>IFERROR(IF($C$1&lt;&gt;"",INDEX(ADD!$C$4:$C$1300,MATCH($B820,ADD!$U$4:$U$1300,0),1),"")," ")</f>
        <v xml:space="preserve"> </v>
      </c>
      <c r="D820" s="35" t="str">
        <f>IFERROR(IF($C$1&lt;&gt;"",INDEX(ADD!$D$4:$D$1300,MATCH($B820,ADD!$U$4:$U$1300,0),1),"")," ")</f>
        <v xml:space="preserve"> </v>
      </c>
      <c r="E820" s="35" t="str">
        <f t="shared" ref="E820" si="1508">IF(AND($C$1&lt;&gt;"",ISNUMBER(B820)),"وارد","")</f>
        <v/>
      </c>
      <c r="F820" s="18" t="str">
        <f>IFERROR(IF($C$1&lt;&gt;"",INDEX(ADD!$G$4:$G$1300,MATCH($B820,ADD!$U$4:$U$1300,0),1),"")," ")</f>
        <v xml:space="preserve"> </v>
      </c>
      <c r="G820" s="32" t="str">
        <f>IFERROR(IF($C$1&lt;&gt;"",INDEX(ADD!$H$4:$H$1300,MATCH($B820,ADD!$U$4:$U$1300,0),1),"")," ")</f>
        <v xml:space="preserve"> </v>
      </c>
      <c r="H820" s="34" t="str">
        <f>IFERROR(IF($C$1&lt;&gt;"",INDEX(ADD!$I$4:$I$1300,MATCH($B820,ADD!$U$4:$U$1300,0),1),"")," ")</f>
        <v xml:space="preserve"> </v>
      </c>
    </row>
    <row r="821" spans="2:8" ht="15.75">
      <c r="B821" s="30" t="str">
        <f t="shared" si="1450"/>
        <v/>
      </c>
      <c r="C821" s="36" t="str">
        <f>IFERROR(IF($C$1&lt;&gt;"",INDEX('RE-coustmer'!$C$4:$C$1300,MATCH($B821,'RE-coustmer'!$U$4:$U$1300,0),1),"")," ")</f>
        <v xml:space="preserve"> </v>
      </c>
      <c r="D821" s="35" t="str">
        <f>IFERROR(IF($C$1&lt;&gt;"",INDEX('RE-coustmer'!$D$4:$D$1300,MATCH($B821,'RE-coustmer'!$U$4:$U$1300,0),1),"")," ")</f>
        <v xml:space="preserve"> </v>
      </c>
      <c r="E821" s="35" t="str">
        <f t="shared" ref="E821" si="1509">IF(AND($C$1&lt;&gt;"",ISNUMBER(B821)),"مرتجع عميل","")</f>
        <v/>
      </c>
      <c r="F821" s="18" t="str">
        <f>IFERROR(IF($C$1&lt;&gt;"",INDEX('RE-coustmer'!$G$4:$G$1300,MATCH($B821,OUT!$U$4:$U$1300,0),1),"")," ")</f>
        <v xml:space="preserve"> </v>
      </c>
      <c r="G821" s="32" t="str">
        <f>IFERROR(IF($C$1&lt;&gt;"",INDEX('RE-coustmer'!$H$4:$H$1300,MATCH($B821,'RE-coustmer'!$U$4:$U$1300,0),1),"")," ")</f>
        <v xml:space="preserve"> </v>
      </c>
      <c r="H821" s="34" t="str">
        <f>IFERROR(IF($C$1&lt;&gt;"",INDEX('RE-coustmer'!$I$4:$I$1300,MATCH($B821,'RE-coustmer'!$U$4:$U$1300,0),1),"")," ")</f>
        <v xml:space="preserve"> </v>
      </c>
    </row>
    <row r="822" spans="2:8" ht="15.75">
      <c r="B822" s="8" t="str">
        <f t="shared" si="1452"/>
        <v/>
      </c>
      <c r="C822" s="36" t="str">
        <f>IFERROR(IF($C$1&lt;&gt;"",INDEX(OUT!$C$4:$C$1300,MATCH($B822,OUT!$U$4:$U$1300,0),1),"")," ")</f>
        <v xml:space="preserve"> </v>
      </c>
      <c r="D822" s="35" t="str">
        <f>IFERROR(IF($C$1&lt;&gt;"",INDEX(OUT!$D$4:$D$1300,MATCH($B822,OUT!$U$4:$U$1300,0),1),"")," ")</f>
        <v xml:space="preserve"> </v>
      </c>
      <c r="E822" s="35" t="str">
        <f t="shared" ref="E822" si="1510">IF(AND($C$1&lt;&gt;"",ISNUMBER(B822)),"منصرف","")</f>
        <v/>
      </c>
      <c r="F822" s="18" t="str">
        <f>IFERROR(IF($C$1&lt;&gt;"",INDEX(OUT!$G$4:$G$1300,MATCH($B822,OUT!$U$4:$U$1300,0),1),"")," ")</f>
        <v xml:space="preserve"> </v>
      </c>
      <c r="G822" s="32" t="str">
        <f>IFERROR(IF($C$1&lt;&gt;"",INDEX(OUT!$H$4:$H$1300,MATCH($B822,OUT!$U$4:$U$1300,0),1),"")," ")</f>
        <v xml:space="preserve"> </v>
      </c>
      <c r="H822" s="34" t="str">
        <f>IFERROR(IF($C$1&lt;&gt;"",INDEX(OUT!$I$4:$I$1300,MATCH($B822,OUT!$U$4:$U$1300,0),1),"")," ")</f>
        <v xml:space="preserve"> </v>
      </c>
    </row>
    <row r="823" spans="2:8" ht="15.75">
      <c r="B823" s="31" t="str">
        <f t="shared" si="1454"/>
        <v/>
      </c>
      <c r="C823" s="36" t="str">
        <f>IFERROR(IF($C$1&lt;&gt;"",INDEX('RE-Supplier'!$C$4:$C$1300,MATCH($B823,'RE-Supplier'!$U$4:$U$1300,0),1),"")," ")</f>
        <v xml:space="preserve"> </v>
      </c>
      <c r="D823" s="35" t="str">
        <f>IFERROR(IF($C$1&lt;&gt;"",INDEX('RE-Supplier'!$D$4:$D$1300,MATCH($B823,'RE-Supplier'!$U$4:$U$1300,0),1),"")," ")</f>
        <v xml:space="preserve"> </v>
      </c>
      <c r="E823" s="35" t="str">
        <f t="shared" ref="E823" si="1511">IF(AND($C$1&lt;&gt;"",ISNUMBER(B823)),"مرتجع مورد","")</f>
        <v/>
      </c>
      <c r="F823" s="18" t="str">
        <f>IFERROR(IF($C$1&lt;&gt;"",INDEX('RE-Supplier'!$G$4:$G$1300,MATCH($B823,'RE-Supplier'!$U$4:$U$1300,0),1),"")," ")</f>
        <v xml:space="preserve"> </v>
      </c>
      <c r="G823" s="32" t="str">
        <f>IFERROR(IF($C$1&lt;&gt;"",INDEX('RE-Supplier'!$H$4:$H$1300,MATCH($B823,'RE-Supplier'!$U$4:$U$1300,0),1),"")," ")</f>
        <v xml:space="preserve"> </v>
      </c>
      <c r="H823" s="34" t="str">
        <f>IFERROR(IF($C$1&lt;&gt;"",INDEX('RE-Supplier'!$I$4:$I$1300,MATCH($B823,'RE-Supplier'!$U$4:$U$1300,0),1),"")," ")</f>
        <v xml:space="preserve"> </v>
      </c>
    </row>
    <row r="824" spans="2:8" ht="15.75">
      <c r="B824" s="29" t="str">
        <f t="shared" si="1448"/>
        <v/>
      </c>
      <c r="C824" s="36" t="str">
        <f>IFERROR(IF($C$1&lt;&gt;"",INDEX(ADD!$C$4:$C$1300,MATCH($B824,ADD!$U$4:$U$1300,0),1),"")," ")</f>
        <v xml:space="preserve"> </v>
      </c>
      <c r="D824" s="35" t="str">
        <f>IFERROR(IF($C$1&lt;&gt;"",INDEX(ADD!$D$4:$D$1300,MATCH($B824,ADD!$U$4:$U$1300,0),1),"")," ")</f>
        <v xml:space="preserve"> </v>
      </c>
      <c r="E824" s="35" t="str">
        <f t="shared" ref="E824" si="1512">IF(AND($C$1&lt;&gt;"",ISNUMBER(B824)),"وارد","")</f>
        <v/>
      </c>
      <c r="F824" s="18" t="str">
        <f>IFERROR(IF($C$1&lt;&gt;"",INDEX(ADD!$G$4:$G$1300,MATCH($B824,ADD!$U$4:$U$1300,0),1),"")," ")</f>
        <v xml:space="preserve"> </v>
      </c>
      <c r="G824" s="32" t="str">
        <f>IFERROR(IF($C$1&lt;&gt;"",INDEX(ADD!$H$4:$H$1300,MATCH($B824,ADD!$U$4:$U$1300,0),1),"")," ")</f>
        <v xml:space="preserve"> </v>
      </c>
      <c r="H824" s="34" t="str">
        <f>IFERROR(IF($C$1&lt;&gt;"",INDEX(ADD!$I$4:$I$1300,MATCH($B824,ADD!$U$4:$U$1300,0),1),"")," ")</f>
        <v xml:space="preserve"> </v>
      </c>
    </row>
    <row r="825" spans="2:8" ht="15.75">
      <c r="B825" s="30" t="str">
        <f t="shared" si="1450"/>
        <v/>
      </c>
      <c r="C825" s="36" t="str">
        <f>IFERROR(IF($C$1&lt;&gt;"",INDEX('RE-coustmer'!$C$4:$C$1300,MATCH($B825,'RE-coustmer'!$U$4:$U$1300,0),1),"")," ")</f>
        <v xml:space="preserve"> </v>
      </c>
      <c r="D825" s="35" t="str">
        <f>IFERROR(IF($C$1&lt;&gt;"",INDEX('RE-coustmer'!$D$4:$D$1300,MATCH($B825,'RE-coustmer'!$U$4:$U$1300,0),1),"")," ")</f>
        <v xml:space="preserve"> </v>
      </c>
      <c r="E825" s="35" t="str">
        <f t="shared" ref="E825" si="1513">IF(AND($C$1&lt;&gt;"",ISNUMBER(B825)),"مرتجع عميل","")</f>
        <v/>
      </c>
      <c r="F825" s="18" t="str">
        <f>IFERROR(IF($C$1&lt;&gt;"",INDEX('RE-coustmer'!$G$4:$G$1300,MATCH($B825,OUT!$U$4:$U$1300,0),1),"")," ")</f>
        <v xml:space="preserve"> </v>
      </c>
      <c r="G825" s="32" t="str">
        <f>IFERROR(IF($C$1&lt;&gt;"",INDEX('RE-coustmer'!$H$4:$H$1300,MATCH($B825,'RE-coustmer'!$U$4:$U$1300,0),1),"")," ")</f>
        <v xml:space="preserve"> </v>
      </c>
      <c r="H825" s="34" t="str">
        <f>IFERROR(IF($C$1&lt;&gt;"",INDEX('RE-coustmer'!$I$4:$I$1300,MATCH($B825,'RE-coustmer'!$U$4:$U$1300,0),1),"")," ")</f>
        <v xml:space="preserve"> </v>
      </c>
    </row>
    <row r="826" spans="2:8" ht="15.75">
      <c r="B826" s="8" t="str">
        <f t="shared" si="1452"/>
        <v/>
      </c>
      <c r="C826" s="36" t="str">
        <f>IFERROR(IF($C$1&lt;&gt;"",INDEX(OUT!$C$4:$C$1300,MATCH($B826,OUT!$U$4:$U$1300,0),1),"")," ")</f>
        <v xml:space="preserve"> </v>
      </c>
      <c r="D826" s="35" t="str">
        <f>IFERROR(IF($C$1&lt;&gt;"",INDEX(OUT!$D$4:$D$1300,MATCH($B826,OUT!$U$4:$U$1300,0),1),"")," ")</f>
        <v xml:space="preserve"> </v>
      </c>
      <c r="E826" s="35" t="str">
        <f t="shared" ref="E826" si="1514">IF(AND($C$1&lt;&gt;"",ISNUMBER(B826)),"منصرف","")</f>
        <v/>
      </c>
      <c r="F826" s="18" t="str">
        <f>IFERROR(IF($C$1&lt;&gt;"",INDEX(OUT!$G$4:$G$1300,MATCH($B826,OUT!$U$4:$U$1300,0),1),"")," ")</f>
        <v xml:space="preserve"> </v>
      </c>
      <c r="G826" s="32" t="str">
        <f>IFERROR(IF($C$1&lt;&gt;"",INDEX(OUT!$H$4:$H$1300,MATCH($B826,OUT!$U$4:$U$1300,0),1),"")," ")</f>
        <v xml:space="preserve"> </v>
      </c>
      <c r="H826" s="34" t="str">
        <f>IFERROR(IF($C$1&lt;&gt;"",INDEX(OUT!$I$4:$I$1300,MATCH($B826,OUT!$U$4:$U$1300,0),1),"")," ")</f>
        <v xml:space="preserve"> </v>
      </c>
    </row>
    <row r="827" spans="2:8" ht="15.75">
      <c r="B827" s="31" t="str">
        <f t="shared" si="1454"/>
        <v/>
      </c>
      <c r="C827" s="36" t="str">
        <f>IFERROR(IF($C$1&lt;&gt;"",INDEX('RE-Supplier'!$C$4:$C$1300,MATCH($B827,'RE-Supplier'!$U$4:$U$1300,0),1),"")," ")</f>
        <v xml:space="preserve"> </v>
      </c>
      <c r="D827" s="35" t="str">
        <f>IFERROR(IF($C$1&lt;&gt;"",INDEX('RE-Supplier'!$D$4:$D$1300,MATCH($B827,'RE-Supplier'!$U$4:$U$1300,0),1),"")," ")</f>
        <v xml:space="preserve"> </v>
      </c>
      <c r="E827" s="35" t="str">
        <f t="shared" ref="E827" si="1515">IF(AND($C$1&lt;&gt;"",ISNUMBER(B827)),"مرتجع مورد","")</f>
        <v/>
      </c>
      <c r="F827" s="18" t="str">
        <f>IFERROR(IF($C$1&lt;&gt;"",INDEX('RE-Supplier'!$G$4:$G$1300,MATCH($B827,'RE-Supplier'!$U$4:$U$1300,0),1),"")," ")</f>
        <v xml:space="preserve"> </v>
      </c>
      <c r="G827" s="32" t="str">
        <f>IFERROR(IF($C$1&lt;&gt;"",INDEX('RE-Supplier'!$H$4:$H$1300,MATCH($B827,'RE-Supplier'!$U$4:$U$1300,0),1),"")," ")</f>
        <v xml:space="preserve"> </v>
      </c>
      <c r="H827" s="34" t="str">
        <f>IFERROR(IF($C$1&lt;&gt;"",INDEX('RE-Supplier'!$I$4:$I$1300,MATCH($B827,'RE-Supplier'!$U$4:$U$1300,0),1),"")," ")</f>
        <v xml:space="preserve"> </v>
      </c>
    </row>
    <row r="828" spans="2:8" ht="15.75">
      <c r="B828" s="29" t="str">
        <f t="shared" ref="B828:B888" si="1516">IF(AND($M$5&gt;0,B824&lt;$M$5),B824+1,"")</f>
        <v/>
      </c>
      <c r="C828" s="36" t="str">
        <f>IFERROR(IF($C$1&lt;&gt;"",INDEX(ADD!$C$4:$C$1300,MATCH($B828,ADD!$U$4:$U$1300,0),1),"")," ")</f>
        <v xml:space="preserve"> </v>
      </c>
      <c r="D828" s="35" t="str">
        <f>IFERROR(IF($C$1&lt;&gt;"",INDEX(ADD!$D$4:$D$1300,MATCH($B828,ADD!$U$4:$U$1300,0),1),"")," ")</f>
        <v xml:space="preserve"> </v>
      </c>
      <c r="E828" s="35" t="str">
        <f t="shared" ref="E828" si="1517">IF(AND($C$1&lt;&gt;"",ISNUMBER(B828)),"وارد","")</f>
        <v/>
      </c>
      <c r="F828" s="18" t="str">
        <f>IFERROR(IF($C$1&lt;&gt;"",INDEX(ADD!$G$4:$G$1300,MATCH($B828,ADD!$U$4:$U$1300,0),1),"")," ")</f>
        <v xml:space="preserve"> </v>
      </c>
      <c r="G828" s="32" t="str">
        <f>IFERROR(IF($C$1&lt;&gt;"",INDEX(ADD!$H$4:$H$1300,MATCH($B828,ADD!$U$4:$U$1300,0),1),"")," ")</f>
        <v xml:space="preserve"> </v>
      </c>
      <c r="H828" s="34" t="str">
        <f>IFERROR(IF($C$1&lt;&gt;"",INDEX(ADD!$I$4:$I$1300,MATCH($B828,ADD!$U$4:$U$1300,0),1),"")," ")</f>
        <v xml:space="preserve"> </v>
      </c>
    </row>
    <row r="829" spans="2:8" ht="15.75">
      <c r="B829" s="30" t="str">
        <f t="shared" ref="B829:B889" si="1518">IF(AND($N$5&gt;0,B825&lt;$N$5),B825+1,"")</f>
        <v/>
      </c>
      <c r="C829" s="36" t="str">
        <f>IFERROR(IF($C$1&lt;&gt;"",INDEX('RE-coustmer'!$C$4:$C$1300,MATCH($B829,'RE-coustmer'!$U$4:$U$1300,0),1),"")," ")</f>
        <v xml:space="preserve"> </v>
      </c>
      <c r="D829" s="35" t="str">
        <f>IFERROR(IF($C$1&lt;&gt;"",INDEX('RE-coustmer'!$D$4:$D$1300,MATCH($B829,'RE-coustmer'!$U$4:$U$1300,0),1),"")," ")</f>
        <v xml:space="preserve"> </v>
      </c>
      <c r="E829" s="35" t="str">
        <f t="shared" ref="E829" si="1519">IF(AND($C$1&lt;&gt;"",ISNUMBER(B829)),"مرتجع عميل","")</f>
        <v/>
      </c>
      <c r="F829" s="18" t="str">
        <f>IFERROR(IF($C$1&lt;&gt;"",INDEX('RE-coustmer'!$G$4:$G$1300,MATCH($B829,OUT!$U$4:$U$1300,0),1),"")," ")</f>
        <v xml:space="preserve"> </v>
      </c>
      <c r="G829" s="32" t="str">
        <f>IFERROR(IF($C$1&lt;&gt;"",INDEX('RE-coustmer'!$H$4:$H$1300,MATCH($B829,'RE-coustmer'!$U$4:$U$1300,0),1),"")," ")</f>
        <v xml:space="preserve"> </v>
      </c>
      <c r="H829" s="34" t="str">
        <f>IFERROR(IF($C$1&lt;&gt;"",INDEX('RE-coustmer'!$I$4:$I$1300,MATCH($B829,'RE-coustmer'!$U$4:$U$1300,0),1),"")," ")</f>
        <v xml:space="preserve"> </v>
      </c>
    </row>
    <row r="830" spans="2:8" ht="15.75">
      <c r="B830" s="8" t="str">
        <f t="shared" ref="B830:B890" si="1520">IF(AND($O$5&gt;0,B826&lt;$O$5),B826+1,"")</f>
        <v/>
      </c>
      <c r="C830" s="36" t="str">
        <f>IFERROR(IF($C$1&lt;&gt;"",INDEX(OUT!$C$4:$C$1300,MATCH($B830,OUT!$U$4:$U$1300,0),1),"")," ")</f>
        <v xml:space="preserve"> </v>
      </c>
      <c r="D830" s="35" t="str">
        <f>IFERROR(IF($C$1&lt;&gt;"",INDEX(OUT!$D$4:$D$1300,MATCH($B830,OUT!$U$4:$U$1300,0),1),"")," ")</f>
        <v xml:space="preserve"> </v>
      </c>
      <c r="E830" s="35" t="str">
        <f t="shared" ref="E830" si="1521">IF(AND($C$1&lt;&gt;"",ISNUMBER(B830)),"منصرف","")</f>
        <v/>
      </c>
      <c r="F830" s="18" t="str">
        <f>IFERROR(IF($C$1&lt;&gt;"",INDEX(OUT!$G$4:$G$1300,MATCH($B830,OUT!$U$4:$U$1300,0),1),"")," ")</f>
        <v xml:space="preserve"> </v>
      </c>
      <c r="G830" s="32" t="str">
        <f>IFERROR(IF($C$1&lt;&gt;"",INDEX(OUT!$H$4:$H$1300,MATCH($B830,OUT!$U$4:$U$1300,0),1),"")," ")</f>
        <v xml:space="preserve"> </v>
      </c>
      <c r="H830" s="34" t="str">
        <f>IFERROR(IF($C$1&lt;&gt;"",INDEX(OUT!$I$4:$I$1300,MATCH($B830,OUT!$U$4:$U$1300,0),1),"")," ")</f>
        <v xml:space="preserve"> </v>
      </c>
    </row>
    <row r="831" spans="2:8" ht="15.75">
      <c r="B831" s="31" t="str">
        <f t="shared" ref="B831:B891" si="1522">IF(AND($P$5&gt;0,B827&lt;$M$5),B827+1,"")</f>
        <v/>
      </c>
      <c r="C831" s="36" t="str">
        <f>IFERROR(IF($C$1&lt;&gt;"",INDEX('RE-Supplier'!$C$4:$C$1300,MATCH($B831,'RE-Supplier'!$U$4:$U$1300,0),1),"")," ")</f>
        <v xml:space="preserve"> </v>
      </c>
      <c r="D831" s="35" t="str">
        <f>IFERROR(IF($C$1&lt;&gt;"",INDEX('RE-Supplier'!$D$4:$D$1300,MATCH($B831,'RE-Supplier'!$U$4:$U$1300,0),1),"")," ")</f>
        <v xml:space="preserve"> </v>
      </c>
      <c r="E831" s="35" t="str">
        <f t="shared" ref="E831" si="1523">IF(AND($C$1&lt;&gt;"",ISNUMBER(B831)),"مرتجع مورد","")</f>
        <v/>
      </c>
      <c r="F831" s="18" t="str">
        <f>IFERROR(IF($C$1&lt;&gt;"",INDEX('RE-Supplier'!$G$4:$G$1300,MATCH($B831,'RE-Supplier'!$U$4:$U$1300,0),1),"")," ")</f>
        <v xml:space="preserve"> </v>
      </c>
      <c r="G831" s="32" t="str">
        <f>IFERROR(IF($C$1&lt;&gt;"",INDEX('RE-Supplier'!$H$4:$H$1300,MATCH($B831,'RE-Supplier'!$U$4:$U$1300,0),1),"")," ")</f>
        <v xml:space="preserve"> </v>
      </c>
      <c r="H831" s="34" t="str">
        <f>IFERROR(IF($C$1&lt;&gt;"",INDEX('RE-Supplier'!$I$4:$I$1300,MATCH($B831,'RE-Supplier'!$U$4:$U$1300,0),1),"")," ")</f>
        <v xml:space="preserve"> </v>
      </c>
    </row>
    <row r="832" spans="2:8" ht="15.75">
      <c r="B832" s="29" t="str">
        <f t="shared" si="1516"/>
        <v/>
      </c>
      <c r="C832" s="36" t="str">
        <f>IFERROR(IF($C$1&lt;&gt;"",INDEX(ADD!$C$4:$C$1300,MATCH($B832,ADD!$U$4:$U$1300,0),1),"")," ")</f>
        <v xml:space="preserve"> </v>
      </c>
      <c r="D832" s="35" t="str">
        <f>IFERROR(IF($C$1&lt;&gt;"",INDEX(ADD!$D$4:$D$1300,MATCH($B832,ADD!$U$4:$U$1300,0),1),"")," ")</f>
        <v xml:space="preserve"> </v>
      </c>
      <c r="E832" s="35" t="str">
        <f t="shared" ref="E832" si="1524">IF(AND($C$1&lt;&gt;"",ISNUMBER(B832)),"وارد","")</f>
        <v/>
      </c>
      <c r="F832" s="18" t="str">
        <f>IFERROR(IF($C$1&lt;&gt;"",INDEX(ADD!$G$4:$G$1300,MATCH($B832,ADD!$U$4:$U$1300,0),1),"")," ")</f>
        <v xml:space="preserve"> </v>
      </c>
      <c r="G832" s="32" t="str">
        <f>IFERROR(IF($C$1&lt;&gt;"",INDEX(ADD!$H$4:$H$1300,MATCH($B832,ADD!$U$4:$U$1300,0),1),"")," ")</f>
        <v xml:space="preserve"> </v>
      </c>
      <c r="H832" s="34" t="str">
        <f>IFERROR(IF($C$1&lt;&gt;"",INDEX(ADD!$I$4:$I$1300,MATCH($B832,ADD!$U$4:$U$1300,0),1),"")," ")</f>
        <v xml:space="preserve"> </v>
      </c>
    </row>
    <row r="833" spans="2:8" ht="15.75">
      <c r="B833" s="30" t="str">
        <f t="shared" si="1518"/>
        <v/>
      </c>
      <c r="C833" s="36" t="str">
        <f>IFERROR(IF($C$1&lt;&gt;"",INDEX('RE-coustmer'!$C$4:$C$1300,MATCH($B833,'RE-coustmer'!$U$4:$U$1300,0),1),"")," ")</f>
        <v xml:space="preserve"> </v>
      </c>
      <c r="D833" s="35" t="str">
        <f>IFERROR(IF($C$1&lt;&gt;"",INDEX('RE-coustmer'!$D$4:$D$1300,MATCH($B833,'RE-coustmer'!$U$4:$U$1300,0),1),"")," ")</f>
        <v xml:space="preserve"> </v>
      </c>
      <c r="E833" s="35" t="str">
        <f t="shared" ref="E833" si="1525">IF(AND($C$1&lt;&gt;"",ISNUMBER(B833)),"مرتجع عميل","")</f>
        <v/>
      </c>
      <c r="F833" s="18" t="str">
        <f>IFERROR(IF($C$1&lt;&gt;"",INDEX('RE-coustmer'!$G$4:$G$1300,MATCH($B833,OUT!$U$4:$U$1300,0),1),"")," ")</f>
        <v xml:space="preserve"> </v>
      </c>
      <c r="G833" s="32" t="str">
        <f>IFERROR(IF($C$1&lt;&gt;"",INDEX('RE-coustmer'!$H$4:$H$1300,MATCH($B833,'RE-coustmer'!$U$4:$U$1300,0),1),"")," ")</f>
        <v xml:space="preserve"> </v>
      </c>
      <c r="H833" s="34" t="str">
        <f>IFERROR(IF($C$1&lt;&gt;"",INDEX('RE-coustmer'!$I$4:$I$1300,MATCH($B833,'RE-coustmer'!$U$4:$U$1300,0),1),"")," ")</f>
        <v xml:space="preserve"> </v>
      </c>
    </row>
    <row r="834" spans="2:8" ht="15.75">
      <c r="B834" s="8" t="str">
        <f t="shared" si="1520"/>
        <v/>
      </c>
      <c r="C834" s="36" t="str">
        <f>IFERROR(IF($C$1&lt;&gt;"",INDEX(OUT!$C$4:$C$1300,MATCH($B834,OUT!$U$4:$U$1300,0),1),"")," ")</f>
        <v xml:space="preserve"> </v>
      </c>
      <c r="D834" s="35" t="str">
        <f>IFERROR(IF($C$1&lt;&gt;"",INDEX(OUT!$D$4:$D$1300,MATCH($B834,OUT!$U$4:$U$1300,0),1),"")," ")</f>
        <v xml:space="preserve"> </v>
      </c>
      <c r="E834" s="35" t="str">
        <f t="shared" ref="E834" si="1526">IF(AND($C$1&lt;&gt;"",ISNUMBER(B834)),"منصرف","")</f>
        <v/>
      </c>
      <c r="F834" s="18" t="str">
        <f>IFERROR(IF($C$1&lt;&gt;"",INDEX(OUT!$G$4:$G$1300,MATCH($B834,OUT!$U$4:$U$1300,0),1),"")," ")</f>
        <v xml:space="preserve"> </v>
      </c>
      <c r="G834" s="32" t="str">
        <f>IFERROR(IF($C$1&lt;&gt;"",INDEX(OUT!$H$4:$H$1300,MATCH($B834,OUT!$U$4:$U$1300,0),1),"")," ")</f>
        <v xml:space="preserve"> </v>
      </c>
      <c r="H834" s="34" t="str">
        <f>IFERROR(IF($C$1&lt;&gt;"",INDEX(OUT!$I$4:$I$1300,MATCH($B834,OUT!$U$4:$U$1300,0),1),"")," ")</f>
        <v xml:space="preserve"> </v>
      </c>
    </row>
    <row r="835" spans="2:8" ht="15.75">
      <c r="B835" s="31" t="str">
        <f t="shared" si="1522"/>
        <v/>
      </c>
      <c r="C835" s="36" t="str">
        <f>IFERROR(IF($C$1&lt;&gt;"",INDEX('RE-Supplier'!$C$4:$C$1300,MATCH($B835,'RE-Supplier'!$U$4:$U$1300,0),1),"")," ")</f>
        <v xml:space="preserve"> </v>
      </c>
      <c r="D835" s="35" t="str">
        <f>IFERROR(IF($C$1&lt;&gt;"",INDEX('RE-Supplier'!$D$4:$D$1300,MATCH($B835,'RE-Supplier'!$U$4:$U$1300,0),1),"")," ")</f>
        <v xml:space="preserve"> </v>
      </c>
      <c r="E835" s="35" t="str">
        <f t="shared" ref="E835" si="1527">IF(AND($C$1&lt;&gt;"",ISNUMBER(B835)),"مرتجع مورد","")</f>
        <v/>
      </c>
      <c r="F835" s="18" t="str">
        <f>IFERROR(IF($C$1&lt;&gt;"",INDEX('RE-Supplier'!$G$4:$G$1300,MATCH($B835,'RE-Supplier'!$U$4:$U$1300,0),1),"")," ")</f>
        <v xml:space="preserve"> </v>
      </c>
      <c r="G835" s="32" t="str">
        <f>IFERROR(IF($C$1&lt;&gt;"",INDEX('RE-Supplier'!$H$4:$H$1300,MATCH($B835,'RE-Supplier'!$U$4:$U$1300,0),1),"")," ")</f>
        <v xml:space="preserve"> </v>
      </c>
      <c r="H835" s="34" t="str">
        <f>IFERROR(IF($C$1&lt;&gt;"",INDEX('RE-Supplier'!$I$4:$I$1300,MATCH($B835,'RE-Supplier'!$U$4:$U$1300,0),1),"")," ")</f>
        <v xml:space="preserve"> </v>
      </c>
    </row>
    <row r="836" spans="2:8" ht="15.75">
      <c r="B836" s="29" t="str">
        <f t="shared" si="1516"/>
        <v/>
      </c>
      <c r="C836" s="36" t="str">
        <f>IFERROR(IF($C$1&lt;&gt;"",INDEX(ADD!$C$4:$C$1300,MATCH($B836,ADD!$U$4:$U$1300,0),1),"")," ")</f>
        <v xml:space="preserve"> </v>
      </c>
      <c r="D836" s="35" t="str">
        <f>IFERROR(IF($C$1&lt;&gt;"",INDEX(ADD!$D$4:$D$1300,MATCH($B836,ADD!$U$4:$U$1300,0),1),"")," ")</f>
        <v xml:space="preserve"> </v>
      </c>
      <c r="E836" s="35" t="str">
        <f t="shared" ref="E836" si="1528">IF(AND($C$1&lt;&gt;"",ISNUMBER(B836)),"وارد","")</f>
        <v/>
      </c>
      <c r="F836" s="18" t="str">
        <f>IFERROR(IF($C$1&lt;&gt;"",INDEX(ADD!$G$4:$G$1300,MATCH($B836,ADD!$U$4:$U$1300,0),1),"")," ")</f>
        <v xml:space="preserve"> </v>
      </c>
      <c r="G836" s="32" t="str">
        <f>IFERROR(IF($C$1&lt;&gt;"",INDEX(ADD!$H$4:$H$1300,MATCH($B836,ADD!$U$4:$U$1300,0),1),"")," ")</f>
        <v xml:space="preserve"> </v>
      </c>
      <c r="H836" s="34" t="str">
        <f>IFERROR(IF($C$1&lt;&gt;"",INDEX(ADD!$I$4:$I$1300,MATCH($B836,ADD!$U$4:$U$1300,0),1),"")," ")</f>
        <v xml:space="preserve"> </v>
      </c>
    </row>
    <row r="837" spans="2:8" ht="15.75">
      <c r="B837" s="30" t="str">
        <f t="shared" si="1518"/>
        <v/>
      </c>
      <c r="C837" s="36" t="str">
        <f>IFERROR(IF($C$1&lt;&gt;"",INDEX('RE-coustmer'!$C$4:$C$1300,MATCH($B837,'RE-coustmer'!$U$4:$U$1300,0),1),"")," ")</f>
        <v xml:space="preserve"> </v>
      </c>
      <c r="D837" s="35" t="str">
        <f>IFERROR(IF($C$1&lt;&gt;"",INDEX('RE-coustmer'!$D$4:$D$1300,MATCH($B837,'RE-coustmer'!$U$4:$U$1300,0),1),"")," ")</f>
        <v xml:space="preserve"> </v>
      </c>
      <c r="E837" s="35" t="str">
        <f t="shared" ref="E837" si="1529">IF(AND($C$1&lt;&gt;"",ISNUMBER(B837)),"مرتجع عميل","")</f>
        <v/>
      </c>
      <c r="F837" s="18" t="str">
        <f>IFERROR(IF($C$1&lt;&gt;"",INDEX('RE-coustmer'!$G$4:$G$1300,MATCH($B837,OUT!$U$4:$U$1300,0),1),"")," ")</f>
        <v xml:space="preserve"> </v>
      </c>
      <c r="G837" s="32" t="str">
        <f>IFERROR(IF($C$1&lt;&gt;"",INDEX('RE-coustmer'!$H$4:$H$1300,MATCH($B837,'RE-coustmer'!$U$4:$U$1300,0),1),"")," ")</f>
        <v xml:space="preserve"> </v>
      </c>
      <c r="H837" s="34" t="str">
        <f>IFERROR(IF($C$1&lt;&gt;"",INDEX('RE-coustmer'!$I$4:$I$1300,MATCH($B837,'RE-coustmer'!$U$4:$U$1300,0),1),"")," ")</f>
        <v xml:space="preserve"> </v>
      </c>
    </row>
    <row r="838" spans="2:8" ht="15.75">
      <c r="B838" s="8" t="str">
        <f t="shared" si="1520"/>
        <v/>
      </c>
      <c r="C838" s="36" t="str">
        <f>IFERROR(IF($C$1&lt;&gt;"",INDEX(OUT!$C$4:$C$1300,MATCH($B838,OUT!$U$4:$U$1300,0),1),"")," ")</f>
        <v xml:space="preserve"> </v>
      </c>
      <c r="D838" s="35" t="str">
        <f>IFERROR(IF($C$1&lt;&gt;"",INDEX(OUT!$D$4:$D$1300,MATCH($B838,OUT!$U$4:$U$1300,0),1),"")," ")</f>
        <v xml:space="preserve"> </v>
      </c>
      <c r="E838" s="35" t="str">
        <f t="shared" ref="E838" si="1530">IF(AND($C$1&lt;&gt;"",ISNUMBER(B838)),"منصرف","")</f>
        <v/>
      </c>
      <c r="F838" s="18" t="str">
        <f>IFERROR(IF($C$1&lt;&gt;"",INDEX(OUT!$G$4:$G$1300,MATCH($B838,OUT!$U$4:$U$1300,0),1),"")," ")</f>
        <v xml:space="preserve"> </v>
      </c>
      <c r="G838" s="32" t="str">
        <f>IFERROR(IF($C$1&lt;&gt;"",INDEX(OUT!$H$4:$H$1300,MATCH($B838,OUT!$U$4:$U$1300,0),1),"")," ")</f>
        <v xml:space="preserve"> </v>
      </c>
      <c r="H838" s="34" t="str">
        <f>IFERROR(IF($C$1&lt;&gt;"",INDEX(OUT!$I$4:$I$1300,MATCH($B838,OUT!$U$4:$U$1300,0),1),"")," ")</f>
        <v xml:space="preserve"> </v>
      </c>
    </row>
    <row r="839" spans="2:8" ht="15.75">
      <c r="B839" s="31" t="str">
        <f t="shared" si="1522"/>
        <v/>
      </c>
      <c r="C839" s="36" t="str">
        <f>IFERROR(IF($C$1&lt;&gt;"",INDEX('RE-Supplier'!$C$4:$C$1300,MATCH($B839,'RE-Supplier'!$U$4:$U$1300,0),1),"")," ")</f>
        <v xml:space="preserve"> </v>
      </c>
      <c r="D839" s="35" t="str">
        <f>IFERROR(IF($C$1&lt;&gt;"",INDEX('RE-Supplier'!$D$4:$D$1300,MATCH($B839,'RE-Supplier'!$U$4:$U$1300,0),1),"")," ")</f>
        <v xml:space="preserve"> </v>
      </c>
      <c r="E839" s="35" t="str">
        <f t="shared" ref="E839" si="1531">IF(AND($C$1&lt;&gt;"",ISNUMBER(B839)),"مرتجع مورد","")</f>
        <v/>
      </c>
      <c r="F839" s="18" t="str">
        <f>IFERROR(IF($C$1&lt;&gt;"",INDEX('RE-Supplier'!$G$4:$G$1300,MATCH($B839,'RE-Supplier'!$U$4:$U$1300,0),1),"")," ")</f>
        <v xml:space="preserve"> </v>
      </c>
      <c r="G839" s="32" t="str">
        <f>IFERROR(IF($C$1&lt;&gt;"",INDEX('RE-Supplier'!$H$4:$H$1300,MATCH($B839,'RE-Supplier'!$U$4:$U$1300,0),1),"")," ")</f>
        <v xml:space="preserve"> </v>
      </c>
      <c r="H839" s="34" t="str">
        <f>IFERROR(IF($C$1&lt;&gt;"",INDEX('RE-Supplier'!$I$4:$I$1300,MATCH($B839,'RE-Supplier'!$U$4:$U$1300,0),1),"")," ")</f>
        <v xml:space="preserve"> </v>
      </c>
    </row>
    <row r="840" spans="2:8" ht="15.75">
      <c r="B840" s="29" t="str">
        <f t="shared" si="1516"/>
        <v/>
      </c>
      <c r="C840" s="36" t="str">
        <f>IFERROR(IF($C$1&lt;&gt;"",INDEX(ADD!$C$4:$C$1300,MATCH($B840,ADD!$U$4:$U$1300,0),1),"")," ")</f>
        <v xml:space="preserve"> </v>
      </c>
      <c r="D840" s="35" t="str">
        <f>IFERROR(IF($C$1&lt;&gt;"",INDEX(ADD!$D$4:$D$1300,MATCH($B840,ADD!$U$4:$U$1300,0),1),"")," ")</f>
        <v xml:space="preserve"> </v>
      </c>
      <c r="E840" s="35" t="str">
        <f t="shared" ref="E840" si="1532">IF(AND($C$1&lt;&gt;"",ISNUMBER(B840)),"وارد","")</f>
        <v/>
      </c>
      <c r="F840" s="18" t="str">
        <f>IFERROR(IF($C$1&lt;&gt;"",INDEX(ADD!$G$4:$G$1300,MATCH($B840,ADD!$U$4:$U$1300,0),1),"")," ")</f>
        <v xml:space="preserve"> </v>
      </c>
      <c r="G840" s="32" t="str">
        <f>IFERROR(IF($C$1&lt;&gt;"",INDEX(ADD!$H$4:$H$1300,MATCH($B840,ADD!$U$4:$U$1300,0),1),"")," ")</f>
        <v xml:space="preserve"> </v>
      </c>
      <c r="H840" s="34" t="str">
        <f>IFERROR(IF($C$1&lt;&gt;"",INDEX(ADD!$I$4:$I$1300,MATCH($B840,ADD!$U$4:$U$1300,0),1),"")," ")</f>
        <v xml:space="preserve"> </v>
      </c>
    </row>
    <row r="841" spans="2:8" ht="15.75">
      <c r="B841" s="30" t="str">
        <f t="shared" si="1518"/>
        <v/>
      </c>
      <c r="C841" s="36" t="str">
        <f>IFERROR(IF($C$1&lt;&gt;"",INDEX('RE-coustmer'!$C$4:$C$1300,MATCH($B841,'RE-coustmer'!$U$4:$U$1300,0),1),"")," ")</f>
        <v xml:space="preserve"> </v>
      </c>
      <c r="D841" s="35" t="str">
        <f>IFERROR(IF($C$1&lt;&gt;"",INDEX('RE-coustmer'!$D$4:$D$1300,MATCH($B841,'RE-coustmer'!$U$4:$U$1300,0),1),"")," ")</f>
        <v xml:space="preserve"> </v>
      </c>
      <c r="E841" s="35" t="str">
        <f t="shared" ref="E841" si="1533">IF(AND($C$1&lt;&gt;"",ISNUMBER(B841)),"مرتجع عميل","")</f>
        <v/>
      </c>
      <c r="F841" s="18" t="str">
        <f>IFERROR(IF($C$1&lt;&gt;"",INDEX('RE-coustmer'!$G$4:$G$1300,MATCH($B841,OUT!$U$4:$U$1300,0),1),"")," ")</f>
        <v xml:space="preserve"> </v>
      </c>
      <c r="G841" s="32" t="str">
        <f>IFERROR(IF($C$1&lt;&gt;"",INDEX('RE-coustmer'!$H$4:$H$1300,MATCH($B841,'RE-coustmer'!$U$4:$U$1300,0),1),"")," ")</f>
        <v xml:space="preserve"> </v>
      </c>
      <c r="H841" s="34" t="str">
        <f>IFERROR(IF($C$1&lt;&gt;"",INDEX('RE-coustmer'!$I$4:$I$1300,MATCH($B841,'RE-coustmer'!$U$4:$U$1300,0),1),"")," ")</f>
        <v xml:space="preserve"> </v>
      </c>
    </row>
    <row r="842" spans="2:8" ht="15.75">
      <c r="B842" s="8" t="str">
        <f t="shared" si="1520"/>
        <v/>
      </c>
      <c r="C842" s="36" t="str">
        <f>IFERROR(IF($C$1&lt;&gt;"",INDEX(OUT!$C$4:$C$1300,MATCH($B842,OUT!$U$4:$U$1300,0),1),"")," ")</f>
        <v xml:space="preserve"> </v>
      </c>
      <c r="D842" s="35" t="str">
        <f>IFERROR(IF($C$1&lt;&gt;"",INDEX(OUT!$D$4:$D$1300,MATCH($B842,OUT!$U$4:$U$1300,0),1),"")," ")</f>
        <v xml:space="preserve"> </v>
      </c>
      <c r="E842" s="35" t="str">
        <f t="shared" ref="E842" si="1534">IF(AND($C$1&lt;&gt;"",ISNUMBER(B842)),"منصرف","")</f>
        <v/>
      </c>
      <c r="F842" s="18" t="str">
        <f>IFERROR(IF($C$1&lt;&gt;"",INDEX(OUT!$G$4:$G$1300,MATCH($B842,OUT!$U$4:$U$1300,0),1),"")," ")</f>
        <v xml:space="preserve"> </v>
      </c>
      <c r="G842" s="32" t="str">
        <f>IFERROR(IF($C$1&lt;&gt;"",INDEX(OUT!$H$4:$H$1300,MATCH($B842,OUT!$U$4:$U$1300,0),1),"")," ")</f>
        <v xml:space="preserve"> </v>
      </c>
      <c r="H842" s="34" t="str">
        <f>IFERROR(IF($C$1&lt;&gt;"",INDEX(OUT!$I$4:$I$1300,MATCH($B842,OUT!$U$4:$U$1300,0),1),"")," ")</f>
        <v xml:space="preserve"> </v>
      </c>
    </row>
    <row r="843" spans="2:8" ht="15.75">
      <c r="B843" s="31" t="str">
        <f t="shared" si="1522"/>
        <v/>
      </c>
      <c r="C843" s="36" t="str">
        <f>IFERROR(IF($C$1&lt;&gt;"",INDEX('RE-Supplier'!$C$4:$C$1300,MATCH($B843,'RE-Supplier'!$U$4:$U$1300,0),1),"")," ")</f>
        <v xml:space="preserve"> </v>
      </c>
      <c r="D843" s="35" t="str">
        <f>IFERROR(IF($C$1&lt;&gt;"",INDEX('RE-Supplier'!$D$4:$D$1300,MATCH($B843,'RE-Supplier'!$U$4:$U$1300,0),1),"")," ")</f>
        <v xml:space="preserve"> </v>
      </c>
      <c r="E843" s="35" t="str">
        <f t="shared" ref="E843" si="1535">IF(AND($C$1&lt;&gt;"",ISNUMBER(B843)),"مرتجع مورد","")</f>
        <v/>
      </c>
      <c r="F843" s="18" t="str">
        <f>IFERROR(IF($C$1&lt;&gt;"",INDEX('RE-Supplier'!$G$4:$G$1300,MATCH($B843,'RE-Supplier'!$U$4:$U$1300,0),1),"")," ")</f>
        <v xml:space="preserve"> </v>
      </c>
      <c r="G843" s="32" t="str">
        <f>IFERROR(IF($C$1&lt;&gt;"",INDEX('RE-Supplier'!$H$4:$H$1300,MATCH($B843,'RE-Supplier'!$U$4:$U$1300,0),1),"")," ")</f>
        <v xml:space="preserve"> </v>
      </c>
      <c r="H843" s="34" t="str">
        <f>IFERROR(IF($C$1&lt;&gt;"",INDEX('RE-Supplier'!$I$4:$I$1300,MATCH($B843,'RE-Supplier'!$U$4:$U$1300,0),1),"")," ")</f>
        <v xml:space="preserve"> </v>
      </c>
    </row>
    <row r="844" spans="2:8" ht="15.75">
      <c r="B844" s="29" t="str">
        <f t="shared" si="1516"/>
        <v/>
      </c>
      <c r="C844" s="36" t="str">
        <f>IFERROR(IF($C$1&lt;&gt;"",INDEX(ADD!$C$4:$C$1300,MATCH($B844,ADD!$U$4:$U$1300,0),1),"")," ")</f>
        <v xml:space="preserve"> </v>
      </c>
      <c r="D844" s="35" t="str">
        <f>IFERROR(IF($C$1&lt;&gt;"",INDEX(ADD!$D$4:$D$1300,MATCH($B844,ADD!$U$4:$U$1300,0),1),"")," ")</f>
        <v xml:space="preserve"> </v>
      </c>
      <c r="E844" s="35" t="str">
        <f t="shared" ref="E844" si="1536">IF(AND($C$1&lt;&gt;"",ISNUMBER(B844)),"وارد","")</f>
        <v/>
      </c>
      <c r="F844" s="18" t="str">
        <f>IFERROR(IF($C$1&lt;&gt;"",INDEX(ADD!$G$4:$G$1300,MATCH($B844,ADD!$U$4:$U$1300,0),1),"")," ")</f>
        <v xml:space="preserve"> </v>
      </c>
      <c r="G844" s="32" t="str">
        <f>IFERROR(IF($C$1&lt;&gt;"",INDEX(ADD!$H$4:$H$1300,MATCH($B844,ADD!$U$4:$U$1300,0),1),"")," ")</f>
        <v xml:space="preserve"> </v>
      </c>
      <c r="H844" s="34" t="str">
        <f>IFERROR(IF($C$1&lt;&gt;"",INDEX(ADD!$I$4:$I$1300,MATCH($B844,ADD!$U$4:$U$1300,0),1),"")," ")</f>
        <v xml:space="preserve"> </v>
      </c>
    </row>
    <row r="845" spans="2:8" ht="15.75">
      <c r="B845" s="30" t="str">
        <f t="shared" si="1518"/>
        <v/>
      </c>
      <c r="C845" s="36" t="str">
        <f>IFERROR(IF($C$1&lt;&gt;"",INDEX('RE-coustmer'!$C$4:$C$1300,MATCH($B845,'RE-coustmer'!$U$4:$U$1300,0),1),"")," ")</f>
        <v xml:space="preserve"> </v>
      </c>
      <c r="D845" s="35" t="str">
        <f>IFERROR(IF($C$1&lt;&gt;"",INDEX('RE-coustmer'!$D$4:$D$1300,MATCH($B845,'RE-coustmer'!$U$4:$U$1300,0),1),"")," ")</f>
        <v xml:space="preserve"> </v>
      </c>
      <c r="E845" s="35" t="str">
        <f t="shared" ref="E845" si="1537">IF(AND($C$1&lt;&gt;"",ISNUMBER(B845)),"مرتجع عميل","")</f>
        <v/>
      </c>
      <c r="F845" s="18" t="str">
        <f>IFERROR(IF($C$1&lt;&gt;"",INDEX('RE-coustmer'!$G$4:$G$1300,MATCH($B845,OUT!$U$4:$U$1300,0),1),"")," ")</f>
        <v xml:space="preserve"> </v>
      </c>
      <c r="G845" s="32" t="str">
        <f>IFERROR(IF($C$1&lt;&gt;"",INDEX('RE-coustmer'!$H$4:$H$1300,MATCH($B845,'RE-coustmer'!$U$4:$U$1300,0),1),"")," ")</f>
        <v xml:space="preserve"> </v>
      </c>
      <c r="H845" s="34" t="str">
        <f>IFERROR(IF($C$1&lt;&gt;"",INDEX('RE-coustmer'!$I$4:$I$1300,MATCH($B845,'RE-coustmer'!$U$4:$U$1300,0),1),"")," ")</f>
        <v xml:space="preserve"> </v>
      </c>
    </row>
    <row r="846" spans="2:8" ht="15.75">
      <c r="B846" s="8" t="str">
        <f t="shared" si="1520"/>
        <v/>
      </c>
      <c r="C846" s="36" t="str">
        <f>IFERROR(IF($C$1&lt;&gt;"",INDEX(OUT!$C$4:$C$1300,MATCH($B846,OUT!$U$4:$U$1300,0),1),"")," ")</f>
        <v xml:space="preserve"> </v>
      </c>
      <c r="D846" s="35" t="str">
        <f>IFERROR(IF($C$1&lt;&gt;"",INDEX(OUT!$D$4:$D$1300,MATCH($B846,OUT!$U$4:$U$1300,0),1),"")," ")</f>
        <v xml:space="preserve"> </v>
      </c>
      <c r="E846" s="35" t="str">
        <f t="shared" ref="E846" si="1538">IF(AND($C$1&lt;&gt;"",ISNUMBER(B846)),"منصرف","")</f>
        <v/>
      </c>
      <c r="F846" s="18" t="str">
        <f>IFERROR(IF($C$1&lt;&gt;"",INDEX(OUT!$G$4:$G$1300,MATCH($B846,OUT!$U$4:$U$1300,0),1),"")," ")</f>
        <v xml:space="preserve"> </v>
      </c>
      <c r="G846" s="32" t="str">
        <f>IFERROR(IF($C$1&lt;&gt;"",INDEX(OUT!$H$4:$H$1300,MATCH($B846,OUT!$U$4:$U$1300,0),1),"")," ")</f>
        <v xml:space="preserve"> </v>
      </c>
      <c r="H846" s="34" t="str">
        <f>IFERROR(IF($C$1&lt;&gt;"",INDEX(OUT!$I$4:$I$1300,MATCH($B846,OUT!$U$4:$U$1300,0),1),"")," ")</f>
        <v xml:space="preserve"> </v>
      </c>
    </row>
    <row r="847" spans="2:8" ht="15.75">
      <c r="B847" s="31" t="str">
        <f t="shared" si="1522"/>
        <v/>
      </c>
      <c r="C847" s="36" t="str">
        <f>IFERROR(IF($C$1&lt;&gt;"",INDEX('RE-Supplier'!$C$4:$C$1300,MATCH($B847,'RE-Supplier'!$U$4:$U$1300,0),1),"")," ")</f>
        <v xml:space="preserve"> </v>
      </c>
      <c r="D847" s="35" t="str">
        <f>IFERROR(IF($C$1&lt;&gt;"",INDEX('RE-Supplier'!$D$4:$D$1300,MATCH($B847,'RE-Supplier'!$U$4:$U$1300,0),1),"")," ")</f>
        <v xml:space="preserve"> </v>
      </c>
      <c r="E847" s="35" t="str">
        <f t="shared" ref="E847" si="1539">IF(AND($C$1&lt;&gt;"",ISNUMBER(B847)),"مرتجع مورد","")</f>
        <v/>
      </c>
      <c r="F847" s="18" t="str">
        <f>IFERROR(IF($C$1&lt;&gt;"",INDEX('RE-Supplier'!$G$4:$G$1300,MATCH($B847,'RE-Supplier'!$U$4:$U$1300,0),1),"")," ")</f>
        <v xml:space="preserve"> </v>
      </c>
      <c r="G847" s="32" t="str">
        <f>IFERROR(IF($C$1&lt;&gt;"",INDEX('RE-Supplier'!$H$4:$H$1300,MATCH($B847,'RE-Supplier'!$U$4:$U$1300,0),1),"")," ")</f>
        <v xml:space="preserve"> </v>
      </c>
      <c r="H847" s="34" t="str">
        <f>IFERROR(IF($C$1&lt;&gt;"",INDEX('RE-Supplier'!$I$4:$I$1300,MATCH($B847,'RE-Supplier'!$U$4:$U$1300,0),1),"")," ")</f>
        <v xml:space="preserve"> </v>
      </c>
    </row>
    <row r="848" spans="2:8" ht="15.75">
      <c r="B848" s="29" t="str">
        <f t="shared" si="1516"/>
        <v/>
      </c>
      <c r="C848" s="36" t="str">
        <f>IFERROR(IF($C$1&lt;&gt;"",INDEX(ADD!$C$4:$C$1300,MATCH($B848,ADD!$U$4:$U$1300,0),1),"")," ")</f>
        <v xml:space="preserve"> </v>
      </c>
      <c r="D848" s="35" t="str">
        <f>IFERROR(IF($C$1&lt;&gt;"",INDEX(ADD!$D$4:$D$1300,MATCH($B848,ADD!$U$4:$U$1300,0),1),"")," ")</f>
        <v xml:space="preserve"> </v>
      </c>
      <c r="E848" s="35" t="str">
        <f t="shared" ref="E848" si="1540">IF(AND($C$1&lt;&gt;"",ISNUMBER(B848)),"وارد","")</f>
        <v/>
      </c>
      <c r="F848" s="18" t="str">
        <f>IFERROR(IF($C$1&lt;&gt;"",INDEX(ADD!$G$4:$G$1300,MATCH($B848,ADD!$U$4:$U$1300,0),1),"")," ")</f>
        <v xml:space="preserve"> </v>
      </c>
      <c r="G848" s="32" t="str">
        <f>IFERROR(IF($C$1&lt;&gt;"",INDEX(ADD!$H$4:$H$1300,MATCH($B848,ADD!$U$4:$U$1300,0),1),"")," ")</f>
        <v xml:space="preserve"> </v>
      </c>
      <c r="H848" s="34" t="str">
        <f>IFERROR(IF($C$1&lt;&gt;"",INDEX(ADD!$I$4:$I$1300,MATCH($B848,ADD!$U$4:$U$1300,0),1),"")," ")</f>
        <v xml:space="preserve"> </v>
      </c>
    </row>
    <row r="849" spans="2:8" ht="15.75">
      <c r="B849" s="30" t="str">
        <f t="shared" si="1518"/>
        <v/>
      </c>
      <c r="C849" s="36" t="str">
        <f>IFERROR(IF($C$1&lt;&gt;"",INDEX('RE-coustmer'!$C$4:$C$1300,MATCH($B849,'RE-coustmer'!$U$4:$U$1300,0),1),"")," ")</f>
        <v xml:space="preserve"> </v>
      </c>
      <c r="D849" s="35" t="str">
        <f>IFERROR(IF($C$1&lt;&gt;"",INDEX('RE-coustmer'!$D$4:$D$1300,MATCH($B849,'RE-coustmer'!$U$4:$U$1300,0),1),"")," ")</f>
        <v xml:space="preserve"> </v>
      </c>
      <c r="E849" s="35" t="str">
        <f t="shared" ref="E849" si="1541">IF(AND($C$1&lt;&gt;"",ISNUMBER(B849)),"مرتجع عميل","")</f>
        <v/>
      </c>
      <c r="F849" s="18" t="str">
        <f>IFERROR(IF($C$1&lt;&gt;"",INDEX('RE-coustmer'!$G$4:$G$1300,MATCH($B849,OUT!$U$4:$U$1300,0),1),"")," ")</f>
        <v xml:space="preserve"> </v>
      </c>
      <c r="G849" s="32" t="str">
        <f>IFERROR(IF($C$1&lt;&gt;"",INDEX('RE-coustmer'!$H$4:$H$1300,MATCH($B849,'RE-coustmer'!$U$4:$U$1300,0),1),"")," ")</f>
        <v xml:space="preserve"> </v>
      </c>
      <c r="H849" s="34" t="str">
        <f>IFERROR(IF($C$1&lt;&gt;"",INDEX('RE-coustmer'!$I$4:$I$1300,MATCH($B849,'RE-coustmer'!$U$4:$U$1300,0),1),"")," ")</f>
        <v xml:space="preserve"> </v>
      </c>
    </row>
    <row r="850" spans="2:8" ht="15.75">
      <c r="B850" s="8" t="str">
        <f t="shared" si="1520"/>
        <v/>
      </c>
      <c r="C850" s="36" t="str">
        <f>IFERROR(IF($C$1&lt;&gt;"",INDEX(OUT!$C$4:$C$1300,MATCH($B850,OUT!$U$4:$U$1300,0),1),"")," ")</f>
        <v xml:space="preserve"> </v>
      </c>
      <c r="D850" s="35" t="str">
        <f>IFERROR(IF($C$1&lt;&gt;"",INDEX(OUT!$D$4:$D$1300,MATCH($B850,OUT!$U$4:$U$1300,0),1),"")," ")</f>
        <v xml:space="preserve"> </v>
      </c>
      <c r="E850" s="35" t="str">
        <f t="shared" ref="E850" si="1542">IF(AND($C$1&lt;&gt;"",ISNUMBER(B850)),"منصرف","")</f>
        <v/>
      </c>
      <c r="F850" s="18" t="str">
        <f>IFERROR(IF($C$1&lt;&gt;"",INDEX(OUT!$G$4:$G$1300,MATCH($B850,OUT!$U$4:$U$1300,0),1),"")," ")</f>
        <v xml:space="preserve"> </v>
      </c>
      <c r="G850" s="32" t="str">
        <f>IFERROR(IF($C$1&lt;&gt;"",INDEX(OUT!$H$4:$H$1300,MATCH($B850,OUT!$U$4:$U$1300,0),1),"")," ")</f>
        <v xml:space="preserve"> </v>
      </c>
      <c r="H850" s="34" t="str">
        <f>IFERROR(IF($C$1&lt;&gt;"",INDEX(OUT!$I$4:$I$1300,MATCH($B850,OUT!$U$4:$U$1300,0),1),"")," ")</f>
        <v xml:space="preserve"> </v>
      </c>
    </row>
    <row r="851" spans="2:8" ht="15.75">
      <c r="B851" s="31" t="str">
        <f t="shared" si="1522"/>
        <v/>
      </c>
      <c r="C851" s="36" t="str">
        <f>IFERROR(IF($C$1&lt;&gt;"",INDEX('RE-Supplier'!$C$4:$C$1300,MATCH($B851,'RE-Supplier'!$U$4:$U$1300,0),1),"")," ")</f>
        <v xml:space="preserve"> </v>
      </c>
      <c r="D851" s="35" t="str">
        <f>IFERROR(IF($C$1&lt;&gt;"",INDEX('RE-Supplier'!$D$4:$D$1300,MATCH($B851,'RE-Supplier'!$U$4:$U$1300,0),1),"")," ")</f>
        <v xml:space="preserve"> </v>
      </c>
      <c r="E851" s="35" t="str">
        <f t="shared" ref="E851" si="1543">IF(AND($C$1&lt;&gt;"",ISNUMBER(B851)),"مرتجع مورد","")</f>
        <v/>
      </c>
      <c r="F851" s="18" t="str">
        <f>IFERROR(IF($C$1&lt;&gt;"",INDEX('RE-Supplier'!$G$4:$G$1300,MATCH($B851,'RE-Supplier'!$U$4:$U$1300,0),1),"")," ")</f>
        <v xml:space="preserve"> </v>
      </c>
      <c r="G851" s="32" t="str">
        <f>IFERROR(IF($C$1&lt;&gt;"",INDEX('RE-Supplier'!$H$4:$H$1300,MATCH($B851,'RE-Supplier'!$U$4:$U$1300,0),1),"")," ")</f>
        <v xml:space="preserve"> </v>
      </c>
      <c r="H851" s="34" t="str">
        <f>IFERROR(IF($C$1&lt;&gt;"",INDEX('RE-Supplier'!$I$4:$I$1300,MATCH($B851,'RE-Supplier'!$U$4:$U$1300,0),1),"")," ")</f>
        <v xml:space="preserve"> </v>
      </c>
    </row>
    <row r="852" spans="2:8" ht="15.75">
      <c r="B852" s="29" t="str">
        <f t="shared" si="1516"/>
        <v/>
      </c>
      <c r="C852" s="36" t="str">
        <f>IFERROR(IF($C$1&lt;&gt;"",INDEX(ADD!$C$4:$C$1300,MATCH($B852,ADD!$U$4:$U$1300,0),1),"")," ")</f>
        <v xml:space="preserve"> </v>
      </c>
      <c r="D852" s="35" t="str">
        <f>IFERROR(IF($C$1&lt;&gt;"",INDEX(ADD!$D$4:$D$1300,MATCH($B852,ADD!$U$4:$U$1300,0),1),"")," ")</f>
        <v xml:space="preserve"> </v>
      </c>
      <c r="E852" s="35" t="str">
        <f t="shared" ref="E852" si="1544">IF(AND($C$1&lt;&gt;"",ISNUMBER(B852)),"وارد","")</f>
        <v/>
      </c>
      <c r="F852" s="18" t="str">
        <f>IFERROR(IF($C$1&lt;&gt;"",INDEX(ADD!$G$4:$G$1300,MATCH($B852,ADD!$U$4:$U$1300,0),1),"")," ")</f>
        <v xml:space="preserve"> </v>
      </c>
      <c r="G852" s="32" t="str">
        <f>IFERROR(IF($C$1&lt;&gt;"",INDEX(ADD!$H$4:$H$1300,MATCH($B852,ADD!$U$4:$U$1300,0),1),"")," ")</f>
        <v xml:space="preserve"> </v>
      </c>
      <c r="H852" s="34" t="str">
        <f>IFERROR(IF($C$1&lt;&gt;"",INDEX(ADD!$I$4:$I$1300,MATCH($B852,ADD!$U$4:$U$1300,0),1),"")," ")</f>
        <v xml:space="preserve"> </v>
      </c>
    </row>
    <row r="853" spans="2:8" ht="15.75">
      <c r="B853" s="30" t="str">
        <f t="shared" si="1518"/>
        <v/>
      </c>
      <c r="C853" s="36" t="str">
        <f>IFERROR(IF($C$1&lt;&gt;"",INDEX('RE-coustmer'!$C$4:$C$1300,MATCH($B853,'RE-coustmer'!$U$4:$U$1300,0),1),"")," ")</f>
        <v xml:space="preserve"> </v>
      </c>
      <c r="D853" s="35" t="str">
        <f>IFERROR(IF($C$1&lt;&gt;"",INDEX('RE-coustmer'!$D$4:$D$1300,MATCH($B853,'RE-coustmer'!$U$4:$U$1300,0),1),"")," ")</f>
        <v xml:space="preserve"> </v>
      </c>
      <c r="E853" s="35" t="str">
        <f t="shared" ref="E853" si="1545">IF(AND($C$1&lt;&gt;"",ISNUMBER(B853)),"مرتجع عميل","")</f>
        <v/>
      </c>
      <c r="F853" s="18" t="str">
        <f>IFERROR(IF($C$1&lt;&gt;"",INDEX('RE-coustmer'!$G$4:$G$1300,MATCH($B853,OUT!$U$4:$U$1300,0),1),"")," ")</f>
        <v xml:space="preserve"> </v>
      </c>
      <c r="G853" s="32" t="str">
        <f>IFERROR(IF($C$1&lt;&gt;"",INDEX('RE-coustmer'!$H$4:$H$1300,MATCH($B853,'RE-coustmer'!$U$4:$U$1300,0),1),"")," ")</f>
        <v xml:space="preserve"> </v>
      </c>
      <c r="H853" s="34" t="str">
        <f>IFERROR(IF($C$1&lt;&gt;"",INDEX('RE-coustmer'!$I$4:$I$1300,MATCH($B853,'RE-coustmer'!$U$4:$U$1300,0),1),"")," ")</f>
        <v xml:space="preserve"> </v>
      </c>
    </row>
    <row r="854" spans="2:8" ht="15.75">
      <c r="B854" s="8" t="str">
        <f t="shared" si="1520"/>
        <v/>
      </c>
      <c r="C854" s="36" t="str">
        <f>IFERROR(IF($C$1&lt;&gt;"",INDEX(OUT!$C$4:$C$1300,MATCH($B854,OUT!$U$4:$U$1300,0),1),"")," ")</f>
        <v xml:space="preserve"> </v>
      </c>
      <c r="D854" s="35" t="str">
        <f>IFERROR(IF($C$1&lt;&gt;"",INDEX(OUT!$D$4:$D$1300,MATCH($B854,OUT!$U$4:$U$1300,0),1),"")," ")</f>
        <v xml:space="preserve"> </v>
      </c>
      <c r="E854" s="35" t="str">
        <f t="shared" ref="E854" si="1546">IF(AND($C$1&lt;&gt;"",ISNUMBER(B854)),"منصرف","")</f>
        <v/>
      </c>
      <c r="F854" s="18" t="str">
        <f>IFERROR(IF($C$1&lt;&gt;"",INDEX(OUT!$G$4:$G$1300,MATCH($B854,OUT!$U$4:$U$1300,0),1),"")," ")</f>
        <v xml:space="preserve"> </v>
      </c>
      <c r="G854" s="32" t="str">
        <f>IFERROR(IF($C$1&lt;&gt;"",INDEX(OUT!$H$4:$H$1300,MATCH($B854,OUT!$U$4:$U$1300,0),1),"")," ")</f>
        <v xml:space="preserve"> </v>
      </c>
      <c r="H854" s="34" t="str">
        <f>IFERROR(IF($C$1&lt;&gt;"",INDEX(OUT!$I$4:$I$1300,MATCH($B854,OUT!$U$4:$U$1300,0),1),"")," ")</f>
        <v xml:space="preserve"> </v>
      </c>
    </row>
    <row r="855" spans="2:8" ht="15.75">
      <c r="B855" s="31" t="str">
        <f t="shared" si="1522"/>
        <v/>
      </c>
      <c r="C855" s="36" t="str">
        <f>IFERROR(IF($C$1&lt;&gt;"",INDEX('RE-Supplier'!$C$4:$C$1300,MATCH($B855,'RE-Supplier'!$U$4:$U$1300,0),1),"")," ")</f>
        <v xml:space="preserve"> </v>
      </c>
      <c r="D855" s="35" t="str">
        <f>IFERROR(IF($C$1&lt;&gt;"",INDEX('RE-Supplier'!$D$4:$D$1300,MATCH($B855,'RE-Supplier'!$U$4:$U$1300,0),1),"")," ")</f>
        <v xml:space="preserve"> </v>
      </c>
      <c r="E855" s="35" t="str">
        <f t="shared" ref="E855" si="1547">IF(AND($C$1&lt;&gt;"",ISNUMBER(B855)),"مرتجع مورد","")</f>
        <v/>
      </c>
      <c r="F855" s="18" t="str">
        <f>IFERROR(IF($C$1&lt;&gt;"",INDEX('RE-Supplier'!$G$4:$G$1300,MATCH($B855,'RE-Supplier'!$U$4:$U$1300,0),1),"")," ")</f>
        <v xml:space="preserve"> </v>
      </c>
      <c r="G855" s="32" t="str">
        <f>IFERROR(IF($C$1&lt;&gt;"",INDEX('RE-Supplier'!$H$4:$H$1300,MATCH($B855,'RE-Supplier'!$U$4:$U$1300,0),1),"")," ")</f>
        <v xml:space="preserve"> </v>
      </c>
      <c r="H855" s="34" t="str">
        <f>IFERROR(IF($C$1&lt;&gt;"",INDEX('RE-Supplier'!$I$4:$I$1300,MATCH($B855,'RE-Supplier'!$U$4:$U$1300,0),1),"")," ")</f>
        <v xml:space="preserve"> </v>
      </c>
    </row>
    <row r="856" spans="2:8" ht="15.75">
      <c r="B856" s="29" t="str">
        <f t="shared" si="1516"/>
        <v/>
      </c>
      <c r="C856" s="36" t="str">
        <f>IFERROR(IF($C$1&lt;&gt;"",INDEX(ADD!$C$4:$C$1300,MATCH($B856,ADD!$U$4:$U$1300,0),1),"")," ")</f>
        <v xml:space="preserve"> </v>
      </c>
      <c r="D856" s="35" t="str">
        <f>IFERROR(IF($C$1&lt;&gt;"",INDEX(ADD!$D$4:$D$1300,MATCH($B856,ADD!$U$4:$U$1300,0),1),"")," ")</f>
        <v xml:space="preserve"> </v>
      </c>
      <c r="E856" s="35" t="str">
        <f t="shared" ref="E856" si="1548">IF(AND($C$1&lt;&gt;"",ISNUMBER(B856)),"وارد","")</f>
        <v/>
      </c>
      <c r="F856" s="18" t="str">
        <f>IFERROR(IF($C$1&lt;&gt;"",INDEX(ADD!$G$4:$G$1300,MATCH($B856,ADD!$U$4:$U$1300,0),1),"")," ")</f>
        <v xml:space="preserve"> </v>
      </c>
      <c r="G856" s="32" t="str">
        <f>IFERROR(IF($C$1&lt;&gt;"",INDEX(ADD!$H$4:$H$1300,MATCH($B856,ADD!$U$4:$U$1300,0),1),"")," ")</f>
        <v xml:space="preserve"> </v>
      </c>
      <c r="H856" s="34" t="str">
        <f>IFERROR(IF($C$1&lt;&gt;"",INDEX(ADD!$I$4:$I$1300,MATCH($B856,ADD!$U$4:$U$1300,0),1),"")," ")</f>
        <v xml:space="preserve"> </v>
      </c>
    </row>
    <row r="857" spans="2:8" ht="15.75">
      <c r="B857" s="30" t="str">
        <f t="shared" si="1518"/>
        <v/>
      </c>
      <c r="C857" s="36" t="str">
        <f>IFERROR(IF($C$1&lt;&gt;"",INDEX('RE-coustmer'!$C$4:$C$1300,MATCH($B857,'RE-coustmer'!$U$4:$U$1300,0),1),"")," ")</f>
        <v xml:space="preserve"> </v>
      </c>
      <c r="D857" s="35" t="str">
        <f>IFERROR(IF($C$1&lt;&gt;"",INDEX('RE-coustmer'!$D$4:$D$1300,MATCH($B857,'RE-coustmer'!$U$4:$U$1300,0),1),"")," ")</f>
        <v xml:space="preserve"> </v>
      </c>
      <c r="E857" s="35" t="str">
        <f t="shared" ref="E857" si="1549">IF(AND($C$1&lt;&gt;"",ISNUMBER(B857)),"مرتجع عميل","")</f>
        <v/>
      </c>
      <c r="F857" s="18" t="str">
        <f>IFERROR(IF($C$1&lt;&gt;"",INDEX('RE-coustmer'!$G$4:$G$1300,MATCH($B857,OUT!$U$4:$U$1300,0),1),"")," ")</f>
        <v xml:space="preserve"> </v>
      </c>
      <c r="G857" s="32" t="str">
        <f>IFERROR(IF($C$1&lt;&gt;"",INDEX('RE-coustmer'!$H$4:$H$1300,MATCH($B857,'RE-coustmer'!$U$4:$U$1300,0),1),"")," ")</f>
        <v xml:space="preserve"> </v>
      </c>
      <c r="H857" s="34" t="str">
        <f>IFERROR(IF($C$1&lt;&gt;"",INDEX('RE-coustmer'!$I$4:$I$1300,MATCH($B857,'RE-coustmer'!$U$4:$U$1300,0),1),"")," ")</f>
        <v xml:space="preserve"> </v>
      </c>
    </row>
    <row r="858" spans="2:8" ht="15.75">
      <c r="B858" s="8" t="str">
        <f t="shared" si="1520"/>
        <v/>
      </c>
      <c r="C858" s="36" t="str">
        <f>IFERROR(IF($C$1&lt;&gt;"",INDEX(OUT!$C$4:$C$1300,MATCH($B858,OUT!$U$4:$U$1300,0),1),"")," ")</f>
        <v xml:space="preserve"> </v>
      </c>
      <c r="D858" s="35" t="str">
        <f>IFERROR(IF($C$1&lt;&gt;"",INDEX(OUT!$D$4:$D$1300,MATCH($B858,OUT!$U$4:$U$1300,0),1),"")," ")</f>
        <v xml:space="preserve"> </v>
      </c>
      <c r="E858" s="35" t="str">
        <f t="shared" ref="E858" si="1550">IF(AND($C$1&lt;&gt;"",ISNUMBER(B858)),"منصرف","")</f>
        <v/>
      </c>
      <c r="F858" s="18" t="str">
        <f>IFERROR(IF($C$1&lt;&gt;"",INDEX(OUT!$G$4:$G$1300,MATCH($B858,OUT!$U$4:$U$1300,0),1),"")," ")</f>
        <v xml:space="preserve"> </v>
      </c>
      <c r="G858" s="32" t="str">
        <f>IFERROR(IF($C$1&lt;&gt;"",INDEX(OUT!$H$4:$H$1300,MATCH($B858,OUT!$U$4:$U$1300,0),1),"")," ")</f>
        <v xml:space="preserve"> </v>
      </c>
      <c r="H858" s="34" t="str">
        <f>IFERROR(IF($C$1&lt;&gt;"",INDEX(OUT!$I$4:$I$1300,MATCH($B858,OUT!$U$4:$U$1300,0),1),"")," ")</f>
        <v xml:space="preserve"> </v>
      </c>
    </row>
    <row r="859" spans="2:8" ht="15.75">
      <c r="B859" s="31" t="str">
        <f t="shared" si="1522"/>
        <v/>
      </c>
      <c r="C859" s="36" t="str">
        <f>IFERROR(IF($C$1&lt;&gt;"",INDEX('RE-Supplier'!$C$4:$C$1300,MATCH($B859,'RE-Supplier'!$U$4:$U$1300,0),1),"")," ")</f>
        <v xml:space="preserve"> </v>
      </c>
      <c r="D859" s="35" t="str">
        <f>IFERROR(IF($C$1&lt;&gt;"",INDEX('RE-Supplier'!$D$4:$D$1300,MATCH($B859,'RE-Supplier'!$U$4:$U$1300,0),1),"")," ")</f>
        <v xml:space="preserve"> </v>
      </c>
      <c r="E859" s="35" t="str">
        <f t="shared" ref="E859" si="1551">IF(AND($C$1&lt;&gt;"",ISNUMBER(B859)),"مرتجع مورد","")</f>
        <v/>
      </c>
      <c r="F859" s="18" t="str">
        <f>IFERROR(IF($C$1&lt;&gt;"",INDEX('RE-Supplier'!$G$4:$G$1300,MATCH($B859,'RE-Supplier'!$U$4:$U$1300,0),1),"")," ")</f>
        <v xml:space="preserve"> </v>
      </c>
      <c r="G859" s="32" t="str">
        <f>IFERROR(IF($C$1&lt;&gt;"",INDEX('RE-Supplier'!$H$4:$H$1300,MATCH($B859,'RE-Supplier'!$U$4:$U$1300,0),1),"")," ")</f>
        <v xml:space="preserve"> </v>
      </c>
      <c r="H859" s="34" t="str">
        <f>IFERROR(IF($C$1&lt;&gt;"",INDEX('RE-Supplier'!$I$4:$I$1300,MATCH($B859,'RE-Supplier'!$U$4:$U$1300,0),1),"")," ")</f>
        <v xml:space="preserve"> </v>
      </c>
    </row>
    <row r="860" spans="2:8" ht="15.75">
      <c r="B860" s="29" t="str">
        <f t="shared" si="1516"/>
        <v/>
      </c>
      <c r="C860" s="36" t="str">
        <f>IFERROR(IF($C$1&lt;&gt;"",INDEX(ADD!$C$4:$C$1300,MATCH($B860,ADD!$U$4:$U$1300,0),1),"")," ")</f>
        <v xml:space="preserve"> </v>
      </c>
      <c r="D860" s="35" t="str">
        <f>IFERROR(IF($C$1&lt;&gt;"",INDEX(ADD!$D$4:$D$1300,MATCH($B860,ADD!$U$4:$U$1300,0),1),"")," ")</f>
        <v xml:space="preserve"> </v>
      </c>
      <c r="E860" s="35" t="str">
        <f t="shared" ref="E860" si="1552">IF(AND($C$1&lt;&gt;"",ISNUMBER(B860)),"وارد","")</f>
        <v/>
      </c>
      <c r="F860" s="18" t="str">
        <f>IFERROR(IF($C$1&lt;&gt;"",INDEX(ADD!$G$4:$G$1300,MATCH($B860,ADD!$U$4:$U$1300,0),1),"")," ")</f>
        <v xml:space="preserve"> </v>
      </c>
      <c r="G860" s="32" t="str">
        <f>IFERROR(IF($C$1&lt;&gt;"",INDEX(ADD!$H$4:$H$1300,MATCH($B860,ADD!$U$4:$U$1300,0),1),"")," ")</f>
        <v xml:space="preserve"> </v>
      </c>
      <c r="H860" s="34" t="str">
        <f>IFERROR(IF($C$1&lt;&gt;"",INDEX(ADD!$I$4:$I$1300,MATCH($B860,ADD!$U$4:$U$1300,0),1),"")," ")</f>
        <v xml:space="preserve"> </v>
      </c>
    </row>
    <row r="861" spans="2:8" ht="15.75">
      <c r="B861" s="30" t="str">
        <f t="shared" si="1518"/>
        <v/>
      </c>
      <c r="C861" s="36" t="str">
        <f>IFERROR(IF($C$1&lt;&gt;"",INDEX('RE-coustmer'!$C$4:$C$1300,MATCH($B861,'RE-coustmer'!$U$4:$U$1300,0),1),"")," ")</f>
        <v xml:space="preserve"> </v>
      </c>
      <c r="D861" s="35" t="str">
        <f>IFERROR(IF($C$1&lt;&gt;"",INDEX('RE-coustmer'!$D$4:$D$1300,MATCH($B861,'RE-coustmer'!$U$4:$U$1300,0),1),"")," ")</f>
        <v xml:space="preserve"> </v>
      </c>
      <c r="E861" s="35" t="str">
        <f t="shared" ref="E861" si="1553">IF(AND($C$1&lt;&gt;"",ISNUMBER(B861)),"مرتجع عميل","")</f>
        <v/>
      </c>
      <c r="F861" s="18" t="str">
        <f>IFERROR(IF($C$1&lt;&gt;"",INDEX('RE-coustmer'!$G$4:$G$1300,MATCH($B861,OUT!$U$4:$U$1300,0),1),"")," ")</f>
        <v xml:space="preserve"> </v>
      </c>
      <c r="G861" s="32" t="str">
        <f>IFERROR(IF($C$1&lt;&gt;"",INDEX('RE-coustmer'!$H$4:$H$1300,MATCH($B861,'RE-coustmer'!$U$4:$U$1300,0),1),"")," ")</f>
        <v xml:space="preserve"> </v>
      </c>
      <c r="H861" s="34" t="str">
        <f>IFERROR(IF($C$1&lt;&gt;"",INDEX('RE-coustmer'!$I$4:$I$1300,MATCH($B861,'RE-coustmer'!$U$4:$U$1300,0),1),"")," ")</f>
        <v xml:space="preserve"> </v>
      </c>
    </row>
    <row r="862" spans="2:8" ht="15.75">
      <c r="B862" s="8" t="str">
        <f t="shared" si="1520"/>
        <v/>
      </c>
      <c r="C862" s="36" t="str">
        <f>IFERROR(IF($C$1&lt;&gt;"",INDEX(OUT!$C$4:$C$1300,MATCH($B862,OUT!$U$4:$U$1300,0),1),"")," ")</f>
        <v xml:space="preserve"> </v>
      </c>
      <c r="D862" s="35" t="str">
        <f>IFERROR(IF($C$1&lt;&gt;"",INDEX(OUT!$D$4:$D$1300,MATCH($B862,OUT!$U$4:$U$1300,0),1),"")," ")</f>
        <v xml:space="preserve"> </v>
      </c>
      <c r="E862" s="35" t="str">
        <f t="shared" ref="E862" si="1554">IF(AND($C$1&lt;&gt;"",ISNUMBER(B862)),"منصرف","")</f>
        <v/>
      </c>
      <c r="F862" s="18" t="str">
        <f>IFERROR(IF($C$1&lt;&gt;"",INDEX(OUT!$G$4:$G$1300,MATCH($B862,OUT!$U$4:$U$1300,0),1),"")," ")</f>
        <v xml:space="preserve"> </v>
      </c>
      <c r="G862" s="32" t="str">
        <f>IFERROR(IF($C$1&lt;&gt;"",INDEX(OUT!$H$4:$H$1300,MATCH($B862,OUT!$U$4:$U$1300,0),1),"")," ")</f>
        <v xml:space="preserve"> </v>
      </c>
      <c r="H862" s="34" t="str">
        <f>IFERROR(IF($C$1&lt;&gt;"",INDEX(OUT!$I$4:$I$1300,MATCH($B862,OUT!$U$4:$U$1300,0),1),"")," ")</f>
        <v xml:space="preserve"> </v>
      </c>
    </row>
    <row r="863" spans="2:8" ht="15.75">
      <c r="B863" s="31" t="str">
        <f t="shared" si="1522"/>
        <v/>
      </c>
      <c r="C863" s="36" t="str">
        <f>IFERROR(IF($C$1&lt;&gt;"",INDEX('RE-Supplier'!$C$4:$C$1300,MATCH($B863,'RE-Supplier'!$U$4:$U$1300,0),1),"")," ")</f>
        <v xml:space="preserve"> </v>
      </c>
      <c r="D863" s="35" t="str">
        <f>IFERROR(IF($C$1&lt;&gt;"",INDEX('RE-Supplier'!$D$4:$D$1300,MATCH($B863,'RE-Supplier'!$U$4:$U$1300,0),1),"")," ")</f>
        <v xml:space="preserve"> </v>
      </c>
      <c r="E863" s="35" t="str">
        <f t="shared" ref="E863" si="1555">IF(AND($C$1&lt;&gt;"",ISNUMBER(B863)),"مرتجع مورد","")</f>
        <v/>
      </c>
      <c r="F863" s="18" t="str">
        <f>IFERROR(IF($C$1&lt;&gt;"",INDEX('RE-Supplier'!$G$4:$G$1300,MATCH($B863,'RE-Supplier'!$U$4:$U$1300,0),1),"")," ")</f>
        <v xml:space="preserve"> </v>
      </c>
      <c r="G863" s="32" t="str">
        <f>IFERROR(IF($C$1&lt;&gt;"",INDEX('RE-Supplier'!$H$4:$H$1300,MATCH($B863,'RE-Supplier'!$U$4:$U$1300,0),1),"")," ")</f>
        <v xml:space="preserve"> </v>
      </c>
      <c r="H863" s="34" t="str">
        <f>IFERROR(IF($C$1&lt;&gt;"",INDEX('RE-Supplier'!$I$4:$I$1300,MATCH($B863,'RE-Supplier'!$U$4:$U$1300,0),1),"")," ")</f>
        <v xml:space="preserve"> </v>
      </c>
    </row>
    <row r="864" spans="2:8" ht="15.75">
      <c r="B864" s="29" t="str">
        <f t="shared" si="1516"/>
        <v/>
      </c>
      <c r="C864" s="36" t="str">
        <f>IFERROR(IF($C$1&lt;&gt;"",INDEX(ADD!$C$4:$C$1300,MATCH($B864,ADD!$U$4:$U$1300,0),1),"")," ")</f>
        <v xml:space="preserve"> </v>
      </c>
      <c r="D864" s="35" t="str">
        <f>IFERROR(IF($C$1&lt;&gt;"",INDEX(ADD!$D$4:$D$1300,MATCH($B864,ADD!$U$4:$U$1300,0),1),"")," ")</f>
        <v xml:space="preserve"> </v>
      </c>
      <c r="E864" s="35" t="str">
        <f t="shared" ref="E864" si="1556">IF(AND($C$1&lt;&gt;"",ISNUMBER(B864)),"وارد","")</f>
        <v/>
      </c>
      <c r="F864" s="18" t="str">
        <f>IFERROR(IF($C$1&lt;&gt;"",INDEX(ADD!$G$4:$G$1300,MATCH($B864,ADD!$U$4:$U$1300,0),1),"")," ")</f>
        <v xml:space="preserve"> </v>
      </c>
      <c r="G864" s="32" t="str">
        <f>IFERROR(IF($C$1&lt;&gt;"",INDEX(ADD!$H$4:$H$1300,MATCH($B864,ADD!$U$4:$U$1300,0),1),"")," ")</f>
        <v xml:space="preserve"> </v>
      </c>
      <c r="H864" s="34" t="str">
        <f>IFERROR(IF($C$1&lt;&gt;"",INDEX(ADD!$I$4:$I$1300,MATCH($B864,ADD!$U$4:$U$1300,0),1),"")," ")</f>
        <v xml:space="preserve"> </v>
      </c>
    </row>
    <row r="865" spans="2:8" ht="15.75">
      <c r="B865" s="30" t="str">
        <f t="shared" si="1518"/>
        <v/>
      </c>
      <c r="C865" s="36" t="str">
        <f>IFERROR(IF($C$1&lt;&gt;"",INDEX('RE-coustmer'!$C$4:$C$1300,MATCH($B865,'RE-coustmer'!$U$4:$U$1300,0),1),"")," ")</f>
        <v xml:space="preserve"> </v>
      </c>
      <c r="D865" s="35" t="str">
        <f>IFERROR(IF($C$1&lt;&gt;"",INDEX('RE-coustmer'!$D$4:$D$1300,MATCH($B865,'RE-coustmer'!$U$4:$U$1300,0),1),"")," ")</f>
        <v xml:space="preserve"> </v>
      </c>
      <c r="E865" s="35" t="str">
        <f t="shared" ref="E865" si="1557">IF(AND($C$1&lt;&gt;"",ISNUMBER(B865)),"مرتجع عميل","")</f>
        <v/>
      </c>
      <c r="F865" s="18" t="str">
        <f>IFERROR(IF($C$1&lt;&gt;"",INDEX('RE-coustmer'!$G$4:$G$1300,MATCH($B865,OUT!$U$4:$U$1300,0),1),"")," ")</f>
        <v xml:space="preserve"> </v>
      </c>
      <c r="G865" s="32" t="str">
        <f>IFERROR(IF($C$1&lt;&gt;"",INDEX('RE-coustmer'!$H$4:$H$1300,MATCH($B865,'RE-coustmer'!$U$4:$U$1300,0),1),"")," ")</f>
        <v xml:space="preserve"> </v>
      </c>
      <c r="H865" s="34" t="str">
        <f>IFERROR(IF($C$1&lt;&gt;"",INDEX('RE-coustmer'!$I$4:$I$1300,MATCH($B865,'RE-coustmer'!$U$4:$U$1300,0),1),"")," ")</f>
        <v xml:space="preserve"> </v>
      </c>
    </row>
    <row r="866" spans="2:8" ht="15.75">
      <c r="B866" s="8" t="str">
        <f t="shared" si="1520"/>
        <v/>
      </c>
      <c r="C866" s="36" t="str">
        <f>IFERROR(IF($C$1&lt;&gt;"",INDEX(OUT!$C$4:$C$1300,MATCH($B866,OUT!$U$4:$U$1300,0),1),"")," ")</f>
        <v xml:space="preserve"> </v>
      </c>
      <c r="D866" s="35" t="str">
        <f>IFERROR(IF($C$1&lt;&gt;"",INDEX(OUT!$D$4:$D$1300,MATCH($B866,OUT!$U$4:$U$1300,0),1),"")," ")</f>
        <v xml:space="preserve"> </v>
      </c>
      <c r="E866" s="35" t="str">
        <f t="shared" ref="E866" si="1558">IF(AND($C$1&lt;&gt;"",ISNUMBER(B866)),"منصرف","")</f>
        <v/>
      </c>
      <c r="F866" s="18" t="str">
        <f>IFERROR(IF($C$1&lt;&gt;"",INDEX(OUT!$G$4:$G$1300,MATCH($B866,OUT!$U$4:$U$1300,0),1),"")," ")</f>
        <v xml:space="preserve"> </v>
      </c>
      <c r="G866" s="32" t="str">
        <f>IFERROR(IF($C$1&lt;&gt;"",INDEX(OUT!$H$4:$H$1300,MATCH($B866,OUT!$U$4:$U$1300,0),1),"")," ")</f>
        <v xml:space="preserve"> </v>
      </c>
      <c r="H866" s="34" t="str">
        <f>IFERROR(IF($C$1&lt;&gt;"",INDEX(OUT!$I$4:$I$1300,MATCH($B866,OUT!$U$4:$U$1300,0),1),"")," ")</f>
        <v xml:space="preserve"> </v>
      </c>
    </row>
    <row r="867" spans="2:8" ht="15.75">
      <c r="B867" s="31" t="str">
        <f t="shared" si="1522"/>
        <v/>
      </c>
      <c r="C867" s="36" t="str">
        <f>IFERROR(IF($C$1&lt;&gt;"",INDEX('RE-Supplier'!$C$4:$C$1300,MATCH($B867,'RE-Supplier'!$U$4:$U$1300,0),1),"")," ")</f>
        <v xml:space="preserve"> </v>
      </c>
      <c r="D867" s="35" t="str">
        <f>IFERROR(IF($C$1&lt;&gt;"",INDEX('RE-Supplier'!$D$4:$D$1300,MATCH($B867,'RE-Supplier'!$U$4:$U$1300,0),1),"")," ")</f>
        <v xml:space="preserve"> </v>
      </c>
      <c r="E867" s="35" t="str">
        <f t="shared" ref="E867" si="1559">IF(AND($C$1&lt;&gt;"",ISNUMBER(B867)),"مرتجع مورد","")</f>
        <v/>
      </c>
      <c r="F867" s="18" t="str">
        <f>IFERROR(IF($C$1&lt;&gt;"",INDEX('RE-Supplier'!$G$4:$G$1300,MATCH($B867,'RE-Supplier'!$U$4:$U$1300,0),1),"")," ")</f>
        <v xml:space="preserve"> </v>
      </c>
      <c r="G867" s="32" t="str">
        <f>IFERROR(IF($C$1&lt;&gt;"",INDEX('RE-Supplier'!$H$4:$H$1300,MATCH($B867,'RE-Supplier'!$U$4:$U$1300,0),1),"")," ")</f>
        <v xml:space="preserve"> </v>
      </c>
      <c r="H867" s="34" t="str">
        <f>IFERROR(IF($C$1&lt;&gt;"",INDEX('RE-Supplier'!$I$4:$I$1300,MATCH($B867,'RE-Supplier'!$U$4:$U$1300,0),1),"")," ")</f>
        <v xml:space="preserve"> </v>
      </c>
    </row>
    <row r="868" spans="2:8" ht="15.75">
      <c r="B868" s="29" t="str">
        <f t="shared" si="1516"/>
        <v/>
      </c>
      <c r="C868" s="36" t="str">
        <f>IFERROR(IF($C$1&lt;&gt;"",INDEX(ADD!$C$4:$C$1300,MATCH($B868,ADD!$U$4:$U$1300,0),1),"")," ")</f>
        <v xml:space="preserve"> </v>
      </c>
      <c r="D868" s="35" t="str">
        <f>IFERROR(IF($C$1&lt;&gt;"",INDEX(ADD!$D$4:$D$1300,MATCH($B868,ADD!$U$4:$U$1300,0),1),"")," ")</f>
        <v xml:space="preserve"> </v>
      </c>
      <c r="E868" s="35" t="str">
        <f t="shared" ref="E868" si="1560">IF(AND($C$1&lt;&gt;"",ISNUMBER(B868)),"وارد","")</f>
        <v/>
      </c>
      <c r="F868" s="18" t="str">
        <f>IFERROR(IF($C$1&lt;&gt;"",INDEX(ADD!$G$4:$G$1300,MATCH($B868,ADD!$U$4:$U$1300,0),1),"")," ")</f>
        <v xml:space="preserve"> </v>
      </c>
      <c r="G868" s="32" t="str">
        <f>IFERROR(IF($C$1&lt;&gt;"",INDEX(ADD!$H$4:$H$1300,MATCH($B868,ADD!$U$4:$U$1300,0),1),"")," ")</f>
        <v xml:space="preserve"> </v>
      </c>
      <c r="H868" s="34" t="str">
        <f>IFERROR(IF($C$1&lt;&gt;"",INDEX(ADD!$I$4:$I$1300,MATCH($B868,ADD!$U$4:$U$1300,0),1),"")," ")</f>
        <v xml:space="preserve"> </v>
      </c>
    </row>
    <row r="869" spans="2:8" ht="15.75">
      <c r="B869" s="30" t="str">
        <f t="shared" si="1518"/>
        <v/>
      </c>
      <c r="C869" s="36" t="str">
        <f>IFERROR(IF($C$1&lt;&gt;"",INDEX('RE-coustmer'!$C$4:$C$1300,MATCH($B869,'RE-coustmer'!$U$4:$U$1300,0),1),"")," ")</f>
        <v xml:space="preserve"> </v>
      </c>
      <c r="D869" s="35" t="str">
        <f>IFERROR(IF($C$1&lt;&gt;"",INDEX('RE-coustmer'!$D$4:$D$1300,MATCH($B869,'RE-coustmer'!$U$4:$U$1300,0),1),"")," ")</f>
        <v xml:space="preserve"> </v>
      </c>
      <c r="E869" s="35" t="str">
        <f t="shared" ref="E869" si="1561">IF(AND($C$1&lt;&gt;"",ISNUMBER(B869)),"مرتجع عميل","")</f>
        <v/>
      </c>
      <c r="F869" s="18" t="str">
        <f>IFERROR(IF($C$1&lt;&gt;"",INDEX('RE-coustmer'!$G$4:$G$1300,MATCH($B869,OUT!$U$4:$U$1300,0),1),"")," ")</f>
        <v xml:space="preserve"> </v>
      </c>
      <c r="G869" s="32" t="str">
        <f>IFERROR(IF($C$1&lt;&gt;"",INDEX('RE-coustmer'!$H$4:$H$1300,MATCH($B869,'RE-coustmer'!$U$4:$U$1300,0),1),"")," ")</f>
        <v xml:space="preserve"> </v>
      </c>
      <c r="H869" s="34" t="str">
        <f>IFERROR(IF($C$1&lt;&gt;"",INDEX('RE-coustmer'!$I$4:$I$1300,MATCH($B869,'RE-coustmer'!$U$4:$U$1300,0),1),"")," ")</f>
        <v xml:space="preserve"> </v>
      </c>
    </row>
    <row r="870" spans="2:8" ht="15.75">
      <c r="B870" s="8" t="str">
        <f t="shared" si="1520"/>
        <v/>
      </c>
      <c r="C870" s="36" t="str">
        <f>IFERROR(IF($C$1&lt;&gt;"",INDEX(OUT!$C$4:$C$1300,MATCH($B870,OUT!$U$4:$U$1300,0),1),"")," ")</f>
        <v xml:space="preserve"> </v>
      </c>
      <c r="D870" s="35" t="str">
        <f>IFERROR(IF($C$1&lt;&gt;"",INDEX(OUT!$D$4:$D$1300,MATCH($B870,OUT!$U$4:$U$1300,0),1),"")," ")</f>
        <v xml:space="preserve"> </v>
      </c>
      <c r="E870" s="35" t="str">
        <f t="shared" ref="E870" si="1562">IF(AND($C$1&lt;&gt;"",ISNUMBER(B870)),"منصرف","")</f>
        <v/>
      </c>
      <c r="F870" s="18" t="str">
        <f>IFERROR(IF($C$1&lt;&gt;"",INDEX(OUT!$G$4:$G$1300,MATCH($B870,OUT!$U$4:$U$1300,0),1),"")," ")</f>
        <v xml:space="preserve"> </v>
      </c>
      <c r="G870" s="32" t="str">
        <f>IFERROR(IF($C$1&lt;&gt;"",INDEX(OUT!$H$4:$H$1300,MATCH($B870,OUT!$U$4:$U$1300,0),1),"")," ")</f>
        <v xml:space="preserve"> </v>
      </c>
      <c r="H870" s="34" t="str">
        <f>IFERROR(IF($C$1&lt;&gt;"",INDEX(OUT!$I$4:$I$1300,MATCH($B870,OUT!$U$4:$U$1300,0),1),"")," ")</f>
        <v xml:space="preserve"> </v>
      </c>
    </row>
    <row r="871" spans="2:8" ht="15.75">
      <c r="B871" s="31" t="str">
        <f t="shared" si="1522"/>
        <v/>
      </c>
      <c r="C871" s="36" t="str">
        <f>IFERROR(IF($C$1&lt;&gt;"",INDEX('RE-Supplier'!$C$4:$C$1300,MATCH($B871,'RE-Supplier'!$U$4:$U$1300,0),1),"")," ")</f>
        <v xml:space="preserve"> </v>
      </c>
      <c r="D871" s="35" t="str">
        <f>IFERROR(IF($C$1&lt;&gt;"",INDEX('RE-Supplier'!$D$4:$D$1300,MATCH($B871,'RE-Supplier'!$U$4:$U$1300,0),1),"")," ")</f>
        <v xml:space="preserve"> </v>
      </c>
      <c r="E871" s="35" t="str">
        <f t="shared" ref="E871" si="1563">IF(AND($C$1&lt;&gt;"",ISNUMBER(B871)),"مرتجع مورد","")</f>
        <v/>
      </c>
      <c r="F871" s="18" t="str">
        <f>IFERROR(IF($C$1&lt;&gt;"",INDEX('RE-Supplier'!$G$4:$G$1300,MATCH($B871,'RE-Supplier'!$U$4:$U$1300,0),1),"")," ")</f>
        <v xml:space="preserve"> </v>
      </c>
      <c r="G871" s="32" t="str">
        <f>IFERROR(IF($C$1&lt;&gt;"",INDEX('RE-Supplier'!$H$4:$H$1300,MATCH($B871,'RE-Supplier'!$U$4:$U$1300,0),1),"")," ")</f>
        <v xml:space="preserve"> </v>
      </c>
      <c r="H871" s="34" t="str">
        <f>IFERROR(IF($C$1&lt;&gt;"",INDEX('RE-Supplier'!$I$4:$I$1300,MATCH($B871,'RE-Supplier'!$U$4:$U$1300,0),1),"")," ")</f>
        <v xml:space="preserve"> </v>
      </c>
    </row>
    <row r="872" spans="2:8" ht="15.75">
      <c r="B872" s="29" t="str">
        <f t="shared" si="1516"/>
        <v/>
      </c>
      <c r="C872" s="36" t="str">
        <f>IFERROR(IF($C$1&lt;&gt;"",INDEX(ADD!$C$4:$C$1300,MATCH($B872,ADD!$U$4:$U$1300,0),1),"")," ")</f>
        <v xml:space="preserve"> </v>
      </c>
      <c r="D872" s="35" t="str">
        <f>IFERROR(IF($C$1&lt;&gt;"",INDEX(ADD!$D$4:$D$1300,MATCH($B872,ADD!$U$4:$U$1300,0),1),"")," ")</f>
        <v xml:space="preserve"> </v>
      </c>
      <c r="E872" s="35" t="str">
        <f t="shared" ref="E872" si="1564">IF(AND($C$1&lt;&gt;"",ISNUMBER(B872)),"وارد","")</f>
        <v/>
      </c>
      <c r="F872" s="18" t="str">
        <f>IFERROR(IF($C$1&lt;&gt;"",INDEX(ADD!$G$4:$G$1300,MATCH($B872,ADD!$U$4:$U$1300,0),1),"")," ")</f>
        <v xml:space="preserve"> </v>
      </c>
      <c r="G872" s="32" t="str">
        <f>IFERROR(IF($C$1&lt;&gt;"",INDEX(ADD!$H$4:$H$1300,MATCH($B872,ADD!$U$4:$U$1300,0),1),"")," ")</f>
        <v xml:space="preserve"> </v>
      </c>
      <c r="H872" s="34" t="str">
        <f>IFERROR(IF($C$1&lt;&gt;"",INDEX(ADD!$I$4:$I$1300,MATCH($B872,ADD!$U$4:$U$1300,0),1),"")," ")</f>
        <v xml:space="preserve"> </v>
      </c>
    </row>
    <row r="873" spans="2:8" ht="15.75">
      <c r="B873" s="30" t="str">
        <f t="shared" si="1518"/>
        <v/>
      </c>
      <c r="C873" s="36" t="str">
        <f>IFERROR(IF($C$1&lt;&gt;"",INDEX('RE-coustmer'!$C$4:$C$1300,MATCH($B873,'RE-coustmer'!$U$4:$U$1300,0),1),"")," ")</f>
        <v xml:space="preserve"> </v>
      </c>
      <c r="D873" s="35" t="str">
        <f>IFERROR(IF($C$1&lt;&gt;"",INDEX('RE-coustmer'!$D$4:$D$1300,MATCH($B873,'RE-coustmer'!$U$4:$U$1300,0),1),"")," ")</f>
        <v xml:space="preserve"> </v>
      </c>
      <c r="E873" s="35" t="str">
        <f t="shared" ref="E873" si="1565">IF(AND($C$1&lt;&gt;"",ISNUMBER(B873)),"مرتجع عميل","")</f>
        <v/>
      </c>
      <c r="F873" s="18" t="str">
        <f>IFERROR(IF($C$1&lt;&gt;"",INDEX('RE-coustmer'!$G$4:$G$1300,MATCH($B873,OUT!$U$4:$U$1300,0),1),"")," ")</f>
        <v xml:space="preserve"> </v>
      </c>
      <c r="G873" s="32" t="str">
        <f>IFERROR(IF($C$1&lt;&gt;"",INDEX('RE-coustmer'!$H$4:$H$1300,MATCH($B873,'RE-coustmer'!$U$4:$U$1300,0),1),"")," ")</f>
        <v xml:space="preserve"> </v>
      </c>
      <c r="H873" s="34" t="str">
        <f>IFERROR(IF($C$1&lt;&gt;"",INDEX('RE-coustmer'!$I$4:$I$1300,MATCH($B873,'RE-coustmer'!$U$4:$U$1300,0),1),"")," ")</f>
        <v xml:space="preserve"> </v>
      </c>
    </row>
    <row r="874" spans="2:8" ht="15.75">
      <c r="B874" s="8" t="str">
        <f t="shared" si="1520"/>
        <v/>
      </c>
      <c r="C874" s="36" t="str">
        <f>IFERROR(IF($C$1&lt;&gt;"",INDEX(OUT!$C$4:$C$1300,MATCH($B874,OUT!$U$4:$U$1300,0),1),"")," ")</f>
        <v xml:space="preserve"> </v>
      </c>
      <c r="D874" s="35" t="str">
        <f>IFERROR(IF($C$1&lt;&gt;"",INDEX(OUT!$D$4:$D$1300,MATCH($B874,OUT!$U$4:$U$1300,0),1),"")," ")</f>
        <v xml:space="preserve"> </v>
      </c>
      <c r="E874" s="35" t="str">
        <f t="shared" ref="E874" si="1566">IF(AND($C$1&lt;&gt;"",ISNUMBER(B874)),"منصرف","")</f>
        <v/>
      </c>
      <c r="F874" s="18" t="str">
        <f>IFERROR(IF($C$1&lt;&gt;"",INDEX(OUT!$G$4:$G$1300,MATCH($B874,OUT!$U$4:$U$1300,0),1),"")," ")</f>
        <v xml:space="preserve"> </v>
      </c>
      <c r="G874" s="32" t="str">
        <f>IFERROR(IF($C$1&lt;&gt;"",INDEX(OUT!$H$4:$H$1300,MATCH($B874,OUT!$U$4:$U$1300,0),1),"")," ")</f>
        <v xml:space="preserve"> </v>
      </c>
      <c r="H874" s="34" t="str">
        <f>IFERROR(IF($C$1&lt;&gt;"",INDEX(OUT!$I$4:$I$1300,MATCH($B874,OUT!$U$4:$U$1300,0),1),"")," ")</f>
        <v xml:space="preserve"> </v>
      </c>
    </row>
    <row r="875" spans="2:8" ht="15.75">
      <c r="B875" s="31" t="str">
        <f t="shared" si="1522"/>
        <v/>
      </c>
      <c r="C875" s="36" t="str">
        <f>IFERROR(IF($C$1&lt;&gt;"",INDEX('RE-Supplier'!$C$4:$C$1300,MATCH($B875,'RE-Supplier'!$U$4:$U$1300,0),1),"")," ")</f>
        <v xml:space="preserve"> </v>
      </c>
      <c r="D875" s="35" t="str">
        <f>IFERROR(IF($C$1&lt;&gt;"",INDEX('RE-Supplier'!$D$4:$D$1300,MATCH($B875,'RE-Supplier'!$U$4:$U$1300,0),1),"")," ")</f>
        <v xml:space="preserve"> </v>
      </c>
      <c r="E875" s="35" t="str">
        <f t="shared" ref="E875" si="1567">IF(AND($C$1&lt;&gt;"",ISNUMBER(B875)),"مرتجع مورد","")</f>
        <v/>
      </c>
      <c r="F875" s="18" t="str">
        <f>IFERROR(IF($C$1&lt;&gt;"",INDEX('RE-Supplier'!$G$4:$G$1300,MATCH($B875,'RE-Supplier'!$U$4:$U$1300,0),1),"")," ")</f>
        <v xml:space="preserve"> </v>
      </c>
      <c r="G875" s="32" t="str">
        <f>IFERROR(IF($C$1&lt;&gt;"",INDEX('RE-Supplier'!$H$4:$H$1300,MATCH($B875,'RE-Supplier'!$U$4:$U$1300,0),1),"")," ")</f>
        <v xml:space="preserve"> </v>
      </c>
      <c r="H875" s="34" t="str">
        <f>IFERROR(IF($C$1&lt;&gt;"",INDEX('RE-Supplier'!$I$4:$I$1300,MATCH($B875,'RE-Supplier'!$U$4:$U$1300,0),1),"")," ")</f>
        <v xml:space="preserve"> </v>
      </c>
    </row>
    <row r="876" spans="2:8" ht="15.75">
      <c r="B876" s="29" t="str">
        <f t="shared" si="1516"/>
        <v/>
      </c>
      <c r="C876" s="36" t="str">
        <f>IFERROR(IF($C$1&lt;&gt;"",INDEX(ADD!$C$4:$C$1300,MATCH($B876,ADD!$U$4:$U$1300,0),1),"")," ")</f>
        <v xml:space="preserve"> </v>
      </c>
      <c r="D876" s="35" t="str">
        <f>IFERROR(IF($C$1&lt;&gt;"",INDEX(ADD!$D$4:$D$1300,MATCH($B876,ADD!$U$4:$U$1300,0),1),"")," ")</f>
        <v xml:space="preserve"> </v>
      </c>
      <c r="E876" s="35" t="str">
        <f t="shared" ref="E876" si="1568">IF(AND($C$1&lt;&gt;"",ISNUMBER(B876)),"وارد","")</f>
        <v/>
      </c>
      <c r="F876" s="18" t="str">
        <f>IFERROR(IF($C$1&lt;&gt;"",INDEX(ADD!$G$4:$G$1300,MATCH($B876,ADD!$U$4:$U$1300,0),1),"")," ")</f>
        <v xml:space="preserve"> </v>
      </c>
      <c r="G876" s="32" t="str">
        <f>IFERROR(IF($C$1&lt;&gt;"",INDEX(ADD!$H$4:$H$1300,MATCH($B876,ADD!$U$4:$U$1300,0),1),"")," ")</f>
        <v xml:space="preserve"> </v>
      </c>
      <c r="H876" s="34" t="str">
        <f>IFERROR(IF($C$1&lt;&gt;"",INDEX(ADD!$I$4:$I$1300,MATCH($B876,ADD!$U$4:$U$1300,0),1),"")," ")</f>
        <v xml:space="preserve"> </v>
      </c>
    </row>
    <row r="877" spans="2:8" ht="15.75">
      <c r="B877" s="30" t="str">
        <f t="shared" si="1518"/>
        <v/>
      </c>
      <c r="C877" s="36" t="str">
        <f>IFERROR(IF($C$1&lt;&gt;"",INDEX('RE-coustmer'!$C$4:$C$1300,MATCH($B877,'RE-coustmer'!$U$4:$U$1300,0),1),"")," ")</f>
        <v xml:space="preserve"> </v>
      </c>
      <c r="D877" s="35" t="str">
        <f>IFERROR(IF($C$1&lt;&gt;"",INDEX('RE-coustmer'!$D$4:$D$1300,MATCH($B877,'RE-coustmer'!$U$4:$U$1300,0),1),"")," ")</f>
        <v xml:space="preserve"> </v>
      </c>
      <c r="E877" s="35" t="str">
        <f t="shared" ref="E877" si="1569">IF(AND($C$1&lt;&gt;"",ISNUMBER(B877)),"مرتجع عميل","")</f>
        <v/>
      </c>
      <c r="F877" s="18" t="str">
        <f>IFERROR(IF($C$1&lt;&gt;"",INDEX('RE-coustmer'!$G$4:$G$1300,MATCH($B877,OUT!$U$4:$U$1300,0),1),"")," ")</f>
        <v xml:space="preserve"> </v>
      </c>
      <c r="G877" s="32" t="str">
        <f>IFERROR(IF($C$1&lt;&gt;"",INDEX('RE-coustmer'!$H$4:$H$1300,MATCH($B877,'RE-coustmer'!$U$4:$U$1300,0),1),"")," ")</f>
        <v xml:space="preserve"> </v>
      </c>
      <c r="H877" s="34" t="str">
        <f>IFERROR(IF($C$1&lt;&gt;"",INDEX('RE-coustmer'!$I$4:$I$1300,MATCH($B877,'RE-coustmer'!$U$4:$U$1300,0),1),"")," ")</f>
        <v xml:space="preserve"> </v>
      </c>
    </row>
    <row r="878" spans="2:8" ht="15.75">
      <c r="B878" s="8" t="str">
        <f t="shared" si="1520"/>
        <v/>
      </c>
      <c r="C878" s="36" t="str">
        <f>IFERROR(IF($C$1&lt;&gt;"",INDEX(OUT!$C$4:$C$1300,MATCH($B878,OUT!$U$4:$U$1300,0),1),"")," ")</f>
        <v xml:space="preserve"> </v>
      </c>
      <c r="D878" s="35" t="str">
        <f>IFERROR(IF($C$1&lt;&gt;"",INDEX(OUT!$D$4:$D$1300,MATCH($B878,OUT!$U$4:$U$1300,0),1),"")," ")</f>
        <v xml:space="preserve"> </v>
      </c>
      <c r="E878" s="35" t="str">
        <f t="shared" ref="E878" si="1570">IF(AND($C$1&lt;&gt;"",ISNUMBER(B878)),"منصرف","")</f>
        <v/>
      </c>
      <c r="F878" s="18" t="str">
        <f>IFERROR(IF($C$1&lt;&gt;"",INDEX(OUT!$G$4:$G$1300,MATCH($B878,OUT!$U$4:$U$1300,0),1),"")," ")</f>
        <v xml:space="preserve"> </v>
      </c>
      <c r="G878" s="32" t="str">
        <f>IFERROR(IF($C$1&lt;&gt;"",INDEX(OUT!$H$4:$H$1300,MATCH($B878,OUT!$U$4:$U$1300,0),1),"")," ")</f>
        <v xml:space="preserve"> </v>
      </c>
      <c r="H878" s="34" t="str">
        <f>IFERROR(IF($C$1&lt;&gt;"",INDEX(OUT!$I$4:$I$1300,MATCH($B878,OUT!$U$4:$U$1300,0),1),"")," ")</f>
        <v xml:space="preserve"> </v>
      </c>
    </row>
    <row r="879" spans="2:8" ht="15.75">
      <c r="B879" s="31" t="str">
        <f t="shared" si="1522"/>
        <v/>
      </c>
      <c r="C879" s="36" t="str">
        <f>IFERROR(IF($C$1&lt;&gt;"",INDEX('RE-Supplier'!$C$4:$C$1300,MATCH($B879,'RE-Supplier'!$U$4:$U$1300,0),1),"")," ")</f>
        <v xml:space="preserve"> </v>
      </c>
      <c r="D879" s="35" t="str">
        <f>IFERROR(IF($C$1&lt;&gt;"",INDEX('RE-Supplier'!$D$4:$D$1300,MATCH($B879,'RE-Supplier'!$U$4:$U$1300,0),1),"")," ")</f>
        <v xml:space="preserve"> </v>
      </c>
      <c r="E879" s="35" t="str">
        <f t="shared" ref="E879" si="1571">IF(AND($C$1&lt;&gt;"",ISNUMBER(B879)),"مرتجع مورد","")</f>
        <v/>
      </c>
      <c r="F879" s="18" t="str">
        <f>IFERROR(IF($C$1&lt;&gt;"",INDEX('RE-Supplier'!$G$4:$G$1300,MATCH($B879,'RE-Supplier'!$U$4:$U$1300,0),1),"")," ")</f>
        <v xml:space="preserve"> </v>
      </c>
      <c r="G879" s="32" t="str">
        <f>IFERROR(IF($C$1&lt;&gt;"",INDEX('RE-Supplier'!$H$4:$H$1300,MATCH($B879,'RE-Supplier'!$U$4:$U$1300,0),1),"")," ")</f>
        <v xml:space="preserve"> </v>
      </c>
      <c r="H879" s="34" t="str">
        <f>IFERROR(IF($C$1&lt;&gt;"",INDEX('RE-Supplier'!$I$4:$I$1300,MATCH($B879,'RE-Supplier'!$U$4:$U$1300,0),1),"")," ")</f>
        <v xml:space="preserve"> </v>
      </c>
    </row>
    <row r="880" spans="2:8" ht="15.75">
      <c r="B880" s="29" t="str">
        <f t="shared" si="1516"/>
        <v/>
      </c>
      <c r="C880" s="36" t="str">
        <f>IFERROR(IF($C$1&lt;&gt;"",INDEX(ADD!$C$4:$C$1300,MATCH($B880,ADD!$U$4:$U$1300,0),1),"")," ")</f>
        <v xml:space="preserve"> </v>
      </c>
      <c r="D880" s="35" t="str">
        <f>IFERROR(IF($C$1&lt;&gt;"",INDEX(ADD!$D$4:$D$1300,MATCH($B880,ADD!$U$4:$U$1300,0),1),"")," ")</f>
        <v xml:space="preserve"> </v>
      </c>
      <c r="E880" s="35" t="str">
        <f t="shared" ref="E880" si="1572">IF(AND($C$1&lt;&gt;"",ISNUMBER(B880)),"وارد","")</f>
        <v/>
      </c>
      <c r="F880" s="18" t="str">
        <f>IFERROR(IF($C$1&lt;&gt;"",INDEX(ADD!$G$4:$G$1300,MATCH($B880,ADD!$U$4:$U$1300,0),1),"")," ")</f>
        <v xml:space="preserve"> </v>
      </c>
      <c r="G880" s="32" t="str">
        <f>IFERROR(IF($C$1&lt;&gt;"",INDEX(ADD!$H$4:$H$1300,MATCH($B880,ADD!$U$4:$U$1300,0),1),"")," ")</f>
        <v xml:space="preserve"> </v>
      </c>
      <c r="H880" s="34" t="str">
        <f>IFERROR(IF($C$1&lt;&gt;"",INDEX(ADD!$I$4:$I$1300,MATCH($B880,ADD!$U$4:$U$1300,0),1),"")," ")</f>
        <v xml:space="preserve"> </v>
      </c>
    </row>
    <row r="881" spans="2:8" ht="15.75">
      <c r="B881" s="30" t="str">
        <f t="shared" si="1518"/>
        <v/>
      </c>
      <c r="C881" s="36" t="str">
        <f>IFERROR(IF($C$1&lt;&gt;"",INDEX('RE-coustmer'!$C$4:$C$1300,MATCH($B881,'RE-coustmer'!$U$4:$U$1300,0),1),"")," ")</f>
        <v xml:space="preserve"> </v>
      </c>
      <c r="D881" s="35" t="str">
        <f>IFERROR(IF($C$1&lt;&gt;"",INDEX('RE-coustmer'!$D$4:$D$1300,MATCH($B881,'RE-coustmer'!$U$4:$U$1300,0),1),"")," ")</f>
        <v xml:space="preserve"> </v>
      </c>
      <c r="E881" s="35" t="str">
        <f t="shared" ref="E881" si="1573">IF(AND($C$1&lt;&gt;"",ISNUMBER(B881)),"مرتجع عميل","")</f>
        <v/>
      </c>
      <c r="F881" s="18" t="str">
        <f>IFERROR(IF($C$1&lt;&gt;"",INDEX('RE-coustmer'!$G$4:$G$1300,MATCH($B881,OUT!$U$4:$U$1300,0),1),"")," ")</f>
        <v xml:space="preserve"> </v>
      </c>
      <c r="G881" s="32" t="str">
        <f>IFERROR(IF($C$1&lt;&gt;"",INDEX('RE-coustmer'!$H$4:$H$1300,MATCH($B881,'RE-coustmer'!$U$4:$U$1300,0),1),"")," ")</f>
        <v xml:space="preserve"> </v>
      </c>
      <c r="H881" s="34" t="str">
        <f>IFERROR(IF($C$1&lt;&gt;"",INDEX('RE-coustmer'!$I$4:$I$1300,MATCH($B881,'RE-coustmer'!$U$4:$U$1300,0),1),"")," ")</f>
        <v xml:space="preserve"> </v>
      </c>
    </row>
    <row r="882" spans="2:8" ht="15.75">
      <c r="B882" s="8" t="str">
        <f t="shared" si="1520"/>
        <v/>
      </c>
      <c r="C882" s="36" t="str">
        <f>IFERROR(IF($C$1&lt;&gt;"",INDEX(OUT!$C$4:$C$1300,MATCH($B882,OUT!$U$4:$U$1300,0),1),"")," ")</f>
        <v xml:space="preserve"> </v>
      </c>
      <c r="D882" s="35" t="str">
        <f>IFERROR(IF($C$1&lt;&gt;"",INDEX(OUT!$D$4:$D$1300,MATCH($B882,OUT!$U$4:$U$1300,0),1),"")," ")</f>
        <v xml:space="preserve"> </v>
      </c>
      <c r="E882" s="35" t="str">
        <f t="shared" ref="E882" si="1574">IF(AND($C$1&lt;&gt;"",ISNUMBER(B882)),"منصرف","")</f>
        <v/>
      </c>
      <c r="F882" s="18" t="str">
        <f>IFERROR(IF($C$1&lt;&gt;"",INDEX(OUT!$G$4:$G$1300,MATCH($B882,OUT!$U$4:$U$1300,0),1),"")," ")</f>
        <v xml:space="preserve"> </v>
      </c>
      <c r="G882" s="32" t="str">
        <f>IFERROR(IF($C$1&lt;&gt;"",INDEX(OUT!$H$4:$H$1300,MATCH($B882,OUT!$U$4:$U$1300,0),1),"")," ")</f>
        <v xml:space="preserve"> </v>
      </c>
      <c r="H882" s="34" t="str">
        <f>IFERROR(IF($C$1&lt;&gt;"",INDEX(OUT!$I$4:$I$1300,MATCH($B882,OUT!$U$4:$U$1300,0),1),"")," ")</f>
        <v xml:space="preserve"> </v>
      </c>
    </row>
    <row r="883" spans="2:8" ht="15.75">
      <c r="B883" s="31" t="str">
        <f t="shared" si="1522"/>
        <v/>
      </c>
      <c r="C883" s="36" t="str">
        <f>IFERROR(IF($C$1&lt;&gt;"",INDEX('RE-Supplier'!$C$4:$C$1300,MATCH($B883,'RE-Supplier'!$U$4:$U$1300,0),1),"")," ")</f>
        <v xml:space="preserve"> </v>
      </c>
      <c r="D883" s="35" t="str">
        <f>IFERROR(IF($C$1&lt;&gt;"",INDEX('RE-Supplier'!$D$4:$D$1300,MATCH($B883,'RE-Supplier'!$U$4:$U$1300,0),1),"")," ")</f>
        <v xml:space="preserve"> </v>
      </c>
      <c r="E883" s="35" t="str">
        <f t="shared" ref="E883" si="1575">IF(AND($C$1&lt;&gt;"",ISNUMBER(B883)),"مرتجع مورد","")</f>
        <v/>
      </c>
      <c r="F883" s="18" t="str">
        <f>IFERROR(IF($C$1&lt;&gt;"",INDEX('RE-Supplier'!$G$4:$G$1300,MATCH($B883,'RE-Supplier'!$U$4:$U$1300,0),1),"")," ")</f>
        <v xml:space="preserve"> </v>
      </c>
      <c r="G883" s="32" t="str">
        <f>IFERROR(IF($C$1&lt;&gt;"",INDEX('RE-Supplier'!$H$4:$H$1300,MATCH($B883,'RE-Supplier'!$U$4:$U$1300,0),1),"")," ")</f>
        <v xml:space="preserve"> </v>
      </c>
      <c r="H883" s="34" t="str">
        <f>IFERROR(IF($C$1&lt;&gt;"",INDEX('RE-Supplier'!$I$4:$I$1300,MATCH($B883,'RE-Supplier'!$U$4:$U$1300,0),1),"")," ")</f>
        <v xml:space="preserve"> </v>
      </c>
    </row>
    <row r="884" spans="2:8" ht="15.75">
      <c r="B884" s="29" t="str">
        <f t="shared" si="1516"/>
        <v/>
      </c>
      <c r="C884" s="36" t="str">
        <f>IFERROR(IF($C$1&lt;&gt;"",INDEX(ADD!$C$4:$C$1300,MATCH($B884,ADD!$U$4:$U$1300,0),1),"")," ")</f>
        <v xml:space="preserve"> </v>
      </c>
      <c r="D884" s="35" t="str">
        <f>IFERROR(IF($C$1&lt;&gt;"",INDEX(ADD!$D$4:$D$1300,MATCH($B884,ADD!$U$4:$U$1300,0),1),"")," ")</f>
        <v xml:space="preserve"> </v>
      </c>
      <c r="E884" s="35" t="str">
        <f t="shared" ref="E884" si="1576">IF(AND($C$1&lt;&gt;"",ISNUMBER(B884)),"وارد","")</f>
        <v/>
      </c>
      <c r="F884" s="18" t="str">
        <f>IFERROR(IF($C$1&lt;&gt;"",INDEX(ADD!$G$4:$G$1300,MATCH($B884,ADD!$U$4:$U$1300,0),1),"")," ")</f>
        <v xml:space="preserve"> </v>
      </c>
      <c r="G884" s="32" t="str">
        <f>IFERROR(IF($C$1&lt;&gt;"",INDEX(ADD!$H$4:$H$1300,MATCH($B884,ADD!$U$4:$U$1300,0),1),"")," ")</f>
        <v xml:space="preserve"> </v>
      </c>
      <c r="H884" s="34" t="str">
        <f>IFERROR(IF($C$1&lt;&gt;"",INDEX(ADD!$I$4:$I$1300,MATCH($B884,ADD!$U$4:$U$1300,0),1),"")," ")</f>
        <v xml:space="preserve"> </v>
      </c>
    </row>
    <row r="885" spans="2:8" ht="15.75">
      <c r="B885" s="30" t="str">
        <f t="shared" si="1518"/>
        <v/>
      </c>
      <c r="C885" s="36" t="str">
        <f>IFERROR(IF($C$1&lt;&gt;"",INDEX('RE-coustmer'!$C$4:$C$1300,MATCH($B885,'RE-coustmer'!$U$4:$U$1300,0),1),"")," ")</f>
        <v xml:space="preserve"> </v>
      </c>
      <c r="D885" s="35" t="str">
        <f>IFERROR(IF($C$1&lt;&gt;"",INDEX('RE-coustmer'!$D$4:$D$1300,MATCH($B885,'RE-coustmer'!$U$4:$U$1300,0),1),"")," ")</f>
        <v xml:space="preserve"> </v>
      </c>
      <c r="E885" s="35" t="str">
        <f t="shared" ref="E885" si="1577">IF(AND($C$1&lt;&gt;"",ISNUMBER(B885)),"مرتجع عميل","")</f>
        <v/>
      </c>
      <c r="F885" s="18" t="str">
        <f>IFERROR(IF($C$1&lt;&gt;"",INDEX('RE-coustmer'!$G$4:$G$1300,MATCH($B885,OUT!$U$4:$U$1300,0),1),"")," ")</f>
        <v xml:space="preserve"> </v>
      </c>
      <c r="G885" s="32" t="str">
        <f>IFERROR(IF($C$1&lt;&gt;"",INDEX('RE-coustmer'!$H$4:$H$1300,MATCH($B885,'RE-coustmer'!$U$4:$U$1300,0),1),"")," ")</f>
        <v xml:space="preserve"> </v>
      </c>
      <c r="H885" s="34" t="str">
        <f>IFERROR(IF($C$1&lt;&gt;"",INDEX('RE-coustmer'!$I$4:$I$1300,MATCH($B885,'RE-coustmer'!$U$4:$U$1300,0),1),"")," ")</f>
        <v xml:space="preserve"> </v>
      </c>
    </row>
    <row r="886" spans="2:8" ht="15.75">
      <c r="B886" s="8" t="str">
        <f t="shared" si="1520"/>
        <v/>
      </c>
      <c r="C886" s="36" t="str">
        <f>IFERROR(IF($C$1&lt;&gt;"",INDEX(OUT!$C$4:$C$1300,MATCH($B886,OUT!$U$4:$U$1300,0),1),"")," ")</f>
        <v xml:space="preserve"> </v>
      </c>
      <c r="D886" s="35" t="str">
        <f>IFERROR(IF($C$1&lt;&gt;"",INDEX(OUT!$D$4:$D$1300,MATCH($B886,OUT!$U$4:$U$1300,0),1),"")," ")</f>
        <v xml:space="preserve"> </v>
      </c>
      <c r="E886" s="35" t="str">
        <f t="shared" ref="E886" si="1578">IF(AND($C$1&lt;&gt;"",ISNUMBER(B886)),"منصرف","")</f>
        <v/>
      </c>
      <c r="F886" s="18" t="str">
        <f>IFERROR(IF($C$1&lt;&gt;"",INDEX(OUT!$G$4:$G$1300,MATCH($B886,OUT!$U$4:$U$1300,0),1),"")," ")</f>
        <v xml:space="preserve"> </v>
      </c>
      <c r="G886" s="32" t="str">
        <f>IFERROR(IF($C$1&lt;&gt;"",INDEX(OUT!$H$4:$H$1300,MATCH($B886,OUT!$U$4:$U$1300,0),1),"")," ")</f>
        <v xml:space="preserve"> </v>
      </c>
      <c r="H886" s="34" t="str">
        <f>IFERROR(IF($C$1&lt;&gt;"",INDEX(OUT!$I$4:$I$1300,MATCH($B886,OUT!$U$4:$U$1300,0),1),"")," ")</f>
        <v xml:space="preserve"> </v>
      </c>
    </row>
    <row r="887" spans="2:8" ht="15.75">
      <c r="B887" s="31" t="str">
        <f t="shared" si="1522"/>
        <v/>
      </c>
      <c r="C887" s="36" t="str">
        <f>IFERROR(IF($C$1&lt;&gt;"",INDEX('RE-Supplier'!$C$4:$C$1300,MATCH($B887,'RE-Supplier'!$U$4:$U$1300,0),1),"")," ")</f>
        <v xml:space="preserve"> </v>
      </c>
      <c r="D887" s="35" t="str">
        <f>IFERROR(IF($C$1&lt;&gt;"",INDEX('RE-Supplier'!$D$4:$D$1300,MATCH($B887,'RE-Supplier'!$U$4:$U$1300,0),1),"")," ")</f>
        <v xml:space="preserve"> </v>
      </c>
      <c r="E887" s="35" t="str">
        <f t="shared" ref="E887" si="1579">IF(AND($C$1&lt;&gt;"",ISNUMBER(B887)),"مرتجع مورد","")</f>
        <v/>
      </c>
      <c r="F887" s="18" t="str">
        <f>IFERROR(IF($C$1&lt;&gt;"",INDEX('RE-Supplier'!$G$4:$G$1300,MATCH($B887,'RE-Supplier'!$U$4:$U$1300,0),1),"")," ")</f>
        <v xml:space="preserve"> </v>
      </c>
      <c r="G887" s="32" t="str">
        <f>IFERROR(IF($C$1&lt;&gt;"",INDEX('RE-Supplier'!$H$4:$H$1300,MATCH($B887,'RE-Supplier'!$U$4:$U$1300,0),1),"")," ")</f>
        <v xml:space="preserve"> </v>
      </c>
      <c r="H887" s="34" t="str">
        <f>IFERROR(IF($C$1&lt;&gt;"",INDEX('RE-Supplier'!$I$4:$I$1300,MATCH($B887,'RE-Supplier'!$U$4:$U$1300,0),1),"")," ")</f>
        <v xml:space="preserve"> </v>
      </c>
    </row>
    <row r="888" spans="2:8" ht="15.75">
      <c r="B888" s="29" t="str">
        <f t="shared" si="1516"/>
        <v/>
      </c>
      <c r="C888" s="36" t="str">
        <f>IFERROR(IF($C$1&lt;&gt;"",INDEX(ADD!$C$4:$C$1300,MATCH($B888,ADD!$U$4:$U$1300,0),1),"")," ")</f>
        <v xml:space="preserve"> </v>
      </c>
      <c r="D888" s="35" t="str">
        <f>IFERROR(IF($C$1&lt;&gt;"",INDEX(ADD!$D$4:$D$1300,MATCH($B888,ADD!$U$4:$U$1300,0),1),"")," ")</f>
        <v xml:space="preserve"> </v>
      </c>
      <c r="E888" s="35" t="str">
        <f t="shared" ref="E888" si="1580">IF(AND($C$1&lt;&gt;"",ISNUMBER(B888)),"وارد","")</f>
        <v/>
      </c>
      <c r="F888" s="18" t="str">
        <f>IFERROR(IF($C$1&lt;&gt;"",INDEX(ADD!$G$4:$G$1300,MATCH($B888,ADD!$U$4:$U$1300,0),1),"")," ")</f>
        <v xml:space="preserve"> </v>
      </c>
      <c r="G888" s="32" t="str">
        <f>IFERROR(IF($C$1&lt;&gt;"",INDEX(ADD!$H$4:$H$1300,MATCH($B888,ADD!$U$4:$U$1300,0),1),"")," ")</f>
        <v xml:space="preserve"> </v>
      </c>
      <c r="H888" s="34" t="str">
        <f>IFERROR(IF($C$1&lt;&gt;"",INDEX(ADD!$I$4:$I$1300,MATCH($B888,ADD!$U$4:$U$1300,0),1),"")," ")</f>
        <v xml:space="preserve"> </v>
      </c>
    </row>
    <row r="889" spans="2:8" ht="15.75">
      <c r="B889" s="30" t="str">
        <f t="shared" si="1518"/>
        <v/>
      </c>
      <c r="C889" s="36" t="str">
        <f>IFERROR(IF($C$1&lt;&gt;"",INDEX('RE-coustmer'!$C$4:$C$1300,MATCH($B889,'RE-coustmer'!$U$4:$U$1300,0),1),"")," ")</f>
        <v xml:space="preserve"> </v>
      </c>
      <c r="D889" s="35" t="str">
        <f>IFERROR(IF($C$1&lt;&gt;"",INDEX('RE-coustmer'!$D$4:$D$1300,MATCH($B889,'RE-coustmer'!$U$4:$U$1300,0),1),"")," ")</f>
        <v xml:space="preserve"> </v>
      </c>
      <c r="E889" s="35" t="str">
        <f t="shared" ref="E889" si="1581">IF(AND($C$1&lt;&gt;"",ISNUMBER(B889)),"مرتجع عميل","")</f>
        <v/>
      </c>
      <c r="F889" s="18" t="str">
        <f>IFERROR(IF($C$1&lt;&gt;"",INDEX('RE-coustmer'!$G$4:$G$1300,MATCH($B889,OUT!$U$4:$U$1300,0),1),"")," ")</f>
        <v xml:space="preserve"> </v>
      </c>
      <c r="G889" s="32" t="str">
        <f>IFERROR(IF($C$1&lt;&gt;"",INDEX('RE-coustmer'!$H$4:$H$1300,MATCH($B889,'RE-coustmer'!$U$4:$U$1300,0),1),"")," ")</f>
        <v xml:space="preserve"> </v>
      </c>
      <c r="H889" s="34" t="str">
        <f>IFERROR(IF($C$1&lt;&gt;"",INDEX('RE-coustmer'!$I$4:$I$1300,MATCH($B889,'RE-coustmer'!$U$4:$U$1300,0),1),"")," ")</f>
        <v xml:space="preserve"> </v>
      </c>
    </row>
    <row r="890" spans="2:8" ht="15.75">
      <c r="B890" s="8" t="str">
        <f t="shared" si="1520"/>
        <v/>
      </c>
      <c r="C890" s="36" t="str">
        <f>IFERROR(IF($C$1&lt;&gt;"",INDEX(OUT!$C$4:$C$1300,MATCH($B890,OUT!$U$4:$U$1300,0),1),"")," ")</f>
        <v xml:space="preserve"> </v>
      </c>
      <c r="D890" s="35" t="str">
        <f>IFERROR(IF($C$1&lt;&gt;"",INDEX(OUT!$D$4:$D$1300,MATCH($B890,OUT!$U$4:$U$1300,0),1),"")," ")</f>
        <v xml:space="preserve"> </v>
      </c>
      <c r="E890" s="35" t="str">
        <f t="shared" ref="E890" si="1582">IF(AND($C$1&lt;&gt;"",ISNUMBER(B890)),"منصرف","")</f>
        <v/>
      </c>
      <c r="F890" s="18" t="str">
        <f>IFERROR(IF($C$1&lt;&gt;"",INDEX(OUT!$G$4:$G$1300,MATCH($B890,OUT!$U$4:$U$1300,0),1),"")," ")</f>
        <v xml:space="preserve"> </v>
      </c>
      <c r="G890" s="32" t="str">
        <f>IFERROR(IF($C$1&lt;&gt;"",INDEX(OUT!$H$4:$H$1300,MATCH($B890,OUT!$U$4:$U$1300,0),1),"")," ")</f>
        <v xml:space="preserve"> </v>
      </c>
      <c r="H890" s="34" t="str">
        <f>IFERROR(IF($C$1&lt;&gt;"",INDEX(OUT!$I$4:$I$1300,MATCH($B890,OUT!$U$4:$U$1300,0),1),"")," ")</f>
        <v xml:space="preserve"> </v>
      </c>
    </row>
    <row r="891" spans="2:8" ht="15.75">
      <c r="B891" s="31" t="str">
        <f t="shared" si="1522"/>
        <v/>
      </c>
      <c r="C891" s="36" t="str">
        <f>IFERROR(IF($C$1&lt;&gt;"",INDEX('RE-Supplier'!$C$4:$C$1300,MATCH($B891,'RE-Supplier'!$U$4:$U$1300,0),1),"")," ")</f>
        <v xml:space="preserve"> </v>
      </c>
      <c r="D891" s="35" t="str">
        <f>IFERROR(IF($C$1&lt;&gt;"",INDEX('RE-Supplier'!$D$4:$D$1300,MATCH($B891,'RE-Supplier'!$U$4:$U$1300,0),1),"")," ")</f>
        <v xml:space="preserve"> </v>
      </c>
      <c r="E891" s="35" t="str">
        <f t="shared" ref="E891" si="1583">IF(AND($C$1&lt;&gt;"",ISNUMBER(B891)),"مرتجع مورد","")</f>
        <v/>
      </c>
      <c r="F891" s="18" t="str">
        <f>IFERROR(IF($C$1&lt;&gt;"",INDEX('RE-Supplier'!$G$4:$G$1300,MATCH($B891,'RE-Supplier'!$U$4:$U$1300,0),1),"")," ")</f>
        <v xml:space="preserve"> </v>
      </c>
      <c r="G891" s="32" t="str">
        <f>IFERROR(IF($C$1&lt;&gt;"",INDEX('RE-Supplier'!$H$4:$H$1300,MATCH($B891,'RE-Supplier'!$U$4:$U$1300,0),1),"")," ")</f>
        <v xml:space="preserve"> </v>
      </c>
      <c r="H891" s="34" t="str">
        <f>IFERROR(IF($C$1&lt;&gt;"",INDEX('RE-Supplier'!$I$4:$I$1300,MATCH($B891,'RE-Supplier'!$U$4:$U$1300,0),1),"")," ")</f>
        <v xml:space="preserve"> </v>
      </c>
    </row>
    <row r="892" spans="2:8" ht="15.75">
      <c r="B892" s="29" t="str">
        <f t="shared" ref="B892:B952" si="1584">IF(AND($M$5&gt;0,B888&lt;$M$5),B888+1,"")</f>
        <v/>
      </c>
      <c r="C892" s="36" t="str">
        <f>IFERROR(IF($C$1&lt;&gt;"",INDEX(ADD!$C$4:$C$1300,MATCH($B892,ADD!$U$4:$U$1300,0),1),"")," ")</f>
        <v xml:space="preserve"> </v>
      </c>
      <c r="D892" s="35" t="str">
        <f>IFERROR(IF($C$1&lt;&gt;"",INDEX(ADD!$D$4:$D$1300,MATCH($B892,ADD!$U$4:$U$1300,0),1),"")," ")</f>
        <v xml:space="preserve"> </v>
      </c>
      <c r="E892" s="35" t="str">
        <f t="shared" ref="E892" si="1585">IF(AND($C$1&lt;&gt;"",ISNUMBER(B892)),"وارد","")</f>
        <v/>
      </c>
      <c r="F892" s="18" t="str">
        <f>IFERROR(IF($C$1&lt;&gt;"",INDEX(ADD!$G$4:$G$1300,MATCH($B892,ADD!$U$4:$U$1300,0),1),"")," ")</f>
        <v xml:space="preserve"> </v>
      </c>
      <c r="G892" s="32" t="str">
        <f>IFERROR(IF($C$1&lt;&gt;"",INDEX(ADD!$H$4:$H$1300,MATCH($B892,ADD!$U$4:$U$1300,0),1),"")," ")</f>
        <v xml:space="preserve"> </v>
      </c>
      <c r="H892" s="34" t="str">
        <f>IFERROR(IF($C$1&lt;&gt;"",INDEX(ADD!$I$4:$I$1300,MATCH($B892,ADD!$U$4:$U$1300,0),1),"")," ")</f>
        <v xml:space="preserve"> </v>
      </c>
    </row>
    <row r="893" spans="2:8" ht="15.75">
      <c r="B893" s="30" t="str">
        <f t="shared" ref="B893:B953" si="1586">IF(AND($N$5&gt;0,B889&lt;$N$5),B889+1,"")</f>
        <v/>
      </c>
      <c r="C893" s="36" t="str">
        <f>IFERROR(IF($C$1&lt;&gt;"",INDEX('RE-coustmer'!$C$4:$C$1300,MATCH($B893,'RE-coustmer'!$U$4:$U$1300,0),1),"")," ")</f>
        <v xml:space="preserve"> </v>
      </c>
      <c r="D893" s="35" t="str">
        <f>IFERROR(IF($C$1&lt;&gt;"",INDEX('RE-coustmer'!$D$4:$D$1300,MATCH($B893,'RE-coustmer'!$U$4:$U$1300,0),1),"")," ")</f>
        <v xml:space="preserve"> </v>
      </c>
      <c r="E893" s="35" t="str">
        <f t="shared" ref="E893" si="1587">IF(AND($C$1&lt;&gt;"",ISNUMBER(B893)),"مرتجع عميل","")</f>
        <v/>
      </c>
      <c r="F893" s="18" t="str">
        <f>IFERROR(IF($C$1&lt;&gt;"",INDEX('RE-coustmer'!$G$4:$G$1300,MATCH($B893,OUT!$U$4:$U$1300,0),1),"")," ")</f>
        <v xml:space="preserve"> </v>
      </c>
      <c r="G893" s="32" t="str">
        <f>IFERROR(IF($C$1&lt;&gt;"",INDEX('RE-coustmer'!$H$4:$H$1300,MATCH($B893,'RE-coustmer'!$U$4:$U$1300,0),1),"")," ")</f>
        <v xml:space="preserve"> </v>
      </c>
      <c r="H893" s="34" t="str">
        <f>IFERROR(IF($C$1&lt;&gt;"",INDEX('RE-coustmer'!$I$4:$I$1300,MATCH($B893,'RE-coustmer'!$U$4:$U$1300,0),1),"")," ")</f>
        <v xml:space="preserve"> </v>
      </c>
    </row>
    <row r="894" spans="2:8" ht="15.75">
      <c r="B894" s="8" t="str">
        <f t="shared" ref="B894:B954" si="1588">IF(AND($O$5&gt;0,B890&lt;$O$5),B890+1,"")</f>
        <v/>
      </c>
      <c r="C894" s="36" t="str">
        <f>IFERROR(IF($C$1&lt;&gt;"",INDEX(OUT!$C$4:$C$1300,MATCH($B894,OUT!$U$4:$U$1300,0),1),"")," ")</f>
        <v xml:space="preserve"> </v>
      </c>
      <c r="D894" s="35" t="str">
        <f>IFERROR(IF($C$1&lt;&gt;"",INDEX(OUT!$D$4:$D$1300,MATCH($B894,OUT!$U$4:$U$1300,0),1),"")," ")</f>
        <v xml:space="preserve"> </v>
      </c>
      <c r="E894" s="35" t="str">
        <f t="shared" ref="E894" si="1589">IF(AND($C$1&lt;&gt;"",ISNUMBER(B894)),"منصرف","")</f>
        <v/>
      </c>
      <c r="F894" s="18" t="str">
        <f>IFERROR(IF($C$1&lt;&gt;"",INDEX(OUT!$G$4:$G$1300,MATCH($B894,OUT!$U$4:$U$1300,0),1),"")," ")</f>
        <v xml:space="preserve"> </v>
      </c>
      <c r="G894" s="32" t="str">
        <f>IFERROR(IF($C$1&lt;&gt;"",INDEX(OUT!$H$4:$H$1300,MATCH($B894,OUT!$U$4:$U$1300,0),1),"")," ")</f>
        <v xml:space="preserve"> </v>
      </c>
      <c r="H894" s="34" t="str">
        <f>IFERROR(IF($C$1&lt;&gt;"",INDEX(OUT!$I$4:$I$1300,MATCH($B894,OUT!$U$4:$U$1300,0),1),"")," ")</f>
        <v xml:space="preserve"> </v>
      </c>
    </row>
    <row r="895" spans="2:8" ht="15.75">
      <c r="B895" s="31" t="str">
        <f t="shared" ref="B895:B955" si="1590">IF(AND($P$5&gt;0,B891&lt;$M$5),B891+1,"")</f>
        <v/>
      </c>
      <c r="C895" s="36" t="str">
        <f>IFERROR(IF($C$1&lt;&gt;"",INDEX('RE-Supplier'!$C$4:$C$1300,MATCH($B895,'RE-Supplier'!$U$4:$U$1300,0),1),"")," ")</f>
        <v xml:space="preserve"> </v>
      </c>
      <c r="D895" s="35" t="str">
        <f>IFERROR(IF($C$1&lt;&gt;"",INDEX('RE-Supplier'!$D$4:$D$1300,MATCH($B895,'RE-Supplier'!$U$4:$U$1300,0),1),"")," ")</f>
        <v xml:space="preserve"> </v>
      </c>
      <c r="E895" s="35" t="str">
        <f t="shared" ref="E895" si="1591">IF(AND($C$1&lt;&gt;"",ISNUMBER(B895)),"مرتجع مورد","")</f>
        <v/>
      </c>
      <c r="F895" s="18" t="str">
        <f>IFERROR(IF($C$1&lt;&gt;"",INDEX('RE-Supplier'!$G$4:$G$1300,MATCH($B895,'RE-Supplier'!$U$4:$U$1300,0),1),"")," ")</f>
        <v xml:space="preserve"> </v>
      </c>
      <c r="G895" s="32" t="str">
        <f>IFERROR(IF($C$1&lt;&gt;"",INDEX('RE-Supplier'!$H$4:$H$1300,MATCH($B895,'RE-Supplier'!$U$4:$U$1300,0),1),"")," ")</f>
        <v xml:space="preserve"> </v>
      </c>
      <c r="H895" s="34" t="str">
        <f>IFERROR(IF($C$1&lt;&gt;"",INDEX('RE-Supplier'!$I$4:$I$1300,MATCH($B895,'RE-Supplier'!$U$4:$U$1300,0),1),"")," ")</f>
        <v xml:space="preserve"> </v>
      </c>
    </row>
    <row r="896" spans="2:8" ht="15.75">
      <c r="B896" s="29" t="str">
        <f t="shared" si="1584"/>
        <v/>
      </c>
      <c r="C896" s="36" t="str">
        <f>IFERROR(IF($C$1&lt;&gt;"",INDEX(ADD!$C$4:$C$1300,MATCH($B896,ADD!$U$4:$U$1300,0),1),"")," ")</f>
        <v xml:space="preserve"> </v>
      </c>
      <c r="D896" s="35" t="str">
        <f>IFERROR(IF($C$1&lt;&gt;"",INDEX(ADD!$D$4:$D$1300,MATCH($B896,ADD!$U$4:$U$1300,0),1),"")," ")</f>
        <v xml:space="preserve"> </v>
      </c>
      <c r="E896" s="35" t="str">
        <f t="shared" ref="E896" si="1592">IF(AND($C$1&lt;&gt;"",ISNUMBER(B896)),"وارد","")</f>
        <v/>
      </c>
      <c r="F896" s="18" t="str">
        <f>IFERROR(IF($C$1&lt;&gt;"",INDEX(ADD!$G$4:$G$1300,MATCH($B896,ADD!$U$4:$U$1300,0),1),"")," ")</f>
        <v xml:space="preserve"> </v>
      </c>
      <c r="G896" s="32" t="str">
        <f>IFERROR(IF($C$1&lt;&gt;"",INDEX(ADD!$H$4:$H$1300,MATCH($B896,ADD!$U$4:$U$1300,0),1),"")," ")</f>
        <v xml:space="preserve"> </v>
      </c>
      <c r="H896" s="34" t="str">
        <f>IFERROR(IF($C$1&lt;&gt;"",INDEX(ADD!$I$4:$I$1300,MATCH($B896,ADD!$U$4:$U$1300,0),1),"")," ")</f>
        <v xml:space="preserve"> </v>
      </c>
    </row>
    <row r="897" spans="2:8" ht="15.75">
      <c r="B897" s="30" t="str">
        <f t="shared" si="1586"/>
        <v/>
      </c>
      <c r="C897" s="36" t="str">
        <f>IFERROR(IF($C$1&lt;&gt;"",INDEX('RE-coustmer'!$C$4:$C$1300,MATCH($B897,'RE-coustmer'!$U$4:$U$1300,0),1),"")," ")</f>
        <v xml:space="preserve"> </v>
      </c>
      <c r="D897" s="35" t="str">
        <f>IFERROR(IF($C$1&lt;&gt;"",INDEX('RE-coustmer'!$D$4:$D$1300,MATCH($B897,'RE-coustmer'!$U$4:$U$1300,0),1),"")," ")</f>
        <v xml:space="preserve"> </v>
      </c>
      <c r="E897" s="35" t="str">
        <f t="shared" ref="E897" si="1593">IF(AND($C$1&lt;&gt;"",ISNUMBER(B897)),"مرتجع عميل","")</f>
        <v/>
      </c>
      <c r="F897" s="18" t="str">
        <f>IFERROR(IF($C$1&lt;&gt;"",INDEX('RE-coustmer'!$G$4:$G$1300,MATCH($B897,OUT!$U$4:$U$1300,0),1),"")," ")</f>
        <v xml:space="preserve"> </v>
      </c>
      <c r="G897" s="32" t="str">
        <f>IFERROR(IF($C$1&lt;&gt;"",INDEX('RE-coustmer'!$H$4:$H$1300,MATCH($B897,'RE-coustmer'!$U$4:$U$1300,0),1),"")," ")</f>
        <v xml:space="preserve"> </v>
      </c>
      <c r="H897" s="34" t="str">
        <f>IFERROR(IF($C$1&lt;&gt;"",INDEX('RE-coustmer'!$I$4:$I$1300,MATCH($B897,'RE-coustmer'!$U$4:$U$1300,0),1),"")," ")</f>
        <v xml:space="preserve"> </v>
      </c>
    </row>
    <row r="898" spans="2:8" ht="15.75">
      <c r="B898" s="8" t="str">
        <f t="shared" si="1588"/>
        <v/>
      </c>
      <c r="C898" s="36" t="str">
        <f>IFERROR(IF($C$1&lt;&gt;"",INDEX(OUT!$C$4:$C$1300,MATCH($B898,OUT!$U$4:$U$1300,0),1),"")," ")</f>
        <v xml:space="preserve"> </v>
      </c>
      <c r="D898" s="35" t="str">
        <f>IFERROR(IF($C$1&lt;&gt;"",INDEX(OUT!$D$4:$D$1300,MATCH($B898,OUT!$U$4:$U$1300,0),1),"")," ")</f>
        <v xml:space="preserve"> </v>
      </c>
      <c r="E898" s="35" t="str">
        <f t="shared" ref="E898" si="1594">IF(AND($C$1&lt;&gt;"",ISNUMBER(B898)),"منصرف","")</f>
        <v/>
      </c>
      <c r="F898" s="18" t="str">
        <f>IFERROR(IF($C$1&lt;&gt;"",INDEX(OUT!$G$4:$G$1300,MATCH($B898,OUT!$U$4:$U$1300,0),1),"")," ")</f>
        <v xml:space="preserve"> </v>
      </c>
      <c r="G898" s="32" t="str">
        <f>IFERROR(IF($C$1&lt;&gt;"",INDEX(OUT!$H$4:$H$1300,MATCH($B898,OUT!$U$4:$U$1300,0),1),"")," ")</f>
        <v xml:space="preserve"> </v>
      </c>
      <c r="H898" s="34" t="str">
        <f>IFERROR(IF($C$1&lt;&gt;"",INDEX(OUT!$I$4:$I$1300,MATCH($B898,OUT!$U$4:$U$1300,0),1),"")," ")</f>
        <v xml:space="preserve"> </v>
      </c>
    </row>
    <row r="899" spans="2:8" ht="15.75">
      <c r="B899" s="31" t="str">
        <f t="shared" si="1590"/>
        <v/>
      </c>
      <c r="C899" s="36" t="str">
        <f>IFERROR(IF($C$1&lt;&gt;"",INDEX('RE-Supplier'!$C$4:$C$1300,MATCH($B899,'RE-Supplier'!$U$4:$U$1300,0),1),"")," ")</f>
        <v xml:space="preserve"> </v>
      </c>
      <c r="D899" s="35" t="str">
        <f>IFERROR(IF($C$1&lt;&gt;"",INDEX('RE-Supplier'!$D$4:$D$1300,MATCH($B899,'RE-Supplier'!$U$4:$U$1300,0),1),"")," ")</f>
        <v xml:space="preserve"> </v>
      </c>
      <c r="E899" s="35" t="str">
        <f t="shared" ref="E899" si="1595">IF(AND($C$1&lt;&gt;"",ISNUMBER(B899)),"مرتجع مورد","")</f>
        <v/>
      </c>
      <c r="F899" s="18" t="str">
        <f>IFERROR(IF($C$1&lt;&gt;"",INDEX('RE-Supplier'!$G$4:$G$1300,MATCH($B899,'RE-Supplier'!$U$4:$U$1300,0),1),"")," ")</f>
        <v xml:space="preserve"> </v>
      </c>
      <c r="G899" s="32" t="str">
        <f>IFERROR(IF($C$1&lt;&gt;"",INDEX('RE-Supplier'!$H$4:$H$1300,MATCH($B899,'RE-Supplier'!$U$4:$U$1300,0),1),"")," ")</f>
        <v xml:space="preserve"> </v>
      </c>
      <c r="H899" s="34" t="str">
        <f>IFERROR(IF($C$1&lt;&gt;"",INDEX('RE-Supplier'!$I$4:$I$1300,MATCH($B899,'RE-Supplier'!$U$4:$U$1300,0),1),"")," ")</f>
        <v xml:space="preserve"> </v>
      </c>
    </row>
    <row r="900" spans="2:8" ht="15.75">
      <c r="B900" s="29" t="str">
        <f t="shared" si="1584"/>
        <v/>
      </c>
      <c r="C900" s="36" t="str">
        <f>IFERROR(IF($C$1&lt;&gt;"",INDEX(ADD!$C$4:$C$1300,MATCH($B900,ADD!$U$4:$U$1300,0),1),"")," ")</f>
        <v xml:space="preserve"> </v>
      </c>
      <c r="D900" s="35" t="str">
        <f>IFERROR(IF($C$1&lt;&gt;"",INDEX(ADD!$D$4:$D$1300,MATCH($B900,ADD!$U$4:$U$1300,0),1),"")," ")</f>
        <v xml:space="preserve"> </v>
      </c>
      <c r="E900" s="35" t="str">
        <f t="shared" ref="E900" si="1596">IF(AND($C$1&lt;&gt;"",ISNUMBER(B900)),"وارد","")</f>
        <v/>
      </c>
      <c r="F900" s="18" t="str">
        <f>IFERROR(IF($C$1&lt;&gt;"",INDEX(ADD!$G$4:$G$1300,MATCH($B900,ADD!$U$4:$U$1300,0),1),"")," ")</f>
        <v xml:space="preserve"> </v>
      </c>
      <c r="G900" s="32" t="str">
        <f>IFERROR(IF($C$1&lt;&gt;"",INDEX(ADD!$H$4:$H$1300,MATCH($B900,ADD!$U$4:$U$1300,0),1),"")," ")</f>
        <v xml:space="preserve"> </v>
      </c>
      <c r="H900" s="34" t="str">
        <f>IFERROR(IF($C$1&lt;&gt;"",INDEX(ADD!$I$4:$I$1300,MATCH($B900,ADD!$U$4:$U$1300,0),1),"")," ")</f>
        <v xml:space="preserve"> </v>
      </c>
    </row>
    <row r="901" spans="2:8" ht="15.75">
      <c r="B901" s="30" t="str">
        <f t="shared" si="1586"/>
        <v/>
      </c>
      <c r="C901" s="36" t="str">
        <f>IFERROR(IF($C$1&lt;&gt;"",INDEX('RE-coustmer'!$C$4:$C$1300,MATCH($B901,'RE-coustmer'!$U$4:$U$1300,0),1),"")," ")</f>
        <v xml:space="preserve"> </v>
      </c>
      <c r="D901" s="35" t="str">
        <f>IFERROR(IF($C$1&lt;&gt;"",INDEX('RE-coustmer'!$D$4:$D$1300,MATCH($B901,'RE-coustmer'!$U$4:$U$1300,0),1),"")," ")</f>
        <v xml:space="preserve"> </v>
      </c>
      <c r="E901" s="35" t="str">
        <f t="shared" ref="E901" si="1597">IF(AND($C$1&lt;&gt;"",ISNUMBER(B901)),"مرتجع عميل","")</f>
        <v/>
      </c>
      <c r="F901" s="18" t="str">
        <f>IFERROR(IF($C$1&lt;&gt;"",INDEX('RE-coustmer'!$G$4:$G$1300,MATCH($B901,OUT!$U$4:$U$1300,0),1),"")," ")</f>
        <v xml:space="preserve"> </v>
      </c>
      <c r="G901" s="32" t="str">
        <f>IFERROR(IF($C$1&lt;&gt;"",INDEX('RE-coustmer'!$H$4:$H$1300,MATCH($B901,'RE-coustmer'!$U$4:$U$1300,0),1),"")," ")</f>
        <v xml:space="preserve"> </v>
      </c>
      <c r="H901" s="34" t="str">
        <f>IFERROR(IF($C$1&lt;&gt;"",INDEX('RE-coustmer'!$I$4:$I$1300,MATCH($B901,'RE-coustmer'!$U$4:$U$1300,0),1),"")," ")</f>
        <v xml:space="preserve"> </v>
      </c>
    </row>
    <row r="902" spans="2:8" ht="15.75">
      <c r="B902" s="8" t="str">
        <f t="shared" si="1588"/>
        <v/>
      </c>
      <c r="C902" s="36" t="str">
        <f>IFERROR(IF($C$1&lt;&gt;"",INDEX(OUT!$C$4:$C$1300,MATCH($B902,OUT!$U$4:$U$1300,0),1),"")," ")</f>
        <v xml:space="preserve"> </v>
      </c>
      <c r="D902" s="35" t="str">
        <f>IFERROR(IF($C$1&lt;&gt;"",INDEX(OUT!$D$4:$D$1300,MATCH($B902,OUT!$U$4:$U$1300,0),1),"")," ")</f>
        <v xml:space="preserve"> </v>
      </c>
      <c r="E902" s="35" t="str">
        <f t="shared" ref="E902" si="1598">IF(AND($C$1&lt;&gt;"",ISNUMBER(B902)),"منصرف","")</f>
        <v/>
      </c>
      <c r="F902" s="18" t="str">
        <f>IFERROR(IF($C$1&lt;&gt;"",INDEX(OUT!$G$4:$G$1300,MATCH($B902,OUT!$U$4:$U$1300,0),1),"")," ")</f>
        <v xml:space="preserve"> </v>
      </c>
      <c r="G902" s="32" t="str">
        <f>IFERROR(IF($C$1&lt;&gt;"",INDEX(OUT!$H$4:$H$1300,MATCH($B902,OUT!$U$4:$U$1300,0),1),"")," ")</f>
        <v xml:space="preserve"> </v>
      </c>
      <c r="H902" s="34" t="str">
        <f>IFERROR(IF($C$1&lt;&gt;"",INDEX(OUT!$I$4:$I$1300,MATCH($B902,OUT!$U$4:$U$1300,0),1),"")," ")</f>
        <v xml:space="preserve"> </v>
      </c>
    </row>
    <row r="903" spans="2:8" ht="15.75">
      <c r="B903" s="31" t="str">
        <f t="shared" si="1590"/>
        <v/>
      </c>
      <c r="C903" s="36" t="str">
        <f>IFERROR(IF($C$1&lt;&gt;"",INDEX('RE-Supplier'!$C$4:$C$1300,MATCH($B903,'RE-Supplier'!$U$4:$U$1300,0),1),"")," ")</f>
        <v xml:space="preserve"> </v>
      </c>
      <c r="D903" s="35" t="str">
        <f>IFERROR(IF($C$1&lt;&gt;"",INDEX('RE-Supplier'!$D$4:$D$1300,MATCH($B903,'RE-Supplier'!$U$4:$U$1300,0),1),"")," ")</f>
        <v xml:space="preserve"> </v>
      </c>
      <c r="E903" s="35" t="str">
        <f t="shared" ref="E903" si="1599">IF(AND($C$1&lt;&gt;"",ISNUMBER(B903)),"مرتجع مورد","")</f>
        <v/>
      </c>
      <c r="F903" s="18" t="str">
        <f>IFERROR(IF($C$1&lt;&gt;"",INDEX('RE-Supplier'!$G$4:$G$1300,MATCH($B903,'RE-Supplier'!$U$4:$U$1300,0),1),"")," ")</f>
        <v xml:space="preserve"> </v>
      </c>
      <c r="G903" s="32" t="str">
        <f>IFERROR(IF($C$1&lt;&gt;"",INDEX('RE-Supplier'!$H$4:$H$1300,MATCH($B903,'RE-Supplier'!$U$4:$U$1300,0),1),"")," ")</f>
        <v xml:space="preserve"> </v>
      </c>
      <c r="H903" s="34" t="str">
        <f>IFERROR(IF($C$1&lt;&gt;"",INDEX('RE-Supplier'!$I$4:$I$1300,MATCH($B903,'RE-Supplier'!$U$4:$U$1300,0),1),"")," ")</f>
        <v xml:space="preserve"> </v>
      </c>
    </row>
    <row r="904" spans="2:8" ht="15.75">
      <c r="B904" s="29" t="str">
        <f t="shared" si="1584"/>
        <v/>
      </c>
      <c r="C904" s="36" t="str">
        <f>IFERROR(IF($C$1&lt;&gt;"",INDEX(ADD!$C$4:$C$1300,MATCH($B904,ADD!$U$4:$U$1300,0),1),"")," ")</f>
        <v xml:space="preserve"> </v>
      </c>
      <c r="D904" s="35" t="str">
        <f>IFERROR(IF($C$1&lt;&gt;"",INDEX(ADD!$D$4:$D$1300,MATCH($B904,ADD!$U$4:$U$1300,0),1),"")," ")</f>
        <v xml:space="preserve"> </v>
      </c>
      <c r="E904" s="35" t="str">
        <f t="shared" ref="E904" si="1600">IF(AND($C$1&lt;&gt;"",ISNUMBER(B904)),"وارد","")</f>
        <v/>
      </c>
      <c r="F904" s="18" t="str">
        <f>IFERROR(IF($C$1&lt;&gt;"",INDEX(ADD!$G$4:$G$1300,MATCH($B904,ADD!$U$4:$U$1300,0),1),"")," ")</f>
        <v xml:space="preserve"> </v>
      </c>
      <c r="G904" s="32" t="str">
        <f>IFERROR(IF($C$1&lt;&gt;"",INDEX(ADD!$H$4:$H$1300,MATCH($B904,ADD!$U$4:$U$1300,0),1),"")," ")</f>
        <v xml:space="preserve"> </v>
      </c>
      <c r="H904" s="34" t="str">
        <f>IFERROR(IF($C$1&lt;&gt;"",INDEX(ADD!$I$4:$I$1300,MATCH($B904,ADD!$U$4:$U$1300,0),1),"")," ")</f>
        <v xml:space="preserve"> </v>
      </c>
    </row>
    <row r="905" spans="2:8" ht="15.75">
      <c r="B905" s="30" t="str">
        <f t="shared" si="1586"/>
        <v/>
      </c>
      <c r="C905" s="36" t="str">
        <f>IFERROR(IF($C$1&lt;&gt;"",INDEX('RE-coustmer'!$C$4:$C$1300,MATCH($B905,'RE-coustmer'!$U$4:$U$1300,0),1),"")," ")</f>
        <v xml:space="preserve"> </v>
      </c>
      <c r="D905" s="35" t="str">
        <f>IFERROR(IF($C$1&lt;&gt;"",INDEX('RE-coustmer'!$D$4:$D$1300,MATCH($B905,'RE-coustmer'!$U$4:$U$1300,0),1),"")," ")</f>
        <v xml:space="preserve"> </v>
      </c>
      <c r="E905" s="35" t="str">
        <f t="shared" ref="E905" si="1601">IF(AND($C$1&lt;&gt;"",ISNUMBER(B905)),"مرتجع عميل","")</f>
        <v/>
      </c>
      <c r="F905" s="18" t="str">
        <f>IFERROR(IF($C$1&lt;&gt;"",INDEX('RE-coustmer'!$G$4:$G$1300,MATCH($B905,OUT!$U$4:$U$1300,0),1),"")," ")</f>
        <v xml:space="preserve"> </v>
      </c>
      <c r="G905" s="32" t="str">
        <f>IFERROR(IF($C$1&lt;&gt;"",INDEX('RE-coustmer'!$H$4:$H$1300,MATCH($B905,'RE-coustmer'!$U$4:$U$1300,0),1),"")," ")</f>
        <v xml:space="preserve"> </v>
      </c>
      <c r="H905" s="34" t="str">
        <f>IFERROR(IF($C$1&lt;&gt;"",INDEX('RE-coustmer'!$I$4:$I$1300,MATCH($B905,'RE-coustmer'!$U$4:$U$1300,0),1),"")," ")</f>
        <v xml:space="preserve"> </v>
      </c>
    </row>
    <row r="906" spans="2:8" ht="15.75">
      <c r="B906" s="8" t="str">
        <f t="shared" si="1588"/>
        <v/>
      </c>
      <c r="C906" s="36" t="str">
        <f>IFERROR(IF($C$1&lt;&gt;"",INDEX(OUT!$C$4:$C$1300,MATCH($B906,OUT!$U$4:$U$1300,0),1),"")," ")</f>
        <v xml:space="preserve"> </v>
      </c>
      <c r="D906" s="35" t="str">
        <f>IFERROR(IF($C$1&lt;&gt;"",INDEX(OUT!$D$4:$D$1300,MATCH($B906,OUT!$U$4:$U$1300,0),1),"")," ")</f>
        <v xml:space="preserve"> </v>
      </c>
      <c r="E906" s="35" t="str">
        <f t="shared" ref="E906" si="1602">IF(AND($C$1&lt;&gt;"",ISNUMBER(B906)),"منصرف","")</f>
        <v/>
      </c>
      <c r="F906" s="18" t="str">
        <f>IFERROR(IF($C$1&lt;&gt;"",INDEX(OUT!$G$4:$G$1300,MATCH($B906,OUT!$U$4:$U$1300,0),1),"")," ")</f>
        <v xml:space="preserve"> </v>
      </c>
      <c r="G906" s="32" t="str">
        <f>IFERROR(IF($C$1&lt;&gt;"",INDEX(OUT!$H$4:$H$1300,MATCH($B906,OUT!$U$4:$U$1300,0),1),"")," ")</f>
        <v xml:space="preserve"> </v>
      </c>
      <c r="H906" s="34" t="str">
        <f>IFERROR(IF($C$1&lt;&gt;"",INDEX(OUT!$I$4:$I$1300,MATCH($B906,OUT!$U$4:$U$1300,0),1),"")," ")</f>
        <v xml:space="preserve"> </v>
      </c>
    </row>
    <row r="907" spans="2:8" ht="15.75">
      <c r="B907" s="31" t="str">
        <f t="shared" si="1590"/>
        <v/>
      </c>
      <c r="C907" s="36" t="str">
        <f>IFERROR(IF($C$1&lt;&gt;"",INDEX('RE-Supplier'!$C$4:$C$1300,MATCH($B907,'RE-Supplier'!$U$4:$U$1300,0),1),"")," ")</f>
        <v xml:space="preserve"> </v>
      </c>
      <c r="D907" s="35" t="str">
        <f>IFERROR(IF($C$1&lt;&gt;"",INDEX('RE-Supplier'!$D$4:$D$1300,MATCH($B907,'RE-Supplier'!$U$4:$U$1300,0),1),"")," ")</f>
        <v xml:space="preserve"> </v>
      </c>
      <c r="E907" s="35" t="str">
        <f t="shared" ref="E907" si="1603">IF(AND($C$1&lt;&gt;"",ISNUMBER(B907)),"مرتجع مورد","")</f>
        <v/>
      </c>
      <c r="F907" s="18" t="str">
        <f>IFERROR(IF($C$1&lt;&gt;"",INDEX('RE-Supplier'!$G$4:$G$1300,MATCH($B907,'RE-Supplier'!$U$4:$U$1300,0),1),"")," ")</f>
        <v xml:space="preserve"> </v>
      </c>
      <c r="G907" s="32" t="str">
        <f>IFERROR(IF($C$1&lt;&gt;"",INDEX('RE-Supplier'!$H$4:$H$1300,MATCH($B907,'RE-Supplier'!$U$4:$U$1300,0),1),"")," ")</f>
        <v xml:space="preserve"> </v>
      </c>
      <c r="H907" s="34" t="str">
        <f>IFERROR(IF($C$1&lt;&gt;"",INDEX('RE-Supplier'!$I$4:$I$1300,MATCH($B907,'RE-Supplier'!$U$4:$U$1300,0),1),"")," ")</f>
        <v xml:space="preserve"> </v>
      </c>
    </row>
    <row r="908" spans="2:8" ht="15.75">
      <c r="B908" s="29" t="str">
        <f t="shared" si="1584"/>
        <v/>
      </c>
      <c r="C908" s="36" t="str">
        <f>IFERROR(IF($C$1&lt;&gt;"",INDEX(ADD!$C$4:$C$1300,MATCH($B908,ADD!$U$4:$U$1300,0),1),"")," ")</f>
        <v xml:space="preserve"> </v>
      </c>
      <c r="D908" s="35" t="str">
        <f>IFERROR(IF($C$1&lt;&gt;"",INDEX(ADD!$D$4:$D$1300,MATCH($B908,ADD!$U$4:$U$1300,0),1),"")," ")</f>
        <v xml:space="preserve"> </v>
      </c>
      <c r="E908" s="35" t="str">
        <f t="shared" ref="E908" si="1604">IF(AND($C$1&lt;&gt;"",ISNUMBER(B908)),"وارد","")</f>
        <v/>
      </c>
      <c r="F908" s="18" t="str">
        <f>IFERROR(IF($C$1&lt;&gt;"",INDEX(ADD!$G$4:$G$1300,MATCH($B908,ADD!$U$4:$U$1300,0),1),"")," ")</f>
        <v xml:space="preserve"> </v>
      </c>
      <c r="G908" s="32" t="str">
        <f>IFERROR(IF($C$1&lt;&gt;"",INDEX(ADD!$H$4:$H$1300,MATCH($B908,ADD!$U$4:$U$1300,0),1),"")," ")</f>
        <v xml:space="preserve"> </v>
      </c>
      <c r="H908" s="34" t="str">
        <f>IFERROR(IF($C$1&lt;&gt;"",INDEX(ADD!$I$4:$I$1300,MATCH($B908,ADD!$U$4:$U$1300,0),1),"")," ")</f>
        <v xml:space="preserve"> </v>
      </c>
    </row>
    <row r="909" spans="2:8" ht="15.75">
      <c r="B909" s="30" t="str">
        <f t="shared" si="1586"/>
        <v/>
      </c>
      <c r="C909" s="36" t="str">
        <f>IFERROR(IF($C$1&lt;&gt;"",INDEX('RE-coustmer'!$C$4:$C$1300,MATCH($B909,'RE-coustmer'!$U$4:$U$1300,0),1),"")," ")</f>
        <v xml:space="preserve"> </v>
      </c>
      <c r="D909" s="35" t="str">
        <f>IFERROR(IF($C$1&lt;&gt;"",INDEX('RE-coustmer'!$D$4:$D$1300,MATCH($B909,'RE-coustmer'!$U$4:$U$1300,0),1),"")," ")</f>
        <v xml:space="preserve"> </v>
      </c>
      <c r="E909" s="35" t="str">
        <f t="shared" ref="E909" si="1605">IF(AND($C$1&lt;&gt;"",ISNUMBER(B909)),"مرتجع عميل","")</f>
        <v/>
      </c>
      <c r="F909" s="18" t="str">
        <f>IFERROR(IF($C$1&lt;&gt;"",INDEX('RE-coustmer'!$G$4:$G$1300,MATCH($B909,OUT!$U$4:$U$1300,0),1),"")," ")</f>
        <v xml:space="preserve"> </v>
      </c>
      <c r="G909" s="32" t="str">
        <f>IFERROR(IF($C$1&lt;&gt;"",INDEX('RE-coustmer'!$H$4:$H$1300,MATCH($B909,'RE-coustmer'!$U$4:$U$1300,0),1),"")," ")</f>
        <v xml:space="preserve"> </v>
      </c>
      <c r="H909" s="34" t="str">
        <f>IFERROR(IF($C$1&lt;&gt;"",INDEX('RE-coustmer'!$I$4:$I$1300,MATCH($B909,'RE-coustmer'!$U$4:$U$1300,0),1),"")," ")</f>
        <v xml:space="preserve"> </v>
      </c>
    </row>
    <row r="910" spans="2:8" ht="15.75">
      <c r="B910" s="8" t="str">
        <f t="shared" si="1588"/>
        <v/>
      </c>
      <c r="C910" s="36" t="str">
        <f>IFERROR(IF($C$1&lt;&gt;"",INDEX(OUT!$C$4:$C$1300,MATCH($B910,OUT!$U$4:$U$1300,0),1),"")," ")</f>
        <v xml:space="preserve"> </v>
      </c>
      <c r="D910" s="35" t="str">
        <f>IFERROR(IF($C$1&lt;&gt;"",INDEX(OUT!$D$4:$D$1300,MATCH($B910,OUT!$U$4:$U$1300,0),1),"")," ")</f>
        <v xml:space="preserve"> </v>
      </c>
      <c r="E910" s="35" t="str">
        <f t="shared" ref="E910" si="1606">IF(AND($C$1&lt;&gt;"",ISNUMBER(B910)),"منصرف","")</f>
        <v/>
      </c>
      <c r="F910" s="18" t="str">
        <f>IFERROR(IF($C$1&lt;&gt;"",INDEX(OUT!$G$4:$G$1300,MATCH($B910,OUT!$U$4:$U$1300,0),1),"")," ")</f>
        <v xml:space="preserve"> </v>
      </c>
      <c r="G910" s="32" t="str">
        <f>IFERROR(IF($C$1&lt;&gt;"",INDEX(OUT!$H$4:$H$1300,MATCH($B910,OUT!$U$4:$U$1300,0),1),"")," ")</f>
        <v xml:space="preserve"> </v>
      </c>
      <c r="H910" s="34" t="str">
        <f>IFERROR(IF($C$1&lt;&gt;"",INDEX(OUT!$I$4:$I$1300,MATCH($B910,OUT!$U$4:$U$1300,0),1),"")," ")</f>
        <v xml:space="preserve"> </v>
      </c>
    </row>
    <row r="911" spans="2:8" ht="15.75">
      <c r="B911" s="31" t="str">
        <f t="shared" si="1590"/>
        <v/>
      </c>
      <c r="C911" s="36" t="str">
        <f>IFERROR(IF($C$1&lt;&gt;"",INDEX('RE-Supplier'!$C$4:$C$1300,MATCH($B911,'RE-Supplier'!$U$4:$U$1300,0),1),"")," ")</f>
        <v xml:space="preserve"> </v>
      </c>
      <c r="D911" s="35" t="str">
        <f>IFERROR(IF($C$1&lt;&gt;"",INDEX('RE-Supplier'!$D$4:$D$1300,MATCH($B911,'RE-Supplier'!$U$4:$U$1300,0),1),"")," ")</f>
        <v xml:space="preserve"> </v>
      </c>
      <c r="E911" s="35" t="str">
        <f t="shared" ref="E911" si="1607">IF(AND($C$1&lt;&gt;"",ISNUMBER(B911)),"مرتجع مورد","")</f>
        <v/>
      </c>
      <c r="F911" s="18" t="str">
        <f>IFERROR(IF($C$1&lt;&gt;"",INDEX('RE-Supplier'!$G$4:$G$1300,MATCH($B911,'RE-Supplier'!$U$4:$U$1300,0),1),"")," ")</f>
        <v xml:space="preserve"> </v>
      </c>
      <c r="G911" s="32" t="str">
        <f>IFERROR(IF($C$1&lt;&gt;"",INDEX('RE-Supplier'!$H$4:$H$1300,MATCH($B911,'RE-Supplier'!$U$4:$U$1300,0),1),"")," ")</f>
        <v xml:space="preserve"> </v>
      </c>
      <c r="H911" s="34" t="str">
        <f>IFERROR(IF($C$1&lt;&gt;"",INDEX('RE-Supplier'!$I$4:$I$1300,MATCH($B911,'RE-Supplier'!$U$4:$U$1300,0),1),"")," ")</f>
        <v xml:space="preserve"> </v>
      </c>
    </row>
    <row r="912" spans="2:8" ht="15.75">
      <c r="B912" s="29" t="str">
        <f t="shared" si="1584"/>
        <v/>
      </c>
      <c r="C912" s="36" t="str">
        <f>IFERROR(IF($C$1&lt;&gt;"",INDEX(ADD!$C$4:$C$1300,MATCH($B912,ADD!$U$4:$U$1300,0),1),"")," ")</f>
        <v xml:space="preserve"> </v>
      </c>
      <c r="D912" s="35" t="str">
        <f>IFERROR(IF($C$1&lt;&gt;"",INDEX(ADD!$D$4:$D$1300,MATCH($B912,ADD!$U$4:$U$1300,0),1),"")," ")</f>
        <v xml:space="preserve"> </v>
      </c>
      <c r="E912" s="35" t="str">
        <f t="shared" ref="E912" si="1608">IF(AND($C$1&lt;&gt;"",ISNUMBER(B912)),"وارد","")</f>
        <v/>
      </c>
      <c r="F912" s="18" t="str">
        <f>IFERROR(IF($C$1&lt;&gt;"",INDEX(ADD!$G$4:$G$1300,MATCH($B912,ADD!$U$4:$U$1300,0),1),"")," ")</f>
        <v xml:space="preserve"> </v>
      </c>
      <c r="G912" s="32" t="str">
        <f>IFERROR(IF($C$1&lt;&gt;"",INDEX(ADD!$H$4:$H$1300,MATCH($B912,ADD!$U$4:$U$1300,0),1),"")," ")</f>
        <v xml:space="preserve"> </v>
      </c>
      <c r="H912" s="34" t="str">
        <f>IFERROR(IF($C$1&lt;&gt;"",INDEX(ADD!$I$4:$I$1300,MATCH($B912,ADD!$U$4:$U$1300,0),1),"")," ")</f>
        <v xml:space="preserve"> </v>
      </c>
    </row>
    <row r="913" spans="2:8" ht="15.75">
      <c r="B913" s="30" t="str">
        <f t="shared" si="1586"/>
        <v/>
      </c>
      <c r="C913" s="36" t="str">
        <f>IFERROR(IF($C$1&lt;&gt;"",INDEX('RE-coustmer'!$C$4:$C$1300,MATCH($B913,'RE-coustmer'!$U$4:$U$1300,0),1),"")," ")</f>
        <v xml:space="preserve"> </v>
      </c>
      <c r="D913" s="35" t="str">
        <f>IFERROR(IF($C$1&lt;&gt;"",INDEX('RE-coustmer'!$D$4:$D$1300,MATCH($B913,'RE-coustmer'!$U$4:$U$1300,0),1),"")," ")</f>
        <v xml:space="preserve"> </v>
      </c>
      <c r="E913" s="35" t="str">
        <f t="shared" ref="E913" si="1609">IF(AND($C$1&lt;&gt;"",ISNUMBER(B913)),"مرتجع عميل","")</f>
        <v/>
      </c>
      <c r="F913" s="18" t="str">
        <f>IFERROR(IF($C$1&lt;&gt;"",INDEX('RE-coustmer'!$G$4:$G$1300,MATCH($B913,OUT!$U$4:$U$1300,0),1),"")," ")</f>
        <v xml:space="preserve"> </v>
      </c>
      <c r="G913" s="32" t="str">
        <f>IFERROR(IF($C$1&lt;&gt;"",INDEX('RE-coustmer'!$H$4:$H$1300,MATCH($B913,'RE-coustmer'!$U$4:$U$1300,0),1),"")," ")</f>
        <v xml:space="preserve"> </v>
      </c>
      <c r="H913" s="34" t="str">
        <f>IFERROR(IF($C$1&lt;&gt;"",INDEX('RE-coustmer'!$I$4:$I$1300,MATCH($B913,'RE-coustmer'!$U$4:$U$1300,0),1),"")," ")</f>
        <v xml:space="preserve"> </v>
      </c>
    </row>
    <row r="914" spans="2:8" ht="15.75">
      <c r="B914" s="8" t="str">
        <f t="shared" si="1588"/>
        <v/>
      </c>
      <c r="C914" s="36" t="str">
        <f>IFERROR(IF($C$1&lt;&gt;"",INDEX(OUT!$C$4:$C$1300,MATCH($B914,OUT!$U$4:$U$1300,0),1),"")," ")</f>
        <v xml:space="preserve"> </v>
      </c>
      <c r="D914" s="35" t="str">
        <f>IFERROR(IF($C$1&lt;&gt;"",INDEX(OUT!$D$4:$D$1300,MATCH($B914,OUT!$U$4:$U$1300,0),1),"")," ")</f>
        <v xml:space="preserve"> </v>
      </c>
      <c r="E914" s="35" t="str">
        <f t="shared" ref="E914" si="1610">IF(AND($C$1&lt;&gt;"",ISNUMBER(B914)),"منصرف","")</f>
        <v/>
      </c>
      <c r="F914" s="18" t="str">
        <f>IFERROR(IF($C$1&lt;&gt;"",INDEX(OUT!$G$4:$G$1300,MATCH($B914,OUT!$U$4:$U$1300,0),1),"")," ")</f>
        <v xml:space="preserve"> </v>
      </c>
      <c r="G914" s="32" t="str">
        <f>IFERROR(IF($C$1&lt;&gt;"",INDEX(OUT!$H$4:$H$1300,MATCH($B914,OUT!$U$4:$U$1300,0),1),"")," ")</f>
        <v xml:space="preserve"> </v>
      </c>
      <c r="H914" s="34" t="str">
        <f>IFERROR(IF($C$1&lt;&gt;"",INDEX(OUT!$I$4:$I$1300,MATCH($B914,OUT!$U$4:$U$1300,0),1),"")," ")</f>
        <v xml:space="preserve"> </v>
      </c>
    </row>
    <row r="915" spans="2:8" ht="15.75">
      <c r="B915" s="31" t="str">
        <f t="shared" si="1590"/>
        <v/>
      </c>
      <c r="C915" s="36" t="str">
        <f>IFERROR(IF($C$1&lt;&gt;"",INDEX('RE-Supplier'!$C$4:$C$1300,MATCH($B915,'RE-Supplier'!$U$4:$U$1300,0),1),"")," ")</f>
        <v xml:space="preserve"> </v>
      </c>
      <c r="D915" s="35" t="str">
        <f>IFERROR(IF($C$1&lt;&gt;"",INDEX('RE-Supplier'!$D$4:$D$1300,MATCH($B915,'RE-Supplier'!$U$4:$U$1300,0),1),"")," ")</f>
        <v xml:space="preserve"> </v>
      </c>
      <c r="E915" s="35" t="str">
        <f t="shared" ref="E915" si="1611">IF(AND($C$1&lt;&gt;"",ISNUMBER(B915)),"مرتجع مورد","")</f>
        <v/>
      </c>
      <c r="F915" s="18" t="str">
        <f>IFERROR(IF($C$1&lt;&gt;"",INDEX('RE-Supplier'!$G$4:$G$1300,MATCH($B915,'RE-Supplier'!$U$4:$U$1300,0),1),"")," ")</f>
        <v xml:space="preserve"> </v>
      </c>
      <c r="G915" s="32" t="str">
        <f>IFERROR(IF($C$1&lt;&gt;"",INDEX('RE-Supplier'!$H$4:$H$1300,MATCH($B915,'RE-Supplier'!$U$4:$U$1300,0),1),"")," ")</f>
        <v xml:space="preserve"> </v>
      </c>
      <c r="H915" s="34" t="str">
        <f>IFERROR(IF($C$1&lt;&gt;"",INDEX('RE-Supplier'!$I$4:$I$1300,MATCH($B915,'RE-Supplier'!$U$4:$U$1300,0),1),"")," ")</f>
        <v xml:space="preserve"> </v>
      </c>
    </row>
    <row r="916" spans="2:8" ht="15.75">
      <c r="B916" s="29" t="str">
        <f t="shared" si="1584"/>
        <v/>
      </c>
      <c r="C916" s="36" t="str">
        <f>IFERROR(IF($C$1&lt;&gt;"",INDEX(ADD!$C$4:$C$1300,MATCH($B916,ADD!$U$4:$U$1300,0),1),"")," ")</f>
        <v xml:space="preserve"> </v>
      </c>
      <c r="D916" s="35" t="str">
        <f>IFERROR(IF($C$1&lt;&gt;"",INDEX(ADD!$D$4:$D$1300,MATCH($B916,ADD!$U$4:$U$1300,0),1),"")," ")</f>
        <v xml:space="preserve"> </v>
      </c>
      <c r="E916" s="35" t="str">
        <f t="shared" ref="E916" si="1612">IF(AND($C$1&lt;&gt;"",ISNUMBER(B916)),"وارد","")</f>
        <v/>
      </c>
      <c r="F916" s="18" t="str">
        <f>IFERROR(IF($C$1&lt;&gt;"",INDEX(ADD!$G$4:$G$1300,MATCH($B916,ADD!$U$4:$U$1300,0),1),"")," ")</f>
        <v xml:space="preserve"> </v>
      </c>
      <c r="G916" s="32" t="str">
        <f>IFERROR(IF($C$1&lt;&gt;"",INDEX(ADD!$H$4:$H$1300,MATCH($B916,ADD!$U$4:$U$1300,0),1),"")," ")</f>
        <v xml:space="preserve"> </v>
      </c>
      <c r="H916" s="34" t="str">
        <f>IFERROR(IF($C$1&lt;&gt;"",INDEX(ADD!$I$4:$I$1300,MATCH($B916,ADD!$U$4:$U$1300,0),1),"")," ")</f>
        <v xml:space="preserve"> </v>
      </c>
    </row>
    <row r="917" spans="2:8" ht="15.75">
      <c r="B917" s="30" t="str">
        <f t="shared" si="1586"/>
        <v/>
      </c>
      <c r="C917" s="36" t="str">
        <f>IFERROR(IF($C$1&lt;&gt;"",INDEX('RE-coustmer'!$C$4:$C$1300,MATCH($B917,'RE-coustmer'!$U$4:$U$1300,0),1),"")," ")</f>
        <v xml:space="preserve"> </v>
      </c>
      <c r="D917" s="35" t="str">
        <f>IFERROR(IF($C$1&lt;&gt;"",INDEX('RE-coustmer'!$D$4:$D$1300,MATCH($B917,'RE-coustmer'!$U$4:$U$1300,0),1),"")," ")</f>
        <v xml:space="preserve"> </v>
      </c>
      <c r="E917" s="35" t="str">
        <f t="shared" ref="E917" si="1613">IF(AND($C$1&lt;&gt;"",ISNUMBER(B917)),"مرتجع عميل","")</f>
        <v/>
      </c>
      <c r="F917" s="18" t="str">
        <f>IFERROR(IF($C$1&lt;&gt;"",INDEX('RE-coustmer'!$G$4:$G$1300,MATCH($B917,OUT!$U$4:$U$1300,0),1),"")," ")</f>
        <v xml:space="preserve"> </v>
      </c>
      <c r="G917" s="32" t="str">
        <f>IFERROR(IF($C$1&lt;&gt;"",INDEX('RE-coustmer'!$H$4:$H$1300,MATCH($B917,'RE-coustmer'!$U$4:$U$1300,0),1),"")," ")</f>
        <v xml:space="preserve"> </v>
      </c>
      <c r="H917" s="34" t="str">
        <f>IFERROR(IF($C$1&lt;&gt;"",INDEX('RE-coustmer'!$I$4:$I$1300,MATCH($B917,'RE-coustmer'!$U$4:$U$1300,0),1),"")," ")</f>
        <v xml:space="preserve"> </v>
      </c>
    </row>
    <row r="918" spans="2:8" ht="15.75">
      <c r="B918" s="8" t="str">
        <f t="shared" si="1588"/>
        <v/>
      </c>
      <c r="C918" s="36" t="str">
        <f>IFERROR(IF($C$1&lt;&gt;"",INDEX(OUT!$C$4:$C$1300,MATCH($B918,OUT!$U$4:$U$1300,0),1),"")," ")</f>
        <v xml:space="preserve"> </v>
      </c>
      <c r="D918" s="35" t="str">
        <f>IFERROR(IF($C$1&lt;&gt;"",INDEX(OUT!$D$4:$D$1300,MATCH($B918,OUT!$U$4:$U$1300,0),1),"")," ")</f>
        <v xml:space="preserve"> </v>
      </c>
      <c r="E918" s="35" t="str">
        <f t="shared" ref="E918" si="1614">IF(AND($C$1&lt;&gt;"",ISNUMBER(B918)),"منصرف","")</f>
        <v/>
      </c>
      <c r="F918" s="18" t="str">
        <f>IFERROR(IF($C$1&lt;&gt;"",INDEX(OUT!$G$4:$G$1300,MATCH($B918,OUT!$U$4:$U$1300,0),1),"")," ")</f>
        <v xml:space="preserve"> </v>
      </c>
      <c r="G918" s="32" t="str">
        <f>IFERROR(IF($C$1&lt;&gt;"",INDEX(OUT!$H$4:$H$1300,MATCH($B918,OUT!$U$4:$U$1300,0),1),"")," ")</f>
        <v xml:space="preserve"> </v>
      </c>
      <c r="H918" s="34" t="str">
        <f>IFERROR(IF($C$1&lt;&gt;"",INDEX(OUT!$I$4:$I$1300,MATCH($B918,OUT!$U$4:$U$1300,0),1),"")," ")</f>
        <v xml:space="preserve"> </v>
      </c>
    </row>
    <row r="919" spans="2:8" ht="15.75">
      <c r="B919" s="31" t="str">
        <f t="shared" si="1590"/>
        <v/>
      </c>
      <c r="C919" s="36" t="str">
        <f>IFERROR(IF($C$1&lt;&gt;"",INDEX('RE-Supplier'!$C$4:$C$1300,MATCH($B919,'RE-Supplier'!$U$4:$U$1300,0),1),"")," ")</f>
        <v xml:space="preserve"> </v>
      </c>
      <c r="D919" s="35" t="str">
        <f>IFERROR(IF($C$1&lt;&gt;"",INDEX('RE-Supplier'!$D$4:$D$1300,MATCH($B919,'RE-Supplier'!$U$4:$U$1300,0),1),"")," ")</f>
        <v xml:space="preserve"> </v>
      </c>
      <c r="E919" s="35" t="str">
        <f t="shared" ref="E919" si="1615">IF(AND($C$1&lt;&gt;"",ISNUMBER(B919)),"مرتجع مورد","")</f>
        <v/>
      </c>
      <c r="F919" s="18" t="str">
        <f>IFERROR(IF($C$1&lt;&gt;"",INDEX('RE-Supplier'!$G$4:$G$1300,MATCH($B919,'RE-Supplier'!$U$4:$U$1300,0),1),"")," ")</f>
        <v xml:space="preserve"> </v>
      </c>
      <c r="G919" s="32" t="str">
        <f>IFERROR(IF($C$1&lt;&gt;"",INDEX('RE-Supplier'!$H$4:$H$1300,MATCH($B919,'RE-Supplier'!$U$4:$U$1300,0),1),"")," ")</f>
        <v xml:space="preserve"> </v>
      </c>
      <c r="H919" s="34" t="str">
        <f>IFERROR(IF($C$1&lt;&gt;"",INDEX('RE-Supplier'!$I$4:$I$1300,MATCH($B919,'RE-Supplier'!$U$4:$U$1300,0),1),"")," ")</f>
        <v xml:space="preserve"> </v>
      </c>
    </row>
    <row r="920" spans="2:8" ht="15.75">
      <c r="B920" s="29" t="str">
        <f t="shared" si="1584"/>
        <v/>
      </c>
      <c r="C920" s="36" t="str">
        <f>IFERROR(IF($C$1&lt;&gt;"",INDEX(ADD!$C$4:$C$1300,MATCH($B920,ADD!$U$4:$U$1300,0),1),"")," ")</f>
        <v xml:space="preserve"> </v>
      </c>
      <c r="D920" s="35" t="str">
        <f>IFERROR(IF($C$1&lt;&gt;"",INDEX(ADD!$D$4:$D$1300,MATCH($B920,ADD!$U$4:$U$1300,0),1),"")," ")</f>
        <v xml:space="preserve"> </v>
      </c>
      <c r="E920" s="35" t="str">
        <f t="shared" ref="E920" si="1616">IF(AND($C$1&lt;&gt;"",ISNUMBER(B920)),"وارد","")</f>
        <v/>
      </c>
      <c r="F920" s="18" t="str">
        <f>IFERROR(IF($C$1&lt;&gt;"",INDEX(ADD!$G$4:$G$1300,MATCH($B920,ADD!$U$4:$U$1300,0),1),"")," ")</f>
        <v xml:space="preserve"> </v>
      </c>
      <c r="G920" s="32" t="str">
        <f>IFERROR(IF($C$1&lt;&gt;"",INDEX(ADD!$H$4:$H$1300,MATCH($B920,ADD!$U$4:$U$1300,0),1),"")," ")</f>
        <v xml:space="preserve"> </v>
      </c>
      <c r="H920" s="34" t="str">
        <f>IFERROR(IF($C$1&lt;&gt;"",INDEX(ADD!$I$4:$I$1300,MATCH($B920,ADD!$U$4:$U$1300,0),1),"")," ")</f>
        <v xml:space="preserve"> </v>
      </c>
    </row>
    <row r="921" spans="2:8" ht="15.75">
      <c r="B921" s="30" t="str">
        <f t="shared" si="1586"/>
        <v/>
      </c>
      <c r="C921" s="36" t="str">
        <f>IFERROR(IF($C$1&lt;&gt;"",INDEX('RE-coustmer'!$C$4:$C$1300,MATCH($B921,'RE-coustmer'!$U$4:$U$1300,0),1),"")," ")</f>
        <v xml:space="preserve"> </v>
      </c>
      <c r="D921" s="35" t="str">
        <f>IFERROR(IF($C$1&lt;&gt;"",INDEX('RE-coustmer'!$D$4:$D$1300,MATCH($B921,'RE-coustmer'!$U$4:$U$1300,0),1),"")," ")</f>
        <v xml:space="preserve"> </v>
      </c>
      <c r="E921" s="35" t="str">
        <f t="shared" ref="E921" si="1617">IF(AND($C$1&lt;&gt;"",ISNUMBER(B921)),"مرتجع عميل","")</f>
        <v/>
      </c>
      <c r="F921" s="18" t="str">
        <f>IFERROR(IF($C$1&lt;&gt;"",INDEX('RE-coustmer'!$G$4:$G$1300,MATCH($B921,OUT!$U$4:$U$1300,0),1),"")," ")</f>
        <v xml:space="preserve"> </v>
      </c>
      <c r="G921" s="32" t="str">
        <f>IFERROR(IF($C$1&lt;&gt;"",INDEX('RE-coustmer'!$H$4:$H$1300,MATCH($B921,'RE-coustmer'!$U$4:$U$1300,0),1),"")," ")</f>
        <v xml:space="preserve"> </v>
      </c>
      <c r="H921" s="34" t="str">
        <f>IFERROR(IF($C$1&lt;&gt;"",INDEX('RE-coustmer'!$I$4:$I$1300,MATCH($B921,'RE-coustmer'!$U$4:$U$1300,0),1),"")," ")</f>
        <v xml:space="preserve"> </v>
      </c>
    </row>
    <row r="922" spans="2:8" ht="15.75">
      <c r="B922" s="8" t="str">
        <f t="shared" si="1588"/>
        <v/>
      </c>
      <c r="C922" s="36" t="str">
        <f>IFERROR(IF($C$1&lt;&gt;"",INDEX(OUT!$C$4:$C$1300,MATCH($B922,OUT!$U$4:$U$1300,0),1),"")," ")</f>
        <v xml:space="preserve"> </v>
      </c>
      <c r="D922" s="35" t="str">
        <f>IFERROR(IF($C$1&lt;&gt;"",INDEX(OUT!$D$4:$D$1300,MATCH($B922,OUT!$U$4:$U$1300,0),1),"")," ")</f>
        <v xml:space="preserve"> </v>
      </c>
      <c r="E922" s="35" t="str">
        <f t="shared" ref="E922" si="1618">IF(AND($C$1&lt;&gt;"",ISNUMBER(B922)),"منصرف","")</f>
        <v/>
      </c>
      <c r="F922" s="18" t="str">
        <f>IFERROR(IF($C$1&lt;&gt;"",INDEX(OUT!$G$4:$G$1300,MATCH($B922,OUT!$U$4:$U$1300,0),1),"")," ")</f>
        <v xml:space="preserve"> </v>
      </c>
      <c r="G922" s="32" t="str">
        <f>IFERROR(IF($C$1&lt;&gt;"",INDEX(OUT!$H$4:$H$1300,MATCH($B922,OUT!$U$4:$U$1300,0),1),"")," ")</f>
        <v xml:space="preserve"> </v>
      </c>
      <c r="H922" s="34" t="str">
        <f>IFERROR(IF($C$1&lt;&gt;"",INDEX(OUT!$I$4:$I$1300,MATCH($B922,OUT!$U$4:$U$1300,0),1),"")," ")</f>
        <v xml:space="preserve"> </v>
      </c>
    </row>
    <row r="923" spans="2:8" ht="15.75">
      <c r="B923" s="31" t="str">
        <f t="shared" si="1590"/>
        <v/>
      </c>
      <c r="C923" s="36" t="str">
        <f>IFERROR(IF($C$1&lt;&gt;"",INDEX('RE-Supplier'!$C$4:$C$1300,MATCH($B923,'RE-Supplier'!$U$4:$U$1300,0),1),"")," ")</f>
        <v xml:space="preserve"> </v>
      </c>
      <c r="D923" s="35" t="str">
        <f>IFERROR(IF($C$1&lt;&gt;"",INDEX('RE-Supplier'!$D$4:$D$1300,MATCH($B923,'RE-Supplier'!$U$4:$U$1300,0),1),"")," ")</f>
        <v xml:space="preserve"> </v>
      </c>
      <c r="E923" s="35" t="str">
        <f t="shared" ref="E923" si="1619">IF(AND($C$1&lt;&gt;"",ISNUMBER(B923)),"مرتجع مورد","")</f>
        <v/>
      </c>
      <c r="F923" s="18" t="str">
        <f>IFERROR(IF($C$1&lt;&gt;"",INDEX('RE-Supplier'!$G$4:$G$1300,MATCH($B923,'RE-Supplier'!$U$4:$U$1300,0),1),"")," ")</f>
        <v xml:space="preserve"> </v>
      </c>
      <c r="G923" s="32" t="str">
        <f>IFERROR(IF($C$1&lt;&gt;"",INDEX('RE-Supplier'!$H$4:$H$1300,MATCH($B923,'RE-Supplier'!$U$4:$U$1300,0),1),"")," ")</f>
        <v xml:space="preserve"> </v>
      </c>
      <c r="H923" s="34" t="str">
        <f>IFERROR(IF($C$1&lt;&gt;"",INDEX('RE-Supplier'!$I$4:$I$1300,MATCH($B923,'RE-Supplier'!$U$4:$U$1300,0),1),"")," ")</f>
        <v xml:space="preserve"> </v>
      </c>
    </row>
    <row r="924" spans="2:8" ht="15.75">
      <c r="B924" s="29" t="str">
        <f t="shared" si="1584"/>
        <v/>
      </c>
      <c r="C924" s="36" t="str">
        <f>IFERROR(IF($C$1&lt;&gt;"",INDEX(ADD!$C$4:$C$1300,MATCH($B924,ADD!$U$4:$U$1300,0),1),"")," ")</f>
        <v xml:space="preserve"> </v>
      </c>
      <c r="D924" s="35" t="str">
        <f>IFERROR(IF($C$1&lt;&gt;"",INDEX(ADD!$D$4:$D$1300,MATCH($B924,ADD!$U$4:$U$1300,0),1),"")," ")</f>
        <v xml:space="preserve"> </v>
      </c>
      <c r="E924" s="35" t="str">
        <f t="shared" ref="E924" si="1620">IF(AND($C$1&lt;&gt;"",ISNUMBER(B924)),"وارد","")</f>
        <v/>
      </c>
      <c r="F924" s="18" t="str">
        <f>IFERROR(IF($C$1&lt;&gt;"",INDEX(ADD!$G$4:$G$1300,MATCH($B924,ADD!$U$4:$U$1300,0),1),"")," ")</f>
        <v xml:space="preserve"> </v>
      </c>
      <c r="G924" s="32" t="str">
        <f>IFERROR(IF($C$1&lt;&gt;"",INDEX(ADD!$H$4:$H$1300,MATCH($B924,ADD!$U$4:$U$1300,0),1),"")," ")</f>
        <v xml:space="preserve"> </v>
      </c>
      <c r="H924" s="34" t="str">
        <f>IFERROR(IF($C$1&lt;&gt;"",INDEX(ADD!$I$4:$I$1300,MATCH($B924,ADD!$U$4:$U$1300,0),1),"")," ")</f>
        <v xml:space="preserve"> </v>
      </c>
    </row>
    <row r="925" spans="2:8" ht="15.75">
      <c r="B925" s="30" t="str">
        <f t="shared" si="1586"/>
        <v/>
      </c>
      <c r="C925" s="36" t="str">
        <f>IFERROR(IF($C$1&lt;&gt;"",INDEX('RE-coustmer'!$C$4:$C$1300,MATCH($B925,'RE-coustmer'!$U$4:$U$1300,0),1),"")," ")</f>
        <v xml:space="preserve"> </v>
      </c>
      <c r="D925" s="35" t="str">
        <f>IFERROR(IF($C$1&lt;&gt;"",INDEX('RE-coustmer'!$D$4:$D$1300,MATCH($B925,'RE-coustmer'!$U$4:$U$1300,0),1),"")," ")</f>
        <v xml:space="preserve"> </v>
      </c>
      <c r="E925" s="35" t="str">
        <f t="shared" ref="E925" si="1621">IF(AND($C$1&lt;&gt;"",ISNUMBER(B925)),"مرتجع عميل","")</f>
        <v/>
      </c>
      <c r="F925" s="18" t="str">
        <f>IFERROR(IF($C$1&lt;&gt;"",INDEX('RE-coustmer'!$G$4:$G$1300,MATCH($B925,OUT!$U$4:$U$1300,0),1),"")," ")</f>
        <v xml:space="preserve"> </v>
      </c>
      <c r="G925" s="32" t="str">
        <f>IFERROR(IF($C$1&lt;&gt;"",INDEX('RE-coustmer'!$H$4:$H$1300,MATCH($B925,'RE-coustmer'!$U$4:$U$1300,0),1),"")," ")</f>
        <v xml:space="preserve"> </v>
      </c>
      <c r="H925" s="34" t="str">
        <f>IFERROR(IF($C$1&lt;&gt;"",INDEX('RE-coustmer'!$I$4:$I$1300,MATCH($B925,'RE-coustmer'!$U$4:$U$1300,0),1),"")," ")</f>
        <v xml:space="preserve"> </v>
      </c>
    </row>
    <row r="926" spans="2:8" ht="15.75">
      <c r="B926" s="8" t="str">
        <f t="shared" si="1588"/>
        <v/>
      </c>
      <c r="C926" s="36" t="str">
        <f>IFERROR(IF($C$1&lt;&gt;"",INDEX(OUT!$C$4:$C$1300,MATCH($B926,OUT!$U$4:$U$1300,0),1),"")," ")</f>
        <v xml:space="preserve"> </v>
      </c>
      <c r="D926" s="35" t="str">
        <f>IFERROR(IF($C$1&lt;&gt;"",INDEX(OUT!$D$4:$D$1300,MATCH($B926,OUT!$U$4:$U$1300,0),1),"")," ")</f>
        <v xml:space="preserve"> </v>
      </c>
      <c r="E926" s="35" t="str">
        <f t="shared" ref="E926" si="1622">IF(AND($C$1&lt;&gt;"",ISNUMBER(B926)),"منصرف","")</f>
        <v/>
      </c>
      <c r="F926" s="18" t="str">
        <f>IFERROR(IF($C$1&lt;&gt;"",INDEX(OUT!$G$4:$G$1300,MATCH($B926,OUT!$U$4:$U$1300,0),1),"")," ")</f>
        <v xml:space="preserve"> </v>
      </c>
      <c r="G926" s="32" t="str">
        <f>IFERROR(IF($C$1&lt;&gt;"",INDEX(OUT!$H$4:$H$1300,MATCH($B926,OUT!$U$4:$U$1300,0),1),"")," ")</f>
        <v xml:space="preserve"> </v>
      </c>
      <c r="H926" s="34" t="str">
        <f>IFERROR(IF($C$1&lt;&gt;"",INDEX(OUT!$I$4:$I$1300,MATCH($B926,OUT!$U$4:$U$1300,0),1),"")," ")</f>
        <v xml:space="preserve"> </v>
      </c>
    </row>
    <row r="927" spans="2:8" ht="15.75">
      <c r="B927" s="31" t="str">
        <f t="shared" si="1590"/>
        <v/>
      </c>
      <c r="C927" s="36" t="str">
        <f>IFERROR(IF($C$1&lt;&gt;"",INDEX('RE-Supplier'!$C$4:$C$1300,MATCH($B927,'RE-Supplier'!$U$4:$U$1300,0),1),"")," ")</f>
        <v xml:space="preserve"> </v>
      </c>
      <c r="D927" s="35" t="str">
        <f>IFERROR(IF($C$1&lt;&gt;"",INDEX('RE-Supplier'!$D$4:$D$1300,MATCH($B927,'RE-Supplier'!$U$4:$U$1300,0),1),"")," ")</f>
        <v xml:space="preserve"> </v>
      </c>
      <c r="E927" s="35" t="str">
        <f t="shared" ref="E927" si="1623">IF(AND($C$1&lt;&gt;"",ISNUMBER(B927)),"مرتجع مورد","")</f>
        <v/>
      </c>
      <c r="F927" s="18" t="str">
        <f>IFERROR(IF($C$1&lt;&gt;"",INDEX('RE-Supplier'!$G$4:$G$1300,MATCH($B927,'RE-Supplier'!$U$4:$U$1300,0),1),"")," ")</f>
        <v xml:space="preserve"> </v>
      </c>
      <c r="G927" s="32" t="str">
        <f>IFERROR(IF($C$1&lt;&gt;"",INDEX('RE-Supplier'!$H$4:$H$1300,MATCH($B927,'RE-Supplier'!$U$4:$U$1300,0),1),"")," ")</f>
        <v xml:space="preserve"> </v>
      </c>
      <c r="H927" s="34" t="str">
        <f>IFERROR(IF($C$1&lt;&gt;"",INDEX('RE-Supplier'!$I$4:$I$1300,MATCH($B927,'RE-Supplier'!$U$4:$U$1300,0),1),"")," ")</f>
        <v xml:space="preserve"> </v>
      </c>
    </row>
    <row r="928" spans="2:8" ht="15.75">
      <c r="B928" s="29" t="str">
        <f t="shared" si="1584"/>
        <v/>
      </c>
      <c r="C928" s="36" t="str">
        <f>IFERROR(IF($C$1&lt;&gt;"",INDEX(ADD!$C$4:$C$1300,MATCH($B928,ADD!$U$4:$U$1300,0),1),"")," ")</f>
        <v xml:space="preserve"> </v>
      </c>
      <c r="D928" s="35" t="str">
        <f>IFERROR(IF($C$1&lt;&gt;"",INDEX(ADD!$D$4:$D$1300,MATCH($B928,ADD!$U$4:$U$1300,0),1),"")," ")</f>
        <v xml:space="preserve"> </v>
      </c>
      <c r="E928" s="35" t="str">
        <f t="shared" ref="E928" si="1624">IF(AND($C$1&lt;&gt;"",ISNUMBER(B928)),"وارد","")</f>
        <v/>
      </c>
      <c r="F928" s="18" t="str">
        <f>IFERROR(IF($C$1&lt;&gt;"",INDEX(ADD!$G$4:$G$1300,MATCH($B928,ADD!$U$4:$U$1300,0),1),"")," ")</f>
        <v xml:space="preserve"> </v>
      </c>
      <c r="G928" s="32" t="str">
        <f>IFERROR(IF($C$1&lt;&gt;"",INDEX(ADD!$H$4:$H$1300,MATCH($B928,ADD!$U$4:$U$1300,0),1),"")," ")</f>
        <v xml:space="preserve"> </v>
      </c>
      <c r="H928" s="34" t="str">
        <f>IFERROR(IF($C$1&lt;&gt;"",INDEX(ADD!$I$4:$I$1300,MATCH($B928,ADD!$U$4:$U$1300,0),1),"")," ")</f>
        <v xml:space="preserve"> </v>
      </c>
    </row>
    <row r="929" spans="2:8" ht="15.75">
      <c r="B929" s="30" t="str">
        <f t="shared" si="1586"/>
        <v/>
      </c>
      <c r="C929" s="36" t="str">
        <f>IFERROR(IF($C$1&lt;&gt;"",INDEX('RE-coustmer'!$C$4:$C$1300,MATCH($B929,'RE-coustmer'!$U$4:$U$1300,0),1),"")," ")</f>
        <v xml:space="preserve"> </v>
      </c>
      <c r="D929" s="35" t="str">
        <f>IFERROR(IF($C$1&lt;&gt;"",INDEX('RE-coustmer'!$D$4:$D$1300,MATCH($B929,'RE-coustmer'!$U$4:$U$1300,0),1),"")," ")</f>
        <v xml:space="preserve"> </v>
      </c>
      <c r="E929" s="35" t="str">
        <f t="shared" ref="E929" si="1625">IF(AND($C$1&lt;&gt;"",ISNUMBER(B929)),"مرتجع عميل","")</f>
        <v/>
      </c>
      <c r="F929" s="18" t="str">
        <f>IFERROR(IF($C$1&lt;&gt;"",INDEX('RE-coustmer'!$G$4:$G$1300,MATCH($B929,OUT!$U$4:$U$1300,0),1),"")," ")</f>
        <v xml:space="preserve"> </v>
      </c>
      <c r="G929" s="32" t="str">
        <f>IFERROR(IF($C$1&lt;&gt;"",INDEX('RE-coustmer'!$H$4:$H$1300,MATCH($B929,'RE-coustmer'!$U$4:$U$1300,0),1),"")," ")</f>
        <v xml:space="preserve"> </v>
      </c>
      <c r="H929" s="34" t="str">
        <f>IFERROR(IF($C$1&lt;&gt;"",INDEX('RE-coustmer'!$I$4:$I$1300,MATCH($B929,'RE-coustmer'!$U$4:$U$1300,0),1),"")," ")</f>
        <v xml:space="preserve"> </v>
      </c>
    </row>
    <row r="930" spans="2:8" ht="15.75">
      <c r="B930" s="8" t="str">
        <f t="shared" si="1588"/>
        <v/>
      </c>
      <c r="C930" s="36" t="str">
        <f>IFERROR(IF($C$1&lt;&gt;"",INDEX(OUT!$C$4:$C$1300,MATCH($B930,OUT!$U$4:$U$1300,0),1),"")," ")</f>
        <v xml:space="preserve"> </v>
      </c>
      <c r="D930" s="35" t="str">
        <f>IFERROR(IF($C$1&lt;&gt;"",INDEX(OUT!$D$4:$D$1300,MATCH($B930,OUT!$U$4:$U$1300,0),1),"")," ")</f>
        <v xml:space="preserve"> </v>
      </c>
      <c r="E930" s="35" t="str">
        <f t="shared" ref="E930" si="1626">IF(AND($C$1&lt;&gt;"",ISNUMBER(B930)),"منصرف","")</f>
        <v/>
      </c>
      <c r="F930" s="18" t="str">
        <f>IFERROR(IF($C$1&lt;&gt;"",INDEX(OUT!$G$4:$G$1300,MATCH($B930,OUT!$U$4:$U$1300,0),1),"")," ")</f>
        <v xml:space="preserve"> </v>
      </c>
      <c r="G930" s="32" t="str">
        <f>IFERROR(IF($C$1&lt;&gt;"",INDEX(OUT!$H$4:$H$1300,MATCH($B930,OUT!$U$4:$U$1300,0),1),"")," ")</f>
        <v xml:space="preserve"> </v>
      </c>
      <c r="H930" s="34" t="str">
        <f>IFERROR(IF($C$1&lt;&gt;"",INDEX(OUT!$I$4:$I$1300,MATCH($B930,OUT!$U$4:$U$1300,0),1),"")," ")</f>
        <v xml:space="preserve"> </v>
      </c>
    </row>
    <row r="931" spans="2:8" ht="15.75">
      <c r="B931" s="31" t="str">
        <f t="shared" si="1590"/>
        <v/>
      </c>
      <c r="C931" s="36" t="str">
        <f>IFERROR(IF($C$1&lt;&gt;"",INDEX('RE-Supplier'!$C$4:$C$1300,MATCH($B931,'RE-Supplier'!$U$4:$U$1300,0),1),"")," ")</f>
        <v xml:space="preserve"> </v>
      </c>
      <c r="D931" s="35" t="str">
        <f>IFERROR(IF($C$1&lt;&gt;"",INDEX('RE-Supplier'!$D$4:$D$1300,MATCH($B931,'RE-Supplier'!$U$4:$U$1300,0),1),"")," ")</f>
        <v xml:space="preserve"> </v>
      </c>
      <c r="E931" s="35" t="str">
        <f t="shared" ref="E931" si="1627">IF(AND($C$1&lt;&gt;"",ISNUMBER(B931)),"مرتجع مورد","")</f>
        <v/>
      </c>
      <c r="F931" s="18" t="str">
        <f>IFERROR(IF($C$1&lt;&gt;"",INDEX('RE-Supplier'!$G$4:$G$1300,MATCH($B931,'RE-Supplier'!$U$4:$U$1300,0),1),"")," ")</f>
        <v xml:space="preserve"> </v>
      </c>
      <c r="G931" s="32" t="str">
        <f>IFERROR(IF($C$1&lt;&gt;"",INDEX('RE-Supplier'!$H$4:$H$1300,MATCH($B931,'RE-Supplier'!$U$4:$U$1300,0),1),"")," ")</f>
        <v xml:space="preserve"> </v>
      </c>
      <c r="H931" s="34" t="str">
        <f>IFERROR(IF($C$1&lt;&gt;"",INDEX('RE-Supplier'!$I$4:$I$1300,MATCH($B931,'RE-Supplier'!$U$4:$U$1300,0),1),"")," ")</f>
        <v xml:space="preserve"> </v>
      </c>
    </row>
    <row r="932" spans="2:8" ht="15.75">
      <c r="B932" s="29" t="str">
        <f t="shared" si="1584"/>
        <v/>
      </c>
      <c r="C932" s="36" t="str">
        <f>IFERROR(IF($C$1&lt;&gt;"",INDEX(ADD!$C$4:$C$1300,MATCH($B932,ADD!$U$4:$U$1300,0),1),"")," ")</f>
        <v xml:space="preserve"> </v>
      </c>
      <c r="D932" s="35" t="str">
        <f>IFERROR(IF($C$1&lt;&gt;"",INDEX(ADD!$D$4:$D$1300,MATCH($B932,ADD!$U$4:$U$1300,0),1),"")," ")</f>
        <v xml:space="preserve"> </v>
      </c>
      <c r="E932" s="35" t="str">
        <f t="shared" ref="E932" si="1628">IF(AND($C$1&lt;&gt;"",ISNUMBER(B932)),"وارد","")</f>
        <v/>
      </c>
      <c r="F932" s="18" t="str">
        <f>IFERROR(IF($C$1&lt;&gt;"",INDEX(ADD!$G$4:$G$1300,MATCH($B932,ADD!$U$4:$U$1300,0),1),"")," ")</f>
        <v xml:space="preserve"> </v>
      </c>
      <c r="G932" s="32" t="str">
        <f>IFERROR(IF($C$1&lt;&gt;"",INDEX(ADD!$H$4:$H$1300,MATCH($B932,ADD!$U$4:$U$1300,0),1),"")," ")</f>
        <v xml:space="preserve"> </v>
      </c>
      <c r="H932" s="34" t="str">
        <f>IFERROR(IF($C$1&lt;&gt;"",INDEX(ADD!$I$4:$I$1300,MATCH($B932,ADD!$U$4:$U$1300,0),1),"")," ")</f>
        <v xml:space="preserve"> </v>
      </c>
    </row>
    <row r="933" spans="2:8" ht="15.75">
      <c r="B933" s="30" t="str">
        <f t="shared" si="1586"/>
        <v/>
      </c>
      <c r="C933" s="36" t="str">
        <f>IFERROR(IF($C$1&lt;&gt;"",INDEX('RE-coustmer'!$C$4:$C$1300,MATCH($B933,'RE-coustmer'!$U$4:$U$1300,0),1),"")," ")</f>
        <v xml:space="preserve"> </v>
      </c>
      <c r="D933" s="35" t="str">
        <f>IFERROR(IF($C$1&lt;&gt;"",INDEX('RE-coustmer'!$D$4:$D$1300,MATCH($B933,'RE-coustmer'!$U$4:$U$1300,0),1),"")," ")</f>
        <v xml:space="preserve"> </v>
      </c>
      <c r="E933" s="35" t="str">
        <f t="shared" ref="E933" si="1629">IF(AND($C$1&lt;&gt;"",ISNUMBER(B933)),"مرتجع عميل","")</f>
        <v/>
      </c>
      <c r="F933" s="18" t="str">
        <f>IFERROR(IF($C$1&lt;&gt;"",INDEX('RE-coustmer'!$G$4:$G$1300,MATCH($B933,OUT!$U$4:$U$1300,0),1),"")," ")</f>
        <v xml:space="preserve"> </v>
      </c>
      <c r="G933" s="32" t="str">
        <f>IFERROR(IF($C$1&lt;&gt;"",INDEX('RE-coustmer'!$H$4:$H$1300,MATCH($B933,'RE-coustmer'!$U$4:$U$1300,0),1),"")," ")</f>
        <v xml:space="preserve"> </v>
      </c>
      <c r="H933" s="34" t="str">
        <f>IFERROR(IF($C$1&lt;&gt;"",INDEX('RE-coustmer'!$I$4:$I$1300,MATCH($B933,'RE-coustmer'!$U$4:$U$1300,0),1),"")," ")</f>
        <v xml:space="preserve"> </v>
      </c>
    </row>
    <row r="934" spans="2:8" ht="15.75">
      <c r="B934" s="8" t="str">
        <f t="shared" si="1588"/>
        <v/>
      </c>
      <c r="C934" s="36" t="str">
        <f>IFERROR(IF($C$1&lt;&gt;"",INDEX(OUT!$C$4:$C$1300,MATCH($B934,OUT!$U$4:$U$1300,0),1),"")," ")</f>
        <v xml:space="preserve"> </v>
      </c>
      <c r="D934" s="35" t="str">
        <f>IFERROR(IF($C$1&lt;&gt;"",INDEX(OUT!$D$4:$D$1300,MATCH($B934,OUT!$U$4:$U$1300,0),1),"")," ")</f>
        <v xml:space="preserve"> </v>
      </c>
      <c r="E934" s="35" t="str">
        <f t="shared" ref="E934" si="1630">IF(AND($C$1&lt;&gt;"",ISNUMBER(B934)),"منصرف","")</f>
        <v/>
      </c>
      <c r="F934" s="18" t="str">
        <f>IFERROR(IF($C$1&lt;&gt;"",INDEX(OUT!$G$4:$G$1300,MATCH($B934,OUT!$U$4:$U$1300,0),1),"")," ")</f>
        <v xml:space="preserve"> </v>
      </c>
      <c r="G934" s="32" t="str">
        <f>IFERROR(IF($C$1&lt;&gt;"",INDEX(OUT!$H$4:$H$1300,MATCH($B934,OUT!$U$4:$U$1300,0),1),"")," ")</f>
        <v xml:space="preserve"> </v>
      </c>
      <c r="H934" s="34" t="str">
        <f>IFERROR(IF($C$1&lt;&gt;"",INDEX(OUT!$I$4:$I$1300,MATCH($B934,OUT!$U$4:$U$1300,0),1),"")," ")</f>
        <v xml:space="preserve"> </v>
      </c>
    </row>
    <row r="935" spans="2:8" ht="15.75">
      <c r="B935" s="31" t="str">
        <f t="shared" si="1590"/>
        <v/>
      </c>
      <c r="C935" s="36" t="str">
        <f>IFERROR(IF($C$1&lt;&gt;"",INDEX('RE-Supplier'!$C$4:$C$1300,MATCH($B935,'RE-Supplier'!$U$4:$U$1300,0),1),"")," ")</f>
        <v xml:space="preserve"> </v>
      </c>
      <c r="D935" s="35" t="str">
        <f>IFERROR(IF($C$1&lt;&gt;"",INDEX('RE-Supplier'!$D$4:$D$1300,MATCH($B935,'RE-Supplier'!$U$4:$U$1300,0),1),"")," ")</f>
        <v xml:space="preserve"> </v>
      </c>
      <c r="E935" s="35" t="str">
        <f t="shared" ref="E935" si="1631">IF(AND($C$1&lt;&gt;"",ISNUMBER(B935)),"مرتجع مورد","")</f>
        <v/>
      </c>
      <c r="F935" s="18" t="str">
        <f>IFERROR(IF($C$1&lt;&gt;"",INDEX('RE-Supplier'!$G$4:$G$1300,MATCH($B935,'RE-Supplier'!$U$4:$U$1300,0),1),"")," ")</f>
        <v xml:space="preserve"> </v>
      </c>
      <c r="G935" s="32" t="str">
        <f>IFERROR(IF($C$1&lt;&gt;"",INDEX('RE-Supplier'!$H$4:$H$1300,MATCH($B935,'RE-Supplier'!$U$4:$U$1300,0),1),"")," ")</f>
        <v xml:space="preserve"> </v>
      </c>
      <c r="H935" s="34" t="str">
        <f>IFERROR(IF($C$1&lt;&gt;"",INDEX('RE-Supplier'!$I$4:$I$1300,MATCH($B935,'RE-Supplier'!$U$4:$U$1300,0),1),"")," ")</f>
        <v xml:space="preserve"> </v>
      </c>
    </row>
    <row r="936" spans="2:8" ht="15.75">
      <c r="B936" s="29" t="str">
        <f t="shared" si="1584"/>
        <v/>
      </c>
      <c r="C936" s="36" t="str">
        <f>IFERROR(IF($C$1&lt;&gt;"",INDEX(ADD!$C$4:$C$1300,MATCH($B936,ADD!$U$4:$U$1300,0),1),"")," ")</f>
        <v xml:space="preserve"> </v>
      </c>
      <c r="D936" s="35" t="str">
        <f>IFERROR(IF($C$1&lt;&gt;"",INDEX(ADD!$D$4:$D$1300,MATCH($B936,ADD!$U$4:$U$1300,0),1),"")," ")</f>
        <v xml:space="preserve"> </v>
      </c>
      <c r="E936" s="35" t="str">
        <f t="shared" ref="E936" si="1632">IF(AND($C$1&lt;&gt;"",ISNUMBER(B936)),"وارد","")</f>
        <v/>
      </c>
      <c r="F936" s="18" t="str">
        <f>IFERROR(IF($C$1&lt;&gt;"",INDEX(ADD!$G$4:$G$1300,MATCH($B936,ADD!$U$4:$U$1300,0),1),"")," ")</f>
        <v xml:space="preserve"> </v>
      </c>
      <c r="G936" s="32" t="str">
        <f>IFERROR(IF($C$1&lt;&gt;"",INDEX(ADD!$H$4:$H$1300,MATCH($B936,ADD!$U$4:$U$1300,0),1),"")," ")</f>
        <v xml:space="preserve"> </v>
      </c>
      <c r="H936" s="34" t="str">
        <f>IFERROR(IF($C$1&lt;&gt;"",INDEX(ADD!$I$4:$I$1300,MATCH($B936,ADD!$U$4:$U$1300,0),1),"")," ")</f>
        <v xml:space="preserve"> </v>
      </c>
    </row>
    <row r="937" spans="2:8" ht="15.75">
      <c r="B937" s="30" t="str">
        <f t="shared" si="1586"/>
        <v/>
      </c>
      <c r="C937" s="36" t="str">
        <f>IFERROR(IF($C$1&lt;&gt;"",INDEX('RE-coustmer'!$C$4:$C$1300,MATCH($B937,'RE-coustmer'!$U$4:$U$1300,0),1),"")," ")</f>
        <v xml:space="preserve"> </v>
      </c>
      <c r="D937" s="35" t="str">
        <f>IFERROR(IF($C$1&lt;&gt;"",INDEX('RE-coustmer'!$D$4:$D$1300,MATCH($B937,'RE-coustmer'!$U$4:$U$1300,0),1),"")," ")</f>
        <v xml:space="preserve"> </v>
      </c>
      <c r="E937" s="35" t="str">
        <f t="shared" ref="E937" si="1633">IF(AND($C$1&lt;&gt;"",ISNUMBER(B937)),"مرتجع عميل","")</f>
        <v/>
      </c>
      <c r="F937" s="18" t="str">
        <f>IFERROR(IF($C$1&lt;&gt;"",INDEX('RE-coustmer'!$G$4:$G$1300,MATCH($B937,OUT!$U$4:$U$1300,0),1),"")," ")</f>
        <v xml:space="preserve"> </v>
      </c>
      <c r="G937" s="32" t="str">
        <f>IFERROR(IF($C$1&lt;&gt;"",INDEX('RE-coustmer'!$H$4:$H$1300,MATCH($B937,'RE-coustmer'!$U$4:$U$1300,0),1),"")," ")</f>
        <v xml:space="preserve"> </v>
      </c>
      <c r="H937" s="34" t="str">
        <f>IFERROR(IF($C$1&lt;&gt;"",INDEX('RE-coustmer'!$I$4:$I$1300,MATCH($B937,'RE-coustmer'!$U$4:$U$1300,0),1),"")," ")</f>
        <v xml:space="preserve"> </v>
      </c>
    </row>
    <row r="938" spans="2:8" ht="15.75">
      <c r="B938" s="8" t="str">
        <f t="shared" si="1588"/>
        <v/>
      </c>
      <c r="C938" s="36" t="str">
        <f>IFERROR(IF($C$1&lt;&gt;"",INDEX(OUT!$C$4:$C$1300,MATCH($B938,OUT!$U$4:$U$1300,0),1),"")," ")</f>
        <v xml:space="preserve"> </v>
      </c>
      <c r="D938" s="35" t="str">
        <f>IFERROR(IF($C$1&lt;&gt;"",INDEX(OUT!$D$4:$D$1300,MATCH($B938,OUT!$U$4:$U$1300,0),1),"")," ")</f>
        <v xml:space="preserve"> </v>
      </c>
      <c r="E938" s="35" t="str">
        <f t="shared" ref="E938" si="1634">IF(AND($C$1&lt;&gt;"",ISNUMBER(B938)),"منصرف","")</f>
        <v/>
      </c>
      <c r="F938" s="18" t="str">
        <f>IFERROR(IF($C$1&lt;&gt;"",INDEX(OUT!$G$4:$G$1300,MATCH($B938,OUT!$U$4:$U$1300,0),1),"")," ")</f>
        <v xml:space="preserve"> </v>
      </c>
      <c r="G938" s="32" t="str">
        <f>IFERROR(IF($C$1&lt;&gt;"",INDEX(OUT!$H$4:$H$1300,MATCH($B938,OUT!$U$4:$U$1300,0),1),"")," ")</f>
        <v xml:space="preserve"> </v>
      </c>
      <c r="H938" s="34" t="str">
        <f>IFERROR(IF($C$1&lt;&gt;"",INDEX(OUT!$I$4:$I$1300,MATCH($B938,OUT!$U$4:$U$1300,0),1),"")," ")</f>
        <v xml:space="preserve"> </v>
      </c>
    </row>
    <row r="939" spans="2:8" ht="15.75">
      <c r="B939" s="31" t="str">
        <f t="shared" si="1590"/>
        <v/>
      </c>
      <c r="C939" s="36" t="str">
        <f>IFERROR(IF($C$1&lt;&gt;"",INDEX('RE-Supplier'!$C$4:$C$1300,MATCH($B939,'RE-Supplier'!$U$4:$U$1300,0),1),"")," ")</f>
        <v xml:space="preserve"> </v>
      </c>
      <c r="D939" s="35" t="str">
        <f>IFERROR(IF($C$1&lt;&gt;"",INDEX('RE-Supplier'!$D$4:$D$1300,MATCH($B939,'RE-Supplier'!$U$4:$U$1300,0),1),"")," ")</f>
        <v xml:space="preserve"> </v>
      </c>
      <c r="E939" s="35" t="str">
        <f t="shared" ref="E939" si="1635">IF(AND($C$1&lt;&gt;"",ISNUMBER(B939)),"مرتجع مورد","")</f>
        <v/>
      </c>
      <c r="F939" s="18" t="str">
        <f>IFERROR(IF($C$1&lt;&gt;"",INDEX('RE-Supplier'!$G$4:$G$1300,MATCH($B939,'RE-Supplier'!$U$4:$U$1300,0),1),"")," ")</f>
        <v xml:space="preserve"> </v>
      </c>
      <c r="G939" s="32" t="str">
        <f>IFERROR(IF($C$1&lt;&gt;"",INDEX('RE-Supplier'!$H$4:$H$1300,MATCH($B939,'RE-Supplier'!$U$4:$U$1300,0),1),"")," ")</f>
        <v xml:space="preserve"> </v>
      </c>
      <c r="H939" s="34" t="str">
        <f>IFERROR(IF($C$1&lt;&gt;"",INDEX('RE-Supplier'!$I$4:$I$1300,MATCH($B939,'RE-Supplier'!$U$4:$U$1300,0),1),"")," ")</f>
        <v xml:space="preserve"> </v>
      </c>
    </row>
    <row r="940" spans="2:8" ht="15.75">
      <c r="B940" s="29" t="str">
        <f t="shared" si="1584"/>
        <v/>
      </c>
      <c r="C940" s="36" t="str">
        <f>IFERROR(IF($C$1&lt;&gt;"",INDEX(ADD!$C$4:$C$1300,MATCH($B940,ADD!$U$4:$U$1300,0),1),"")," ")</f>
        <v xml:space="preserve"> </v>
      </c>
      <c r="D940" s="35" t="str">
        <f>IFERROR(IF($C$1&lt;&gt;"",INDEX(ADD!$D$4:$D$1300,MATCH($B940,ADD!$U$4:$U$1300,0),1),"")," ")</f>
        <v xml:space="preserve"> </v>
      </c>
      <c r="E940" s="35" t="str">
        <f t="shared" ref="E940" si="1636">IF(AND($C$1&lt;&gt;"",ISNUMBER(B940)),"وارد","")</f>
        <v/>
      </c>
      <c r="F940" s="18" t="str">
        <f>IFERROR(IF($C$1&lt;&gt;"",INDEX(ADD!$G$4:$G$1300,MATCH($B940,ADD!$U$4:$U$1300,0),1),"")," ")</f>
        <v xml:space="preserve"> </v>
      </c>
      <c r="G940" s="32" t="str">
        <f>IFERROR(IF($C$1&lt;&gt;"",INDEX(ADD!$H$4:$H$1300,MATCH($B940,ADD!$U$4:$U$1300,0),1),"")," ")</f>
        <v xml:space="preserve"> </v>
      </c>
      <c r="H940" s="34" t="str">
        <f>IFERROR(IF($C$1&lt;&gt;"",INDEX(ADD!$I$4:$I$1300,MATCH($B940,ADD!$U$4:$U$1300,0),1),"")," ")</f>
        <v xml:space="preserve"> </v>
      </c>
    </row>
    <row r="941" spans="2:8" ht="15.75">
      <c r="B941" s="30" t="str">
        <f t="shared" si="1586"/>
        <v/>
      </c>
      <c r="C941" s="36" t="str">
        <f>IFERROR(IF($C$1&lt;&gt;"",INDEX('RE-coustmer'!$C$4:$C$1300,MATCH($B941,'RE-coustmer'!$U$4:$U$1300,0),1),"")," ")</f>
        <v xml:space="preserve"> </v>
      </c>
      <c r="D941" s="35" t="str">
        <f>IFERROR(IF($C$1&lt;&gt;"",INDEX('RE-coustmer'!$D$4:$D$1300,MATCH($B941,'RE-coustmer'!$U$4:$U$1300,0),1),"")," ")</f>
        <v xml:space="preserve"> </v>
      </c>
      <c r="E941" s="35" t="str">
        <f t="shared" ref="E941" si="1637">IF(AND($C$1&lt;&gt;"",ISNUMBER(B941)),"مرتجع عميل","")</f>
        <v/>
      </c>
      <c r="F941" s="18" t="str">
        <f>IFERROR(IF($C$1&lt;&gt;"",INDEX('RE-coustmer'!$G$4:$G$1300,MATCH($B941,OUT!$U$4:$U$1300,0),1),"")," ")</f>
        <v xml:space="preserve"> </v>
      </c>
      <c r="G941" s="32" t="str">
        <f>IFERROR(IF($C$1&lt;&gt;"",INDEX('RE-coustmer'!$H$4:$H$1300,MATCH($B941,'RE-coustmer'!$U$4:$U$1300,0),1),"")," ")</f>
        <v xml:space="preserve"> </v>
      </c>
      <c r="H941" s="34" t="str">
        <f>IFERROR(IF($C$1&lt;&gt;"",INDEX('RE-coustmer'!$I$4:$I$1300,MATCH($B941,'RE-coustmer'!$U$4:$U$1300,0),1),"")," ")</f>
        <v xml:space="preserve"> </v>
      </c>
    </row>
    <row r="942" spans="2:8" ht="15.75">
      <c r="B942" s="8" t="str">
        <f t="shared" si="1588"/>
        <v/>
      </c>
      <c r="C942" s="36" t="str">
        <f>IFERROR(IF($C$1&lt;&gt;"",INDEX(OUT!$C$4:$C$1300,MATCH($B942,OUT!$U$4:$U$1300,0),1),"")," ")</f>
        <v xml:space="preserve"> </v>
      </c>
      <c r="D942" s="35" t="str">
        <f>IFERROR(IF($C$1&lt;&gt;"",INDEX(OUT!$D$4:$D$1300,MATCH($B942,OUT!$U$4:$U$1300,0),1),"")," ")</f>
        <v xml:space="preserve"> </v>
      </c>
      <c r="E942" s="35" t="str">
        <f t="shared" ref="E942" si="1638">IF(AND($C$1&lt;&gt;"",ISNUMBER(B942)),"منصرف","")</f>
        <v/>
      </c>
      <c r="F942" s="18" t="str">
        <f>IFERROR(IF($C$1&lt;&gt;"",INDEX(OUT!$G$4:$G$1300,MATCH($B942,OUT!$U$4:$U$1300,0),1),"")," ")</f>
        <v xml:space="preserve"> </v>
      </c>
      <c r="G942" s="32" t="str">
        <f>IFERROR(IF($C$1&lt;&gt;"",INDEX(OUT!$H$4:$H$1300,MATCH($B942,OUT!$U$4:$U$1300,0),1),"")," ")</f>
        <v xml:space="preserve"> </v>
      </c>
      <c r="H942" s="34" t="str">
        <f>IFERROR(IF($C$1&lt;&gt;"",INDEX(OUT!$I$4:$I$1300,MATCH($B942,OUT!$U$4:$U$1300,0),1),"")," ")</f>
        <v xml:space="preserve"> </v>
      </c>
    </row>
    <row r="943" spans="2:8" ht="15.75">
      <c r="B943" s="31" t="str">
        <f t="shared" si="1590"/>
        <v/>
      </c>
      <c r="C943" s="36" t="str">
        <f>IFERROR(IF($C$1&lt;&gt;"",INDEX('RE-Supplier'!$C$4:$C$1300,MATCH($B943,'RE-Supplier'!$U$4:$U$1300,0),1),"")," ")</f>
        <v xml:space="preserve"> </v>
      </c>
      <c r="D943" s="35" t="str">
        <f>IFERROR(IF($C$1&lt;&gt;"",INDEX('RE-Supplier'!$D$4:$D$1300,MATCH($B943,'RE-Supplier'!$U$4:$U$1300,0),1),"")," ")</f>
        <v xml:space="preserve"> </v>
      </c>
      <c r="E943" s="35" t="str">
        <f t="shared" ref="E943" si="1639">IF(AND($C$1&lt;&gt;"",ISNUMBER(B943)),"مرتجع مورد","")</f>
        <v/>
      </c>
      <c r="F943" s="18" t="str">
        <f>IFERROR(IF($C$1&lt;&gt;"",INDEX('RE-Supplier'!$G$4:$G$1300,MATCH($B943,'RE-Supplier'!$U$4:$U$1300,0),1),"")," ")</f>
        <v xml:space="preserve"> </v>
      </c>
      <c r="G943" s="32" t="str">
        <f>IFERROR(IF($C$1&lt;&gt;"",INDEX('RE-Supplier'!$H$4:$H$1300,MATCH($B943,'RE-Supplier'!$U$4:$U$1300,0),1),"")," ")</f>
        <v xml:space="preserve"> </v>
      </c>
      <c r="H943" s="34" t="str">
        <f>IFERROR(IF($C$1&lt;&gt;"",INDEX('RE-Supplier'!$I$4:$I$1300,MATCH($B943,'RE-Supplier'!$U$4:$U$1300,0),1),"")," ")</f>
        <v xml:space="preserve"> </v>
      </c>
    </row>
    <row r="944" spans="2:8" ht="15.75">
      <c r="B944" s="29" t="str">
        <f t="shared" si="1584"/>
        <v/>
      </c>
      <c r="C944" s="36" t="str">
        <f>IFERROR(IF($C$1&lt;&gt;"",INDEX(ADD!$C$4:$C$1300,MATCH($B944,ADD!$U$4:$U$1300,0),1),"")," ")</f>
        <v xml:space="preserve"> </v>
      </c>
      <c r="D944" s="35" t="str">
        <f>IFERROR(IF($C$1&lt;&gt;"",INDEX(ADD!$D$4:$D$1300,MATCH($B944,ADD!$U$4:$U$1300,0),1),"")," ")</f>
        <v xml:space="preserve"> </v>
      </c>
      <c r="E944" s="35" t="str">
        <f t="shared" ref="E944" si="1640">IF(AND($C$1&lt;&gt;"",ISNUMBER(B944)),"وارد","")</f>
        <v/>
      </c>
      <c r="F944" s="18" t="str">
        <f>IFERROR(IF($C$1&lt;&gt;"",INDEX(ADD!$G$4:$G$1300,MATCH($B944,ADD!$U$4:$U$1300,0),1),"")," ")</f>
        <v xml:space="preserve"> </v>
      </c>
      <c r="G944" s="32" t="str">
        <f>IFERROR(IF($C$1&lt;&gt;"",INDEX(ADD!$H$4:$H$1300,MATCH($B944,ADD!$U$4:$U$1300,0),1),"")," ")</f>
        <v xml:space="preserve"> </v>
      </c>
      <c r="H944" s="34" t="str">
        <f>IFERROR(IF($C$1&lt;&gt;"",INDEX(ADD!$I$4:$I$1300,MATCH($B944,ADD!$U$4:$U$1300,0),1),"")," ")</f>
        <v xml:space="preserve"> </v>
      </c>
    </row>
    <row r="945" spans="2:8" ht="15.75">
      <c r="B945" s="30" t="str">
        <f t="shared" si="1586"/>
        <v/>
      </c>
      <c r="C945" s="36" t="str">
        <f>IFERROR(IF($C$1&lt;&gt;"",INDEX('RE-coustmer'!$C$4:$C$1300,MATCH($B945,'RE-coustmer'!$U$4:$U$1300,0),1),"")," ")</f>
        <v xml:space="preserve"> </v>
      </c>
      <c r="D945" s="35" t="str">
        <f>IFERROR(IF($C$1&lt;&gt;"",INDEX('RE-coustmer'!$D$4:$D$1300,MATCH($B945,'RE-coustmer'!$U$4:$U$1300,0),1),"")," ")</f>
        <v xml:space="preserve"> </v>
      </c>
      <c r="E945" s="35" t="str">
        <f t="shared" ref="E945" si="1641">IF(AND($C$1&lt;&gt;"",ISNUMBER(B945)),"مرتجع عميل","")</f>
        <v/>
      </c>
      <c r="F945" s="18" t="str">
        <f>IFERROR(IF($C$1&lt;&gt;"",INDEX('RE-coustmer'!$G$4:$G$1300,MATCH($B945,OUT!$U$4:$U$1300,0),1),"")," ")</f>
        <v xml:space="preserve"> </v>
      </c>
      <c r="G945" s="32" t="str">
        <f>IFERROR(IF($C$1&lt;&gt;"",INDEX('RE-coustmer'!$H$4:$H$1300,MATCH($B945,'RE-coustmer'!$U$4:$U$1300,0),1),"")," ")</f>
        <v xml:space="preserve"> </v>
      </c>
      <c r="H945" s="34" t="str">
        <f>IFERROR(IF($C$1&lt;&gt;"",INDEX('RE-coustmer'!$I$4:$I$1300,MATCH($B945,'RE-coustmer'!$U$4:$U$1300,0),1),"")," ")</f>
        <v xml:space="preserve"> </v>
      </c>
    </row>
    <row r="946" spans="2:8" ht="15.75">
      <c r="B946" s="8" t="str">
        <f t="shared" si="1588"/>
        <v/>
      </c>
      <c r="C946" s="36" t="str">
        <f>IFERROR(IF($C$1&lt;&gt;"",INDEX(OUT!$C$4:$C$1300,MATCH($B946,OUT!$U$4:$U$1300,0),1),"")," ")</f>
        <v xml:space="preserve"> </v>
      </c>
      <c r="D946" s="35" t="str">
        <f>IFERROR(IF($C$1&lt;&gt;"",INDEX(OUT!$D$4:$D$1300,MATCH($B946,OUT!$U$4:$U$1300,0),1),"")," ")</f>
        <v xml:space="preserve"> </v>
      </c>
      <c r="E946" s="35" t="str">
        <f t="shared" ref="E946" si="1642">IF(AND($C$1&lt;&gt;"",ISNUMBER(B946)),"منصرف","")</f>
        <v/>
      </c>
      <c r="F946" s="18" t="str">
        <f>IFERROR(IF($C$1&lt;&gt;"",INDEX(OUT!$G$4:$G$1300,MATCH($B946,OUT!$U$4:$U$1300,0),1),"")," ")</f>
        <v xml:space="preserve"> </v>
      </c>
      <c r="G946" s="32" t="str">
        <f>IFERROR(IF($C$1&lt;&gt;"",INDEX(OUT!$H$4:$H$1300,MATCH($B946,OUT!$U$4:$U$1300,0),1),"")," ")</f>
        <v xml:space="preserve"> </v>
      </c>
      <c r="H946" s="34" t="str">
        <f>IFERROR(IF($C$1&lt;&gt;"",INDEX(OUT!$I$4:$I$1300,MATCH($B946,OUT!$U$4:$U$1300,0),1),"")," ")</f>
        <v xml:space="preserve"> </v>
      </c>
    </row>
    <row r="947" spans="2:8" ht="15.75">
      <c r="B947" s="31" t="str">
        <f t="shared" si="1590"/>
        <v/>
      </c>
      <c r="C947" s="36" t="str">
        <f>IFERROR(IF($C$1&lt;&gt;"",INDEX('RE-Supplier'!$C$4:$C$1300,MATCH($B947,'RE-Supplier'!$U$4:$U$1300,0),1),"")," ")</f>
        <v xml:space="preserve"> </v>
      </c>
      <c r="D947" s="35" t="str">
        <f>IFERROR(IF($C$1&lt;&gt;"",INDEX('RE-Supplier'!$D$4:$D$1300,MATCH($B947,'RE-Supplier'!$U$4:$U$1300,0),1),"")," ")</f>
        <v xml:space="preserve"> </v>
      </c>
      <c r="E947" s="35" t="str">
        <f t="shared" ref="E947" si="1643">IF(AND($C$1&lt;&gt;"",ISNUMBER(B947)),"مرتجع مورد","")</f>
        <v/>
      </c>
      <c r="F947" s="18" t="str">
        <f>IFERROR(IF($C$1&lt;&gt;"",INDEX('RE-Supplier'!$G$4:$G$1300,MATCH($B947,'RE-Supplier'!$U$4:$U$1300,0),1),"")," ")</f>
        <v xml:space="preserve"> </v>
      </c>
      <c r="G947" s="32" t="str">
        <f>IFERROR(IF($C$1&lt;&gt;"",INDEX('RE-Supplier'!$H$4:$H$1300,MATCH($B947,'RE-Supplier'!$U$4:$U$1300,0),1),"")," ")</f>
        <v xml:space="preserve"> </v>
      </c>
      <c r="H947" s="34" t="str">
        <f>IFERROR(IF($C$1&lt;&gt;"",INDEX('RE-Supplier'!$I$4:$I$1300,MATCH($B947,'RE-Supplier'!$U$4:$U$1300,0),1),"")," ")</f>
        <v xml:space="preserve"> </v>
      </c>
    </row>
    <row r="948" spans="2:8" ht="15.75">
      <c r="B948" s="29" t="str">
        <f t="shared" si="1584"/>
        <v/>
      </c>
      <c r="C948" s="36" t="str">
        <f>IFERROR(IF($C$1&lt;&gt;"",INDEX(ADD!$C$4:$C$1300,MATCH($B948,ADD!$U$4:$U$1300,0),1),"")," ")</f>
        <v xml:space="preserve"> </v>
      </c>
      <c r="D948" s="35" t="str">
        <f>IFERROR(IF($C$1&lt;&gt;"",INDEX(ADD!$D$4:$D$1300,MATCH($B948,ADD!$U$4:$U$1300,0),1),"")," ")</f>
        <v xml:space="preserve"> </v>
      </c>
      <c r="E948" s="35" t="str">
        <f t="shared" ref="E948" si="1644">IF(AND($C$1&lt;&gt;"",ISNUMBER(B948)),"وارد","")</f>
        <v/>
      </c>
      <c r="F948" s="18" t="str">
        <f>IFERROR(IF($C$1&lt;&gt;"",INDEX(ADD!$G$4:$G$1300,MATCH($B948,ADD!$U$4:$U$1300,0),1),"")," ")</f>
        <v xml:space="preserve"> </v>
      </c>
      <c r="G948" s="32" t="str">
        <f>IFERROR(IF($C$1&lt;&gt;"",INDEX(ADD!$H$4:$H$1300,MATCH($B948,ADD!$U$4:$U$1300,0),1),"")," ")</f>
        <v xml:space="preserve"> </v>
      </c>
      <c r="H948" s="34" t="str">
        <f>IFERROR(IF($C$1&lt;&gt;"",INDEX(ADD!$I$4:$I$1300,MATCH($B948,ADD!$U$4:$U$1300,0),1),"")," ")</f>
        <v xml:space="preserve"> </v>
      </c>
    </row>
    <row r="949" spans="2:8" ht="15.75">
      <c r="B949" s="30" t="str">
        <f t="shared" si="1586"/>
        <v/>
      </c>
      <c r="C949" s="36" t="str">
        <f>IFERROR(IF($C$1&lt;&gt;"",INDEX('RE-coustmer'!$C$4:$C$1300,MATCH($B949,'RE-coustmer'!$U$4:$U$1300,0),1),"")," ")</f>
        <v xml:space="preserve"> </v>
      </c>
      <c r="D949" s="35" t="str">
        <f>IFERROR(IF($C$1&lt;&gt;"",INDEX('RE-coustmer'!$D$4:$D$1300,MATCH($B949,'RE-coustmer'!$U$4:$U$1300,0),1),"")," ")</f>
        <v xml:space="preserve"> </v>
      </c>
      <c r="E949" s="35" t="str">
        <f t="shared" ref="E949" si="1645">IF(AND($C$1&lt;&gt;"",ISNUMBER(B949)),"مرتجع عميل","")</f>
        <v/>
      </c>
      <c r="F949" s="18" t="str">
        <f>IFERROR(IF($C$1&lt;&gt;"",INDEX('RE-coustmer'!$G$4:$G$1300,MATCH($B949,OUT!$U$4:$U$1300,0),1),"")," ")</f>
        <v xml:space="preserve"> </v>
      </c>
      <c r="G949" s="32" t="str">
        <f>IFERROR(IF($C$1&lt;&gt;"",INDEX('RE-coustmer'!$H$4:$H$1300,MATCH($B949,'RE-coustmer'!$U$4:$U$1300,0),1),"")," ")</f>
        <v xml:space="preserve"> </v>
      </c>
      <c r="H949" s="34" t="str">
        <f>IFERROR(IF($C$1&lt;&gt;"",INDEX('RE-coustmer'!$I$4:$I$1300,MATCH($B949,'RE-coustmer'!$U$4:$U$1300,0),1),"")," ")</f>
        <v xml:space="preserve"> </v>
      </c>
    </row>
    <row r="950" spans="2:8" ht="15.75">
      <c r="B950" s="8" t="str">
        <f t="shared" si="1588"/>
        <v/>
      </c>
      <c r="C950" s="36" t="str">
        <f>IFERROR(IF($C$1&lt;&gt;"",INDEX(OUT!$C$4:$C$1300,MATCH($B950,OUT!$U$4:$U$1300,0),1),"")," ")</f>
        <v xml:space="preserve"> </v>
      </c>
      <c r="D950" s="35" t="str">
        <f>IFERROR(IF($C$1&lt;&gt;"",INDEX(OUT!$D$4:$D$1300,MATCH($B950,OUT!$U$4:$U$1300,0),1),"")," ")</f>
        <v xml:space="preserve"> </v>
      </c>
      <c r="E950" s="35" t="str">
        <f t="shared" ref="E950" si="1646">IF(AND($C$1&lt;&gt;"",ISNUMBER(B950)),"منصرف","")</f>
        <v/>
      </c>
      <c r="F950" s="18" t="str">
        <f>IFERROR(IF($C$1&lt;&gt;"",INDEX(OUT!$G$4:$G$1300,MATCH($B950,OUT!$U$4:$U$1300,0),1),"")," ")</f>
        <v xml:space="preserve"> </v>
      </c>
      <c r="G950" s="32" t="str">
        <f>IFERROR(IF($C$1&lt;&gt;"",INDEX(OUT!$H$4:$H$1300,MATCH($B950,OUT!$U$4:$U$1300,0),1),"")," ")</f>
        <v xml:space="preserve"> </v>
      </c>
      <c r="H950" s="34" t="str">
        <f>IFERROR(IF($C$1&lt;&gt;"",INDEX(OUT!$I$4:$I$1300,MATCH($B950,OUT!$U$4:$U$1300,0),1),"")," ")</f>
        <v xml:space="preserve"> </v>
      </c>
    </row>
    <row r="951" spans="2:8" ht="15.75">
      <c r="B951" s="31" t="str">
        <f t="shared" si="1590"/>
        <v/>
      </c>
      <c r="C951" s="36" t="str">
        <f>IFERROR(IF($C$1&lt;&gt;"",INDEX('RE-Supplier'!$C$4:$C$1300,MATCH($B951,'RE-Supplier'!$U$4:$U$1300,0),1),"")," ")</f>
        <v xml:space="preserve"> </v>
      </c>
      <c r="D951" s="35" t="str">
        <f>IFERROR(IF($C$1&lt;&gt;"",INDEX('RE-Supplier'!$D$4:$D$1300,MATCH($B951,'RE-Supplier'!$U$4:$U$1300,0),1),"")," ")</f>
        <v xml:space="preserve"> </v>
      </c>
      <c r="E951" s="35" t="str">
        <f t="shared" ref="E951" si="1647">IF(AND($C$1&lt;&gt;"",ISNUMBER(B951)),"مرتجع مورد","")</f>
        <v/>
      </c>
      <c r="F951" s="18" t="str">
        <f>IFERROR(IF($C$1&lt;&gt;"",INDEX('RE-Supplier'!$G$4:$G$1300,MATCH($B951,'RE-Supplier'!$U$4:$U$1300,0),1),"")," ")</f>
        <v xml:space="preserve"> </v>
      </c>
      <c r="G951" s="32" t="str">
        <f>IFERROR(IF($C$1&lt;&gt;"",INDEX('RE-Supplier'!$H$4:$H$1300,MATCH($B951,'RE-Supplier'!$U$4:$U$1300,0),1),"")," ")</f>
        <v xml:space="preserve"> </v>
      </c>
      <c r="H951" s="34" t="str">
        <f>IFERROR(IF($C$1&lt;&gt;"",INDEX('RE-Supplier'!$I$4:$I$1300,MATCH($B951,'RE-Supplier'!$U$4:$U$1300,0),1),"")," ")</f>
        <v xml:space="preserve"> </v>
      </c>
    </row>
    <row r="952" spans="2:8" ht="15.75">
      <c r="B952" s="29" t="str">
        <f t="shared" si="1584"/>
        <v/>
      </c>
      <c r="C952" s="36" t="str">
        <f>IFERROR(IF($C$1&lt;&gt;"",INDEX(ADD!$C$4:$C$1300,MATCH($B952,ADD!$U$4:$U$1300,0),1),"")," ")</f>
        <v xml:space="preserve"> </v>
      </c>
      <c r="D952" s="35" t="str">
        <f>IFERROR(IF($C$1&lt;&gt;"",INDEX(ADD!$D$4:$D$1300,MATCH($B952,ADD!$U$4:$U$1300,0),1),"")," ")</f>
        <v xml:space="preserve"> </v>
      </c>
      <c r="E952" s="35" t="str">
        <f t="shared" ref="E952" si="1648">IF(AND($C$1&lt;&gt;"",ISNUMBER(B952)),"وارد","")</f>
        <v/>
      </c>
      <c r="F952" s="18" t="str">
        <f>IFERROR(IF($C$1&lt;&gt;"",INDEX(ADD!$G$4:$G$1300,MATCH($B952,ADD!$U$4:$U$1300,0),1),"")," ")</f>
        <v xml:space="preserve"> </v>
      </c>
      <c r="G952" s="32" t="str">
        <f>IFERROR(IF($C$1&lt;&gt;"",INDEX(ADD!$H$4:$H$1300,MATCH($B952,ADD!$U$4:$U$1300,0),1),"")," ")</f>
        <v xml:space="preserve"> </v>
      </c>
      <c r="H952" s="34" t="str">
        <f>IFERROR(IF($C$1&lt;&gt;"",INDEX(ADD!$I$4:$I$1300,MATCH($B952,ADD!$U$4:$U$1300,0),1),"")," ")</f>
        <v xml:space="preserve"> </v>
      </c>
    </row>
    <row r="953" spans="2:8" ht="15.75">
      <c r="B953" s="30" t="str">
        <f t="shared" si="1586"/>
        <v/>
      </c>
      <c r="C953" s="36" t="str">
        <f>IFERROR(IF($C$1&lt;&gt;"",INDEX('RE-coustmer'!$C$4:$C$1300,MATCH($B953,'RE-coustmer'!$U$4:$U$1300,0),1),"")," ")</f>
        <v xml:space="preserve"> </v>
      </c>
      <c r="D953" s="35" t="str">
        <f>IFERROR(IF($C$1&lt;&gt;"",INDEX('RE-coustmer'!$D$4:$D$1300,MATCH($B953,'RE-coustmer'!$U$4:$U$1300,0),1),"")," ")</f>
        <v xml:space="preserve"> </v>
      </c>
      <c r="E953" s="35" t="str">
        <f t="shared" ref="E953" si="1649">IF(AND($C$1&lt;&gt;"",ISNUMBER(B953)),"مرتجع عميل","")</f>
        <v/>
      </c>
      <c r="F953" s="18" t="str">
        <f>IFERROR(IF($C$1&lt;&gt;"",INDEX('RE-coustmer'!$G$4:$G$1300,MATCH($B953,OUT!$U$4:$U$1300,0),1),"")," ")</f>
        <v xml:space="preserve"> </v>
      </c>
      <c r="G953" s="32" t="str">
        <f>IFERROR(IF($C$1&lt;&gt;"",INDEX('RE-coustmer'!$H$4:$H$1300,MATCH($B953,'RE-coustmer'!$U$4:$U$1300,0),1),"")," ")</f>
        <v xml:space="preserve"> </v>
      </c>
      <c r="H953" s="34" t="str">
        <f>IFERROR(IF($C$1&lt;&gt;"",INDEX('RE-coustmer'!$I$4:$I$1300,MATCH($B953,'RE-coustmer'!$U$4:$U$1300,0),1),"")," ")</f>
        <v xml:space="preserve"> </v>
      </c>
    </row>
    <row r="954" spans="2:8" ht="15.75">
      <c r="B954" s="8" t="str">
        <f t="shared" si="1588"/>
        <v/>
      </c>
      <c r="C954" s="36" t="str">
        <f>IFERROR(IF($C$1&lt;&gt;"",INDEX(OUT!$C$4:$C$1300,MATCH($B954,OUT!$U$4:$U$1300,0),1),"")," ")</f>
        <v xml:space="preserve"> </v>
      </c>
      <c r="D954" s="35" t="str">
        <f>IFERROR(IF($C$1&lt;&gt;"",INDEX(OUT!$D$4:$D$1300,MATCH($B954,OUT!$U$4:$U$1300,0),1),"")," ")</f>
        <v xml:space="preserve"> </v>
      </c>
      <c r="E954" s="35" t="str">
        <f t="shared" ref="E954" si="1650">IF(AND($C$1&lt;&gt;"",ISNUMBER(B954)),"منصرف","")</f>
        <v/>
      </c>
      <c r="F954" s="18" t="str">
        <f>IFERROR(IF($C$1&lt;&gt;"",INDEX(OUT!$G$4:$G$1300,MATCH($B954,OUT!$U$4:$U$1300,0),1),"")," ")</f>
        <v xml:space="preserve"> </v>
      </c>
      <c r="G954" s="32" t="str">
        <f>IFERROR(IF($C$1&lt;&gt;"",INDEX(OUT!$H$4:$H$1300,MATCH($B954,OUT!$U$4:$U$1300,0),1),"")," ")</f>
        <v xml:space="preserve"> </v>
      </c>
      <c r="H954" s="34" t="str">
        <f>IFERROR(IF($C$1&lt;&gt;"",INDEX(OUT!$I$4:$I$1300,MATCH($B954,OUT!$U$4:$U$1300,0),1),"")," ")</f>
        <v xml:space="preserve"> </v>
      </c>
    </row>
    <row r="955" spans="2:8" ht="15.75">
      <c r="B955" s="31" t="str">
        <f t="shared" si="1590"/>
        <v/>
      </c>
      <c r="C955" s="36" t="str">
        <f>IFERROR(IF($C$1&lt;&gt;"",INDEX('RE-Supplier'!$C$4:$C$1300,MATCH($B955,'RE-Supplier'!$U$4:$U$1300,0),1),"")," ")</f>
        <v xml:space="preserve"> </v>
      </c>
      <c r="D955" s="35" t="str">
        <f>IFERROR(IF($C$1&lt;&gt;"",INDEX('RE-Supplier'!$D$4:$D$1300,MATCH($B955,'RE-Supplier'!$U$4:$U$1300,0),1),"")," ")</f>
        <v xml:space="preserve"> </v>
      </c>
      <c r="E955" s="35" t="str">
        <f t="shared" ref="E955" si="1651">IF(AND($C$1&lt;&gt;"",ISNUMBER(B955)),"مرتجع مورد","")</f>
        <v/>
      </c>
      <c r="F955" s="18" t="str">
        <f>IFERROR(IF($C$1&lt;&gt;"",INDEX('RE-Supplier'!$G$4:$G$1300,MATCH($B955,'RE-Supplier'!$U$4:$U$1300,0),1),"")," ")</f>
        <v xml:space="preserve"> </v>
      </c>
      <c r="G955" s="32" t="str">
        <f>IFERROR(IF($C$1&lt;&gt;"",INDEX('RE-Supplier'!$H$4:$H$1300,MATCH($B955,'RE-Supplier'!$U$4:$U$1300,0),1),"")," ")</f>
        <v xml:space="preserve"> </v>
      </c>
      <c r="H955" s="34" t="str">
        <f>IFERROR(IF($C$1&lt;&gt;"",INDEX('RE-Supplier'!$I$4:$I$1300,MATCH($B955,'RE-Supplier'!$U$4:$U$1300,0),1),"")," ")</f>
        <v xml:space="preserve"> </v>
      </c>
    </row>
    <row r="956" spans="2:8" ht="15.75">
      <c r="B956" s="29" t="str">
        <f t="shared" ref="B956:B1000" si="1652">IF(AND($M$5&gt;0,B952&lt;$M$5),B952+1,"")</f>
        <v/>
      </c>
      <c r="C956" s="36" t="str">
        <f>IFERROR(IF($C$1&lt;&gt;"",INDEX(ADD!$C$4:$C$1300,MATCH($B956,ADD!$U$4:$U$1300,0),1),"")," ")</f>
        <v xml:space="preserve"> </v>
      </c>
      <c r="D956" s="35" t="str">
        <f>IFERROR(IF($C$1&lt;&gt;"",INDEX(ADD!$D$4:$D$1300,MATCH($B956,ADD!$U$4:$U$1300,0),1),"")," ")</f>
        <v xml:space="preserve"> </v>
      </c>
      <c r="E956" s="35" t="str">
        <f t="shared" ref="E956" si="1653">IF(AND($C$1&lt;&gt;"",ISNUMBER(B956)),"وارد","")</f>
        <v/>
      </c>
      <c r="F956" s="18" t="str">
        <f>IFERROR(IF($C$1&lt;&gt;"",INDEX(ADD!$G$4:$G$1300,MATCH($B956,ADD!$U$4:$U$1300,0),1),"")," ")</f>
        <v xml:space="preserve"> </v>
      </c>
      <c r="G956" s="32" t="str">
        <f>IFERROR(IF($C$1&lt;&gt;"",INDEX(ADD!$H$4:$H$1300,MATCH($B956,ADD!$U$4:$U$1300,0),1),"")," ")</f>
        <v xml:space="preserve"> </v>
      </c>
      <c r="H956" s="34" t="str">
        <f>IFERROR(IF($C$1&lt;&gt;"",INDEX(ADD!$I$4:$I$1300,MATCH($B956,ADD!$U$4:$U$1300,0),1),"")," ")</f>
        <v xml:space="preserve"> </v>
      </c>
    </row>
    <row r="957" spans="2:8" ht="15.75">
      <c r="B957" s="30" t="str">
        <f t="shared" ref="B957:B997" si="1654">IF(AND($N$5&gt;0,B953&lt;$N$5),B953+1,"")</f>
        <v/>
      </c>
      <c r="C957" s="36" t="str">
        <f>IFERROR(IF($C$1&lt;&gt;"",INDEX('RE-coustmer'!$C$4:$C$1300,MATCH($B957,'RE-coustmer'!$U$4:$U$1300,0),1),"")," ")</f>
        <v xml:space="preserve"> </v>
      </c>
      <c r="D957" s="35" t="str">
        <f>IFERROR(IF($C$1&lt;&gt;"",INDEX('RE-coustmer'!$D$4:$D$1300,MATCH($B957,'RE-coustmer'!$U$4:$U$1300,0),1),"")," ")</f>
        <v xml:space="preserve"> </v>
      </c>
      <c r="E957" s="35" t="str">
        <f t="shared" ref="E957" si="1655">IF(AND($C$1&lt;&gt;"",ISNUMBER(B957)),"مرتجع عميل","")</f>
        <v/>
      </c>
      <c r="F957" s="18" t="str">
        <f>IFERROR(IF($C$1&lt;&gt;"",INDEX('RE-coustmer'!$G$4:$G$1300,MATCH($B957,OUT!$U$4:$U$1300,0),1),"")," ")</f>
        <v xml:space="preserve"> </v>
      </c>
      <c r="G957" s="32" t="str">
        <f>IFERROR(IF($C$1&lt;&gt;"",INDEX('RE-coustmer'!$H$4:$H$1300,MATCH($B957,'RE-coustmer'!$U$4:$U$1300,0),1),"")," ")</f>
        <v xml:space="preserve"> </v>
      </c>
      <c r="H957" s="34" t="str">
        <f>IFERROR(IF($C$1&lt;&gt;"",INDEX('RE-coustmer'!$I$4:$I$1300,MATCH($B957,'RE-coustmer'!$U$4:$U$1300,0),1),"")," ")</f>
        <v xml:space="preserve"> </v>
      </c>
    </row>
    <row r="958" spans="2:8" ht="15.75">
      <c r="B958" s="8" t="str">
        <f t="shared" ref="B958:B998" si="1656">IF(AND($O$5&gt;0,B954&lt;$O$5),B954+1,"")</f>
        <v/>
      </c>
      <c r="C958" s="36" t="str">
        <f>IFERROR(IF($C$1&lt;&gt;"",INDEX(OUT!$C$4:$C$1300,MATCH($B958,OUT!$U$4:$U$1300,0),1),"")," ")</f>
        <v xml:space="preserve"> </v>
      </c>
      <c r="D958" s="35" t="str">
        <f>IFERROR(IF($C$1&lt;&gt;"",INDEX(OUT!$D$4:$D$1300,MATCH($B958,OUT!$U$4:$U$1300,0),1),"")," ")</f>
        <v xml:space="preserve"> </v>
      </c>
      <c r="E958" s="35" t="str">
        <f t="shared" ref="E958" si="1657">IF(AND($C$1&lt;&gt;"",ISNUMBER(B958)),"منصرف","")</f>
        <v/>
      </c>
      <c r="F958" s="18" t="str">
        <f>IFERROR(IF($C$1&lt;&gt;"",INDEX(OUT!$G$4:$G$1300,MATCH($B958,OUT!$U$4:$U$1300,0),1),"")," ")</f>
        <v xml:space="preserve"> </v>
      </c>
      <c r="G958" s="32" t="str">
        <f>IFERROR(IF($C$1&lt;&gt;"",INDEX(OUT!$H$4:$H$1300,MATCH($B958,OUT!$U$4:$U$1300,0),1),"")," ")</f>
        <v xml:space="preserve"> </v>
      </c>
      <c r="H958" s="34" t="str">
        <f>IFERROR(IF($C$1&lt;&gt;"",INDEX(OUT!$I$4:$I$1300,MATCH($B958,OUT!$U$4:$U$1300,0),1),"")," ")</f>
        <v xml:space="preserve"> </v>
      </c>
    </row>
    <row r="959" spans="2:8" ht="15.75">
      <c r="B959" s="31" t="str">
        <f t="shared" ref="B959:B999" si="1658">IF(AND($P$5&gt;0,B955&lt;$M$5),B955+1,"")</f>
        <v/>
      </c>
      <c r="C959" s="36" t="str">
        <f>IFERROR(IF($C$1&lt;&gt;"",INDEX('RE-Supplier'!$C$4:$C$1300,MATCH($B959,'RE-Supplier'!$U$4:$U$1300,0),1),"")," ")</f>
        <v xml:space="preserve"> </v>
      </c>
      <c r="D959" s="35" t="str">
        <f>IFERROR(IF($C$1&lt;&gt;"",INDEX('RE-Supplier'!$D$4:$D$1300,MATCH($B959,'RE-Supplier'!$U$4:$U$1300,0),1),"")," ")</f>
        <v xml:space="preserve"> </v>
      </c>
      <c r="E959" s="35" t="str">
        <f t="shared" ref="E959" si="1659">IF(AND($C$1&lt;&gt;"",ISNUMBER(B959)),"مرتجع مورد","")</f>
        <v/>
      </c>
      <c r="F959" s="18" t="str">
        <f>IFERROR(IF($C$1&lt;&gt;"",INDEX('RE-Supplier'!$G$4:$G$1300,MATCH($B959,'RE-Supplier'!$U$4:$U$1300,0),1),"")," ")</f>
        <v xml:space="preserve"> </v>
      </c>
      <c r="G959" s="32" t="str">
        <f>IFERROR(IF($C$1&lt;&gt;"",INDEX('RE-Supplier'!$H$4:$H$1300,MATCH($B959,'RE-Supplier'!$U$4:$U$1300,0),1),"")," ")</f>
        <v xml:space="preserve"> </v>
      </c>
      <c r="H959" s="34" t="str">
        <f>IFERROR(IF($C$1&lt;&gt;"",INDEX('RE-Supplier'!$I$4:$I$1300,MATCH($B959,'RE-Supplier'!$U$4:$U$1300,0),1),"")," ")</f>
        <v xml:space="preserve"> </v>
      </c>
    </row>
    <row r="960" spans="2:8" ht="15.75">
      <c r="B960" s="29" t="str">
        <f t="shared" si="1652"/>
        <v/>
      </c>
      <c r="C960" s="36" t="str">
        <f>IFERROR(IF($C$1&lt;&gt;"",INDEX(ADD!$C$4:$C$1300,MATCH($B960,ADD!$U$4:$U$1300,0),1),"")," ")</f>
        <v xml:space="preserve"> </v>
      </c>
      <c r="D960" s="35" t="str">
        <f>IFERROR(IF($C$1&lt;&gt;"",INDEX(ADD!$D$4:$D$1300,MATCH($B960,ADD!$U$4:$U$1300,0),1),"")," ")</f>
        <v xml:space="preserve"> </v>
      </c>
      <c r="E960" s="35" t="str">
        <f t="shared" ref="E960" si="1660">IF(AND($C$1&lt;&gt;"",ISNUMBER(B960)),"وارد","")</f>
        <v/>
      </c>
      <c r="F960" s="18" t="str">
        <f>IFERROR(IF($C$1&lt;&gt;"",INDEX(ADD!$G$4:$G$1300,MATCH($B960,ADD!$U$4:$U$1300,0),1),"")," ")</f>
        <v xml:space="preserve"> </v>
      </c>
      <c r="G960" s="32" t="str">
        <f>IFERROR(IF($C$1&lt;&gt;"",INDEX(ADD!$H$4:$H$1300,MATCH($B960,ADD!$U$4:$U$1300,0),1),"")," ")</f>
        <v xml:space="preserve"> </v>
      </c>
      <c r="H960" s="34" t="str">
        <f>IFERROR(IF($C$1&lt;&gt;"",INDEX(ADD!$I$4:$I$1300,MATCH($B960,ADD!$U$4:$U$1300,0),1),"")," ")</f>
        <v xml:space="preserve"> </v>
      </c>
    </row>
    <row r="961" spans="2:8" ht="15.75">
      <c r="B961" s="30" t="str">
        <f t="shared" si="1654"/>
        <v/>
      </c>
      <c r="C961" s="36" t="str">
        <f>IFERROR(IF($C$1&lt;&gt;"",INDEX('RE-coustmer'!$C$4:$C$1300,MATCH($B961,'RE-coustmer'!$U$4:$U$1300,0),1),"")," ")</f>
        <v xml:space="preserve"> </v>
      </c>
      <c r="D961" s="35" t="str">
        <f>IFERROR(IF($C$1&lt;&gt;"",INDEX('RE-coustmer'!$D$4:$D$1300,MATCH($B961,'RE-coustmer'!$U$4:$U$1300,0),1),"")," ")</f>
        <v xml:space="preserve"> </v>
      </c>
      <c r="E961" s="35" t="str">
        <f t="shared" ref="E961" si="1661">IF(AND($C$1&lt;&gt;"",ISNUMBER(B961)),"مرتجع عميل","")</f>
        <v/>
      </c>
      <c r="F961" s="18" t="str">
        <f>IFERROR(IF($C$1&lt;&gt;"",INDEX('RE-coustmer'!$G$4:$G$1300,MATCH($B961,OUT!$U$4:$U$1300,0),1),"")," ")</f>
        <v xml:space="preserve"> </v>
      </c>
      <c r="G961" s="32" t="str">
        <f>IFERROR(IF($C$1&lt;&gt;"",INDEX('RE-coustmer'!$H$4:$H$1300,MATCH($B961,'RE-coustmer'!$U$4:$U$1300,0),1),"")," ")</f>
        <v xml:space="preserve"> </v>
      </c>
      <c r="H961" s="34" t="str">
        <f>IFERROR(IF($C$1&lt;&gt;"",INDEX('RE-coustmer'!$I$4:$I$1300,MATCH($B961,'RE-coustmer'!$U$4:$U$1300,0),1),"")," ")</f>
        <v xml:space="preserve"> </v>
      </c>
    </row>
    <row r="962" spans="2:8" ht="15.75">
      <c r="B962" s="8" t="str">
        <f t="shared" si="1656"/>
        <v/>
      </c>
      <c r="C962" s="36" t="str">
        <f>IFERROR(IF($C$1&lt;&gt;"",INDEX(OUT!$C$4:$C$1300,MATCH($B962,OUT!$U$4:$U$1300,0),1),"")," ")</f>
        <v xml:space="preserve"> </v>
      </c>
      <c r="D962" s="35" t="str">
        <f>IFERROR(IF($C$1&lt;&gt;"",INDEX(OUT!$D$4:$D$1300,MATCH($B962,OUT!$U$4:$U$1300,0),1),"")," ")</f>
        <v xml:space="preserve"> </v>
      </c>
      <c r="E962" s="35" t="str">
        <f t="shared" ref="E962" si="1662">IF(AND($C$1&lt;&gt;"",ISNUMBER(B962)),"منصرف","")</f>
        <v/>
      </c>
      <c r="F962" s="18" t="str">
        <f>IFERROR(IF($C$1&lt;&gt;"",INDEX(OUT!$G$4:$G$1300,MATCH($B962,OUT!$U$4:$U$1300,0),1),"")," ")</f>
        <v xml:space="preserve"> </v>
      </c>
      <c r="G962" s="32" t="str">
        <f>IFERROR(IF($C$1&lt;&gt;"",INDEX(OUT!$H$4:$H$1300,MATCH($B962,OUT!$U$4:$U$1300,0),1),"")," ")</f>
        <v xml:space="preserve"> </v>
      </c>
      <c r="H962" s="34" t="str">
        <f>IFERROR(IF($C$1&lt;&gt;"",INDEX(OUT!$I$4:$I$1300,MATCH($B962,OUT!$U$4:$U$1300,0),1),"")," ")</f>
        <v xml:space="preserve"> </v>
      </c>
    </row>
    <row r="963" spans="2:8" ht="15.75">
      <c r="B963" s="31" t="str">
        <f t="shared" si="1658"/>
        <v/>
      </c>
      <c r="C963" s="36" t="str">
        <f>IFERROR(IF($C$1&lt;&gt;"",INDEX('RE-Supplier'!$C$4:$C$1300,MATCH($B963,'RE-Supplier'!$U$4:$U$1300,0),1),"")," ")</f>
        <v xml:space="preserve"> </v>
      </c>
      <c r="D963" s="35" t="str">
        <f>IFERROR(IF($C$1&lt;&gt;"",INDEX('RE-Supplier'!$D$4:$D$1300,MATCH($B963,'RE-Supplier'!$U$4:$U$1300,0),1),"")," ")</f>
        <v xml:space="preserve"> </v>
      </c>
      <c r="E963" s="35" t="str">
        <f t="shared" ref="E963" si="1663">IF(AND($C$1&lt;&gt;"",ISNUMBER(B963)),"مرتجع مورد","")</f>
        <v/>
      </c>
      <c r="F963" s="18" t="str">
        <f>IFERROR(IF($C$1&lt;&gt;"",INDEX('RE-Supplier'!$G$4:$G$1300,MATCH($B963,'RE-Supplier'!$U$4:$U$1300,0),1),"")," ")</f>
        <v xml:space="preserve"> </v>
      </c>
      <c r="G963" s="32" t="str">
        <f>IFERROR(IF($C$1&lt;&gt;"",INDEX('RE-Supplier'!$H$4:$H$1300,MATCH($B963,'RE-Supplier'!$U$4:$U$1300,0),1),"")," ")</f>
        <v xml:space="preserve"> </v>
      </c>
      <c r="H963" s="34" t="str">
        <f>IFERROR(IF($C$1&lt;&gt;"",INDEX('RE-Supplier'!$I$4:$I$1300,MATCH($B963,'RE-Supplier'!$U$4:$U$1300,0),1),"")," ")</f>
        <v xml:space="preserve"> </v>
      </c>
    </row>
    <row r="964" spans="2:8" ht="15.75">
      <c r="B964" s="29" t="str">
        <f t="shared" si="1652"/>
        <v/>
      </c>
      <c r="C964" s="36" t="str">
        <f>IFERROR(IF($C$1&lt;&gt;"",INDEX(ADD!$C$4:$C$1300,MATCH($B964,ADD!$U$4:$U$1300,0),1),"")," ")</f>
        <v xml:space="preserve"> </v>
      </c>
      <c r="D964" s="35" t="str">
        <f>IFERROR(IF($C$1&lt;&gt;"",INDEX(ADD!$D$4:$D$1300,MATCH($B964,ADD!$U$4:$U$1300,0),1),"")," ")</f>
        <v xml:space="preserve"> </v>
      </c>
      <c r="E964" s="35" t="str">
        <f t="shared" ref="E964" si="1664">IF(AND($C$1&lt;&gt;"",ISNUMBER(B964)),"وارد","")</f>
        <v/>
      </c>
      <c r="F964" s="18" t="str">
        <f>IFERROR(IF($C$1&lt;&gt;"",INDEX(ADD!$G$4:$G$1300,MATCH($B964,ADD!$U$4:$U$1300,0),1),"")," ")</f>
        <v xml:space="preserve"> </v>
      </c>
      <c r="G964" s="32" t="str">
        <f>IFERROR(IF($C$1&lt;&gt;"",INDEX(ADD!$H$4:$H$1300,MATCH($B964,ADD!$U$4:$U$1300,0),1),"")," ")</f>
        <v xml:space="preserve"> </v>
      </c>
      <c r="H964" s="34" t="str">
        <f>IFERROR(IF($C$1&lt;&gt;"",INDEX(ADD!$I$4:$I$1300,MATCH($B964,ADD!$U$4:$U$1300,0),1),"")," ")</f>
        <v xml:space="preserve"> </v>
      </c>
    </row>
    <row r="965" spans="2:8" ht="15.75">
      <c r="B965" s="30" t="str">
        <f t="shared" si="1654"/>
        <v/>
      </c>
      <c r="C965" s="36" t="str">
        <f>IFERROR(IF($C$1&lt;&gt;"",INDEX('RE-coustmer'!$C$4:$C$1300,MATCH($B965,'RE-coustmer'!$U$4:$U$1300,0),1),"")," ")</f>
        <v xml:space="preserve"> </v>
      </c>
      <c r="D965" s="35" t="str">
        <f>IFERROR(IF($C$1&lt;&gt;"",INDEX('RE-coustmer'!$D$4:$D$1300,MATCH($B965,'RE-coustmer'!$U$4:$U$1300,0),1),"")," ")</f>
        <v xml:space="preserve"> </v>
      </c>
      <c r="E965" s="35" t="str">
        <f t="shared" ref="E965" si="1665">IF(AND($C$1&lt;&gt;"",ISNUMBER(B965)),"مرتجع عميل","")</f>
        <v/>
      </c>
      <c r="F965" s="18" t="str">
        <f>IFERROR(IF($C$1&lt;&gt;"",INDEX('RE-coustmer'!$G$4:$G$1300,MATCH($B965,OUT!$U$4:$U$1300,0),1),"")," ")</f>
        <v xml:space="preserve"> </v>
      </c>
      <c r="G965" s="32" t="str">
        <f>IFERROR(IF($C$1&lt;&gt;"",INDEX('RE-coustmer'!$H$4:$H$1300,MATCH($B965,'RE-coustmer'!$U$4:$U$1300,0),1),"")," ")</f>
        <v xml:space="preserve"> </v>
      </c>
      <c r="H965" s="34" t="str">
        <f>IFERROR(IF($C$1&lt;&gt;"",INDEX('RE-coustmer'!$I$4:$I$1300,MATCH($B965,'RE-coustmer'!$U$4:$U$1300,0),1),"")," ")</f>
        <v xml:space="preserve"> </v>
      </c>
    </row>
    <row r="966" spans="2:8" ht="15.75">
      <c r="B966" s="8" t="str">
        <f t="shared" si="1656"/>
        <v/>
      </c>
      <c r="C966" s="36" t="str">
        <f>IFERROR(IF($C$1&lt;&gt;"",INDEX(OUT!$C$4:$C$1300,MATCH($B966,OUT!$U$4:$U$1300,0),1),"")," ")</f>
        <v xml:space="preserve"> </v>
      </c>
      <c r="D966" s="35" t="str">
        <f>IFERROR(IF($C$1&lt;&gt;"",INDEX(OUT!$D$4:$D$1300,MATCH($B966,OUT!$U$4:$U$1300,0),1),"")," ")</f>
        <v xml:space="preserve"> </v>
      </c>
      <c r="E966" s="35" t="str">
        <f t="shared" ref="E966" si="1666">IF(AND($C$1&lt;&gt;"",ISNUMBER(B966)),"منصرف","")</f>
        <v/>
      </c>
      <c r="F966" s="18" t="str">
        <f>IFERROR(IF($C$1&lt;&gt;"",INDEX(OUT!$G$4:$G$1300,MATCH($B966,OUT!$U$4:$U$1300,0),1),"")," ")</f>
        <v xml:space="preserve"> </v>
      </c>
      <c r="G966" s="32" t="str">
        <f>IFERROR(IF($C$1&lt;&gt;"",INDEX(OUT!$H$4:$H$1300,MATCH($B966,OUT!$U$4:$U$1300,0),1),"")," ")</f>
        <v xml:space="preserve"> </v>
      </c>
      <c r="H966" s="34" t="str">
        <f>IFERROR(IF($C$1&lt;&gt;"",INDEX(OUT!$I$4:$I$1300,MATCH($B966,OUT!$U$4:$U$1300,0),1),"")," ")</f>
        <v xml:space="preserve"> </v>
      </c>
    </row>
    <row r="967" spans="2:8" ht="15.75">
      <c r="B967" s="31" t="str">
        <f t="shared" si="1658"/>
        <v/>
      </c>
      <c r="C967" s="36" t="str">
        <f>IFERROR(IF($C$1&lt;&gt;"",INDEX('RE-Supplier'!$C$4:$C$1300,MATCH($B967,'RE-Supplier'!$U$4:$U$1300,0),1),"")," ")</f>
        <v xml:space="preserve"> </v>
      </c>
      <c r="D967" s="35" t="str">
        <f>IFERROR(IF($C$1&lt;&gt;"",INDEX('RE-Supplier'!$D$4:$D$1300,MATCH($B967,'RE-Supplier'!$U$4:$U$1300,0),1),"")," ")</f>
        <v xml:space="preserve"> </v>
      </c>
      <c r="E967" s="35" t="str">
        <f t="shared" ref="E967" si="1667">IF(AND($C$1&lt;&gt;"",ISNUMBER(B967)),"مرتجع مورد","")</f>
        <v/>
      </c>
      <c r="F967" s="18" t="str">
        <f>IFERROR(IF($C$1&lt;&gt;"",INDEX('RE-Supplier'!$G$4:$G$1300,MATCH($B967,'RE-Supplier'!$U$4:$U$1300,0),1),"")," ")</f>
        <v xml:space="preserve"> </v>
      </c>
      <c r="G967" s="32" t="str">
        <f>IFERROR(IF($C$1&lt;&gt;"",INDEX('RE-Supplier'!$H$4:$H$1300,MATCH($B967,'RE-Supplier'!$U$4:$U$1300,0),1),"")," ")</f>
        <v xml:space="preserve"> </v>
      </c>
      <c r="H967" s="34" t="str">
        <f>IFERROR(IF($C$1&lt;&gt;"",INDEX('RE-Supplier'!$I$4:$I$1300,MATCH($B967,'RE-Supplier'!$U$4:$U$1300,0),1),"")," ")</f>
        <v xml:space="preserve"> </v>
      </c>
    </row>
    <row r="968" spans="2:8" ht="15.75">
      <c r="B968" s="29" t="str">
        <f t="shared" si="1652"/>
        <v/>
      </c>
      <c r="C968" s="36" t="str">
        <f>IFERROR(IF($C$1&lt;&gt;"",INDEX(ADD!$C$4:$C$1300,MATCH($B968,ADD!$U$4:$U$1300,0),1),"")," ")</f>
        <v xml:space="preserve"> </v>
      </c>
      <c r="D968" s="35" t="str">
        <f>IFERROR(IF($C$1&lt;&gt;"",INDEX(ADD!$D$4:$D$1300,MATCH($B968,ADD!$U$4:$U$1300,0),1),"")," ")</f>
        <v xml:space="preserve"> </v>
      </c>
      <c r="E968" s="35" t="str">
        <f t="shared" ref="E968" si="1668">IF(AND($C$1&lt;&gt;"",ISNUMBER(B968)),"وارد","")</f>
        <v/>
      </c>
      <c r="F968" s="18" t="str">
        <f>IFERROR(IF($C$1&lt;&gt;"",INDEX(ADD!$G$4:$G$1300,MATCH($B968,ADD!$U$4:$U$1300,0),1),"")," ")</f>
        <v xml:space="preserve"> </v>
      </c>
      <c r="G968" s="32" t="str">
        <f>IFERROR(IF($C$1&lt;&gt;"",INDEX(ADD!$H$4:$H$1300,MATCH($B968,ADD!$U$4:$U$1300,0),1),"")," ")</f>
        <v xml:space="preserve"> </v>
      </c>
      <c r="H968" s="34" t="str">
        <f>IFERROR(IF($C$1&lt;&gt;"",INDEX(ADD!$I$4:$I$1300,MATCH($B968,ADD!$U$4:$U$1300,0),1),"")," ")</f>
        <v xml:space="preserve"> </v>
      </c>
    </row>
    <row r="969" spans="2:8" ht="15.75">
      <c r="B969" s="30" t="str">
        <f t="shared" si="1654"/>
        <v/>
      </c>
      <c r="C969" s="36" t="str">
        <f>IFERROR(IF($C$1&lt;&gt;"",INDEX('RE-coustmer'!$C$4:$C$1300,MATCH($B969,'RE-coustmer'!$U$4:$U$1300,0),1),"")," ")</f>
        <v xml:space="preserve"> </v>
      </c>
      <c r="D969" s="35" t="str">
        <f>IFERROR(IF($C$1&lt;&gt;"",INDEX('RE-coustmer'!$D$4:$D$1300,MATCH($B969,'RE-coustmer'!$U$4:$U$1300,0),1),"")," ")</f>
        <v xml:space="preserve"> </v>
      </c>
      <c r="E969" s="35" t="str">
        <f t="shared" ref="E969" si="1669">IF(AND($C$1&lt;&gt;"",ISNUMBER(B969)),"مرتجع عميل","")</f>
        <v/>
      </c>
      <c r="F969" s="18" t="str">
        <f>IFERROR(IF($C$1&lt;&gt;"",INDEX('RE-coustmer'!$G$4:$G$1300,MATCH($B969,OUT!$U$4:$U$1300,0),1),"")," ")</f>
        <v xml:space="preserve"> </v>
      </c>
      <c r="G969" s="32" t="str">
        <f>IFERROR(IF($C$1&lt;&gt;"",INDEX('RE-coustmer'!$H$4:$H$1300,MATCH($B969,'RE-coustmer'!$U$4:$U$1300,0),1),"")," ")</f>
        <v xml:space="preserve"> </v>
      </c>
      <c r="H969" s="34" t="str">
        <f>IFERROR(IF($C$1&lt;&gt;"",INDEX('RE-coustmer'!$I$4:$I$1300,MATCH($B969,'RE-coustmer'!$U$4:$U$1300,0),1),"")," ")</f>
        <v xml:space="preserve"> </v>
      </c>
    </row>
    <row r="970" spans="2:8" ht="15.75">
      <c r="B970" s="8" t="str">
        <f t="shared" si="1656"/>
        <v/>
      </c>
      <c r="C970" s="36" t="str">
        <f>IFERROR(IF($C$1&lt;&gt;"",INDEX(OUT!$C$4:$C$1300,MATCH($B970,OUT!$U$4:$U$1300,0),1),"")," ")</f>
        <v xml:space="preserve"> </v>
      </c>
      <c r="D970" s="35" t="str">
        <f>IFERROR(IF($C$1&lt;&gt;"",INDEX(OUT!$D$4:$D$1300,MATCH($B970,OUT!$U$4:$U$1300,0),1),"")," ")</f>
        <v xml:space="preserve"> </v>
      </c>
      <c r="E970" s="35" t="str">
        <f t="shared" ref="E970" si="1670">IF(AND($C$1&lt;&gt;"",ISNUMBER(B970)),"منصرف","")</f>
        <v/>
      </c>
      <c r="F970" s="18" t="str">
        <f>IFERROR(IF($C$1&lt;&gt;"",INDEX(OUT!$G$4:$G$1300,MATCH($B970,OUT!$U$4:$U$1300,0),1),"")," ")</f>
        <v xml:space="preserve"> </v>
      </c>
      <c r="G970" s="32" t="str">
        <f>IFERROR(IF($C$1&lt;&gt;"",INDEX(OUT!$H$4:$H$1300,MATCH($B970,OUT!$U$4:$U$1300,0),1),"")," ")</f>
        <v xml:space="preserve"> </v>
      </c>
      <c r="H970" s="34" t="str">
        <f>IFERROR(IF($C$1&lt;&gt;"",INDEX(OUT!$I$4:$I$1300,MATCH($B970,OUT!$U$4:$U$1300,0),1),"")," ")</f>
        <v xml:space="preserve"> </v>
      </c>
    </row>
    <row r="971" spans="2:8" ht="15.75">
      <c r="B971" s="31" t="str">
        <f t="shared" si="1658"/>
        <v/>
      </c>
      <c r="C971" s="36" t="str">
        <f>IFERROR(IF($C$1&lt;&gt;"",INDEX('RE-Supplier'!$C$4:$C$1300,MATCH($B971,'RE-Supplier'!$U$4:$U$1300,0),1),"")," ")</f>
        <v xml:space="preserve"> </v>
      </c>
      <c r="D971" s="35" t="str">
        <f>IFERROR(IF($C$1&lt;&gt;"",INDEX('RE-Supplier'!$D$4:$D$1300,MATCH($B971,'RE-Supplier'!$U$4:$U$1300,0),1),"")," ")</f>
        <v xml:space="preserve"> </v>
      </c>
      <c r="E971" s="35" t="str">
        <f t="shared" ref="E971" si="1671">IF(AND($C$1&lt;&gt;"",ISNUMBER(B971)),"مرتجع مورد","")</f>
        <v/>
      </c>
      <c r="F971" s="18" t="str">
        <f>IFERROR(IF($C$1&lt;&gt;"",INDEX('RE-Supplier'!$G$4:$G$1300,MATCH($B971,'RE-Supplier'!$U$4:$U$1300,0),1),"")," ")</f>
        <v xml:space="preserve"> </v>
      </c>
      <c r="G971" s="32" t="str">
        <f>IFERROR(IF($C$1&lt;&gt;"",INDEX('RE-Supplier'!$H$4:$H$1300,MATCH($B971,'RE-Supplier'!$U$4:$U$1300,0),1),"")," ")</f>
        <v xml:space="preserve"> </v>
      </c>
      <c r="H971" s="34" t="str">
        <f>IFERROR(IF($C$1&lt;&gt;"",INDEX('RE-Supplier'!$I$4:$I$1300,MATCH($B971,'RE-Supplier'!$U$4:$U$1300,0),1),"")," ")</f>
        <v xml:space="preserve"> </v>
      </c>
    </row>
    <row r="972" spans="2:8" ht="15.75">
      <c r="B972" s="29" t="str">
        <f t="shared" si="1652"/>
        <v/>
      </c>
      <c r="C972" s="36" t="str">
        <f>IFERROR(IF($C$1&lt;&gt;"",INDEX(ADD!$C$4:$C$1300,MATCH($B972,ADD!$U$4:$U$1300,0),1),"")," ")</f>
        <v xml:space="preserve"> </v>
      </c>
      <c r="D972" s="35" t="str">
        <f>IFERROR(IF($C$1&lt;&gt;"",INDEX(ADD!$D$4:$D$1300,MATCH($B972,ADD!$U$4:$U$1300,0),1),"")," ")</f>
        <v xml:space="preserve"> </v>
      </c>
      <c r="E972" s="35" t="str">
        <f t="shared" ref="E972" si="1672">IF(AND($C$1&lt;&gt;"",ISNUMBER(B972)),"وارد","")</f>
        <v/>
      </c>
      <c r="F972" s="18" t="str">
        <f>IFERROR(IF($C$1&lt;&gt;"",INDEX(ADD!$G$4:$G$1300,MATCH($B972,ADD!$U$4:$U$1300,0),1),"")," ")</f>
        <v xml:space="preserve"> </v>
      </c>
      <c r="G972" s="32" t="str">
        <f>IFERROR(IF($C$1&lt;&gt;"",INDEX(ADD!$H$4:$H$1300,MATCH($B972,ADD!$U$4:$U$1300,0),1),"")," ")</f>
        <v xml:space="preserve"> </v>
      </c>
      <c r="H972" s="34" t="str">
        <f>IFERROR(IF($C$1&lt;&gt;"",INDEX(ADD!$I$4:$I$1300,MATCH($B972,ADD!$U$4:$U$1300,0),1),"")," ")</f>
        <v xml:space="preserve"> </v>
      </c>
    </row>
    <row r="973" spans="2:8" ht="15.75">
      <c r="B973" s="30" t="str">
        <f t="shared" si="1654"/>
        <v/>
      </c>
      <c r="C973" s="36" t="str">
        <f>IFERROR(IF($C$1&lt;&gt;"",INDEX('RE-coustmer'!$C$4:$C$1300,MATCH($B973,'RE-coustmer'!$U$4:$U$1300,0),1),"")," ")</f>
        <v xml:space="preserve"> </v>
      </c>
      <c r="D973" s="35" t="str">
        <f>IFERROR(IF($C$1&lt;&gt;"",INDEX('RE-coustmer'!$D$4:$D$1300,MATCH($B973,'RE-coustmer'!$U$4:$U$1300,0),1),"")," ")</f>
        <v xml:space="preserve"> </v>
      </c>
      <c r="E973" s="35" t="str">
        <f t="shared" ref="E973" si="1673">IF(AND($C$1&lt;&gt;"",ISNUMBER(B973)),"مرتجع عميل","")</f>
        <v/>
      </c>
      <c r="F973" s="18" t="str">
        <f>IFERROR(IF($C$1&lt;&gt;"",INDEX('RE-coustmer'!$G$4:$G$1300,MATCH($B973,OUT!$U$4:$U$1300,0),1),"")," ")</f>
        <v xml:space="preserve"> </v>
      </c>
      <c r="G973" s="32" t="str">
        <f>IFERROR(IF($C$1&lt;&gt;"",INDEX('RE-coustmer'!$H$4:$H$1300,MATCH($B973,'RE-coustmer'!$U$4:$U$1300,0),1),"")," ")</f>
        <v xml:space="preserve"> </v>
      </c>
      <c r="H973" s="34" t="str">
        <f>IFERROR(IF($C$1&lt;&gt;"",INDEX('RE-coustmer'!$I$4:$I$1300,MATCH($B973,'RE-coustmer'!$U$4:$U$1300,0),1),"")," ")</f>
        <v xml:space="preserve"> </v>
      </c>
    </row>
    <row r="974" spans="2:8" ht="15.75">
      <c r="B974" s="8" t="str">
        <f t="shared" si="1656"/>
        <v/>
      </c>
      <c r="C974" s="36" t="str">
        <f>IFERROR(IF($C$1&lt;&gt;"",INDEX(OUT!$C$4:$C$1300,MATCH($B974,OUT!$U$4:$U$1300,0),1),"")," ")</f>
        <v xml:space="preserve"> </v>
      </c>
      <c r="D974" s="35" t="str">
        <f>IFERROR(IF($C$1&lt;&gt;"",INDEX(OUT!$D$4:$D$1300,MATCH($B974,OUT!$U$4:$U$1300,0),1),"")," ")</f>
        <v xml:space="preserve"> </v>
      </c>
      <c r="E974" s="35" t="str">
        <f t="shared" ref="E974" si="1674">IF(AND($C$1&lt;&gt;"",ISNUMBER(B974)),"منصرف","")</f>
        <v/>
      </c>
      <c r="F974" s="18" t="str">
        <f>IFERROR(IF($C$1&lt;&gt;"",INDEX(OUT!$G$4:$G$1300,MATCH($B974,OUT!$U$4:$U$1300,0),1),"")," ")</f>
        <v xml:space="preserve"> </v>
      </c>
      <c r="G974" s="32" t="str">
        <f>IFERROR(IF($C$1&lt;&gt;"",INDEX(OUT!$H$4:$H$1300,MATCH($B974,OUT!$U$4:$U$1300,0),1),"")," ")</f>
        <v xml:space="preserve"> </v>
      </c>
      <c r="H974" s="34" t="str">
        <f>IFERROR(IF($C$1&lt;&gt;"",INDEX(OUT!$I$4:$I$1300,MATCH($B974,OUT!$U$4:$U$1300,0),1),"")," ")</f>
        <v xml:space="preserve"> </v>
      </c>
    </row>
    <row r="975" spans="2:8" ht="15.75">
      <c r="B975" s="31" t="str">
        <f t="shared" si="1658"/>
        <v/>
      </c>
      <c r="C975" s="36" t="str">
        <f>IFERROR(IF($C$1&lt;&gt;"",INDEX('RE-Supplier'!$C$4:$C$1300,MATCH($B975,'RE-Supplier'!$U$4:$U$1300,0),1),"")," ")</f>
        <v xml:space="preserve"> </v>
      </c>
      <c r="D975" s="35" t="str">
        <f>IFERROR(IF($C$1&lt;&gt;"",INDEX('RE-Supplier'!$D$4:$D$1300,MATCH($B975,'RE-Supplier'!$U$4:$U$1300,0),1),"")," ")</f>
        <v xml:space="preserve"> </v>
      </c>
      <c r="E975" s="35" t="str">
        <f t="shared" ref="E975" si="1675">IF(AND($C$1&lt;&gt;"",ISNUMBER(B975)),"مرتجع مورد","")</f>
        <v/>
      </c>
      <c r="F975" s="18" t="str">
        <f>IFERROR(IF($C$1&lt;&gt;"",INDEX('RE-Supplier'!$G$4:$G$1300,MATCH($B975,'RE-Supplier'!$U$4:$U$1300,0),1),"")," ")</f>
        <v xml:space="preserve"> </v>
      </c>
      <c r="G975" s="32" t="str">
        <f>IFERROR(IF($C$1&lt;&gt;"",INDEX('RE-Supplier'!$H$4:$H$1300,MATCH($B975,'RE-Supplier'!$U$4:$U$1300,0),1),"")," ")</f>
        <v xml:space="preserve"> </v>
      </c>
      <c r="H975" s="34" t="str">
        <f>IFERROR(IF($C$1&lt;&gt;"",INDEX('RE-Supplier'!$I$4:$I$1300,MATCH($B975,'RE-Supplier'!$U$4:$U$1300,0),1),"")," ")</f>
        <v xml:space="preserve"> </v>
      </c>
    </row>
    <row r="976" spans="2:8" ht="15.75">
      <c r="B976" s="29" t="str">
        <f t="shared" si="1652"/>
        <v/>
      </c>
      <c r="C976" s="36" t="str">
        <f>IFERROR(IF($C$1&lt;&gt;"",INDEX(ADD!$C$4:$C$1300,MATCH($B976,ADD!$U$4:$U$1300,0),1),"")," ")</f>
        <v xml:space="preserve"> </v>
      </c>
      <c r="D976" s="35" t="str">
        <f>IFERROR(IF($C$1&lt;&gt;"",INDEX(ADD!$D$4:$D$1300,MATCH($B976,ADD!$U$4:$U$1300,0),1),"")," ")</f>
        <v xml:space="preserve"> </v>
      </c>
      <c r="E976" s="35" t="str">
        <f t="shared" ref="E976" si="1676">IF(AND($C$1&lt;&gt;"",ISNUMBER(B976)),"وارد","")</f>
        <v/>
      </c>
      <c r="F976" s="18" t="str">
        <f>IFERROR(IF($C$1&lt;&gt;"",INDEX(ADD!$G$4:$G$1300,MATCH($B976,ADD!$U$4:$U$1300,0),1),"")," ")</f>
        <v xml:space="preserve"> </v>
      </c>
      <c r="G976" s="32" t="str">
        <f>IFERROR(IF($C$1&lt;&gt;"",INDEX(ADD!$H$4:$H$1300,MATCH($B976,ADD!$U$4:$U$1300,0),1),"")," ")</f>
        <v xml:space="preserve"> </v>
      </c>
      <c r="H976" s="34" t="str">
        <f>IFERROR(IF($C$1&lt;&gt;"",INDEX(ADD!$I$4:$I$1300,MATCH($B976,ADD!$U$4:$U$1300,0),1),"")," ")</f>
        <v xml:space="preserve"> </v>
      </c>
    </row>
    <row r="977" spans="2:8" ht="15.75">
      <c r="B977" s="30" t="str">
        <f t="shared" si="1654"/>
        <v/>
      </c>
      <c r="C977" s="36" t="str">
        <f>IFERROR(IF($C$1&lt;&gt;"",INDEX('RE-coustmer'!$C$4:$C$1300,MATCH($B977,'RE-coustmer'!$U$4:$U$1300,0),1),"")," ")</f>
        <v xml:space="preserve"> </v>
      </c>
      <c r="D977" s="35" t="str">
        <f>IFERROR(IF($C$1&lt;&gt;"",INDEX('RE-coustmer'!$D$4:$D$1300,MATCH($B977,'RE-coustmer'!$U$4:$U$1300,0),1),"")," ")</f>
        <v xml:space="preserve"> </v>
      </c>
      <c r="E977" s="35" t="str">
        <f t="shared" ref="E977" si="1677">IF(AND($C$1&lt;&gt;"",ISNUMBER(B977)),"مرتجع عميل","")</f>
        <v/>
      </c>
      <c r="F977" s="18" t="str">
        <f>IFERROR(IF($C$1&lt;&gt;"",INDEX('RE-coustmer'!$G$4:$G$1300,MATCH($B977,OUT!$U$4:$U$1300,0),1),"")," ")</f>
        <v xml:space="preserve"> </v>
      </c>
      <c r="G977" s="32" t="str">
        <f>IFERROR(IF($C$1&lt;&gt;"",INDEX('RE-coustmer'!$H$4:$H$1300,MATCH($B977,'RE-coustmer'!$U$4:$U$1300,0),1),"")," ")</f>
        <v xml:space="preserve"> </v>
      </c>
      <c r="H977" s="34" t="str">
        <f>IFERROR(IF($C$1&lt;&gt;"",INDEX('RE-coustmer'!$I$4:$I$1300,MATCH($B977,'RE-coustmer'!$U$4:$U$1300,0),1),"")," ")</f>
        <v xml:space="preserve"> </v>
      </c>
    </row>
    <row r="978" spans="2:8" ht="15.75">
      <c r="B978" s="8" t="str">
        <f t="shared" si="1656"/>
        <v/>
      </c>
      <c r="C978" s="36" t="str">
        <f>IFERROR(IF($C$1&lt;&gt;"",INDEX(OUT!$C$4:$C$1300,MATCH($B978,OUT!$U$4:$U$1300,0),1),"")," ")</f>
        <v xml:space="preserve"> </v>
      </c>
      <c r="D978" s="35" t="str">
        <f>IFERROR(IF($C$1&lt;&gt;"",INDEX(OUT!$D$4:$D$1300,MATCH($B978,OUT!$U$4:$U$1300,0),1),"")," ")</f>
        <v xml:space="preserve"> </v>
      </c>
      <c r="E978" s="35" t="str">
        <f t="shared" ref="E978" si="1678">IF(AND($C$1&lt;&gt;"",ISNUMBER(B978)),"منصرف","")</f>
        <v/>
      </c>
      <c r="F978" s="18" t="str">
        <f>IFERROR(IF($C$1&lt;&gt;"",INDEX(OUT!$G$4:$G$1300,MATCH($B978,OUT!$U$4:$U$1300,0),1),"")," ")</f>
        <v xml:space="preserve"> </v>
      </c>
      <c r="G978" s="32" t="str">
        <f>IFERROR(IF($C$1&lt;&gt;"",INDEX(OUT!$H$4:$H$1300,MATCH($B978,OUT!$U$4:$U$1300,0),1),"")," ")</f>
        <v xml:space="preserve"> </v>
      </c>
      <c r="H978" s="34" t="str">
        <f>IFERROR(IF($C$1&lt;&gt;"",INDEX(OUT!$I$4:$I$1300,MATCH($B978,OUT!$U$4:$U$1300,0),1),"")," ")</f>
        <v xml:space="preserve"> </v>
      </c>
    </row>
    <row r="979" spans="2:8" ht="15.75">
      <c r="B979" s="31" t="str">
        <f t="shared" si="1658"/>
        <v/>
      </c>
      <c r="C979" s="36" t="str">
        <f>IFERROR(IF($C$1&lt;&gt;"",INDEX('RE-Supplier'!$C$4:$C$1300,MATCH($B979,'RE-Supplier'!$U$4:$U$1300,0),1),"")," ")</f>
        <v xml:space="preserve"> </v>
      </c>
      <c r="D979" s="35" t="str">
        <f>IFERROR(IF($C$1&lt;&gt;"",INDEX('RE-Supplier'!$D$4:$D$1300,MATCH($B979,'RE-Supplier'!$U$4:$U$1300,0),1),"")," ")</f>
        <v xml:space="preserve"> </v>
      </c>
      <c r="E979" s="35" t="str">
        <f t="shared" ref="E979" si="1679">IF(AND($C$1&lt;&gt;"",ISNUMBER(B979)),"مرتجع مورد","")</f>
        <v/>
      </c>
      <c r="F979" s="18" t="str">
        <f>IFERROR(IF($C$1&lt;&gt;"",INDEX('RE-Supplier'!$G$4:$G$1300,MATCH($B979,'RE-Supplier'!$U$4:$U$1300,0),1),"")," ")</f>
        <v xml:space="preserve"> </v>
      </c>
      <c r="G979" s="32" t="str">
        <f>IFERROR(IF($C$1&lt;&gt;"",INDEX('RE-Supplier'!$H$4:$H$1300,MATCH($B979,'RE-Supplier'!$U$4:$U$1300,0),1),"")," ")</f>
        <v xml:space="preserve"> </v>
      </c>
      <c r="H979" s="34" t="str">
        <f>IFERROR(IF($C$1&lt;&gt;"",INDEX('RE-Supplier'!$I$4:$I$1300,MATCH($B979,'RE-Supplier'!$U$4:$U$1300,0),1),"")," ")</f>
        <v xml:space="preserve"> </v>
      </c>
    </row>
    <row r="980" spans="2:8" ht="15.75">
      <c r="B980" s="29" t="str">
        <f t="shared" si="1652"/>
        <v/>
      </c>
      <c r="C980" s="36" t="str">
        <f>IFERROR(IF($C$1&lt;&gt;"",INDEX(ADD!$C$4:$C$1300,MATCH($B980,ADD!$U$4:$U$1300,0),1),"")," ")</f>
        <v xml:space="preserve"> </v>
      </c>
      <c r="D980" s="35" t="str">
        <f>IFERROR(IF($C$1&lt;&gt;"",INDEX(ADD!$D$4:$D$1300,MATCH($B980,ADD!$U$4:$U$1300,0),1),"")," ")</f>
        <v xml:space="preserve"> </v>
      </c>
      <c r="E980" s="35" t="str">
        <f t="shared" ref="E980" si="1680">IF(AND($C$1&lt;&gt;"",ISNUMBER(B980)),"وارد","")</f>
        <v/>
      </c>
      <c r="F980" s="18" t="str">
        <f>IFERROR(IF($C$1&lt;&gt;"",INDEX(ADD!$G$4:$G$1300,MATCH($B980,ADD!$U$4:$U$1300,0),1),"")," ")</f>
        <v xml:space="preserve"> </v>
      </c>
      <c r="G980" s="32" t="str">
        <f>IFERROR(IF($C$1&lt;&gt;"",INDEX(ADD!$H$4:$H$1300,MATCH($B980,ADD!$U$4:$U$1300,0),1),"")," ")</f>
        <v xml:space="preserve"> </v>
      </c>
      <c r="H980" s="34" t="str">
        <f>IFERROR(IF($C$1&lt;&gt;"",INDEX(ADD!$I$4:$I$1300,MATCH($B980,ADD!$U$4:$U$1300,0),1),"")," ")</f>
        <v xml:space="preserve"> </v>
      </c>
    </row>
    <row r="981" spans="2:8" ht="15.75">
      <c r="B981" s="30" t="str">
        <f t="shared" si="1654"/>
        <v/>
      </c>
      <c r="C981" s="36" t="str">
        <f>IFERROR(IF($C$1&lt;&gt;"",INDEX('RE-coustmer'!$C$4:$C$1300,MATCH($B981,'RE-coustmer'!$U$4:$U$1300,0),1),"")," ")</f>
        <v xml:space="preserve"> </v>
      </c>
      <c r="D981" s="35" t="str">
        <f>IFERROR(IF($C$1&lt;&gt;"",INDEX('RE-coustmer'!$D$4:$D$1300,MATCH($B981,'RE-coustmer'!$U$4:$U$1300,0),1),"")," ")</f>
        <v xml:space="preserve"> </v>
      </c>
      <c r="E981" s="35" t="str">
        <f t="shared" ref="E981" si="1681">IF(AND($C$1&lt;&gt;"",ISNUMBER(B981)),"مرتجع عميل","")</f>
        <v/>
      </c>
      <c r="F981" s="18" t="str">
        <f>IFERROR(IF($C$1&lt;&gt;"",INDEX('RE-coustmer'!$G$4:$G$1300,MATCH($B981,OUT!$U$4:$U$1300,0),1),"")," ")</f>
        <v xml:space="preserve"> </v>
      </c>
      <c r="G981" s="32" t="str">
        <f>IFERROR(IF($C$1&lt;&gt;"",INDEX('RE-coustmer'!$H$4:$H$1300,MATCH($B981,'RE-coustmer'!$U$4:$U$1300,0),1),"")," ")</f>
        <v xml:space="preserve"> </v>
      </c>
      <c r="H981" s="34" t="str">
        <f>IFERROR(IF($C$1&lt;&gt;"",INDEX('RE-coustmer'!$I$4:$I$1300,MATCH($B981,'RE-coustmer'!$U$4:$U$1300,0),1),"")," ")</f>
        <v xml:space="preserve"> </v>
      </c>
    </row>
    <row r="982" spans="2:8" ht="15.75">
      <c r="B982" s="8" t="str">
        <f t="shared" si="1656"/>
        <v/>
      </c>
      <c r="C982" s="36" t="str">
        <f>IFERROR(IF($C$1&lt;&gt;"",INDEX(OUT!$C$4:$C$1300,MATCH($B982,OUT!$U$4:$U$1300,0),1),"")," ")</f>
        <v xml:space="preserve"> </v>
      </c>
      <c r="D982" s="35" t="str">
        <f>IFERROR(IF($C$1&lt;&gt;"",INDEX(OUT!$D$4:$D$1300,MATCH($B982,OUT!$U$4:$U$1300,0),1),"")," ")</f>
        <v xml:space="preserve"> </v>
      </c>
      <c r="E982" s="35" t="str">
        <f t="shared" ref="E982" si="1682">IF(AND($C$1&lt;&gt;"",ISNUMBER(B982)),"منصرف","")</f>
        <v/>
      </c>
      <c r="F982" s="18" t="str">
        <f>IFERROR(IF($C$1&lt;&gt;"",INDEX(OUT!$G$4:$G$1300,MATCH($B982,OUT!$U$4:$U$1300,0),1),"")," ")</f>
        <v xml:space="preserve"> </v>
      </c>
      <c r="G982" s="32" t="str">
        <f>IFERROR(IF($C$1&lt;&gt;"",INDEX(OUT!$H$4:$H$1300,MATCH($B982,OUT!$U$4:$U$1300,0),1),"")," ")</f>
        <v xml:space="preserve"> </v>
      </c>
      <c r="H982" s="34" t="str">
        <f>IFERROR(IF($C$1&lt;&gt;"",INDEX(OUT!$I$4:$I$1300,MATCH($B982,OUT!$U$4:$U$1300,0),1),"")," ")</f>
        <v xml:space="preserve"> </v>
      </c>
    </row>
    <row r="983" spans="2:8" ht="15.75">
      <c r="B983" s="31" t="str">
        <f t="shared" si="1658"/>
        <v/>
      </c>
      <c r="C983" s="36" t="str">
        <f>IFERROR(IF($C$1&lt;&gt;"",INDEX('RE-Supplier'!$C$4:$C$1300,MATCH($B983,'RE-Supplier'!$U$4:$U$1300,0),1),"")," ")</f>
        <v xml:space="preserve"> </v>
      </c>
      <c r="D983" s="35" t="str">
        <f>IFERROR(IF($C$1&lt;&gt;"",INDEX('RE-Supplier'!$D$4:$D$1300,MATCH($B983,'RE-Supplier'!$U$4:$U$1300,0),1),"")," ")</f>
        <v xml:space="preserve"> </v>
      </c>
      <c r="E983" s="35" t="str">
        <f t="shared" ref="E983" si="1683">IF(AND($C$1&lt;&gt;"",ISNUMBER(B983)),"مرتجع مورد","")</f>
        <v/>
      </c>
      <c r="F983" s="18" t="str">
        <f>IFERROR(IF($C$1&lt;&gt;"",INDEX('RE-Supplier'!$G$4:$G$1300,MATCH($B983,'RE-Supplier'!$U$4:$U$1300,0),1),"")," ")</f>
        <v xml:space="preserve"> </v>
      </c>
      <c r="G983" s="32" t="str">
        <f>IFERROR(IF($C$1&lt;&gt;"",INDEX('RE-Supplier'!$H$4:$H$1300,MATCH($B983,'RE-Supplier'!$U$4:$U$1300,0),1),"")," ")</f>
        <v xml:space="preserve"> </v>
      </c>
      <c r="H983" s="34" t="str">
        <f>IFERROR(IF($C$1&lt;&gt;"",INDEX('RE-Supplier'!$I$4:$I$1300,MATCH($B983,'RE-Supplier'!$U$4:$U$1300,0),1),"")," ")</f>
        <v xml:space="preserve"> </v>
      </c>
    </row>
    <row r="984" spans="2:8" ht="15.75">
      <c r="B984" s="29" t="str">
        <f t="shared" si="1652"/>
        <v/>
      </c>
      <c r="C984" s="36" t="str">
        <f>IFERROR(IF($C$1&lt;&gt;"",INDEX(ADD!$C$4:$C$1300,MATCH($B984,ADD!$U$4:$U$1300,0),1),"")," ")</f>
        <v xml:space="preserve"> </v>
      </c>
      <c r="D984" s="35" t="str">
        <f>IFERROR(IF($C$1&lt;&gt;"",INDEX(ADD!$D$4:$D$1300,MATCH($B984,ADD!$U$4:$U$1300,0),1),"")," ")</f>
        <v xml:space="preserve"> </v>
      </c>
      <c r="E984" s="35" t="str">
        <f t="shared" ref="E984" si="1684">IF(AND($C$1&lt;&gt;"",ISNUMBER(B984)),"وارد","")</f>
        <v/>
      </c>
      <c r="F984" s="18" t="str">
        <f>IFERROR(IF($C$1&lt;&gt;"",INDEX(ADD!$G$4:$G$1300,MATCH($B984,ADD!$U$4:$U$1300,0),1),"")," ")</f>
        <v xml:space="preserve"> </v>
      </c>
      <c r="G984" s="32" t="str">
        <f>IFERROR(IF($C$1&lt;&gt;"",INDEX(ADD!$H$4:$H$1300,MATCH($B984,ADD!$U$4:$U$1300,0),1),"")," ")</f>
        <v xml:space="preserve"> </v>
      </c>
      <c r="H984" s="34" t="str">
        <f>IFERROR(IF($C$1&lt;&gt;"",INDEX(ADD!$I$4:$I$1300,MATCH($B984,ADD!$U$4:$U$1300,0),1),"")," ")</f>
        <v xml:space="preserve"> </v>
      </c>
    </row>
    <row r="985" spans="2:8" ht="15.75">
      <c r="B985" s="30" t="str">
        <f t="shared" si="1654"/>
        <v/>
      </c>
      <c r="C985" s="36" t="str">
        <f>IFERROR(IF($C$1&lt;&gt;"",INDEX('RE-coustmer'!$C$4:$C$1300,MATCH($B985,'RE-coustmer'!$U$4:$U$1300,0),1),"")," ")</f>
        <v xml:space="preserve"> </v>
      </c>
      <c r="D985" s="35" t="str">
        <f>IFERROR(IF($C$1&lt;&gt;"",INDEX('RE-coustmer'!$D$4:$D$1300,MATCH($B985,'RE-coustmer'!$U$4:$U$1300,0),1),"")," ")</f>
        <v xml:space="preserve"> </v>
      </c>
      <c r="E985" s="35" t="str">
        <f t="shared" ref="E985" si="1685">IF(AND($C$1&lt;&gt;"",ISNUMBER(B985)),"مرتجع عميل","")</f>
        <v/>
      </c>
      <c r="F985" s="18" t="str">
        <f>IFERROR(IF($C$1&lt;&gt;"",INDEX('RE-coustmer'!$G$4:$G$1300,MATCH($B985,OUT!$U$4:$U$1300,0),1),"")," ")</f>
        <v xml:space="preserve"> </v>
      </c>
      <c r="G985" s="32" t="str">
        <f>IFERROR(IF($C$1&lt;&gt;"",INDEX('RE-coustmer'!$H$4:$H$1300,MATCH($B985,'RE-coustmer'!$U$4:$U$1300,0),1),"")," ")</f>
        <v xml:space="preserve"> </v>
      </c>
      <c r="H985" s="34" t="str">
        <f>IFERROR(IF($C$1&lt;&gt;"",INDEX('RE-coustmer'!$I$4:$I$1300,MATCH($B985,'RE-coustmer'!$U$4:$U$1300,0),1),"")," ")</f>
        <v xml:space="preserve"> </v>
      </c>
    </row>
    <row r="986" spans="2:8" ht="15.75">
      <c r="B986" s="8" t="str">
        <f t="shared" si="1656"/>
        <v/>
      </c>
      <c r="C986" s="36" t="str">
        <f>IFERROR(IF($C$1&lt;&gt;"",INDEX(OUT!$C$4:$C$1300,MATCH($B986,OUT!$U$4:$U$1300,0),1),"")," ")</f>
        <v xml:space="preserve"> </v>
      </c>
      <c r="D986" s="35" t="str">
        <f>IFERROR(IF($C$1&lt;&gt;"",INDEX(OUT!$D$4:$D$1300,MATCH($B986,OUT!$U$4:$U$1300,0),1),"")," ")</f>
        <v xml:space="preserve"> </v>
      </c>
      <c r="E986" s="35" t="str">
        <f t="shared" ref="E986" si="1686">IF(AND($C$1&lt;&gt;"",ISNUMBER(B986)),"منصرف","")</f>
        <v/>
      </c>
      <c r="F986" s="18" t="str">
        <f>IFERROR(IF($C$1&lt;&gt;"",INDEX(OUT!$G$4:$G$1300,MATCH($B986,OUT!$U$4:$U$1300,0),1),"")," ")</f>
        <v xml:space="preserve"> </v>
      </c>
      <c r="G986" s="32" t="str">
        <f>IFERROR(IF($C$1&lt;&gt;"",INDEX(OUT!$H$4:$H$1300,MATCH($B986,OUT!$U$4:$U$1300,0),1),"")," ")</f>
        <v xml:space="preserve"> </v>
      </c>
      <c r="H986" s="34" t="str">
        <f>IFERROR(IF($C$1&lt;&gt;"",INDEX(OUT!$I$4:$I$1300,MATCH($B986,OUT!$U$4:$U$1300,0),1),"")," ")</f>
        <v xml:space="preserve"> </v>
      </c>
    </row>
    <row r="987" spans="2:8" ht="15.75">
      <c r="B987" s="31" t="str">
        <f t="shared" si="1658"/>
        <v/>
      </c>
      <c r="C987" s="36" t="str">
        <f>IFERROR(IF($C$1&lt;&gt;"",INDEX('RE-Supplier'!$C$4:$C$1300,MATCH($B987,'RE-Supplier'!$U$4:$U$1300,0),1),"")," ")</f>
        <v xml:space="preserve"> </v>
      </c>
      <c r="D987" s="35" t="str">
        <f>IFERROR(IF($C$1&lt;&gt;"",INDEX('RE-Supplier'!$D$4:$D$1300,MATCH($B987,'RE-Supplier'!$U$4:$U$1300,0),1),"")," ")</f>
        <v xml:space="preserve"> </v>
      </c>
      <c r="E987" s="35" t="str">
        <f t="shared" ref="E987" si="1687">IF(AND($C$1&lt;&gt;"",ISNUMBER(B987)),"مرتجع مورد","")</f>
        <v/>
      </c>
      <c r="F987" s="18" t="str">
        <f>IFERROR(IF($C$1&lt;&gt;"",INDEX('RE-Supplier'!$G$4:$G$1300,MATCH($B987,'RE-Supplier'!$U$4:$U$1300,0),1),"")," ")</f>
        <v xml:space="preserve"> </v>
      </c>
      <c r="G987" s="32" t="str">
        <f>IFERROR(IF($C$1&lt;&gt;"",INDEX('RE-Supplier'!$H$4:$H$1300,MATCH($B987,'RE-Supplier'!$U$4:$U$1300,0),1),"")," ")</f>
        <v xml:space="preserve"> </v>
      </c>
      <c r="H987" s="34" t="str">
        <f>IFERROR(IF($C$1&lt;&gt;"",INDEX('RE-Supplier'!$I$4:$I$1300,MATCH($B987,'RE-Supplier'!$U$4:$U$1300,0),1),"")," ")</f>
        <v xml:space="preserve"> </v>
      </c>
    </row>
    <row r="988" spans="2:8" ht="15.75">
      <c r="B988" s="29" t="str">
        <f t="shared" si="1652"/>
        <v/>
      </c>
      <c r="C988" s="36" t="str">
        <f>IFERROR(IF($C$1&lt;&gt;"",INDEX(ADD!$C$4:$C$1300,MATCH($B988,ADD!$U$4:$U$1300,0),1),"")," ")</f>
        <v xml:space="preserve"> </v>
      </c>
      <c r="D988" s="35" t="str">
        <f>IFERROR(IF($C$1&lt;&gt;"",INDEX(ADD!$D$4:$D$1300,MATCH($B988,ADD!$U$4:$U$1300,0),1),"")," ")</f>
        <v xml:space="preserve"> </v>
      </c>
      <c r="E988" s="35" t="str">
        <f t="shared" ref="E988" si="1688">IF(AND($C$1&lt;&gt;"",ISNUMBER(B988)),"وارد","")</f>
        <v/>
      </c>
      <c r="F988" s="18" t="str">
        <f>IFERROR(IF($C$1&lt;&gt;"",INDEX(ADD!$G$4:$G$1300,MATCH($B988,ADD!$U$4:$U$1300,0),1),"")," ")</f>
        <v xml:space="preserve"> </v>
      </c>
      <c r="G988" s="32" t="str">
        <f>IFERROR(IF($C$1&lt;&gt;"",INDEX(ADD!$H$4:$H$1300,MATCH($B988,ADD!$U$4:$U$1300,0),1),"")," ")</f>
        <v xml:space="preserve"> </v>
      </c>
      <c r="H988" s="34" t="str">
        <f>IFERROR(IF($C$1&lt;&gt;"",INDEX(ADD!$I$4:$I$1300,MATCH($B988,ADD!$U$4:$U$1300,0),1),"")," ")</f>
        <v xml:space="preserve"> </v>
      </c>
    </row>
    <row r="989" spans="2:8" ht="15.75">
      <c r="B989" s="30" t="str">
        <f t="shared" si="1654"/>
        <v/>
      </c>
      <c r="C989" s="36" t="str">
        <f>IFERROR(IF($C$1&lt;&gt;"",INDEX('RE-coustmer'!$C$4:$C$1300,MATCH($B989,'RE-coustmer'!$U$4:$U$1300,0),1),"")," ")</f>
        <v xml:space="preserve"> </v>
      </c>
      <c r="D989" s="35" t="str">
        <f>IFERROR(IF($C$1&lt;&gt;"",INDEX('RE-coustmer'!$D$4:$D$1300,MATCH($B989,'RE-coustmer'!$U$4:$U$1300,0),1),"")," ")</f>
        <v xml:space="preserve"> </v>
      </c>
      <c r="E989" s="35" t="str">
        <f t="shared" ref="E989" si="1689">IF(AND($C$1&lt;&gt;"",ISNUMBER(B989)),"مرتجع عميل","")</f>
        <v/>
      </c>
      <c r="F989" s="18" t="str">
        <f>IFERROR(IF($C$1&lt;&gt;"",INDEX('RE-coustmer'!$G$4:$G$1300,MATCH($B989,OUT!$U$4:$U$1300,0),1),"")," ")</f>
        <v xml:space="preserve"> </v>
      </c>
      <c r="G989" s="32" t="str">
        <f>IFERROR(IF($C$1&lt;&gt;"",INDEX('RE-coustmer'!$H$4:$H$1300,MATCH($B989,'RE-coustmer'!$U$4:$U$1300,0),1),"")," ")</f>
        <v xml:space="preserve"> </v>
      </c>
      <c r="H989" s="34" t="str">
        <f>IFERROR(IF($C$1&lt;&gt;"",INDEX('RE-coustmer'!$I$4:$I$1300,MATCH($B989,'RE-coustmer'!$U$4:$U$1300,0),1),"")," ")</f>
        <v xml:space="preserve"> </v>
      </c>
    </row>
    <row r="990" spans="2:8" ht="15.75">
      <c r="B990" s="8" t="str">
        <f t="shared" si="1656"/>
        <v/>
      </c>
      <c r="C990" s="36" t="str">
        <f>IFERROR(IF($C$1&lt;&gt;"",INDEX(OUT!$C$4:$C$1300,MATCH($B990,OUT!$U$4:$U$1300,0),1),"")," ")</f>
        <v xml:space="preserve"> </v>
      </c>
      <c r="D990" s="35" t="str">
        <f>IFERROR(IF($C$1&lt;&gt;"",INDEX(OUT!$D$4:$D$1300,MATCH($B990,OUT!$U$4:$U$1300,0),1),"")," ")</f>
        <v xml:space="preserve"> </v>
      </c>
      <c r="E990" s="35" t="str">
        <f t="shared" ref="E990" si="1690">IF(AND($C$1&lt;&gt;"",ISNUMBER(B990)),"منصرف","")</f>
        <v/>
      </c>
      <c r="F990" s="18" t="str">
        <f>IFERROR(IF($C$1&lt;&gt;"",INDEX(OUT!$G$4:$G$1300,MATCH($B990,OUT!$U$4:$U$1300,0),1),"")," ")</f>
        <v xml:space="preserve"> </v>
      </c>
      <c r="G990" s="32" t="str">
        <f>IFERROR(IF($C$1&lt;&gt;"",INDEX(OUT!$H$4:$H$1300,MATCH($B990,OUT!$U$4:$U$1300,0),1),"")," ")</f>
        <v xml:space="preserve"> </v>
      </c>
      <c r="H990" s="34" t="str">
        <f>IFERROR(IF($C$1&lt;&gt;"",INDEX(OUT!$I$4:$I$1300,MATCH($B990,OUT!$U$4:$U$1300,0),1),"")," ")</f>
        <v xml:space="preserve"> </v>
      </c>
    </row>
    <row r="991" spans="2:8" ht="15.75">
      <c r="B991" s="31" t="str">
        <f t="shared" si="1658"/>
        <v/>
      </c>
      <c r="C991" s="36" t="str">
        <f>IFERROR(IF($C$1&lt;&gt;"",INDEX('RE-Supplier'!$C$4:$C$1300,MATCH($B991,'RE-Supplier'!$U$4:$U$1300,0),1),"")," ")</f>
        <v xml:space="preserve"> </v>
      </c>
      <c r="D991" s="35" t="str">
        <f>IFERROR(IF($C$1&lt;&gt;"",INDEX('RE-Supplier'!$D$4:$D$1300,MATCH($B991,'RE-Supplier'!$U$4:$U$1300,0),1),"")," ")</f>
        <v xml:space="preserve"> </v>
      </c>
      <c r="E991" s="35" t="str">
        <f t="shared" ref="E991" si="1691">IF(AND($C$1&lt;&gt;"",ISNUMBER(B991)),"مرتجع مورد","")</f>
        <v/>
      </c>
      <c r="F991" s="18" t="str">
        <f>IFERROR(IF($C$1&lt;&gt;"",INDEX('RE-Supplier'!$G$4:$G$1300,MATCH($B991,'RE-Supplier'!$U$4:$U$1300,0),1),"")," ")</f>
        <v xml:space="preserve"> </v>
      </c>
      <c r="G991" s="32" t="str">
        <f>IFERROR(IF($C$1&lt;&gt;"",INDEX('RE-Supplier'!$H$4:$H$1300,MATCH($B991,'RE-Supplier'!$U$4:$U$1300,0),1),"")," ")</f>
        <v xml:space="preserve"> </v>
      </c>
      <c r="H991" s="34" t="str">
        <f>IFERROR(IF($C$1&lt;&gt;"",INDEX('RE-Supplier'!$I$4:$I$1300,MATCH($B991,'RE-Supplier'!$U$4:$U$1300,0),1),"")," ")</f>
        <v xml:space="preserve"> </v>
      </c>
    </row>
    <row r="992" spans="2:8" ht="15.75">
      <c r="B992" s="29" t="str">
        <f t="shared" si="1652"/>
        <v/>
      </c>
      <c r="C992" s="36" t="str">
        <f>IFERROR(IF($C$1&lt;&gt;"",INDEX(ADD!$C$4:$C$1300,MATCH($B992,ADD!$U$4:$U$1300,0),1),"")," ")</f>
        <v xml:space="preserve"> </v>
      </c>
      <c r="D992" s="35" t="str">
        <f>IFERROR(IF($C$1&lt;&gt;"",INDEX(ADD!$D$4:$D$1300,MATCH($B992,ADD!$U$4:$U$1300,0),1),"")," ")</f>
        <v xml:space="preserve"> </v>
      </c>
      <c r="E992" s="35" t="str">
        <f t="shared" ref="E992" si="1692">IF(AND($C$1&lt;&gt;"",ISNUMBER(B992)),"وارد","")</f>
        <v/>
      </c>
      <c r="F992" s="18" t="str">
        <f>IFERROR(IF($C$1&lt;&gt;"",INDEX(ADD!$G$4:$G$1300,MATCH($B992,ADD!$U$4:$U$1300,0),1),"")," ")</f>
        <v xml:space="preserve"> </v>
      </c>
      <c r="G992" s="32" t="str">
        <f>IFERROR(IF($C$1&lt;&gt;"",INDEX(ADD!$H$4:$H$1300,MATCH($B992,ADD!$U$4:$U$1300,0),1),"")," ")</f>
        <v xml:space="preserve"> </v>
      </c>
      <c r="H992" s="34" t="str">
        <f>IFERROR(IF($C$1&lt;&gt;"",INDEX(ADD!$I$4:$I$1300,MATCH($B992,ADD!$U$4:$U$1300,0),1),"")," ")</f>
        <v xml:space="preserve"> </v>
      </c>
    </row>
    <row r="993" spans="2:8" ht="15.75">
      <c r="B993" s="30" t="str">
        <f t="shared" si="1654"/>
        <v/>
      </c>
      <c r="C993" s="36" t="str">
        <f>IFERROR(IF($C$1&lt;&gt;"",INDEX('RE-coustmer'!$C$4:$C$1300,MATCH($B993,'RE-coustmer'!$U$4:$U$1300,0),1),"")," ")</f>
        <v xml:space="preserve"> </v>
      </c>
      <c r="D993" s="35" t="str">
        <f>IFERROR(IF($C$1&lt;&gt;"",INDEX('RE-coustmer'!$D$4:$D$1300,MATCH($B993,'RE-coustmer'!$U$4:$U$1300,0),1),"")," ")</f>
        <v xml:space="preserve"> </v>
      </c>
      <c r="E993" s="35" t="str">
        <f t="shared" ref="E993" si="1693">IF(AND($C$1&lt;&gt;"",ISNUMBER(B993)),"مرتجع عميل","")</f>
        <v/>
      </c>
      <c r="F993" s="18" t="str">
        <f>IFERROR(IF($C$1&lt;&gt;"",INDEX('RE-coustmer'!$G$4:$G$1300,MATCH($B993,OUT!$U$4:$U$1300,0),1),"")," ")</f>
        <v xml:space="preserve"> </v>
      </c>
      <c r="G993" s="32" t="str">
        <f>IFERROR(IF($C$1&lt;&gt;"",INDEX('RE-coustmer'!$H$4:$H$1300,MATCH($B993,'RE-coustmer'!$U$4:$U$1300,0),1),"")," ")</f>
        <v xml:space="preserve"> </v>
      </c>
      <c r="H993" s="34" t="str">
        <f>IFERROR(IF($C$1&lt;&gt;"",INDEX('RE-coustmer'!$I$4:$I$1300,MATCH($B993,'RE-coustmer'!$U$4:$U$1300,0),1),"")," ")</f>
        <v xml:space="preserve"> </v>
      </c>
    </row>
    <row r="994" spans="2:8" ht="15.75">
      <c r="B994" s="8" t="str">
        <f t="shared" si="1656"/>
        <v/>
      </c>
      <c r="C994" s="36" t="str">
        <f>IFERROR(IF($C$1&lt;&gt;"",INDEX(OUT!$C$4:$C$1300,MATCH($B994,OUT!$U$4:$U$1300,0),1),"")," ")</f>
        <v xml:space="preserve"> </v>
      </c>
      <c r="D994" s="35" t="str">
        <f>IFERROR(IF($C$1&lt;&gt;"",INDEX(OUT!$D$4:$D$1300,MATCH($B994,OUT!$U$4:$U$1300,0),1),"")," ")</f>
        <v xml:space="preserve"> </v>
      </c>
      <c r="E994" s="35" t="str">
        <f t="shared" ref="E994" si="1694">IF(AND($C$1&lt;&gt;"",ISNUMBER(B994)),"منصرف","")</f>
        <v/>
      </c>
      <c r="F994" s="18" t="str">
        <f>IFERROR(IF($C$1&lt;&gt;"",INDEX(OUT!$G$4:$G$1300,MATCH($B994,OUT!$U$4:$U$1300,0),1),"")," ")</f>
        <v xml:space="preserve"> </v>
      </c>
      <c r="G994" s="32" t="str">
        <f>IFERROR(IF($C$1&lt;&gt;"",INDEX(OUT!$H$4:$H$1300,MATCH($B994,OUT!$U$4:$U$1300,0),1),"")," ")</f>
        <v xml:space="preserve"> </v>
      </c>
      <c r="H994" s="34" t="str">
        <f>IFERROR(IF($C$1&lt;&gt;"",INDEX(OUT!$I$4:$I$1300,MATCH($B994,OUT!$U$4:$U$1300,0),1),"")," ")</f>
        <v xml:space="preserve"> </v>
      </c>
    </row>
    <row r="995" spans="2:8" ht="15.75">
      <c r="B995" s="31" t="str">
        <f t="shared" si="1658"/>
        <v/>
      </c>
      <c r="C995" s="36" t="str">
        <f>IFERROR(IF($C$1&lt;&gt;"",INDEX('RE-Supplier'!$C$4:$C$1300,MATCH($B995,'RE-Supplier'!$U$4:$U$1300,0),1),"")," ")</f>
        <v xml:space="preserve"> </v>
      </c>
      <c r="D995" s="35" t="str">
        <f>IFERROR(IF($C$1&lt;&gt;"",INDEX('RE-Supplier'!$D$4:$D$1300,MATCH($B995,'RE-Supplier'!$U$4:$U$1300,0),1),"")," ")</f>
        <v xml:space="preserve"> </v>
      </c>
      <c r="E995" s="35" t="str">
        <f t="shared" ref="E995" si="1695">IF(AND($C$1&lt;&gt;"",ISNUMBER(B995)),"مرتجع مورد","")</f>
        <v/>
      </c>
      <c r="F995" s="18" t="str">
        <f>IFERROR(IF($C$1&lt;&gt;"",INDEX('RE-Supplier'!$G$4:$G$1300,MATCH($B995,'RE-Supplier'!$U$4:$U$1300,0),1),"")," ")</f>
        <v xml:space="preserve"> </v>
      </c>
      <c r="G995" s="32" t="str">
        <f>IFERROR(IF($C$1&lt;&gt;"",INDEX('RE-Supplier'!$H$4:$H$1300,MATCH($B995,'RE-Supplier'!$U$4:$U$1300,0),1),"")," ")</f>
        <v xml:space="preserve"> </v>
      </c>
      <c r="H995" s="34" t="str">
        <f>IFERROR(IF($C$1&lt;&gt;"",INDEX('RE-Supplier'!$I$4:$I$1300,MATCH($B995,'RE-Supplier'!$U$4:$U$1300,0),1),"")," ")</f>
        <v xml:space="preserve"> </v>
      </c>
    </row>
    <row r="996" spans="2:8" ht="15.75">
      <c r="B996" s="29" t="str">
        <f t="shared" si="1652"/>
        <v/>
      </c>
      <c r="C996" s="36" t="str">
        <f>IFERROR(IF($C$1&lt;&gt;"",INDEX(ADD!$C$4:$C$1300,MATCH($B996,ADD!$U$4:$U$1300,0),1),"")," ")</f>
        <v xml:space="preserve"> </v>
      </c>
      <c r="D996" s="35" t="str">
        <f>IFERROR(IF($C$1&lt;&gt;"",INDEX(ADD!$D$4:$D$1300,MATCH($B996,ADD!$U$4:$U$1300,0),1),"")," ")</f>
        <v xml:space="preserve"> </v>
      </c>
      <c r="E996" s="35" t="str">
        <f t="shared" ref="E996" si="1696">IF(AND($C$1&lt;&gt;"",ISNUMBER(B996)),"وارد","")</f>
        <v/>
      </c>
      <c r="F996" s="18" t="str">
        <f>IFERROR(IF($C$1&lt;&gt;"",INDEX(ADD!$G$4:$G$1300,MATCH($B996,ADD!$U$4:$U$1300,0),1),"")," ")</f>
        <v xml:space="preserve"> </v>
      </c>
      <c r="G996" s="32" t="str">
        <f>IFERROR(IF($C$1&lt;&gt;"",INDEX(ADD!$H$4:$H$1300,MATCH($B996,ADD!$U$4:$U$1300,0),1),"")," ")</f>
        <v xml:space="preserve"> </v>
      </c>
      <c r="H996" s="34" t="str">
        <f>IFERROR(IF($C$1&lt;&gt;"",INDEX(ADD!$I$4:$I$1300,MATCH($B996,ADD!$U$4:$U$1300,0),1),"")," ")</f>
        <v xml:space="preserve"> </v>
      </c>
    </row>
    <row r="997" spans="2:8" ht="15.75">
      <c r="B997" s="30" t="str">
        <f t="shared" si="1654"/>
        <v/>
      </c>
      <c r="C997" s="36" t="str">
        <f>IFERROR(IF($C$1&lt;&gt;"",INDEX('RE-coustmer'!$C$4:$C$1300,MATCH($B997,'RE-coustmer'!$U$4:$U$1300,0),1),"")," ")</f>
        <v xml:space="preserve"> </v>
      </c>
      <c r="D997" s="35" t="str">
        <f>IFERROR(IF($C$1&lt;&gt;"",INDEX('RE-coustmer'!$D$4:$D$1300,MATCH($B997,'RE-coustmer'!$U$4:$U$1300,0),1),"")," ")</f>
        <v xml:space="preserve"> </v>
      </c>
      <c r="E997" s="35" t="str">
        <f t="shared" ref="E997" si="1697">IF(AND($C$1&lt;&gt;"",ISNUMBER(B997)),"مرتجع عميل","")</f>
        <v/>
      </c>
      <c r="F997" s="18" t="str">
        <f>IFERROR(IF($C$1&lt;&gt;"",INDEX('RE-coustmer'!$G$4:$G$1300,MATCH($B997,OUT!$U$4:$U$1300,0),1),"")," ")</f>
        <v xml:space="preserve"> </v>
      </c>
      <c r="G997" s="32" t="str">
        <f>IFERROR(IF($C$1&lt;&gt;"",INDEX('RE-coustmer'!$H$4:$H$1300,MATCH($B997,'RE-coustmer'!$U$4:$U$1300,0),1),"")," ")</f>
        <v xml:space="preserve"> </v>
      </c>
      <c r="H997" s="34" t="str">
        <f>IFERROR(IF($C$1&lt;&gt;"",INDEX('RE-coustmer'!$I$4:$I$1300,MATCH($B997,'RE-coustmer'!$U$4:$U$1300,0),1),"")," ")</f>
        <v xml:space="preserve"> </v>
      </c>
    </row>
    <row r="998" spans="2:8" ht="15.75">
      <c r="B998" s="8" t="str">
        <f t="shared" si="1656"/>
        <v/>
      </c>
      <c r="C998" s="36" t="str">
        <f>IFERROR(IF($C$1&lt;&gt;"",INDEX(OUT!$C$4:$C$1300,MATCH($B998,OUT!$U$4:$U$1300,0),1),"")," ")</f>
        <v xml:space="preserve"> </v>
      </c>
      <c r="D998" s="35" t="str">
        <f>IFERROR(IF($C$1&lt;&gt;"",INDEX(OUT!$D$4:$D$1300,MATCH($B998,OUT!$U$4:$U$1300,0),1),"")," ")</f>
        <v xml:space="preserve"> </v>
      </c>
      <c r="E998" s="35" t="str">
        <f t="shared" ref="E998" si="1698">IF(AND($C$1&lt;&gt;"",ISNUMBER(B998)),"منصرف","")</f>
        <v/>
      </c>
      <c r="F998" s="18" t="str">
        <f>IFERROR(IF($C$1&lt;&gt;"",INDEX(OUT!$G$4:$G$1300,MATCH($B998,OUT!$U$4:$U$1300,0),1),"")," ")</f>
        <v xml:space="preserve"> </v>
      </c>
      <c r="G998" s="32" t="str">
        <f>IFERROR(IF($C$1&lt;&gt;"",INDEX(OUT!$H$4:$H$1300,MATCH($B998,OUT!$U$4:$U$1300,0),1),"")," ")</f>
        <v xml:space="preserve"> </v>
      </c>
      <c r="H998" s="34" t="str">
        <f>IFERROR(IF($C$1&lt;&gt;"",INDEX(OUT!$I$4:$I$1300,MATCH($B998,OUT!$U$4:$U$1300,0),1),"")," ")</f>
        <v xml:space="preserve"> </v>
      </c>
    </row>
    <row r="999" spans="2:8" ht="15.75">
      <c r="B999" s="31" t="str">
        <f t="shared" si="1658"/>
        <v/>
      </c>
      <c r="C999" s="36" t="str">
        <f>IFERROR(IF($C$1&lt;&gt;"",INDEX('RE-Supplier'!$C$4:$C$1300,MATCH($B999,'RE-Supplier'!$U$4:$U$1300,0),1),"")," ")</f>
        <v xml:space="preserve"> </v>
      </c>
      <c r="D999" s="35" t="str">
        <f>IFERROR(IF($C$1&lt;&gt;"",INDEX('RE-Supplier'!$D$4:$D$1300,MATCH($B999,'RE-Supplier'!$U$4:$U$1300,0),1),"")," ")</f>
        <v xml:space="preserve"> </v>
      </c>
      <c r="E999" s="35" t="str">
        <f t="shared" ref="E999" si="1699">IF(AND($C$1&lt;&gt;"",ISNUMBER(B999)),"مرتجع مورد","")</f>
        <v/>
      </c>
      <c r="F999" s="18" t="str">
        <f>IFERROR(IF($C$1&lt;&gt;"",INDEX('RE-Supplier'!$G$4:$G$1300,MATCH($B999,'RE-Supplier'!$U$4:$U$1300,0),1),"")," ")</f>
        <v xml:space="preserve"> </v>
      </c>
      <c r="G999" s="32" t="str">
        <f>IFERROR(IF($C$1&lt;&gt;"",INDEX('RE-Supplier'!$H$4:$H$1300,MATCH($B999,'RE-Supplier'!$U$4:$U$1300,0),1),"")," ")</f>
        <v xml:space="preserve"> </v>
      </c>
      <c r="H999" s="34" t="str">
        <f>IFERROR(IF($C$1&lt;&gt;"",INDEX('RE-Supplier'!$I$4:$I$1300,MATCH($B999,'RE-Supplier'!$U$4:$U$1300,0),1),"")," ")</f>
        <v xml:space="preserve"> </v>
      </c>
    </row>
    <row r="1000" spans="2:8" ht="15.75">
      <c r="B1000" s="29" t="str">
        <f t="shared" si="1652"/>
        <v/>
      </c>
      <c r="C1000" s="36" t="str">
        <f>IFERROR(IF($C$1&lt;&gt;"",INDEX(ADD!$C$4:$C$1300,MATCH($B1000,ADD!$U$4:$U$1300,0),1),"")," ")</f>
        <v xml:space="preserve"> </v>
      </c>
      <c r="D1000" s="35" t="str">
        <f>IFERROR(IF($C$1&lt;&gt;"",INDEX(ADD!$D$4:$D$1300,MATCH($B1000,ADD!$U$4:$U$1300,0),1),"")," ")</f>
        <v xml:space="preserve"> </v>
      </c>
      <c r="E1000" s="35" t="str">
        <f t="shared" ref="E1000" si="1700">IF(AND($C$1&lt;&gt;"",ISNUMBER(B1000)),"وارد","")</f>
        <v/>
      </c>
      <c r="F1000" s="18" t="str">
        <f>IFERROR(IF($C$1&lt;&gt;"",INDEX(ADD!$G$4:$G$1300,MATCH($B1000,ADD!$U$4:$U$1300,0),1),"")," ")</f>
        <v xml:space="preserve"> </v>
      </c>
      <c r="G1000" s="32" t="str">
        <f>IFERROR(IF($C$1&lt;&gt;"",INDEX(ADD!$H$4:$H$1300,MATCH($B1000,ADD!$U$4:$U$1300,0),1),"")," ")</f>
        <v xml:space="preserve"> </v>
      </c>
      <c r="H1000" s="34" t="str">
        <f>IFERROR(IF($C$1&lt;&gt;"",INDEX(ADD!$I$4:$I$1300,MATCH($B1000,ADD!$U$4:$U$1300,0),1),"")," ")</f>
        <v xml:space="preserve"> </v>
      </c>
    </row>
  </sheetData>
  <mergeCells count="2">
    <mergeCell ref="A3:A4"/>
    <mergeCell ref="M3:P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الدليل</vt:lpstr>
      <vt:lpstr>STORE</vt:lpstr>
      <vt:lpstr>ADD</vt:lpstr>
      <vt:lpstr>RE-coustmer</vt:lpstr>
      <vt:lpstr>OUT</vt:lpstr>
      <vt:lpstr>RE-Supplier</vt:lpstr>
      <vt:lpstr>Rep</vt:lpstr>
      <vt:lpstr>AAC-ITEM</vt:lpstr>
      <vt:lpstr>HELP ACC-ITEMS</vt:lpstr>
      <vt:lpstr>OUT!Print_Area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يومية مخازن</dc:title>
  <dc:subject>تم تصميمه بواسطة / امين فايد</dc:subject>
  <dc:creator>Amin</dc:creator>
  <cp:keywords>www.facebook.com/amiinfaiid</cp:keywords>
  <dc:description>الحمد الله الذي علمنى هذا</dc:description>
  <cp:lastModifiedBy>zon</cp:lastModifiedBy>
  <dcterms:created xsi:type="dcterms:W3CDTF">2006-09-16T00:00:00Z</dcterms:created>
  <dcterms:modified xsi:type="dcterms:W3CDTF">2023-07-31T12:36:43Z</dcterms:modified>
  <cp:contentStatus>www.facebook.com/amiinfaiid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elephone number">
    <vt:r8>201068254975</vt:r8>
  </property>
  <property fmtid="{D5CDD505-2E9C-101B-9397-08002B2CF9AE}" pid="3" name="Owner">
    <vt:lpwstr>أمين فايد</vt:lpwstr>
  </property>
  <property fmtid="{D5CDD505-2E9C-101B-9397-08002B2CF9AE}" pid="4" name="Purpose">
    <vt:lpwstr>يومية مخازن</vt:lpwstr>
  </property>
</Properties>
</file>